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https://solisservices-my.sharepoint.com/personal/t_a_debruin_uu_nl/Documents/Research/5. Simulation assisted review/final_paper/Excel_files/"/>
    </mc:Choice>
  </mc:AlternateContent>
  <xr:revisionPtr revIDLastSave="918" documentId="13_ncr:1_{F2C4ABF2-74B6-45FE-B387-BA0B59895D0F}" xr6:coauthVersionLast="47" xr6:coauthVersionMax="47" xr10:uidLastSave="{77B5000E-CA8B-4282-ABDA-93A031CDB77A}"/>
  <bookViews>
    <workbookView xWindow="1770" yWindow="2160" windowWidth="28800" windowHeight="15285" firstSheet="1" activeTab="8" xr2:uid="{D50DDC7D-2616-41AD-8AC2-970BD066EC6F}"/>
  </bookViews>
  <sheets>
    <sheet name="Input parameters and start" sheetId="2" r:id="rId1"/>
    <sheet name="Input spectra" sheetId="1" r:id="rId2"/>
    <sheet name="Sychugov" sheetId="3" r:id="rId3"/>
    <sheet name="Initial absorption" sheetId="4" r:id="rId4"/>
    <sheet name="Absorption prob after ems" sheetId="8" r:id="rId5"/>
    <sheet name="Emission events" sheetId="5" r:id="rId6"/>
    <sheet name="AVT" sheetId="11" r:id="rId7"/>
    <sheet name="CRI" sheetId="12" r:id="rId8"/>
    <sheet name="Efficiencies" sheetId="7" r:id="rId9"/>
  </sheets>
  <definedNames>
    <definedName name="_a_Duv" comment="a for calculation of Duv">CRI!$Z$42</definedName>
    <definedName name="_aoi" comment="Angle of incidence">'Input parameters and start'!$C$16</definedName>
    <definedName name="_c" comment="Luminophore concentration">'Input parameters and start'!$C$10</definedName>
    <definedName name="_c_light" comment="Speed of light">'Input parameters and start'!$C$35</definedName>
    <definedName name="_CCT" comment="Correlated color temperature">CRI!$Z$23</definedName>
    <definedName name="_constant" comment="Constant used for calculating the CCT">CRI!$Z$21</definedName>
    <definedName name="_crit" comment="Critical angle">'Input parameters and start'!$C$15</definedName>
    <definedName name="_d" comment="Diagonal">'Input parameters and start'!$C$6</definedName>
    <definedName name="_diode_n">'Input parameters and start'!$C$31</definedName>
    <definedName name="_Duv_elab">CRI!$Z$56</definedName>
    <definedName name="_ec_loss" comment="Escape cone loss">'Input parameters and start'!$C$20</definedName>
    <definedName name="_h" comment="Height of LSC">'Input parameters and start'!$C$4</definedName>
    <definedName name="_h_planck" comment="Planck constant">'Input parameters and start'!$C$34</definedName>
    <definedName name="_J0">'Input parameters and start'!$C$28</definedName>
    <definedName name="_k_b" comment="Boltzmann constant">'Input parameters and start'!$C$37</definedName>
    <definedName name="_k_correction" comment="Correction factor k from Sychugov">'Input parameters and start'!$C$25</definedName>
    <definedName name="_k_in_ec_correction" comment="Correction factor for length in EC emission">'Input parameters and start'!$C$24</definedName>
    <definedName name="_k0" comment="Constant used in calculation of Duv ">CRI!$Z$53</definedName>
    <definedName name="_k1" comment="Constant used in calculation of Duv ">CRI!$Z$52</definedName>
    <definedName name="_k2" comment="Constant used in calculation of Duv ">CRI!$Z$51</definedName>
    <definedName name="_k3" comment="Constant used in calculation of Duv ">CRI!$Z$50</definedName>
    <definedName name="_k4" comment="Constant used in calculation of Duv ">CRI!$Z$49</definedName>
    <definedName name="_k5" comment="Constant used in calculation of Duv ">CRI!$Z$48</definedName>
    <definedName name="_k6" comment="Constant used in calculation of Duv ">CRI!$Z$47</definedName>
    <definedName name="_L_threshold" comment="Lightness threshold (CIELa*b*)">CRI!$Z$27</definedName>
    <definedName name="_LBB" comment="LBB for Duv calculation">CRI!$Z$43</definedName>
    <definedName name="_Lfp" comment="Lfp for Duv calculation">CRI!$Z$41</definedName>
    <definedName name="_n_air" comment="Refractive index of air">'Input parameters and start'!$C$14</definedName>
    <definedName name="_n_cct" comment="Variable used in calculation of CCT">CRI!$Z$22</definedName>
    <definedName name="_n_wg" comment="Refractive index of waveguide">'Input parameters and start'!$C$13</definedName>
    <definedName name="_n1_cct" comment="Constant used in CCT calculation">CRI!$Z$20</definedName>
    <definedName name="_n2_cct" comment="Constant used for calculation of CCT">CRI!$Z$19</definedName>
    <definedName name="_n3_cct" comment="Constant used in calculation of CCT">CRI!$Z$18</definedName>
    <definedName name="_planck_limit">CRI!$Z$57</definedName>
    <definedName name="_q_charge" comment="Elemental charge">'Input parameters and start'!$C$36</definedName>
    <definedName name="_QY" comment="Quantum yield">'Input parameters and start'!$C$21</definedName>
    <definedName name="_r_S">'Input parameters and start'!$C$30</definedName>
    <definedName name="_r_sh">'Input parameters and start'!$C$29</definedName>
    <definedName name="_refr" comment="Refraction angle">'Input parameters and start'!$C$17</definedName>
    <definedName name="_Rp" comment="Reflection R polarized">'Input parameters and start'!#REF!</definedName>
    <definedName name="_Rs" comment="Reflection s polarized">'Input parameters and start'!#REF!</definedName>
    <definedName name="_sc_area" comment="Solar cell area">'Input parameters and start'!$C$7</definedName>
    <definedName name="_t" comment="Thickness of LSC">'Input parameters and start'!$C$5</definedName>
    <definedName name="_temp">'Input parameters and start'!$C$38</definedName>
    <definedName name="_transm" comment="Transmission for angle of incidence = 0">'Input parameters and start'!$C$16</definedName>
    <definedName name="_u" comment="u colorimetric variable ">CRI!$Z$11</definedName>
    <definedName name="_v" comment="v colorimetric variable">CRI!$Z$12</definedName>
    <definedName name="_V_th">'Input parameters and start'!$C$39</definedName>
    <definedName name="_vv" comment="Colorimetric variable v', ' is not recognized by excel. ">CRI!$Z$13</definedName>
    <definedName name="_w" comment="Width of LSC">'Input parameters and start'!$C$3</definedName>
    <definedName name="_X" comment="X colorimetric variable">CRI!$Z$3</definedName>
    <definedName name="_xx" comment="Colorimetric variable x, names are capital sensitive.">CRI!$Z$8</definedName>
    <definedName name="_xx_cct" comment="x variable for calculation of CCT">CRI!$Z$16</definedName>
    <definedName name="_Y" comment="Y colorimetric variable">CRI!$Z$4</definedName>
    <definedName name="_yy" comment="Colorimetric variable y, names are capital sensitive.">CRI!$Z$9</definedName>
    <definedName name="_yy_cct" comment="y variable for calculation of CCT">CRI!$Z$17</definedName>
    <definedName name="_Z" comment="Z colorimetric variable">CRI!$Z$5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 l="1"/>
  <c r="T8" i="5"/>
  <c r="J8" i="5"/>
  <c r="V39" i="5"/>
  <c r="F69" i="4"/>
  <c r="F2" i="4"/>
  <c r="D2" i="11" s="1"/>
  <c r="E22" i="11"/>
  <c r="C3" i="8"/>
  <c r="C4" i="8"/>
  <c r="D4" i="8"/>
  <c r="E4" i="8"/>
  <c r="F4" i="8"/>
  <c r="G4" i="8"/>
  <c r="H4" i="8"/>
  <c r="I4" i="8"/>
  <c r="J4" i="8"/>
  <c r="K4" i="8"/>
  <c r="L4" i="8"/>
  <c r="M4" i="8"/>
  <c r="N4" i="8"/>
  <c r="O4" i="8"/>
  <c r="P4" i="8"/>
  <c r="Q4" i="8"/>
  <c r="R4" i="8"/>
  <c r="S4" i="8"/>
  <c r="C5" i="8"/>
  <c r="D5" i="8"/>
  <c r="E5" i="8"/>
  <c r="F5" i="8"/>
  <c r="G5" i="8"/>
  <c r="H5" i="8"/>
  <c r="I5" i="8"/>
  <c r="J5" i="8"/>
  <c r="K5" i="8"/>
  <c r="L5" i="8"/>
  <c r="M5" i="8"/>
  <c r="N5" i="8"/>
  <c r="O5" i="8"/>
  <c r="P5" i="8"/>
  <c r="Q5" i="8"/>
  <c r="R5" i="8"/>
  <c r="S5" i="8"/>
  <c r="C6" i="8"/>
  <c r="D6" i="8"/>
  <c r="E6" i="8"/>
  <c r="F6" i="8"/>
  <c r="G6" i="8"/>
  <c r="H6" i="8"/>
  <c r="I6" i="8"/>
  <c r="J6" i="8"/>
  <c r="K6" i="8"/>
  <c r="L6" i="8"/>
  <c r="M6" i="8"/>
  <c r="N6" i="8"/>
  <c r="O6" i="8"/>
  <c r="P6" i="8"/>
  <c r="Q6" i="8"/>
  <c r="R6" i="8"/>
  <c r="S6" i="8"/>
  <c r="C7" i="8"/>
  <c r="D7" i="8"/>
  <c r="E7" i="8"/>
  <c r="F7" i="8"/>
  <c r="G7" i="8"/>
  <c r="H7" i="8"/>
  <c r="I7" i="8"/>
  <c r="J7" i="8"/>
  <c r="K7" i="8"/>
  <c r="L7" i="8"/>
  <c r="M7" i="8"/>
  <c r="N7" i="8"/>
  <c r="O7" i="8"/>
  <c r="P7" i="8"/>
  <c r="Q7" i="8"/>
  <c r="R7" i="8"/>
  <c r="S7" i="8"/>
  <c r="C8" i="8"/>
  <c r="D8" i="8"/>
  <c r="E8" i="8"/>
  <c r="F8" i="8"/>
  <c r="G8" i="8"/>
  <c r="H8" i="8"/>
  <c r="I8" i="8"/>
  <c r="J8" i="8"/>
  <c r="K8" i="8"/>
  <c r="L8" i="8"/>
  <c r="M8" i="8"/>
  <c r="N8" i="8"/>
  <c r="O8" i="8"/>
  <c r="P8" i="8"/>
  <c r="Q8" i="8"/>
  <c r="R8" i="8"/>
  <c r="S8" i="8"/>
  <c r="C9" i="8"/>
  <c r="D9" i="8"/>
  <c r="E9" i="8"/>
  <c r="F9" i="8"/>
  <c r="G9" i="8"/>
  <c r="H9" i="8"/>
  <c r="I9" i="8"/>
  <c r="J9" i="8"/>
  <c r="K9" i="8"/>
  <c r="L9" i="8"/>
  <c r="M9" i="8"/>
  <c r="N9" i="8"/>
  <c r="O9" i="8"/>
  <c r="P9" i="8"/>
  <c r="Q9" i="8"/>
  <c r="R9" i="8"/>
  <c r="S9" i="8"/>
  <c r="C10" i="8"/>
  <c r="D10" i="8"/>
  <c r="E10" i="8"/>
  <c r="F10" i="8"/>
  <c r="G10" i="8"/>
  <c r="H10" i="8"/>
  <c r="I10" i="8"/>
  <c r="J10" i="8"/>
  <c r="K10" i="8"/>
  <c r="L10" i="8"/>
  <c r="M10" i="8"/>
  <c r="N10" i="8"/>
  <c r="O10" i="8"/>
  <c r="P10" i="8"/>
  <c r="Q10" i="8"/>
  <c r="R10" i="8"/>
  <c r="S10" i="8"/>
  <c r="C11" i="8"/>
  <c r="D11" i="8"/>
  <c r="E11" i="8"/>
  <c r="F11" i="8"/>
  <c r="G11" i="8"/>
  <c r="H11" i="8"/>
  <c r="I11" i="8"/>
  <c r="J11" i="8"/>
  <c r="K11" i="8"/>
  <c r="L11" i="8"/>
  <c r="M11" i="8"/>
  <c r="N11" i="8"/>
  <c r="O11" i="8"/>
  <c r="P11" i="8"/>
  <c r="Q11" i="8"/>
  <c r="R11" i="8"/>
  <c r="S11" i="8"/>
  <c r="C12" i="8"/>
  <c r="D12" i="8"/>
  <c r="E12" i="8"/>
  <c r="F12" i="8"/>
  <c r="G12" i="8"/>
  <c r="H12" i="8"/>
  <c r="I12" i="8"/>
  <c r="J12" i="8"/>
  <c r="K12" i="8"/>
  <c r="L12" i="8"/>
  <c r="M12" i="8"/>
  <c r="N12" i="8"/>
  <c r="O12" i="8"/>
  <c r="P12" i="8"/>
  <c r="Q12" i="8"/>
  <c r="R12" i="8"/>
  <c r="S12" i="8"/>
  <c r="C13" i="8"/>
  <c r="D13" i="8"/>
  <c r="E13" i="8"/>
  <c r="F13" i="8"/>
  <c r="G13" i="8"/>
  <c r="H13" i="8"/>
  <c r="I13" i="8"/>
  <c r="J13" i="8"/>
  <c r="K13" i="8"/>
  <c r="L13" i="8"/>
  <c r="M13" i="8"/>
  <c r="N13" i="8"/>
  <c r="O13" i="8"/>
  <c r="P13" i="8"/>
  <c r="Q13" i="8"/>
  <c r="R13" i="8"/>
  <c r="S13" i="8"/>
  <c r="C14" i="8"/>
  <c r="D14" i="8"/>
  <c r="E14" i="8"/>
  <c r="F14" i="8"/>
  <c r="G14" i="8"/>
  <c r="H14" i="8"/>
  <c r="I14" i="8"/>
  <c r="J14" i="8"/>
  <c r="K14" i="8"/>
  <c r="L14" i="8"/>
  <c r="M14" i="8"/>
  <c r="N14" i="8"/>
  <c r="O14" i="8"/>
  <c r="P14" i="8"/>
  <c r="Q14" i="8"/>
  <c r="R14" i="8"/>
  <c r="S14" i="8"/>
  <c r="C15" i="8"/>
  <c r="D15" i="8"/>
  <c r="E15" i="8"/>
  <c r="F15" i="8"/>
  <c r="G15" i="8"/>
  <c r="H15" i="8"/>
  <c r="I15" i="8"/>
  <c r="J15" i="8"/>
  <c r="K15" i="8"/>
  <c r="L15" i="8"/>
  <c r="M15" i="8"/>
  <c r="N15" i="8"/>
  <c r="O15" i="8"/>
  <c r="P15" i="8"/>
  <c r="Q15" i="8"/>
  <c r="R15" i="8"/>
  <c r="S15" i="8"/>
  <c r="C16" i="8"/>
  <c r="D16" i="8"/>
  <c r="E16" i="8"/>
  <c r="F16" i="8"/>
  <c r="G16" i="8"/>
  <c r="H16" i="8"/>
  <c r="I16" i="8"/>
  <c r="J16" i="8"/>
  <c r="K16" i="8"/>
  <c r="L16" i="8"/>
  <c r="M16" i="8"/>
  <c r="N16" i="8"/>
  <c r="O16" i="8"/>
  <c r="P16" i="8"/>
  <c r="Q16" i="8"/>
  <c r="R16" i="8"/>
  <c r="S16" i="8"/>
  <c r="C17" i="8"/>
  <c r="D17" i="8"/>
  <c r="E17" i="8"/>
  <c r="F17" i="8"/>
  <c r="G17" i="8"/>
  <c r="H17" i="8"/>
  <c r="I17" i="8"/>
  <c r="J17" i="8"/>
  <c r="K17" i="8"/>
  <c r="L17" i="8"/>
  <c r="M17" i="8"/>
  <c r="N17" i="8"/>
  <c r="O17" i="8"/>
  <c r="P17" i="8"/>
  <c r="Q17" i="8"/>
  <c r="R17" i="8"/>
  <c r="S17" i="8"/>
  <c r="C18" i="8"/>
  <c r="D18" i="8"/>
  <c r="E18" i="8"/>
  <c r="F18" i="8"/>
  <c r="G18" i="8"/>
  <c r="H18" i="8"/>
  <c r="I18" i="8"/>
  <c r="J18" i="8"/>
  <c r="K18" i="8"/>
  <c r="L18" i="8"/>
  <c r="M18" i="8"/>
  <c r="N18" i="8"/>
  <c r="O18" i="8"/>
  <c r="P18" i="8"/>
  <c r="Q18" i="8"/>
  <c r="R18" i="8"/>
  <c r="S18" i="8"/>
  <c r="C19" i="8"/>
  <c r="D19" i="8"/>
  <c r="E19" i="8"/>
  <c r="F19" i="8"/>
  <c r="G19" i="8"/>
  <c r="H19" i="8"/>
  <c r="I19" i="8"/>
  <c r="J19" i="8"/>
  <c r="K19" i="8"/>
  <c r="L19" i="8"/>
  <c r="M19" i="8"/>
  <c r="N19" i="8"/>
  <c r="O19" i="8"/>
  <c r="P19" i="8"/>
  <c r="Q19" i="8"/>
  <c r="R19" i="8"/>
  <c r="S19" i="8"/>
  <c r="C20" i="8"/>
  <c r="D20" i="8"/>
  <c r="E20" i="8"/>
  <c r="F20" i="8"/>
  <c r="G20" i="8"/>
  <c r="H20" i="8"/>
  <c r="I20" i="8"/>
  <c r="J20" i="8"/>
  <c r="K20" i="8"/>
  <c r="L20" i="8"/>
  <c r="M20" i="8"/>
  <c r="N20" i="8"/>
  <c r="O20" i="8"/>
  <c r="P20" i="8"/>
  <c r="Q20" i="8"/>
  <c r="R20" i="8"/>
  <c r="S20" i="8"/>
  <c r="C21" i="8"/>
  <c r="D21" i="8"/>
  <c r="E21" i="8"/>
  <c r="F21" i="8"/>
  <c r="G21" i="8"/>
  <c r="H21" i="8"/>
  <c r="I21" i="8"/>
  <c r="J21" i="8"/>
  <c r="K21" i="8"/>
  <c r="L21" i="8"/>
  <c r="M21" i="8"/>
  <c r="N21" i="8"/>
  <c r="O21" i="8"/>
  <c r="P21" i="8"/>
  <c r="Q21" i="8"/>
  <c r="R21" i="8"/>
  <c r="S21" i="8"/>
  <c r="C22" i="8"/>
  <c r="D22" i="8"/>
  <c r="E22" i="8"/>
  <c r="F22" i="8"/>
  <c r="G22" i="8"/>
  <c r="H22" i="8"/>
  <c r="I22" i="8"/>
  <c r="J22" i="8"/>
  <c r="K22" i="8"/>
  <c r="L22" i="8"/>
  <c r="M22" i="8"/>
  <c r="N22" i="8"/>
  <c r="O22" i="8"/>
  <c r="P22" i="8"/>
  <c r="Q22" i="8"/>
  <c r="R22" i="8"/>
  <c r="S22" i="8"/>
  <c r="C23" i="8"/>
  <c r="D23" i="8"/>
  <c r="E23" i="8"/>
  <c r="F23" i="8"/>
  <c r="G23" i="8"/>
  <c r="H23" i="8"/>
  <c r="I23" i="8"/>
  <c r="J23" i="8"/>
  <c r="K23" i="8"/>
  <c r="L23" i="8"/>
  <c r="M23" i="8"/>
  <c r="N23" i="8"/>
  <c r="O23" i="8"/>
  <c r="P23" i="8"/>
  <c r="Q23" i="8"/>
  <c r="R23" i="8"/>
  <c r="S23" i="8"/>
  <c r="C24" i="8"/>
  <c r="D24" i="8"/>
  <c r="E24" i="8"/>
  <c r="F24" i="8"/>
  <c r="G24" i="8"/>
  <c r="H24" i="8"/>
  <c r="I24" i="8"/>
  <c r="J24" i="8"/>
  <c r="K24" i="8"/>
  <c r="L24" i="8"/>
  <c r="M24" i="8"/>
  <c r="N24" i="8"/>
  <c r="O24" i="8"/>
  <c r="P24" i="8"/>
  <c r="Q24" i="8"/>
  <c r="R24" i="8"/>
  <c r="S24" i="8"/>
  <c r="C25" i="8"/>
  <c r="D25" i="8"/>
  <c r="E25" i="8"/>
  <c r="F25" i="8"/>
  <c r="G25" i="8"/>
  <c r="H25" i="8"/>
  <c r="I25" i="8"/>
  <c r="J25" i="8"/>
  <c r="K25" i="8"/>
  <c r="L25" i="8"/>
  <c r="M25" i="8"/>
  <c r="N25" i="8"/>
  <c r="O25" i="8"/>
  <c r="P25" i="8"/>
  <c r="Q25" i="8"/>
  <c r="R25" i="8"/>
  <c r="S25" i="8"/>
  <c r="C26" i="8"/>
  <c r="D26" i="8"/>
  <c r="E26" i="8"/>
  <c r="F26" i="8"/>
  <c r="G26" i="8"/>
  <c r="H26" i="8"/>
  <c r="I26" i="8"/>
  <c r="J26" i="8"/>
  <c r="K26" i="8"/>
  <c r="L26" i="8"/>
  <c r="M26" i="8"/>
  <c r="N26" i="8"/>
  <c r="O26" i="8"/>
  <c r="P26" i="8"/>
  <c r="Q26" i="8"/>
  <c r="R26" i="8"/>
  <c r="S26" i="8"/>
  <c r="C27" i="8"/>
  <c r="D27" i="8"/>
  <c r="E27" i="8"/>
  <c r="F27" i="8"/>
  <c r="G27" i="8"/>
  <c r="H27" i="8"/>
  <c r="I27" i="8"/>
  <c r="J27" i="8"/>
  <c r="K27" i="8"/>
  <c r="L27" i="8"/>
  <c r="M27" i="8"/>
  <c r="N27" i="8"/>
  <c r="O27" i="8"/>
  <c r="P27" i="8"/>
  <c r="Q27" i="8"/>
  <c r="R27" i="8"/>
  <c r="S27" i="8"/>
  <c r="D3" i="8"/>
  <c r="E3" i="8"/>
  <c r="F3" i="8"/>
  <c r="G3" i="8"/>
  <c r="H3" i="8"/>
  <c r="I3" i="8"/>
  <c r="J3" i="8"/>
  <c r="K3" i="8"/>
  <c r="L3" i="8"/>
  <c r="M3" i="8"/>
  <c r="N3" i="8"/>
  <c r="O3" i="8"/>
  <c r="P3" i="8"/>
  <c r="Q3" i="8"/>
  <c r="R3" i="8"/>
  <c r="S3" i="8"/>
  <c r="B3" i="1"/>
  <c r="C3" i="1"/>
  <c r="B4" i="1"/>
  <c r="C4" i="1"/>
  <c r="B5" i="1"/>
  <c r="C5" i="1"/>
  <c r="B6" i="1"/>
  <c r="C6" i="1"/>
  <c r="B7" i="1"/>
  <c r="C7" i="1"/>
  <c r="B8" i="1"/>
  <c r="C8" i="1"/>
  <c r="B9" i="1"/>
  <c r="C9" i="1"/>
  <c r="B10" i="1"/>
  <c r="C10" i="1"/>
  <c r="B11" i="1"/>
  <c r="C11" i="1"/>
  <c r="B12" i="1"/>
  <c r="C12" i="1"/>
  <c r="B13" i="1"/>
  <c r="C13" i="1"/>
  <c r="B14" i="1"/>
  <c r="C14" i="1"/>
  <c r="B15" i="1"/>
  <c r="C15" i="1"/>
  <c r="B16" i="1"/>
  <c r="C16" i="1"/>
  <c r="B17" i="1"/>
  <c r="C17" i="1"/>
  <c r="B18" i="1"/>
  <c r="C18" i="1"/>
  <c r="B19" i="1"/>
  <c r="C19" i="1"/>
  <c r="B20" i="1"/>
  <c r="C20" i="1"/>
  <c r="B21" i="1"/>
  <c r="C21" i="1"/>
  <c r="B22" i="1"/>
  <c r="C22" i="1"/>
  <c r="B23" i="1"/>
  <c r="C23" i="1"/>
  <c r="B24" i="1"/>
  <c r="C24" i="1"/>
  <c r="B25" i="1"/>
  <c r="C25" i="1"/>
  <c r="B26" i="1"/>
  <c r="C26" i="1"/>
  <c r="B27" i="1"/>
  <c r="C27" i="1"/>
  <c r="B28" i="1"/>
  <c r="C28" i="1"/>
  <c r="B29" i="1"/>
  <c r="C29" i="1"/>
  <c r="B30" i="1"/>
  <c r="C30" i="1"/>
  <c r="B31" i="1"/>
  <c r="C31" i="1"/>
  <c r="B32" i="1"/>
  <c r="C32" i="1"/>
  <c r="B33" i="1"/>
  <c r="C33" i="1"/>
  <c r="B34" i="1"/>
  <c r="C34" i="1"/>
  <c r="B35" i="1"/>
  <c r="C35" i="1"/>
  <c r="B36" i="1"/>
  <c r="C36" i="1"/>
  <c r="B37" i="1"/>
  <c r="C37" i="1"/>
  <c r="B38" i="1"/>
  <c r="C38" i="1"/>
  <c r="B39" i="1"/>
  <c r="C39" i="1"/>
  <c r="B40" i="1"/>
  <c r="C40" i="1"/>
  <c r="B41" i="1"/>
  <c r="C41" i="1"/>
  <c r="B42" i="1"/>
  <c r="C42" i="1"/>
  <c r="B43" i="1"/>
  <c r="C43" i="1"/>
  <c r="B44" i="1"/>
  <c r="C44" i="1"/>
  <c r="B45" i="1"/>
  <c r="C45" i="1"/>
  <c r="B46" i="1"/>
  <c r="C46" i="1"/>
  <c r="B47" i="1"/>
  <c r="C47" i="1"/>
  <c r="B48" i="1"/>
  <c r="C48" i="1"/>
  <c r="B49" i="1"/>
  <c r="C49" i="1"/>
  <c r="B50" i="1"/>
  <c r="C50" i="1"/>
  <c r="B51" i="1"/>
  <c r="C51" i="1"/>
  <c r="B52" i="1"/>
  <c r="C52" i="1"/>
  <c r="B53" i="1"/>
  <c r="C53" i="1"/>
  <c r="B54" i="1"/>
  <c r="C54" i="1"/>
  <c r="B55" i="1"/>
  <c r="C55" i="1"/>
  <c r="B56" i="1"/>
  <c r="C56" i="1"/>
  <c r="B57" i="1"/>
  <c r="C57" i="1"/>
  <c r="B58" i="1"/>
  <c r="C58" i="1"/>
  <c r="B59" i="1"/>
  <c r="C59" i="1"/>
  <c r="B60" i="1"/>
  <c r="C60" i="1"/>
  <c r="B61" i="1"/>
  <c r="C61" i="1"/>
  <c r="B62" i="1"/>
  <c r="C62" i="1"/>
  <c r="B63" i="1"/>
  <c r="C63" i="1"/>
  <c r="B64" i="1"/>
  <c r="C64" i="1"/>
  <c r="B65" i="1"/>
  <c r="C65" i="1"/>
  <c r="B66" i="1"/>
  <c r="C66" i="1"/>
  <c r="B67" i="1"/>
  <c r="C67" i="1"/>
  <c r="B68" i="1"/>
  <c r="C68" i="1"/>
  <c r="B69" i="1"/>
  <c r="C69" i="1"/>
  <c r="B70" i="1"/>
  <c r="C70" i="1"/>
  <c r="B71" i="1"/>
  <c r="C71" i="1"/>
  <c r="B72" i="1"/>
  <c r="C72" i="1"/>
  <c r="B73" i="1"/>
  <c r="C73" i="1"/>
  <c r="B74" i="1"/>
  <c r="C74" i="1"/>
  <c r="B75" i="1"/>
  <c r="C75" i="1"/>
  <c r="B76" i="1"/>
  <c r="C76" i="1"/>
  <c r="B77" i="1"/>
  <c r="C77" i="1"/>
  <c r="B78" i="1"/>
  <c r="C78" i="1"/>
  <c r="B79" i="1"/>
  <c r="C79" i="1"/>
  <c r="B80" i="1"/>
  <c r="C80" i="1"/>
  <c r="B81" i="1"/>
  <c r="C81" i="1"/>
  <c r="B82" i="1"/>
  <c r="C82" i="1"/>
  <c r="B83" i="1"/>
  <c r="C83" i="1"/>
  <c r="B84" i="1"/>
  <c r="C84" i="1"/>
  <c r="B85" i="1"/>
  <c r="C85" i="1"/>
  <c r="B86" i="1"/>
  <c r="C86" i="1"/>
  <c r="B87" i="1"/>
  <c r="C87" i="1"/>
  <c r="B88" i="1"/>
  <c r="C88" i="1"/>
  <c r="B89" i="1"/>
  <c r="C89" i="1"/>
  <c r="B90" i="1"/>
  <c r="C90" i="1"/>
  <c r="B91" i="1"/>
  <c r="C91" i="1"/>
  <c r="B92" i="1"/>
  <c r="C92" i="1"/>
  <c r="B93" i="1"/>
  <c r="C93" i="1"/>
  <c r="B94" i="1"/>
  <c r="C94" i="1"/>
  <c r="B95" i="1"/>
  <c r="C95" i="1"/>
  <c r="B96" i="1"/>
  <c r="C96" i="1"/>
  <c r="B97" i="1"/>
  <c r="C97" i="1"/>
  <c r="B98" i="1"/>
  <c r="C98" i="1"/>
  <c r="B99" i="1"/>
  <c r="C99" i="1"/>
  <c r="B100" i="1"/>
  <c r="C100" i="1"/>
  <c r="B101" i="1"/>
  <c r="C101" i="1"/>
  <c r="B102" i="1"/>
  <c r="C102" i="1"/>
  <c r="B103" i="1"/>
  <c r="C103" i="1"/>
  <c r="B104" i="1"/>
  <c r="C104" i="1"/>
  <c r="B105" i="1"/>
  <c r="C105" i="1"/>
  <c r="B106" i="1"/>
  <c r="C106" i="1"/>
  <c r="B107" i="1"/>
  <c r="C107" i="1"/>
  <c r="B108" i="1"/>
  <c r="C108" i="1"/>
  <c r="B109" i="1"/>
  <c r="C109" i="1"/>
  <c r="B110" i="1"/>
  <c r="C110" i="1"/>
  <c r="B111" i="1"/>
  <c r="C111" i="1"/>
  <c r="B112" i="1"/>
  <c r="C112" i="1"/>
  <c r="B113" i="1"/>
  <c r="C113" i="1"/>
  <c r="B114" i="1"/>
  <c r="C114" i="1"/>
  <c r="B115" i="1"/>
  <c r="C115" i="1"/>
  <c r="B116" i="1"/>
  <c r="C116" i="1"/>
  <c r="B117" i="1"/>
  <c r="C117" i="1"/>
  <c r="B118" i="1"/>
  <c r="C118" i="1"/>
  <c r="B119" i="1"/>
  <c r="C119" i="1"/>
  <c r="B120" i="1"/>
  <c r="C120" i="1"/>
  <c r="B121" i="1"/>
  <c r="C121" i="1"/>
  <c r="B122" i="1"/>
  <c r="C122" i="1"/>
  <c r="B123" i="1"/>
  <c r="C123" i="1"/>
  <c r="B124" i="1"/>
  <c r="C124" i="1"/>
  <c r="B125" i="1"/>
  <c r="C125" i="1"/>
  <c r="B126" i="1"/>
  <c r="C126" i="1"/>
  <c r="B127" i="1"/>
  <c r="C127" i="1"/>
  <c r="B128" i="1"/>
  <c r="C128" i="1"/>
  <c r="B129" i="1"/>
  <c r="C129" i="1"/>
  <c r="B130" i="1"/>
  <c r="C130" i="1"/>
  <c r="B131" i="1"/>
  <c r="C131" i="1"/>
  <c r="B132" i="1"/>
  <c r="C132" i="1"/>
  <c r="B133" i="1"/>
  <c r="C133" i="1"/>
  <c r="B134" i="1"/>
  <c r="C134" i="1"/>
  <c r="B135" i="1"/>
  <c r="C135" i="1"/>
  <c r="B136" i="1"/>
  <c r="C136" i="1"/>
  <c r="B137" i="1"/>
  <c r="C137" i="1"/>
  <c r="B138" i="1"/>
  <c r="C138" i="1"/>
  <c r="B139" i="1"/>
  <c r="C139" i="1"/>
  <c r="B140" i="1"/>
  <c r="C140" i="1"/>
  <c r="B141" i="1"/>
  <c r="C141" i="1"/>
  <c r="B142" i="1"/>
  <c r="C142" i="1"/>
  <c r="B143" i="1"/>
  <c r="C143" i="1"/>
  <c r="B144" i="1"/>
  <c r="C144" i="1"/>
  <c r="B145" i="1"/>
  <c r="C145" i="1"/>
  <c r="B146" i="1"/>
  <c r="C146" i="1"/>
  <c r="B147" i="1"/>
  <c r="C147" i="1"/>
  <c r="B148" i="1"/>
  <c r="C148" i="1"/>
  <c r="B149" i="1"/>
  <c r="C149" i="1"/>
  <c r="B150" i="1"/>
  <c r="C150" i="1"/>
  <c r="B151" i="1"/>
  <c r="C151" i="1"/>
  <c r="B152" i="1"/>
  <c r="C152" i="1"/>
  <c r="B153" i="1"/>
  <c r="C153" i="1"/>
  <c r="B154" i="1"/>
  <c r="C154" i="1"/>
  <c r="B155" i="1"/>
  <c r="C155" i="1"/>
  <c r="B156" i="1"/>
  <c r="C156" i="1"/>
  <c r="B157" i="1"/>
  <c r="C157" i="1"/>
  <c r="B158" i="1"/>
  <c r="C158" i="1"/>
  <c r="B159" i="1"/>
  <c r="C159" i="1"/>
  <c r="B160" i="1"/>
  <c r="C160" i="1"/>
  <c r="B161" i="1"/>
  <c r="C161" i="1"/>
  <c r="B162" i="1"/>
  <c r="C162" i="1"/>
  <c r="B163" i="1"/>
  <c r="C163" i="1"/>
  <c r="B164" i="1"/>
  <c r="C164" i="1"/>
  <c r="B165" i="1"/>
  <c r="C165" i="1"/>
  <c r="B166" i="1"/>
  <c r="C166" i="1"/>
  <c r="B167" i="1"/>
  <c r="C167" i="1"/>
  <c r="B168" i="1"/>
  <c r="C168" i="1"/>
  <c r="B169" i="1"/>
  <c r="C169" i="1"/>
  <c r="B170" i="1"/>
  <c r="C170" i="1"/>
  <c r="B171" i="1"/>
  <c r="C171" i="1"/>
  <c r="B172" i="1"/>
  <c r="C172" i="1"/>
  <c r="B173" i="1"/>
  <c r="C173" i="1"/>
  <c r="B174" i="1"/>
  <c r="C174" i="1"/>
  <c r="B175" i="1"/>
  <c r="C175" i="1"/>
  <c r="B176" i="1"/>
  <c r="C176" i="1"/>
  <c r="B177" i="1"/>
  <c r="C177" i="1"/>
  <c r="B178" i="1"/>
  <c r="C178" i="1"/>
  <c r="B179" i="1"/>
  <c r="C179" i="1"/>
  <c r="B180" i="1"/>
  <c r="C180" i="1"/>
  <c r="B181" i="1"/>
  <c r="C181" i="1"/>
  <c r="B182" i="1"/>
  <c r="C182" i="1"/>
  <c r="B183" i="1"/>
  <c r="C183" i="1"/>
  <c r="B184" i="1"/>
  <c r="C184" i="1"/>
  <c r="B185" i="1"/>
  <c r="C185" i="1"/>
  <c r="B186" i="1"/>
  <c r="C186" i="1"/>
  <c r="B187" i="1"/>
  <c r="C187" i="1"/>
  <c r="B188" i="1"/>
  <c r="C188" i="1"/>
  <c r="B189" i="1"/>
  <c r="C189" i="1"/>
  <c r="B190" i="1"/>
  <c r="C190" i="1"/>
  <c r="B191" i="1"/>
  <c r="C191" i="1"/>
  <c r="B192" i="1"/>
  <c r="C192" i="1"/>
  <c r="B193" i="1"/>
  <c r="C193" i="1"/>
  <c r="B194" i="1"/>
  <c r="C194" i="1"/>
  <c r="B195" i="1"/>
  <c r="C195" i="1"/>
  <c r="B196" i="1"/>
  <c r="C196" i="1"/>
  <c r="B197" i="1"/>
  <c r="C197" i="1"/>
  <c r="B198" i="1"/>
  <c r="C198" i="1"/>
  <c r="B199" i="1"/>
  <c r="C199" i="1"/>
  <c r="B200" i="1"/>
  <c r="C200" i="1"/>
  <c r="B201" i="1"/>
  <c r="C201" i="1"/>
  <c r="B202" i="1"/>
  <c r="C202" i="1"/>
  <c r="B203" i="1"/>
  <c r="C203" i="1"/>
  <c r="B204" i="1"/>
  <c r="C204" i="1"/>
  <c r="B205" i="1"/>
  <c r="C205" i="1"/>
  <c r="B206" i="1"/>
  <c r="C206" i="1"/>
  <c r="B207" i="1"/>
  <c r="C207" i="1"/>
  <c r="B208" i="1"/>
  <c r="C208" i="1"/>
  <c r="B209" i="1"/>
  <c r="C209" i="1"/>
  <c r="B210" i="1"/>
  <c r="C210" i="1"/>
  <c r="B211" i="1"/>
  <c r="C211" i="1"/>
  <c r="B212" i="1"/>
  <c r="C212" i="1"/>
  <c r="B213" i="1"/>
  <c r="C213" i="1"/>
  <c r="B214" i="1"/>
  <c r="C214" i="1"/>
  <c r="B215" i="1"/>
  <c r="C215" i="1"/>
  <c r="B216" i="1"/>
  <c r="C216" i="1"/>
  <c r="B217" i="1"/>
  <c r="C217" i="1"/>
  <c r="B218" i="1"/>
  <c r="C218" i="1"/>
  <c r="B219" i="1"/>
  <c r="C219" i="1"/>
  <c r="B220" i="1"/>
  <c r="C220" i="1"/>
  <c r="B221" i="1"/>
  <c r="C221" i="1"/>
  <c r="B222" i="1"/>
  <c r="C222" i="1"/>
  <c r="B223" i="1"/>
  <c r="C223" i="1"/>
  <c r="B224" i="1"/>
  <c r="C224" i="1"/>
  <c r="B225" i="1"/>
  <c r="C225" i="1"/>
  <c r="B226" i="1"/>
  <c r="C226" i="1"/>
  <c r="B227" i="1"/>
  <c r="C227" i="1"/>
  <c r="B228" i="1"/>
  <c r="C228" i="1"/>
  <c r="B229" i="1"/>
  <c r="C229" i="1"/>
  <c r="B230" i="1"/>
  <c r="C230" i="1"/>
  <c r="B231" i="1"/>
  <c r="C231" i="1"/>
  <c r="B232" i="1"/>
  <c r="C232" i="1"/>
  <c r="B233" i="1"/>
  <c r="C233" i="1"/>
  <c r="B234" i="1"/>
  <c r="C234" i="1"/>
  <c r="B235" i="1"/>
  <c r="C235" i="1"/>
  <c r="B236" i="1"/>
  <c r="C236" i="1"/>
  <c r="B237" i="1"/>
  <c r="C237" i="1"/>
  <c r="B238" i="1"/>
  <c r="C238" i="1"/>
  <c r="B239" i="1"/>
  <c r="C239" i="1"/>
  <c r="B240" i="1"/>
  <c r="C240" i="1"/>
  <c r="B241" i="1"/>
  <c r="C241" i="1"/>
  <c r="B242" i="1"/>
  <c r="C242" i="1"/>
  <c r="B243" i="1"/>
  <c r="C243" i="1"/>
  <c r="B244" i="1"/>
  <c r="C244" i="1"/>
  <c r="B245" i="1"/>
  <c r="C245" i="1"/>
  <c r="B246" i="1"/>
  <c r="C246" i="1"/>
  <c r="C2" i="1"/>
  <c r="C98" i="11"/>
  <c r="E2" i="11" l="1"/>
  <c r="HM102" i="7"/>
  <c r="DL102" i="7"/>
  <c r="HM101" i="7"/>
  <c r="DL101" i="7"/>
  <c r="HM100" i="7"/>
  <c r="DL100" i="7"/>
  <c r="HM99" i="7"/>
  <c r="DL99" i="7"/>
  <c r="HM98" i="7"/>
  <c r="DL98" i="7"/>
  <c r="HM97" i="7"/>
  <c r="DL97" i="7"/>
  <c r="HM96" i="7"/>
  <c r="DL96" i="7"/>
  <c r="HM95" i="7"/>
  <c r="DL95" i="7"/>
  <c r="HM94" i="7"/>
  <c r="DL94" i="7"/>
  <c r="HM93" i="7"/>
  <c r="DL93" i="7"/>
  <c r="HM92" i="7"/>
  <c r="DL92" i="7"/>
  <c r="HM91" i="7"/>
  <c r="DL91" i="7"/>
  <c r="HM90" i="7"/>
  <c r="DL90" i="7"/>
  <c r="HM89" i="7"/>
  <c r="DL89" i="7"/>
  <c r="HM88" i="7"/>
  <c r="DL88" i="7"/>
  <c r="HM87" i="7"/>
  <c r="DL87" i="7"/>
  <c r="HM86" i="7"/>
  <c r="DL86" i="7"/>
  <c r="HM85" i="7"/>
  <c r="DL85" i="7"/>
  <c r="HM84" i="7"/>
  <c r="DL84" i="7"/>
  <c r="HM83" i="7"/>
  <c r="DL83" i="7"/>
  <c r="HM82" i="7"/>
  <c r="DL82" i="7"/>
  <c r="HM81" i="7"/>
  <c r="DL81" i="7"/>
  <c r="HM80" i="7"/>
  <c r="DL80" i="7"/>
  <c r="HM79" i="7"/>
  <c r="DL79" i="7"/>
  <c r="HM78" i="7"/>
  <c r="DL78" i="7"/>
  <c r="HM77" i="7"/>
  <c r="DL77" i="7"/>
  <c r="HM76" i="7"/>
  <c r="DL76" i="7"/>
  <c r="HM75" i="7"/>
  <c r="DL75" i="7"/>
  <c r="HM74" i="7"/>
  <c r="DL74" i="7"/>
  <c r="HM73" i="7"/>
  <c r="DL73" i="7"/>
  <c r="HM72" i="7"/>
  <c r="DL72" i="7"/>
  <c r="HM71" i="7"/>
  <c r="DL71" i="7"/>
  <c r="HM70" i="7"/>
  <c r="DL70" i="7"/>
  <c r="HM69" i="7"/>
  <c r="DL69" i="7"/>
  <c r="HM68" i="7"/>
  <c r="DL68" i="7"/>
  <c r="HM67" i="7"/>
  <c r="DL67" i="7"/>
  <c r="HM66" i="7"/>
  <c r="DL66" i="7"/>
  <c r="HM65" i="7"/>
  <c r="DL65" i="7"/>
  <c r="HM64" i="7"/>
  <c r="DL64" i="7"/>
  <c r="HM63" i="7"/>
  <c r="DL63" i="7"/>
  <c r="HM62" i="7"/>
  <c r="DL62" i="7"/>
  <c r="HM61" i="7"/>
  <c r="DL61" i="7"/>
  <c r="HM60" i="7"/>
  <c r="DL60" i="7"/>
  <c r="HM59" i="7"/>
  <c r="DL59" i="7"/>
  <c r="HM58" i="7"/>
  <c r="DL58" i="7"/>
  <c r="HM57" i="7"/>
  <c r="DL57" i="7"/>
  <c r="HM56" i="7"/>
  <c r="DL56" i="7"/>
  <c r="HM55" i="7"/>
  <c r="DL55" i="7"/>
  <c r="HM54" i="7"/>
  <c r="DL54" i="7"/>
  <c r="HM53" i="7"/>
  <c r="DL53" i="7"/>
  <c r="HM52" i="7"/>
  <c r="DL52" i="7"/>
  <c r="HM51" i="7"/>
  <c r="DL51" i="7"/>
  <c r="HM50" i="7"/>
  <c r="DL50" i="7"/>
  <c r="HM49" i="7"/>
  <c r="DL49" i="7"/>
  <c r="HM48" i="7"/>
  <c r="DL48" i="7"/>
  <c r="HM47" i="7"/>
  <c r="DL47" i="7"/>
  <c r="HM46" i="7"/>
  <c r="DL46" i="7"/>
  <c r="HM45" i="7"/>
  <c r="DL45" i="7"/>
  <c r="HM44" i="7"/>
  <c r="DL44" i="7"/>
  <c r="HM43" i="7"/>
  <c r="DL43" i="7"/>
  <c r="HM42" i="7"/>
  <c r="DL42" i="7"/>
  <c r="HM41" i="7"/>
  <c r="DL41" i="7"/>
  <c r="HM40" i="7"/>
  <c r="DL40" i="7"/>
  <c r="HM39" i="7"/>
  <c r="DL39" i="7"/>
  <c r="HM38" i="7"/>
  <c r="DL38" i="7"/>
  <c r="HM37" i="7"/>
  <c r="DL37" i="7"/>
  <c r="HM36" i="7"/>
  <c r="DL36" i="7"/>
  <c r="HM35" i="7"/>
  <c r="DL35" i="7"/>
  <c r="HM34" i="7"/>
  <c r="DL34" i="7"/>
  <c r="HM33" i="7"/>
  <c r="DL33" i="7"/>
  <c r="HM32" i="7"/>
  <c r="DL32" i="7"/>
  <c r="HM31" i="7"/>
  <c r="DL31" i="7"/>
  <c r="HM30" i="7"/>
  <c r="DL30" i="7"/>
  <c r="HM29" i="7"/>
  <c r="DL29" i="7"/>
  <c r="HM28" i="7"/>
  <c r="DL28" i="7"/>
  <c r="HM27" i="7"/>
  <c r="DL27" i="7"/>
  <c r="HM26" i="7"/>
  <c r="DL26" i="7"/>
  <c r="HM25" i="7"/>
  <c r="DL25" i="7"/>
  <c r="HM24" i="7"/>
  <c r="DL24" i="7"/>
  <c r="HM23" i="7"/>
  <c r="DL23" i="7"/>
  <c r="HM22" i="7"/>
  <c r="DL22" i="7"/>
  <c r="HM21" i="7"/>
  <c r="DL21" i="7"/>
  <c r="HM20" i="7"/>
  <c r="DL20" i="7"/>
  <c r="HM19" i="7"/>
  <c r="DL19" i="7"/>
  <c r="HM18" i="7"/>
  <c r="DL18" i="7"/>
  <c r="HM17" i="7"/>
  <c r="DL17" i="7"/>
  <c r="HM16" i="7"/>
  <c r="DL16" i="7"/>
  <c r="HM15" i="7"/>
  <c r="DL15" i="7"/>
  <c r="HM14" i="7"/>
  <c r="DL14" i="7"/>
  <c r="HM13" i="7"/>
  <c r="DL13" i="7"/>
  <c r="HM12" i="7"/>
  <c r="DL12" i="7"/>
  <c r="HM11" i="7"/>
  <c r="DL11" i="7"/>
  <c r="HM10" i="7"/>
  <c r="DL10" i="7"/>
  <c r="HM9" i="7"/>
  <c r="DL9" i="7"/>
  <c r="HM8" i="7"/>
  <c r="DL8" i="7"/>
  <c r="HM7" i="7"/>
  <c r="DL7" i="7"/>
  <c r="HM6" i="7"/>
  <c r="DL6" i="7"/>
  <c r="HM5" i="7"/>
  <c r="DL5" i="7"/>
  <c r="HM4" i="7"/>
  <c r="DL4" i="7"/>
  <c r="HM3" i="7"/>
  <c r="DL3" i="7"/>
  <c r="C112" i="11"/>
  <c r="B112" i="11"/>
  <c r="P112" i="11" s="1"/>
  <c r="A112" i="11"/>
  <c r="B2" i="4"/>
  <c r="J2" i="4" l="1"/>
  <c r="H2" i="4"/>
  <c r="A2" i="11"/>
  <c r="B2" i="11"/>
  <c r="P2" i="11" s="1"/>
  <c r="C2" i="11"/>
  <c r="A3" i="11"/>
  <c r="B3" i="11"/>
  <c r="C3" i="11"/>
  <c r="P3" i="11"/>
  <c r="A4" i="11"/>
  <c r="B4" i="11"/>
  <c r="P4" i="11" s="1"/>
  <c r="C4" i="11"/>
  <c r="A5" i="11"/>
  <c r="B5" i="11"/>
  <c r="P5" i="11" s="1"/>
  <c r="C5" i="11"/>
  <c r="C2" i="5"/>
  <c r="E2" i="5"/>
  <c r="C3" i="5"/>
  <c r="E3" i="5"/>
  <c r="C4" i="5"/>
  <c r="E4" i="5"/>
  <c r="C5" i="5"/>
  <c r="E5" i="5"/>
  <c r="C187" i="5"/>
  <c r="E187" i="5"/>
  <c r="C188" i="5"/>
  <c r="E188" i="5"/>
  <c r="C189" i="5"/>
  <c r="E189" i="5"/>
  <c r="C190" i="5"/>
  <c r="E190" i="5"/>
  <c r="C191" i="5"/>
  <c r="E191" i="5"/>
  <c r="C192" i="5"/>
  <c r="E192" i="5"/>
  <c r="C193" i="5"/>
  <c r="E193" i="5"/>
  <c r="C194" i="5"/>
  <c r="E194" i="5"/>
  <c r="C195" i="5"/>
  <c r="E195" i="5"/>
  <c r="C196" i="5"/>
  <c r="E196" i="5"/>
  <c r="C197" i="5"/>
  <c r="E197" i="5"/>
  <c r="C198" i="5"/>
  <c r="E198" i="5"/>
  <c r="C199" i="5"/>
  <c r="E199" i="5"/>
  <c r="C200" i="5"/>
  <c r="E200" i="5"/>
  <c r="C201" i="5"/>
  <c r="E201" i="5"/>
  <c r="C202" i="5"/>
  <c r="E202" i="5"/>
  <c r="C203" i="5"/>
  <c r="E203" i="5"/>
  <c r="C204" i="5"/>
  <c r="E204" i="5"/>
  <c r="C205" i="5"/>
  <c r="E205" i="5"/>
  <c r="C206" i="5"/>
  <c r="E206" i="5"/>
  <c r="C207" i="5"/>
  <c r="E207" i="5"/>
  <c r="C208" i="5"/>
  <c r="E208" i="5"/>
  <c r="C209" i="5"/>
  <c r="E209" i="5"/>
  <c r="C210" i="5"/>
  <c r="E210" i="5"/>
  <c r="C211" i="5"/>
  <c r="E211" i="5"/>
  <c r="C212" i="5"/>
  <c r="E212" i="5"/>
  <c r="C213" i="5"/>
  <c r="E213" i="5"/>
  <c r="C214" i="5"/>
  <c r="E214" i="5"/>
  <c r="C215" i="5"/>
  <c r="E215" i="5"/>
  <c r="C216" i="5"/>
  <c r="E216" i="5"/>
  <c r="C217" i="5"/>
  <c r="E217" i="5"/>
  <c r="C218" i="5"/>
  <c r="E218" i="5"/>
  <c r="C219" i="5"/>
  <c r="E219" i="5"/>
  <c r="C220" i="5"/>
  <c r="E220" i="5"/>
  <c r="C221" i="5"/>
  <c r="E221" i="5"/>
  <c r="C222" i="5"/>
  <c r="E222" i="5"/>
  <c r="C223" i="5"/>
  <c r="E223" i="5"/>
  <c r="C224" i="5"/>
  <c r="E224" i="5"/>
  <c r="C225" i="5"/>
  <c r="E225" i="5"/>
  <c r="C226" i="5"/>
  <c r="E226" i="5"/>
  <c r="C227" i="5"/>
  <c r="E227" i="5"/>
  <c r="C228" i="5"/>
  <c r="E228" i="5"/>
  <c r="C229" i="5"/>
  <c r="E229" i="5"/>
  <c r="C230" i="5"/>
  <c r="E230" i="5"/>
  <c r="C231" i="5"/>
  <c r="E231" i="5"/>
  <c r="C232" i="5"/>
  <c r="E232" i="5"/>
  <c r="C233" i="5"/>
  <c r="E233" i="5"/>
  <c r="C234" i="5"/>
  <c r="E234" i="5"/>
  <c r="C235" i="5"/>
  <c r="E235" i="5"/>
  <c r="C236" i="5"/>
  <c r="E236" i="5"/>
  <c r="C237" i="5"/>
  <c r="E237" i="5"/>
  <c r="C238" i="5"/>
  <c r="E238" i="5"/>
  <c r="C239" i="5"/>
  <c r="E239" i="5"/>
  <c r="C240" i="5"/>
  <c r="E240" i="5"/>
  <c r="C241" i="5"/>
  <c r="E241" i="5"/>
  <c r="C242" i="5"/>
  <c r="E242" i="5"/>
  <c r="C243" i="5"/>
  <c r="E243" i="5"/>
  <c r="C244" i="5"/>
  <c r="E244" i="5"/>
  <c r="C245" i="5"/>
  <c r="E245" i="5"/>
  <c r="C246" i="5"/>
  <c r="E246" i="5"/>
  <c r="FB7" i="8"/>
  <c r="FC7" i="8" s="1"/>
  <c r="B4" i="8"/>
  <c r="FB4" i="8" s="1"/>
  <c r="FC4" i="8" s="1"/>
  <c r="B5" i="8"/>
  <c r="FB5" i="8" s="1"/>
  <c r="FC5" i="8" s="1"/>
  <c r="B6" i="8"/>
  <c r="FB6" i="8" s="1"/>
  <c r="FC6" i="8" s="1"/>
  <c r="B7" i="8"/>
  <c r="B8" i="8"/>
  <c r="FB8" i="8" s="1"/>
  <c r="FC8" i="8" s="1"/>
  <c r="B9" i="8"/>
  <c r="FB9" i="8" s="1"/>
  <c r="FC9" i="8" s="1"/>
  <c r="B10" i="8"/>
  <c r="FB10" i="8" s="1"/>
  <c r="FC10" i="8" s="1"/>
  <c r="B11" i="8"/>
  <c r="FB11" i="8" s="1"/>
  <c r="FC11" i="8" s="1"/>
  <c r="B12" i="8"/>
  <c r="FB12" i="8" s="1"/>
  <c r="FC12" i="8" s="1"/>
  <c r="B13" i="8"/>
  <c r="FB13" i="8" s="1"/>
  <c r="FC13" i="8" s="1"/>
  <c r="B14" i="8"/>
  <c r="FB14" i="8" s="1"/>
  <c r="FC14" i="8" s="1"/>
  <c r="B15" i="8"/>
  <c r="FB15" i="8" s="1"/>
  <c r="FC15" i="8" s="1"/>
  <c r="B16" i="8"/>
  <c r="FB16" i="8" s="1"/>
  <c r="FC16" i="8" s="1"/>
  <c r="B17" i="8"/>
  <c r="FB17" i="8" s="1"/>
  <c r="FC17" i="8" s="1"/>
  <c r="B18" i="8"/>
  <c r="FB18" i="8" s="1"/>
  <c r="FC18" i="8" s="1"/>
  <c r="B19" i="8"/>
  <c r="FB19" i="8" s="1"/>
  <c r="FC19" i="8" s="1"/>
  <c r="B20" i="8"/>
  <c r="FB20" i="8" s="1"/>
  <c r="FC20" i="8" s="1"/>
  <c r="B21" i="8"/>
  <c r="FB21" i="8" s="1"/>
  <c r="FC21" i="8" s="1"/>
  <c r="B22" i="8"/>
  <c r="FB22" i="8" s="1"/>
  <c r="FC22" i="8" s="1"/>
  <c r="B23" i="8"/>
  <c r="FB23" i="8" s="1"/>
  <c r="FC23" i="8" s="1"/>
  <c r="B24" i="8"/>
  <c r="FB24" i="8" s="1"/>
  <c r="FC24" i="8" s="1"/>
  <c r="B25" i="8"/>
  <c r="FB25" i="8" s="1"/>
  <c r="FC25" i="8" s="1"/>
  <c r="B26" i="8"/>
  <c r="FB26" i="8" s="1"/>
  <c r="FC26" i="8" s="1"/>
  <c r="B27" i="8"/>
  <c r="FB27" i="8" s="1"/>
  <c r="FC27" i="8" s="1"/>
  <c r="B28" i="8"/>
  <c r="FB28" i="8" s="1"/>
  <c r="FC28" i="8" s="1"/>
  <c r="B29" i="8"/>
  <c r="FB29" i="8" s="1"/>
  <c r="FC29" i="8" s="1"/>
  <c r="B30" i="8"/>
  <c r="FB30" i="8" s="1"/>
  <c r="FC30" i="8" s="1"/>
  <c r="B31" i="8"/>
  <c r="FB31" i="8" s="1"/>
  <c r="FC31" i="8" s="1"/>
  <c r="B32" i="8"/>
  <c r="FB32" i="8" s="1"/>
  <c r="FC32" i="8" s="1"/>
  <c r="B33" i="8"/>
  <c r="FB33" i="8" s="1"/>
  <c r="FC33" i="8" s="1"/>
  <c r="B34" i="8"/>
  <c r="FB34" i="8" s="1"/>
  <c r="FC34" i="8" s="1"/>
  <c r="B35" i="8"/>
  <c r="FB35" i="8" s="1"/>
  <c r="FC35" i="8" s="1"/>
  <c r="B36" i="8"/>
  <c r="FB36" i="8" s="1"/>
  <c r="FC36" i="8" s="1"/>
  <c r="B37" i="8"/>
  <c r="FB37" i="8" s="1"/>
  <c r="FC37" i="8" s="1"/>
  <c r="B38" i="8"/>
  <c r="FB38" i="8" s="1"/>
  <c r="FC38" i="8" s="1"/>
  <c r="B39" i="8"/>
  <c r="FB39" i="8" s="1"/>
  <c r="FC39" i="8" s="1"/>
  <c r="B40" i="8"/>
  <c r="FB40" i="8" s="1"/>
  <c r="FC40" i="8" s="1"/>
  <c r="B41" i="8"/>
  <c r="FB41" i="8" s="1"/>
  <c r="FC41" i="8" s="1"/>
  <c r="B42" i="8"/>
  <c r="FB42" i="8" s="1"/>
  <c r="FC42" i="8" s="1"/>
  <c r="B43" i="8"/>
  <c r="FB43" i="8" s="1"/>
  <c r="FC43" i="8" s="1"/>
  <c r="B44" i="8"/>
  <c r="FB44" i="8" s="1"/>
  <c r="FC44" i="8" s="1"/>
  <c r="B45" i="8"/>
  <c r="FB45" i="8" s="1"/>
  <c r="FC45" i="8" s="1"/>
  <c r="B46" i="8"/>
  <c r="FB46" i="8" s="1"/>
  <c r="FC46" i="8" s="1"/>
  <c r="B47" i="8"/>
  <c r="FB47" i="8" s="1"/>
  <c r="FC47" i="8" s="1"/>
  <c r="B48" i="8"/>
  <c r="FB48" i="8" s="1"/>
  <c r="FC48" i="8" s="1"/>
  <c r="B49" i="8"/>
  <c r="FB49" i="8" s="1"/>
  <c r="FC49" i="8" s="1"/>
  <c r="B50" i="8"/>
  <c r="FB50" i="8" s="1"/>
  <c r="FC50" i="8" s="1"/>
  <c r="B51" i="8"/>
  <c r="FB51" i="8" s="1"/>
  <c r="FC51" i="8" s="1"/>
  <c r="B52" i="8"/>
  <c r="FB52" i="8" s="1"/>
  <c r="FC52" i="8" s="1"/>
  <c r="B53" i="8"/>
  <c r="FB53" i="8" s="1"/>
  <c r="FC53" i="8" s="1"/>
  <c r="B54" i="8"/>
  <c r="FB54" i="8" s="1"/>
  <c r="FC54" i="8" s="1"/>
  <c r="B55" i="8"/>
  <c r="FB55" i="8" s="1"/>
  <c r="FC55" i="8" s="1"/>
  <c r="B56" i="8"/>
  <c r="FB56" i="8" s="1"/>
  <c r="FC56" i="8" s="1"/>
  <c r="B57" i="8"/>
  <c r="FB57" i="8" s="1"/>
  <c r="FC57" i="8" s="1"/>
  <c r="B58" i="8"/>
  <c r="FB58" i="8" s="1"/>
  <c r="FC58" i="8" s="1"/>
  <c r="B59" i="8"/>
  <c r="FB59" i="8" s="1"/>
  <c r="FC59" i="8" s="1"/>
  <c r="B60" i="8"/>
  <c r="FB60" i="8" s="1"/>
  <c r="FC60" i="8" s="1"/>
  <c r="B61" i="8"/>
  <c r="FB61" i="8" s="1"/>
  <c r="FC61" i="8" s="1"/>
  <c r="B62" i="8"/>
  <c r="FB62" i="8" s="1"/>
  <c r="FC62" i="8" s="1"/>
  <c r="B63" i="8"/>
  <c r="FB63" i="8" s="1"/>
  <c r="FC63" i="8" s="1"/>
  <c r="B64" i="8"/>
  <c r="FB64" i="8" s="1"/>
  <c r="FC64" i="8" s="1"/>
  <c r="B65" i="8"/>
  <c r="FB65" i="8" s="1"/>
  <c r="FC65" i="8" s="1"/>
  <c r="B66" i="8"/>
  <c r="FB66" i="8" s="1"/>
  <c r="FC66" i="8" s="1"/>
  <c r="B67" i="8"/>
  <c r="FB67" i="8" s="1"/>
  <c r="FC67" i="8" s="1"/>
  <c r="B68" i="8"/>
  <c r="FB68" i="8" s="1"/>
  <c r="FC68" i="8" s="1"/>
  <c r="B69" i="8"/>
  <c r="FB69" i="8" s="1"/>
  <c r="FC69" i="8" s="1"/>
  <c r="B70" i="8"/>
  <c r="FB70" i="8" s="1"/>
  <c r="FC70" i="8" s="1"/>
  <c r="B71" i="8"/>
  <c r="FB71" i="8" s="1"/>
  <c r="FC71" i="8" s="1"/>
  <c r="B72" i="8"/>
  <c r="FB72" i="8" s="1"/>
  <c r="FC72" i="8" s="1"/>
  <c r="B73" i="8"/>
  <c r="FB73" i="8" s="1"/>
  <c r="FC73" i="8" s="1"/>
  <c r="B74" i="8"/>
  <c r="FB74" i="8" s="1"/>
  <c r="FC74" i="8" s="1"/>
  <c r="B75" i="8"/>
  <c r="FB75" i="8" s="1"/>
  <c r="FC75" i="8" s="1"/>
  <c r="B76" i="8"/>
  <c r="FB76" i="8" s="1"/>
  <c r="FC76" i="8" s="1"/>
  <c r="B77" i="8"/>
  <c r="FB77" i="8" s="1"/>
  <c r="FC77" i="8" s="1"/>
  <c r="B78" i="8"/>
  <c r="FB78" i="8" s="1"/>
  <c r="FC78" i="8" s="1"/>
  <c r="B79" i="8"/>
  <c r="FB79" i="8" s="1"/>
  <c r="FC79" i="8" s="1"/>
  <c r="B80" i="8"/>
  <c r="FB80" i="8" s="1"/>
  <c r="FC80" i="8" s="1"/>
  <c r="B81" i="8"/>
  <c r="FB81" i="8" s="1"/>
  <c r="FC81" i="8" s="1"/>
  <c r="B82" i="8"/>
  <c r="FB82" i="8" s="1"/>
  <c r="FC82" i="8" s="1"/>
  <c r="B83" i="8"/>
  <c r="FB83" i="8" s="1"/>
  <c r="FC83" i="8" s="1"/>
  <c r="B84" i="8"/>
  <c r="FB84" i="8" s="1"/>
  <c r="FC84" i="8" s="1"/>
  <c r="B85" i="8"/>
  <c r="FB85" i="8" s="1"/>
  <c r="FC85" i="8" s="1"/>
  <c r="B86" i="8"/>
  <c r="FB86" i="8" s="1"/>
  <c r="FC86" i="8" s="1"/>
  <c r="B87" i="8"/>
  <c r="FB87" i="8" s="1"/>
  <c r="FC87" i="8" s="1"/>
  <c r="B88" i="8"/>
  <c r="FB88" i="8" s="1"/>
  <c r="FC88" i="8" s="1"/>
  <c r="B89" i="8"/>
  <c r="FB89" i="8" s="1"/>
  <c r="FC89" i="8" s="1"/>
  <c r="B90" i="8"/>
  <c r="FB90" i="8" s="1"/>
  <c r="FC90" i="8" s="1"/>
  <c r="B91" i="8"/>
  <c r="FB91" i="8" s="1"/>
  <c r="FC91" i="8" s="1"/>
  <c r="B92" i="8"/>
  <c r="FB92" i="8" s="1"/>
  <c r="FC92" i="8" s="1"/>
  <c r="B93" i="8"/>
  <c r="FB93" i="8" s="1"/>
  <c r="FC93" i="8" s="1"/>
  <c r="B94" i="8"/>
  <c r="FB94" i="8" s="1"/>
  <c r="FC94" i="8" s="1"/>
  <c r="B95" i="8"/>
  <c r="FB95" i="8" s="1"/>
  <c r="FC95" i="8" s="1"/>
  <c r="B96" i="8"/>
  <c r="FB96" i="8" s="1"/>
  <c r="FC96" i="8" s="1"/>
  <c r="B97" i="8"/>
  <c r="FB97" i="8" s="1"/>
  <c r="FC97" i="8" s="1"/>
  <c r="B98" i="8"/>
  <c r="FB98" i="8" s="1"/>
  <c r="FC98" i="8" s="1"/>
  <c r="B99" i="8"/>
  <c r="FB99" i="8" s="1"/>
  <c r="FC99" i="8" s="1"/>
  <c r="B100" i="8"/>
  <c r="FB100" i="8" s="1"/>
  <c r="FC100" i="8" s="1"/>
  <c r="B101" i="8"/>
  <c r="FB101" i="8" s="1"/>
  <c r="FC101" i="8" s="1"/>
  <c r="B102" i="8"/>
  <c r="FB102" i="8" s="1"/>
  <c r="FC102" i="8" s="1"/>
  <c r="B103" i="8"/>
  <c r="FB103" i="8" s="1"/>
  <c r="FC103" i="8" s="1"/>
  <c r="B104" i="8"/>
  <c r="FB104" i="8" s="1"/>
  <c r="FC104" i="8" s="1"/>
  <c r="B105" i="8"/>
  <c r="FB105" i="8" s="1"/>
  <c r="FC105" i="8" s="1"/>
  <c r="B106" i="8"/>
  <c r="FB106" i="8" s="1"/>
  <c r="FC106" i="8" s="1"/>
  <c r="B107" i="8"/>
  <c r="FB107" i="8" s="1"/>
  <c r="FC107" i="8" s="1"/>
  <c r="B108" i="8"/>
  <c r="FB108" i="8" s="1"/>
  <c r="FC108" i="8" s="1"/>
  <c r="B109" i="8"/>
  <c r="FB109" i="8" s="1"/>
  <c r="FC109" i="8" s="1"/>
  <c r="B110" i="8"/>
  <c r="FB110" i="8" s="1"/>
  <c r="FC110" i="8" s="1"/>
  <c r="B111" i="8"/>
  <c r="FB111" i="8" s="1"/>
  <c r="FC111" i="8" s="1"/>
  <c r="B112" i="8"/>
  <c r="FB112" i="8" s="1"/>
  <c r="FC112" i="8" s="1"/>
  <c r="B113" i="8"/>
  <c r="FB113" i="8" s="1"/>
  <c r="FC113" i="8" s="1"/>
  <c r="B114" i="8"/>
  <c r="FB114" i="8" s="1"/>
  <c r="FC114" i="8" s="1"/>
  <c r="B115" i="8"/>
  <c r="FB115" i="8" s="1"/>
  <c r="FC115" i="8" s="1"/>
  <c r="B116" i="8"/>
  <c r="FB116" i="8" s="1"/>
  <c r="FC116" i="8" s="1"/>
  <c r="B117" i="8"/>
  <c r="FB117" i="8" s="1"/>
  <c r="FC117" i="8" s="1"/>
  <c r="B118" i="8"/>
  <c r="FB118" i="8" s="1"/>
  <c r="FC118" i="8" s="1"/>
  <c r="B119" i="8"/>
  <c r="FB119" i="8" s="1"/>
  <c r="FC119" i="8" s="1"/>
  <c r="B120" i="8"/>
  <c r="FB120" i="8" s="1"/>
  <c r="FC120" i="8" s="1"/>
  <c r="B121" i="8"/>
  <c r="FB121" i="8" s="1"/>
  <c r="FC121" i="8" s="1"/>
  <c r="B122" i="8"/>
  <c r="FB122" i="8" s="1"/>
  <c r="FC122" i="8" s="1"/>
  <c r="B123" i="8"/>
  <c r="FB123" i="8" s="1"/>
  <c r="FC123" i="8" s="1"/>
  <c r="B124" i="8"/>
  <c r="FB124" i="8" s="1"/>
  <c r="FC124" i="8" s="1"/>
  <c r="B125" i="8"/>
  <c r="FB125" i="8" s="1"/>
  <c r="FC125" i="8" s="1"/>
  <c r="B126" i="8"/>
  <c r="FB126" i="8" s="1"/>
  <c r="FC126" i="8" s="1"/>
  <c r="B127" i="8"/>
  <c r="FB127" i="8" s="1"/>
  <c r="FC127" i="8" s="1"/>
  <c r="B128" i="8"/>
  <c r="FB128" i="8" s="1"/>
  <c r="FC128" i="8" s="1"/>
  <c r="B129" i="8"/>
  <c r="FB129" i="8" s="1"/>
  <c r="FC129" i="8" s="1"/>
  <c r="B130" i="8"/>
  <c r="FB130" i="8" s="1"/>
  <c r="FC130" i="8" s="1"/>
  <c r="B131" i="8"/>
  <c r="FB131" i="8" s="1"/>
  <c r="FC131" i="8" s="1"/>
  <c r="B132" i="8"/>
  <c r="FB132" i="8" s="1"/>
  <c r="FC132" i="8" s="1"/>
  <c r="B133" i="8"/>
  <c r="FB133" i="8" s="1"/>
  <c r="FC133" i="8" s="1"/>
  <c r="B134" i="8"/>
  <c r="FB134" i="8" s="1"/>
  <c r="FC134" i="8" s="1"/>
  <c r="B135" i="8"/>
  <c r="FB135" i="8" s="1"/>
  <c r="FC135" i="8" s="1"/>
  <c r="B136" i="8"/>
  <c r="FB136" i="8" s="1"/>
  <c r="FC136" i="8" s="1"/>
  <c r="B137" i="8"/>
  <c r="FB137" i="8" s="1"/>
  <c r="FC137" i="8" s="1"/>
  <c r="B138" i="8"/>
  <c r="FB138" i="8" s="1"/>
  <c r="FC138" i="8" s="1"/>
  <c r="B139" i="8"/>
  <c r="FB139" i="8" s="1"/>
  <c r="FC139" i="8" s="1"/>
  <c r="B140" i="8"/>
  <c r="FB140" i="8" s="1"/>
  <c r="FC140" i="8" s="1"/>
  <c r="B141" i="8"/>
  <c r="FB141" i="8" s="1"/>
  <c r="FC141" i="8" s="1"/>
  <c r="B142" i="8"/>
  <c r="FB142" i="8" s="1"/>
  <c r="FC142" i="8" s="1"/>
  <c r="B143" i="8"/>
  <c r="FB143" i="8" s="1"/>
  <c r="FC143" i="8" s="1"/>
  <c r="B144" i="8"/>
  <c r="FB144" i="8" s="1"/>
  <c r="FC144" i="8" s="1"/>
  <c r="B145" i="8"/>
  <c r="FB145" i="8" s="1"/>
  <c r="FC145" i="8" s="1"/>
  <c r="B146" i="8"/>
  <c r="FB146" i="8" s="1"/>
  <c r="FC146" i="8" s="1"/>
  <c r="B147" i="8"/>
  <c r="FB147" i="8" s="1"/>
  <c r="FC147" i="8" s="1"/>
  <c r="B148" i="8"/>
  <c r="FB148" i="8" s="1"/>
  <c r="FC148" i="8" s="1"/>
  <c r="B149" i="8"/>
  <c r="FB149" i="8" s="1"/>
  <c r="FC149" i="8" s="1"/>
  <c r="B150" i="8"/>
  <c r="FB150" i="8" s="1"/>
  <c r="FC150" i="8" s="1"/>
  <c r="B151" i="8"/>
  <c r="FB151" i="8" s="1"/>
  <c r="FC151" i="8" s="1"/>
  <c r="B152" i="8"/>
  <c r="FB152" i="8" s="1"/>
  <c r="FC152" i="8" s="1"/>
  <c r="B153" i="8"/>
  <c r="FB153" i="8" s="1"/>
  <c r="FC153" i="8" s="1"/>
  <c r="B154" i="8"/>
  <c r="FB154" i="8" s="1"/>
  <c r="FC154" i="8" s="1"/>
  <c r="B155" i="8"/>
  <c r="FB155" i="8" s="1"/>
  <c r="FC155" i="8" s="1"/>
  <c r="B156" i="8"/>
  <c r="FB156" i="8" s="1"/>
  <c r="FC156" i="8" s="1"/>
  <c r="B157" i="8"/>
  <c r="FB157" i="8" s="1"/>
  <c r="FC157" i="8" s="1"/>
  <c r="B158" i="8"/>
  <c r="FB158" i="8" s="1"/>
  <c r="FC158" i="8" s="1"/>
  <c r="B159" i="8"/>
  <c r="FB159" i="8" s="1"/>
  <c r="FC159" i="8" s="1"/>
  <c r="B160" i="8"/>
  <c r="FB160" i="8" s="1"/>
  <c r="FC160" i="8" s="1"/>
  <c r="B161" i="8"/>
  <c r="FB161" i="8" s="1"/>
  <c r="FC161" i="8" s="1"/>
  <c r="B162" i="8"/>
  <c r="FB162" i="8" s="1"/>
  <c r="FC162" i="8" s="1"/>
  <c r="B163" i="8"/>
  <c r="FB163" i="8" s="1"/>
  <c r="FC163" i="8" s="1"/>
  <c r="B164" i="8"/>
  <c r="FB164" i="8" s="1"/>
  <c r="FC164" i="8" s="1"/>
  <c r="B165" i="8"/>
  <c r="FB165" i="8" s="1"/>
  <c r="FC165" i="8" s="1"/>
  <c r="B166" i="8"/>
  <c r="FB166" i="8" s="1"/>
  <c r="FC166" i="8" s="1"/>
  <c r="B167" i="8"/>
  <c r="FB167" i="8" s="1"/>
  <c r="FC167" i="8" s="1"/>
  <c r="B168" i="8"/>
  <c r="FB168" i="8" s="1"/>
  <c r="FC168" i="8" s="1"/>
  <c r="B169" i="8"/>
  <c r="FB169" i="8" s="1"/>
  <c r="FC169" i="8" s="1"/>
  <c r="B170" i="8"/>
  <c r="FB170" i="8" s="1"/>
  <c r="FC170" i="8" s="1"/>
  <c r="B171" i="8"/>
  <c r="FB171" i="8" s="1"/>
  <c r="FC171" i="8" s="1"/>
  <c r="B172" i="8"/>
  <c r="FB172" i="8" s="1"/>
  <c r="FC172" i="8" s="1"/>
  <c r="B173" i="8"/>
  <c r="FB173" i="8" s="1"/>
  <c r="FC173" i="8" s="1"/>
  <c r="B174" i="8"/>
  <c r="FB174" i="8" s="1"/>
  <c r="FC174" i="8" s="1"/>
  <c r="B175" i="8"/>
  <c r="FB175" i="8" s="1"/>
  <c r="FC175" i="8" s="1"/>
  <c r="B176" i="8"/>
  <c r="FB176" i="8" s="1"/>
  <c r="FC176" i="8" s="1"/>
  <c r="B177" i="8"/>
  <c r="FB177" i="8" s="1"/>
  <c r="FC177" i="8" s="1"/>
  <c r="B178" i="8"/>
  <c r="FB178" i="8" s="1"/>
  <c r="FC178" i="8" s="1"/>
  <c r="B179" i="8"/>
  <c r="FB179" i="8" s="1"/>
  <c r="FC179" i="8" s="1"/>
  <c r="B180" i="8"/>
  <c r="FB180" i="8" s="1"/>
  <c r="FC180" i="8" s="1"/>
  <c r="B181" i="8"/>
  <c r="FB181" i="8" s="1"/>
  <c r="FC181" i="8" s="1"/>
  <c r="B182" i="8"/>
  <c r="FB182" i="8" s="1"/>
  <c r="FC182" i="8" s="1"/>
  <c r="B183" i="8"/>
  <c r="FB183" i="8" s="1"/>
  <c r="FC183" i="8" s="1"/>
  <c r="B184" i="8"/>
  <c r="FB184" i="8" s="1"/>
  <c r="FC184" i="8" s="1"/>
  <c r="B185" i="8"/>
  <c r="FB185" i="8" s="1"/>
  <c r="FC185" i="8" s="1"/>
  <c r="B186" i="8"/>
  <c r="FB186" i="8" s="1"/>
  <c r="FC186" i="8" s="1"/>
  <c r="B187" i="8"/>
  <c r="FB187" i="8" s="1"/>
  <c r="FC187" i="8" s="1"/>
  <c r="B188" i="8"/>
  <c r="FB188" i="8" s="1"/>
  <c r="FC188" i="8" s="1"/>
  <c r="B189" i="8"/>
  <c r="FB189" i="8" s="1"/>
  <c r="FC189" i="8" s="1"/>
  <c r="B190" i="8"/>
  <c r="FB190" i="8" s="1"/>
  <c r="FC190" i="8" s="1"/>
  <c r="B191" i="8"/>
  <c r="FB191" i="8" s="1"/>
  <c r="FC191" i="8" s="1"/>
  <c r="B192" i="8"/>
  <c r="FB192" i="8" s="1"/>
  <c r="FC192" i="8" s="1"/>
  <c r="B193" i="8"/>
  <c r="FB193" i="8" s="1"/>
  <c r="FC193" i="8" s="1"/>
  <c r="B194" i="8"/>
  <c r="FB194" i="8" s="1"/>
  <c r="FC194" i="8" s="1"/>
  <c r="B195" i="8"/>
  <c r="FB195" i="8" s="1"/>
  <c r="FC195" i="8" s="1"/>
  <c r="B196" i="8"/>
  <c r="FB196" i="8" s="1"/>
  <c r="FC196" i="8" s="1"/>
  <c r="B197" i="8"/>
  <c r="FB197" i="8" s="1"/>
  <c r="FC197" i="8" s="1"/>
  <c r="B198" i="8"/>
  <c r="FB198" i="8" s="1"/>
  <c r="FC198" i="8" s="1"/>
  <c r="B199" i="8"/>
  <c r="FB199" i="8" s="1"/>
  <c r="FC199" i="8" s="1"/>
  <c r="B200" i="8"/>
  <c r="FB200" i="8" s="1"/>
  <c r="FC200" i="8" s="1"/>
  <c r="B201" i="8"/>
  <c r="FB201" i="8" s="1"/>
  <c r="FC201" i="8" s="1"/>
  <c r="B202" i="8"/>
  <c r="FB202" i="8" s="1"/>
  <c r="FC202" i="8" s="1"/>
  <c r="B203" i="8"/>
  <c r="FB203" i="8" s="1"/>
  <c r="FC203" i="8" s="1"/>
  <c r="B204" i="8"/>
  <c r="FB204" i="8" s="1"/>
  <c r="FC204" i="8" s="1"/>
  <c r="B205" i="8"/>
  <c r="FB205" i="8" s="1"/>
  <c r="FC205" i="8" s="1"/>
  <c r="B206" i="8"/>
  <c r="FB206" i="8" s="1"/>
  <c r="FC206" i="8" s="1"/>
  <c r="B207" i="8"/>
  <c r="FB207" i="8" s="1"/>
  <c r="FC207" i="8" s="1"/>
  <c r="B208" i="8"/>
  <c r="FB208" i="8" s="1"/>
  <c r="FC208" i="8" s="1"/>
  <c r="B209" i="8"/>
  <c r="FB209" i="8" s="1"/>
  <c r="FC209" i="8" s="1"/>
  <c r="B210" i="8"/>
  <c r="FB210" i="8" s="1"/>
  <c r="FC210" i="8" s="1"/>
  <c r="B211" i="8"/>
  <c r="FB211" i="8" s="1"/>
  <c r="FC211" i="8" s="1"/>
  <c r="B212" i="8"/>
  <c r="FB212" i="8" s="1"/>
  <c r="FC212" i="8" s="1"/>
  <c r="B213" i="8"/>
  <c r="FB213" i="8" s="1"/>
  <c r="FC213" i="8" s="1"/>
  <c r="B214" i="8"/>
  <c r="FB214" i="8" s="1"/>
  <c r="FC214" i="8" s="1"/>
  <c r="B215" i="8"/>
  <c r="FB215" i="8" s="1"/>
  <c r="FC215" i="8" s="1"/>
  <c r="B216" i="8"/>
  <c r="FB216" i="8" s="1"/>
  <c r="FC216" i="8" s="1"/>
  <c r="B217" i="8"/>
  <c r="FB217" i="8" s="1"/>
  <c r="FC217" i="8" s="1"/>
  <c r="B218" i="8"/>
  <c r="FB218" i="8" s="1"/>
  <c r="FC218" i="8" s="1"/>
  <c r="B219" i="8"/>
  <c r="FB219" i="8" s="1"/>
  <c r="FC219" i="8" s="1"/>
  <c r="B220" i="8"/>
  <c r="FB220" i="8" s="1"/>
  <c r="FC220" i="8" s="1"/>
  <c r="B221" i="8"/>
  <c r="FB221" i="8" s="1"/>
  <c r="FC221" i="8" s="1"/>
  <c r="B222" i="8"/>
  <c r="FB222" i="8" s="1"/>
  <c r="FC222" i="8" s="1"/>
  <c r="B223" i="8"/>
  <c r="FB223" i="8" s="1"/>
  <c r="FC223" i="8" s="1"/>
  <c r="B224" i="8"/>
  <c r="FB224" i="8" s="1"/>
  <c r="FC224" i="8" s="1"/>
  <c r="B225" i="8"/>
  <c r="FB225" i="8" s="1"/>
  <c r="FC225" i="8" s="1"/>
  <c r="B226" i="8"/>
  <c r="FB226" i="8" s="1"/>
  <c r="FC226" i="8" s="1"/>
  <c r="B227" i="8"/>
  <c r="FB227" i="8" s="1"/>
  <c r="FC227" i="8" s="1"/>
  <c r="B228" i="8"/>
  <c r="FB228" i="8" s="1"/>
  <c r="FC228" i="8" s="1"/>
  <c r="B229" i="8"/>
  <c r="FB229" i="8" s="1"/>
  <c r="FC229" i="8" s="1"/>
  <c r="B230" i="8"/>
  <c r="FB230" i="8" s="1"/>
  <c r="FC230" i="8" s="1"/>
  <c r="B231" i="8"/>
  <c r="FB231" i="8" s="1"/>
  <c r="FC231" i="8" s="1"/>
  <c r="B232" i="8"/>
  <c r="FB232" i="8" s="1"/>
  <c r="FC232" i="8" s="1"/>
  <c r="B233" i="8"/>
  <c r="FB233" i="8" s="1"/>
  <c r="FC233" i="8" s="1"/>
  <c r="B234" i="8"/>
  <c r="FB234" i="8" s="1"/>
  <c r="FC234" i="8" s="1"/>
  <c r="B235" i="8"/>
  <c r="FB235" i="8" s="1"/>
  <c r="FC235" i="8" s="1"/>
  <c r="B236" i="8"/>
  <c r="FB236" i="8" s="1"/>
  <c r="FC236" i="8" s="1"/>
  <c r="B237" i="8"/>
  <c r="FB237" i="8" s="1"/>
  <c r="FC237" i="8" s="1"/>
  <c r="B238" i="8"/>
  <c r="FB238" i="8" s="1"/>
  <c r="FC238" i="8" s="1"/>
  <c r="B239" i="8"/>
  <c r="FB239" i="8" s="1"/>
  <c r="FC239" i="8" s="1"/>
  <c r="B240" i="8"/>
  <c r="FB240" i="8" s="1"/>
  <c r="FC240" i="8" s="1"/>
  <c r="B241" i="8"/>
  <c r="FB241" i="8" s="1"/>
  <c r="FC241" i="8" s="1"/>
  <c r="B242" i="8"/>
  <c r="FB242" i="8" s="1"/>
  <c r="FC242" i="8" s="1"/>
  <c r="B243" i="8"/>
  <c r="FB243" i="8" s="1"/>
  <c r="FC243" i="8" s="1"/>
  <c r="B244" i="8"/>
  <c r="FB244" i="8" s="1"/>
  <c r="FC244" i="8" s="1"/>
  <c r="B245" i="8"/>
  <c r="FB245" i="8" s="1"/>
  <c r="FC245" i="8" s="1"/>
  <c r="B246" i="8"/>
  <c r="FB246" i="8" s="1"/>
  <c r="FC246" i="8" s="1"/>
  <c r="B247" i="8"/>
  <c r="FB247" i="8" s="1"/>
  <c r="FC247" i="8" s="1"/>
  <c r="B3" i="8"/>
  <c r="FB3" i="8" s="1"/>
  <c r="FC3" i="8" s="1"/>
  <c r="E220" i="4"/>
  <c r="B187" i="4"/>
  <c r="F187" i="4" s="1"/>
  <c r="H187" i="4" s="1"/>
  <c r="C187" i="4"/>
  <c r="E187" i="4"/>
  <c r="B188" i="4"/>
  <c r="F188" i="4" s="1"/>
  <c r="H188" i="4" s="1"/>
  <c r="C188" i="4"/>
  <c r="E188" i="4" s="1"/>
  <c r="B189" i="4"/>
  <c r="F189" i="4" s="1"/>
  <c r="H189" i="4" s="1"/>
  <c r="C189" i="4"/>
  <c r="E189" i="4" s="1"/>
  <c r="B190" i="4"/>
  <c r="K190" i="4" s="1"/>
  <c r="C190" i="4"/>
  <c r="E190" i="4"/>
  <c r="B191" i="4"/>
  <c r="J191" i="4" s="1"/>
  <c r="D191" i="5" s="1"/>
  <c r="C191" i="4"/>
  <c r="E191" i="4" s="1"/>
  <c r="B192" i="4"/>
  <c r="K192" i="4" s="1"/>
  <c r="C192" i="4"/>
  <c r="E192" i="4" s="1"/>
  <c r="B193" i="4"/>
  <c r="F193" i="4" s="1"/>
  <c r="H193" i="4" s="1"/>
  <c r="C193" i="4"/>
  <c r="E193" i="4"/>
  <c r="B194" i="4"/>
  <c r="F194" i="4" s="1"/>
  <c r="C194" i="4"/>
  <c r="E194" i="4" s="1"/>
  <c r="B195" i="4"/>
  <c r="F195" i="4" s="1"/>
  <c r="H195" i="4" s="1"/>
  <c r="C195" i="4"/>
  <c r="E195" i="4"/>
  <c r="B196" i="4"/>
  <c r="F196" i="4" s="1"/>
  <c r="C196" i="4"/>
  <c r="E196" i="4" s="1"/>
  <c r="B197" i="4"/>
  <c r="F197" i="4" s="1"/>
  <c r="C197" i="4"/>
  <c r="E197" i="4" s="1"/>
  <c r="B198" i="4"/>
  <c r="K198" i="4" s="1"/>
  <c r="C198" i="4"/>
  <c r="E198" i="4"/>
  <c r="B199" i="4"/>
  <c r="J199" i="4" s="1"/>
  <c r="D199" i="5" s="1"/>
  <c r="C199" i="4"/>
  <c r="E199" i="4"/>
  <c r="B200" i="4"/>
  <c r="F200" i="4" s="1"/>
  <c r="C200" i="4"/>
  <c r="E200" i="4" s="1"/>
  <c r="B201" i="4"/>
  <c r="F201" i="4" s="1"/>
  <c r="H201" i="4" s="1"/>
  <c r="C201" i="4"/>
  <c r="E201" i="4"/>
  <c r="B202" i="4"/>
  <c r="J202" i="4" s="1"/>
  <c r="D202" i="5" s="1"/>
  <c r="C202" i="4"/>
  <c r="E202" i="4" s="1"/>
  <c r="B203" i="4"/>
  <c r="F203" i="4" s="1"/>
  <c r="H203" i="4" s="1"/>
  <c r="C203" i="4"/>
  <c r="E203" i="4"/>
  <c r="B204" i="4"/>
  <c r="F204" i="4" s="1"/>
  <c r="H204" i="4" s="1"/>
  <c r="C204" i="4"/>
  <c r="E204" i="4" s="1"/>
  <c r="B205" i="4"/>
  <c r="F205" i="4" s="1"/>
  <c r="H205" i="4" s="1"/>
  <c r="C205" i="4"/>
  <c r="E205" i="4" s="1"/>
  <c r="B206" i="4"/>
  <c r="K206" i="4" s="1"/>
  <c r="C206" i="4"/>
  <c r="E206" i="4"/>
  <c r="B207" i="4"/>
  <c r="J207" i="4" s="1"/>
  <c r="D207" i="5" s="1"/>
  <c r="C207" i="4"/>
  <c r="E207" i="4"/>
  <c r="B208" i="4"/>
  <c r="F208" i="4" s="1"/>
  <c r="C208" i="4"/>
  <c r="E208" i="4" s="1"/>
  <c r="B209" i="4"/>
  <c r="F209" i="4" s="1"/>
  <c r="H209" i="4" s="1"/>
  <c r="C209" i="4"/>
  <c r="E209" i="4"/>
  <c r="B210" i="4"/>
  <c r="F210" i="4" s="1"/>
  <c r="C210" i="4"/>
  <c r="E210" i="4" s="1"/>
  <c r="B211" i="4"/>
  <c r="F211" i="4" s="1"/>
  <c r="H211" i="4" s="1"/>
  <c r="C211" i="4"/>
  <c r="E211" i="4"/>
  <c r="B212" i="4"/>
  <c r="F212" i="4" s="1"/>
  <c r="C212" i="4"/>
  <c r="E212" i="4" s="1"/>
  <c r="B213" i="4"/>
  <c r="F213" i="4" s="1"/>
  <c r="C213" i="4"/>
  <c r="E213" i="4" s="1"/>
  <c r="B214" i="4"/>
  <c r="K214" i="4" s="1"/>
  <c r="C214" i="4"/>
  <c r="E214" i="4"/>
  <c r="B215" i="4"/>
  <c r="J215" i="4" s="1"/>
  <c r="D215" i="5" s="1"/>
  <c r="C215" i="4"/>
  <c r="E215" i="4"/>
  <c r="B216" i="4"/>
  <c r="J216" i="4" s="1"/>
  <c r="D216" i="5" s="1"/>
  <c r="C216" i="4"/>
  <c r="E216" i="4" s="1"/>
  <c r="B217" i="4"/>
  <c r="F217" i="4" s="1"/>
  <c r="H217" i="4" s="1"/>
  <c r="C217" i="4"/>
  <c r="E217" i="4"/>
  <c r="B218" i="4"/>
  <c r="F218" i="4" s="1"/>
  <c r="H218" i="4" s="1"/>
  <c r="C218" i="4"/>
  <c r="E218" i="4" s="1"/>
  <c r="B219" i="4"/>
  <c r="F219" i="4" s="1"/>
  <c r="H219" i="4" s="1"/>
  <c r="C219" i="4"/>
  <c r="E219" i="4"/>
  <c r="B220" i="4"/>
  <c r="F220" i="4" s="1"/>
  <c r="H220" i="4" s="1"/>
  <c r="C220" i="4"/>
  <c r="B221" i="4"/>
  <c r="F221" i="4" s="1"/>
  <c r="H221" i="4" s="1"/>
  <c r="C221" i="4"/>
  <c r="E221" i="4" s="1"/>
  <c r="B222" i="4"/>
  <c r="K222" i="4" s="1"/>
  <c r="C222" i="4"/>
  <c r="E222" i="4"/>
  <c r="B223" i="4"/>
  <c r="J223" i="4" s="1"/>
  <c r="D223" i="5" s="1"/>
  <c r="C223" i="4"/>
  <c r="E223" i="4"/>
  <c r="B224" i="4"/>
  <c r="K224" i="4" s="1"/>
  <c r="C224" i="4"/>
  <c r="E224" i="4" s="1"/>
  <c r="B225" i="4"/>
  <c r="F225" i="4" s="1"/>
  <c r="H225" i="4" s="1"/>
  <c r="C225" i="4"/>
  <c r="E225" i="4"/>
  <c r="B226" i="4"/>
  <c r="K226" i="4" s="1"/>
  <c r="C226" i="4"/>
  <c r="E226" i="4" s="1"/>
  <c r="B227" i="4"/>
  <c r="F227" i="4" s="1"/>
  <c r="H227" i="4" s="1"/>
  <c r="C227" i="4"/>
  <c r="E227" i="4"/>
  <c r="B228" i="4"/>
  <c r="F228" i="4" s="1"/>
  <c r="C228" i="4"/>
  <c r="E228" i="4" s="1"/>
  <c r="B229" i="4"/>
  <c r="F229" i="4" s="1"/>
  <c r="C229" i="4"/>
  <c r="E229" i="4" s="1"/>
  <c r="B230" i="4"/>
  <c r="K230" i="4" s="1"/>
  <c r="C230" i="4"/>
  <c r="E230" i="4"/>
  <c r="B231" i="4"/>
  <c r="J231" i="4" s="1"/>
  <c r="D231" i="5" s="1"/>
  <c r="C231" i="4"/>
  <c r="E231" i="4"/>
  <c r="B232" i="4"/>
  <c r="F232" i="4" s="1"/>
  <c r="C232" i="4"/>
  <c r="E232" i="4" s="1"/>
  <c r="B233" i="4"/>
  <c r="F233" i="4" s="1"/>
  <c r="H233" i="4" s="1"/>
  <c r="C233" i="4"/>
  <c r="E233" i="4"/>
  <c r="B234" i="4"/>
  <c r="J234" i="4" s="1"/>
  <c r="D234" i="5" s="1"/>
  <c r="C234" i="4"/>
  <c r="E234" i="4" s="1"/>
  <c r="B235" i="4"/>
  <c r="F235" i="4" s="1"/>
  <c r="H235" i="4" s="1"/>
  <c r="C235" i="4"/>
  <c r="E235" i="4"/>
  <c r="B236" i="4"/>
  <c r="F236" i="4" s="1"/>
  <c r="H236" i="4" s="1"/>
  <c r="C236" i="4"/>
  <c r="E236" i="4" s="1"/>
  <c r="B237" i="4"/>
  <c r="F237" i="4" s="1"/>
  <c r="C237" i="4"/>
  <c r="E237" i="4" s="1"/>
  <c r="B238" i="4"/>
  <c r="K238" i="4" s="1"/>
  <c r="C238" i="4"/>
  <c r="E238" i="4"/>
  <c r="B239" i="4"/>
  <c r="J239" i="4" s="1"/>
  <c r="D239" i="5" s="1"/>
  <c r="C239" i="4"/>
  <c r="E239" i="4"/>
  <c r="B240" i="4"/>
  <c r="K240" i="4" s="1"/>
  <c r="C240" i="4"/>
  <c r="E240" i="4" s="1"/>
  <c r="B241" i="4"/>
  <c r="F241" i="4" s="1"/>
  <c r="H241" i="4" s="1"/>
  <c r="C241" i="4"/>
  <c r="E241" i="4"/>
  <c r="B242" i="4"/>
  <c r="J242" i="4" s="1"/>
  <c r="D242" i="5" s="1"/>
  <c r="C242" i="4"/>
  <c r="E242" i="4" s="1"/>
  <c r="B243" i="4"/>
  <c r="F243" i="4" s="1"/>
  <c r="H243" i="4" s="1"/>
  <c r="C243" i="4"/>
  <c r="E243" i="4"/>
  <c r="B244" i="4"/>
  <c r="F244" i="4" s="1"/>
  <c r="C244" i="4"/>
  <c r="E244" i="4" s="1"/>
  <c r="B245" i="4"/>
  <c r="F245" i="4" s="1"/>
  <c r="C245" i="4"/>
  <c r="E245" i="4" s="1"/>
  <c r="B246" i="4"/>
  <c r="K246" i="4" s="1"/>
  <c r="C246" i="4"/>
  <c r="E246" i="4"/>
  <c r="B186" i="4"/>
  <c r="F186" i="4" s="1"/>
  <c r="C186" i="4"/>
  <c r="E186" i="4" s="1"/>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2" i="4"/>
  <c r="E2" i="4"/>
  <c r="E3" i="4"/>
  <c r="E4" i="4"/>
  <c r="E5" i="4"/>
  <c r="B3" i="4"/>
  <c r="F3" i="4" s="1"/>
  <c r="D3" i="11" s="1"/>
  <c r="B4" i="4"/>
  <c r="F4" i="4" s="1"/>
  <c r="D4" i="11" s="1"/>
  <c r="E4" i="11" s="1"/>
  <c r="B5" i="4"/>
  <c r="F5" i="4" s="1"/>
  <c r="D5" i="11" s="1"/>
  <c r="E5" i="11" s="1"/>
  <c r="C28" i="2"/>
  <c r="K199" i="4" l="1"/>
  <c r="K221" i="4"/>
  <c r="F199" i="4"/>
  <c r="H199" i="4" s="1"/>
  <c r="F222" i="4"/>
  <c r="H222" i="4" s="1"/>
  <c r="K207" i="4"/>
  <c r="K209" i="4"/>
  <c r="K218" i="4"/>
  <c r="F190" i="4"/>
  <c r="H190" i="4" s="1"/>
  <c r="K233" i="4"/>
  <c r="J233" i="4"/>
  <c r="D233" i="5" s="1"/>
  <c r="J238" i="4"/>
  <c r="D238" i="5" s="1"/>
  <c r="J240" i="4"/>
  <c r="D240" i="5" s="1"/>
  <c r="F238" i="4"/>
  <c r="H238" i="4" s="1"/>
  <c r="J224" i="4"/>
  <c r="D224" i="5" s="1"/>
  <c r="K194" i="4"/>
  <c r="K189" i="4"/>
  <c r="J226" i="4"/>
  <c r="D226" i="5" s="1"/>
  <c r="F224" i="4"/>
  <c r="H224" i="4" s="1"/>
  <c r="F216" i="4"/>
  <c r="J194" i="4"/>
  <c r="D194" i="5" s="1"/>
  <c r="F240" i="4"/>
  <c r="H240" i="4" s="1"/>
  <c r="F242" i="4"/>
  <c r="H242" i="4" s="1"/>
  <c r="F226" i="4"/>
  <c r="K213" i="4"/>
  <c r="K201" i="4"/>
  <c r="J201" i="4"/>
  <c r="D201" i="5" s="1"/>
  <c r="J230" i="4"/>
  <c r="D230" i="5" s="1"/>
  <c r="K210" i="4"/>
  <c r="K208" i="4"/>
  <c r="K241" i="4"/>
  <c r="F234" i="4"/>
  <c r="H234" i="4" s="1"/>
  <c r="K232" i="4"/>
  <c r="F230" i="4"/>
  <c r="H230" i="4" s="1"/>
  <c r="F215" i="4"/>
  <c r="H215" i="4" s="1"/>
  <c r="J210" i="4"/>
  <c r="D210" i="5" s="1"/>
  <c r="J208" i="4"/>
  <c r="D208" i="5" s="1"/>
  <c r="K191" i="4"/>
  <c r="J246" i="4"/>
  <c r="D246" i="5" s="1"/>
  <c r="J241" i="4"/>
  <c r="D241" i="5" s="1"/>
  <c r="J232" i="4"/>
  <c r="D232" i="5" s="1"/>
  <c r="J198" i="4"/>
  <c r="D198" i="5" s="1"/>
  <c r="K193" i="4"/>
  <c r="F246" i="4"/>
  <c r="H246" i="4" s="1"/>
  <c r="J222" i="4"/>
  <c r="D222" i="5" s="1"/>
  <c r="F202" i="4"/>
  <c r="H202" i="4" s="1"/>
  <c r="J193" i="4"/>
  <c r="D193" i="5" s="1"/>
  <c r="J218" i="4"/>
  <c r="D218" i="5" s="1"/>
  <c r="F207" i="4"/>
  <c r="H207" i="4" s="1"/>
  <c r="K216" i="4"/>
  <c r="K205" i="4"/>
  <c r="K202" i="4"/>
  <c r="F191" i="4"/>
  <c r="H191" i="4" s="1"/>
  <c r="K186" i="4"/>
  <c r="K197" i="4"/>
  <c r="J186" i="4"/>
  <c r="K239" i="4"/>
  <c r="K225" i="4"/>
  <c r="J214" i="4"/>
  <c r="D214" i="5" s="1"/>
  <c r="K200" i="4"/>
  <c r="K245" i="4"/>
  <c r="K242" i="4"/>
  <c r="F239" i="4"/>
  <c r="H239" i="4" s="1"/>
  <c r="K231" i="4"/>
  <c r="J225" i="4"/>
  <c r="D225" i="5" s="1"/>
  <c r="K217" i="4"/>
  <c r="F214" i="4"/>
  <c r="H214" i="4" s="1"/>
  <c r="J206" i="4"/>
  <c r="D206" i="5" s="1"/>
  <c r="J200" i="4"/>
  <c r="D200" i="5" s="1"/>
  <c r="J192" i="4"/>
  <c r="D192" i="5" s="1"/>
  <c r="J190" i="4"/>
  <c r="D190" i="5" s="1"/>
  <c r="K237" i="4"/>
  <c r="K234" i="4"/>
  <c r="F231" i="4"/>
  <c r="H231" i="4" s="1"/>
  <c r="K223" i="4"/>
  <c r="J217" i="4"/>
  <c r="D217" i="5" s="1"/>
  <c r="F206" i="4"/>
  <c r="H206" i="4" s="1"/>
  <c r="F192" i="4"/>
  <c r="H192" i="4" s="1"/>
  <c r="K229" i="4"/>
  <c r="F223" i="4"/>
  <c r="H223" i="4" s="1"/>
  <c r="K215" i="4"/>
  <c r="J209" i="4"/>
  <c r="D209" i="5" s="1"/>
  <c r="F198" i="4"/>
  <c r="H198" i="4" s="1"/>
  <c r="H200" i="4"/>
  <c r="E3" i="11"/>
  <c r="H232" i="4"/>
  <c r="H216" i="4"/>
  <c r="H208" i="4"/>
  <c r="H228" i="4"/>
  <c r="H213" i="4"/>
  <c r="H210" i="4"/>
  <c r="H212" i="4"/>
  <c r="H197" i="4"/>
  <c r="H194" i="4"/>
  <c r="H196" i="4"/>
  <c r="H237" i="4"/>
  <c r="H245" i="4"/>
  <c r="H244" i="4"/>
  <c r="H229" i="4"/>
  <c r="H226" i="4"/>
  <c r="K243" i="4"/>
  <c r="K227" i="4"/>
  <c r="K219" i="4"/>
  <c r="K211" i="4"/>
  <c r="K203" i="4"/>
  <c r="K195" i="4"/>
  <c r="K187" i="4"/>
  <c r="K235" i="4"/>
  <c r="K244" i="4"/>
  <c r="J243" i="4"/>
  <c r="D243" i="5" s="1"/>
  <c r="K236" i="4"/>
  <c r="J235" i="4"/>
  <c r="D235" i="5" s="1"/>
  <c r="K228" i="4"/>
  <c r="J227" i="4"/>
  <c r="D227" i="5" s="1"/>
  <c r="K220" i="4"/>
  <c r="J219" i="4"/>
  <c r="D219" i="5" s="1"/>
  <c r="K212" i="4"/>
  <c r="J211" i="4"/>
  <c r="D211" i="5" s="1"/>
  <c r="K204" i="4"/>
  <c r="J203" i="4"/>
  <c r="D203" i="5" s="1"/>
  <c r="K196" i="4"/>
  <c r="J195" i="4"/>
  <c r="D195" i="5" s="1"/>
  <c r="K188" i="4"/>
  <c r="J187" i="4"/>
  <c r="D187" i="5" s="1"/>
  <c r="J228" i="4"/>
  <c r="D228" i="5" s="1"/>
  <c r="J220" i="4"/>
  <c r="D220" i="5" s="1"/>
  <c r="J212" i="4"/>
  <c r="D212" i="5" s="1"/>
  <c r="J204" i="4"/>
  <c r="D204" i="5" s="1"/>
  <c r="J196" i="4"/>
  <c r="D196" i="5" s="1"/>
  <c r="J188" i="4"/>
  <c r="D188" i="5" s="1"/>
  <c r="J244" i="4"/>
  <c r="D244" i="5" s="1"/>
  <c r="J236" i="4"/>
  <c r="D236" i="5" s="1"/>
  <c r="J245" i="4"/>
  <c r="D245" i="5" s="1"/>
  <c r="J237" i="4"/>
  <c r="D237" i="5" s="1"/>
  <c r="J229" i="4"/>
  <c r="D229" i="5" s="1"/>
  <c r="J221" i="4"/>
  <c r="D221" i="5" s="1"/>
  <c r="J213" i="4"/>
  <c r="D213" i="5" s="1"/>
  <c r="J205" i="4"/>
  <c r="D205" i="5" s="1"/>
  <c r="J197" i="4"/>
  <c r="D197" i="5" s="1"/>
  <c r="J189" i="4"/>
  <c r="D189" i="5" s="1"/>
  <c r="H186" i="4"/>
  <c r="K2" i="4"/>
  <c r="H3" i="4"/>
  <c r="H5" i="4"/>
  <c r="H4" i="4"/>
  <c r="K3" i="4"/>
  <c r="K4" i="4"/>
  <c r="J3" i="4"/>
  <c r="D3" i="5" s="1"/>
  <c r="J5" i="4"/>
  <c r="D5" i="5" s="1"/>
  <c r="J4" i="4"/>
  <c r="D4" i="5" s="1"/>
  <c r="K5" i="4"/>
  <c r="D2" i="5" l="1"/>
  <c r="C37" i="2"/>
  <c r="C30" i="2"/>
  <c r="C29" i="2"/>
  <c r="AG83" i="12"/>
  <c r="AG82" i="12"/>
  <c r="AG81" i="12"/>
  <c r="AG80" i="12"/>
  <c r="AG79" i="12"/>
  <c r="AG78" i="12"/>
  <c r="AG77" i="12"/>
  <c r="AG76" i="12"/>
  <c r="AG75" i="12"/>
  <c r="AG74" i="12"/>
  <c r="AG73" i="12"/>
  <c r="AG72" i="12"/>
  <c r="AG71" i="12"/>
  <c r="AG70" i="12"/>
  <c r="AG69" i="12"/>
  <c r="AG68" i="12"/>
  <c r="AG67" i="12"/>
  <c r="AG66" i="12"/>
  <c r="AG65" i="12"/>
  <c r="AG64" i="12"/>
  <c r="AG63" i="12"/>
  <c r="AG62" i="12"/>
  <c r="AG61" i="12"/>
  <c r="AG60" i="12"/>
  <c r="AG59" i="12"/>
  <c r="AG58" i="12"/>
  <c r="AG57" i="12"/>
  <c r="AG56" i="12"/>
  <c r="AG55" i="12"/>
  <c r="AG54" i="12"/>
  <c r="AG53" i="12"/>
  <c r="AG52" i="12"/>
  <c r="AG51" i="12"/>
  <c r="AG50" i="12"/>
  <c r="AG49" i="12"/>
  <c r="AG48" i="12"/>
  <c r="AG47" i="12"/>
  <c r="AG46" i="12"/>
  <c r="AG45" i="12"/>
  <c r="AG44" i="12"/>
  <c r="AG43" i="12"/>
  <c r="Z27" i="12"/>
  <c r="I5" i="3" l="1"/>
  <c r="C16" i="2" l="1"/>
  <c r="I6" i="3"/>
  <c r="I7" i="3" l="1"/>
  <c r="C25" i="2" s="1"/>
  <c r="A4" i="12" l="1"/>
  <c r="A5" i="12"/>
  <c r="A6" i="12"/>
  <c r="A7" i="12"/>
  <c r="A8" i="12"/>
  <c r="A9" i="12"/>
  <c r="A10" i="12"/>
  <c r="A11" i="12"/>
  <c r="A12" i="12"/>
  <c r="A13" i="12"/>
  <c r="A14" i="12"/>
  <c r="A15" i="12"/>
  <c r="A16" i="12"/>
  <c r="A17" i="12"/>
  <c r="A18" i="12"/>
  <c r="A19" i="12"/>
  <c r="A20" i="12"/>
  <c r="A21" i="12"/>
  <c r="A22" i="12"/>
  <c r="A23" i="12"/>
  <c r="A24" i="12"/>
  <c r="A25" i="12"/>
  <c r="A26" i="12"/>
  <c r="A27" i="12"/>
  <c r="A28" i="12"/>
  <c r="A29" i="12"/>
  <c r="A30" i="12"/>
  <c r="A31" i="12"/>
  <c r="A32" i="12"/>
  <c r="A33" i="12"/>
  <c r="A34" i="12"/>
  <c r="A35" i="12"/>
  <c r="A36" i="12"/>
  <c r="A37" i="12"/>
  <c r="A38" i="12"/>
  <c r="A39" i="12"/>
  <c r="A40" i="12"/>
  <c r="A41" i="12"/>
  <c r="A42" i="12"/>
  <c r="A43" i="12"/>
  <c r="A44" i="12"/>
  <c r="A45" i="12"/>
  <c r="A46" i="12"/>
  <c r="A47" i="12"/>
  <c r="A48" i="12"/>
  <c r="A49" i="12"/>
  <c r="A50" i="12"/>
  <c r="A51" i="12"/>
  <c r="A52" i="12"/>
  <c r="A53" i="12"/>
  <c r="A54" i="12"/>
  <c r="A55" i="12"/>
  <c r="A56" i="12"/>
  <c r="A57" i="12"/>
  <c r="A58" i="12"/>
  <c r="A59" i="12"/>
  <c r="A60" i="12"/>
  <c r="A61" i="12"/>
  <c r="A62" i="12"/>
  <c r="A63" i="12"/>
  <c r="A64" i="12"/>
  <c r="A65" i="12"/>
  <c r="A66" i="12"/>
  <c r="A67" i="12"/>
  <c r="A68" i="12"/>
  <c r="A69" i="12"/>
  <c r="A70" i="12"/>
  <c r="A71" i="12"/>
  <c r="A72" i="12"/>
  <c r="A73" i="12"/>
  <c r="A74" i="12"/>
  <c r="A75" i="12"/>
  <c r="A76" i="12"/>
  <c r="A77" i="12"/>
  <c r="A78" i="12"/>
  <c r="A79" i="12"/>
  <c r="A80" i="12"/>
  <c r="A81" i="12"/>
  <c r="A82" i="12"/>
  <c r="A83" i="12"/>
  <c r="A84" i="12"/>
  <c r="A85" i="12"/>
  <c r="A86" i="12"/>
  <c r="A87" i="12"/>
  <c r="A88" i="12"/>
  <c r="A89" i="12"/>
  <c r="A90" i="12"/>
  <c r="A91" i="12"/>
  <c r="A92" i="12"/>
  <c r="A93" i="12"/>
  <c r="A94" i="12"/>
  <c r="A95" i="12"/>
  <c r="A96" i="12"/>
  <c r="A97" i="12"/>
  <c r="A98" i="12"/>
  <c r="A99" i="12"/>
  <c r="A100" i="12"/>
  <c r="A101" i="12"/>
  <c r="A102" i="12"/>
  <c r="A103" i="12"/>
  <c r="A104" i="12"/>
  <c r="A105" i="12"/>
  <c r="A106" i="12"/>
  <c r="A107" i="12"/>
  <c r="A108" i="12"/>
  <c r="A3" i="12"/>
  <c r="A2" i="12"/>
  <c r="E157" i="5" l="1"/>
  <c r="E158" i="5"/>
  <c r="E161" i="5"/>
  <c r="E162" i="5"/>
  <c r="E164" i="5"/>
  <c r="E165" i="5"/>
  <c r="E166" i="5"/>
  <c r="E167" i="5"/>
  <c r="E168" i="5"/>
  <c r="E169" i="5"/>
  <c r="E170" i="5"/>
  <c r="E172" i="5"/>
  <c r="E173" i="5"/>
  <c r="E174" i="5"/>
  <c r="E175" i="5"/>
  <c r="E176" i="5"/>
  <c r="E177" i="5"/>
  <c r="E178" i="5"/>
  <c r="E181" i="5"/>
  <c r="E182" i="5"/>
  <c r="E184" i="5"/>
  <c r="E185" i="5"/>
  <c r="C186" i="5"/>
  <c r="E186" i="5"/>
  <c r="E179" i="5"/>
  <c r="E159" i="5"/>
  <c r="E160" i="5"/>
  <c r="E171" i="5"/>
  <c r="E163" i="5"/>
  <c r="E180" i="5"/>
  <c r="E183" i="5"/>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3" i="2"/>
  <c r="D186" i="5" l="1"/>
  <c r="C7" i="2"/>
  <c r="C2" i="12" l="1"/>
  <c r="D7" i="12" s="1"/>
  <c r="E156" i="4"/>
  <c r="A7" i="11"/>
  <c r="A8" i="11"/>
  <c r="A9" i="11"/>
  <c r="A10" i="11"/>
  <c r="A11" i="11"/>
  <c r="A12" i="11"/>
  <c r="A13" i="11"/>
  <c r="A14" i="11"/>
  <c r="A15" i="11"/>
  <c r="A16" i="11"/>
  <c r="A17" i="11"/>
  <c r="A18" i="11"/>
  <c r="A19" i="11"/>
  <c r="A20" i="11"/>
  <c r="A21" i="11"/>
  <c r="A22" i="11"/>
  <c r="A23" i="11"/>
  <c r="A24" i="11"/>
  <c r="A25" i="11"/>
  <c r="A26" i="11"/>
  <c r="A27" i="11"/>
  <c r="A28" i="11"/>
  <c r="A29" i="11"/>
  <c r="A30" i="11"/>
  <c r="A31" i="11"/>
  <c r="A32" i="11"/>
  <c r="A33" i="11"/>
  <c r="A34" i="11"/>
  <c r="A35" i="11"/>
  <c r="A36" i="11"/>
  <c r="A37" i="11"/>
  <c r="A38" i="11"/>
  <c r="A39" i="11"/>
  <c r="A40" i="11"/>
  <c r="A41" i="11"/>
  <c r="A42" i="11"/>
  <c r="A43" i="11"/>
  <c r="A44" i="11"/>
  <c r="A45" i="11"/>
  <c r="A46" i="11"/>
  <c r="A47" i="11"/>
  <c r="A48" i="11"/>
  <c r="A49" i="11"/>
  <c r="A50" i="11"/>
  <c r="A51" i="11"/>
  <c r="A52" i="11"/>
  <c r="A53" i="11"/>
  <c r="A54" i="11"/>
  <c r="A55" i="11"/>
  <c r="A56" i="11"/>
  <c r="A57" i="11"/>
  <c r="A58" i="11"/>
  <c r="A59" i="11"/>
  <c r="A60" i="11"/>
  <c r="A61" i="11"/>
  <c r="A62" i="11"/>
  <c r="A63" i="11"/>
  <c r="A64" i="11"/>
  <c r="A65" i="11"/>
  <c r="A66" i="11"/>
  <c r="A67" i="11"/>
  <c r="A68" i="11"/>
  <c r="A69" i="11"/>
  <c r="A70" i="11"/>
  <c r="A71" i="11"/>
  <c r="A72" i="11"/>
  <c r="A73" i="11"/>
  <c r="A74" i="11"/>
  <c r="A75" i="11"/>
  <c r="A76" i="11"/>
  <c r="A77" i="11"/>
  <c r="A78" i="11"/>
  <c r="A79" i="11"/>
  <c r="A80" i="11"/>
  <c r="A81" i="11"/>
  <c r="A82" i="11"/>
  <c r="A83" i="11"/>
  <c r="A84" i="11"/>
  <c r="A85" i="11"/>
  <c r="A86" i="11"/>
  <c r="A87" i="11"/>
  <c r="A88" i="11"/>
  <c r="A89" i="11"/>
  <c r="A90" i="11"/>
  <c r="A91" i="11"/>
  <c r="A92" i="11"/>
  <c r="A93" i="11"/>
  <c r="A94" i="11"/>
  <c r="A95" i="11"/>
  <c r="A96" i="11"/>
  <c r="A97" i="11"/>
  <c r="A98" i="11"/>
  <c r="A99" i="11"/>
  <c r="A100" i="11"/>
  <c r="A101" i="11"/>
  <c r="A102" i="11"/>
  <c r="A103" i="11"/>
  <c r="A104" i="11"/>
  <c r="A105" i="11"/>
  <c r="A106" i="11"/>
  <c r="A107" i="11"/>
  <c r="A108" i="11"/>
  <c r="A109" i="11"/>
  <c r="A110" i="11"/>
  <c r="A111" i="11"/>
  <c r="A6" i="11"/>
  <c r="D87" i="12" l="1"/>
  <c r="D56" i="12"/>
  <c r="D67" i="12"/>
  <c r="D34" i="12"/>
  <c r="D88" i="12"/>
  <c r="D23" i="12"/>
  <c r="D15" i="12"/>
  <c r="D57" i="12"/>
  <c r="D102" i="12"/>
  <c r="D20" i="12"/>
  <c r="D45" i="12"/>
  <c r="D42" i="12"/>
  <c r="D106" i="12"/>
  <c r="D5" i="12"/>
  <c r="D98" i="12"/>
  <c r="D32" i="12"/>
  <c r="D49" i="12"/>
  <c r="D60" i="12"/>
  <c r="D51" i="12"/>
  <c r="D8" i="12"/>
  <c r="D93" i="12"/>
  <c r="D19" i="12"/>
  <c r="D90" i="12"/>
  <c r="D71" i="12"/>
  <c r="D40" i="12"/>
  <c r="D105" i="12"/>
  <c r="D86" i="12"/>
  <c r="D18" i="12"/>
  <c r="D12" i="12"/>
  <c r="D29" i="12"/>
  <c r="D64" i="12"/>
  <c r="D96" i="12"/>
  <c r="D27" i="12"/>
  <c r="D6" i="12"/>
  <c r="D107" i="12"/>
  <c r="D39" i="12"/>
  <c r="D85" i="12"/>
  <c r="D82" i="12"/>
  <c r="D63" i="12"/>
  <c r="D30" i="12"/>
  <c r="D97" i="12"/>
  <c r="D78" i="12"/>
  <c r="D26" i="12"/>
  <c r="D16" i="12"/>
  <c r="D44" i="12"/>
  <c r="D68" i="12"/>
  <c r="D100" i="12"/>
  <c r="D101" i="12"/>
  <c r="D92" i="12"/>
  <c r="D99" i="12"/>
  <c r="D37" i="12"/>
  <c r="D77" i="12"/>
  <c r="D74" i="12"/>
  <c r="D55" i="12"/>
  <c r="D28" i="12"/>
  <c r="D89" i="12"/>
  <c r="D70" i="12"/>
  <c r="D10" i="12"/>
  <c r="D14" i="12"/>
  <c r="D24" i="12"/>
  <c r="D72" i="12"/>
  <c r="D104" i="12"/>
  <c r="D59" i="12"/>
  <c r="D22" i="12"/>
  <c r="D91" i="12"/>
  <c r="D35" i="12"/>
  <c r="D69" i="12"/>
  <c r="D66" i="12"/>
  <c r="D47" i="12"/>
  <c r="D81" i="12"/>
  <c r="D62" i="12"/>
  <c r="D2" i="12"/>
  <c r="D17" i="12"/>
  <c r="D43" i="12"/>
  <c r="D76" i="12"/>
  <c r="D108" i="12"/>
  <c r="D25" i="12"/>
  <c r="D83" i="12"/>
  <c r="D33" i="12"/>
  <c r="D61" i="12"/>
  <c r="D58" i="12"/>
  <c r="D103" i="12"/>
  <c r="D38" i="12"/>
  <c r="D73" i="12"/>
  <c r="D54" i="12"/>
  <c r="D3" i="12"/>
  <c r="D11" i="12"/>
  <c r="D48" i="12"/>
  <c r="D80" i="12"/>
  <c r="D9" i="12"/>
  <c r="D41" i="12"/>
  <c r="D79" i="12"/>
  <c r="D94" i="12"/>
  <c r="D21" i="12"/>
  <c r="D75" i="12"/>
  <c r="D31" i="12"/>
  <c r="D53" i="12"/>
  <c r="D50" i="12"/>
  <c r="D95" i="12"/>
  <c r="D36" i="12"/>
  <c r="D65" i="12"/>
  <c r="D46" i="12"/>
  <c r="D4" i="12"/>
  <c r="D13" i="12"/>
  <c r="D52" i="12"/>
  <c r="D84" i="12"/>
  <c r="B16" i="11"/>
  <c r="P16" i="11" s="1"/>
  <c r="B17" i="11"/>
  <c r="P17" i="11" s="1"/>
  <c r="B18" i="11"/>
  <c r="P18" i="11" s="1"/>
  <c r="B19" i="11"/>
  <c r="P19" i="11" s="1"/>
  <c r="B20" i="11"/>
  <c r="P20" i="11" s="1"/>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AI4" i="12" l="1"/>
  <c r="AH4" i="12"/>
  <c r="AI3" i="12"/>
  <c r="AJ2" i="12"/>
  <c r="AH3" i="12"/>
  <c r="AI2" i="12"/>
  <c r="AK3" i="12"/>
  <c r="AK2" i="12"/>
  <c r="AG4" i="12"/>
  <c r="AF4" i="12"/>
  <c r="AG3" i="12"/>
  <c r="AH2" i="12"/>
  <c r="AF2" i="12"/>
  <c r="AL3" i="12"/>
  <c r="AL2" i="12"/>
  <c r="AE4" i="12"/>
  <c r="AF3" i="12"/>
  <c r="AG2" i="12"/>
  <c r="AE3" i="12"/>
  <c r="AD3" i="12"/>
  <c r="AD2" i="12"/>
  <c r="AL4" i="12"/>
  <c r="Y32" i="12" s="1"/>
  <c r="Y35" i="12" s="1"/>
  <c r="AD4" i="12"/>
  <c r="AE2" i="12"/>
  <c r="AJ3" i="12"/>
  <c r="AK4" i="12"/>
  <c r="AJ4" i="12"/>
  <c r="E16" i="4"/>
  <c r="E17" i="4"/>
  <c r="E18" i="4"/>
  <c r="E19" i="4"/>
  <c r="E7" i="5"/>
  <c r="E8" i="5"/>
  <c r="E9" i="5"/>
  <c r="E10" i="5"/>
  <c r="E11" i="5"/>
  <c r="E12" i="5"/>
  <c r="E13" i="5"/>
  <c r="E14" i="5"/>
  <c r="E15"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6" i="5"/>
  <c r="F145" i="5" l="1"/>
  <c r="F95" i="5"/>
  <c r="F147" i="5"/>
  <c r="F139" i="5"/>
  <c r="F131" i="5"/>
  <c r="F23" i="5"/>
  <c r="F155" i="5"/>
  <c r="F42" i="5"/>
  <c r="F151" i="5"/>
  <c r="F127" i="5"/>
  <c r="F12" i="5"/>
  <c r="F74" i="5"/>
  <c r="F83" i="5"/>
  <c r="F69" i="5"/>
  <c r="F38" i="5"/>
  <c r="F87" i="5"/>
  <c r="F150" i="5"/>
  <c r="F142" i="5"/>
  <c r="F134" i="5"/>
  <c r="F126" i="5"/>
  <c r="F118" i="5"/>
  <c r="F110" i="5"/>
  <c r="F11" i="5"/>
  <c r="F49" i="5"/>
  <c r="F18" i="5"/>
  <c r="F82" i="5"/>
  <c r="F27" i="5"/>
  <c r="F91" i="5"/>
  <c r="F60" i="5"/>
  <c r="F77" i="5"/>
  <c r="F24" i="5"/>
  <c r="F46" i="5"/>
  <c r="F31" i="5"/>
  <c r="F123" i="5"/>
  <c r="F135" i="5"/>
  <c r="F111" i="5"/>
  <c r="F105" i="5"/>
  <c r="F102" i="5"/>
  <c r="F213" i="5"/>
  <c r="F5" i="5"/>
  <c r="F220" i="5"/>
  <c r="F211" i="5"/>
  <c r="F202" i="5"/>
  <c r="F232" i="5"/>
  <c r="F223" i="5"/>
  <c r="F214" i="5"/>
  <c r="F245" i="5"/>
  <c r="F212" i="5"/>
  <c r="F203" i="5"/>
  <c r="F194" i="5"/>
  <c r="F241" i="5"/>
  <c r="F224" i="5"/>
  <c r="F215" i="5"/>
  <c r="F206" i="5"/>
  <c r="F237" i="5"/>
  <c r="F204" i="5"/>
  <c r="F195" i="5"/>
  <c r="F3" i="5"/>
  <c r="F233" i="5"/>
  <c r="F216" i="5"/>
  <c r="F207" i="5"/>
  <c r="F198" i="5"/>
  <c r="F240" i="5"/>
  <c r="F229" i="5"/>
  <c r="F196" i="5"/>
  <c r="F4" i="5"/>
  <c r="F187" i="5"/>
  <c r="F242" i="5"/>
  <c r="F225" i="5"/>
  <c r="F208" i="5"/>
  <c r="F199" i="5"/>
  <c r="F190" i="5"/>
  <c r="F221" i="5"/>
  <c r="F188" i="5"/>
  <c r="F243" i="5"/>
  <c r="F234" i="5"/>
  <c r="F217" i="5"/>
  <c r="F200" i="5"/>
  <c r="F191" i="5"/>
  <c r="F246" i="5"/>
  <c r="F205" i="5"/>
  <c r="F244" i="5"/>
  <c r="F235" i="5"/>
  <c r="F226" i="5"/>
  <c r="F209" i="5"/>
  <c r="F192" i="5"/>
  <c r="F2" i="5"/>
  <c r="F238" i="5"/>
  <c r="F219" i="5"/>
  <c r="F222" i="5"/>
  <c r="F197" i="5"/>
  <c r="F6" i="5"/>
  <c r="F236" i="5"/>
  <c r="F227" i="5"/>
  <c r="F218" i="5"/>
  <c r="F201" i="5"/>
  <c r="F239" i="5"/>
  <c r="F230" i="5"/>
  <c r="F189" i="5"/>
  <c r="F228" i="5"/>
  <c r="F210" i="5"/>
  <c r="F193" i="5"/>
  <c r="F231" i="5"/>
  <c r="F176" i="5"/>
  <c r="F173" i="5"/>
  <c r="F167" i="5"/>
  <c r="F169" i="5"/>
  <c r="F175" i="5"/>
  <c r="F164" i="5"/>
  <c r="F180" i="5"/>
  <c r="F158" i="5"/>
  <c r="F166" i="5"/>
  <c r="F186" i="5"/>
  <c r="F171" i="5"/>
  <c r="F165" i="5"/>
  <c r="F185" i="5"/>
  <c r="F172" i="5"/>
  <c r="F177" i="5"/>
  <c r="F182" i="5"/>
  <c r="F168" i="5"/>
  <c r="F181" i="5"/>
  <c r="F157" i="5"/>
  <c r="F170" i="5"/>
  <c r="F184" i="5"/>
  <c r="F161" i="5"/>
  <c r="F179" i="5"/>
  <c r="F162" i="5"/>
  <c r="F174" i="5"/>
  <c r="F163" i="5"/>
  <c r="F178" i="5"/>
  <c r="F183" i="5"/>
  <c r="F160" i="5"/>
  <c r="F159" i="5"/>
  <c r="F125" i="5"/>
  <c r="F10" i="5"/>
  <c r="F57" i="5"/>
  <c r="F26" i="5"/>
  <c r="F90" i="5"/>
  <c r="F35" i="5"/>
  <c r="F99" i="5"/>
  <c r="F21" i="5"/>
  <c r="F85" i="5"/>
  <c r="F48" i="5"/>
  <c r="F62" i="5"/>
  <c r="F39" i="5"/>
  <c r="F103" i="5"/>
  <c r="F115" i="5"/>
  <c r="F143" i="5"/>
  <c r="F119" i="5"/>
  <c r="F41" i="5"/>
  <c r="F19" i="5"/>
  <c r="F84" i="5"/>
  <c r="F149" i="5"/>
  <c r="F141" i="5"/>
  <c r="F133" i="5"/>
  <c r="F117" i="5"/>
  <c r="F109" i="5"/>
  <c r="F156" i="5"/>
  <c r="F148" i="5"/>
  <c r="F140" i="5"/>
  <c r="F132" i="5"/>
  <c r="F124" i="5"/>
  <c r="F116" i="5"/>
  <c r="F108" i="5"/>
  <c r="F9" i="5"/>
  <c r="F65" i="5"/>
  <c r="F34" i="5"/>
  <c r="F98" i="5"/>
  <c r="F43" i="5"/>
  <c r="F20" i="5"/>
  <c r="F29" i="5"/>
  <c r="F93" i="5"/>
  <c r="F72" i="5"/>
  <c r="F78" i="5"/>
  <c r="F47" i="5"/>
  <c r="F16" i="5"/>
  <c r="F8" i="5"/>
  <c r="F73" i="5"/>
  <c r="F106" i="5"/>
  <c r="F51" i="5"/>
  <c r="F28" i="5"/>
  <c r="F37" i="5"/>
  <c r="F101" i="5"/>
  <c r="F96" i="5"/>
  <c r="F94" i="5"/>
  <c r="F55" i="5"/>
  <c r="F40" i="5"/>
  <c r="F154" i="5"/>
  <c r="F146" i="5"/>
  <c r="F138" i="5"/>
  <c r="F130" i="5"/>
  <c r="F122" i="5"/>
  <c r="F114" i="5"/>
  <c r="F15" i="5"/>
  <c r="F7" i="5"/>
  <c r="F17" i="5"/>
  <c r="F81" i="5"/>
  <c r="F50" i="5"/>
  <c r="F52" i="5"/>
  <c r="F59" i="5"/>
  <c r="F36" i="5"/>
  <c r="F45" i="5"/>
  <c r="F54" i="5"/>
  <c r="F92" i="5"/>
  <c r="F32" i="5"/>
  <c r="F63" i="5"/>
  <c r="F56" i="5"/>
  <c r="F107" i="5"/>
  <c r="F153" i="5"/>
  <c r="F137" i="5"/>
  <c r="F129" i="5"/>
  <c r="F121" i="5"/>
  <c r="F113" i="5"/>
  <c r="F14" i="5"/>
  <c r="F25" i="5"/>
  <c r="F89" i="5"/>
  <c r="F58" i="5"/>
  <c r="F76" i="5"/>
  <c r="F67" i="5"/>
  <c r="F44" i="5"/>
  <c r="F53" i="5"/>
  <c r="F70" i="5"/>
  <c r="F22" i="5"/>
  <c r="F64" i="5"/>
  <c r="F71" i="5"/>
  <c r="F80" i="5"/>
  <c r="F152" i="5"/>
  <c r="F144" i="5"/>
  <c r="F136" i="5"/>
  <c r="F128" i="5"/>
  <c r="F120" i="5"/>
  <c r="F112" i="5"/>
  <c r="F13" i="5"/>
  <c r="F33" i="5"/>
  <c r="F97" i="5"/>
  <c r="F66" i="5"/>
  <c r="F100" i="5"/>
  <c r="F75" i="5"/>
  <c r="F68" i="5"/>
  <c r="F61" i="5"/>
  <c r="F86" i="5"/>
  <c r="F30" i="5"/>
  <c r="F88" i="5"/>
  <c r="F79" i="5"/>
  <c r="F104" i="5"/>
  <c r="AF11" i="12"/>
  <c r="AF8" i="12"/>
  <c r="AF6" i="12"/>
  <c r="AE7" i="12"/>
  <c r="AE5" i="12"/>
  <c r="AK7" i="12"/>
  <c r="AK5" i="12"/>
  <c r="Y30" i="12"/>
  <c r="Y33" i="12" s="1"/>
  <c r="AL7" i="12"/>
  <c r="AL5" i="12"/>
  <c r="AK8" i="12"/>
  <c r="AK11" i="12"/>
  <c r="AK6" i="12"/>
  <c r="Y31" i="12"/>
  <c r="Y34" i="12" s="1"/>
  <c r="AL11" i="12"/>
  <c r="AL8" i="12"/>
  <c r="AL6" i="12"/>
  <c r="AI5" i="12"/>
  <c r="AI7" i="12"/>
  <c r="AH11" i="12"/>
  <c r="AH6" i="12"/>
  <c r="AH8" i="12"/>
  <c r="AD7" i="12"/>
  <c r="AD5" i="12"/>
  <c r="AF7" i="12"/>
  <c r="AF5" i="12"/>
  <c r="AD8" i="12"/>
  <c r="AD6" i="12"/>
  <c r="AD11" i="12"/>
  <c r="AH5" i="12"/>
  <c r="AH7" i="12"/>
  <c r="AJ7" i="12"/>
  <c r="AJ5" i="12"/>
  <c r="AE8" i="12"/>
  <c r="AE11" i="12"/>
  <c r="AE6" i="12"/>
  <c r="AG11" i="12"/>
  <c r="AG8" i="12"/>
  <c r="AG6" i="12"/>
  <c r="AI8" i="12"/>
  <c r="AI11" i="12"/>
  <c r="AI6" i="12"/>
  <c r="AG7" i="12"/>
  <c r="AG5" i="12"/>
  <c r="AJ8" i="12"/>
  <c r="AJ6" i="12"/>
  <c r="AJ11" i="12"/>
  <c r="C19" i="11"/>
  <c r="C18" i="11"/>
  <c r="C17" i="11"/>
  <c r="C16" i="11"/>
  <c r="B77" i="11"/>
  <c r="P77" i="11" s="1"/>
  <c r="B108" i="11"/>
  <c r="P108" i="11" s="1"/>
  <c r="B83" i="11"/>
  <c r="P83" i="11" s="1"/>
  <c r="B75" i="11"/>
  <c r="P75" i="11" s="1"/>
  <c r="B51" i="11"/>
  <c r="P51" i="11" s="1"/>
  <c r="B43" i="11"/>
  <c r="P43" i="11" s="1"/>
  <c r="B35" i="11"/>
  <c r="P35" i="11" s="1"/>
  <c r="B27" i="11"/>
  <c r="P27" i="11" s="1"/>
  <c r="B10" i="11"/>
  <c r="P10" i="11" s="1"/>
  <c r="B93" i="11"/>
  <c r="P93" i="11" s="1"/>
  <c r="E20" i="4"/>
  <c r="B68" i="11"/>
  <c r="P68" i="11" s="1"/>
  <c r="B90" i="11"/>
  <c r="P90" i="11" s="1"/>
  <c r="B58" i="11"/>
  <c r="P58" i="11" s="1"/>
  <c r="B26" i="11"/>
  <c r="P26" i="11" s="1"/>
  <c r="B9" i="11"/>
  <c r="P9" i="11" s="1"/>
  <c r="B101" i="11"/>
  <c r="P101" i="11" s="1"/>
  <c r="B53" i="11"/>
  <c r="P53" i="11" s="1"/>
  <c r="B60" i="11"/>
  <c r="P60" i="11" s="1"/>
  <c r="B44" i="11"/>
  <c r="P44" i="11" s="1"/>
  <c r="B97" i="11"/>
  <c r="P97" i="11" s="1"/>
  <c r="B65" i="11"/>
  <c r="P65" i="11" s="1"/>
  <c r="B33" i="11"/>
  <c r="P33" i="11" s="1"/>
  <c r="B109" i="11"/>
  <c r="P109" i="11" s="1"/>
  <c r="B29" i="11"/>
  <c r="P29" i="11" s="1"/>
  <c r="B104" i="11"/>
  <c r="P104" i="11" s="1"/>
  <c r="B72" i="11"/>
  <c r="P72" i="11" s="1"/>
  <c r="B40" i="11"/>
  <c r="P40" i="11" s="1"/>
  <c r="B7" i="11"/>
  <c r="P7" i="11" s="1"/>
  <c r="B103" i="11"/>
  <c r="P103" i="11" s="1"/>
  <c r="B71" i="11"/>
  <c r="P71" i="11" s="1"/>
  <c r="B39" i="11"/>
  <c r="P39" i="11" s="1"/>
  <c r="B85" i="11"/>
  <c r="P85" i="11" s="1"/>
  <c r="B12" i="11"/>
  <c r="P12" i="11" s="1"/>
  <c r="B110" i="11"/>
  <c r="P110" i="11" s="1"/>
  <c r="B78" i="11"/>
  <c r="P78" i="11" s="1"/>
  <c r="B46" i="11"/>
  <c r="P46" i="11" s="1"/>
  <c r="B13" i="11"/>
  <c r="P13" i="11" s="1"/>
  <c r="AF9" i="12" l="1"/>
  <c r="AG10" i="12"/>
  <c r="AH10" i="12"/>
  <c r="AE10" i="12"/>
  <c r="AJ10" i="12"/>
  <c r="AD10" i="12"/>
  <c r="AI9" i="12"/>
  <c r="AK10" i="12"/>
  <c r="AL9" i="12"/>
  <c r="AI10" i="12"/>
  <c r="AJ9" i="12"/>
  <c r="AL10" i="12"/>
  <c r="Y37" i="12"/>
  <c r="AH9" i="12"/>
  <c r="AD9" i="12"/>
  <c r="Y38" i="12"/>
  <c r="Y36" i="12"/>
  <c r="AK9" i="12"/>
  <c r="AE9" i="12"/>
  <c r="AG9" i="12"/>
  <c r="B6" i="11"/>
  <c r="E6" i="4"/>
  <c r="C6" i="11" s="1"/>
  <c r="AF10" i="12"/>
  <c r="E51" i="4"/>
  <c r="E115" i="4"/>
  <c r="E131" i="4"/>
  <c r="E53" i="4"/>
  <c r="E77" i="4"/>
  <c r="C77" i="11" s="1"/>
  <c r="E43" i="4"/>
  <c r="C43" i="11" s="1"/>
  <c r="E35" i="4"/>
  <c r="E139" i="4"/>
  <c r="E83" i="4"/>
  <c r="E101" i="4"/>
  <c r="E133" i="4"/>
  <c r="E93" i="4"/>
  <c r="E125" i="4"/>
  <c r="E44" i="4"/>
  <c r="E71" i="4"/>
  <c r="E29" i="4"/>
  <c r="E109" i="4"/>
  <c r="E141" i="4"/>
  <c r="E60" i="4"/>
  <c r="E27" i="4"/>
  <c r="E108" i="4"/>
  <c r="E97" i="4"/>
  <c r="E85" i="4"/>
  <c r="E117" i="4"/>
  <c r="E149" i="4"/>
  <c r="E12" i="4"/>
  <c r="E75" i="4"/>
  <c r="E148" i="4"/>
  <c r="E147" i="4"/>
  <c r="E140" i="4"/>
  <c r="E68" i="4"/>
  <c r="E58" i="4"/>
  <c r="E104" i="4"/>
  <c r="E9" i="4"/>
  <c r="E31" i="4"/>
  <c r="B31" i="11"/>
  <c r="P31" i="11" s="1"/>
  <c r="E78" i="4"/>
  <c r="E15" i="4"/>
  <c r="B15" i="11"/>
  <c r="P15" i="11" s="1"/>
  <c r="E120" i="4"/>
  <c r="E76" i="4"/>
  <c r="B76" i="11"/>
  <c r="P76" i="11" s="1"/>
  <c r="E49" i="4"/>
  <c r="B49" i="11"/>
  <c r="P49" i="11" s="1"/>
  <c r="E105" i="4"/>
  <c r="B105" i="11"/>
  <c r="P105" i="11" s="1"/>
  <c r="E153" i="4"/>
  <c r="E33" i="4"/>
  <c r="E138" i="4"/>
  <c r="E59" i="4"/>
  <c r="B59" i="11"/>
  <c r="P59" i="11" s="1"/>
  <c r="E107" i="4"/>
  <c r="B107" i="11"/>
  <c r="P107" i="11" s="1"/>
  <c r="E154" i="4"/>
  <c r="P6" i="11"/>
  <c r="E54" i="4"/>
  <c r="B54" i="11"/>
  <c r="P54" i="11" s="1"/>
  <c r="E94" i="4"/>
  <c r="B94" i="11"/>
  <c r="P94" i="11" s="1"/>
  <c r="E126" i="4"/>
  <c r="E36" i="4"/>
  <c r="B36" i="11"/>
  <c r="P36" i="11" s="1"/>
  <c r="E45" i="4"/>
  <c r="B45" i="11"/>
  <c r="P45" i="11" s="1"/>
  <c r="E87" i="4"/>
  <c r="B87" i="11"/>
  <c r="P87" i="11" s="1"/>
  <c r="E143" i="4"/>
  <c r="E24" i="4"/>
  <c r="B24" i="11"/>
  <c r="P24" i="11" s="1"/>
  <c r="E128" i="4"/>
  <c r="E57" i="4"/>
  <c r="B57" i="11"/>
  <c r="P57" i="11" s="1"/>
  <c r="E42" i="4"/>
  <c r="B42" i="11"/>
  <c r="P42" i="11" s="1"/>
  <c r="E98" i="4"/>
  <c r="B98" i="11"/>
  <c r="P98" i="11" s="1"/>
  <c r="E146" i="4"/>
  <c r="E11" i="4"/>
  <c r="B11" i="11"/>
  <c r="P11" i="11" s="1"/>
  <c r="E47" i="4"/>
  <c r="B47" i="11"/>
  <c r="P47" i="11" s="1"/>
  <c r="E95" i="4"/>
  <c r="B95" i="11"/>
  <c r="P95" i="11" s="1"/>
  <c r="E142" i="4"/>
  <c r="E61" i="4"/>
  <c r="B61" i="11"/>
  <c r="P61" i="11" s="1"/>
  <c r="E32" i="4"/>
  <c r="B32" i="11"/>
  <c r="P32" i="11" s="1"/>
  <c r="E80" i="4"/>
  <c r="B80" i="11"/>
  <c r="P80" i="11" s="1"/>
  <c r="E116" i="4"/>
  <c r="E113" i="4"/>
  <c r="E50" i="4"/>
  <c r="B50" i="11"/>
  <c r="P50" i="11" s="1"/>
  <c r="E10" i="4"/>
  <c r="E67" i="4"/>
  <c r="B67" i="11"/>
  <c r="P67" i="11" s="1"/>
  <c r="E13" i="4"/>
  <c r="E62" i="4"/>
  <c r="B62" i="11"/>
  <c r="P62" i="11" s="1"/>
  <c r="E102" i="4"/>
  <c r="B102" i="11"/>
  <c r="P102" i="11" s="1"/>
  <c r="E134" i="4"/>
  <c r="E84" i="4"/>
  <c r="B84" i="11"/>
  <c r="P84" i="11" s="1"/>
  <c r="E46" i="4"/>
  <c r="E151" i="4"/>
  <c r="E88" i="4"/>
  <c r="B88" i="11"/>
  <c r="P88" i="11" s="1"/>
  <c r="E135" i="4"/>
  <c r="E8" i="4"/>
  <c r="B8" i="11"/>
  <c r="P8" i="11" s="1"/>
  <c r="E73" i="4"/>
  <c r="B73" i="11"/>
  <c r="P73" i="11" s="1"/>
  <c r="E121" i="4"/>
  <c r="E132" i="4"/>
  <c r="E106" i="4"/>
  <c r="B106" i="11"/>
  <c r="P106" i="11" s="1"/>
  <c r="E122" i="4"/>
  <c r="E22" i="4"/>
  <c r="B22" i="11"/>
  <c r="P22" i="11" s="1"/>
  <c r="E70" i="4"/>
  <c r="B70" i="11"/>
  <c r="P70" i="11" s="1"/>
  <c r="E55" i="4"/>
  <c r="B55" i="11"/>
  <c r="P55" i="11" s="1"/>
  <c r="E111" i="4"/>
  <c r="B111" i="11"/>
  <c r="P111" i="11" s="1"/>
  <c r="E52" i="4"/>
  <c r="B52" i="11"/>
  <c r="P52" i="11" s="1"/>
  <c r="E39" i="4"/>
  <c r="E96" i="4"/>
  <c r="B96" i="11"/>
  <c r="P96" i="11" s="1"/>
  <c r="E144" i="4"/>
  <c r="E25" i="4"/>
  <c r="B25" i="11"/>
  <c r="P25" i="11" s="1"/>
  <c r="E72" i="4"/>
  <c r="E66" i="4"/>
  <c r="B66" i="11"/>
  <c r="P66" i="11" s="1"/>
  <c r="E114" i="4"/>
  <c r="E26" i="4"/>
  <c r="E37" i="4"/>
  <c r="B37" i="11"/>
  <c r="P37" i="11" s="1"/>
  <c r="E63" i="4"/>
  <c r="B63" i="11"/>
  <c r="P63" i="11" s="1"/>
  <c r="E110" i="4"/>
  <c r="E48" i="4"/>
  <c r="B48" i="11"/>
  <c r="P48" i="11" s="1"/>
  <c r="E152" i="4"/>
  <c r="E69" i="4"/>
  <c r="B69" i="11"/>
  <c r="P69" i="11" s="1"/>
  <c r="E81" i="4"/>
  <c r="B81" i="11"/>
  <c r="P81" i="11" s="1"/>
  <c r="E137" i="4"/>
  <c r="E100" i="4"/>
  <c r="B100" i="11"/>
  <c r="P100" i="11" s="1"/>
  <c r="E65" i="4"/>
  <c r="E91" i="4"/>
  <c r="B91" i="11"/>
  <c r="P91" i="11" s="1"/>
  <c r="E14" i="4"/>
  <c r="B14" i="11"/>
  <c r="P14" i="11" s="1"/>
  <c r="E119" i="4"/>
  <c r="E92" i="4"/>
  <c r="B92" i="11"/>
  <c r="P92" i="11" s="1"/>
  <c r="E56" i="4"/>
  <c r="B56" i="11"/>
  <c r="P56" i="11" s="1"/>
  <c r="E103" i="4"/>
  <c r="E28" i="4"/>
  <c r="B28" i="11"/>
  <c r="P28" i="11" s="1"/>
  <c r="E41" i="4"/>
  <c r="B41" i="11"/>
  <c r="P41" i="11" s="1"/>
  <c r="E89" i="4"/>
  <c r="B89" i="11"/>
  <c r="P89" i="11" s="1"/>
  <c r="E136" i="4"/>
  <c r="E124" i="4"/>
  <c r="E74" i="4"/>
  <c r="B74" i="11"/>
  <c r="P74" i="11" s="1"/>
  <c r="E130" i="4"/>
  <c r="E21" i="4"/>
  <c r="B21" i="11"/>
  <c r="P21" i="11" s="1"/>
  <c r="E90" i="4"/>
  <c r="E30" i="4"/>
  <c r="B30" i="11"/>
  <c r="P30" i="11" s="1"/>
  <c r="E38" i="4"/>
  <c r="B38" i="11"/>
  <c r="P38" i="11" s="1"/>
  <c r="E86" i="4"/>
  <c r="B86" i="11"/>
  <c r="P86" i="11" s="1"/>
  <c r="E118" i="4"/>
  <c r="E150" i="4"/>
  <c r="E23" i="4"/>
  <c r="B23" i="11"/>
  <c r="P23" i="11" s="1"/>
  <c r="E79" i="4"/>
  <c r="B79" i="11"/>
  <c r="P79" i="11" s="1"/>
  <c r="E127" i="4"/>
  <c r="E7" i="4"/>
  <c r="E64" i="4"/>
  <c r="B64" i="11"/>
  <c r="P64" i="11" s="1"/>
  <c r="E112" i="4"/>
  <c r="E40" i="4"/>
  <c r="E145" i="4"/>
  <c r="E123" i="4"/>
  <c r="E34" i="4"/>
  <c r="B34" i="11"/>
  <c r="P34" i="11" s="1"/>
  <c r="E82" i="4"/>
  <c r="B82" i="11"/>
  <c r="P82" i="11" s="1"/>
  <c r="E129" i="4"/>
  <c r="C20" i="11"/>
  <c r="E99" i="4"/>
  <c r="B99" i="11"/>
  <c r="P99" i="11" s="1"/>
  <c r="E155" i="4"/>
  <c r="T3" i="11" l="1"/>
  <c r="C74" i="11"/>
  <c r="C28" i="11"/>
  <c r="C100" i="11"/>
  <c r="C37" i="11"/>
  <c r="C25" i="11"/>
  <c r="C80" i="11"/>
  <c r="C24" i="11"/>
  <c r="C36" i="11"/>
  <c r="C76" i="11"/>
  <c r="C34" i="11"/>
  <c r="C14" i="11"/>
  <c r="C111" i="11"/>
  <c r="C88" i="11"/>
  <c r="C47" i="11"/>
  <c r="C51" i="11"/>
  <c r="C30" i="11"/>
  <c r="C49" i="11"/>
  <c r="C95" i="11"/>
  <c r="C48" i="11"/>
  <c r="C102" i="11"/>
  <c r="C42" i="11"/>
  <c r="C58" i="11"/>
  <c r="C79" i="11"/>
  <c r="C86" i="11"/>
  <c r="C89" i="11"/>
  <c r="C56" i="11"/>
  <c r="C55" i="11"/>
  <c r="C107" i="11"/>
  <c r="C68" i="11"/>
  <c r="C85" i="11"/>
  <c r="C35" i="11"/>
  <c r="C64" i="11"/>
  <c r="C69" i="11"/>
  <c r="C84" i="11"/>
  <c r="C54" i="11"/>
  <c r="C52" i="11"/>
  <c r="C21" i="11"/>
  <c r="C32" i="11"/>
  <c r="C82" i="11"/>
  <c r="C81" i="11"/>
  <c r="C96" i="11"/>
  <c r="C106" i="11"/>
  <c r="C8" i="11"/>
  <c r="C62" i="11"/>
  <c r="C61" i="11"/>
  <c r="C11" i="11"/>
  <c r="C57" i="11"/>
  <c r="C87" i="11"/>
  <c r="C94" i="11"/>
  <c r="C105" i="11"/>
  <c r="C15" i="11"/>
  <c r="C97" i="11"/>
  <c r="C63" i="11"/>
  <c r="C45" i="11"/>
  <c r="C99" i="11"/>
  <c r="C22" i="11"/>
  <c r="C67" i="11"/>
  <c r="C31" i="11"/>
  <c r="C73" i="11"/>
  <c r="C50" i="11"/>
  <c r="C23" i="11"/>
  <c r="C38" i="11"/>
  <c r="C41" i="11"/>
  <c r="C92" i="11"/>
  <c r="C91" i="11"/>
  <c r="C66" i="11"/>
  <c r="C70" i="11"/>
  <c r="C59" i="11"/>
  <c r="C60" i="11"/>
  <c r="C83" i="11"/>
  <c r="C93" i="11"/>
  <c r="C44" i="11"/>
  <c r="C27" i="11"/>
  <c r="C53" i="11"/>
  <c r="C71" i="11"/>
  <c r="C29" i="11"/>
  <c r="C9" i="11"/>
  <c r="C101" i="11"/>
  <c r="C109" i="11"/>
  <c r="C12" i="11"/>
  <c r="C108" i="11"/>
  <c r="C104" i="11"/>
  <c r="C75" i="11"/>
  <c r="C72" i="11"/>
  <c r="C90" i="11"/>
  <c r="C40" i="11"/>
  <c r="C10" i="11"/>
  <c r="C46" i="11"/>
  <c r="C7" i="11"/>
  <c r="C39" i="11"/>
  <c r="C33" i="11"/>
  <c r="C65" i="11"/>
  <c r="C78" i="11"/>
  <c r="C103" i="11"/>
  <c r="C110" i="11"/>
  <c r="C26" i="11"/>
  <c r="C13" i="11"/>
  <c r="C152" i="3" l="1"/>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2"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1" i="3"/>
  <c r="C62" i="3"/>
  <c r="C63" i="3"/>
  <c r="C64" i="3"/>
  <c r="C65" i="3"/>
  <c r="C66" i="3"/>
  <c r="C67" i="3"/>
  <c r="C68" i="3"/>
  <c r="C69" i="3"/>
  <c r="C70" i="3"/>
  <c r="C71" i="3"/>
  <c r="C72" i="3"/>
  <c r="C73" i="3"/>
  <c r="C74" i="3"/>
  <c r="C75" i="3"/>
  <c r="C76" i="3"/>
  <c r="C77" i="3"/>
  <c r="C78" i="3"/>
  <c r="C79" i="3"/>
  <c r="C80" i="3"/>
  <c r="C81" i="3"/>
  <c r="C82" i="3"/>
  <c r="C60"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2" i="3"/>
  <c r="C6" i="2" a="1"/>
  <c r="C6" i="2" s="1"/>
  <c r="C15" i="2"/>
  <c r="I10" i="3" s="1"/>
  <c r="C39" i="2" l="1" a="1"/>
  <c r="C39" i="2" s="1"/>
  <c r="I12" i="3"/>
  <c r="I11" i="3"/>
  <c r="C19" i="2"/>
  <c r="C20" i="2" s="1"/>
  <c r="D7" i="3"/>
  <c r="E7" i="3" s="1"/>
  <c r="D9" i="3"/>
  <c r="E9" i="3" s="1"/>
  <c r="D17" i="3"/>
  <c r="E17" i="3" s="1"/>
  <c r="D25" i="3"/>
  <c r="E25" i="3" s="1"/>
  <c r="D33" i="3"/>
  <c r="E33" i="3" s="1"/>
  <c r="D41" i="3"/>
  <c r="E41" i="3" s="1"/>
  <c r="D49" i="3"/>
  <c r="E49" i="3" s="1"/>
  <c r="D57" i="3"/>
  <c r="E57" i="3" s="1"/>
  <c r="D65" i="3"/>
  <c r="E65" i="3" s="1"/>
  <c r="D73" i="3"/>
  <c r="E73" i="3" s="1"/>
  <c r="D81" i="3"/>
  <c r="E81" i="3" s="1"/>
  <c r="D90" i="3"/>
  <c r="E90" i="3" s="1"/>
  <c r="D98" i="3"/>
  <c r="E98" i="3" s="1"/>
  <c r="D106" i="3"/>
  <c r="E106" i="3" s="1"/>
  <c r="D114" i="3"/>
  <c r="E114" i="3" s="1"/>
  <c r="D122" i="3"/>
  <c r="E122" i="3" s="1"/>
  <c r="D130" i="3"/>
  <c r="E130" i="3" s="1"/>
  <c r="D138" i="3"/>
  <c r="E138" i="3" s="1"/>
  <c r="D2" i="3"/>
  <c r="E2" i="3" s="1"/>
  <c r="D10" i="3"/>
  <c r="E10" i="3" s="1"/>
  <c r="D18" i="3"/>
  <c r="E18" i="3" s="1"/>
  <c r="D26" i="3"/>
  <c r="E26" i="3" s="1"/>
  <c r="D34" i="3"/>
  <c r="E34" i="3" s="1"/>
  <c r="D42" i="3"/>
  <c r="E42" i="3" s="1"/>
  <c r="D50" i="3"/>
  <c r="E50" i="3" s="1"/>
  <c r="D58" i="3"/>
  <c r="E58" i="3" s="1"/>
  <c r="D66" i="3"/>
  <c r="E66" i="3" s="1"/>
  <c r="D74" i="3"/>
  <c r="E74" i="3" s="1"/>
  <c r="D3" i="3"/>
  <c r="E3" i="3" s="1"/>
  <c r="D4" i="3"/>
  <c r="E4" i="3" s="1"/>
  <c r="D5" i="3"/>
  <c r="E5" i="3" s="1"/>
  <c r="D6" i="3"/>
  <c r="E6" i="3" s="1"/>
  <c r="D12" i="3"/>
  <c r="E12" i="3" s="1"/>
  <c r="D22" i="3"/>
  <c r="E22" i="3" s="1"/>
  <c r="D32" i="3"/>
  <c r="E32" i="3" s="1"/>
  <c r="D44" i="3"/>
  <c r="E44" i="3" s="1"/>
  <c r="D13" i="3"/>
  <c r="E13" i="3" s="1"/>
  <c r="D23" i="3"/>
  <c r="E23" i="3" s="1"/>
  <c r="D35" i="3"/>
  <c r="E35" i="3" s="1"/>
  <c r="D45" i="3"/>
  <c r="E45" i="3" s="1"/>
  <c r="D55" i="3"/>
  <c r="E55" i="3" s="1"/>
  <c r="D67" i="3"/>
  <c r="E67" i="3" s="1"/>
  <c r="D77" i="3"/>
  <c r="E77" i="3" s="1"/>
  <c r="D87" i="3"/>
  <c r="E87" i="3" s="1"/>
  <c r="D96" i="3"/>
  <c r="E96" i="3" s="1"/>
  <c r="D105" i="3"/>
  <c r="E105" i="3" s="1"/>
  <c r="D115" i="3"/>
  <c r="E115" i="3" s="1"/>
  <c r="D124" i="3"/>
  <c r="E124" i="3" s="1"/>
  <c r="D133" i="3"/>
  <c r="E133" i="3" s="1"/>
  <c r="D142" i="3"/>
  <c r="E142" i="3" s="1"/>
  <c r="D150" i="3"/>
  <c r="E150" i="3" s="1"/>
  <c r="D37" i="3"/>
  <c r="E37" i="3" s="1"/>
  <c r="D59" i="3"/>
  <c r="E59" i="3" s="1"/>
  <c r="D89" i="3"/>
  <c r="E89" i="3" s="1"/>
  <c r="D126" i="3"/>
  <c r="E126" i="3" s="1"/>
  <c r="D152" i="3"/>
  <c r="E152" i="3" s="1"/>
  <c r="D127" i="3"/>
  <c r="E127" i="3" s="1"/>
  <c r="D29" i="3"/>
  <c r="E29" i="3" s="1"/>
  <c r="D82" i="3"/>
  <c r="E82" i="3" s="1"/>
  <c r="D128" i="3"/>
  <c r="E128" i="3" s="1"/>
  <c r="D30" i="3"/>
  <c r="E30" i="3" s="1"/>
  <c r="D72" i="3"/>
  <c r="E72" i="3" s="1"/>
  <c r="D111" i="3"/>
  <c r="E111" i="3" s="1"/>
  <c r="D54" i="3"/>
  <c r="E54" i="3" s="1"/>
  <c r="D104" i="3"/>
  <c r="E104" i="3" s="1"/>
  <c r="D141" i="3"/>
  <c r="E141" i="3" s="1"/>
  <c r="D14" i="3"/>
  <c r="E14" i="3" s="1"/>
  <c r="D24" i="3"/>
  <c r="E24" i="3" s="1"/>
  <c r="D36" i="3"/>
  <c r="E36" i="3" s="1"/>
  <c r="D46" i="3"/>
  <c r="E46" i="3" s="1"/>
  <c r="D56" i="3"/>
  <c r="E56" i="3" s="1"/>
  <c r="D68" i="3"/>
  <c r="E68" i="3" s="1"/>
  <c r="D78" i="3"/>
  <c r="E78" i="3" s="1"/>
  <c r="D88" i="3"/>
  <c r="E88" i="3" s="1"/>
  <c r="D97" i="3"/>
  <c r="E97" i="3" s="1"/>
  <c r="D107" i="3"/>
  <c r="E107" i="3" s="1"/>
  <c r="D116" i="3"/>
  <c r="E116" i="3" s="1"/>
  <c r="D125" i="3"/>
  <c r="E125" i="3" s="1"/>
  <c r="D134" i="3"/>
  <c r="E134" i="3" s="1"/>
  <c r="D143" i="3"/>
  <c r="E143" i="3" s="1"/>
  <c r="D151" i="3"/>
  <c r="E151" i="3" s="1"/>
  <c r="D27" i="3"/>
  <c r="E27" i="3" s="1"/>
  <c r="D69" i="3"/>
  <c r="E69" i="3" s="1"/>
  <c r="D99" i="3"/>
  <c r="E99" i="3" s="1"/>
  <c r="D117" i="3"/>
  <c r="E117" i="3" s="1"/>
  <c r="D144" i="3"/>
  <c r="E144" i="3" s="1"/>
  <c r="D109" i="3"/>
  <c r="E109" i="3" s="1"/>
  <c r="D145" i="3"/>
  <c r="E145" i="3" s="1"/>
  <c r="D51" i="3"/>
  <c r="E51" i="3" s="1"/>
  <c r="D92" i="3"/>
  <c r="E92" i="3" s="1"/>
  <c r="D119" i="3"/>
  <c r="E119" i="3" s="1"/>
  <c r="D20" i="3"/>
  <c r="E20" i="3" s="1"/>
  <c r="D62" i="3"/>
  <c r="E62" i="3" s="1"/>
  <c r="D102" i="3"/>
  <c r="E102" i="3" s="1"/>
  <c r="D139" i="3"/>
  <c r="E139" i="3" s="1"/>
  <c r="D64" i="3"/>
  <c r="E64" i="3" s="1"/>
  <c r="D113" i="3"/>
  <c r="E113" i="3" s="1"/>
  <c r="D15" i="3"/>
  <c r="E15" i="3" s="1"/>
  <c r="D47" i="3"/>
  <c r="E47" i="3" s="1"/>
  <c r="D79" i="3"/>
  <c r="E79" i="3" s="1"/>
  <c r="D108" i="3"/>
  <c r="E108" i="3" s="1"/>
  <c r="D135" i="3"/>
  <c r="E135" i="3" s="1"/>
  <c r="D118" i="3"/>
  <c r="E118" i="3" s="1"/>
  <c r="D19" i="3"/>
  <c r="E19" i="3" s="1"/>
  <c r="D61" i="3"/>
  <c r="E61" i="3" s="1"/>
  <c r="D101" i="3"/>
  <c r="E101" i="3" s="1"/>
  <c r="D137" i="3"/>
  <c r="E137" i="3" s="1"/>
  <c r="D40" i="3"/>
  <c r="E40" i="3" s="1"/>
  <c r="D84" i="3"/>
  <c r="E84" i="3" s="1"/>
  <c r="D120" i="3"/>
  <c r="E120" i="3" s="1"/>
  <c r="D147" i="3"/>
  <c r="E147" i="3" s="1"/>
  <c r="D76" i="3"/>
  <c r="E76" i="3" s="1"/>
  <c r="D123" i="3"/>
  <c r="E123" i="3" s="1"/>
  <c r="D16" i="3"/>
  <c r="E16" i="3" s="1"/>
  <c r="D28" i="3"/>
  <c r="E28" i="3" s="1"/>
  <c r="D38" i="3"/>
  <c r="E38" i="3" s="1"/>
  <c r="D48" i="3"/>
  <c r="E48" i="3" s="1"/>
  <c r="D60" i="3"/>
  <c r="E60" i="3" s="1"/>
  <c r="D70" i="3"/>
  <c r="E70" i="3" s="1"/>
  <c r="D80" i="3"/>
  <c r="E80" i="3" s="1"/>
  <c r="D91" i="3"/>
  <c r="E91" i="3" s="1"/>
  <c r="D100" i="3"/>
  <c r="E100" i="3" s="1"/>
  <c r="D136" i="3"/>
  <c r="E136" i="3" s="1"/>
  <c r="D39" i="3"/>
  <c r="E39" i="3" s="1"/>
  <c r="D71" i="3"/>
  <c r="E71" i="3" s="1"/>
  <c r="D110" i="3"/>
  <c r="E110" i="3" s="1"/>
  <c r="D146" i="3"/>
  <c r="E146" i="3" s="1"/>
  <c r="D52" i="3"/>
  <c r="E52" i="3" s="1"/>
  <c r="D93" i="3"/>
  <c r="E93" i="3" s="1"/>
  <c r="D129" i="3"/>
  <c r="E129" i="3" s="1"/>
  <c r="D148" i="3"/>
  <c r="E148" i="3" s="1"/>
  <c r="D86" i="3"/>
  <c r="E86" i="3" s="1"/>
  <c r="D132" i="3"/>
  <c r="E132" i="3" s="1"/>
  <c r="D8" i="3"/>
  <c r="E8" i="3" s="1"/>
  <c r="D11" i="3"/>
  <c r="E11" i="3" s="1"/>
  <c r="D21" i="3"/>
  <c r="E21" i="3" s="1"/>
  <c r="D31" i="3"/>
  <c r="E31" i="3" s="1"/>
  <c r="D43" i="3"/>
  <c r="E43" i="3" s="1"/>
  <c r="D53" i="3"/>
  <c r="E53" i="3" s="1"/>
  <c r="D63" i="3"/>
  <c r="E63" i="3" s="1"/>
  <c r="D75" i="3"/>
  <c r="E75" i="3" s="1"/>
  <c r="D85" i="3"/>
  <c r="E85" i="3" s="1"/>
  <c r="D94" i="3"/>
  <c r="E94" i="3" s="1"/>
  <c r="D103" i="3"/>
  <c r="E103" i="3" s="1"/>
  <c r="D112" i="3"/>
  <c r="E112" i="3" s="1"/>
  <c r="D121" i="3"/>
  <c r="E121" i="3" s="1"/>
  <c r="D131" i="3"/>
  <c r="E131" i="3" s="1"/>
  <c r="D140" i="3"/>
  <c r="E140" i="3" s="1"/>
  <c r="D95" i="3"/>
  <c r="E95" i="3" s="1"/>
  <c r="D149" i="3"/>
  <c r="E149" i="3" s="1"/>
  <c r="D83" i="3"/>
  <c r="E83" i="3" s="1"/>
  <c r="I13" i="3" l="1"/>
  <c r="F95" i="3"/>
  <c r="F75" i="3"/>
  <c r="F132" i="3"/>
  <c r="F93" i="3"/>
  <c r="F123" i="3"/>
  <c r="F113" i="3"/>
  <c r="F151" i="3"/>
  <c r="F133" i="3"/>
  <c r="F55" i="3"/>
  <c r="F12" i="3"/>
  <c r="F76" i="3"/>
  <c r="F19" i="3"/>
  <c r="F124" i="3"/>
  <c r="F45" i="3"/>
  <c r="F112" i="3"/>
  <c r="F91" i="3"/>
  <c r="F61" i="3"/>
  <c r="F51" i="3"/>
  <c r="F94" i="3"/>
  <c r="F11" i="3"/>
  <c r="F109" i="3"/>
  <c r="F35" i="3"/>
  <c r="F5" i="3"/>
  <c r="F149" i="3"/>
  <c r="F85" i="3"/>
  <c r="F60" i="3"/>
  <c r="F125" i="3"/>
  <c r="F71" i="3"/>
  <c r="F48" i="3"/>
  <c r="F84" i="3"/>
  <c r="F108" i="3"/>
  <c r="F62" i="3"/>
  <c r="F117" i="3"/>
  <c r="F116" i="3"/>
  <c r="F36" i="3"/>
  <c r="F30" i="3"/>
  <c r="F59" i="3"/>
  <c r="F96" i="3"/>
  <c r="F13" i="3"/>
  <c r="F3" i="3"/>
  <c r="F33" i="3"/>
  <c r="F140" i="3"/>
  <c r="F20" i="3"/>
  <c r="F99" i="3"/>
  <c r="F44" i="3"/>
  <c r="F131" i="3"/>
  <c r="F53" i="3"/>
  <c r="F136" i="3"/>
  <c r="F28" i="3"/>
  <c r="F47" i="3"/>
  <c r="F119" i="3"/>
  <c r="F69" i="3"/>
  <c r="F97" i="3"/>
  <c r="F82" i="3"/>
  <c r="F77" i="3"/>
  <c r="F83" i="3"/>
  <c r="F43" i="3"/>
  <c r="F101" i="3"/>
  <c r="F92" i="3"/>
  <c r="F141" i="3"/>
  <c r="F29" i="3"/>
  <c r="F67" i="3"/>
  <c r="F54" i="3"/>
  <c r="F40" i="3"/>
  <c r="F57" i="3"/>
  <c r="F34" i="3"/>
  <c r="F126" i="3"/>
  <c r="F23" i="3"/>
  <c r="F87" i="3"/>
  <c r="F65" i="3"/>
  <c r="F129" i="3"/>
  <c r="F42" i="3"/>
  <c r="F106" i="3"/>
  <c r="F70" i="3"/>
  <c r="F9" i="3"/>
  <c r="F107" i="3"/>
  <c r="F52" i="3"/>
  <c r="F37" i="3"/>
  <c r="F79" i="3"/>
  <c r="F139" i="3"/>
  <c r="F121" i="3"/>
  <c r="F98" i="3"/>
  <c r="F6" i="3"/>
  <c r="F148" i="3"/>
  <c r="F120" i="3"/>
  <c r="F114" i="3"/>
  <c r="F14" i="3"/>
  <c r="F78" i="3"/>
  <c r="F142" i="3"/>
  <c r="F39" i="3"/>
  <c r="F103" i="3"/>
  <c r="F64" i="3"/>
  <c r="F128" i="3"/>
  <c r="F17" i="3"/>
  <c r="F81" i="3"/>
  <c r="F145" i="3"/>
  <c r="F58" i="3"/>
  <c r="F122" i="3"/>
  <c r="F15" i="3"/>
  <c r="F31" i="3"/>
  <c r="F73" i="3"/>
  <c r="F22" i="3"/>
  <c r="F4" i="3"/>
  <c r="F68" i="3"/>
  <c r="F118" i="3"/>
  <c r="F104" i="3"/>
  <c r="F150" i="3"/>
  <c r="F72" i="3"/>
  <c r="F2" i="3"/>
  <c r="F16" i="3"/>
  <c r="F80" i="3"/>
  <c r="F144" i="3"/>
  <c r="F10" i="3"/>
  <c r="F74" i="3"/>
  <c r="F138" i="3"/>
  <c r="F134" i="3"/>
  <c r="F50" i="3"/>
  <c r="F111" i="3"/>
  <c r="F25" i="3"/>
  <c r="F66" i="3"/>
  <c r="F102" i="3"/>
  <c r="F63" i="3"/>
  <c r="F24" i="3"/>
  <c r="F152" i="3"/>
  <c r="F105" i="3"/>
  <c r="F146" i="3"/>
  <c r="F143" i="3"/>
  <c r="F56" i="3"/>
  <c r="F137" i="3"/>
  <c r="F86" i="3"/>
  <c r="F8" i="3"/>
  <c r="F89" i="3"/>
  <c r="F130" i="3"/>
  <c r="F38" i="3"/>
  <c r="F147" i="3"/>
  <c r="F127" i="3"/>
  <c r="F88" i="3"/>
  <c r="F41" i="3"/>
  <c r="F18" i="3"/>
  <c r="F46" i="3"/>
  <c r="F110" i="3"/>
  <c r="F7" i="3"/>
  <c r="F135" i="3"/>
  <c r="F32" i="3"/>
  <c r="F115" i="3"/>
  <c r="F49" i="3"/>
  <c r="F26" i="3"/>
  <c r="F90" i="3"/>
  <c r="F27" i="3"/>
  <c r="F100" i="3"/>
  <c r="F21" i="3"/>
  <c r="C24" i="2" l="1"/>
  <c r="C2" i="8" a="1"/>
  <c r="J186" i="5" l="1"/>
  <c r="J242" i="5"/>
  <c r="I193" i="5"/>
  <c r="I213" i="5"/>
  <c r="I223" i="5"/>
  <c r="I191" i="5"/>
  <c r="I206" i="5"/>
  <c r="I214" i="5"/>
  <c r="J212" i="5"/>
  <c r="J189" i="5"/>
  <c r="J197" i="5"/>
  <c r="J205" i="5"/>
  <c r="I208" i="5"/>
  <c r="J244" i="5"/>
  <c r="J246" i="5"/>
  <c r="J240" i="5"/>
  <c r="I207" i="5"/>
  <c r="J233" i="5"/>
  <c r="I227" i="5"/>
  <c r="J229" i="5"/>
  <c r="I218" i="5"/>
  <c r="I198" i="5"/>
  <c r="I201" i="5"/>
  <c r="I222" i="5"/>
  <c r="J188" i="5"/>
  <c r="J194" i="5"/>
  <c r="J218" i="5"/>
  <c r="I205" i="5"/>
  <c r="I3" i="5"/>
  <c r="I235" i="5"/>
  <c r="J223" i="5"/>
  <c r="J191" i="5"/>
  <c r="J196" i="5"/>
  <c r="I204" i="5"/>
  <c r="J209" i="5"/>
  <c r="J4" i="5"/>
  <c r="I192" i="5"/>
  <c r="I200" i="5"/>
  <c r="I190" i="5"/>
  <c r="J220" i="5"/>
  <c r="J238" i="5"/>
  <c r="J232" i="5"/>
  <c r="I237" i="5"/>
  <c r="I242" i="5"/>
  <c r="J225" i="5"/>
  <c r="J206" i="5"/>
  <c r="I4" i="5"/>
  <c r="I231" i="5"/>
  <c r="J237" i="5"/>
  <c r="J219" i="5"/>
  <c r="I196" i="5"/>
  <c r="J231" i="5"/>
  <c r="I202" i="5"/>
  <c r="J190" i="5"/>
  <c r="I241" i="5"/>
  <c r="J210" i="5"/>
  <c r="I197" i="5"/>
  <c r="I219" i="5"/>
  <c r="I187" i="5"/>
  <c r="I215" i="5"/>
  <c r="I5" i="5"/>
  <c r="J193" i="5"/>
  <c r="J201" i="5"/>
  <c r="J203" i="5"/>
  <c r="J3" i="5"/>
  <c r="J204" i="5"/>
  <c r="J230" i="5"/>
  <c r="J224" i="5"/>
  <c r="I203" i="5"/>
  <c r="J239" i="5"/>
  <c r="J245" i="5"/>
  <c r="I216" i="5"/>
  <c r="I229" i="5"/>
  <c r="I240" i="5"/>
  <c r="J192" i="5"/>
  <c r="I224" i="5"/>
  <c r="J213" i="5"/>
  <c r="I233" i="5"/>
  <c r="J226" i="5"/>
  <c r="I189" i="5"/>
  <c r="I211" i="5"/>
  <c r="I195" i="5"/>
  <c r="J215" i="5"/>
  <c r="J5" i="5"/>
  <c r="J187" i="5"/>
  <c r="J195" i="5"/>
  <c r="I230" i="5"/>
  <c r="I238" i="5"/>
  <c r="I246" i="5"/>
  <c r="I244" i="5"/>
  <c r="I226" i="5"/>
  <c r="I236" i="5"/>
  <c r="J222" i="5"/>
  <c r="J216" i="5"/>
  <c r="J234" i="5"/>
  <c r="J217" i="5"/>
  <c r="I212" i="5"/>
  <c r="I209" i="5"/>
  <c r="J211" i="5"/>
  <c r="I221" i="5"/>
  <c r="I232" i="5"/>
  <c r="I210" i="5"/>
  <c r="I225" i="5"/>
  <c r="I245" i="5"/>
  <c r="J202" i="5"/>
  <c r="J243" i="5"/>
  <c r="I239" i="5"/>
  <c r="J207" i="5"/>
  <c r="I243" i="5"/>
  <c r="I2" i="5"/>
  <c r="I220" i="5"/>
  <c r="J228" i="5"/>
  <c r="J236" i="5"/>
  <c r="J241" i="5"/>
  <c r="J221" i="5"/>
  <c r="I228" i="5"/>
  <c r="J214" i="5"/>
  <c r="J208" i="5"/>
  <c r="I217" i="5"/>
  <c r="I234" i="5"/>
  <c r="J235" i="5"/>
  <c r="J200" i="5"/>
  <c r="I199" i="5"/>
  <c r="J227" i="5"/>
  <c r="J198" i="5"/>
  <c r="J2" i="5"/>
  <c r="J199" i="5"/>
  <c r="I194" i="5"/>
  <c r="I188" i="5"/>
  <c r="I186" i="5"/>
  <c r="C2" i="8"/>
  <c r="BN2" i="8"/>
  <c r="CT2" i="8"/>
  <c r="DA2" i="8"/>
  <c r="EV2" i="8"/>
  <c r="CJ2" i="8"/>
  <c r="X2" i="8"/>
  <c r="EM2" i="8"/>
  <c r="CA2" i="8"/>
  <c r="O2" i="8"/>
  <c r="ET2" i="8"/>
  <c r="CH2" i="8"/>
  <c r="V2" i="8"/>
  <c r="DM2" i="8"/>
  <c r="BA2" i="8"/>
  <c r="BV2" i="8"/>
  <c r="DD2" i="8"/>
  <c r="AR2" i="8"/>
  <c r="AH2" i="8"/>
  <c r="CU2" i="8"/>
  <c r="AI2" i="8"/>
  <c r="J2" i="8"/>
  <c r="BM2" i="8"/>
  <c r="EN2" i="8"/>
  <c r="CB2" i="8"/>
  <c r="P2" i="8"/>
  <c r="EE2" i="8"/>
  <c r="BS2" i="8"/>
  <c r="G2" i="8"/>
  <c r="EL2" i="8"/>
  <c r="BZ2" i="8"/>
  <c r="N2" i="8"/>
  <c r="DE2" i="8"/>
  <c r="AS2" i="8"/>
  <c r="AP2" i="8"/>
  <c r="CV2" i="8"/>
  <c r="AJ2" i="8"/>
  <c r="CK2" i="8"/>
  <c r="CM2" i="8"/>
  <c r="AA2" i="8"/>
  <c r="EW2" i="8"/>
  <c r="AW2" i="8"/>
  <c r="EF2" i="8"/>
  <c r="BT2" i="8"/>
  <c r="H2" i="8"/>
  <c r="DW2" i="8"/>
  <c r="BK2" i="8"/>
  <c r="EH2" i="8"/>
  <c r="ED2" i="8"/>
  <c r="BR2" i="8"/>
  <c r="F2" i="8"/>
  <c r="CW2" i="8"/>
  <c r="AK2" i="8"/>
  <c r="BE2" i="8"/>
  <c r="CN2" i="8"/>
  <c r="AB2" i="8"/>
  <c r="EQ2" i="8"/>
  <c r="CE2" i="8"/>
  <c r="S2" i="8"/>
  <c r="EO2" i="8"/>
  <c r="AO2" i="8"/>
  <c r="DX2" i="8"/>
  <c r="BL2" i="8"/>
  <c r="DR2" i="8"/>
  <c r="DO2" i="8"/>
  <c r="BC2" i="8"/>
  <c r="DB2" i="8"/>
  <c r="DV2" i="8"/>
  <c r="BJ2" i="8"/>
  <c r="CC2" i="8"/>
  <c r="CO2" i="8"/>
  <c r="AC2" i="8"/>
  <c r="ER2" i="8"/>
  <c r="CF2" i="8"/>
  <c r="T2" i="8"/>
  <c r="EI2" i="8"/>
  <c r="BW2" i="8"/>
  <c r="K2" i="8"/>
  <c r="EG2" i="8"/>
  <c r="AG2" i="8"/>
  <c r="DP2" i="8"/>
  <c r="BD2" i="8"/>
  <c r="CL2" i="8"/>
  <c r="DG2" i="8"/>
  <c r="AU2" i="8"/>
  <c r="BF2" i="8"/>
  <c r="DN2" i="8"/>
  <c r="BB2" i="8"/>
  <c r="ES2" i="8"/>
  <c r="CG2" i="8"/>
  <c r="U2" i="8"/>
  <c r="EJ2" i="8"/>
  <c r="BX2" i="8"/>
  <c r="L2" i="8"/>
  <c r="EA2" i="8"/>
  <c r="BO2" i="8"/>
  <c r="DY2" i="8"/>
  <c r="Y2" i="8"/>
  <c r="DH2" i="8"/>
  <c r="AV2" i="8"/>
  <c r="Z2" i="8"/>
  <c r="CY2" i="8"/>
  <c r="AM2" i="8"/>
  <c r="AX2" i="8"/>
  <c r="DF2" i="8"/>
  <c r="AT2" i="8"/>
  <c r="EK2" i="8"/>
  <c r="BY2" i="8"/>
  <c r="M2" i="8"/>
  <c r="EB2" i="8"/>
  <c r="BP2" i="8"/>
  <c r="D2" i="8"/>
  <c r="DS2" i="8"/>
  <c r="BG2" i="8"/>
  <c r="DQ2" i="8"/>
  <c r="Q2" i="8"/>
  <c r="CZ2" i="8"/>
  <c r="AN2" i="8"/>
  <c r="CS2" i="8"/>
  <c r="CQ2" i="8"/>
  <c r="AE2" i="8"/>
  <c r="R2" i="8"/>
  <c r="CX2" i="8"/>
  <c r="AL2" i="8"/>
  <c r="EC2" i="8"/>
  <c r="BQ2" i="8"/>
  <c r="E2" i="8"/>
  <c r="DT2" i="8"/>
  <c r="BH2" i="8"/>
  <c r="DZ2" i="8"/>
  <c r="DK2" i="8"/>
  <c r="AY2" i="8"/>
  <c r="EP2" i="8"/>
  <c r="DI2" i="8"/>
  <c r="I2" i="8"/>
  <c r="CR2" i="8"/>
  <c r="AF2" i="8"/>
  <c r="EU2" i="8"/>
  <c r="CI2" i="8"/>
  <c r="W2" i="8"/>
  <c r="BU2" i="8"/>
  <c r="CP2" i="8"/>
  <c r="AD2" i="8"/>
  <c r="DU2" i="8"/>
  <c r="BI2" i="8"/>
  <c r="DJ2" i="8"/>
  <c r="DL2" i="8"/>
  <c r="AZ2" i="8"/>
  <c r="CD2" i="8"/>
  <c r="DC2" i="8"/>
  <c r="AQ2" i="8"/>
  <c r="AF5" i="8" l="1"/>
  <c r="AF4" i="8"/>
  <c r="AF8" i="8"/>
  <c r="AF7" i="8"/>
  <c r="AF10" i="8"/>
  <c r="AF9" i="8"/>
  <c r="AF11" i="8"/>
  <c r="AF14" i="8"/>
  <c r="AF15" i="8"/>
  <c r="AF19" i="8"/>
  <c r="AF12" i="8"/>
  <c r="AF17" i="8"/>
  <c r="AF6" i="8"/>
  <c r="AF16" i="8"/>
  <c r="AF13" i="8"/>
  <c r="AF24" i="8"/>
  <c r="AF25" i="8"/>
  <c r="AF23" i="8"/>
  <c r="AF18" i="8"/>
  <c r="AF29" i="8"/>
  <c r="AF20" i="8"/>
  <c r="AF22" i="8"/>
  <c r="AF32" i="8"/>
  <c r="AF27" i="8"/>
  <c r="AF30" i="8"/>
  <c r="AF21" i="8"/>
  <c r="AF26" i="8"/>
  <c r="AF28" i="8"/>
  <c r="AF31" i="8"/>
  <c r="AF41" i="8"/>
  <c r="AF34" i="8"/>
  <c r="AF37" i="8"/>
  <c r="AF35" i="8"/>
  <c r="AF38" i="8"/>
  <c r="AF43" i="8"/>
  <c r="AF36" i="8"/>
  <c r="AF39" i="8"/>
  <c r="AF33" i="8"/>
  <c r="AF40" i="8"/>
  <c r="AF47" i="8"/>
  <c r="AF42" i="8"/>
  <c r="AF49" i="8"/>
  <c r="AF52" i="8"/>
  <c r="AF44" i="8"/>
  <c r="AF50" i="8"/>
  <c r="AF57" i="8"/>
  <c r="AF65" i="8"/>
  <c r="AF45" i="8"/>
  <c r="AF48" i="8"/>
  <c r="AF53" i="8"/>
  <c r="AF54" i="8"/>
  <c r="AF61" i="8"/>
  <c r="AF55" i="8"/>
  <c r="AF67" i="8"/>
  <c r="AF59" i="8"/>
  <c r="AF56" i="8"/>
  <c r="AF63" i="8"/>
  <c r="AF73" i="8"/>
  <c r="AF51" i="8"/>
  <c r="AF58" i="8"/>
  <c r="AF64" i="8"/>
  <c r="AF62" i="8"/>
  <c r="AF46" i="8"/>
  <c r="AF69" i="8"/>
  <c r="AF60" i="8"/>
  <c r="AF68" i="8"/>
  <c r="AF77" i="8"/>
  <c r="AF71" i="8"/>
  <c r="AF75" i="8"/>
  <c r="AF83" i="8"/>
  <c r="AF72" i="8"/>
  <c r="AF74" i="8"/>
  <c r="AF81" i="8"/>
  <c r="AF70" i="8"/>
  <c r="AF80" i="8"/>
  <c r="AF66" i="8"/>
  <c r="AF79" i="8"/>
  <c r="AF76" i="8"/>
  <c r="AF78" i="8"/>
  <c r="AF89" i="8"/>
  <c r="AF82" i="8"/>
  <c r="AF88" i="8"/>
  <c r="AF84" i="8"/>
  <c r="AF87" i="8"/>
  <c r="AF85" i="8"/>
  <c r="AF86" i="8"/>
  <c r="AF93" i="8"/>
  <c r="AF99" i="8"/>
  <c r="AF94" i="8"/>
  <c r="AF97" i="8"/>
  <c r="AF105" i="8"/>
  <c r="AF92" i="8"/>
  <c r="AF95" i="8"/>
  <c r="AF96" i="8"/>
  <c r="AF103" i="8"/>
  <c r="AF90" i="8"/>
  <c r="AF91" i="8"/>
  <c r="AF102" i="8"/>
  <c r="AF101" i="8"/>
  <c r="AF100" i="8"/>
  <c r="AF112" i="8"/>
  <c r="AF104" i="8"/>
  <c r="AF111" i="8"/>
  <c r="AF106" i="8"/>
  <c r="AF110" i="8"/>
  <c r="AF107" i="8"/>
  <c r="AF109" i="8"/>
  <c r="AF108" i="8"/>
  <c r="AF116" i="8"/>
  <c r="AF98" i="8"/>
  <c r="AF113" i="8"/>
  <c r="AF119" i="8"/>
  <c r="AF122" i="8"/>
  <c r="AF130" i="8"/>
  <c r="AF121" i="8"/>
  <c r="AF120" i="8"/>
  <c r="AF128" i="8"/>
  <c r="AF115" i="8"/>
  <c r="AF126" i="8"/>
  <c r="AF125" i="8"/>
  <c r="AF114" i="8"/>
  <c r="AF117" i="8"/>
  <c r="AF124" i="8"/>
  <c r="AF132" i="8"/>
  <c r="AF118" i="8"/>
  <c r="AF139" i="8"/>
  <c r="AF123" i="8"/>
  <c r="AF138" i="8"/>
  <c r="AF127" i="8"/>
  <c r="AF137" i="8"/>
  <c r="AF145" i="8"/>
  <c r="AF129" i="8"/>
  <c r="AF133" i="8"/>
  <c r="AF136" i="8"/>
  <c r="AF135" i="8"/>
  <c r="AF143" i="8"/>
  <c r="AF142" i="8"/>
  <c r="AF131" i="8"/>
  <c r="AF141" i="8"/>
  <c r="AF149" i="8"/>
  <c r="AF144" i="8"/>
  <c r="AF157" i="8"/>
  <c r="AF146" i="8"/>
  <c r="AF140" i="8"/>
  <c r="AF147" i="8"/>
  <c r="AF155" i="8"/>
  <c r="AF163" i="8"/>
  <c r="AF148" i="8"/>
  <c r="AF153" i="8"/>
  <c r="AF134" i="8"/>
  <c r="AF152" i="8"/>
  <c r="AF160" i="8"/>
  <c r="AF150" i="8"/>
  <c r="AF151" i="8"/>
  <c r="AF159" i="8"/>
  <c r="AF167" i="8"/>
  <c r="AF175" i="8"/>
  <c r="AF166" i="8"/>
  <c r="AF174" i="8"/>
  <c r="AF165" i="8"/>
  <c r="AF173" i="8"/>
  <c r="AF181" i="8"/>
  <c r="AF164" i="8"/>
  <c r="AF172" i="8"/>
  <c r="AF171" i="8"/>
  <c r="AF154" i="8"/>
  <c r="AF161" i="8"/>
  <c r="AF170" i="8"/>
  <c r="AF178" i="8"/>
  <c r="AF156" i="8"/>
  <c r="AF162" i="8"/>
  <c r="AF169" i="8"/>
  <c r="AF177" i="8"/>
  <c r="AF158" i="8"/>
  <c r="AF176" i="8"/>
  <c r="AF186" i="8"/>
  <c r="AF194" i="8"/>
  <c r="AF202" i="8"/>
  <c r="AF185" i="8"/>
  <c r="AF193" i="8"/>
  <c r="AF182" i="8"/>
  <c r="AF184" i="8"/>
  <c r="AF192" i="8"/>
  <c r="AF200" i="8"/>
  <c r="AF183" i="8"/>
  <c r="AF191" i="8"/>
  <c r="AF190" i="8"/>
  <c r="AF198" i="8"/>
  <c r="AF168" i="8"/>
  <c r="AF189" i="8"/>
  <c r="AF197" i="8"/>
  <c r="AF179" i="8"/>
  <c r="AF188" i="8"/>
  <c r="AF196" i="8"/>
  <c r="AF204" i="8"/>
  <c r="AF180" i="8"/>
  <c r="AF203" i="8"/>
  <c r="AF211" i="8"/>
  <c r="AF219" i="8"/>
  <c r="AF227" i="8"/>
  <c r="AF210" i="8"/>
  <c r="AF218" i="8"/>
  <c r="AF209" i="8"/>
  <c r="AF217" i="8"/>
  <c r="AF225" i="8"/>
  <c r="AF233" i="8"/>
  <c r="AF187" i="8"/>
  <c r="AF205" i="8"/>
  <c r="AF208" i="8"/>
  <c r="AF216" i="8"/>
  <c r="AF195" i="8"/>
  <c r="AF207" i="8"/>
  <c r="AF215" i="8"/>
  <c r="AF223" i="8"/>
  <c r="AF206" i="8"/>
  <c r="AF214" i="8"/>
  <c r="AF222" i="8"/>
  <c r="AF201" i="8"/>
  <c r="AF213" i="8"/>
  <c r="AF221" i="8"/>
  <c r="AF229" i="8"/>
  <c r="AF220" i="8"/>
  <c r="AF230" i="8"/>
  <c r="AF240" i="8"/>
  <c r="AF212" i="8"/>
  <c r="AF231" i="8"/>
  <c r="AF239" i="8"/>
  <c r="AF247" i="8"/>
  <c r="AF199" i="8"/>
  <c r="AF232" i="8"/>
  <c r="AF238" i="8"/>
  <c r="AF246" i="8"/>
  <c r="AF245" i="8"/>
  <c r="AF237" i="8"/>
  <c r="AF3" i="8"/>
  <c r="AF236" i="8"/>
  <c r="AF244" i="8"/>
  <c r="AF224" i="8"/>
  <c r="AF228" i="8"/>
  <c r="AF235" i="8"/>
  <c r="AF243" i="8"/>
  <c r="AF241" i="8"/>
  <c r="AF226" i="8"/>
  <c r="AF234" i="8"/>
  <c r="AF242" i="8"/>
  <c r="AE5" i="8"/>
  <c r="AE4" i="8"/>
  <c r="AE8" i="8"/>
  <c r="AE7" i="8"/>
  <c r="AE6" i="8"/>
  <c r="AE9" i="8"/>
  <c r="AE15" i="8"/>
  <c r="AE13" i="8"/>
  <c r="AE11" i="8"/>
  <c r="AE12" i="8"/>
  <c r="AE18" i="8"/>
  <c r="AE10" i="8"/>
  <c r="AE16" i="8"/>
  <c r="AE14" i="8"/>
  <c r="AE17" i="8"/>
  <c r="AE20" i="8"/>
  <c r="AE23" i="8"/>
  <c r="AE19" i="8"/>
  <c r="AE22" i="8"/>
  <c r="AE24" i="8"/>
  <c r="AE21" i="8"/>
  <c r="AE28" i="8"/>
  <c r="AE31" i="8"/>
  <c r="AE26" i="8"/>
  <c r="AE35" i="8"/>
  <c r="AE32" i="8"/>
  <c r="AE27" i="8"/>
  <c r="AE29" i="8"/>
  <c r="AE25" i="8"/>
  <c r="AE40" i="8"/>
  <c r="AE30" i="8"/>
  <c r="AE38" i="8"/>
  <c r="AE33" i="8"/>
  <c r="AE36" i="8"/>
  <c r="AE34" i="8"/>
  <c r="AE37" i="8"/>
  <c r="AE42" i="8"/>
  <c r="AE50" i="8"/>
  <c r="AE39" i="8"/>
  <c r="AE41" i="8"/>
  <c r="AE46" i="8"/>
  <c r="AE45" i="8"/>
  <c r="AE48" i="8"/>
  <c r="AE44" i="8"/>
  <c r="AE51" i="8"/>
  <c r="AE55" i="8"/>
  <c r="AE58" i="8"/>
  <c r="AE43" i="8"/>
  <c r="AE47" i="8"/>
  <c r="AE56" i="8"/>
  <c r="AE64" i="8"/>
  <c r="AE49" i="8"/>
  <c r="AE53" i="8"/>
  <c r="AE62" i="8"/>
  <c r="AE52" i="8"/>
  <c r="AE54" i="8"/>
  <c r="AE60" i="8"/>
  <c r="AE59" i="8"/>
  <c r="AE66" i="8"/>
  <c r="AE63" i="8"/>
  <c r="AE57" i="8"/>
  <c r="AE72" i="8"/>
  <c r="AE65" i="8"/>
  <c r="AE70" i="8"/>
  <c r="AE61" i="8"/>
  <c r="AE68" i="8"/>
  <c r="AE76" i="8"/>
  <c r="AE71" i="8"/>
  <c r="AE75" i="8"/>
  <c r="AE74" i="8"/>
  <c r="AE82" i="8"/>
  <c r="AE67" i="8"/>
  <c r="AE73" i="8"/>
  <c r="AE80" i="8"/>
  <c r="AE79" i="8"/>
  <c r="AE69" i="8"/>
  <c r="AE78" i="8"/>
  <c r="AE77" i="8"/>
  <c r="AE90" i="8"/>
  <c r="AE83" i="8"/>
  <c r="AE88" i="8"/>
  <c r="AE96" i="8"/>
  <c r="AE81" i="8"/>
  <c r="AE84" i="8"/>
  <c r="AE87" i="8"/>
  <c r="AE85" i="8"/>
  <c r="AE86" i="8"/>
  <c r="AE92" i="8"/>
  <c r="AE93" i="8"/>
  <c r="AE98" i="8"/>
  <c r="AE94" i="8"/>
  <c r="AE97" i="8"/>
  <c r="AE95" i="8"/>
  <c r="AE104" i="8"/>
  <c r="AE89" i="8"/>
  <c r="AE91" i="8"/>
  <c r="AE102" i="8"/>
  <c r="AE101" i="8"/>
  <c r="AE100" i="8"/>
  <c r="AE108" i="8"/>
  <c r="AE113" i="8"/>
  <c r="AE103" i="8"/>
  <c r="AE105" i="8"/>
  <c r="AE111" i="8"/>
  <c r="AE119" i="8"/>
  <c r="AE106" i="8"/>
  <c r="AE110" i="8"/>
  <c r="AE107" i="8"/>
  <c r="AE109" i="8"/>
  <c r="AE115" i="8"/>
  <c r="AE121" i="8"/>
  <c r="AE129" i="8"/>
  <c r="AE120" i="8"/>
  <c r="AE127" i="8"/>
  <c r="AE116" i="8"/>
  <c r="AE125" i="8"/>
  <c r="AE114" i="8"/>
  <c r="AE117" i="8"/>
  <c r="AE124" i="8"/>
  <c r="AE118" i="8"/>
  <c r="AE123" i="8"/>
  <c r="AE131" i="8"/>
  <c r="AE138" i="8"/>
  <c r="AE99" i="8"/>
  <c r="AE112" i="8"/>
  <c r="AE126" i="8"/>
  <c r="AE132" i="8"/>
  <c r="AE137" i="8"/>
  <c r="AE128" i="8"/>
  <c r="AE130" i="8"/>
  <c r="AE133" i="8"/>
  <c r="AE136" i="8"/>
  <c r="AE144" i="8"/>
  <c r="AE135" i="8"/>
  <c r="AE142" i="8"/>
  <c r="AE141" i="8"/>
  <c r="AE122" i="8"/>
  <c r="AE134" i="8"/>
  <c r="AE140" i="8"/>
  <c r="AE148" i="8"/>
  <c r="AE146" i="8"/>
  <c r="AE156" i="8"/>
  <c r="AE147" i="8"/>
  <c r="AE154" i="8"/>
  <c r="AE162" i="8"/>
  <c r="AE153" i="8"/>
  <c r="AE139" i="8"/>
  <c r="AE143" i="8"/>
  <c r="AE149" i="8"/>
  <c r="AE152" i="8"/>
  <c r="AE150" i="8"/>
  <c r="AE151" i="8"/>
  <c r="AE159" i="8"/>
  <c r="AE145" i="8"/>
  <c r="AE158" i="8"/>
  <c r="AE166" i="8"/>
  <c r="AE174" i="8"/>
  <c r="AE160" i="8"/>
  <c r="AE165" i="8"/>
  <c r="AE173" i="8"/>
  <c r="AE164" i="8"/>
  <c r="AE172" i="8"/>
  <c r="AE180" i="8"/>
  <c r="AE171" i="8"/>
  <c r="AE161" i="8"/>
  <c r="AE170" i="8"/>
  <c r="AE178" i="8"/>
  <c r="AE155" i="8"/>
  <c r="AE169" i="8"/>
  <c r="AE177" i="8"/>
  <c r="AE157" i="8"/>
  <c r="AE168" i="8"/>
  <c r="AE176" i="8"/>
  <c r="AE181" i="8"/>
  <c r="AE185" i="8"/>
  <c r="AE193" i="8"/>
  <c r="AE201" i="8"/>
  <c r="AE163" i="8"/>
  <c r="AE175" i="8"/>
  <c r="AE182" i="8"/>
  <c r="AE184" i="8"/>
  <c r="AE192" i="8"/>
  <c r="AE167" i="8"/>
  <c r="AE183" i="8"/>
  <c r="AE191" i="8"/>
  <c r="AE199" i="8"/>
  <c r="AE190" i="8"/>
  <c r="AE189" i="8"/>
  <c r="AE197" i="8"/>
  <c r="AE179" i="8"/>
  <c r="AE188" i="8"/>
  <c r="AE196" i="8"/>
  <c r="AE187" i="8"/>
  <c r="AE195" i="8"/>
  <c r="AE203" i="8"/>
  <c r="AE186" i="8"/>
  <c r="AE210" i="8"/>
  <c r="AE218" i="8"/>
  <c r="AE226" i="8"/>
  <c r="AE202" i="8"/>
  <c r="AE204" i="8"/>
  <c r="AE209" i="8"/>
  <c r="AE217" i="8"/>
  <c r="AE200" i="8"/>
  <c r="AE205" i="8"/>
  <c r="AE208" i="8"/>
  <c r="AE216" i="8"/>
  <c r="AE224" i="8"/>
  <c r="AE232" i="8"/>
  <c r="AE207" i="8"/>
  <c r="AE215" i="8"/>
  <c r="AE223" i="8"/>
  <c r="AE206" i="8"/>
  <c r="AE214" i="8"/>
  <c r="AE222" i="8"/>
  <c r="AE213" i="8"/>
  <c r="AE221" i="8"/>
  <c r="AE198" i="8"/>
  <c r="AE212" i="8"/>
  <c r="AE220" i="8"/>
  <c r="AE228" i="8"/>
  <c r="AE194" i="8"/>
  <c r="AE231" i="8"/>
  <c r="AE239" i="8"/>
  <c r="AE247" i="8"/>
  <c r="AE238" i="8"/>
  <c r="AE246" i="8"/>
  <c r="AE237" i="8"/>
  <c r="AE245" i="8"/>
  <c r="AE230" i="8"/>
  <c r="AE233" i="8"/>
  <c r="AE236" i="8"/>
  <c r="AE244" i="8"/>
  <c r="AE235" i="8"/>
  <c r="AE243" i="8"/>
  <c r="AE219" i="8"/>
  <c r="AE225" i="8"/>
  <c r="AE234" i="8"/>
  <c r="AE242" i="8"/>
  <c r="AE227" i="8"/>
  <c r="AE211" i="8"/>
  <c r="AE229" i="8"/>
  <c r="AE241" i="8"/>
  <c r="AE3" i="8"/>
  <c r="AE240" i="8"/>
  <c r="DF4" i="8"/>
  <c r="DF7" i="8"/>
  <c r="DF6" i="8"/>
  <c r="DF5" i="8"/>
  <c r="DF8" i="8"/>
  <c r="DF12" i="8"/>
  <c r="DF11" i="8"/>
  <c r="DF14" i="8"/>
  <c r="DF10" i="8"/>
  <c r="DF9" i="8"/>
  <c r="DF17" i="8"/>
  <c r="DF13" i="8"/>
  <c r="DF18" i="8"/>
  <c r="DF15" i="8"/>
  <c r="DF16" i="8"/>
  <c r="DF19" i="8"/>
  <c r="DF22" i="8"/>
  <c r="DF23" i="8"/>
  <c r="DF27" i="8"/>
  <c r="DF25" i="8"/>
  <c r="DF24" i="8"/>
  <c r="DF28" i="8"/>
  <c r="DF30" i="8"/>
  <c r="DF20" i="8"/>
  <c r="DF26" i="8"/>
  <c r="DF34" i="8"/>
  <c r="DF21" i="8"/>
  <c r="DF39" i="8"/>
  <c r="DF31" i="8"/>
  <c r="DF37" i="8"/>
  <c r="DF29" i="8"/>
  <c r="DF35" i="8"/>
  <c r="DF40" i="8"/>
  <c r="DF43" i="8"/>
  <c r="DF38" i="8"/>
  <c r="DF41" i="8"/>
  <c r="DF49" i="8"/>
  <c r="DF33" i="8"/>
  <c r="DF32" i="8"/>
  <c r="DF36" i="8"/>
  <c r="DF47" i="8"/>
  <c r="DF45" i="8"/>
  <c r="DF46" i="8"/>
  <c r="DF50" i="8"/>
  <c r="DF44" i="8"/>
  <c r="DF42" i="8"/>
  <c r="DF54" i="8"/>
  <c r="DF51" i="8"/>
  <c r="DF57" i="8"/>
  <c r="DF48" i="8"/>
  <c r="DF63" i="8"/>
  <c r="DF61" i="8"/>
  <c r="DF52" i="8"/>
  <c r="DF59" i="8"/>
  <c r="DF60" i="8"/>
  <c r="DF65" i="8"/>
  <c r="DF71" i="8"/>
  <c r="DF53" i="8"/>
  <c r="DF58" i="8"/>
  <c r="DF62" i="8"/>
  <c r="DF69" i="8"/>
  <c r="DF64" i="8"/>
  <c r="DF67" i="8"/>
  <c r="DF56" i="8"/>
  <c r="DF75" i="8"/>
  <c r="DF55" i="8"/>
  <c r="DF68" i="8"/>
  <c r="DF74" i="8"/>
  <c r="DF81" i="8"/>
  <c r="DF70" i="8"/>
  <c r="DF79" i="8"/>
  <c r="DF78" i="8"/>
  <c r="DF72" i="8"/>
  <c r="DF77" i="8"/>
  <c r="DF80" i="8"/>
  <c r="DF89" i="8"/>
  <c r="DF87" i="8"/>
  <c r="DF95" i="8"/>
  <c r="DF66" i="8"/>
  <c r="DF73" i="8"/>
  <c r="DF86" i="8"/>
  <c r="DF82" i="8"/>
  <c r="DF85" i="8"/>
  <c r="DF76" i="8"/>
  <c r="DF83" i="8"/>
  <c r="DF84" i="8"/>
  <c r="DF91" i="8"/>
  <c r="DF97" i="8"/>
  <c r="DF88" i="8"/>
  <c r="DF90" i="8"/>
  <c r="DF92" i="8"/>
  <c r="DF103" i="8"/>
  <c r="DF93" i="8"/>
  <c r="DF94" i="8"/>
  <c r="DF101" i="8"/>
  <c r="DF100" i="8"/>
  <c r="DF99" i="8"/>
  <c r="DF107" i="8"/>
  <c r="DF112" i="8"/>
  <c r="DF104" i="8"/>
  <c r="DF110" i="8"/>
  <c r="DF118" i="8"/>
  <c r="DF96" i="8"/>
  <c r="DF109" i="8"/>
  <c r="DF98" i="8"/>
  <c r="DF108" i="8"/>
  <c r="DF105" i="8"/>
  <c r="DF106" i="8"/>
  <c r="DF114" i="8"/>
  <c r="DF102" i="8"/>
  <c r="DF113" i="8"/>
  <c r="DF117" i="8"/>
  <c r="DF120" i="8"/>
  <c r="DF128" i="8"/>
  <c r="DF119" i="8"/>
  <c r="DF126" i="8"/>
  <c r="DF111" i="8"/>
  <c r="DF124" i="8"/>
  <c r="DF123" i="8"/>
  <c r="DF115" i="8"/>
  <c r="DF122" i="8"/>
  <c r="DF130" i="8"/>
  <c r="DF129" i="8"/>
  <c r="DF137" i="8"/>
  <c r="DF136" i="8"/>
  <c r="DF135" i="8"/>
  <c r="DF143" i="8"/>
  <c r="DF116" i="8"/>
  <c r="DF131" i="8"/>
  <c r="DF134" i="8"/>
  <c r="DF132" i="8"/>
  <c r="DF141" i="8"/>
  <c r="DF121" i="8"/>
  <c r="DF133" i="8"/>
  <c r="DF140" i="8"/>
  <c r="DF125" i="8"/>
  <c r="DF139" i="8"/>
  <c r="DF147" i="8"/>
  <c r="DF142" i="8"/>
  <c r="DF155" i="8"/>
  <c r="DF144" i="8"/>
  <c r="DF138" i="8"/>
  <c r="DF153" i="8"/>
  <c r="DF161" i="8"/>
  <c r="DF146" i="8"/>
  <c r="DF152" i="8"/>
  <c r="DF151" i="8"/>
  <c r="DF150" i="8"/>
  <c r="DF158" i="8"/>
  <c r="DF148" i="8"/>
  <c r="DF157" i="8"/>
  <c r="DF165" i="8"/>
  <c r="DF173" i="8"/>
  <c r="DF162" i="8"/>
  <c r="DF164" i="8"/>
  <c r="DF172" i="8"/>
  <c r="DF154" i="8"/>
  <c r="DF163" i="8"/>
  <c r="DF171" i="8"/>
  <c r="DF179" i="8"/>
  <c r="DF145" i="8"/>
  <c r="DF149" i="8"/>
  <c r="DF156" i="8"/>
  <c r="DF170" i="8"/>
  <c r="DF127" i="8"/>
  <c r="DF169" i="8"/>
  <c r="DF177" i="8"/>
  <c r="DF159" i="8"/>
  <c r="DF168" i="8"/>
  <c r="DF176" i="8"/>
  <c r="DF160" i="8"/>
  <c r="DF167" i="8"/>
  <c r="DF175" i="8"/>
  <c r="DF183" i="8"/>
  <c r="DF174" i="8"/>
  <c r="DF184" i="8"/>
  <c r="DF192" i="8"/>
  <c r="DF200" i="8"/>
  <c r="DF166" i="8"/>
  <c r="DF191" i="8"/>
  <c r="DF180" i="8"/>
  <c r="DF190" i="8"/>
  <c r="DF198" i="8"/>
  <c r="DF181" i="8"/>
  <c r="DF189" i="8"/>
  <c r="DF182" i="8"/>
  <c r="DF188" i="8"/>
  <c r="DF196" i="8"/>
  <c r="DF187" i="8"/>
  <c r="DF195" i="8"/>
  <c r="DF186" i="8"/>
  <c r="DF194" i="8"/>
  <c r="DF202" i="8"/>
  <c r="DF209" i="8"/>
  <c r="DF217" i="8"/>
  <c r="DF225" i="8"/>
  <c r="DF208" i="8"/>
  <c r="DF216" i="8"/>
  <c r="DF207" i="8"/>
  <c r="DF215" i="8"/>
  <c r="DF223" i="8"/>
  <c r="DF231" i="8"/>
  <c r="DF178" i="8"/>
  <c r="DF197" i="8"/>
  <c r="DF203" i="8"/>
  <c r="DF206" i="8"/>
  <c r="DF214" i="8"/>
  <c r="DF222" i="8"/>
  <c r="DF204" i="8"/>
  <c r="DF205" i="8"/>
  <c r="DF213" i="8"/>
  <c r="DF221" i="8"/>
  <c r="DF201" i="8"/>
  <c r="DF212" i="8"/>
  <c r="DF220" i="8"/>
  <c r="DF193" i="8"/>
  <c r="DF199" i="8"/>
  <c r="DF211" i="8"/>
  <c r="DF219" i="8"/>
  <c r="DF227" i="8"/>
  <c r="DF228" i="8"/>
  <c r="DF238" i="8"/>
  <c r="DF246" i="8"/>
  <c r="DF245" i="8"/>
  <c r="DF239" i="8"/>
  <c r="DF229" i="8"/>
  <c r="DF237" i="8"/>
  <c r="DF224" i="8"/>
  <c r="DF230" i="8"/>
  <c r="DF236" i="8"/>
  <c r="DF244" i="8"/>
  <c r="DF226" i="8"/>
  <c r="DF235" i="8"/>
  <c r="DF243" i="8"/>
  <c r="DF185" i="8"/>
  <c r="DF218" i="8"/>
  <c r="DF234" i="8"/>
  <c r="DF242" i="8"/>
  <c r="DF247" i="8"/>
  <c r="DF210" i="8"/>
  <c r="DF232" i="8"/>
  <c r="DF241" i="8"/>
  <c r="DF3" i="8"/>
  <c r="DF233" i="8"/>
  <c r="DF240" i="8"/>
  <c r="ES4" i="8"/>
  <c r="ES6" i="8"/>
  <c r="ES5" i="8"/>
  <c r="ES11" i="8"/>
  <c r="ES8" i="8"/>
  <c r="ES13" i="8"/>
  <c r="ES10" i="8"/>
  <c r="ES12" i="8"/>
  <c r="ES16" i="8"/>
  <c r="ES7" i="8"/>
  <c r="ES14" i="8"/>
  <c r="ES9" i="8"/>
  <c r="ES18" i="8"/>
  <c r="ES17" i="8"/>
  <c r="ES21" i="8"/>
  <c r="ES22" i="8"/>
  <c r="ES15" i="8"/>
  <c r="ES26" i="8"/>
  <c r="ES25" i="8"/>
  <c r="ES19" i="8"/>
  <c r="ES24" i="8"/>
  <c r="ES29" i="8"/>
  <c r="ES23" i="8"/>
  <c r="ES20" i="8"/>
  <c r="ES27" i="8"/>
  <c r="ES33" i="8"/>
  <c r="ES28" i="8"/>
  <c r="ES38" i="8"/>
  <c r="ES31" i="8"/>
  <c r="ES34" i="8"/>
  <c r="ES36" i="8"/>
  <c r="ES42" i="8"/>
  <c r="ES48" i="8"/>
  <c r="ES37" i="8"/>
  <c r="ES39" i="8"/>
  <c r="ES46" i="8"/>
  <c r="ES32" i="8"/>
  <c r="ES40" i="8"/>
  <c r="ES30" i="8"/>
  <c r="ES35" i="8"/>
  <c r="ES44" i="8"/>
  <c r="ES45" i="8"/>
  <c r="ES49" i="8"/>
  <c r="ES41" i="8"/>
  <c r="ES43" i="8"/>
  <c r="ES53" i="8"/>
  <c r="ES47" i="8"/>
  <c r="ES51" i="8"/>
  <c r="ES56" i="8"/>
  <c r="ES50" i="8"/>
  <c r="ES62" i="8"/>
  <c r="ES52" i="8"/>
  <c r="ES60" i="8"/>
  <c r="ES54" i="8"/>
  <c r="ES58" i="8"/>
  <c r="ES59" i="8"/>
  <c r="ES63" i="8"/>
  <c r="ES70" i="8"/>
  <c r="ES64" i="8"/>
  <c r="ES68" i="8"/>
  <c r="ES55" i="8"/>
  <c r="ES57" i="8"/>
  <c r="ES66" i="8"/>
  <c r="ES69" i="8"/>
  <c r="ES74" i="8"/>
  <c r="ES65" i="8"/>
  <c r="ES71" i="8"/>
  <c r="ES80" i="8"/>
  <c r="ES67" i="8"/>
  <c r="ES72" i="8"/>
  <c r="ES73" i="8"/>
  <c r="ES78" i="8"/>
  <c r="ES61" i="8"/>
  <c r="ES77" i="8"/>
  <c r="ES76" i="8"/>
  <c r="ES84" i="8"/>
  <c r="ES88" i="8"/>
  <c r="ES82" i="8"/>
  <c r="ES87" i="8"/>
  <c r="ES81" i="8"/>
  <c r="ES83" i="8"/>
  <c r="ES86" i="8"/>
  <c r="ES94" i="8"/>
  <c r="ES85" i="8"/>
  <c r="ES75" i="8"/>
  <c r="ES79" i="8"/>
  <c r="ES90" i="8"/>
  <c r="ES89" i="8"/>
  <c r="ES93" i="8"/>
  <c r="ES96" i="8"/>
  <c r="ES102" i="8"/>
  <c r="ES95" i="8"/>
  <c r="ES100" i="8"/>
  <c r="ES99" i="8"/>
  <c r="ES91" i="8"/>
  <c r="ES98" i="8"/>
  <c r="ES106" i="8"/>
  <c r="ES111" i="8"/>
  <c r="ES104" i="8"/>
  <c r="ES110" i="8"/>
  <c r="ES97" i="8"/>
  <c r="ES105" i="8"/>
  <c r="ES109" i="8"/>
  <c r="ES117" i="8"/>
  <c r="ES108" i="8"/>
  <c r="ES101" i="8"/>
  <c r="ES107" i="8"/>
  <c r="ES92" i="8"/>
  <c r="ES103" i="8"/>
  <c r="ES113" i="8"/>
  <c r="ES119" i="8"/>
  <c r="ES127" i="8"/>
  <c r="ES125" i="8"/>
  <c r="ES133" i="8"/>
  <c r="ES112" i="8"/>
  <c r="ES115" i="8"/>
  <c r="ES116" i="8"/>
  <c r="ES123" i="8"/>
  <c r="ES122" i="8"/>
  <c r="ES130" i="8"/>
  <c r="ES121" i="8"/>
  <c r="ES129" i="8"/>
  <c r="ES131" i="8"/>
  <c r="ES136" i="8"/>
  <c r="ES132" i="8"/>
  <c r="ES135" i="8"/>
  <c r="ES134" i="8"/>
  <c r="ES142" i="8"/>
  <c r="ES118" i="8"/>
  <c r="ES114" i="8"/>
  <c r="ES124" i="8"/>
  <c r="ES140" i="8"/>
  <c r="ES126" i="8"/>
  <c r="ES139" i="8"/>
  <c r="ES128" i="8"/>
  <c r="ES138" i="8"/>
  <c r="ES146" i="8"/>
  <c r="ES120" i="8"/>
  <c r="ES141" i="8"/>
  <c r="ES154" i="8"/>
  <c r="ES144" i="8"/>
  <c r="ES147" i="8"/>
  <c r="ES152" i="8"/>
  <c r="ES160" i="8"/>
  <c r="ES143" i="8"/>
  <c r="ES148" i="8"/>
  <c r="ES151" i="8"/>
  <c r="ES137" i="8"/>
  <c r="ES149" i="8"/>
  <c r="ES150" i="8"/>
  <c r="ES158" i="8"/>
  <c r="ES157" i="8"/>
  <c r="ES156" i="8"/>
  <c r="ES153" i="8"/>
  <c r="ES159" i="8"/>
  <c r="ES164" i="8"/>
  <c r="ES172" i="8"/>
  <c r="ES155" i="8"/>
  <c r="ES163" i="8"/>
  <c r="ES171" i="8"/>
  <c r="ES170" i="8"/>
  <c r="ES178" i="8"/>
  <c r="ES169" i="8"/>
  <c r="ES168" i="8"/>
  <c r="ES176" i="8"/>
  <c r="ES161" i="8"/>
  <c r="ES167" i="8"/>
  <c r="ES175" i="8"/>
  <c r="ES145" i="8"/>
  <c r="ES162" i="8"/>
  <c r="ES166" i="8"/>
  <c r="ES174" i="8"/>
  <c r="ES182" i="8"/>
  <c r="ES181" i="8"/>
  <c r="ES183" i="8"/>
  <c r="ES191" i="8"/>
  <c r="ES199" i="8"/>
  <c r="ES190" i="8"/>
  <c r="ES173" i="8"/>
  <c r="ES189" i="8"/>
  <c r="ES197" i="8"/>
  <c r="ES165" i="8"/>
  <c r="ES188" i="8"/>
  <c r="ES187" i="8"/>
  <c r="ES195" i="8"/>
  <c r="ES177" i="8"/>
  <c r="ES186" i="8"/>
  <c r="ES194" i="8"/>
  <c r="ES179" i="8"/>
  <c r="ES185" i="8"/>
  <c r="ES193" i="8"/>
  <c r="ES201" i="8"/>
  <c r="ES192" i="8"/>
  <c r="ES203" i="8"/>
  <c r="ES208" i="8"/>
  <c r="ES216" i="8"/>
  <c r="ES224" i="8"/>
  <c r="ES184" i="8"/>
  <c r="ES196" i="8"/>
  <c r="ES204" i="8"/>
  <c r="ES207" i="8"/>
  <c r="ES215" i="8"/>
  <c r="ES223" i="8"/>
  <c r="ES198" i="8"/>
  <c r="ES206" i="8"/>
  <c r="ES214" i="8"/>
  <c r="ES222" i="8"/>
  <c r="ES230" i="8"/>
  <c r="ES180" i="8"/>
  <c r="ES205" i="8"/>
  <c r="ES213" i="8"/>
  <c r="ES221" i="8"/>
  <c r="ES212" i="8"/>
  <c r="ES220" i="8"/>
  <c r="ES200" i="8"/>
  <c r="ES211" i="8"/>
  <c r="ES219" i="8"/>
  <c r="ES210" i="8"/>
  <c r="ES218" i="8"/>
  <c r="ES226" i="8"/>
  <c r="ES237" i="8"/>
  <c r="ES245" i="8"/>
  <c r="ES225" i="8"/>
  <c r="ES231" i="8"/>
  <c r="ES236" i="8"/>
  <c r="ES244" i="8"/>
  <c r="ES232" i="8"/>
  <c r="ES235" i="8"/>
  <c r="ES243" i="8"/>
  <c r="ES234" i="8"/>
  <c r="ES242" i="8"/>
  <c r="ES227" i="8"/>
  <c r="ES233" i="8"/>
  <c r="ES241" i="8"/>
  <c r="ES3" i="8"/>
  <c r="ES228" i="8"/>
  <c r="ES240" i="8"/>
  <c r="ES238" i="8"/>
  <c r="ES217" i="8"/>
  <c r="ES229" i="8"/>
  <c r="ES239" i="8"/>
  <c r="ES247" i="8"/>
  <c r="ES202" i="8"/>
  <c r="ES209" i="8"/>
  <c r="ES246" i="8"/>
  <c r="DO4" i="8"/>
  <c r="DO7" i="8"/>
  <c r="DO6" i="8"/>
  <c r="DO9" i="8"/>
  <c r="DO8" i="8"/>
  <c r="DO10" i="8"/>
  <c r="DO15" i="8"/>
  <c r="DO5" i="8"/>
  <c r="DO13" i="8"/>
  <c r="DO12" i="8"/>
  <c r="DO14" i="8"/>
  <c r="DO18" i="8"/>
  <c r="DO16" i="8"/>
  <c r="DO20" i="8"/>
  <c r="DO23" i="8"/>
  <c r="DO24" i="8"/>
  <c r="DO11" i="8"/>
  <c r="DO19" i="8"/>
  <c r="DO22" i="8"/>
  <c r="DO17" i="8"/>
  <c r="DO28" i="8"/>
  <c r="DO21" i="8"/>
  <c r="DO31" i="8"/>
  <c r="DO26" i="8"/>
  <c r="DO29" i="8"/>
  <c r="DO25" i="8"/>
  <c r="DO30" i="8"/>
  <c r="DO40" i="8"/>
  <c r="DO33" i="8"/>
  <c r="DO38" i="8"/>
  <c r="DO36" i="8"/>
  <c r="DO37" i="8"/>
  <c r="DO27" i="8"/>
  <c r="DO34" i="8"/>
  <c r="DO42" i="8"/>
  <c r="DO35" i="8"/>
  <c r="DO39" i="8"/>
  <c r="DO32" i="8"/>
  <c r="DO46" i="8"/>
  <c r="DO41" i="8"/>
  <c r="DO43" i="8"/>
  <c r="DO48" i="8"/>
  <c r="DO51" i="8"/>
  <c r="DO47" i="8"/>
  <c r="DO45" i="8"/>
  <c r="DO56" i="8"/>
  <c r="DO64" i="8"/>
  <c r="DO49" i="8"/>
  <c r="DO44" i="8"/>
  <c r="DO52" i="8"/>
  <c r="DO53" i="8"/>
  <c r="DO60" i="8"/>
  <c r="DO66" i="8"/>
  <c r="DO58" i="8"/>
  <c r="DO55" i="8"/>
  <c r="DO62" i="8"/>
  <c r="DO72" i="8"/>
  <c r="DO57" i="8"/>
  <c r="DO63" i="8"/>
  <c r="DO61" i="8"/>
  <c r="DO50" i="8"/>
  <c r="DO54" i="8"/>
  <c r="DO68" i="8"/>
  <c r="DO67" i="8"/>
  <c r="DO76" i="8"/>
  <c r="DO75" i="8"/>
  <c r="DO70" i="8"/>
  <c r="DO74" i="8"/>
  <c r="DO82" i="8"/>
  <c r="DO59" i="8"/>
  <c r="DO71" i="8"/>
  <c r="DO80" i="8"/>
  <c r="DO69" i="8"/>
  <c r="DO79" i="8"/>
  <c r="DO65" i="8"/>
  <c r="DO73" i="8"/>
  <c r="DO78" i="8"/>
  <c r="DO90" i="8"/>
  <c r="DO77" i="8"/>
  <c r="DO88" i="8"/>
  <c r="DO96" i="8"/>
  <c r="DO87" i="8"/>
  <c r="DO81" i="8"/>
  <c r="DO83" i="8"/>
  <c r="DO86" i="8"/>
  <c r="DO84" i="8"/>
  <c r="DO85" i="8"/>
  <c r="DO92" i="8"/>
  <c r="DO98" i="8"/>
  <c r="DO97" i="8"/>
  <c r="DO93" i="8"/>
  <c r="DO104" i="8"/>
  <c r="DO91" i="8"/>
  <c r="DO94" i="8"/>
  <c r="DO95" i="8"/>
  <c r="DO102" i="8"/>
  <c r="DO89" i="8"/>
  <c r="DO101" i="8"/>
  <c r="DO100" i="8"/>
  <c r="DO99" i="8"/>
  <c r="DO111" i="8"/>
  <c r="DO103" i="8"/>
  <c r="DO110" i="8"/>
  <c r="DO105" i="8"/>
  <c r="DO109" i="8"/>
  <c r="DO106" i="8"/>
  <c r="DO108" i="8"/>
  <c r="DO107" i="8"/>
  <c r="DO115" i="8"/>
  <c r="DO112" i="8"/>
  <c r="DO118" i="8"/>
  <c r="DO121" i="8"/>
  <c r="DO129" i="8"/>
  <c r="DO120" i="8"/>
  <c r="DO119" i="8"/>
  <c r="DO127" i="8"/>
  <c r="DO114" i="8"/>
  <c r="DO125" i="8"/>
  <c r="DO124" i="8"/>
  <c r="DO113" i="8"/>
  <c r="DO116" i="8"/>
  <c r="DO123" i="8"/>
  <c r="DO131" i="8"/>
  <c r="DO138" i="8"/>
  <c r="DO122" i="8"/>
  <c r="DO137" i="8"/>
  <c r="DO117" i="8"/>
  <c r="DO126" i="8"/>
  <c r="DO136" i="8"/>
  <c r="DO144" i="8"/>
  <c r="DO128" i="8"/>
  <c r="DO132" i="8"/>
  <c r="DO135" i="8"/>
  <c r="DO133" i="8"/>
  <c r="DO134" i="8"/>
  <c r="DO142" i="8"/>
  <c r="DO141" i="8"/>
  <c r="DO130" i="8"/>
  <c r="DO140" i="8"/>
  <c r="DO148" i="8"/>
  <c r="DO143" i="8"/>
  <c r="DO156" i="8"/>
  <c r="DO139" i="8"/>
  <c r="DO146" i="8"/>
  <c r="DO154" i="8"/>
  <c r="DO162" i="8"/>
  <c r="DO147" i="8"/>
  <c r="DO152" i="8"/>
  <c r="DO145" i="8"/>
  <c r="DO151" i="8"/>
  <c r="DO159" i="8"/>
  <c r="DO149" i="8"/>
  <c r="DO150" i="8"/>
  <c r="DO158" i="8"/>
  <c r="DO166" i="8"/>
  <c r="DO174" i="8"/>
  <c r="DO165" i="8"/>
  <c r="DO173" i="8"/>
  <c r="DO164" i="8"/>
  <c r="DO172" i="8"/>
  <c r="DO180" i="8"/>
  <c r="DO163" i="8"/>
  <c r="DO171" i="8"/>
  <c r="DO170" i="8"/>
  <c r="DO153" i="8"/>
  <c r="DO160" i="8"/>
  <c r="DO169" i="8"/>
  <c r="DO177" i="8"/>
  <c r="DO155" i="8"/>
  <c r="DO161" i="8"/>
  <c r="DO168" i="8"/>
  <c r="DO176" i="8"/>
  <c r="DO175" i="8"/>
  <c r="DO185" i="8"/>
  <c r="DO193" i="8"/>
  <c r="DO201" i="8"/>
  <c r="DO184" i="8"/>
  <c r="DO192" i="8"/>
  <c r="DO181" i="8"/>
  <c r="DO191" i="8"/>
  <c r="DO199" i="8"/>
  <c r="DO182" i="8"/>
  <c r="DO190" i="8"/>
  <c r="DO183" i="8"/>
  <c r="DO189" i="8"/>
  <c r="DO197" i="8"/>
  <c r="DO157" i="8"/>
  <c r="DO167" i="8"/>
  <c r="DO188" i="8"/>
  <c r="DO196" i="8"/>
  <c r="DO178" i="8"/>
  <c r="DO187" i="8"/>
  <c r="DO195" i="8"/>
  <c r="DO203" i="8"/>
  <c r="DO202" i="8"/>
  <c r="DO210" i="8"/>
  <c r="DO218" i="8"/>
  <c r="DO226" i="8"/>
  <c r="DO209" i="8"/>
  <c r="DO217" i="8"/>
  <c r="DO179" i="8"/>
  <c r="DO208" i="8"/>
  <c r="DO216" i="8"/>
  <c r="DO224" i="8"/>
  <c r="DO232" i="8"/>
  <c r="DO186" i="8"/>
  <c r="DO204" i="8"/>
  <c r="DO207" i="8"/>
  <c r="DO215" i="8"/>
  <c r="DO223" i="8"/>
  <c r="DO194" i="8"/>
  <c r="DO206" i="8"/>
  <c r="DO214" i="8"/>
  <c r="DO222" i="8"/>
  <c r="DO205" i="8"/>
  <c r="DO213" i="8"/>
  <c r="DO221" i="8"/>
  <c r="DO200" i="8"/>
  <c r="DO212" i="8"/>
  <c r="DO220" i="8"/>
  <c r="DO228" i="8"/>
  <c r="DO219" i="8"/>
  <c r="DO229" i="8"/>
  <c r="DO239" i="8"/>
  <c r="DO247" i="8"/>
  <c r="DO240" i="8"/>
  <c r="DO211" i="8"/>
  <c r="DO230" i="8"/>
  <c r="DO238" i="8"/>
  <c r="DO246" i="8"/>
  <c r="DO231" i="8"/>
  <c r="DO237" i="8"/>
  <c r="DO245" i="8"/>
  <c r="DO244" i="8"/>
  <c r="DO236" i="8"/>
  <c r="DO235" i="8"/>
  <c r="DO243" i="8"/>
  <c r="DO227" i="8"/>
  <c r="DO234" i="8"/>
  <c r="DO242" i="8"/>
  <c r="DO225" i="8"/>
  <c r="DO233" i="8"/>
  <c r="DO241" i="8"/>
  <c r="DO3" i="8"/>
  <c r="DO198" i="8"/>
  <c r="ED4" i="8"/>
  <c r="ED7" i="8"/>
  <c r="ED6" i="8"/>
  <c r="ED5" i="8"/>
  <c r="ED8" i="8"/>
  <c r="ED9" i="8"/>
  <c r="ED14" i="8"/>
  <c r="ED11" i="8"/>
  <c r="ED12" i="8"/>
  <c r="ED17" i="8"/>
  <c r="ED10" i="8"/>
  <c r="ED16" i="8"/>
  <c r="ED22" i="8"/>
  <c r="ED23" i="8"/>
  <c r="ED15" i="8"/>
  <c r="ED19" i="8"/>
  <c r="ED18" i="8"/>
  <c r="ED21" i="8"/>
  <c r="ED27" i="8"/>
  <c r="ED20" i="8"/>
  <c r="ED30" i="8"/>
  <c r="ED13" i="8"/>
  <c r="ED28" i="8"/>
  <c r="ED26" i="8"/>
  <c r="ED34" i="8"/>
  <c r="ED32" i="8"/>
  <c r="ED25" i="8"/>
  <c r="ED31" i="8"/>
  <c r="ED39" i="8"/>
  <c r="ED37" i="8"/>
  <c r="ED35" i="8"/>
  <c r="ED38" i="8"/>
  <c r="ED43" i="8"/>
  <c r="ED40" i="8"/>
  <c r="ED41" i="8"/>
  <c r="ED49" i="8"/>
  <c r="ED36" i="8"/>
  <c r="ED24" i="8"/>
  <c r="ED33" i="8"/>
  <c r="ED47" i="8"/>
  <c r="ED45" i="8"/>
  <c r="ED44" i="8"/>
  <c r="ED50" i="8"/>
  <c r="ED29" i="8"/>
  <c r="ED54" i="8"/>
  <c r="ED52" i="8"/>
  <c r="ED57" i="8"/>
  <c r="ED53" i="8"/>
  <c r="ED55" i="8"/>
  <c r="ED63" i="8"/>
  <c r="ED48" i="8"/>
  <c r="ED61" i="8"/>
  <c r="ED42" i="8"/>
  <c r="ED59" i="8"/>
  <c r="ED56" i="8"/>
  <c r="ED64" i="8"/>
  <c r="ED65" i="8"/>
  <c r="ED46" i="8"/>
  <c r="ED58" i="8"/>
  <c r="ED71" i="8"/>
  <c r="ED51" i="8"/>
  <c r="ED69" i="8"/>
  <c r="ED62" i="8"/>
  <c r="ED67" i="8"/>
  <c r="ED60" i="8"/>
  <c r="ED68" i="8"/>
  <c r="ED72" i="8"/>
  <c r="ED75" i="8"/>
  <c r="ED73" i="8"/>
  <c r="ED74" i="8"/>
  <c r="ED81" i="8"/>
  <c r="ED66" i="8"/>
  <c r="ED79" i="8"/>
  <c r="ED70" i="8"/>
  <c r="ED78" i="8"/>
  <c r="ED77" i="8"/>
  <c r="ED84" i="8"/>
  <c r="ED89" i="8"/>
  <c r="ED80" i="8"/>
  <c r="ED87" i="8"/>
  <c r="ED95" i="8"/>
  <c r="ED86" i="8"/>
  <c r="ED85" i="8"/>
  <c r="ED76" i="8"/>
  <c r="ED82" i="8"/>
  <c r="ED91" i="8"/>
  <c r="ED97" i="8"/>
  <c r="ED88" i="8"/>
  <c r="ED96" i="8"/>
  <c r="ED103" i="8"/>
  <c r="ED92" i="8"/>
  <c r="ED101" i="8"/>
  <c r="ED83" i="8"/>
  <c r="ED93" i="8"/>
  <c r="ED100" i="8"/>
  <c r="ED90" i="8"/>
  <c r="ED94" i="8"/>
  <c r="ED99" i="8"/>
  <c r="ED107" i="8"/>
  <c r="ED102" i="8"/>
  <c r="ED106" i="8"/>
  <c r="ED112" i="8"/>
  <c r="ED110" i="8"/>
  <c r="ED118" i="8"/>
  <c r="ED109" i="8"/>
  <c r="ED108" i="8"/>
  <c r="ED98" i="8"/>
  <c r="ED104" i="8"/>
  <c r="ED114" i="8"/>
  <c r="ED115" i="8"/>
  <c r="ED120" i="8"/>
  <c r="ED128" i="8"/>
  <c r="ED116" i="8"/>
  <c r="ED119" i="8"/>
  <c r="ED117" i="8"/>
  <c r="ED126" i="8"/>
  <c r="ED124" i="8"/>
  <c r="ED111" i="8"/>
  <c r="ED123" i="8"/>
  <c r="ED105" i="8"/>
  <c r="ED122" i="8"/>
  <c r="ED130" i="8"/>
  <c r="ED121" i="8"/>
  <c r="ED127" i="8"/>
  <c r="ED137" i="8"/>
  <c r="ED136" i="8"/>
  <c r="ED129" i="8"/>
  <c r="ED135" i="8"/>
  <c r="ED143" i="8"/>
  <c r="ED134" i="8"/>
  <c r="ED141" i="8"/>
  <c r="ED131" i="8"/>
  <c r="ED140" i="8"/>
  <c r="ED132" i="8"/>
  <c r="ED139" i="8"/>
  <c r="ED147" i="8"/>
  <c r="ED133" i="8"/>
  <c r="ED144" i="8"/>
  <c r="ED148" i="8"/>
  <c r="ED155" i="8"/>
  <c r="ED149" i="8"/>
  <c r="ED125" i="8"/>
  <c r="ED153" i="8"/>
  <c r="ED161" i="8"/>
  <c r="ED113" i="8"/>
  <c r="ED152" i="8"/>
  <c r="ED142" i="8"/>
  <c r="ED151" i="8"/>
  <c r="ED138" i="8"/>
  <c r="ED146" i="8"/>
  <c r="ED150" i="8"/>
  <c r="ED158" i="8"/>
  <c r="ED145" i="8"/>
  <c r="ED157" i="8"/>
  <c r="ED160" i="8"/>
  <c r="ED165" i="8"/>
  <c r="ED173" i="8"/>
  <c r="ED159" i="8"/>
  <c r="ED164" i="8"/>
  <c r="ED172" i="8"/>
  <c r="ED163" i="8"/>
  <c r="ED171" i="8"/>
  <c r="ED179" i="8"/>
  <c r="ED154" i="8"/>
  <c r="ED162" i="8"/>
  <c r="ED170" i="8"/>
  <c r="ED156" i="8"/>
  <c r="ED169" i="8"/>
  <c r="ED177" i="8"/>
  <c r="ED168" i="8"/>
  <c r="ED176" i="8"/>
  <c r="ED167" i="8"/>
  <c r="ED175" i="8"/>
  <c r="ED184" i="8"/>
  <c r="ED192" i="8"/>
  <c r="ED200" i="8"/>
  <c r="ED178" i="8"/>
  <c r="ED183" i="8"/>
  <c r="ED191" i="8"/>
  <c r="ED190" i="8"/>
  <c r="ED198" i="8"/>
  <c r="ED174" i="8"/>
  <c r="ED189" i="8"/>
  <c r="ED166" i="8"/>
  <c r="ED180" i="8"/>
  <c r="ED188" i="8"/>
  <c r="ED196" i="8"/>
  <c r="ED181" i="8"/>
  <c r="ED187" i="8"/>
  <c r="ED195" i="8"/>
  <c r="ED182" i="8"/>
  <c r="ED186" i="8"/>
  <c r="ED194" i="8"/>
  <c r="ED202" i="8"/>
  <c r="ED209" i="8"/>
  <c r="ED217" i="8"/>
  <c r="ED225" i="8"/>
  <c r="ED193" i="8"/>
  <c r="ED201" i="8"/>
  <c r="ED208" i="8"/>
  <c r="ED216" i="8"/>
  <c r="ED185" i="8"/>
  <c r="ED199" i="8"/>
  <c r="ED207" i="8"/>
  <c r="ED215" i="8"/>
  <c r="ED223" i="8"/>
  <c r="ED231" i="8"/>
  <c r="ED206" i="8"/>
  <c r="ED214" i="8"/>
  <c r="ED222" i="8"/>
  <c r="ED197" i="8"/>
  <c r="ED205" i="8"/>
  <c r="ED213" i="8"/>
  <c r="ED221" i="8"/>
  <c r="ED203" i="8"/>
  <c r="ED212" i="8"/>
  <c r="ED220" i="8"/>
  <c r="ED204" i="8"/>
  <c r="ED211" i="8"/>
  <c r="ED219" i="8"/>
  <c r="ED227" i="8"/>
  <c r="ED210" i="8"/>
  <c r="ED238" i="8"/>
  <c r="ED246" i="8"/>
  <c r="ED237" i="8"/>
  <c r="ED245" i="8"/>
  <c r="ED247" i="8"/>
  <c r="ED228" i="8"/>
  <c r="ED236" i="8"/>
  <c r="ED244" i="8"/>
  <c r="ED243" i="8"/>
  <c r="ED239" i="8"/>
  <c r="ED224" i="8"/>
  <c r="ED229" i="8"/>
  <c r="ED235" i="8"/>
  <c r="ED230" i="8"/>
  <c r="ED234" i="8"/>
  <c r="ED242" i="8"/>
  <c r="ED232" i="8"/>
  <c r="ED233" i="8"/>
  <c r="ED241" i="8"/>
  <c r="ED3" i="8"/>
  <c r="ED240" i="8"/>
  <c r="ED218" i="8"/>
  <c r="ED226" i="8"/>
  <c r="DE4" i="8"/>
  <c r="DE6" i="8"/>
  <c r="DE5" i="8"/>
  <c r="DE9" i="8"/>
  <c r="DE10" i="8"/>
  <c r="DE11" i="8"/>
  <c r="DE8" i="8"/>
  <c r="DE13" i="8"/>
  <c r="DE12" i="8"/>
  <c r="DE7" i="8"/>
  <c r="DE16" i="8"/>
  <c r="DE15" i="8"/>
  <c r="DE20" i="8"/>
  <c r="DE14" i="8"/>
  <c r="DE21" i="8"/>
  <c r="DE17" i="8"/>
  <c r="DE18" i="8"/>
  <c r="DE19" i="8"/>
  <c r="DE26" i="8"/>
  <c r="DE27" i="8"/>
  <c r="DE22" i="8"/>
  <c r="DE29" i="8"/>
  <c r="DE23" i="8"/>
  <c r="DE33" i="8"/>
  <c r="DE32" i="8"/>
  <c r="DE24" i="8"/>
  <c r="DE31" i="8"/>
  <c r="DE38" i="8"/>
  <c r="DE25" i="8"/>
  <c r="DE30" i="8"/>
  <c r="DE36" i="8"/>
  <c r="DE34" i="8"/>
  <c r="DE42" i="8"/>
  <c r="DE37" i="8"/>
  <c r="DE48" i="8"/>
  <c r="DE46" i="8"/>
  <c r="DE35" i="8"/>
  <c r="DE28" i="8"/>
  <c r="DE39" i="8"/>
  <c r="DE44" i="8"/>
  <c r="DE40" i="8"/>
  <c r="DE49" i="8"/>
  <c r="DE41" i="8"/>
  <c r="DE43" i="8"/>
  <c r="DE47" i="8"/>
  <c r="DE53" i="8"/>
  <c r="DE54" i="8"/>
  <c r="DE56" i="8"/>
  <c r="DE50" i="8"/>
  <c r="DE55" i="8"/>
  <c r="DE62" i="8"/>
  <c r="DE60" i="8"/>
  <c r="DE52" i="8"/>
  <c r="DE45" i="8"/>
  <c r="DE58" i="8"/>
  <c r="DE51" i="8"/>
  <c r="DE59" i="8"/>
  <c r="DE70" i="8"/>
  <c r="DE63" i="8"/>
  <c r="DE68" i="8"/>
  <c r="DE64" i="8"/>
  <c r="DE61" i="8"/>
  <c r="DE66" i="8"/>
  <c r="DE74" i="8"/>
  <c r="DE65" i="8"/>
  <c r="DE67" i="8"/>
  <c r="DE80" i="8"/>
  <c r="DE71" i="8"/>
  <c r="DE78" i="8"/>
  <c r="DE72" i="8"/>
  <c r="DE77" i="8"/>
  <c r="DE73" i="8"/>
  <c r="DE76" i="8"/>
  <c r="DE84" i="8"/>
  <c r="DE81" i="8"/>
  <c r="DE88" i="8"/>
  <c r="DE87" i="8"/>
  <c r="DE57" i="8"/>
  <c r="DE86" i="8"/>
  <c r="DE94" i="8"/>
  <c r="DE82" i="8"/>
  <c r="DE85" i="8"/>
  <c r="DE69" i="8"/>
  <c r="DE83" i="8"/>
  <c r="DE90" i="8"/>
  <c r="DE104" i="8"/>
  <c r="DE75" i="8"/>
  <c r="DE89" i="8"/>
  <c r="DE92" i="8"/>
  <c r="DE93" i="8"/>
  <c r="DE102" i="8"/>
  <c r="DE79" i="8"/>
  <c r="DE100" i="8"/>
  <c r="DE91" i="8"/>
  <c r="DE95" i="8"/>
  <c r="DE99" i="8"/>
  <c r="DE96" i="8"/>
  <c r="DE98" i="8"/>
  <c r="DE106" i="8"/>
  <c r="DE111" i="8"/>
  <c r="DE110" i="8"/>
  <c r="DE109" i="8"/>
  <c r="DE117" i="8"/>
  <c r="DE108" i="8"/>
  <c r="DE105" i="8"/>
  <c r="DE97" i="8"/>
  <c r="DE101" i="8"/>
  <c r="DE113" i="8"/>
  <c r="DE107" i="8"/>
  <c r="DE119" i="8"/>
  <c r="DE127" i="8"/>
  <c r="DE118" i="8"/>
  <c r="DE125" i="8"/>
  <c r="DE133" i="8"/>
  <c r="DE112" i="8"/>
  <c r="DE123" i="8"/>
  <c r="DE115" i="8"/>
  <c r="DE122" i="8"/>
  <c r="DE130" i="8"/>
  <c r="DE114" i="8"/>
  <c r="DE116" i="8"/>
  <c r="DE121" i="8"/>
  <c r="DE129" i="8"/>
  <c r="DE136" i="8"/>
  <c r="DE135" i="8"/>
  <c r="DE120" i="8"/>
  <c r="DE131" i="8"/>
  <c r="DE134" i="8"/>
  <c r="DE142" i="8"/>
  <c r="DE132" i="8"/>
  <c r="DE140" i="8"/>
  <c r="DE103" i="8"/>
  <c r="DE124" i="8"/>
  <c r="DE139" i="8"/>
  <c r="DE126" i="8"/>
  <c r="DE138" i="8"/>
  <c r="DE146" i="8"/>
  <c r="DE144" i="8"/>
  <c r="DE154" i="8"/>
  <c r="DE153" i="8"/>
  <c r="DE143" i="8"/>
  <c r="DE152" i="8"/>
  <c r="DE160" i="8"/>
  <c r="DE151" i="8"/>
  <c r="DE141" i="8"/>
  <c r="DE147" i="8"/>
  <c r="DE150" i="8"/>
  <c r="DE158" i="8"/>
  <c r="DE148" i="8"/>
  <c r="DE157" i="8"/>
  <c r="DE128" i="8"/>
  <c r="DE145" i="8"/>
  <c r="DE149" i="8"/>
  <c r="DE156" i="8"/>
  <c r="DE162" i="8"/>
  <c r="DE164" i="8"/>
  <c r="DE172" i="8"/>
  <c r="DE163" i="8"/>
  <c r="DE171" i="8"/>
  <c r="DE155" i="8"/>
  <c r="DE170" i="8"/>
  <c r="DE178" i="8"/>
  <c r="DE169" i="8"/>
  <c r="DE159" i="8"/>
  <c r="DE168" i="8"/>
  <c r="DE176" i="8"/>
  <c r="DE137" i="8"/>
  <c r="DE167" i="8"/>
  <c r="DE175" i="8"/>
  <c r="DE166" i="8"/>
  <c r="DE174" i="8"/>
  <c r="DE182" i="8"/>
  <c r="DE179" i="8"/>
  <c r="DE191" i="8"/>
  <c r="DE199" i="8"/>
  <c r="DE180" i="8"/>
  <c r="DE190" i="8"/>
  <c r="DE181" i="8"/>
  <c r="DE189" i="8"/>
  <c r="DE197" i="8"/>
  <c r="DE188" i="8"/>
  <c r="DE161" i="8"/>
  <c r="DE187" i="8"/>
  <c r="DE195" i="8"/>
  <c r="DE173" i="8"/>
  <c r="DE183" i="8"/>
  <c r="DE186" i="8"/>
  <c r="DE194" i="8"/>
  <c r="DE202" i="8"/>
  <c r="DE165" i="8"/>
  <c r="DE177" i="8"/>
  <c r="DE185" i="8"/>
  <c r="DE193" i="8"/>
  <c r="DE201" i="8"/>
  <c r="DE208" i="8"/>
  <c r="DE216" i="8"/>
  <c r="DE224" i="8"/>
  <c r="DE200" i="8"/>
  <c r="DE207" i="8"/>
  <c r="DE215" i="8"/>
  <c r="DE223" i="8"/>
  <c r="DE196" i="8"/>
  <c r="DE203" i="8"/>
  <c r="DE206" i="8"/>
  <c r="DE214" i="8"/>
  <c r="DE222" i="8"/>
  <c r="DE230" i="8"/>
  <c r="DE192" i="8"/>
  <c r="DE198" i="8"/>
  <c r="DE204" i="8"/>
  <c r="DE205" i="8"/>
  <c r="DE213" i="8"/>
  <c r="DE221" i="8"/>
  <c r="DE184" i="8"/>
  <c r="DE212" i="8"/>
  <c r="DE220" i="8"/>
  <c r="DE211" i="8"/>
  <c r="DE219" i="8"/>
  <c r="DE210" i="8"/>
  <c r="DE218" i="8"/>
  <c r="DE226" i="8"/>
  <c r="DE229" i="8"/>
  <c r="DE237" i="8"/>
  <c r="DE245" i="8"/>
  <c r="DE217" i="8"/>
  <c r="DE236" i="8"/>
  <c r="DE244" i="8"/>
  <c r="DE209" i="8"/>
  <c r="DE225" i="8"/>
  <c r="DE235" i="8"/>
  <c r="DE243" i="8"/>
  <c r="DE242" i="8"/>
  <c r="DE231" i="8"/>
  <c r="DE234" i="8"/>
  <c r="DE232" i="8"/>
  <c r="DE241" i="8"/>
  <c r="DE3" i="8"/>
  <c r="DE246" i="8"/>
  <c r="DE233" i="8"/>
  <c r="DE240" i="8"/>
  <c r="DE228" i="8"/>
  <c r="DE227" i="8"/>
  <c r="DE239" i="8"/>
  <c r="DE247" i="8"/>
  <c r="DE238" i="8"/>
  <c r="DD5" i="8"/>
  <c r="DD4" i="8"/>
  <c r="DD10" i="8"/>
  <c r="DD7" i="8"/>
  <c r="DD8" i="8"/>
  <c r="DD9" i="8"/>
  <c r="DD6" i="8"/>
  <c r="DD11" i="8"/>
  <c r="DD12" i="8"/>
  <c r="DD14" i="8"/>
  <c r="DD19" i="8"/>
  <c r="DD17" i="8"/>
  <c r="DD16" i="8"/>
  <c r="DD22" i="8"/>
  <c r="DD13" i="8"/>
  <c r="DD20" i="8"/>
  <c r="DD18" i="8"/>
  <c r="DD29" i="8"/>
  <c r="DD23" i="8"/>
  <c r="DD15" i="8"/>
  <c r="DD21" i="8"/>
  <c r="DD25" i="8"/>
  <c r="DD24" i="8"/>
  <c r="DD28" i="8"/>
  <c r="DD26" i="8"/>
  <c r="DD32" i="8"/>
  <c r="DD37" i="8"/>
  <c r="DD30" i="8"/>
  <c r="DD27" i="8"/>
  <c r="DD33" i="8"/>
  <c r="DD35" i="8"/>
  <c r="DD31" i="8"/>
  <c r="DD38" i="8"/>
  <c r="DD41" i="8"/>
  <c r="DD47" i="8"/>
  <c r="DD36" i="8"/>
  <c r="DD45" i="8"/>
  <c r="DD34" i="8"/>
  <c r="DD39" i="8"/>
  <c r="DD40" i="8"/>
  <c r="DD43" i="8"/>
  <c r="DD44" i="8"/>
  <c r="DD48" i="8"/>
  <c r="DD42" i="8"/>
  <c r="DD52" i="8"/>
  <c r="DD50" i="8"/>
  <c r="DD46" i="8"/>
  <c r="DD61" i="8"/>
  <c r="DD59" i="8"/>
  <c r="DD58" i="8"/>
  <c r="DD51" i="8"/>
  <c r="DD53" i="8"/>
  <c r="DD57" i="8"/>
  <c r="DD62" i="8"/>
  <c r="DD69" i="8"/>
  <c r="DD54" i="8"/>
  <c r="DD63" i="8"/>
  <c r="DD49" i="8"/>
  <c r="DD64" i="8"/>
  <c r="DD67" i="8"/>
  <c r="DD55" i="8"/>
  <c r="DD56" i="8"/>
  <c r="DD65" i="8"/>
  <c r="DD73" i="8"/>
  <c r="DD68" i="8"/>
  <c r="DD81" i="8"/>
  <c r="DD70" i="8"/>
  <c r="DD79" i="8"/>
  <c r="DD71" i="8"/>
  <c r="DD72" i="8"/>
  <c r="DD77" i="8"/>
  <c r="DD76" i="8"/>
  <c r="DD60" i="8"/>
  <c r="DD66" i="8"/>
  <c r="DD75" i="8"/>
  <c r="DD83" i="8"/>
  <c r="DD87" i="8"/>
  <c r="DD86" i="8"/>
  <c r="DD82" i="8"/>
  <c r="DD85" i="8"/>
  <c r="DD93" i="8"/>
  <c r="DD74" i="8"/>
  <c r="DD91" i="8"/>
  <c r="DD84" i="8"/>
  <c r="DD78" i="8"/>
  <c r="DD89" i="8"/>
  <c r="DD88" i="8"/>
  <c r="DD90" i="8"/>
  <c r="DD92" i="8"/>
  <c r="DD103" i="8"/>
  <c r="DD101" i="8"/>
  <c r="DD80" i="8"/>
  <c r="DD94" i="8"/>
  <c r="DD95" i="8"/>
  <c r="DD99" i="8"/>
  <c r="DD96" i="8"/>
  <c r="DD98" i="8"/>
  <c r="DD97" i="8"/>
  <c r="DD105" i="8"/>
  <c r="DD104" i="8"/>
  <c r="DD110" i="8"/>
  <c r="DD109" i="8"/>
  <c r="DD108" i="8"/>
  <c r="DD116" i="8"/>
  <c r="DD114" i="8"/>
  <c r="DD100" i="8"/>
  <c r="DD106" i="8"/>
  <c r="DD102" i="8"/>
  <c r="DD107" i="8"/>
  <c r="DD112" i="8"/>
  <c r="DD118" i="8"/>
  <c r="DD126" i="8"/>
  <c r="DD124" i="8"/>
  <c r="DD132" i="8"/>
  <c r="DD111" i="8"/>
  <c r="DD123" i="8"/>
  <c r="DD115" i="8"/>
  <c r="DD122" i="8"/>
  <c r="DD121" i="8"/>
  <c r="DD129" i="8"/>
  <c r="DD120" i="8"/>
  <c r="DD128" i="8"/>
  <c r="DD135" i="8"/>
  <c r="DD117" i="8"/>
  <c r="DD130" i="8"/>
  <c r="DD131" i="8"/>
  <c r="DD134" i="8"/>
  <c r="DD141" i="8"/>
  <c r="DD149" i="8"/>
  <c r="DD133" i="8"/>
  <c r="DD139" i="8"/>
  <c r="DD113" i="8"/>
  <c r="DD125" i="8"/>
  <c r="DD138" i="8"/>
  <c r="DD127" i="8"/>
  <c r="DD137" i="8"/>
  <c r="DD145" i="8"/>
  <c r="DD153" i="8"/>
  <c r="DD143" i="8"/>
  <c r="DD152" i="8"/>
  <c r="DD146" i="8"/>
  <c r="DD151" i="8"/>
  <c r="DD159" i="8"/>
  <c r="DD147" i="8"/>
  <c r="DD150" i="8"/>
  <c r="DD136" i="8"/>
  <c r="DD148" i="8"/>
  <c r="DD157" i="8"/>
  <c r="DD119" i="8"/>
  <c r="DD140" i="8"/>
  <c r="DD156" i="8"/>
  <c r="DD155" i="8"/>
  <c r="DD163" i="8"/>
  <c r="DD171" i="8"/>
  <c r="DD142" i="8"/>
  <c r="DD154" i="8"/>
  <c r="DD170" i="8"/>
  <c r="DD169" i="8"/>
  <c r="DD177" i="8"/>
  <c r="DD168" i="8"/>
  <c r="DD158" i="8"/>
  <c r="DD167" i="8"/>
  <c r="DD175" i="8"/>
  <c r="DD160" i="8"/>
  <c r="DD166" i="8"/>
  <c r="DD174" i="8"/>
  <c r="DD161" i="8"/>
  <c r="DD165" i="8"/>
  <c r="DD173" i="8"/>
  <c r="DD181" i="8"/>
  <c r="DD180" i="8"/>
  <c r="DD190" i="8"/>
  <c r="DD198" i="8"/>
  <c r="DD189" i="8"/>
  <c r="DD162" i="8"/>
  <c r="DD172" i="8"/>
  <c r="DD188" i="8"/>
  <c r="DD196" i="8"/>
  <c r="DD204" i="8"/>
  <c r="DD164" i="8"/>
  <c r="DD182" i="8"/>
  <c r="DD187" i="8"/>
  <c r="DD183" i="8"/>
  <c r="DD186" i="8"/>
  <c r="DD194" i="8"/>
  <c r="DD176" i="8"/>
  <c r="DD185" i="8"/>
  <c r="DD193" i="8"/>
  <c r="DD201" i="8"/>
  <c r="DD178" i="8"/>
  <c r="DD184" i="8"/>
  <c r="DD192" i="8"/>
  <c r="DD200" i="8"/>
  <c r="DD191" i="8"/>
  <c r="DD207" i="8"/>
  <c r="DD215" i="8"/>
  <c r="DD223" i="8"/>
  <c r="DD179" i="8"/>
  <c r="DD195" i="8"/>
  <c r="DD202" i="8"/>
  <c r="DD203" i="8"/>
  <c r="DD206" i="8"/>
  <c r="DD214" i="8"/>
  <c r="DD222" i="8"/>
  <c r="DD197" i="8"/>
  <c r="DD205" i="8"/>
  <c r="DD213" i="8"/>
  <c r="DD221" i="8"/>
  <c r="DD229" i="8"/>
  <c r="DD212" i="8"/>
  <c r="DD220" i="8"/>
  <c r="DD211" i="8"/>
  <c r="DD219" i="8"/>
  <c r="DD199" i="8"/>
  <c r="DD210" i="8"/>
  <c r="DD218" i="8"/>
  <c r="DD226" i="8"/>
  <c r="DD209" i="8"/>
  <c r="DD217" i="8"/>
  <c r="DD225" i="8"/>
  <c r="DD233" i="8"/>
  <c r="DD236" i="8"/>
  <c r="DD244" i="8"/>
  <c r="DD224" i="8"/>
  <c r="DD230" i="8"/>
  <c r="DD235" i="8"/>
  <c r="DD243" i="8"/>
  <c r="DD231" i="8"/>
  <c r="DD234" i="8"/>
  <c r="DD242" i="8"/>
  <c r="DD3" i="8"/>
  <c r="DD232" i="8"/>
  <c r="DD241" i="8"/>
  <c r="DD245" i="8"/>
  <c r="DD240" i="8"/>
  <c r="DD227" i="8"/>
  <c r="DD239" i="8"/>
  <c r="DD247" i="8"/>
  <c r="DD237" i="8"/>
  <c r="DD144" i="8"/>
  <c r="DD216" i="8"/>
  <c r="DD228" i="8"/>
  <c r="DD238" i="8"/>
  <c r="DD246" i="8"/>
  <c r="DD208" i="8"/>
  <c r="CA4" i="8"/>
  <c r="CA7" i="8"/>
  <c r="CA6" i="8"/>
  <c r="CA9" i="8"/>
  <c r="CA10" i="8"/>
  <c r="CA15" i="8"/>
  <c r="CA5" i="8"/>
  <c r="CA12" i="8"/>
  <c r="CA13" i="8"/>
  <c r="CA8" i="8"/>
  <c r="CA11" i="8"/>
  <c r="CA18" i="8"/>
  <c r="CA14" i="8"/>
  <c r="CA16" i="8"/>
  <c r="CA17" i="8"/>
  <c r="CA23" i="8"/>
  <c r="CA19" i="8"/>
  <c r="CA22" i="8"/>
  <c r="CA21" i="8"/>
  <c r="CA28" i="8"/>
  <c r="CA20" i="8"/>
  <c r="CA24" i="8"/>
  <c r="CA31" i="8"/>
  <c r="CA29" i="8"/>
  <c r="CA25" i="8"/>
  <c r="CA26" i="8"/>
  <c r="CA40" i="8"/>
  <c r="CA27" i="8"/>
  <c r="CA38" i="8"/>
  <c r="CA32" i="8"/>
  <c r="CA33" i="8"/>
  <c r="CA36" i="8"/>
  <c r="CA35" i="8"/>
  <c r="CA42" i="8"/>
  <c r="CA50" i="8"/>
  <c r="CA30" i="8"/>
  <c r="CA46" i="8"/>
  <c r="CA44" i="8"/>
  <c r="CA39" i="8"/>
  <c r="CA41" i="8"/>
  <c r="CA51" i="8"/>
  <c r="CA34" i="8"/>
  <c r="CA43" i="8"/>
  <c r="CA47" i="8"/>
  <c r="CA37" i="8"/>
  <c r="CA48" i="8"/>
  <c r="CA45" i="8"/>
  <c r="CA55" i="8"/>
  <c r="CA53" i="8"/>
  <c r="CA58" i="8"/>
  <c r="CA49" i="8"/>
  <c r="CA56" i="8"/>
  <c r="CA64" i="8"/>
  <c r="CA52" i="8"/>
  <c r="CA60" i="8"/>
  <c r="CA66" i="8"/>
  <c r="CA72" i="8"/>
  <c r="CA54" i="8"/>
  <c r="CA61" i="8"/>
  <c r="CA57" i="8"/>
  <c r="CA62" i="8"/>
  <c r="CA63" i="8"/>
  <c r="CA59" i="8"/>
  <c r="CA68" i="8"/>
  <c r="CA73" i="8"/>
  <c r="CA76" i="8"/>
  <c r="CA75" i="8"/>
  <c r="CA74" i="8"/>
  <c r="CA82" i="8"/>
  <c r="CA67" i="8"/>
  <c r="CA69" i="8"/>
  <c r="CA70" i="8"/>
  <c r="CA80" i="8"/>
  <c r="CA71" i="8"/>
  <c r="CA79" i="8"/>
  <c r="CA78" i="8"/>
  <c r="CA85" i="8"/>
  <c r="CA90" i="8"/>
  <c r="CA65" i="8"/>
  <c r="CA77" i="8"/>
  <c r="CA88" i="8"/>
  <c r="CA96" i="8"/>
  <c r="CA87" i="8"/>
  <c r="CA86" i="8"/>
  <c r="CA81" i="8"/>
  <c r="CA83" i="8"/>
  <c r="CA92" i="8"/>
  <c r="CA98" i="8"/>
  <c r="CA97" i="8"/>
  <c r="CA91" i="8"/>
  <c r="CA104" i="8"/>
  <c r="CA93" i="8"/>
  <c r="CA102" i="8"/>
  <c r="CA94" i="8"/>
  <c r="CA101" i="8"/>
  <c r="CA84" i="8"/>
  <c r="CA89" i="8"/>
  <c r="CA95" i="8"/>
  <c r="CA100" i="8"/>
  <c r="CA108" i="8"/>
  <c r="CA107" i="8"/>
  <c r="CA113" i="8"/>
  <c r="CA99" i="8"/>
  <c r="CA111" i="8"/>
  <c r="CA110" i="8"/>
  <c r="CA103" i="8"/>
  <c r="CA109" i="8"/>
  <c r="CA105" i="8"/>
  <c r="CA115" i="8"/>
  <c r="CA116" i="8"/>
  <c r="CA121" i="8"/>
  <c r="CA129" i="8"/>
  <c r="CA112" i="8"/>
  <c r="CA117" i="8"/>
  <c r="CA120" i="8"/>
  <c r="CA118" i="8"/>
  <c r="CA119" i="8"/>
  <c r="CA127" i="8"/>
  <c r="CA114" i="8"/>
  <c r="CA125" i="8"/>
  <c r="CA124" i="8"/>
  <c r="CA123" i="8"/>
  <c r="CA131" i="8"/>
  <c r="CA138" i="8"/>
  <c r="CA106" i="8"/>
  <c r="CA137" i="8"/>
  <c r="CA130" i="8"/>
  <c r="CA136" i="8"/>
  <c r="CA144" i="8"/>
  <c r="CA126" i="8"/>
  <c r="CA135" i="8"/>
  <c r="CA122" i="8"/>
  <c r="CA128" i="8"/>
  <c r="CA134" i="8"/>
  <c r="CA142" i="8"/>
  <c r="CA132" i="8"/>
  <c r="CA141" i="8"/>
  <c r="CA133" i="8"/>
  <c r="CA140" i="8"/>
  <c r="CA148" i="8"/>
  <c r="CA139" i="8"/>
  <c r="CA149" i="8"/>
  <c r="CA156" i="8"/>
  <c r="CA150" i="8"/>
  <c r="CA154" i="8"/>
  <c r="CA162" i="8"/>
  <c r="CA153" i="8"/>
  <c r="CA145" i="8"/>
  <c r="CA146" i="8"/>
  <c r="CA152" i="8"/>
  <c r="CA147" i="8"/>
  <c r="CA151" i="8"/>
  <c r="CA159" i="8"/>
  <c r="CA158" i="8"/>
  <c r="CA157" i="8"/>
  <c r="CA161" i="8"/>
  <c r="CA166" i="8"/>
  <c r="CA174" i="8"/>
  <c r="CA143" i="8"/>
  <c r="CA160" i="8"/>
  <c r="CA165" i="8"/>
  <c r="CA173" i="8"/>
  <c r="CA164" i="8"/>
  <c r="CA172" i="8"/>
  <c r="CA180" i="8"/>
  <c r="CA163" i="8"/>
  <c r="CA171" i="8"/>
  <c r="CA170" i="8"/>
  <c r="CA169" i="8"/>
  <c r="CA177" i="8"/>
  <c r="CA168" i="8"/>
  <c r="CA176" i="8"/>
  <c r="CA167" i="8"/>
  <c r="CA178" i="8"/>
  <c r="CA185" i="8"/>
  <c r="CA193" i="8"/>
  <c r="CA201" i="8"/>
  <c r="CA175" i="8"/>
  <c r="CA179" i="8"/>
  <c r="CA184" i="8"/>
  <c r="CA192" i="8"/>
  <c r="CA191" i="8"/>
  <c r="CA199" i="8"/>
  <c r="CA190" i="8"/>
  <c r="CA181" i="8"/>
  <c r="CA189" i="8"/>
  <c r="CA197" i="8"/>
  <c r="CA155" i="8"/>
  <c r="CA182" i="8"/>
  <c r="CA188" i="8"/>
  <c r="CA196" i="8"/>
  <c r="CA183" i="8"/>
  <c r="CA187" i="8"/>
  <c r="CA195" i="8"/>
  <c r="CA203" i="8"/>
  <c r="CA198" i="8"/>
  <c r="CA210" i="8"/>
  <c r="CA218" i="8"/>
  <c r="CA226" i="8"/>
  <c r="CA202" i="8"/>
  <c r="CA209" i="8"/>
  <c r="CA217" i="8"/>
  <c r="CA200" i="8"/>
  <c r="CA208" i="8"/>
  <c r="CA216" i="8"/>
  <c r="CA224" i="8"/>
  <c r="CA232" i="8"/>
  <c r="CA207" i="8"/>
  <c r="CA215" i="8"/>
  <c r="CA223" i="8"/>
  <c r="CA206" i="8"/>
  <c r="CA214" i="8"/>
  <c r="CA222" i="8"/>
  <c r="CA204" i="8"/>
  <c r="CA213" i="8"/>
  <c r="CA221" i="8"/>
  <c r="CA186" i="8"/>
  <c r="CA212" i="8"/>
  <c r="CA220" i="8"/>
  <c r="CA228" i="8"/>
  <c r="CA239" i="8"/>
  <c r="CA247" i="8"/>
  <c r="CA246" i="8"/>
  <c r="CA194" i="8"/>
  <c r="CA238" i="8"/>
  <c r="CA229" i="8"/>
  <c r="CA237" i="8"/>
  <c r="CA245" i="8"/>
  <c r="CA205" i="8"/>
  <c r="CA219" i="8"/>
  <c r="CA230" i="8"/>
  <c r="CA236" i="8"/>
  <c r="CA244" i="8"/>
  <c r="CA211" i="8"/>
  <c r="CA231" i="8"/>
  <c r="CA235" i="8"/>
  <c r="CA243" i="8"/>
  <c r="CA240" i="8"/>
  <c r="CA234" i="8"/>
  <c r="CA242" i="8"/>
  <c r="CA225" i="8"/>
  <c r="CA233" i="8"/>
  <c r="CA241" i="8"/>
  <c r="CA3" i="8"/>
  <c r="CA227" i="8"/>
  <c r="C28" i="8"/>
  <c r="C35" i="8"/>
  <c r="C33" i="8"/>
  <c r="C31" i="8"/>
  <c r="C36" i="8"/>
  <c r="C29" i="8"/>
  <c r="C32" i="8"/>
  <c r="C34" i="8"/>
  <c r="C40" i="8"/>
  <c r="C37" i="8"/>
  <c r="C46" i="8"/>
  <c r="C30" i="8"/>
  <c r="C44" i="8"/>
  <c r="C43" i="8"/>
  <c r="C38" i="8"/>
  <c r="C39" i="8"/>
  <c r="C42" i="8"/>
  <c r="C50" i="8"/>
  <c r="C41" i="8"/>
  <c r="C55" i="8"/>
  <c r="C47" i="8"/>
  <c r="C49" i="8"/>
  <c r="C51" i="8"/>
  <c r="C54" i="8"/>
  <c r="C48" i="8"/>
  <c r="C60" i="8"/>
  <c r="C52" i="8"/>
  <c r="C58" i="8"/>
  <c r="C45" i="8"/>
  <c r="C57" i="8"/>
  <c r="C56" i="8"/>
  <c r="C64" i="8"/>
  <c r="C53" i="8"/>
  <c r="C62" i="8"/>
  <c r="C68" i="8"/>
  <c r="C61" i="8"/>
  <c r="C63" i="8"/>
  <c r="C66" i="8"/>
  <c r="C72" i="8"/>
  <c r="C74" i="8"/>
  <c r="C80" i="8"/>
  <c r="C65" i="8"/>
  <c r="C59" i="8"/>
  <c r="C78" i="8"/>
  <c r="C70" i="8"/>
  <c r="C71" i="8"/>
  <c r="C76" i="8"/>
  <c r="C67" i="8"/>
  <c r="C69" i="8"/>
  <c r="C75" i="8"/>
  <c r="C82" i="8"/>
  <c r="C81" i="8"/>
  <c r="C86" i="8"/>
  <c r="C73" i="8"/>
  <c r="C92" i="8"/>
  <c r="C90" i="8"/>
  <c r="C83" i="8"/>
  <c r="C89" i="8"/>
  <c r="C77" i="8"/>
  <c r="C84" i="8"/>
  <c r="C88" i="8"/>
  <c r="C96" i="8"/>
  <c r="C87" i="8"/>
  <c r="C102" i="8"/>
  <c r="C100" i="8"/>
  <c r="C108" i="8"/>
  <c r="C91" i="8"/>
  <c r="C93" i="8"/>
  <c r="C94" i="8"/>
  <c r="C98" i="8"/>
  <c r="C85" i="8"/>
  <c r="C95" i="8"/>
  <c r="C97" i="8"/>
  <c r="C104" i="8"/>
  <c r="C109" i="8"/>
  <c r="C115" i="8"/>
  <c r="C79" i="8"/>
  <c r="C113" i="8"/>
  <c r="C99" i="8"/>
  <c r="C105" i="8"/>
  <c r="C112" i="8"/>
  <c r="C101" i="8"/>
  <c r="C106" i="8"/>
  <c r="C111" i="8"/>
  <c r="C119" i="8"/>
  <c r="C117" i="8"/>
  <c r="C125" i="8"/>
  <c r="C118" i="8"/>
  <c r="C124" i="8"/>
  <c r="C103" i="8"/>
  <c r="C123" i="8"/>
  <c r="C131" i="8"/>
  <c r="C122" i="8"/>
  <c r="C114" i="8"/>
  <c r="C121" i="8"/>
  <c r="C129" i="8"/>
  <c r="C120" i="8"/>
  <c r="C128" i="8"/>
  <c r="C107" i="8"/>
  <c r="C127" i="8"/>
  <c r="C110" i="8"/>
  <c r="C116" i="8"/>
  <c r="C141" i="8"/>
  <c r="C140" i="8"/>
  <c r="C148" i="8"/>
  <c r="C139" i="8"/>
  <c r="C130" i="8"/>
  <c r="C132" i="8"/>
  <c r="C138" i="8"/>
  <c r="C133" i="8"/>
  <c r="C137" i="8"/>
  <c r="C126" i="8"/>
  <c r="C134" i="8"/>
  <c r="C136" i="8"/>
  <c r="C144" i="8"/>
  <c r="C150" i="8"/>
  <c r="C152" i="8"/>
  <c r="C160" i="8"/>
  <c r="C151" i="8"/>
  <c r="C142" i="8"/>
  <c r="C158" i="8"/>
  <c r="C146" i="8"/>
  <c r="C135" i="8"/>
  <c r="C145" i="8"/>
  <c r="C147" i="8"/>
  <c r="C156" i="8"/>
  <c r="C143" i="8"/>
  <c r="C155" i="8"/>
  <c r="C154" i="8"/>
  <c r="C162" i="8"/>
  <c r="C170" i="8"/>
  <c r="C178" i="8"/>
  <c r="C149" i="8"/>
  <c r="C169" i="8"/>
  <c r="C163" i="8"/>
  <c r="C168" i="8"/>
  <c r="C176" i="8"/>
  <c r="C167" i="8"/>
  <c r="C175" i="8"/>
  <c r="C157" i="8"/>
  <c r="C166" i="8"/>
  <c r="C174" i="8"/>
  <c r="C153" i="8"/>
  <c r="C159" i="8"/>
  <c r="C165" i="8"/>
  <c r="C173" i="8"/>
  <c r="C164" i="8"/>
  <c r="C172" i="8"/>
  <c r="C180" i="8"/>
  <c r="C179" i="8"/>
  <c r="C189" i="8"/>
  <c r="C197" i="8"/>
  <c r="C188" i="8"/>
  <c r="C161" i="8"/>
  <c r="C171" i="8"/>
  <c r="C187" i="8"/>
  <c r="C195" i="8"/>
  <c r="C203" i="8"/>
  <c r="C181" i="8"/>
  <c r="C186" i="8"/>
  <c r="C194" i="8"/>
  <c r="C182" i="8"/>
  <c r="C185" i="8"/>
  <c r="C193" i="8"/>
  <c r="C183" i="8"/>
  <c r="C184" i="8"/>
  <c r="C192" i="8"/>
  <c r="C200" i="8"/>
  <c r="C177" i="8"/>
  <c r="C191" i="8"/>
  <c r="C199" i="8"/>
  <c r="C190" i="8"/>
  <c r="C201" i="8"/>
  <c r="C206" i="8"/>
  <c r="C214" i="8"/>
  <c r="C222" i="8"/>
  <c r="C213" i="8"/>
  <c r="C221" i="8"/>
  <c r="C196" i="8"/>
  <c r="C212" i="8"/>
  <c r="C220" i="8"/>
  <c r="C228" i="8"/>
  <c r="C198" i="8"/>
  <c r="C202" i="8"/>
  <c r="C211" i="8"/>
  <c r="C219" i="8"/>
  <c r="C204" i="8"/>
  <c r="C210" i="8"/>
  <c r="C218" i="8"/>
  <c r="C226" i="8"/>
  <c r="C205" i="8"/>
  <c r="C209" i="8"/>
  <c r="C217" i="8"/>
  <c r="C225" i="8"/>
  <c r="C208" i="8"/>
  <c r="C216" i="8"/>
  <c r="C224" i="8"/>
  <c r="C232" i="8"/>
  <c r="C235" i="8"/>
  <c r="C243" i="8"/>
  <c r="C244" i="8"/>
  <c r="C227" i="8"/>
  <c r="C229" i="8"/>
  <c r="C234" i="8"/>
  <c r="C242" i="8"/>
  <c r="C230" i="8"/>
  <c r="C241" i="8"/>
  <c r="C236" i="8"/>
  <c r="C231" i="8"/>
  <c r="C240" i="8"/>
  <c r="C239" i="8"/>
  <c r="C247" i="8"/>
  <c r="C223" i="8"/>
  <c r="C238" i="8"/>
  <c r="C246" i="8"/>
  <c r="C215" i="8"/>
  <c r="C233" i="8"/>
  <c r="C237" i="8"/>
  <c r="C245" i="8"/>
  <c r="C207" i="8"/>
  <c r="DU4" i="8"/>
  <c r="DU6" i="8"/>
  <c r="DU5" i="8"/>
  <c r="DU11" i="8"/>
  <c r="DU8" i="8"/>
  <c r="DU10" i="8"/>
  <c r="DU13" i="8"/>
  <c r="DU9" i="8"/>
  <c r="DU12" i="8"/>
  <c r="DU16" i="8"/>
  <c r="DU7" i="8"/>
  <c r="DU20" i="8"/>
  <c r="DU14" i="8"/>
  <c r="DU17" i="8"/>
  <c r="DU21" i="8"/>
  <c r="DU22" i="8"/>
  <c r="DU15" i="8"/>
  <c r="DU18" i="8"/>
  <c r="DU19" i="8"/>
  <c r="DU26" i="8"/>
  <c r="DU29" i="8"/>
  <c r="DU23" i="8"/>
  <c r="DU27" i="8"/>
  <c r="DU28" i="8"/>
  <c r="DU33" i="8"/>
  <c r="DU25" i="8"/>
  <c r="DU32" i="8"/>
  <c r="DU34" i="8"/>
  <c r="DU38" i="8"/>
  <c r="DU31" i="8"/>
  <c r="DU36" i="8"/>
  <c r="DU24" i="8"/>
  <c r="DU30" i="8"/>
  <c r="DU42" i="8"/>
  <c r="DU39" i="8"/>
  <c r="DU48" i="8"/>
  <c r="DU37" i="8"/>
  <c r="DU46" i="8"/>
  <c r="DU44" i="8"/>
  <c r="DU35" i="8"/>
  <c r="DU47" i="8"/>
  <c r="DU40" i="8"/>
  <c r="DU41" i="8"/>
  <c r="DU45" i="8"/>
  <c r="DU43" i="8"/>
  <c r="DU53" i="8"/>
  <c r="DU56" i="8"/>
  <c r="DU51" i="8"/>
  <c r="DU52" i="8"/>
  <c r="DU62" i="8"/>
  <c r="DU50" i="8"/>
  <c r="DU54" i="8"/>
  <c r="DU60" i="8"/>
  <c r="DU58" i="8"/>
  <c r="DU61" i="8"/>
  <c r="DU63" i="8"/>
  <c r="DU70" i="8"/>
  <c r="DU59" i="8"/>
  <c r="DU55" i="8"/>
  <c r="DU68" i="8"/>
  <c r="DU49" i="8"/>
  <c r="DU57" i="8"/>
  <c r="DU66" i="8"/>
  <c r="DU65" i="8"/>
  <c r="DU71" i="8"/>
  <c r="DU74" i="8"/>
  <c r="DU64" i="8"/>
  <c r="DU69" i="8"/>
  <c r="DU72" i="8"/>
  <c r="DU73" i="8"/>
  <c r="DU80" i="8"/>
  <c r="DU67" i="8"/>
  <c r="DU78" i="8"/>
  <c r="DU77" i="8"/>
  <c r="DU76" i="8"/>
  <c r="DU84" i="8"/>
  <c r="DU83" i="8"/>
  <c r="DU88" i="8"/>
  <c r="DU75" i="8"/>
  <c r="DU87" i="8"/>
  <c r="DU86" i="8"/>
  <c r="DU94" i="8"/>
  <c r="DU85" i="8"/>
  <c r="DU79" i="8"/>
  <c r="DU81" i="8"/>
  <c r="DU90" i="8"/>
  <c r="DU104" i="8"/>
  <c r="DU95" i="8"/>
  <c r="DU96" i="8"/>
  <c r="DU102" i="8"/>
  <c r="DU100" i="8"/>
  <c r="DU92" i="8"/>
  <c r="DU99" i="8"/>
  <c r="DU82" i="8"/>
  <c r="DU93" i="8"/>
  <c r="DU98" i="8"/>
  <c r="DU106" i="8"/>
  <c r="DU105" i="8"/>
  <c r="DU111" i="8"/>
  <c r="DU110" i="8"/>
  <c r="DU109" i="8"/>
  <c r="DU117" i="8"/>
  <c r="DU89" i="8"/>
  <c r="DU107" i="8"/>
  <c r="DU108" i="8"/>
  <c r="DU101" i="8"/>
  <c r="DU103" i="8"/>
  <c r="DU113" i="8"/>
  <c r="DU114" i="8"/>
  <c r="DU119" i="8"/>
  <c r="DU127" i="8"/>
  <c r="DU115" i="8"/>
  <c r="DU112" i="8"/>
  <c r="DU116" i="8"/>
  <c r="DU125" i="8"/>
  <c r="DU133" i="8"/>
  <c r="DU91" i="8"/>
  <c r="DU123" i="8"/>
  <c r="DU118" i="8"/>
  <c r="DU122" i="8"/>
  <c r="DU130" i="8"/>
  <c r="DU121" i="8"/>
  <c r="DU129" i="8"/>
  <c r="DU97" i="8"/>
  <c r="DU136" i="8"/>
  <c r="DU135" i="8"/>
  <c r="DU134" i="8"/>
  <c r="DU142" i="8"/>
  <c r="DU124" i="8"/>
  <c r="DU120" i="8"/>
  <c r="DU126" i="8"/>
  <c r="DU140" i="8"/>
  <c r="DU128" i="8"/>
  <c r="DU139" i="8"/>
  <c r="DU131" i="8"/>
  <c r="DU138" i="8"/>
  <c r="DU146" i="8"/>
  <c r="DU145" i="8"/>
  <c r="DU147" i="8"/>
  <c r="DU154" i="8"/>
  <c r="DU132" i="8"/>
  <c r="DU137" i="8"/>
  <c r="DU148" i="8"/>
  <c r="DU144" i="8"/>
  <c r="DU149" i="8"/>
  <c r="DU152" i="8"/>
  <c r="DU160" i="8"/>
  <c r="DU151" i="8"/>
  <c r="DU141" i="8"/>
  <c r="DU143" i="8"/>
  <c r="DU150" i="8"/>
  <c r="DU158" i="8"/>
  <c r="DU157" i="8"/>
  <c r="DU156" i="8"/>
  <c r="DU155" i="8"/>
  <c r="DU164" i="8"/>
  <c r="DU172" i="8"/>
  <c r="DU163" i="8"/>
  <c r="DU171" i="8"/>
  <c r="DU170" i="8"/>
  <c r="DU178" i="8"/>
  <c r="DU161" i="8"/>
  <c r="DU169" i="8"/>
  <c r="DU159" i="8"/>
  <c r="DU162" i="8"/>
  <c r="DU168" i="8"/>
  <c r="DU176" i="8"/>
  <c r="DU167" i="8"/>
  <c r="DU175" i="8"/>
  <c r="DU166" i="8"/>
  <c r="DU174" i="8"/>
  <c r="DU182" i="8"/>
  <c r="DU165" i="8"/>
  <c r="DU191" i="8"/>
  <c r="DU199" i="8"/>
  <c r="DU153" i="8"/>
  <c r="DU183" i="8"/>
  <c r="DU190" i="8"/>
  <c r="DU189" i="8"/>
  <c r="DU197" i="8"/>
  <c r="DU188" i="8"/>
  <c r="DU177" i="8"/>
  <c r="DU179" i="8"/>
  <c r="DU187" i="8"/>
  <c r="DU195" i="8"/>
  <c r="DU180" i="8"/>
  <c r="DU186" i="8"/>
  <c r="DU194" i="8"/>
  <c r="DU181" i="8"/>
  <c r="DU185" i="8"/>
  <c r="DU193" i="8"/>
  <c r="DU201" i="8"/>
  <c r="DU196" i="8"/>
  <c r="DU208" i="8"/>
  <c r="DU216" i="8"/>
  <c r="DU224" i="8"/>
  <c r="DU198" i="8"/>
  <c r="DU200" i="8"/>
  <c r="DU207" i="8"/>
  <c r="DU215" i="8"/>
  <c r="DU223" i="8"/>
  <c r="DU206" i="8"/>
  <c r="DU214" i="8"/>
  <c r="DU222" i="8"/>
  <c r="DU230" i="8"/>
  <c r="DU205" i="8"/>
  <c r="DU213" i="8"/>
  <c r="DU221" i="8"/>
  <c r="DU212" i="8"/>
  <c r="DU220" i="8"/>
  <c r="DU173" i="8"/>
  <c r="DU192" i="8"/>
  <c r="DU202" i="8"/>
  <c r="DU211" i="8"/>
  <c r="DU219" i="8"/>
  <c r="DU184" i="8"/>
  <c r="DU203" i="8"/>
  <c r="DU210" i="8"/>
  <c r="DU218" i="8"/>
  <c r="DU226" i="8"/>
  <c r="DU225" i="8"/>
  <c r="DU232" i="8"/>
  <c r="DU237" i="8"/>
  <c r="DU245" i="8"/>
  <c r="DU246" i="8"/>
  <c r="DU204" i="8"/>
  <c r="DU236" i="8"/>
  <c r="DU244" i="8"/>
  <c r="DU231" i="8"/>
  <c r="DU227" i="8"/>
  <c r="DU235" i="8"/>
  <c r="DU243" i="8"/>
  <c r="DU242" i="8"/>
  <c r="DU217" i="8"/>
  <c r="DU228" i="8"/>
  <c r="DU234" i="8"/>
  <c r="DU238" i="8"/>
  <c r="DU209" i="8"/>
  <c r="DU229" i="8"/>
  <c r="DU233" i="8"/>
  <c r="DU241" i="8"/>
  <c r="DU3" i="8"/>
  <c r="DU240" i="8"/>
  <c r="DU239" i="8"/>
  <c r="DU247" i="8"/>
  <c r="CQ4" i="8"/>
  <c r="CQ7" i="8"/>
  <c r="CQ6" i="8"/>
  <c r="CQ9" i="8"/>
  <c r="CQ15" i="8"/>
  <c r="CQ13" i="8"/>
  <c r="CQ18" i="8"/>
  <c r="CQ5" i="8"/>
  <c r="CQ16" i="8"/>
  <c r="CQ8" i="8"/>
  <c r="CQ10" i="8"/>
  <c r="CQ12" i="8"/>
  <c r="CQ17" i="8"/>
  <c r="CQ20" i="8"/>
  <c r="CQ14" i="8"/>
  <c r="CQ23" i="8"/>
  <c r="CQ19" i="8"/>
  <c r="CQ11" i="8"/>
  <c r="CQ22" i="8"/>
  <c r="CQ24" i="8"/>
  <c r="CQ21" i="8"/>
  <c r="CQ28" i="8"/>
  <c r="CQ31" i="8"/>
  <c r="CQ26" i="8"/>
  <c r="CQ27" i="8"/>
  <c r="CQ32" i="8"/>
  <c r="CQ25" i="8"/>
  <c r="CQ33" i="8"/>
  <c r="CQ40" i="8"/>
  <c r="CQ30" i="8"/>
  <c r="CQ38" i="8"/>
  <c r="CQ36" i="8"/>
  <c r="CQ37" i="8"/>
  <c r="CQ42" i="8"/>
  <c r="CQ35" i="8"/>
  <c r="CQ46" i="8"/>
  <c r="CQ41" i="8"/>
  <c r="CQ45" i="8"/>
  <c r="CQ48" i="8"/>
  <c r="CQ29" i="8"/>
  <c r="CQ44" i="8"/>
  <c r="CQ51" i="8"/>
  <c r="CQ34" i="8"/>
  <c r="CQ50" i="8"/>
  <c r="CQ39" i="8"/>
  <c r="CQ55" i="8"/>
  <c r="CQ43" i="8"/>
  <c r="CQ47" i="8"/>
  <c r="CQ49" i="8"/>
  <c r="CQ56" i="8"/>
  <c r="CQ64" i="8"/>
  <c r="CQ53" i="8"/>
  <c r="CQ52" i="8"/>
  <c r="CQ54" i="8"/>
  <c r="CQ60" i="8"/>
  <c r="CQ59" i="8"/>
  <c r="CQ62" i="8"/>
  <c r="CQ66" i="8"/>
  <c r="CQ63" i="8"/>
  <c r="CQ57" i="8"/>
  <c r="CQ72" i="8"/>
  <c r="CQ58" i="8"/>
  <c r="CQ61" i="8"/>
  <c r="CQ68" i="8"/>
  <c r="CQ70" i="8"/>
  <c r="CQ76" i="8"/>
  <c r="CQ71" i="8"/>
  <c r="CQ75" i="8"/>
  <c r="CQ74" i="8"/>
  <c r="CQ82" i="8"/>
  <c r="CQ67" i="8"/>
  <c r="CQ73" i="8"/>
  <c r="CQ80" i="8"/>
  <c r="CQ65" i="8"/>
  <c r="CQ79" i="8"/>
  <c r="CQ69" i="8"/>
  <c r="CQ78" i="8"/>
  <c r="CQ77" i="8"/>
  <c r="CQ90" i="8"/>
  <c r="CQ83" i="8"/>
  <c r="CQ88" i="8"/>
  <c r="CQ96" i="8"/>
  <c r="CQ81" i="8"/>
  <c r="CQ84" i="8"/>
  <c r="CQ87" i="8"/>
  <c r="CQ86" i="8"/>
  <c r="CQ85" i="8"/>
  <c r="CQ92" i="8"/>
  <c r="CQ93" i="8"/>
  <c r="CQ98" i="8"/>
  <c r="CQ94" i="8"/>
  <c r="CQ97" i="8"/>
  <c r="CQ95" i="8"/>
  <c r="CQ104" i="8"/>
  <c r="CQ89" i="8"/>
  <c r="CQ91" i="8"/>
  <c r="CQ102" i="8"/>
  <c r="CQ101" i="8"/>
  <c r="CQ100" i="8"/>
  <c r="CQ108" i="8"/>
  <c r="CQ103" i="8"/>
  <c r="CQ105" i="8"/>
  <c r="CQ111" i="8"/>
  <c r="CQ106" i="8"/>
  <c r="CQ110" i="8"/>
  <c r="CQ107" i="8"/>
  <c r="CQ109" i="8"/>
  <c r="CQ115" i="8"/>
  <c r="CQ121" i="8"/>
  <c r="CQ129" i="8"/>
  <c r="CQ120" i="8"/>
  <c r="CQ99" i="8"/>
  <c r="CQ119" i="8"/>
  <c r="CQ127" i="8"/>
  <c r="CQ116" i="8"/>
  <c r="CQ125" i="8"/>
  <c r="CQ114" i="8"/>
  <c r="CQ117" i="8"/>
  <c r="CQ124" i="8"/>
  <c r="CQ118" i="8"/>
  <c r="CQ123" i="8"/>
  <c r="CQ131" i="8"/>
  <c r="CQ138" i="8"/>
  <c r="CQ126" i="8"/>
  <c r="CQ132" i="8"/>
  <c r="CQ137" i="8"/>
  <c r="CQ128" i="8"/>
  <c r="CQ130" i="8"/>
  <c r="CQ133" i="8"/>
  <c r="CQ136" i="8"/>
  <c r="CQ144" i="8"/>
  <c r="CQ135" i="8"/>
  <c r="CQ112" i="8"/>
  <c r="CQ113" i="8"/>
  <c r="CQ134" i="8"/>
  <c r="CQ142" i="8"/>
  <c r="CQ141" i="8"/>
  <c r="CQ122" i="8"/>
  <c r="CQ140" i="8"/>
  <c r="CQ148" i="8"/>
  <c r="CQ146" i="8"/>
  <c r="CQ156" i="8"/>
  <c r="CQ143" i="8"/>
  <c r="CQ147" i="8"/>
  <c r="CQ154" i="8"/>
  <c r="CQ162" i="8"/>
  <c r="CQ153" i="8"/>
  <c r="CQ139" i="8"/>
  <c r="CQ149" i="8"/>
  <c r="CQ152" i="8"/>
  <c r="CQ151" i="8"/>
  <c r="CQ159" i="8"/>
  <c r="CQ145" i="8"/>
  <c r="CQ158" i="8"/>
  <c r="CQ150" i="8"/>
  <c r="CQ166" i="8"/>
  <c r="CQ174" i="8"/>
  <c r="CQ165" i="8"/>
  <c r="CQ173" i="8"/>
  <c r="CQ164" i="8"/>
  <c r="CQ172" i="8"/>
  <c r="CQ180" i="8"/>
  <c r="CQ160" i="8"/>
  <c r="CQ171" i="8"/>
  <c r="CQ161" i="8"/>
  <c r="CQ170" i="8"/>
  <c r="CQ155" i="8"/>
  <c r="CQ169" i="8"/>
  <c r="CQ177" i="8"/>
  <c r="CQ157" i="8"/>
  <c r="CQ168" i="8"/>
  <c r="CQ176" i="8"/>
  <c r="CQ181" i="8"/>
  <c r="CQ185" i="8"/>
  <c r="CQ193" i="8"/>
  <c r="CQ201" i="8"/>
  <c r="CQ182" i="8"/>
  <c r="CQ184" i="8"/>
  <c r="CQ192" i="8"/>
  <c r="CQ167" i="8"/>
  <c r="CQ183" i="8"/>
  <c r="CQ191" i="8"/>
  <c r="CQ199" i="8"/>
  <c r="CQ190" i="8"/>
  <c r="CQ178" i="8"/>
  <c r="CQ189" i="8"/>
  <c r="CQ197" i="8"/>
  <c r="CQ179" i="8"/>
  <c r="CQ188" i="8"/>
  <c r="CQ196" i="8"/>
  <c r="CQ187" i="8"/>
  <c r="CQ195" i="8"/>
  <c r="CQ203" i="8"/>
  <c r="CQ186" i="8"/>
  <c r="CQ210" i="8"/>
  <c r="CQ218" i="8"/>
  <c r="CQ226" i="8"/>
  <c r="CQ202" i="8"/>
  <c r="CQ204" i="8"/>
  <c r="CQ209" i="8"/>
  <c r="CQ217" i="8"/>
  <c r="CQ200" i="8"/>
  <c r="CQ208" i="8"/>
  <c r="CQ216" i="8"/>
  <c r="CQ224" i="8"/>
  <c r="CQ232" i="8"/>
  <c r="CQ175" i="8"/>
  <c r="CQ194" i="8"/>
  <c r="CQ207" i="8"/>
  <c r="CQ215" i="8"/>
  <c r="CQ223" i="8"/>
  <c r="CQ206" i="8"/>
  <c r="CQ214" i="8"/>
  <c r="CQ222" i="8"/>
  <c r="CQ163" i="8"/>
  <c r="CQ205" i="8"/>
  <c r="CQ213" i="8"/>
  <c r="CQ221" i="8"/>
  <c r="CQ198" i="8"/>
  <c r="CQ212" i="8"/>
  <c r="CQ220" i="8"/>
  <c r="CQ228" i="8"/>
  <c r="CQ231" i="8"/>
  <c r="CQ239" i="8"/>
  <c r="CQ247" i="8"/>
  <c r="CQ246" i="8"/>
  <c r="CQ238" i="8"/>
  <c r="CQ237" i="8"/>
  <c r="CQ245" i="8"/>
  <c r="CQ227" i="8"/>
  <c r="CQ233" i="8"/>
  <c r="CQ236" i="8"/>
  <c r="CQ244" i="8"/>
  <c r="CQ240" i="8"/>
  <c r="CQ235" i="8"/>
  <c r="CQ243" i="8"/>
  <c r="CQ219" i="8"/>
  <c r="CQ225" i="8"/>
  <c r="CQ234" i="8"/>
  <c r="CQ242" i="8"/>
  <c r="CQ211" i="8"/>
  <c r="CQ229" i="8"/>
  <c r="CQ241" i="8"/>
  <c r="CQ3" i="8"/>
  <c r="CQ230" i="8"/>
  <c r="AX7" i="8"/>
  <c r="AX6" i="8"/>
  <c r="AX4" i="8"/>
  <c r="AX5" i="8"/>
  <c r="AX9" i="8"/>
  <c r="AX10" i="8"/>
  <c r="AX12" i="8"/>
  <c r="AX11" i="8"/>
  <c r="AX14" i="8"/>
  <c r="AX13" i="8"/>
  <c r="AX17" i="8"/>
  <c r="AX15" i="8"/>
  <c r="AX8" i="8"/>
  <c r="AX20" i="8"/>
  <c r="AX22" i="8"/>
  <c r="AX18" i="8"/>
  <c r="AX16" i="8"/>
  <c r="AX21" i="8"/>
  <c r="AX24" i="8"/>
  <c r="AX27" i="8"/>
  <c r="AX19" i="8"/>
  <c r="AX25" i="8"/>
  <c r="AX34" i="8"/>
  <c r="AX23" i="8"/>
  <c r="AX32" i="8"/>
  <c r="AX28" i="8"/>
  <c r="AX29" i="8"/>
  <c r="AX30" i="8"/>
  <c r="AX26" i="8"/>
  <c r="AX33" i="8"/>
  <c r="AX39" i="8"/>
  <c r="AX35" i="8"/>
  <c r="AX31" i="8"/>
  <c r="AX45" i="8"/>
  <c r="AX38" i="8"/>
  <c r="AX43" i="8"/>
  <c r="AX37" i="8"/>
  <c r="AX42" i="8"/>
  <c r="AX41" i="8"/>
  <c r="AX49" i="8"/>
  <c r="AX54" i="8"/>
  <c r="AX46" i="8"/>
  <c r="AX40" i="8"/>
  <c r="AX52" i="8"/>
  <c r="AX36" i="8"/>
  <c r="AX44" i="8"/>
  <c r="AX48" i="8"/>
  <c r="AX51" i="8"/>
  <c r="AX53" i="8"/>
  <c r="AX59" i="8"/>
  <c r="AX50" i="8"/>
  <c r="AX57" i="8"/>
  <c r="AX55" i="8"/>
  <c r="AX56" i="8"/>
  <c r="AX63" i="8"/>
  <c r="AX61" i="8"/>
  <c r="AX58" i="8"/>
  <c r="AX65" i="8"/>
  <c r="AX67" i="8"/>
  <c r="AX47" i="8"/>
  <c r="AX60" i="8"/>
  <c r="AX66" i="8"/>
  <c r="AX71" i="8"/>
  <c r="AX70" i="8"/>
  <c r="AX79" i="8"/>
  <c r="AX62" i="8"/>
  <c r="AX72" i="8"/>
  <c r="AX69" i="8"/>
  <c r="AX73" i="8"/>
  <c r="AX77" i="8"/>
  <c r="AX85" i="8"/>
  <c r="AX64" i="8"/>
  <c r="AX68" i="8"/>
  <c r="AX75" i="8"/>
  <c r="AX74" i="8"/>
  <c r="AX82" i="8"/>
  <c r="AX81" i="8"/>
  <c r="AX78" i="8"/>
  <c r="AX83" i="8"/>
  <c r="AX80" i="8"/>
  <c r="AX84" i="8"/>
  <c r="AX91" i="8"/>
  <c r="AX89" i="8"/>
  <c r="AX88" i="8"/>
  <c r="AX87" i="8"/>
  <c r="AX95" i="8"/>
  <c r="AX101" i="8"/>
  <c r="AX96" i="8"/>
  <c r="AX99" i="8"/>
  <c r="AX107" i="8"/>
  <c r="AX86" i="8"/>
  <c r="AX76" i="8"/>
  <c r="AX90" i="8"/>
  <c r="AX97" i="8"/>
  <c r="AX104" i="8"/>
  <c r="AX93" i="8"/>
  <c r="AX103" i="8"/>
  <c r="AX102" i="8"/>
  <c r="AX105" i="8"/>
  <c r="AX94" i="8"/>
  <c r="AX106" i="8"/>
  <c r="AX114" i="8"/>
  <c r="AX108" i="8"/>
  <c r="AX112" i="8"/>
  <c r="AX92" i="8"/>
  <c r="AX111" i="8"/>
  <c r="AX98" i="8"/>
  <c r="AX110" i="8"/>
  <c r="AX118" i="8"/>
  <c r="AX113" i="8"/>
  <c r="AX115" i="8"/>
  <c r="AX119" i="8"/>
  <c r="AX124" i="8"/>
  <c r="AX123" i="8"/>
  <c r="AX109" i="8"/>
  <c r="AX116" i="8"/>
  <c r="AX122" i="8"/>
  <c r="AX130" i="8"/>
  <c r="AX117" i="8"/>
  <c r="AX121" i="8"/>
  <c r="AX120" i="8"/>
  <c r="AX128" i="8"/>
  <c r="AX127" i="8"/>
  <c r="AX126" i="8"/>
  <c r="AX133" i="8"/>
  <c r="AX140" i="8"/>
  <c r="AX100" i="8"/>
  <c r="AX129" i="8"/>
  <c r="AX139" i="8"/>
  <c r="AX147" i="8"/>
  <c r="AX138" i="8"/>
  <c r="AX137" i="8"/>
  <c r="AX145" i="8"/>
  <c r="AX136" i="8"/>
  <c r="AX135" i="8"/>
  <c r="AX143" i="8"/>
  <c r="AX151" i="8"/>
  <c r="AX159" i="8"/>
  <c r="AX142" i="8"/>
  <c r="AX148" i="8"/>
  <c r="AX132" i="8"/>
  <c r="AX149" i="8"/>
  <c r="AX157" i="8"/>
  <c r="AX144" i="8"/>
  <c r="AX150" i="8"/>
  <c r="AX131" i="8"/>
  <c r="AX155" i="8"/>
  <c r="AX154" i="8"/>
  <c r="AX125" i="8"/>
  <c r="AX141" i="8"/>
  <c r="AX146" i="8"/>
  <c r="AX153" i="8"/>
  <c r="AX161" i="8"/>
  <c r="AX152" i="8"/>
  <c r="AX169" i="8"/>
  <c r="AX177" i="8"/>
  <c r="AX168" i="8"/>
  <c r="AX160" i="8"/>
  <c r="AX167" i="8"/>
  <c r="AX175" i="8"/>
  <c r="AX183" i="8"/>
  <c r="AX166" i="8"/>
  <c r="AX174" i="8"/>
  <c r="AX162" i="8"/>
  <c r="AX165" i="8"/>
  <c r="AX173" i="8"/>
  <c r="AX134" i="8"/>
  <c r="AX156" i="8"/>
  <c r="AX163" i="8"/>
  <c r="AX164" i="8"/>
  <c r="AX172" i="8"/>
  <c r="AX158" i="8"/>
  <c r="AX171" i="8"/>
  <c r="AX179" i="8"/>
  <c r="AX178" i="8"/>
  <c r="AX188" i="8"/>
  <c r="AX196" i="8"/>
  <c r="AX187" i="8"/>
  <c r="AX186" i="8"/>
  <c r="AX194" i="8"/>
  <c r="AX202" i="8"/>
  <c r="AX185" i="8"/>
  <c r="AX193" i="8"/>
  <c r="AX184" i="8"/>
  <c r="AX192" i="8"/>
  <c r="AX170" i="8"/>
  <c r="AX180" i="8"/>
  <c r="AX191" i="8"/>
  <c r="AX199" i="8"/>
  <c r="AX181" i="8"/>
  <c r="AX190" i="8"/>
  <c r="AX198" i="8"/>
  <c r="AX176" i="8"/>
  <c r="AX205" i="8"/>
  <c r="AX213" i="8"/>
  <c r="AX221" i="8"/>
  <c r="AX212" i="8"/>
  <c r="AX220" i="8"/>
  <c r="AX211" i="8"/>
  <c r="AX219" i="8"/>
  <c r="AX227" i="8"/>
  <c r="AX189" i="8"/>
  <c r="AX195" i="8"/>
  <c r="AX210" i="8"/>
  <c r="AX218" i="8"/>
  <c r="AX197" i="8"/>
  <c r="AX200" i="8"/>
  <c r="AX209" i="8"/>
  <c r="AX217" i="8"/>
  <c r="AX225" i="8"/>
  <c r="AX208" i="8"/>
  <c r="AX216" i="8"/>
  <c r="AX224" i="8"/>
  <c r="AX182" i="8"/>
  <c r="AX203" i="8"/>
  <c r="AX207" i="8"/>
  <c r="AX215" i="8"/>
  <c r="AX223" i="8"/>
  <c r="AX231" i="8"/>
  <c r="AX222" i="8"/>
  <c r="AX232" i="8"/>
  <c r="AX234" i="8"/>
  <c r="AX242" i="8"/>
  <c r="AX243" i="8"/>
  <c r="AX214" i="8"/>
  <c r="AX233" i="8"/>
  <c r="AX241" i="8"/>
  <c r="AX3" i="8"/>
  <c r="AX204" i="8"/>
  <c r="AX206" i="8"/>
  <c r="AX240" i="8"/>
  <c r="AX228" i="8"/>
  <c r="AX239" i="8"/>
  <c r="AX247" i="8"/>
  <c r="AX229" i="8"/>
  <c r="AX238" i="8"/>
  <c r="AX246" i="8"/>
  <c r="AX226" i="8"/>
  <c r="AX230" i="8"/>
  <c r="AX237" i="8"/>
  <c r="AX245" i="8"/>
  <c r="AX235" i="8"/>
  <c r="AX201" i="8"/>
  <c r="AX236" i="8"/>
  <c r="AX244" i="8"/>
  <c r="BB5" i="8"/>
  <c r="BB4" i="8"/>
  <c r="BB7" i="8"/>
  <c r="BB6" i="8"/>
  <c r="BB12" i="8"/>
  <c r="BB8" i="8"/>
  <c r="BB10" i="8"/>
  <c r="BB14" i="8"/>
  <c r="BB17" i="8"/>
  <c r="BB9" i="8"/>
  <c r="BB11" i="8"/>
  <c r="BB15" i="8"/>
  <c r="BB16" i="8"/>
  <c r="BB13" i="8"/>
  <c r="BB19" i="8"/>
  <c r="BB22" i="8"/>
  <c r="BB20" i="8"/>
  <c r="BB21" i="8"/>
  <c r="BB23" i="8"/>
  <c r="BB18" i="8"/>
  <c r="BB27" i="8"/>
  <c r="BB28" i="8"/>
  <c r="BB30" i="8"/>
  <c r="BB25" i="8"/>
  <c r="BB24" i="8"/>
  <c r="BB34" i="8"/>
  <c r="BB31" i="8"/>
  <c r="BB39" i="8"/>
  <c r="BB26" i="8"/>
  <c r="BB29" i="8"/>
  <c r="BB33" i="8"/>
  <c r="BB37" i="8"/>
  <c r="BB32" i="8"/>
  <c r="BB35" i="8"/>
  <c r="BB43" i="8"/>
  <c r="BB36" i="8"/>
  <c r="BB41" i="8"/>
  <c r="BB49" i="8"/>
  <c r="BB47" i="8"/>
  <c r="BB38" i="8"/>
  <c r="BB40" i="8"/>
  <c r="BB45" i="8"/>
  <c r="BB44" i="8"/>
  <c r="BB42" i="8"/>
  <c r="BB50" i="8"/>
  <c r="BB54" i="8"/>
  <c r="BB55" i="8"/>
  <c r="BB57" i="8"/>
  <c r="BB63" i="8"/>
  <c r="BB52" i="8"/>
  <c r="BB46" i="8"/>
  <c r="BB61" i="8"/>
  <c r="BB48" i="8"/>
  <c r="BB51" i="8"/>
  <c r="BB53" i="8"/>
  <c r="BB59" i="8"/>
  <c r="BB56" i="8"/>
  <c r="BB62" i="8"/>
  <c r="BB71" i="8"/>
  <c r="BB58" i="8"/>
  <c r="BB64" i="8"/>
  <c r="BB69" i="8"/>
  <c r="BB60" i="8"/>
  <c r="BB67" i="8"/>
  <c r="BB75" i="8"/>
  <c r="BB74" i="8"/>
  <c r="BB81" i="8"/>
  <c r="BB70" i="8"/>
  <c r="BB72" i="8"/>
  <c r="BB79" i="8"/>
  <c r="BB73" i="8"/>
  <c r="BB78" i="8"/>
  <c r="BB66" i="8"/>
  <c r="BB68" i="8"/>
  <c r="BB77" i="8"/>
  <c r="BB85" i="8"/>
  <c r="BB76" i="8"/>
  <c r="BB89" i="8"/>
  <c r="BB65" i="8"/>
  <c r="BB88" i="8"/>
  <c r="BB87" i="8"/>
  <c r="BB95" i="8"/>
  <c r="BB80" i="8"/>
  <c r="BB83" i="8"/>
  <c r="BB86" i="8"/>
  <c r="BB84" i="8"/>
  <c r="BB82" i="8"/>
  <c r="BB91" i="8"/>
  <c r="BB97" i="8"/>
  <c r="BB92" i="8"/>
  <c r="BB93" i="8"/>
  <c r="BB94" i="8"/>
  <c r="BB103" i="8"/>
  <c r="BB101" i="8"/>
  <c r="BB90" i="8"/>
  <c r="BB96" i="8"/>
  <c r="BB100" i="8"/>
  <c r="BB99" i="8"/>
  <c r="BB107" i="8"/>
  <c r="BB112" i="8"/>
  <c r="BB111" i="8"/>
  <c r="BB102" i="8"/>
  <c r="BB110" i="8"/>
  <c r="BB118" i="8"/>
  <c r="BB104" i="8"/>
  <c r="BB105" i="8"/>
  <c r="BB109" i="8"/>
  <c r="BB106" i="8"/>
  <c r="BB114" i="8"/>
  <c r="BB120" i="8"/>
  <c r="BB128" i="8"/>
  <c r="BB98" i="8"/>
  <c r="BB108" i="8"/>
  <c r="BB113" i="8"/>
  <c r="BB115" i="8"/>
  <c r="BB126" i="8"/>
  <c r="BB119" i="8"/>
  <c r="BB124" i="8"/>
  <c r="BB116" i="8"/>
  <c r="BB123" i="8"/>
  <c r="BB131" i="8"/>
  <c r="BB117" i="8"/>
  <c r="BB122" i="8"/>
  <c r="BB130" i="8"/>
  <c r="BB137" i="8"/>
  <c r="BB125" i="8"/>
  <c r="BB136" i="8"/>
  <c r="BB127" i="8"/>
  <c r="BB132" i="8"/>
  <c r="BB135" i="8"/>
  <c r="BB143" i="8"/>
  <c r="BB129" i="8"/>
  <c r="BB133" i="8"/>
  <c r="BB134" i="8"/>
  <c r="BB141" i="8"/>
  <c r="BB140" i="8"/>
  <c r="BB121" i="8"/>
  <c r="BB139" i="8"/>
  <c r="BB147" i="8"/>
  <c r="BB155" i="8"/>
  <c r="BB146" i="8"/>
  <c r="BB153" i="8"/>
  <c r="BB161" i="8"/>
  <c r="BB138" i="8"/>
  <c r="BB152" i="8"/>
  <c r="BB142" i="8"/>
  <c r="BB145" i="8"/>
  <c r="BB148" i="8"/>
  <c r="BB151" i="8"/>
  <c r="BB149" i="8"/>
  <c r="BB158" i="8"/>
  <c r="BB144" i="8"/>
  <c r="BB150" i="8"/>
  <c r="BB157" i="8"/>
  <c r="BB163" i="8"/>
  <c r="BB165" i="8"/>
  <c r="BB173" i="8"/>
  <c r="BB159" i="8"/>
  <c r="BB164" i="8"/>
  <c r="BB172" i="8"/>
  <c r="BB171" i="8"/>
  <c r="BB179" i="8"/>
  <c r="BB170" i="8"/>
  <c r="BB160" i="8"/>
  <c r="BB169" i="8"/>
  <c r="BB177" i="8"/>
  <c r="BB154" i="8"/>
  <c r="BB168" i="8"/>
  <c r="BB176" i="8"/>
  <c r="BB156" i="8"/>
  <c r="BB167" i="8"/>
  <c r="BB175" i="8"/>
  <c r="BB183" i="8"/>
  <c r="BB180" i="8"/>
  <c r="BB184" i="8"/>
  <c r="BB192" i="8"/>
  <c r="BB200" i="8"/>
  <c r="BB174" i="8"/>
  <c r="BB181" i="8"/>
  <c r="BB191" i="8"/>
  <c r="BB166" i="8"/>
  <c r="BB178" i="8"/>
  <c r="BB182" i="8"/>
  <c r="BB190" i="8"/>
  <c r="BB198" i="8"/>
  <c r="BB189" i="8"/>
  <c r="BB188" i="8"/>
  <c r="BB196" i="8"/>
  <c r="BB162" i="8"/>
  <c r="BB187" i="8"/>
  <c r="BB195" i="8"/>
  <c r="BB186" i="8"/>
  <c r="BB194" i="8"/>
  <c r="BB202" i="8"/>
  <c r="BB185" i="8"/>
  <c r="BB209" i="8"/>
  <c r="BB217" i="8"/>
  <c r="BB225" i="8"/>
  <c r="BB201" i="8"/>
  <c r="BB203" i="8"/>
  <c r="BB208" i="8"/>
  <c r="BB216" i="8"/>
  <c r="BB199" i="8"/>
  <c r="BB204" i="8"/>
  <c r="BB207" i="8"/>
  <c r="BB215" i="8"/>
  <c r="BB223" i="8"/>
  <c r="BB231" i="8"/>
  <c r="BB205" i="8"/>
  <c r="BB206" i="8"/>
  <c r="BB214" i="8"/>
  <c r="BB222" i="8"/>
  <c r="BB213" i="8"/>
  <c r="BB221" i="8"/>
  <c r="BB212" i="8"/>
  <c r="BB220" i="8"/>
  <c r="BB197" i="8"/>
  <c r="BB211" i="8"/>
  <c r="BB219" i="8"/>
  <c r="BB227" i="8"/>
  <c r="BB230" i="8"/>
  <c r="BB238" i="8"/>
  <c r="BB246" i="8"/>
  <c r="BB245" i="8"/>
  <c r="BB237" i="8"/>
  <c r="BB236" i="8"/>
  <c r="BB244" i="8"/>
  <c r="BB243" i="8"/>
  <c r="BB232" i="8"/>
  <c r="BB235" i="8"/>
  <c r="BB233" i="8"/>
  <c r="BB234" i="8"/>
  <c r="BB242" i="8"/>
  <c r="BB218" i="8"/>
  <c r="BB224" i="8"/>
  <c r="BB241" i="8"/>
  <c r="BB3" i="8"/>
  <c r="BB226" i="8"/>
  <c r="BB239" i="8"/>
  <c r="BB193" i="8"/>
  <c r="BB210" i="8"/>
  <c r="BB228" i="8"/>
  <c r="BB240" i="8"/>
  <c r="BB229" i="8"/>
  <c r="BB247" i="8"/>
  <c r="AC4" i="8"/>
  <c r="AC6" i="8"/>
  <c r="AC5" i="8"/>
  <c r="AC11" i="8"/>
  <c r="AC9" i="8"/>
  <c r="AC8" i="8"/>
  <c r="AC10" i="8"/>
  <c r="AC13" i="8"/>
  <c r="AC7" i="8"/>
  <c r="AC14" i="8"/>
  <c r="AC16" i="8"/>
  <c r="AC20" i="8"/>
  <c r="AC12" i="8"/>
  <c r="AC15" i="8"/>
  <c r="AC21" i="8"/>
  <c r="AC17" i="8"/>
  <c r="AC19" i="8"/>
  <c r="AC24" i="8"/>
  <c r="AC18" i="8"/>
  <c r="AC22" i="8"/>
  <c r="AC26" i="8"/>
  <c r="AC27" i="8"/>
  <c r="AC25" i="8"/>
  <c r="AC28" i="8"/>
  <c r="AC23" i="8"/>
  <c r="AC29" i="8"/>
  <c r="AC33" i="8"/>
  <c r="AC31" i="8"/>
  <c r="AC30" i="8"/>
  <c r="AC34" i="8"/>
  <c r="AC38" i="8"/>
  <c r="AC36" i="8"/>
  <c r="AC32" i="8"/>
  <c r="AC37" i="8"/>
  <c r="AC42" i="8"/>
  <c r="AC39" i="8"/>
  <c r="AC48" i="8"/>
  <c r="AC41" i="8"/>
  <c r="AC46" i="8"/>
  <c r="AC44" i="8"/>
  <c r="AC43" i="8"/>
  <c r="AC35" i="8"/>
  <c r="AC47" i="8"/>
  <c r="AC40" i="8"/>
  <c r="AC53" i="8"/>
  <c r="AC56" i="8"/>
  <c r="AC50" i="8"/>
  <c r="AC49" i="8"/>
  <c r="AC62" i="8"/>
  <c r="AC45" i="8"/>
  <c r="AC52" i="8"/>
  <c r="AC54" i="8"/>
  <c r="AC60" i="8"/>
  <c r="AC51" i="8"/>
  <c r="AC55" i="8"/>
  <c r="AC58" i="8"/>
  <c r="AC63" i="8"/>
  <c r="AC57" i="8"/>
  <c r="AC65" i="8"/>
  <c r="AC70" i="8"/>
  <c r="AC61" i="8"/>
  <c r="AC68" i="8"/>
  <c r="AC66" i="8"/>
  <c r="AC71" i="8"/>
  <c r="AC74" i="8"/>
  <c r="AC82" i="8"/>
  <c r="AC72" i="8"/>
  <c r="AC67" i="8"/>
  <c r="AC73" i="8"/>
  <c r="AC80" i="8"/>
  <c r="AC59" i="8"/>
  <c r="AC78" i="8"/>
  <c r="AC69" i="8"/>
  <c r="AC77" i="8"/>
  <c r="AC76" i="8"/>
  <c r="AC84" i="8"/>
  <c r="AC83" i="8"/>
  <c r="AC88" i="8"/>
  <c r="AC79" i="8"/>
  <c r="AC87" i="8"/>
  <c r="AC81" i="8"/>
  <c r="AC86" i="8"/>
  <c r="AC94" i="8"/>
  <c r="AC85" i="8"/>
  <c r="AC64" i="8"/>
  <c r="AC92" i="8"/>
  <c r="AC75" i="8"/>
  <c r="AC90" i="8"/>
  <c r="AC104" i="8"/>
  <c r="AC95" i="8"/>
  <c r="AC96" i="8"/>
  <c r="AC102" i="8"/>
  <c r="AC89" i="8"/>
  <c r="AC91" i="8"/>
  <c r="AC100" i="8"/>
  <c r="AC99" i="8"/>
  <c r="AC93" i="8"/>
  <c r="AC98" i="8"/>
  <c r="AC106" i="8"/>
  <c r="AC101" i="8"/>
  <c r="AC105" i="8"/>
  <c r="AC111" i="8"/>
  <c r="AC103" i="8"/>
  <c r="AC110" i="8"/>
  <c r="AC109" i="8"/>
  <c r="AC117" i="8"/>
  <c r="AC97" i="8"/>
  <c r="AC107" i="8"/>
  <c r="AC108" i="8"/>
  <c r="AC115" i="8"/>
  <c r="AC113" i="8"/>
  <c r="AC127" i="8"/>
  <c r="AC116" i="8"/>
  <c r="AC125" i="8"/>
  <c r="AC133" i="8"/>
  <c r="AC124" i="8"/>
  <c r="AC114" i="8"/>
  <c r="AC123" i="8"/>
  <c r="AC118" i="8"/>
  <c r="AC122" i="8"/>
  <c r="AC130" i="8"/>
  <c r="AC112" i="8"/>
  <c r="AC119" i="8"/>
  <c r="AC121" i="8"/>
  <c r="AC129" i="8"/>
  <c r="AC120" i="8"/>
  <c r="AC126" i="8"/>
  <c r="AC136" i="8"/>
  <c r="AC128" i="8"/>
  <c r="AC135" i="8"/>
  <c r="AC142" i="8"/>
  <c r="AC150" i="8"/>
  <c r="AC134" i="8"/>
  <c r="AC140" i="8"/>
  <c r="AC131" i="8"/>
  <c r="AC139" i="8"/>
  <c r="AC138" i="8"/>
  <c r="AC146" i="8"/>
  <c r="AC132" i="8"/>
  <c r="AC147" i="8"/>
  <c r="AC154" i="8"/>
  <c r="AC148" i="8"/>
  <c r="AC153" i="8"/>
  <c r="AC149" i="8"/>
  <c r="AC152" i="8"/>
  <c r="AC160" i="8"/>
  <c r="AC143" i="8"/>
  <c r="AC151" i="8"/>
  <c r="AC141" i="8"/>
  <c r="AC145" i="8"/>
  <c r="AC158" i="8"/>
  <c r="AC137" i="8"/>
  <c r="AC157" i="8"/>
  <c r="AC144" i="8"/>
  <c r="AC156" i="8"/>
  <c r="AC164" i="8"/>
  <c r="AC172" i="8"/>
  <c r="AC171" i="8"/>
  <c r="AC170" i="8"/>
  <c r="AC178" i="8"/>
  <c r="AC161" i="8"/>
  <c r="AC169" i="8"/>
  <c r="AC155" i="8"/>
  <c r="AC162" i="8"/>
  <c r="AC168" i="8"/>
  <c r="AC176" i="8"/>
  <c r="AC163" i="8"/>
  <c r="AC167" i="8"/>
  <c r="AC175" i="8"/>
  <c r="AC166" i="8"/>
  <c r="AC174" i="8"/>
  <c r="AC182" i="8"/>
  <c r="AC177" i="8"/>
  <c r="AC191" i="8"/>
  <c r="AC199" i="8"/>
  <c r="AC183" i="8"/>
  <c r="AC190" i="8"/>
  <c r="AC189" i="8"/>
  <c r="AC197" i="8"/>
  <c r="AC205" i="8"/>
  <c r="AC173" i="8"/>
  <c r="AC188" i="8"/>
  <c r="AC165" i="8"/>
  <c r="AC179" i="8"/>
  <c r="AC187" i="8"/>
  <c r="AC195" i="8"/>
  <c r="AC180" i="8"/>
  <c r="AC186" i="8"/>
  <c r="AC194" i="8"/>
  <c r="AC202" i="8"/>
  <c r="AC181" i="8"/>
  <c r="AC185" i="8"/>
  <c r="AC193" i="8"/>
  <c r="AC201" i="8"/>
  <c r="AC208" i="8"/>
  <c r="AC216" i="8"/>
  <c r="AC224" i="8"/>
  <c r="AC192" i="8"/>
  <c r="AC200" i="8"/>
  <c r="AC207" i="8"/>
  <c r="AC215" i="8"/>
  <c r="AC223" i="8"/>
  <c r="AC184" i="8"/>
  <c r="AC206" i="8"/>
  <c r="AC214" i="8"/>
  <c r="AC222" i="8"/>
  <c r="AC230" i="8"/>
  <c r="AC213" i="8"/>
  <c r="AC221" i="8"/>
  <c r="AC196" i="8"/>
  <c r="AC212" i="8"/>
  <c r="AC220" i="8"/>
  <c r="AC198" i="8"/>
  <c r="AC211" i="8"/>
  <c r="AC219" i="8"/>
  <c r="AC227" i="8"/>
  <c r="AC159" i="8"/>
  <c r="AC203" i="8"/>
  <c r="AC210" i="8"/>
  <c r="AC218" i="8"/>
  <c r="AC226" i="8"/>
  <c r="AC204" i="8"/>
  <c r="AC209" i="8"/>
  <c r="AC232" i="8"/>
  <c r="AC237" i="8"/>
  <c r="AC245" i="8"/>
  <c r="AC238" i="8"/>
  <c r="AC233" i="8"/>
  <c r="AC236" i="8"/>
  <c r="AC244" i="8"/>
  <c r="AC246" i="8"/>
  <c r="AC235" i="8"/>
  <c r="AC243" i="8"/>
  <c r="AC228" i="8"/>
  <c r="AC234" i="8"/>
  <c r="AC242" i="8"/>
  <c r="AC225" i="8"/>
  <c r="AC229" i="8"/>
  <c r="AC241" i="8"/>
  <c r="AC3" i="8"/>
  <c r="AC240" i="8"/>
  <c r="AC231" i="8"/>
  <c r="AC239" i="8"/>
  <c r="AC247" i="8"/>
  <c r="AC217" i="8"/>
  <c r="AB8" i="8"/>
  <c r="AB5" i="8"/>
  <c r="AB4" i="8"/>
  <c r="AB10" i="8"/>
  <c r="AB7" i="8"/>
  <c r="AB11" i="8"/>
  <c r="AB9" i="8"/>
  <c r="AB12" i="8"/>
  <c r="AB13" i="8"/>
  <c r="AB6" i="8"/>
  <c r="AB19" i="8"/>
  <c r="AB17" i="8"/>
  <c r="AB16" i="8"/>
  <c r="AB20" i="8"/>
  <c r="AB24" i="8"/>
  <c r="AB22" i="8"/>
  <c r="AB15" i="8"/>
  <c r="AB18" i="8"/>
  <c r="AB23" i="8"/>
  <c r="AB29" i="8"/>
  <c r="AB21" i="8"/>
  <c r="AB27" i="8"/>
  <c r="AB14" i="8"/>
  <c r="AB25" i="8"/>
  <c r="AB28" i="8"/>
  <c r="AB32" i="8"/>
  <c r="AB35" i="8"/>
  <c r="AB37" i="8"/>
  <c r="AB33" i="8"/>
  <c r="AB26" i="8"/>
  <c r="AB41" i="8"/>
  <c r="AB34" i="8"/>
  <c r="AB36" i="8"/>
  <c r="AB39" i="8"/>
  <c r="AB30" i="8"/>
  <c r="AB40" i="8"/>
  <c r="AB47" i="8"/>
  <c r="AB45" i="8"/>
  <c r="AB31" i="8"/>
  <c r="AB38" i="8"/>
  <c r="AB43" i="8"/>
  <c r="AB44" i="8"/>
  <c r="AB48" i="8"/>
  <c r="AB52" i="8"/>
  <c r="AB50" i="8"/>
  <c r="AB42" i="8"/>
  <c r="AB49" i="8"/>
  <c r="AB53" i="8"/>
  <c r="AB61" i="8"/>
  <c r="AB54" i="8"/>
  <c r="AB51" i="8"/>
  <c r="AB55" i="8"/>
  <c r="AB59" i="8"/>
  <c r="AB58" i="8"/>
  <c r="AB46" i="8"/>
  <c r="AB57" i="8"/>
  <c r="AB65" i="8"/>
  <c r="AB56" i="8"/>
  <c r="AB64" i="8"/>
  <c r="AB62" i="8"/>
  <c r="AB69" i="8"/>
  <c r="AB67" i="8"/>
  <c r="AB60" i="8"/>
  <c r="AB73" i="8"/>
  <c r="AB72" i="8"/>
  <c r="AB81" i="8"/>
  <c r="AB79" i="8"/>
  <c r="AB70" i="8"/>
  <c r="AB66" i="8"/>
  <c r="AB77" i="8"/>
  <c r="AB63" i="8"/>
  <c r="AB76" i="8"/>
  <c r="AB68" i="8"/>
  <c r="AB75" i="8"/>
  <c r="AB83" i="8"/>
  <c r="AB78" i="8"/>
  <c r="AB87" i="8"/>
  <c r="AB80" i="8"/>
  <c r="AB82" i="8"/>
  <c r="AB84" i="8"/>
  <c r="AB86" i="8"/>
  <c r="AB74" i="8"/>
  <c r="AB85" i="8"/>
  <c r="AB93" i="8"/>
  <c r="AB91" i="8"/>
  <c r="AB90" i="8"/>
  <c r="AB89" i="8"/>
  <c r="AB71" i="8"/>
  <c r="AB95" i="8"/>
  <c r="AB103" i="8"/>
  <c r="AB92" i="8"/>
  <c r="AB96" i="8"/>
  <c r="AB101" i="8"/>
  <c r="AB99" i="8"/>
  <c r="AB98" i="8"/>
  <c r="AB88" i="8"/>
  <c r="AB97" i="8"/>
  <c r="AB105" i="8"/>
  <c r="AB102" i="8"/>
  <c r="AB110" i="8"/>
  <c r="AB104" i="8"/>
  <c r="AB106" i="8"/>
  <c r="AB109" i="8"/>
  <c r="AB107" i="8"/>
  <c r="AB116" i="8"/>
  <c r="AB108" i="8"/>
  <c r="AB114" i="8"/>
  <c r="AB113" i="8"/>
  <c r="AB112" i="8"/>
  <c r="AB94" i="8"/>
  <c r="AB126" i="8"/>
  <c r="AB115" i="8"/>
  <c r="AB124" i="8"/>
  <c r="AB132" i="8"/>
  <c r="AB117" i="8"/>
  <c r="AB123" i="8"/>
  <c r="AB118" i="8"/>
  <c r="AB122" i="8"/>
  <c r="AB111" i="8"/>
  <c r="AB119" i="8"/>
  <c r="AB121" i="8"/>
  <c r="AB129" i="8"/>
  <c r="AB100" i="8"/>
  <c r="AB120" i="8"/>
  <c r="AB128" i="8"/>
  <c r="AB127" i="8"/>
  <c r="AB133" i="8"/>
  <c r="AB135" i="8"/>
  <c r="AB130" i="8"/>
  <c r="AB141" i="8"/>
  <c r="AB149" i="8"/>
  <c r="AB134" i="8"/>
  <c r="AB131" i="8"/>
  <c r="AB139" i="8"/>
  <c r="AB138" i="8"/>
  <c r="AB137" i="8"/>
  <c r="AB145" i="8"/>
  <c r="AB148" i="8"/>
  <c r="AB153" i="8"/>
  <c r="AB140" i="8"/>
  <c r="AB152" i="8"/>
  <c r="AB136" i="8"/>
  <c r="AB143" i="8"/>
  <c r="AB151" i="8"/>
  <c r="AB159" i="8"/>
  <c r="AB150" i="8"/>
  <c r="AB157" i="8"/>
  <c r="AB125" i="8"/>
  <c r="AB144" i="8"/>
  <c r="AB156" i="8"/>
  <c r="AB146" i="8"/>
  <c r="AB155" i="8"/>
  <c r="AB163" i="8"/>
  <c r="AB171" i="8"/>
  <c r="AB170" i="8"/>
  <c r="AB161" i="8"/>
  <c r="AB169" i="8"/>
  <c r="AB177" i="8"/>
  <c r="AB154" i="8"/>
  <c r="AB162" i="8"/>
  <c r="AB168" i="8"/>
  <c r="AB142" i="8"/>
  <c r="AB167" i="8"/>
  <c r="AB175" i="8"/>
  <c r="AB166" i="8"/>
  <c r="AB174" i="8"/>
  <c r="AB158" i="8"/>
  <c r="AB165" i="8"/>
  <c r="AB173" i="8"/>
  <c r="AB181" i="8"/>
  <c r="AB160" i="8"/>
  <c r="AB172" i="8"/>
  <c r="AB178" i="8"/>
  <c r="AB183" i="8"/>
  <c r="AB190" i="8"/>
  <c r="AB198" i="8"/>
  <c r="AB164" i="8"/>
  <c r="AB189" i="8"/>
  <c r="AB188" i="8"/>
  <c r="AB196" i="8"/>
  <c r="AB204" i="8"/>
  <c r="AB147" i="8"/>
  <c r="AB179" i="8"/>
  <c r="AB187" i="8"/>
  <c r="AB180" i="8"/>
  <c r="AB186" i="8"/>
  <c r="AB194" i="8"/>
  <c r="AB185" i="8"/>
  <c r="AB193" i="8"/>
  <c r="AB201" i="8"/>
  <c r="AB184" i="8"/>
  <c r="AB192" i="8"/>
  <c r="AB200" i="8"/>
  <c r="AB202" i="8"/>
  <c r="AB205" i="8"/>
  <c r="AB207" i="8"/>
  <c r="AB215" i="8"/>
  <c r="AB223" i="8"/>
  <c r="AB206" i="8"/>
  <c r="AB214" i="8"/>
  <c r="AB222" i="8"/>
  <c r="AB213" i="8"/>
  <c r="AB221" i="8"/>
  <c r="AB229" i="8"/>
  <c r="AB195" i="8"/>
  <c r="AB212" i="8"/>
  <c r="AB220" i="8"/>
  <c r="AB182" i="8"/>
  <c r="AB197" i="8"/>
  <c r="AB211" i="8"/>
  <c r="AB219" i="8"/>
  <c r="AB199" i="8"/>
  <c r="AB203" i="8"/>
  <c r="AB210" i="8"/>
  <c r="AB218" i="8"/>
  <c r="AB226" i="8"/>
  <c r="AB191" i="8"/>
  <c r="AB209" i="8"/>
  <c r="AB217" i="8"/>
  <c r="AB225" i="8"/>
  <c r="AB233" i="8"/>
  <c r="AB236" i="8"/>
  <c r="AB244" i="8"/>
  <c r="AB235" i="8"/>
  <c r="AB243" i="8"/>
  <c r="AB228" i="8"/>
  <c r="AB234" i="8"/>
  <c r="AB242" i="8"/>
  <c r="AB3" i="8"/>
  <c r="AB237" i="8"/>
  <c r="AB245" i="8"/>
  <c r="AB224" i="8"/>
  <c r="AB241" i="8"/>
  <c r="AB232" i="8"/>
  <c r="AB176" i="8"/>
  <c r="AB216" i="8"/>
  <c r="AB240" i="8"/>
  <c r="AB208" i="8"/>
  <c r="AB230" i="8"/>
  <c r="AB239" i="8"/>
  <c r="AB247" i="8"/>
  <c r="AB227" i="8"/>
  <c r="AB231" i="8"/>
  <c r="AB238" i="8"/>
  <c r="AB246" i="8"/>
  <c r="AA8" i="8"/>
  <c r="AA7" i="8"/>
  <c r="AA5" i="8"/>
  <c r="AA4" i="8"/>
  <c r="AA9" i="8"/>
  <c r="AA11" i="8"/>
  <c r="AA15" i="8"/>
  <c r="AA12" i="8"/>
  <c r="AA10" i="8"/>
  <c r="AA13" i="8"/>
  <c r="AA18" i="8"/>
  <c r="AA14" i="8"/>
  <c r="AA23" i="8"/>
  <c r="AA6" i="8"/>
  <c r="AA21" i="8"/>
  <c r="AA19" i="8"/>
  <c r="AA22" i="8"/>
  <c r="AA28" i="8"/>
  <c r="AA16" i="8"/>
  <c r="AA26" i="8"/>
  <c r="AA24" i="8"/>
  <c r="AA35" i="8"/>
  <c r="AA25" i="8"/>
  <c r="AA33" i="8"/>
  <c r="AA31" i="8"/>
  <c r="AA17" i="8"/>
  <c r="AA27" i="8"/>
  <c r="AA30" i="8"/>
  <c r="AA36" i="8"/>
  <c r="AA20" i="8"/>
  <c r="AA40" i="8"/>
  <c r="AA32" i="8"/>
  <c r="AA39" i="8"/>
  <c r="AA29" i="8"/>
  <c r="AA46" i="8"/>
  <c r="AA44" i="8"/>
  <c r="AA38" i="8"/>
  <c r="AA43" i="8"/>
  <c r="AA42" i="8"/>
  <c r="AA50" i="8"/>
  <c r="AA34" i="8"/>
  <c r="AA37" i="8"/>
  <c r="AA41" i="8"/>
  <c r="AA55" i="8"/>
  <c r="AA47" i="8"/>
  <c r="AA45" i="8"/>
  <c r="AA49" i="8"/>
  <c r="AA51" i="8"/>
  <c r="AA53" i="8"/>
  <c r="AA52" i="8"/>
  <c r="AA54" i="8"/>
  <c r="AA60" i="8"/>
  <c r="AA48" i="8"/>
  <c r="AA58" i="8"/>
  <c r="AA57" i="8"/>
  <c r="AA56" i="8"/>
  <c r="AA64" i="8"/>
  <c r="AA62" i="8"/>
  <c r="AA68" i="8"/>
  <c r="AA61" i="8"/>
  <c r="AA66" i="8"/>
  <c r="AA59" i="8"/>
  <c r="AA63" i="8"/>
  <c r="AA72" i="8"/>
  <c r="AA65" i="8"/>
  <c r="AA80" i="8"/>
  <c r="AA67" i="8"/>
  <c r="AA73" i="8"/>
  <c r="AA70" i="8"/>
  <c r="AA78" i="8"/>
  <c r="AA69" i="8"/>
  <c r="AA76" i="8"/>
  <c r="AA75" i="8"/>
  <c r="AA71" i="8"/>
  <c r="AA74" i="8"/>
  <c r="AA82" i="8"/>
  <c r="AA79" i="8"/>
  <c r="AA84" i="8"/>
  <c r="AA86" i="8"/>
  <c r="AA81" i="8"/>
  <c r="AA85" i="8"/>
  <c r="AA92" i="8"/>
  <c r="AA90" i="8"/>
  <c r="AA89" i="8"/>
  <c r="AA88" i="8"/>
  <c r="AA96" i="8"/>
  <c r="AA102" i="8"/>
  <c r="AA77" i="8"/>
  <c r="AA91" i="8"/>
  <c r="AA100" i="8"/>
  <c r="AA108" i="8"/>
  <c r="AA83" i="8"/>
  <c r="AA87" i="8"/>
  <c r="AA98" i="8"/>
  <c r="AA93" i="8"/>
  <c r="AA97" i="8"/>
  <c r="AA94" i="8"/>
  <c r="AA104" i="8"/>
  <c r="AA103" i="8"/>
  <c r="AA106" i="8"/>
  <c r="AA109" i="8"/>
  <c r="AA107" i="8"/>
  <c r="AA115" i="8"/>
  <c r="AA113" i="8"/>
  <c r="AA95" i="8"/>
  <c r="AA112" i="8"/>
  <c r="AA99" i="8"/>
  <c r="AA111" i="8"/>
  <c r="AA119" i="8"/>
  <c r="AA125" i="8"/>
  <c r="AA116" i="8"/>
  <c r="AA124" i="8"/>
  <c r="AA110" i="8"/>
  <c r="AA117" i="8"/>
  <c r="AA123" i="8"/>
  <c r="AA131" i="8"/>
  <c r="AA114" i="8"/>
  <c r="AA118" i="8"/>
  <c r="AA122" i="8"/>
  <c r="AA105" i="8"/>
  <c r="AA121" i="8"/>
  <c r="AA129" i="8"/>
  <c r="AA101" i="8"/>
  <c r="AA120" i="8"/>
  <c r="AA128" i="8"/>
  <c r="AA127" i="8"/>
  <c r="AA130" i="8"/>
  <c r="AA134" i="8"/>
  <c r="AA140" i="8"/>
  <c r="AA148" i="8"/>
  <c r="AA138" i="8"/>
  <c r="AA137" i="8"/>
  <c r="AA132" i="8"/>
  <c r="AA136" i="8"/>
  <c r="AA144" i="8"/>
  <c r="AA152" i="8"/>
  <c r="AA160" i="8"/>
  <c r="AA143" i="8"/>
  <c r="AA149" i="8"/>
  <c r="AA151" i="8"/>
  <c r="AA150" i="8"/>
  <c r="AA158" i="8"/>
  <c r="AA139" i="8"/>
  <c r="AA141" i="8"/>
  <c r="AA145" i="8"/>
  <c r="AA126" i="8"/>
  <c r="AA156" i="8"/>
  <c r="AA146" i="8"/>
  <c r="AA155" i="8"/>
  <c r="AA133" i="8"/>
  <c r="AA142" i="8"/>
  <c r="AA147" i="8"/>
  <c r="AA154" i="8"/>
  <c r="AA162" i="8"/>
  <c r="AA153" i="8"/>
  <c r="AA170" i="8"/>
  <c r="AA178" i="8"/>
  <c r="AA161" i="8"/>
  <c r="AA169" i="8"/>
  <c r="AA168" i="8"/>
  <c r="AA176" i="8"/>
  <c r="AA167" i="8"/>
  <c r="AA175" i="8"/>
  <c r="AA163" i="8"/>
  <c r="AA166" i="8"/>
  <c r="AA174" i="8"/>
  <c r="AA157" i="8"/>
  <c r="AA165" i="8"/>
  <c r="AA173" i="8"/>
  <c r="AA159" i="8"/>
  <c r="AA164" i="8"/>
  <c r="AA172" i="8"/>
  <c r="AA180" i="8"/>
  <c r="AA135" i="8"/>
  <c r="AA189" i="8"/>
  <c r="AA197" i="8"/>
  <c r="AA188" i="8"/>
  <c r="AA179" i="8"/>
  <c r="AA187" i="8"/>
  <c r="AA195" i="8"/>
  <c r="AA203" i="8"/>
  <c r="AA186" i="8"/>
  <c r="AA194" i="8"/>
  <c r="AA185" i="8"/>
  <c r="AA193" i="8"/>
  <c r="AA171" i="8"/>
  <c r="AA181" i="8"/>
  <c r="AA184" i="8"/>
  <c r="AA192" i="8"/>
  <c r="AA200" i="8"/>
  <c r="AA182" i="8"/>
  <c r="AA191" i="8"/>
  <c r="AA199" i="8"/>
  <c r="AA206" i="8"/>
  <c r="AA214" i="8"/>
  <c r="AA222" i="8"/>
  <c r="AA213" i="8"/>
  <c r="AA221" i="8"/>
  <c r="AA183" i="8"/>
  <c r="AA212" i="8"/>
  <c r="AA220" i="8"/>
  <c r="AA228" i="8"/>
  <c r="AA190" i="8"/>
  <c r="AA196" i="8"/>
  <c r="AA211" i="8"/>
  <c r="AA219" i="8"/>
  <c r="AA198" i="8"/>
  <c r="AA201" i="8"/>
  <c r="AA210" i="8"/>
  <c r="AA218" i="8"/>
  <c r="AA226" i="8"/>
  <c r="AA209" i="8"/>
  <c r="AA217" i="8"/>
  <c r="AA225" i="8"/>
  <c r="AA177" i="8"/>
  <c r="AA204" i="8"/>
  <c r="AA208" i="8"/>
  <c r="AA216" i="8"/>
  <c r="AA224" i="8"/>
  <c r="AA232" i="8"/>
  <c r="AA223" i="8"/>
  <c r="AA233" i="8"/>
  <c r="AA235" i="8"/>
  <c r="AA243" i="8"/>
  <c r="AA236" i="8"/>
  <c r="AA215" i="8"/>
  <c r="AA234" i="8"/>
  <c r="AA242" i="8"/>
  <c r="AA207" i="8"/>
  <c r="AA241" i="8"/>
  <c r="AA3" i="8"/>
  <c r="AA229" i="8"/>
  <c r="AA240" i="8"/>
  <c r="AA244" i="8"/>
  <c r="AA230" i="8"/>
  <c r="AA239" i="8"/>
  <c r="AA247" i="8"/>
  <c r="AA227" i="8"/>
  <c r="AA231" i="8"/>
  <c r="AA238" i="8"/>
  <c r="AA246" i="8"/>
  <c r="AA202" i="8"/>
  <c r="AA205" i="8"/>
  <c r="AA237" i="8"/>
  <c r="AA245" i="8"/>
  <c r="BV7" i="8"/>
  <c r="BV6" i="8"/>
  <c r="BV4" i="8"/>
  <c r="BV8" i="8"/>
  <c r="BV5" i="8"/>
  <c r="BV12" i="8"/>
  <c r="BV14" i="8"/>
  <c r="BV10" i="8"/>
  <c r="BV15" i="8"/>
  <c r="BV9" i="8"/>
  <c r="BV17" i="8"/>
  <c r="BV13" i="8"/>
  <c r="BV22" i="8"/>
  <c r="BV20" i="8"/>
  <c r="BV16" i="8"/>
  <c r="BV11" i="8"/>
  <c r="BV27" i="8"/>
  <c r="BV23" i="8"/>
  <c r="BV24" i="8"/>
  <c r="BV25" i="8"/>
  <c r="BV18" i="8"/>
  <c r="BV19" i="8"/>
  <c r="BV26" i="8"/>
  <c r="BV34" i="8"/>
  <c r="BV32" i="8"/>
  <c r="BV30" i="8"/>
  <c r="BV21" i="8"/>
  <c r="BV33" i="8"/>
  <c r="BV35" i="8"/>
  <c r="BV31" i="8"/>
  <c r="BV28" i="8"/>
  <c r="BV29" i="8"/>
  <c r="BV39" i="8"/>
  <c r="BV38" i="8"/>
  <c r="BV45" i="8"/>
  <c r="BV37" i="8"/>
  <c r="BV43" i="8"/>
  <c r="BV40" i="8"/>
  <c r="BV42" i="8"/>
  <c r="BV36" i="8"/>
  <c r="BV41" i="8"/>
  <c r="BV49" i="8"/>
  <c r="BV47" i="8"/>
  <c r="BV48" i="8"/>
  <c r="BV46" i="8"/>
  <c r="BV54" i="8"/>
  <c r="BV52" i="8"/>
  <c r="BV51" i="8"/>
  <c r="BV44" i="8"/>
  <c r="BV59" i="8"/>
  <c r="BV53" i="8"/>
  <c r="BV57" i="8"/>
  <c r="BV56" i="8"/>
  <c r="BV50" i="8"/>
  <c r="BV63" i="8"/>
  <c r="BV61" i="8"/>
  <c r="BV62" i="8"/>
  <c r="BV60" i="8"/>
  <c r="BV67" i="8"/>
  <c r="BV58" i="8"/>
  <c r="BV64" i="8"/>
  <c r="BV66" i="8"/>
  <c r="BV55" i="8"/>
  <c r="BV65" i="8"/>
  <c r="BV71" i="8"/>
  <c r="BV70" i="8"/>
  <c r="BV79" i="8"/>
  <c r="BV69" i="8"/>
  <c r="BV77" i="8"/>
  <c r="BV85" i="8"/>
  <c r="BV68" i="8"/>
  <c r="BV72" i="8"/>
  <c r="BV73" i="8"/>
  <c r="BV75" i="8"/>
  <c r="BV74" i="8"/>
  <c r="BV82" i="8"/>
  <c r="BV81" i="8"/>
  <c r="BV76" i="8"/>
  <c r="BV78" i="8"/>
  <c r="BV80" i="8"/>
  <c r="BV83" i="8"/>
  <c r="BV91" i="8"/>
  <c r="BV84" i="8"/>
  <c r="BV89" i="8"/>
  <c r="BV88" i="8"/>
  <c r="BV87" i="8"/>
  <c r="BV95" i="8"/>
  <c r="BV93" i="8"/>
  <c r="BV101" i="8"/>
  <c r="BV94" i="8"/>
  <c r="BV99" i="8"/>
  <c r="BV107" i="8"/>
  <c r="BV96" i="8"/>
  <c r="BV97" i="8"/>
  <c r="BV104" i="8"/>
  <c r="BV86" i="8"/>
  <c r="BV103" i="8"/>
  <c r="BV90" i="8"/>
  <c r="BV100" i="8"/>
  <c r="BV102" i="8"/>
  <c r="BV105" i="8"/>
  <c r="BV114" i="8"/>
  <c r="BV106" i="8"/>
  <c r="BV112" i="8"/>
  <c r="BV111" i="8"/>
  <c r="BV108" i="8"/>
  <c r="BV110" i="8"/>
  <c r="BV118" i="8"/>
  <c r="BV124" i="8"/>
  <c r="BV123" i="8"/>
  <c r="BV98" i="8"/>
  <c r="BV122" i="8"/>
  <c r="BV130" i="8"/>
  <c r="BV121" i="8"/>
  <c r="BV113" i="8"/>
  <c r="BV116" i="8"/>
  <c r="BV120" i="8"/>
  <c r="BV128" i="8"/>
  <c r="BV92" i="8"/>
  <c r="BV109" i="8"/>
  <c r="BV117" i="8"/>
  <c r="BV119" i="8"/>
  <c r="BV127" i="8"/>
  <c r="BV126" i="8"/>
  <c r="BV125" i="8"/>
  <c r="BV131" i="8"/>
  <c r="BV132" i="8"/>
  <c r="BV140" i="8"/>
  <c r="BV115" i="8"/>
  <c r="BV133" i="8"/>
  <c r="BV139" i="8"/>
  <c r="BV147" i="8"/>
  <c r="BV129" i="8"/>
  <c r="BV138" i="8"/>
  <c r="BV137" i="8"/>
  <c r="BV145" i="8"/>
  <c r="BV136" i="8"/>
  <c r="BV135" i="8"/>
  <c r="BV143" i="8"/>
  <c r="BV146" i="8"/>
  <c r="BV151" i="8"/>
  <c r="BV159" i="8"/>
  <c r="BV134" i="8"/>
  <c r="BV141" i="8"/>
  <c r="BV144" i="8"/>
  <c r="BV157" i="8"/>
  <c r="BV148" i="8"/>
  <c r="BV149" i="8"/>
  <c r="BV155" i="8"/>
  <c r="BV142" i="8"/>
  <c r="BV150" i="8"/>
  <c r="BV154" i="8"/>
  <c r="BV153" i="8"/>
  <c r="BV161" i="8"/>
  <c r="BV169" i="8"/>
  <c r="BV177" i="8"/>
  <c r="BV168" i="8"/>
  <c r="BV167" i="8"/>
  <c r="BV175" i="8"/>
  <c r="BV183" i="8"/>
  <c r="BV152" i="8"/>
  <c r="BV166" i="8"/>
  <c r="BV174" i="8"/>
  <c r="BV165" i="8"/>
  <c r="BV173" i="8"/>
  <c r="BV164" i="8"/>
  <c r="BV172" i="8"/>
  <c r="BV156" i="8"/>
  <c r="BV160" i="8"/>
  <c r="BV162" i="8"/>
  <c r="BV171" i="8"/>
  <c r="BV179" i="8"/>
  <c r="BV170" i="8"/>
  <c r="BV176" i="8"/>
  <c r="BV181" i="8"/>
  <c r="BV188" i="8"/>
  <c r="BV196" i="8"/>
  <c r="BV182" i="8"/>
  <c r="BV187" i="8"/>
  <c r="BV158" i="8"/>
  <c r="BV186" i="8"/>
  <c r="BV194" i="8"/>
  <c r="BV202" i="8"/>
  <c r="BV185" i="8"/>
  <c r="BV193" i="8"/>
  <c r="BV178" i="8"/>
  <c r="BV184" i="8"/>
  <c r="BV192" i="8"/>
  <c r="BV163" i="8"/>
  <c r="BV191" i="8"/>
  <c r="BV199" i="8"/>
  <c r="BV190" i="8"/>
  <c r="BV198" i="8"/>
  <c r="BV200" i="8"/>
  <c r="BV203" i="8"/>
  <c r="BV213" i="8"/>
  <c r="BV221" i="8"/>
  <c r="BV204" i="8"/>
  <c r="BV212" i="8"/>
  <c r="BV220" i="8"/>
  <c r="BV205" i="8"/>
  <c r="BV211" i="8"/>
  <c r="BV219" i="8"/>
  <c r="BV227" i="8"/>
  <c r="BV201" i="8"/>
  <c r="BV210" i="8"/>
  <c r="BV218" i="8"/>
  <c r="BV180" i="8"/>
  <c r="BV195" i="8"/>
  <c r="BV209" i="8"/>
  <c r="BV217" i="8"/>
  <c r="BV225" i="8"/>
  <c r="BV197" i="8"/>
  <c r="BV208" i="8"/>
  <c r="BV216" i="8"/>
  <c r="BV224" i="8"/>
  <c r="BV189" i="8"/>
  <c r="BV207" i="8"/>
  <c r="BV215" i="8"/>
  <c r="BV223" i="8"/>
  <c r="BV231" i="8"/>
  <c r="BV234" i="8"/>
  <c r="BV242" i="8"/>
  <c r="BV3" i="8"/>
  <c r="BV226" i="8"/>
  <c r="BV241" i="8"/>
  <c r="BV230" i="8"/>
  <c r="BV243" i="8"/>
  <c r="BV232" i="8"/>
  <c r="BV240" i="8"/>
  <c r="BV222" i="8"/>
  <c r="BV233" i="8"/>
  <c r="BV239" i="8"/>
  <c r="BV247" i="8"/>
  <c r="BV235" i="8"/>
  <c r="BV214" i="8"/>
  <c r="BV238" i="8"/>
  <c r="BV246" i="8"/>
  <c r="BV206" i="8"/>
  <c r="BV228" i="8"/>
  <c r="BV237" i="8"/>
  <c r="BV245" i="8"/>
  <c r="BV229" i="8"/>
  <c r="BV236" i="8"/>
  <c r="BV244" i="8"/>
  <c r="AQ8" i="8"/>
  <c r="AQ7" i="8"/>
  <c r="AQ4" i="8"/>
  <c r="AQ9" i="8"/>
  <c r="AQ11" i="8"/>
  <c r="AQ6" i="8"/>
  <c r="AQ5" i="8"/>
  <c r="AQ15" i="8"/>
  <c r="AQ12" i="8"/>
  <c r="AQ14" i="8"/>
  <c r="AQ13" i="8"/>
  <c r="AQ18" i="8"/>
  <c r="AQ23" i="8"/>
  <c r="AQ19" i="8"/>
  <c r="AQ21" i="8"/>
  <c r="AQ10" i="8"/>
  <c r="AQ16" i="8"/>
  <c r="AQ28" i="8"/>
  <c r="AQ17" i="8"/>
  <c r="AQ22" i="8"/>
  <c r="AQ26" i="8"/>
  <c r="AQ20" i="8"/>
  <c r="AQ35" i="8"/>
  <c r="AQ33" i="8"/>
  <c r="AQ25" i="8"/>
  <c r="AQ31" i="8"/>
  <c r="AQ30" i="8"/>
  <c r="AQ36" i="8"/>
  <c r="AQ27" i="8"/>
  <c r="AQ34" i="8"/>
  <c r="AQ24" i="8"/>
  <c r="AQ40" i="8"/>
  <c r="AQ41" i="8"/>
  <c r="AQ37" i="8"/>
  <c r="AQ29" i="8"/>
  <c r="AQ46" i="8"/>
  <c r="AQ32" i="8"/>
  <c r="AQ39" i="8"/>
  <c r="AQ44" i="8"/>
  <c r="AQ43" i="8"/>
  <c r="AQ42" i="8"/>
  <c r="AQ50" i="8"/>
  <c r="AQ45" i="8"/>
  <c r="AQ49" i="8"/>
  <c r="AQ55" i="8"/>
  <c r="AQ38" i="8"/>
  <c r="AQ51" i="8"/>
  <c r="AQ48" i="8"/>
  <c r="AQ60" i="8"/>
  <c r="AQ52" i="8"/>
  <c r="AQ58" i="8"/>
  <c r="AQ47" i="8"/>
  <c r="AQ53" i="8"/>
  <c r="AQ57" i="8"/>
  <c r="AQ54" i="8"/>
  <c r="AQ56" i="8"/>
  <c r="AQ64" i="8"/>
  <c r="AQ59" i="8"/>
  <c r="AQ63" i="8"/>
  <c r="AQ68" i="8"/>
  <c r="AQ62" i="8"/>
  <c r="AQ66" i="8"/>
  <c r="AQ61" i="8"/>
  <c r="AQ72" i="8"/>
  <c r="AQ80" i="8"/>
  <c r="AQ67" i="8"/>
  <c r="AQ71" i="8"/>
  <c r="AQ78" i="8"/>
  <c r="AQ65" i="8"/>
  <c r="AQ70" i="8"/>
  <c r="AQ76" i="8"/>
  <c r="AQ73" i="8"/>
  <c r="AQ75" i="8"/>
  <c r="AQ69" i="8"/>
  <c r="AQ74" i="8"/>
  <c r="AQ82" i="8"/>
  <c r="AQ86" i="8"/>
  <c r="AQ92" i="8"/>
  <c r="AQ83" i="8"/>
  <c r="AQ84" i="8"/>
  <c r="AQ90" i="8"/>
  <c r="AQ77" i="8"/>
  <c r="AQ85" i="8"/>
  <c r="AQ89" i="8"/>
  <c r="AQ79" i="8"/>
  <c r="AQ88" i="8"/>
  <c r="AQ96" i="8"/>
  <c r="AQ102" i="8"/>
  <c r="AQ93" i="8"/>
  <c r="AQ94" i="8"/>
  <c r="AQ100" i="8"/>
  <c r="AQ108" i="8"/>
  <c r="AQ95" i="8"/>
  <c r="AQ91" i="8"/>
  <c r="AQ98" i="8"/>
  <c r="AQ87" i="8"/>
  <c r="AQ97" i="8"/>
  <c r="AQ104" i="8"/>
  <c r="AQ109" i="8"/>
  <c r="AQ115" i="8"/>
  <c r="AQ105" i="8"/>
  <c r="AQ99" i="8"/>
  <c r="AQ106" i="8"/>
  <c r="AQ113" i="8"/>
  <c r="AQ81" i="8"/>
  <c r="AQ101" i="8"/>
  <c r="AQ107" i="8"/>
  <c r="AQ112" i="8"/>
  <c r="AQ103" i="8"/>
  <c r="AQ111" i="8"/>
  <c r="AQ119" i="8"/>
  <c r="AQ125" i="8"/>
  <c r="AQ124" i="8"/>
  <c r="AQ123" i="8"/>
  <c r="AQ131" i="8"/>
  <c r="AQ122" i="8"/>
  <c r="AQ110" i="8"/>
  <c r="AQ121" i="8"/>
  <c r="AQ129" i="8"/>
  <c r="AQ114" i="8"/>
  <c r="AQ116" i="8"/>
  <c r="AQ120" i="8"/>
  <c r="AQ128" i="8"/>
  <c r="AQ117" i="8"/>
  <c r="AQ127" i="8"/>
  <c r="AQ130" i="8"/>
  <c r="AQ134" i="8"/>
  <c r="AQ118" i="8"/>
  <c r="AQ132" i="8"/>
  <c r="AQ140" i="8"/>
  <c r="AQ148" i="8"/>
  <c r="AQ133" i="8"/>
  <c r="AQ138" i="8"/>
  <c r="AQ126" i="8"/>
  <c r="AQ137" i="8"/>
  <c r="AQ136" i="8"/>
  <c r="AQ144" i="8"/>
  <c r="AQ152" i="8"/>
  <c r="AQ160" i="8"/>
  <c r="AQ135" i="8"/>
  <c r="AQ143" i="8"/>
  <c r="AQ146" i="8"/>
  <c r="AQ151" i="8"/>
  <c r="AQ147" i="8"/>
  <c r="AQ158" i="8"/>
  <c r="AQ141" i="8"/>
  <c r="AQ156" i="8"/>
  <c r="AQ145" i="8"/>
  <c r="AQ149" i="8"/>
  <c r="AQ155" i="8"/>
  <c r="AQ142" i="8"/>
  <c r="AQ150" i="8"/>
  <c r="AQ154" i="8"/>
  <c r="AQ162" i="8"/>
  <c r="AQ163" i="8"/>
  <c r="AQ170" i="8"/>
  <c r="AQ178" i="8"/>
  <c r="AQ139" i="8"/>
  <c r="AQ169" i="8"/>
  <c r="AQ153" i="8"/>
  <c r="AQ168" i="8"/>
  <c r="AQ176" i="8"/>
  <c r="AQ157" i="8"/>
  <c r="AQ167" i="8"/>
  <c r="AQ159" i="8"/>
  <c r="AQ166" i="8"/>
  <c r="AQ174" i="8"/>
  <c r="AQ161" i="8"/>
  <c r="AQ165" i="8"/>
  <c r="AQ173" i="8"/>
  <c r="AQ164" i="8"/>
  <c r="AQ172" i="8"/>
  <c r="AQ180" i="8"/>
  <c r="AQ189" i="8"/>
  <c r="AQ197" i="8"/>
  <c r="AQ181" i="8"/>
  <c r="AQ188" i="8"/>
  <c r="AQ182" i="8"/>
  <c r="AQ187" i="8"/>
  <c r="AQ195" i="8"/>
  <c r="AQ203" i="8"/>
  <c r="AQ183" i="8"/>
  <c r="AQ186" i="8"/>
  <c r="AQ194" i="8"/>
  <c r="AQ175" i="8"/>
  <c r="AQ185" i="8"/>
  <c r="AQ193" i="8"/>
  <c r="AQ177" i="8"/>
  <c r="AQ184" i="8"/>
  <c r="AQ192" i="8"/>
  <c r="AQ200" i="8"/>
  <c r="AQ179" i="8"/>
  <c r="AQ191" i="8"/>
  <c r="AQ199" i="8"/>
  <c r="AQ206" i="8"/>
  <c r="AQ214" i="8"/>
  <c r="AQ222" i="8"/>
  <c r="AQ196" i="8"/>
  <c r="AQ213" i="8"/>
  <c r="AQ221" i="8"/>
  <c r="AQ198" i="8"/>
  <c r="AQ204" i="8"/>
  <c r="AQ212" i="8"/>
  <c r="AQ220" i="8"/>
  <c r="AQ228" i="8"/>
  <c r="AQ205" i="8"/>
  <c r="AQ211" i="8"/>
  <c r="AQ219" i="8"/>
  <c r="AQ201" i="8"/>
  <c r="AQ210" i="8"/>
  <c r="AQ218" i="8"/>
  <c r="AQ226" i="8"/>
  <c r="AQ190" i="8"/>
  <c r="AQ209" i="8"/>
  <c r="AQ217" i="8"/>
  <c r="AQ225" i="8"/>
  <c r="AQ208" i="8"/>
  <c r="AQ216" i="8"/>
  <c r="AQ224" i="8"/>
  <c r="AQ232" i="8"/>
  <c r="AQ230" i="8"/>
  <c r="AQ235" i="8"/>
  <c r="AQ243" i="8"/>
  <c r="AQ231" i="8"/>
  <c r="AQ234" i="8"/>
  <c r="AQ242" i="8"/>
  <c r="AQ244" i="8"/>
  <c r="AQ171" i="8"/>
  <c r="AQ223" i="8"/>
  <c r="AQ241" i="8"/>
  <c r="AQ3" i="8"/>
  <c r="AQ215" i="8"/>
  <c r="AQ240" i="8"/>
  <c r="AQ207" i="8"/>
  <c r="AQ233" i="8"/>
  <c r="AQ239" i="8"/>
  <c r="AQ247" i="8"/>
  <c r="AQ236" i="8"/>
  <c r="AQ238" i="8"/>
  <c r="AQ246" i="8"/>
  <c r="AQ227" i="8"/>
  <c r="AQ237" i="8"/>
  <c r="AQ245" i="8"/>
  <c r="AQ202" i="8"/>
  <c r="AQ229" i="8"/>
  <c r="I33" i="8"/>
  <c r="I31" i="8"/>
  <c r="I28" i="8"/>
  <c r="I32" i="8"/>
  <c r="I35" i="8"/>
  <c r="I29" i="8"/>
  <c r="I38" i="8"/>
  <c r="I44" i="8"/>
  <c r="I37" i="8"/>
  <c r="I39" i="8"/>
  <c r="I40" i="8"/>
  <c r="I42" i="8"/>
  <c r="I30" i="8"/>
  <c r="I36" i="8"/>
  <c r="I41" i="8"/>
  <c r="I48" i="8"/>
  <c r="I50" i="8"/>
  <c r="I53" i="8"/>
  <c r="I45" i="8"/>
  <c r="I51" i="8"/>
  <c r="I43" i="8"/>
  <c r="I34" i="8"/>
  <c r="I49" i="8"/>
  <c r="I46" i="8"/>
  <c r="I58" i="8"/>
  <c r="I56" i="8"/>
  <c r="I47" i="8"/>
  <c r="I54" i="8"/>
  <c r="I55" i="8"/>
  <c r="I62" i="8"/>
  <c r="I60" i="8"/>
  <c r="I63" i="8"/>
  <c r="I57" i="8"/>
  <c r="I64" i="8"/>
  <c r="I66" i="8"/>
  <c r="I59" i="8"/>
  <c r="I65" i="8"/>
  <c r="I52" i="8"/>
  <c r="I70" i="8"/>
  <c r="I67" i="8"/>
  <c r="I69" i="8"/>
  <c r="I78" i="8"/>
  <c r="I71" i="8"/>
  <c r="I61" i="8"/>
  <c r="I68" i="8"/>
  <c r="I72" i="8"/>
  <c r="I76" i="8"/>
  <c r="I84" i="8"/>
  <c r="I73" i="8"/>
  <c r="I75" i="8"/>
  <c r="I74" i="8"/>
  <c r="I81" i="8"/>
  <c r="I80" i="8"/>
  <c r="I77" i="8"/>
  <c r="I82" i="8"/>
  <c r="I79" i="8"/>
  <c r="I83" i="8"/>
  <c r="I90" i="8"/>
  <c r="I85" i="8"/>
  <c r="I88" i="8"/>
  <c r="I87" i="8"/>
  <c r="I86" i="8"/>
  <c r="I94" i="8"/>
  <c r="I100" i="8"/>
  <c r="I95" i="8"/>
  <c r="I98" i="8"/>
  <c r="I106" i="8"/>
  <c r="I96" i="8"/>
  <c r="I97" i="8"/>
  <c r="I89" i="8"/>
  <c r="I104" i="8"/>
  <c r="I92" i="8"/>
  <c r="I103" i="8"/>
  <c r="I102" i="8"/>
  <c r="I101" i="8"/>
  <c r="I105" i="8"/>
  <c r="I113" i="8"/>
  <c r="I107" i="8"/>
  <c r="I111" i="8"/>
  <c r="I108" i="8"/>
  <c r="I110" i="8"/>
  <c r="I91" i="8"/>
  <c r="I109" i="8"/>
  <c r="I117" i="8"/>
  <c r="I114" i="8"/>
  <c r="I123" i="8"/>
  <c r="I131" i="8"/>
  <c r="I122" i="8"/>
  <c r="I121" i="8"/>
  <c r="I129" i="8"/>
  <c r="I116" i="8"/>
  <c r="I120" i="8"/>
  <c r="I127" i="8"/>
  <c r="I126" i="8"/>
  <c r="I93" i="8"/>
  <c r="I99" i="8"/>
  <c r="I115" i="8"/>
  <c r="I118" i="8"/>
  <c r="I125" i="8"/>
  <c r="I133" i="8"/>
  <c r="I112" i="8"/>
  <c r="I132" i="8"/>
  <c r="I140" i="8"/>
  <c r="I124" i="8"/>
  <c r="I139" i="8"/>
  <c r="I128" i="8"/>
  <c r="I138" i="8"/>
  <c r="I146" i="8"/>
  <c r="I134" i="8"/>
  <c r="I137" i="8"/>
  <c r="I119" i="8"/>
  <c r="I136" i="8"/>
  <c r="I144" i="8"/>
  <c r="I135" i="8"/>
  <c r="I143" i="8"/>
  <c r="I142" i="8"/>
  <c r="I150" i="8"/>
  <c r="I130" i="8"/>
  <c r="I145" i="8"/>
  <c r="I158" i="8"/>
  <c r="I147" i="8"/>
  <c r="I141" i="8"/>
  <c r="I148" i="8"/>
  <c r="I156" i="8"/>
  <c r="I149" i="8"/>
  <c r="I154" i="8"/>
  <c r="I153" i="8"/>
  <c r="I152" i="8"/>
  <c r="I160" i="8"/>
  <c r="I151" i="8"/>
  <c r="I168" i="8"/>
  <c r="I176" i="8"/>
  <c r="I167" i="8"/>
  <c r="I175" i="8"/>
  <c r="I166" i="8"/>
  <c r="I174" i="8"/>
  <c r="I182" i="8"/>
  <c r="I165" i="8"/>
  <c r="I173" i="8"/>
  <c r="I161" i="8"/>
  <c r="I164" i="8"/>
  <c r="I172" i="8"/>
  <c r="I155" i="8"/>
  <c r="I162" i="8"/>
  <c r="I171" i="8"/>
  <c r="I157" i="8"/>
  <c r="I163" i="8"/>
  <c r="I170" i="8"/>
  <c r="I178" i="8"/>
  <c r="I177" i="8"/>
  <c r="I187" i="8"/>
  <c r="I195" i="8"/>
  <c r="I186" i="8"/>
  <c r="I194" i="8"/>
  <c r="I183" i="8"/>
  <c r="I185" i="8"/>
  <c r="I193" i="8"/>
  <c r="I201" i="8"/>
  <c r="I184" i="8"/>
  <c r="I192" i="8"/>
  <c r="I191" i="8"/>
  <c r="I199" i="8"/>
  <c r="I169" i="8"/>
  <c r="I179" i="8"/>
  <c r="I190" i="8"/>
  <c r="I198" i="8"/>
  <c r="I159" i="8"/>
  <c r="I180" i="8"/>
  <c r="I189" i="8"/>
  <c r="I197" i="8"/>
  <c r="I205" i="8"/>
  <c r="I204" i="8"/>
  <c r="I212" i="8"/>
  <c r="I220" i="8"/>
  <c r="I211" i="8"/>
  <c r="I219" i="8"/>
  <c r="I210" i="8"/>
  <c r="I218" i="8"/>
  <c r="I226" i="8"/>
  <c r="I188" i="8"/>
  <c r="I209" i="8"/>
  <c r="I217" i="8"/>
  <c r="I181" i="8"/>
  <c r="I196" i="8"/>
  <c r="I208" i="8"/>
  <c r="I216" i="8"/>
  <c r="I224" i="8"/>
  <c r="I207" i="8"/>
  <c r="I215" i="8"/>
  <c r="I223" i="8"/>
  <c r="I202" i="8"/>
  <c r="I206" i="8"/>
  <c r="I214" i="8"/>
  <c r="I222" i="8"/>
  <c r="I230" i="8"/>
  <c r="I203" i="8"/>
  <c r="I221" i="8"/>
  <c r="I231" i="8"/>
  <c r="I241" i="8"/>
  <c r="I213" i="8"/>
  <c r="I232" i="8"/>
  <c r="I240" i="8"/>
  <c r="I234" i="8"/>
  <c r="I200" i="8"/>
  <c r="I233" i="8"/>
  <c r="I239" i="8"/>
  <c r="I247" i="8"/>
  <c r="I246" i="8"/>
  <c r="I238" i="8"/>
  <c r="I227" i="8"/>
  <c r="I228" i="8"/>
  <c r="I237" i="8"/>
  <c r="I245" i="8"/>
  <c r="I225" i="8"/>
  <c r="I229" i="8"/>
  <c r="I236" i="8"/>
  <c r="I244" i="8"/>
  <c r="I235" i="8"/>
  <c r="I243" i="8"/>
  <c r="I242" i="8"/>
  <c r="CS6" i="8"/>
  <c r="CS5" i="8"/>
  <c r="CS4" i="8"/>
  <c r="CS7" i="8"/>
  <c r="CS11" i="8"/>
  <c r="CS8" i="8"/>
  <c r="CS10" i="8"/>
  <c r="CS13" i="8"/>
  <c r="CS12" i="8"/>
  <c r="CS14" i="8"/>
  <c r="CS20" i="8"/>
  <c r="CS9" i="8"/>
  <c r="CS18" i="8"/>
  <c r="CS16" i="8"/>
  <c r="CS21" i="8"/>
  <c r="CS19" i="8"/>
  <c r="CS15" i="8"/>
  <c r="CS17" i="8"/>
  <c r="CS26" i="8"/>
  <c r="CS23" i="8"/>
  <c r="CS22" i="8"/>
  <c r="CS25" i="8"/>
  <c r="CS28" i="8"/>
  <c r="CS24" i="8"/>
  <c r="CS33" i="8"/>
  <c r="CS31" i="8"/>
  <c r="CS29" i="8"/>
  <c r="CS27" i="8"/>
  <c r="CS30" i="8"/>
  <c r="CS38" i="8"/>
  <c r="CS34" i="8"/>
  <c r="CS32" i="8"/>
  <c r="CS37" i="8"/>
  <c r="CS44" i="8"/>
  <c r="CS36" i="8"/>
  <c r="CS42" i="8"/>
  <c r="CS39" i="8"/>
  <c r="CS41" i="8"/>
  <c r="CS35" i="8"/>
  <c r="CS40" i="8"/>
  <c r="CS48" i="8"/>
  <c r="CS46" i="8"/>
  <c r="CS43" i="8"/>
  <c r="CS45" i="8"/>
  <c r="CS53" i="8"/>
  <c r="CS51" i="8"/>
  <c r="CS47" i="8"/>
  <c r="CS50" i="8"/>
  <c r="CS55" i="8"/>
  <c r="CS49" i="8"/>
  <c r="CS58" i="8"/>
  <c r="CS56" i="8"/>
  <c r="CS52" i="8"/>
  <c r="CS62" i="8"/>
  <c r="CS54" i="8"/>
  <c r="CS60" i="8"/>
  <c r="CS59" i="8"/>
  <c r="CS66" i="8"/>
  <c r="CS57" i="8"/>
  <c r="CS63" i="8"/>
  <c r="CS65" i="8"/>
  <c r="CS64" i="8"/>
  <c r="CS61" i="8"/>
  <c r="CS70" i="8"/>
  <c r="CS78" i="8"/>
  <c r="CS68" i="8"/>
  <c r="CS76" i="8"/>
  <c r="CS84" i="8"/>
  <c r="CS71" i="8"/>
  <c r="CS75" i="8"/>
  <c r="CS67" i="8"/>
  <c r="CS72" i="8"/>
  <c r="CS74" i="8"/>
  <c r="CS73" i="8"/>
  <c r="CS81" i="8"/>
  <c r="CS80" i="8"/>
  <c r="CS77" i="8"/>
  <c r="CS79" i="8"/>
  <c r="CS82" i="8"/>
  <c r="CS90" i="8"/>
  <c r="CS69" i="8"/>
  <c r="CS83" i="8"/>
  <c r="CS88" i="8"/>
  <c r="CS87" i="8"/>
  <c r="CS86" i="8"/>
  <c r="CS94" i="8"/>
  <c r="CS92" i="8"/>
  <c r="CS100" i="8"/>
  <c r="CS93" i="8"/>
  <c r="CS98" i="8"/>
  <c r="CS106" i="8"/>
  <c r="CS97" i="8"/>
  <c r="CS95" i="8"/>
  <c r="CS104" i="8"/>
  <c r="CS89" i="8"/>
  <c r="CS96" i="8"/>
  <c r="CS103" i="8"/>
  <c r="CS85" i="8"/>
  <c r="CS91" i="8"/>
  <c r="CS102" i="8"/>
  <c r="CS99" i="8"/>
  <c r="CS101" i="8"/>
  <c r="CS113" i="8"/>
  <c r="CS105" i="8"/>
  <c r="CS111" i="8"/>
  <c r="CS110" i="8"/>
  <c r="CS107" i="8"/>
  <c r="CS109" i="8"/>
  <c r="CS117" i="8"/>
  <c r="CS112" i="8"/>
  <c r="CS118" i="8"/>
  <c r="CS123" i="8"/>
  <c r="CS122" i="8"/>
  <c r="CS121" i="8"/>
  <c r="CS129" i="8"/>
  <c r="CS120" i="8"/>
  <c r="CS119" i="8"/>
  <c r="CS127" i="8"/>
  <c r="CS108" i="8"/>
  <c r="CS115" i="8"/>
  <c r="CS116" i="8"/>
  <c r="CS126" i="8"/>
  <c r="CS125" i="8"/>
  <c r="CS133" i="8"/>
  <c r="CS114" i="8"/>
  <c r="CS124" i="8"/>
  <c r="CS140" i="8"/>
  <c r="CS131" i="8"/>
  <c r="CS139" i="8"/>
  <c r="CS132" i="8"/>
  <c r="CS138" i="8"/>
  <c r="CS146" i="8"/>
  <c r="CS128" i="8"/>
  <c r="CS130" i="8"/>
  <c r="CS137" i="8"/>
  <c r="CS136" i="8"/>
  <c r="CS144" i="8"/>
  <c r="CS135" i="8"/>
  <c r="CS134" i="8"/>
  <c r="CS142" i="8"/>
  <c r="CS150" i="8"/>
  <c r="CS158" i="8"/>
  <c r="CS143" i="8"/>
  <c r="CS156" i="8"/>
  <c r="CS147" i="8"/>
  <c r="CS148" i="8"/>
  <c r="CS154" i="8"/>
  <c r="CS141" i="8"/>
  <c r="CS149" i="8"/>
  <c r="CS153" i="8"/>
  <c r="CS152" i="8"/>
  <c r="CS160" i="8"/>
  <c r="CS163" i="8"/>
  <c r="CS168" i="8"/>
  <c r="CS176" i="8"/>
  <c r="CS167" i="8"/>
  <c r="CS145" i="8"/>
  <c r="CS166" i="8"/>
  <c r="CS174" i="8"/>
  <c r="CS182" i="8"/>
  <c r="CS151" i="8"/>
  <c r="CS165" i="8"/>
  <c r="CS173" i="8"/>
  <c r="CS164" i="8"/>
  <c r="CS172" i="8"/>
  <c r="CS171" i="8"/>
  <c r="CS155" i="8"/>
  <c r="CS159" i="8"/>
  <c r="CS161" i="8"/>
  <c r="CS170" i="8"/>
  <c r="CS178" i="8"/>
  <c r="CS169" i="8"/>
  <c r="CS175" i="8"/>
  <c r="CS180" i="8"/>
  <c r="CS187" i="8"/>
  <c r="CS195" i="8"/>
  <c r="CS162" i="8"/>
  <c r="CS177" i="8"/>
  <c r="CS181" i="8"/>
  <c r="CS186" i="8"/>
  <c r="CS185" i="8"/>
  <c r="CS193" i="8"/>
  <c r="CS201" i="8"/>
  <c r="CS184" i="8"/>
  <c r="CS192" i="8"/>
  <c r="CS157" i="8"/>
  <c r="CS183" i="8"/>
  <c r="CS191" i="8"/>
  <c r="CS190" i="8"/>
  <c r="CS198" i="8"/>
  <c r="CS189" i="8"/>
  <c r="CS197" i="8"/>
  <c r="CS179" i="8"/>
  <c r="CS199" i="8"/>
  <c r="CS212" i="8"/>
  <c r="CS220" i="8"/>
  <c r="CS203" i="8"/>
  <c r="CS211" i="8"/>
  <c r="CS219" i="8"/>
  <c r="CS202" i="8"/>
  <c r="CS204" i="8"/>
  <c r="CS210" i="8"/>
  <c r="CS218" i="8"/>
  <c r="CS226" i="8"/>
  <c r="CS200" i="8"/>
  <c r="CS209" i="8"/>
  <c r="CS217" i="8"/>
  <c r="CS194" i="8"/>
  <c r="CS208" i="8"/>
  <c r="CS216" i="8"/>
  <c r="CS224" i="8"/>
  <c r="CS196" i="8"/>
  <c r="CS207" i="8"/>
  <c r="CS215" i="8"/>
  <c r="CS223" i="8"/>
  <c r="CS188" i="8"/>
  <c r="CS206" i="8"/>
  <c r="CS214" i="8"/>
  <c r="CS222" i="8"/>
  <c r="CS230" i="8"/>
  <c r="CS241" i="8"/>
  <c r="CS3" i="8"/>
  <c r="CS229" i="8"/>
  <c r="CS240" i="8"/>
  <c r="CS242" i="8"/>
  <c r="CS231" i="8"/>
  <c r="CS239" i="8"/>
  <c r="CS247" i="8"/>
  <c r="CS246" i="8"/>
  <c r="CS221" i="8"/>
  <c r="CS232" i="8"/>
  <c r="CS238" i="8"/>
  <c r="CS213" i="8"/>
  <c r="CS233" i="8"/>
  <c r="CS237" i="8"/>
  <c r="CS245" i="8"/>
  <c r="CS205" i="8"/>
  <c r="CS227" i="8"/>
  <c r="CS236" i="8"/>
  <c r="CS244" i="8"/>
  <c r="CS234" i="8"/>
  <c r="CS225" i="8"/>
  <c r="CS228" i="8"/>
  <c r="CS235" i="8"/>
  <c r="CS243" i="8"/>
  <c r="BP5" i="8"/>
  <c r="BP4" i="8"/>
  <c r="BP10" i="8"/>
  <c r="BP6" i="8"/>
  <c r="BP12" i="8"/>
  <c r="BP9" i="8"/>
  <c r="BP8" i="8"/>
  <c r="BP13" i="8"/>
  <c r="BP14" i="8"/>
  <c r="BP19" i="8"/>
  <c r="BP15" i="8"/>
  <c r="BP11" i="8"/>
  <c r="BP24" i="8"/>
  <c r="BP7" i="8"/>
  <c r="BP22" i="8"/>
  <c r="BP17" i="8"/>
  <c r="BP18" i="8"/>
  <c r="BP20" i="8"/>
  <c r="BP29" i="8"/>
  <c r="BP27" i="8"/>
  <c r="BP16" i="8"/>
  <c r="BP23" i="8"/>
  <c r="BP25" i="8"/>
  <c r="BP28" i="8"/>
  <c r="BP26" i="8"/>
  <c r="BP21" i="8"/>
  <c r="BP32" i="8"/>
  <c r="BP31" i="8"/>
  <c r="BP30" i="8"/>
  <c r="BP37" i="8"/>
  <c r="BP35" i="8"/>
  <c r="BP33" i="8"/>
  <c r="BP40" i="8"/>
  <c r="BP41" i="8"/>
  <c r="BP34" i="8"/>
  <c r="BP36" i="8"/>
  <c r="BP47" i="8"/>
  <c r="BP45" i="8"/>
  <c r="BP43" i="8"/>
  <c r="BP48" i="8"/>
  <c r="BP39" i="8"/>
  <c r="BP42" i="8"/>
  <c r="BP46" i="8"/>
  <c r="BP50" i="8"/>
  <c r="BP52" i="8"/>
  <c r="BP53" i="8"/>
  <c r="BP44" i="8"/>
  <c r="BP55" i="8"/>
  <c r="BP61" i="8"/>
  <c r="BP49" i="8"/>
  <c r="BP59" i="8"/>
  <c r="BP51" i="8"/>
  <c r="BP58" i="8"/>
  <c r="BP57" i="8"/>
  <c r="BP65" i="8"/>
  <c r="BP54" i="8"/>
  <c r="BP69" i="8"/>
  <c r="BP62" i="8"/>
  <c r="BP67" i="8"/>
  <c r="BP63" i="8"/>
  <c r="BP60" i="8"/>
  <c r="BP64" i="8"/>
  <c r="BP73" i="8"/>
  <c r="BP81" i="8"/>
  <c r="BP79" i="8"/>
  <c r="BP66" i="8"/>
  <c r="BP70" i="8"/>
  <c r="BP77" i="8"/>
  <c r="BP71" i="8"/>
  <c r="BP76" i="8"/>
  <c r="BP38" i="8"/>
  <c r="BP56" i="8"/>
  <c r="BP72" i="8"/>
  <c r="BP75" i="8"/>
  <c r="BP83" i="8"/>
  <c r="BP80" i="8"/>
  <c r="BP85" i="8"/>
  <c r="BP87" i="8"/>
  <c r="BP86" i="8"/>
  <c r="BP93" i="8"/>
  <c r="BP91" i="8"/>
  <c r="BP68" i="8"/>
  <c r="BP82" i="8"/>
  <c r="BP89" i="8"/>
  <c r="BP103" i="8"/>
  <c r="BP92" i="8"/>
  <c r="BP101" i="8"/>
  <c r="BP78" i="8"/>
  <c r="BP88" i="8"/>
  <c r="BP90" i="8"/>
  <c r="BP99" i="8"/>
  <c r="BP84" i="8"/>
  <c r="BP94" i="8"/>
  <c r="BP98" i="8"/>
  <c r="BP74" i="8"/>
  <c r="BP95" i="8"/>
  <c r="BP97" i="8"/>
  <c r="BP105" i="8"/>
  <c r="BP104" i="8"/>
  <c r="BP107" i="8"/>
  <c r="BP110" i="8"/>
  <c r="BP108" i="8"/>
  <c r="BP109" i="8"/>
  <c r="BP116" i="8"/>
  <c r="BP114" i="8"/>
  <c r="BP100" i="8"/>
  <c r="BP112" i="8"/>
  <c r="BP126" i="8"/>
  <c r="BP113" i="8"/>
  <c r="BP117" i="8"/>
  <c r="BP118" i="8"/>
  <c r="BP124" i="8"/>
  <c r="BP132" i="8"/>
  <c r="BP115" i="8"/>
  <c r="BP123" i="8"/>
  <c r="BP96" i="8"/>
  <c r="BP111" i="8"/>
  <c r="BP122" i="8"/>
  <c r="BP121" i="8"/>
  <c r="BP129" i="8"/>
  <c r="BP102" i="8"/>
  <c r="BP106" i="8"/>
  <c r="BP120" i="8"/>
  <c r="BP128" i="8"/>
  <c r="BP135" i="8"/>
  <c r="BP134" i="8"/>
  <c r="BP119" i="8"/>
  <c r="BP141" i="8"/>
  <c r="BP149" i="8"/>
  <c r="BP131" i="8"/>
  <c r="BP139" i="8"/>
  <c r="BP130" i="8"/>
  <c r="BP138" i="8"/>
  <c r="BP125" i="8"/>
  <c r="BP133" i="8"/>
  <c r="BP137" i="8"/>
  <c r="BP145" i="8"/>
  <c r="BP143" i="8"/>
  <c r="BP153" i="8"/>
  <c r="BP150" i="8"/>
  <c r="BP152" i="8"/>
  <c r="BP151" i="8"/>
  <c r="BP159" i="8"/>
  <c r="BP140" i="8"/>
  <c r="BP142" i="8"/>
  <c r="BP146" i="8"/>
  <c r="BP157" i="8"/>
  <c r="BP127" i="8"/>
  <c r="BP147" i="8"/>
  <c r="BP156" i="8"/>
  <c r="BP144" i="8"/>
  <c r="BP148" i="8"/>
  <c r="BP155" i="8"/>
  <c r="BP163" i="8"/>
  <c r="BP161" i="8"/>
  <c r="BP171" i="8"/>
  <c r="BP162" i="8"/>
  <c r="BP170" i="8"/>
  <c r="BP136" i="8"/>
  <c r="BP154" i="8"/>
  <c r="BP169" i="8"/>
  <c r="BP177" i="8"/>
  <c r="BP160" i="8"/>
  <c r="BP168" i="8"/>
  <c r="BP167" i="8"/>
  <c r="BP175" i="8"/>
  <c r="BP158" i="8"/>
  <c r="BP166" i="8"/>
  <c r="BP174" i="8"/>
  <c r="BP165" i="8"/>
  <c r="BP173" i="8"/>
  <c r="BP181" i="8"/>
  <c r="BP190" i="8"/>
  <c r="BP198" i="8"/>
  <c r="BP178" i="8"/>
  <c r="BP179" i="8"/>
  <c r="BP189" i="8"/>
  <c r="BP180" i="8"/>
  <c r="BP188" i="8"/>
  <c r="BP196" i="8"/>
  <c r="BP204" i="8"/>
  <c r="BP187" i="8"/>
  <c r="BP186" i="8"/>
  <c r="BP194" i="8"/>
  <c r="BP172" i="8"/>
  <c r="BP182" i="8"/>
  <c r="BP185" i="8"/>
  <c r="BP193" i="8"/>
  <c r="BP201" i="8"/>
  <c r="BP164" i="8"/>
  <c r="BP176" i="8"/>
  <c r="BP183" i="8"/>
  <c r="BP184" i="8"/>
  <c r="BP192" i="8"/>
  <c r="BP200" i="8"/>
  <c r="BP207" i="8"/>
  <c r="BP215" i="8"/>
  <c r="BP223" i="8"/>
  <c r="BP199" i="8"/>
  <c r="BP206" i="8"/>
  <c r="BP214" i="8"/>
  <c r="BP222" i="8"/>
  <c r="BP195" i="8"/>
  <c r="BP213" i="8"/>
  <c r="BP221" i="8"/>
  <c r="BP229" i="8"/>
  <c r="BP191" i="8"/>
  <c r="BP197" i="8"/>
  <c r="BP203" i="8"/>
  <c r="BP212" i="8"/>
  <c r="BP220" i="8"/>
  <c r="BP202" i="8"/>
  <c r="BP211" i="8"/>
  <c r="BP219" i="8"/>
  <c r="BP210" i="8"/>
  <c r="BP218" i="8"/>
  <c r="BP226" i="8"/>
  <c r="BP205" i="8"/>
  <c r="BP209" i="8"/>
  <c r="BP217" i="8"/>
  <c r="BP225" i="8"/>
  <c r="BP233" i="8"/>
  <c r="BP228" i="8"/>
  <c r="BP236" i="8"/>
  <c r="BP244" i="8"/>
  <c r="BP216" i="8"/>
  <c r="BP235" i="8"/>
  <c r="BP243" i="8"/>
  <c r="BP237" i="8"/>
  <c r="BP245" i="8"/>
  <c r="BP208" i="8"/>
  <c r="BP224" i="8"/>
  <c r="BP234" i="8"/>
  <c r="BP242" i="8"/>
  <c r="BP241" i="8"/>
  <c r="BP230" i="8"/>
  <c r="BP3" i="8"/>
  <c r="BP231" i="8"/>
  <c r="BP240" i="8"/>
  <c r="BP232" i="8"/>
  <c r="BP239" i="8"/>
  <c r="BP247" i="8"/>
  <c r="BP227" i="8"/>
  <c r="BP238" i="8"/>
  <c r="BP246" i="8"/>
  <c r="EA7" i="8"/>
  <c r="EA4" i="8"/>
  <c r="EA9" i="8"/>
  <c r="EA6" i="8"/>
  <c r="EA8" i="8"/>
  <c r="EA11" i="8"/>
  <c r="EA10" i="8"/>
  <c r="EA15" i="8"/>
  <c r="EA5" i="8"/>
  <c r="EA18" i="8"/>
  <c r="EA16" i="8"/>
  <c r="EA23" i="8"/>
  <c r="EA21" i="8"/>
  <c r="EA13" i="8"/>
  <c r="EA19" i="8"/>
  <c r="EA17" i="8"/>
  <c r="EA28" i="8"/>
  <c r="EA22" i="8"/>
  <c r="EA26" i="8"/>
  <c r="EA12" i="8"/>
  <c r="EA24" i="8"/>
  <c r="EA27" i="8"/>
  <c r="EA20" i="8"/>
  <c r="EA25" i="8"/>
  <c r="EA14" i="8"/>
  <c r="EA31" i="8"/>
  <c r="EA36" i="8"/>
  <c r="EA29" i="8"/>
  <c r="EA32" i="8"/>
  <c r="EA34" i="8"/>
  <c r="EA40" i="8"/>
  <c r="EA37" i="8"/>
  <c r="EA30" i="8"/>
  <c r="EA46" i="8"/>
  <c r="EA33" i="8"/>
  <c r="EA35" i="8"/>
  <c r="EA44" i="8"/>
  <c r="EA43" i="8"/>
  <c r="EA38" i="8"/>
  <c r="EA39" i="8"/>
  <c r="EA42" i="8"/>
  <c r="EA47" i="8"/>
  <c r="EA49" i="8"/>
  <c r="EA41" i="8"/>
  <c r="EA51" i="8"/>
  <c r="EA54" i="8"/>
  <c r="EA60" i="8"/>
  <c r="EA45" i="8"/>
  <c r="EA48" i="8"/>
  <c r="EA58" i="8"/>
  <c r="EA57" i="8"/>
  <c r="EA50" i="8"/>
  <c r="EA52" i="8"/>
  <c r="EA56" i="8"/>
  <c r="EA64" i="8"/>
  <c r="EA68" i="8"/>
  <c r="EA62" i="8"/>
  <c r="EA61" i="8"/>
  <c r="EA63" i="8"/>
  <c r="EA66" i="8"/>
  <c r="EA53" i="8"/>
  <c r="EA55" i="8"/>
  <c r="EA72" i="8"/>
  <c r="EA67" i="8"/>
  <c r="EA80" i="8"/>
  <c r="EA65" i="8"/>
  <c r="EA78" i="8"/>
  <c r="EA70" i="8"/>
  <c r="EA59" i="8"/>
  <c r="EA71" i="8"/>
  <c r="EA76" i="8"/>
  <c r="EA69" i="8"/>
  <c r="EA75" i="8"/>
  <c r="EA74" i="8"/>
  <c r="EA82" i="8"/>
  <c r="EA86" i="8"/>
  <c r="EA81" i="8"/>
  <c r="EA85" i="8"/>
  <c r="EA92" i="8"/>
  <c r="EA90" i="8"/>
  <c r="EA73" i="8"/>
  <c r="EA83" i="8"/>
  <c r="EA89" i="8"/>
  <c r="EA77" i="8"/>
  <c r="EA84" i="8"/>
  <c r="EA88" i="8"/>
  <c r="EA96" i="8"/>
  <c r="EA87" i="8"/>
  <c r="EA102" i="8"/>
  <c r="EA100" i="8"/>
  <c r="EA91" i="8"/>
  <c r="EA93" i="8"/>
  <c r="EA94" i="8"/>
  <c r="EA98" i="8"/>
  <c r="EA79" i="8"/>
  <c r="EA95" i="8"/>
  <c r="EA97" i="8"/>
  <c r="EA104" i="8"/>
  <c r="EA109" i="8"/>
  <c r="EA108" i="8"/>
  <c r="EA115" i="8"/>
  <c r="EA113" i="8"/>
  <c r="EA99" i="8"/>
  <c r="EA105" i="8"/>
  <c r="EA112" i="8"/>
  <c r="EA101" i="8"/>
  <c r="EA106" i="8"/>
  <c r="EA111" i="8"/>
  <c r="EA103" i="8"/>
  <c r="EA117" i="8"/>
  <c r="EA125" i="8"/>
  <c r="EA118" i="8"/>
  <c r="EA107" i="8"/>
  <c r="EA123" i="8"/>
  <c r="EA131" i="8"/>
  <c r="EA122" i="8"/>
  <c r="EA114" i="8"/>
  <c r="EA121" i="8"/>
  <c r="EA120" i="8"/>
  <c r="EA128" i="8"/>
  <c r="EA119" i="8"/>
  <c r="EA127" i="8"/>
  <c r="EA134" i="8"/>
  <c r="EA129" i="8"/>
  <c r="EA110" i="8"/>
  <c r="EA140" i="8"/>
  <c r="EA148" i="8"/>
  <c r="EA130" i="8"/>
  <c r="EA132" i="8"/>
  <c r="EA138" i="8"/>
  <c r="EA116" i="8"/>
  <c r="EA124" i="8"/>
  <c r="EA133" i="8"/>
  <c r="EA137" i="8"/>
  <c r="EA126" i="8"/>
  <c r="EA136" i="8"/>
  <c r="EA144" i="8"/>
  <c r="EA152" i="8"/>
  <c r="EA151" i="8"/>
  <c r="EA142" i="8"/>
  <c r="EA150" i="8"/>
  <c r="EA158" i="8"/>
  <c r="EA146" i="8"/>
  <c r="EA135" i="8"/>
  <c r="EA145" i="8"/>
  <c r="EA147" i="8"/>
  <c r="EA156" i="8"/>
  <c r="EA139" i="8"/>
  <c r="EA155" i="8"/>
  <c r="EA154" i="8"/>
  <c r="EA162" i="8"/>
  <c r="EA170" i="8"/>
  <c r="EA141" i="8"/>
  <c r="EA153" i="8"/>
  <c r="EA169" i="8"/>
  <c r="EA168" i="8"/>
  <c r="EA176" i="8"/>
  <c r="EA167" i="8"/>
  <c r="EA157" i="8"/>
  <c r="EA166" i="8"/>
  <c r="EA174" i="8"/>
  <c r="EA143" i="8"/>
  <c r="EA149" i="8"/>
  <c r="EA165" i="8"/>
  <c r="EA173" i="8"/>
  <c r="EA160" i="8"/>
  <c r="EA164" i="8"/>
  <c r="EA172" i="8"/>
  <c r="EA180" i="8"/>
  <c r="EA179" i="8"/>
  <c r="EA189" i="8"/>
  <c r="EA197" i="8"/>
  <c r="EA188" i="8"/>
  <c r="EA171" i="8"/>
  <c r="EA187" i="8"/>
  <c r="EA195" i="8"/>
  <c r="EA203" i="8"/>
  <c r="EA163" i="8"/>
  <c r="EA181" i="8"/>
  <c r="EA186" i="8"/>
  <c r="EA182" i="8"/>
  <c r="EA185" i="8"/>
  <c r="EA193" i="8"/>
  <c r="EA159" i="8"/>
  <c r="EA175" i="8"/>
  <c r="EA184" i="8"/>
  <c r="EA192" i="8"/>
  <c r="EA200" i="8"/>
  <c r="EA161" i="8"/>
  <c r="EA177" i="8"/>
  <c r="EA183" i="8"/>
  <c r="EA191" i="8"/>
  <c r="EA199" i="8"/>
  <c r="EA190" i="8"/>
  <c r="EA201" i="8"/>
  <c r="EA206" i="8"/>
  <c r="EA214" i="8"/>
  <c r="EA222" i="8"/>
  <c r="EA194" i="8"/>
  <c r="EA202" i="8"/>
  <c r="EA205" i="8"/>
  <c r="EA213" i="8"/>
  <c r="EA221" i="8"/>
  <c r="EA196" i="8"/>
  <c r="EA212" i="8"/>
  <c r="EA220" i="8"/>
  <c r="EA228" i="8"/>
  <c r="EA198" i="8"/>
  <c r="EA211" i="8"/>
  <c r="EA219" i="8"/>
  <c r="EA204" i="8"/>
  <c r="EA210" i="8"/>
  <c r="EA218" i="8"/>
  <c r="EA178" i="8"/>
  <c r="EA209" i="8"/>
  <c r="EA217" i="8"/>
  <c r="EA225" i="8"/>
  <c r="EA208" i="8"/>
  <c r="EA216" i="8"/>
  <c r="EA224" i="8"/>
  <c r="EA232" i="8"/>
  <c r="EA235" i="8"/>
  <c r="EA243" i="8"/>
  <c r="EA229" i="8"/>
  <c r="EA234" i="8"/>
  <c r="EA242" i="8"/>
  <c r="EA230" i="8"/>
  <c r="EA233" i="8"/>
  <c r="EA241" i="8"/>
  <c r="EA3" i="8"/>
  <c r="EA231" i="8"/>
  <c r="EA240" i="8"/>
  <c r="EA236" i="8"/>
  <c r="EA239" i="8"/>
  <c r="EA247" i="8"/>
  <c r="EA244" i="8"/>
  <c r="EA238" i="8"/>
  <c r="EA246" i="8"/>
  <c r="EA215" i="8"/>
  <c r="EA223" i="8"/>
  <c r="EA226" i="8"/>
  <c r="EA227" i="8"/>
  <c r="EA237" i="8"/>
  <c r="EA245" i="8"/>
  <c r="EA207" i="8"/>
  <c r="DN4" i="8"/>
  <c r="DN7" i="8"/>
  <c r="DN6" i="8"/>
  <c r="DN5" i="8"/>
  <c r="DN8" i="8"/>
  <c r="DN12" i="8"/>
  <c r="DN14" i="8"/>
  <c r="DN17" i="8"/>
  <c r="DN11" i="8"/>
  <c r="DN15" i="8"/>
  <c r="DN16" i="8"/>
  <c r="DN19" i="8"/>
  <c r="DN9" i="8"/>
  <c r="DN10" i="8"/>
  <c r="DN22" i="8"/>
  <c r="DN21" i="8"/>
  <c r="DN23" i="8"/>
  <c r="DN13" i="8"/>
  <c r="DN18" i="8"/>
  <c r="DN27" i="8"/>
  <c r="DN28" i="8"/>
  <c r="DN30" i="8"/>
  <c r="DN25" i="8"/>
  <c r="DN34" i="8"/>
  <c r="DN31" i="8"/>
  <c r="DN26" i="8"/>
  <c r="DN39" i="8"/>
  <c r="DN24" i="8"/>
  <c r="DN29" i="8"/>
  <c r="DN37" i="8"/>
  <c r="DN20" i="8"/>
  <c r="DN32" i="8"/>
  <c r="DN35" i="8"/>
  <c r="DN43" i="8"/>
  <c r="DN36" i="8"/>
  <c r="DN41" i="8"/>
  <c r="DN49" i="8"/>
  <c r="DN47" i="8"/>
  <c r="DN33" i="8"/>
  <c r="DN38" i="8"/>
  <c r="DN40" i="8"/>
  <c r="DN45" i="8"/>
  <c r="DN44" i="8"/>
  <c r="DN42" i="8"/>
  <c r="DN50" i="8"/>
  <c r="DN54" i="8"/>
  <c r="DN57" i="8"/>
  <c r="DN55" i="8"/>
  <c r="DN63" i="8"/>
  <c r="DN46" i="8"/>
  <c r="DN52" i="8"/>
  <c r="DN61" i="8"/>
  <c r="DN48" i="8"/>
  <c r="DN51" i="8"/>
  <c r="DN53" i="8"/>
  <c r="DN59" i="8"/>
  <c r="DN58" i="8"/>
  <c r="DN65" i="8"/>
  <c r="DN62" i="8"/>
  <c r="DN56" i="8"/>
  <c r="DN71" i="8"/>
  <c r="DN64" i="8"/>
  <c r="DN69" i="8"/>
  <c r="DN60" i="8"/>
  <c r="DN67" i="8"/>
  <c r="DN75" i="8"/>
  <c r="DN70" i="8"/>
  <c r="DN74" i="8"/>
  <c r="DN81" i="8"/>
  <c r="DN66" i="8"/>
  <c r="DN72" i="8"/>
  <c r="DN79" i="8"/>
  <c r="DN73" i="8"/>
  <c r="DN78" i="8"/>
  <c r="DN68" i="8"/>
  <c r="DN77" i="8"/>
  <c r="DN76" i="8"/>
  <c r="DN89" i="8"/>
  <c r="DN82" i="8"/>
  <c r="DN87" i="8"/>
  <c r="DN95" i="8"/>
  <c r="DN80" i="8"/>
  <c r="DN83" i="8"/>
  <c r="DN86" i="8"/>
  <c r="DN84" i="8"/>
  <c r="DN85" i="8"/>
  <c r="DN91" i="8"/>
  <c r="DN92" i="8"/>
  <c r="DN97" i="8"/>
  <c r="DN93" i="8"/>
  <c r="DN94" i="8"/>
  <c r="DN103" i="8"/>
  <c r="DN88" i="8"/>
  <c r="DN101" i="8"/>
  <c r="DN90" i="8"/>
  <c r="DN96" i="8"/>
  <c r="DN100" i="8"/>
  <c r="DN99" i="8"/>
  <c r="DN107" i="8"/>
  <c r="DN112" i="8"/>
  <c r="DN102" i="8"/>
  <c r="DN110" i="8"/>
  <c r="DN118" i="8"/>
  <c r="DN105" i="8"/>
  <c r="DN109" i="8"/>
  <c r="DN106" i="8"/>
  <c r="DN108" i="8"/>
  <c r="DN104" i="8"/>
  <c r="DN114" i="8"/>
  <c r="DN120" i="8"/>
  <c r="DN128" i="8"/>
  <c r="DN119" i="8"/>
  <c r="DN126" i="8"/>
  <c r="DN98" i="8"/>
  <c r="DN115" i="8"/>
  <c r="DN124" i="8"/>
  <c r="DN113" i="8"/>
  <c r="DN116" i="8"/>
  <c r="DN123" i="8"/>
  <c r="DN117" i="8"/>
  <c r="DN122" i="8"/>
  <c r="DN130" i="8"/>
  <c r="DN137" i="8"/>
  <c r="DN125" i="8"/>
  <c r="DN131" i="8"/>
  <c r="DN136" i="8"/>
  <c r="DN127" i="8"/>
  <c r="DN132" i="8"/>
  <c r="DN135" i="8"/>
  <c r="DN143" i="8"/>
  <c r="DN129" i="8"/>
  <c r="DN133" i="8"/>
  <c r="DN134" i="8"/>
  <c r="DN141" i="8"/>
  <c r="DN140" i="8"/>
  <c r="DN111" i="8"/>
  <c r="DN121" i="8"/>
  <c r="DN139" i="8"/>
  <c r="DN147" i="8"/>
  <c r="DN155" i="8"/>
  <c r="DN146" i="8"/>
  <c r="DN153" i="8"/>
  <c r="DN161" i="8"/>
  <c r="DN138" i="8"/>
  <c r="DN152" i="8"/>
  <c r="DN142" i="8"/>
  <c r="DN145" i="8"/>
  <c r="DN148" i="8"/>
  <c r="DN151" i="8"/>
  <c r="DN149" i="8"/>
  <c r="DN150" i="8"/>
  <c r="DN158" i="8"/>
  <c r="DN144" i="8"/>
  <c r="DN157" i="8"/>
  <c r="DN165" i="8"/>
  <c r="DN173" i="8"/>
  <c r="DN159" i="8"/>
  <c r="DN164" i="8"/>
  <c r="DN172" i="8"/>
  <c r="DN163" i="8"/>
  <c r="DN171" i="8"/>
  <c r="DN179" i="8"/>
  <c r="DN170" i="8"/>
  <c r="DN160" i="8"/>
  <c r="DN169" i="8"/>
  <c r="DN177" i="8"/>
  <c r="DN154" i="8"/>
  <c r="DN168" i="8"/>
  <c r="DN176" i="8"/>
  <c r="DN156" i="8"/>
  <c r="DN167" i="8"/>
  <c r="DN175" i="8"/>
  <c r="DN183" i="8"/>
  <c r="DN180" i="8"/>
  <c r="DN184" i="8"/>
  <c r="DN192" i="8"/>
  <c r="DN200" i="8"/>
  <c r="DN174" i="8"/>
  <c r="DN181" i="8"/>
  <c r="DN191" i="8"/>
  <c r="DN166" i="8"/>
  <c r="DN182" i="8"/>
  <c r="DN190" i="8"/>
  <c r="DN198" i="8"/>
  <c r="DN162" i="8"/>
  <c r="DN189" i="8"/>
  <c r="DN188" i="8"/>
  <c r="DN196" i="8"/>
  <c r="DN178" i="8"/>
  <c r="DN187" i="8"/>
  <c r="DN195" i="8"/>
  <c r="DN186" i="8"/>
  <c r="DN194" i="8"/>
  <c r="DN202" i="8"/>
  <c r="DN185" i="8"/>
  <c r="DN209" i="8"/>
  <c r="DN217" i="8"/>
  <c r="DN225" i="8"/>
  <c r="DN201" i="8"/>
  <c r="DN203" i="8"/>
  <c r="DN208" i="8"/>
  <c r="DN216" i="8"/>
  <c r="DN199" i="8"/>
  <c r="DN204" i="8"/>
  <c r="DN207" i="8"/>
  <c r="DN215" i="8"/>
  <c r="DN223" i="8"/>
  <c r="DN231" i="8"/>
  <c r="DN206" i="8"/>
  <c r="DN214" i="8"/>
  <c r="DN222" i="8"/>
  <c r="DN205" i="8"/>
  <c r="DN213" i="8"/>
  <c r="DN221" i="8"/>
  <c r="DN212" i="8"/>
  <c r="DN220" i="8"/>
  <c r="DN197" i="8"/>
  <c r="DN211" i="8"/>
  <c r="DN219" i="8"/>
  <c r="DN227" i="8"/>
  <c r="DN230" i="8"/>
  <c r="DN238" i="8"/>
  <c r="DN246" i="8"/>
  <c r="DN237" i="8"/>
  <c r="DN245" i="8"/>
  <c r="DN236" i="8"/>
  <c r="DN244" i="8"/>
  <c r="DN243" i="8"/>
  <c r="DN232" i="8"/>
  <c r="DN235" i="8"/>
  <c r="DN234" i="8"/>
  <c r="DN242" i="8"/>
  <c r="DN239" i="8"/>
  <c r="DN218" i="8"/>
  <c r="DN224" i="8"/>
  <c r="DN233" i="8"/>
  <c r="DN241" i="8"/>
  <c r="DN3" i="8"/>
  <c r="DN226" i="8"/>
  <c r="DN229" i="8"/>
  <c r="DN247" i="8"/>
  <c r="DN210" i="8"/>
  <c r="DN228" i="8"/>
  <c r="DN240" i="8"/>
  <c r="DN193" i="8"/>
  <c r="EG6" i="8"/>
  <c r="EG5" i="8"/>
  <c r="EG4" i="8"/>
  <c r="EG8" i="8"/>
  <c r="EG9" i="8"/>
  <c r="EG11" i="8"/>
  <c r="EG13" i="8"/>
  <c r="EG12" i="8"/>
  <c r="EG10" i="8"/>
  <c r="EG20" i="8"/>
  <c r="EG18" i="8"/>
  <c r="EG7" i="8"/>
  <c r="EG16" i="8"/>
  <c r="EG14" i="8"/>
  <c r="EG19" i="8"/>
  <c r="EG21" i="8"/>
  <c r="EG17" i="8"/>
  <c r="EG23" i="8"/>
  <c r="EG26" i="8"/>
  <c r="EG15" i="8"/>
  <c r="EG24" i="8"/>
  <c r="EG22" i="8"/>
  <c r="EG33" i="8"/>
  <c r="EG31" i="8"/>
  <c r="EG27" i="8"/>
  <c r="EG28" i="8"/>
  <c r="EG29" i="8"/>
  <c r="EG32" i="8"/>
  <c r="EG25" i="8"/>
  <c r="EG38" i="8"/>
  <c r="EG44" i="8"/>
  <c r="EG30" i="8"/>
  <c r="EG34" i="8"/>
  <c r="EG37" i="8"/>
  <c r="EG40" i="8"/>
  <c r="EG42" i="8"/>
  <c r="EG36" i="8"/>
  <c r="EG41" i="8"/>
  <c r="EG48" i="8"/>
  <c r="EG35" i="8"/>
  <c r="EG39" i="8"/>
  <c r="EG53" i="8"/>
  <c r="EG45" i="8"/>
  <c r="EG51" i="8"/>
  <c r="EG46" i="8"/>
  <c r="EG50" i="8"/>
  <c r="EG52" i="8"/>
  <c r="EG58" i="8"/>
  <c r="EG47" i="8"/>
  <c r="EG56" i="8"/>
  <c r="EG49" i="8"/>
  <c r="EG54" i="8"/>
  <c r="EG55" i="8"/>
  <c r="EG62" i="8"/>
  <c r="EG60" i="8"/>
  <c r="EG63" i="8"/>
  <c r="EG57" i="8"/>
  <c r="EG64" i="8"/>
  <c r="EG66" i="8"/>
  <c r="EG59" i="8"/>
  <c r="EG65" i="8"/>
  <c r="EG43" i="8"/>
  <c r="EG70" i="8"/>
  <c r="EG69" i="8"/>
  <c r="EG78" i="8"/>
  <c r="EG71" i="8"/>
  <c r="EG68" i="8"/>
  <c r="EG72" i="8"/>
  <c r="EG76" i="8"/>
  <c r="EG84" i="8"/>
  <c r="EG73" i="8"/>
  <c r="EG75" i="8"/>
  <c r="EG61" i="8"/>
  <c r="EG67" i="8"/>
  <c r="EG74" i="8"/>
  <c r="EG81" i="8"/>
  <c r="EG80" i="8"/>
  <c r="EG77" i="8"/>
  <c r="EG82" i="8"/>
  <c r="EG79" i="8"/>
  <c r="EG83" i="8"/>
  <c r="EG90" i="8"/>
  <c r="EG88" i="8"/>
  <c r="EG87" i="8"/>
  <c r="EG86" i="8"/>
  <c r="EG94" i="8"/>
  <c r="EG100" i="8"/>
  <c r="EG95" i="8"/>
  <c r="EG98" i="8"/>
  <c r="EG106" i="8"/>
  <c r="EG85" i="8"/>
  <c r="EG97" i="8"/>
  <c r="EG89" i="8"/>
  <c r="EG96" i="8"/>
  <c r="EG103" i="8"/>
  <c r="EG92" i="8"/>
  <c r="EG102" i="8"/>
  <c r="EG91" i="8"/>
  <c r="EG101" i="8"/>
  <c r="EG104" i="8"/>
  <c r="EG105" i="8"/>
  <c r="EG113" i="8"/>
  <c r="EG93" i="8"/>
  <c r="EG107" i="8"/>
  <c r="EG111" i="8"/>
  <c r="EG110" i="8"/>
  <c r="EG109" i="8"/>
  <c r="EG117" i="8"/>
  <c r="EG114" i="8"/>
  <c r="EG123" i="8"/>
  <c r="EG122" i="8"/>
  <c r="EG108" i="8"/>
  <c r="EG115" i="8"/>
  <c r="EG121" i="8"/>
  <c r="EG129" i="8"/>
  <c r="EG116" i="8"/>
  <c r="EG120" i="8"/>
  <c r="EG99" i="8"/>
  <c r="EG119" i="8"/>
  <c r="EG127" i="8"/>
  <c r="EG126" i="8"/>
  <c r="EG118" i="8"/>
  <c r="EG125" i="8"/>
  <c r="EG133" i="8"/>
  <c r="EG132" i="8"/>
  <c r="EG140" i="8"/>
  <c r="EG139" i="8"/>
  <c r="EG128" i="8"/>
  <c r="EG138" i="8"/>
  <c r="EG146" i="8"/>
  <c r="EG137" i="8"/>
  <c r="EG136" i="8"/>
  <c r="EG144" i="8"/>
  <c r="EG135" i="8"/>
  <c r="EG112" i="8"/>
  <c r="EG134" i="8"/>
  <c r="EG142" i="8"/>
  <c r="EG130" i="8"/>
  <c r="EG145" i="8"/>
  <c r="EG150" i="8"/>
  <c r="EG158" i="8"/>
  <c r="EG141" i="8"/>
  <c r="EG147" i="8"/>
  <c r="EG148" i="8"/>
  <c r="EG156" i="8"/>
  <c r="EG124" i="8"/>
  <c r="EG143" i="8"/>
  <c r="EG149" i="8"/>
  <c r="EG131" i="8"/>
  <c r="EG154" i="8"/>
  <c r="EG153" i="8"/>
  <c r="EG152" i="8"/>
  <c r="EG160" i="8"/>
  <c r="EG151" i="8"/>
  <c r="EG168" i="8"/>
  <c r="EG176" i="8"/>
  <c r="EG167" i="8"/>
  <c r="EG159" i="8"/>
  <c r="EG166" i="8"/>
  <c r="EG174" i="8"/>
  <c r="EG182" i="8"/>
  <c r="EG165" i="8"/>
  <c r="EG173" i="8"/>
  <c r="EG161" i="8"/>
  <c r="EG164" i="8"/>
  <c r="EG172" i="8"/>
  <c r="EG155" i="8"/>
  <c r="EG162" i="8"/>
  <c r="EG163" i="8"/>
  <c r="EG171" i="8"/>
  <c r="EG157" i="8"/>
  <c r="EG170" i="8"/>
  <c r="EG178" i="8"/>
  <c r="EG177" i="8"/>
  <c r="EG187" i="8"/>
  <c r="EG195" i="8"/>
  <c r="EG186" i="8"/>
  <c r="EG185" i="8"/>
  <c r="EG193" i="8"/>
  <c r="EG201" i="8"/>
  <c r="EG184" i="8"/>
  <c r="EG192" i="8"/>
  <c r="EG183" i="8"/>
  <c r="EG191" i="8"/>
  <c r="EG169" i="8"/>
  <c r="EG179" i="8"/>
  <c r="EG190" i="8"/>
  <c r="EG198" i="8"/>
  <c r="EG180" i="8"/>
  <c r="EG189" i="8"/>
  <c r="EG197" i="8"/>
  <c r="EG181" i="8"/>
  <c r="EG204" i="8"/>
  <c r="EG212" i="8"/>
  <c r="EG220" i="8"/>
  <c r="EG211" i="8"/>
  <c r="EG219" i="8"/>
  <c r="EG210" i="8"/>
  <c r="EG218" i="8"/>
  <c r="EG226" i="8"/>
  <c r="EG188" i="8"/>
  <c r="EG194" i="8"/>
  <c r="EG209" i="8"/>
  <c r="EG217" i="8"/>
  <c r="EG196" i="8"/>
  <c r="EG199" i="8"/>
  <c r="EG208" i="8"/>
  <c r="EG216" i="8"/>
  <c r="EG224" i="8"/>
  <c r="EG175" i="8"/>
  <c r="EG207" i="8"/>
  <c r="EG215" i="8"/>
  <c r="EG223" i="8"/>
  <c r="EG202" i="8"/>
  <c r="EG206" i="8"/>
  <c r="EG214" i="8"/>
  <c r="EG222" i="8"/>
  <c r="EG230" i="8"/>
  <c r="EG221" i="8"/>
  <c r="EG231" i="8"/>
  <c r="EG233" i="8"/>
  <c r="EG241" i="8"/>
  <c r="EG3" i="8"/>
  <c r="EG242" i="8"/>
  <c r="EG213" i="8"/>
  <c r="EG232" i="8"/>
  <c r="EG240" i="8"/>
  <c r="EG234" i="8"/>
  <c r="EG200" i="8"/>
  <c r="EG205" i="8"/>
  <c r="EG239" i="8"/>
  <c r="EG247" i="8"/>
  <c r="EG227" i="8"/>
  <c r="EG238" i="8"/>
  <c r="EG246" i="8"/>
  <c r="EG203" i="8"/>
  <c r="EG228" i="8"/>
  <c r="EG237" i="8"/>
  <c r="EG245" i="8"/>
  <c r="EG225" i="8"/>
  <c r="EG229" i="8"/>
  <c r="EG236" i="8"/>
  <c r="EG244" i="8"/>
  <c r="EG235" i="8"/>
  <c r="EG243" i="8"/>
  <c r="CO4" i="8"/>
  <c r="CO6" i="8"/>
  <c r="CO5" i="8"/>
  <c r="CO9" i="8"/>
  <c r="CO8" i="8"/>
  <c r="CO11" i="8"/>
  <c r="CO10" i="8"/>
  <c r="CO7" i="8"/>
  <c r="CO13" i="8"/>
  <c r="CO12" i="8"/>
  <c r="CO16" i="8"/>
  <c r="CO20" i="8"/>
  <c r="CO15" i="8"/>
  <c r="CO14" i="8"/>
  <c r="CO21" i="8"/>
  <c r="CO24" i="8"/>
  <c r="CO22" i="8"/>
  <c r="CO18" i="8"/>
  <c r="CO26" i="8"/>
  <c r="CO19" i="8"/>
  <c r="CO23" i="8"/>
  <c r="CO17" i="8"/>
  <c r="CO27" i="8"/>
  <c r="CO25" i="8"/>
  <c r="CO28" i="8"/>
  <c r="CO29" i="8"/>
  <c r="CO33" i="8"/>
  <c r="CO31" i="8"/>
  <c r="CO30" i="8"/>
  <c r="CO34" i="8"/>
  <c r="CO38" i="8"/>
  <c r="CO36" i="8"/>
  <c r="CO32" i="8"/>
  <c r="CO37" i="8"/>
  <c r="CO42" i="8"/>
  <c r="CO39" i="8"/>
  <c r="CO48" i="8"/>
  <c r="CO35" i="8"/>
  <c r="CO46" i="8"/>
  <c r="CO44" i="8"/>
  <c r="CO40" i="8"/>
  <c r="CO43" i="8"/>
  <c r="CO50" i="8"/>
  <c r="CO47" i="8"/>
  <c r="CO53" i="8"/>
  <c r="CO49" i="8"/>
  <c r="CO56" i="8"/>
  <c r="CO45" i="8"/>
  <c r="CO62" i="8"/>
  <c r="CO52" i="8"/>
  <c r="CO54" i="8"/>
  <c r="CO60" i="8"/>
  <c r="CO41" i="8"/>
  <c r="CO51" i="8"/>
  <c r="CO55" i="8"/>
  <c r="CO58" i="8"/>
  <c r="CO63" i="8"/>
  <c r="CO57" i="8"/>
  <c r="CO70" i="8"/>
  <c r="CO61" i="8"/>
  <c r="CO68" i="8"/>
  <c r="CO66" i="8"/>
  <c r="CO71" i="8"/>
  <c r="CO74" i="8"/>
  <c r="CO59" i="8"/>
  <c r="CO72" i="8"/>
  <c r="CO67" i="8"/>
  <c r="CO73" i="8"/>
  <c r="CO80" i="8"/>
  <c r="CO64" i="8"/>
  <c r="CO65" i="8"/>
  <c r="CO78" i="8"/>
  <c r="CO69" i="8"/>
  <c r="CO77" i="8"/>
  <c r="CO76" i="8"/>
  <c r="CO84" i="8"/>
  <c r="CO83" i="8"/>
  <c r="CO88" i="8"/>
  <c r="CO79" i="8"/>
  <c r="CO87" i="8"/>
  <c r="CO81" i="8"/>
  <c r="CO86" i="8"/>
  <c r="CO94" i="8"/>
  <c r="CO85" i="8"/>
  <c r="CO75" i="8"/>
  <c r="CO90" i="8"/>
  <c r="CO104" i="8"/>
  <c r="CO95" i="8"/>
  <c r="CO96" i="8"/>
  <c r="CO102" i="8"/>
  <c r="CO82" i="8"/>
  <c r="CO89" i="8"/>
  <c r="CO91" i="8"/>
  <c r="CO100" i="8"/>
  <c r="CO92" i="8"/>
  <c r="CO99" i="8"/>
  <c r="CO93" i="8"/>
  <c r="CO98" i="8"/>
  <c r="CO106" i="8"/>
  <c r="CO101" i="8"/>
  <c r="CO105" i="8"/>
  <c r="CO111" i="8"/>
  <c r="CO103" i="8"/>
  <c r="CO110" i="8"/>
  <c r="CO109" i="8"/>
  <c r="CO117" i="8"/>
  <c r="CO97" i="8"/>
  <c r="CO107" i="8"/>
  <c r="CO108" i="8"/>
  <c r="CO115" i="8"/>
  <c r="CO113" i="8"/>
  <c r="CO119" i="8"/>
  <c r="CO127" i="8"/>
  <c r="CO116" i="8"/>
  <c r="CO125" i="8"/>
  <c r="CO133" i="8"/>
  <c r="CO114" i="8"/>
  <c r="CO123" i="8"/>
  <c r="CO118" i="8"/>
  <c r="CO122" i="8"/>
  <c r="CO130" i="8"/>
  <c r="CO112" i="8"/>
  <c r="CO121" i="8"/>
  <c r="CO129" i="8"/>
  <c r="CO120" i="8"/>
  <c r="CO126" i="8"/>
  <c r="CO136" i="8"/>
  <c r="CO128" i="8"/>
  <c r="CO135" i="8"/>
  <c r="CO134" i="8"/>
  <c r="CO142" i="8"/>
  <c r="CO140" i="8"/>
  <c r="CO139" i="8"/>
  <c r="CO131" i="8"/>
  <c r="CO138" i="8"/>
  <c r="CO146" i="8"/>
  <c r="CO143" i="8"/>
  <c r="CO147" i="8"/>
  <c r="CO154" i="8"/>
  <c r="CO124" i="8"/>
  <c r="CO148" i="8"/>
  <c r="CO153" i="8"/>
  <c r="CO149" i="8"/>
  <c r="CO152" i="8"/>
  <c r="CO160" i="8"/>
  <c r="CO151" i="8"/>
  <c r="CO141" i="8"/>
  <c r="CO145" i="8"/>
  <c r="CO158" i="8"/>
  <c r="CO137" i="8"/>
  <c r="CO150" i="8"/>
  <c r="CO157" i="8"/>
  <c r="CO132" i="8"/>
  <c r="CO144" i="8"/>
  <c r="CO156" i="8"/>
  <c r="CO164" i="8"/>
  <c r="CO172" i="8"/>
  <c r="CO171" i="8"/>
  <c r="CO170" i="8"/>
  <c r="CO178" i="8"/>
  <c r="CO161" i="8"/>
  <c r="CO169" i="8"/>
  <c r="CO155" i="8"/>
  <c r="CO159" i="8"/>
  <c r="CO162" i="8"/>
  <c r="CO168" i="8"/>
  <c r="CO176" i="8"/>
  <c r="CO163" i="8"/>
  <c r="CO167" i="8"/>
  <c r="CO175" i="8"/>
  <c r="CO166" i="8"/>
  <c r="CO174" i="8"/>
  <c r="CO182" i="8"/>
  <c r="CO177" i="8"/>
  <c r="CO191" i="8"/>
  <c r="CO199" i="8"/>
  <c r="CO183" i="8"/>
  <c r="CO190" i="8"/>
  <c r="CO189" i="8"/>
  <c r="CO197" i="8"/>
  <c r="CO173" i="8"/>
  <c r="CO188" i="8"/>
  <c r="CO165" i="8"/>
  <c r="CO179" i="8"/>
  <c r="CO187" i="8"/>
  <c r="CO195" i="8"/>
  <c r="CO180" i="8"/>
  <c r="CO186" i="8"/>
  <c r="CO194" i="8"/>
  <c r="CO202" i="8"/>
  <c r="CO181" i="8"/>
  <c r="CO185" i="8"/>
  <c r="CO193" i="8"/>
  <c r="CO201" i="8"/>
  <c r="CO208" i="8"/>
  <c r="CO216" i="8"/>
  <c r="CO224" i="8"/>
  <c r="CO192" i="8"/>
  <c r="CO200" i="8"/>
  <c r="CO207" i="8"/>
  <c r="CO215" i="8"/>
  <c r="CO223" i="8"/>
  <c r="CO184" i="8"/>
  <c r="CO206" i="8"/>
  <c r="CO214" i="8"/>
  <c r="CO222" i="8"/>
  <c r="CO230" i="8"/>
  <c r="CO205" i="8"/>
  <c r="CO213" i="8"/>
  <c r="CO221" i="8"/>
  <c r="CO196" i="8"/>
  <c r="CO212" i="8"/>
  <c r="CO220" i="8"/>
  <c r="CO198" i="8"/>
  <c r="CO211" i="8"/>
  <c r="CO219" i="8"/>
  <c r="CO203" i="8"/>
  <c r="CO210" i="8"/>
  <c r="CO218" i="8"/>
  <c r="CO226" i="8"/>
  <c r="CO209" i="8"/>
  <c r="CO232" i="8"/>
  <c r="CO237" i="8"/>
  <c r="CO245" i="8"/>
  <c r="CO233" i="8"/>
  <c r="CO236" i="8"/>
  <c r="CO244" i="8"/>
  <c r="CO227" i="8"/>
  <c r="CO235" i="8"/>
  <c r="CO243" i="8"/>
  <c r="CO242" i="8"/>
  <c r="CO228" i="8"/>
  <c r="CO234" i="8"/>
  <c r="CO225" i="8"/>
  <c r="CO229" i="8"/>
  <c r="CO241" i="8"/>
  <c r="CO3" i="8"/>
  <c r="CO240" i="8"/>
  <c r="CO217" i="8"/>
  <c r="CO231" i="8"/>
  <c r="CO238" i="8"/>
  <c r="CO204" i="8"/>
  <c r="CO239" i="8"/>
  <c r="CO247" i="8"/>
  <c r="CO246" i="8"/>
  <c r="BL5" i="8"/>
  <c r="BL4" i="8"/>
  <c r="BL8" i="8"/>
  <c r="BL7" i="8"/>
  <c r="BL10" i="8"/>
  <c r="BL9" i="8"/>
  <c r="BL6" i="8"/>
  <c r="BL12" i="8"/>
  <c r="BL15" i="8"/>
  <c r="BL19" i="8"/>
  <c r="BL11" i="8"/>
  <c r="BL17" i="8"/>
  <c r="BL14" i="8"/>
  <c r="BL16" i="8"/>
  <c r="BL24" i="8"/>
  <c r="BL20" i="8"/>
  <c r="BL18" i="8"/>
  <c r="BL25" i="8"/>
  <c r="BL21" i="8"/>
  <c r="BL23" i="8"/>
  <c r="BL13" i="8"/>
  <c r="BL29" i="8"/>
  <c r="BL22" i="8"/>
  <c r="BL27" i="8"/>
  <c r="BL26" i="8"/>
  <c r="BL32" i="8"/>
  <c r="BL30" i="8"/>
  <c r="BL28" i="8"/>
  <c r="BL33" i="8"/>
  <c r="BL34" i="8"/>
  <c r="BL31" i="8"/>
  <c r="BL37" i="8"/>
  <c r="BL35" i="8"/>
  <c r="BL43" i="8"/>
  <c r="BL38" i="8"/>
  <c r="BL39" i="8"/>
  <c r="BL41" i="8"/>
  <c r="BL40" i="8"/>
  <c r="BL47" i="8"/>
  <c r="BL49" i="8"/>
  <c r="BL52" i="8"/>
  <c r="BL46" i="8"/>
  <c r="BL42" i="8"/>
  <c r="BL44" i="8"/>
  <c r="BL48" i="8"/>
  <c r="BL50" i="8"/>
  <c r="BL57" i="8"/>
  <c r="BL65" i="8"/>
  <c r="BL45" i="8"/>
  <c r="BL51" i="8"/>
  <c r="BL36" i="8"/>
  <c r="BL53" i="8"/>
  <c r="BL54" i="8"/>
  <c r="BL61" i="8"/>
  <c r="BL67" i="8"/>
  <c r="BL55" i="8"/>
  <c r="BL62" i="8"/>
  <c r="BL63" i="8"/>
  <c r="BL73" i="8"/>
  <c r="BL60" i="8"/>
  <c r="BL64" i="8"/>
  <c r="BL59" i="8"/>
  <c r="BL56" i="8"/>
  <c r="BL69" i="8"/>
  <c r="BL77" i="8"/>
  <c r="BL70" i="8"/>
  <c r="BL66" i="8"/>
  <c r="BL71" i="8"/>
  <c r="BL75" i="8"/>
  <c r="BL83" i="8"/>
  <c r="BL72" i="8"/>
  <c r="BL74" i="8"/>
  <c r="BL58" i="8"/>
  <c r="BL68" i="8"/>
  <c r="BL81" i="8"/>
  <c r="BL80" i="8"/>
  <c r="BL79" i="8"/>
  <c r="BL89" i="8"/>
  <c r="BL82" i="8"/>
  <c r="BL88" i="8"/>
  <c r="BL76" i="8"/>
  <c r="BL84" i="8"/>
  <c r="BL87" i="8"/>
  <c r="BL78" i="8"/>
  <c r="BL85" i="8"/>
  <c r="BL86" i="8"/>
  <c r="BL93" i="8"/>
  <c r="BL99" i="8"/>
  <c r="BL91" i="8"/>
  <c r="BL90" i="8"/>
  <c r="BL94" i="8"/>
  <c r="BL97" i="8"/>
  <c r="BL105" i="8"/>
  <c r="BL95" i="8"/>
  <c r="BL96" i="8"/>
  <c r="BL103" i="8"/>
  <c r="BL102" i="8"/>
  <c r="BL101" i="8"/>
  <c r="BL112" i="8"/>
  <c r="BL98" i="8"/>
  <c r="BL100" i="8"/>
  <c r="BL106" i="8"/>
  <c r="BL110" i="8"/>
  <c r="BL107" i="8"/>
  <c r="BL109" i="8"/>
  <c r="BL92" i="8"/>
  <c r="BL108" i="8"/>
  <c r="BL116" i="8"/>
  <c r="BL115" i="8"/>
  <c r="BL122" i="8"/>
  <c r="BL130" i="8"/>
  <c r="BL121" i="8"/>
  <c r="BL114" i="8"/>
  <c r="BL120" i="8"/>
  <c r="BL128" i="8"/>
  <c r="BL111" i="8"/>
  <c r="BL104" i="8"/>
  <c r="BL119" i="8"/>
  <c r="BL126" i="8"/>
  <c r="BL125" i="8"/>
  <c r="BL117" i="8"/>
  <c r="BL124" i="8"/>
  <c r="BL132" i="8"/>
  <c r="BL131" i="8"/>
  <c r="BL139" i="8"/>
  <c r="BL138" i="8"/>
  <c r="BL113" i="8"/>
  <c r="BL137" i="8"/>
  <c r="BL145" i="8"/>
  <c r="BL118" i="8"/>
  <c r="BL133" i="8"/>
  <c r="BL136" i="8"/>
  <c r="BL135" i="8"/>
  <c r="BL143" i="8"/>
  <c r="BL123" i="8"/>
  <c r="BL134" i="8"/>
  <c r="BL142" i="8"/>
  <c r="BL127" i="8"/>
  <c r="BL141" i="8"/>
  <c r="BL149" i="8"/>
  <c r="BL157" i="8"/>
  <c r="BL146" i="8"/>
  <c r="BL140" i="8"/>
  <c r="BL147" i="8"/>
  <c r="BL155" i="8"/>
  <c r="BL163" i="8"/>
  <c r="BL129" i="8"/>
  <c r="BL148" i="8"/>
  <c r="BL144" i="8"/>
  <c r="BL153" i="8"/>
  <c r="BL152" i="8"/>
  <c r="BL160" i="8"/>
  <c r="BL150" i="8"/>
  <c r="BL151" i="8"/>
  <c r="BL159" i="8"/>
  <c r="BL167" i="8"/>
  <c r="BL175" i="8"/>
  <c r="BL154" i="8"/>
  <c r="BL166" i="8"/>
  <c r="BL174" i="8"/>
  <c r="BL156" i="8"/>
  <c r="BL165" i="8"/>
  <c r="BL173" i="8"/>
  <c r="BL181" i="8"/>
  <c r="BL158" i="8"/>
  <c r="BL164" i="8"/>
  <c r="BL172" i="8"/>
  <c r="BL171" i="8"/>
  <c r="BL161" i="8"/>
  <c r="BL170" i="8"/>
  <c r="BL178" i="8"/>
  <c r="BL162" i="8"/>
  <c r="BL169" i="8"/>
  <c r="BL177" i="8"/>
  <c r="BL186" i="8"/>
  <c r="BL194" i="8"/>
  <c r="BL202" i="8"/>
  <c r="BL168" i="8"/>
  <c r="BL185" i="8"/>
  <c r="BL193" i="8"/>
  <c r="BL182" i="8"/>
  <c r="BL184" i="8"/>
  <c r="BL192" i="8"/>
  <c r="BL200" i="8"/>
  <c r="BL183" i="8"/>
  <c r="BL191" i="8"/>
  <c r="BL176" i="8"/>
  <c r="BL190" i="8"/>
  <c r="BL198" i="8"/>
  <c r="BL189" i="8"/>
  <c r="BL197" i="8"/>
  <c r="BL179" i="8"/>
  <c r="BL188" i="8"/>
  <c r="BL196" i="8"/>
  <c r="BL204" i="8"/>
  <c r="BL195" i="8"/>
  <c r="BL203" i="8"/>
  <c r="BL211" i="8"/>
  <c r="BL219" i="8"/>
  <c r="BL210" i="8"/>
  <c r="BL218" i="8"/>
  <c r="BL209" i="8"/>
  <c r="BL217" i="8"/>
  <c r="BL225" i="8"/>
  <c r="BL233" i="8"/>
  <c r="BL180" i="8"/>
  <c r="BL205" i="8"/>
  <c r="BL208" i="8"/>
  <c r="BL216" i="8"/>
  <c r="BL207" i="8"/>
  <c r="BL215" i="8"/>
  <c r="BL223" i="8"/>
  <c r="BL206" i="8"/>
  <c r="BL214" i="8"/>
  <c r="BL222" i="8"/>
  <c r="BL201" i="8"/>
  <c r="BL213" i="8"/>
  <c r="BL221" i="8"/>
  <c r="BL229" i="8"/>
  <c r="BL187" i="8"/>
  <c r="BL230" i="8"/>
  <c r="BL240" i="8"/>
  <c r="BL224" i="8"/>
  <c r="BL231" i="8"/>
  <c r="BL239" i="8"/>
  <c r="BL247" i="8"/>
  <c r="BL232" i="8"/>
  <c r="BL238" i="8"/>
  <c r="BL246" i="8"/>
  <c r="BL245" i="8"/>
  <c r="BL241" i="8"/>
  <c r="BL3" i="8"/>
  <c r="BL237" i="8"/>
  <c r="BL199" i="8"/>
  <c r="BL220" i="8"/>
  <c r="BL226" i="8"/>
  <c r="BL227" i="8"/>
  <c r="BL236" i="8"/>
  <c r="BL244" i="8"/>
  <c r="BL212" i="8"/>
  <c r="BL228" i="8"/>
  <c r="BL235" i="8"/>
  <c r="BL243" i="8"/>
  <c r="BL234" i="8"/>
  <c r="BL242" i="8"/>
  <c r="CN5" i="8"/>
  <c r="CN4" i="8"/>
  <c r="CN10" i="8"/>
  <c r="CN7" i="8"/>
  <c r="CN8" i="8"/>
  <c r="CN6" i="8"/>
  <c r="CN11" i="8"/>
  <c r="CN9" i="8"/>
  <c r="CN14" i="8"/>
  <c r="CN19" i="8"/>
  <c r="CN13" i="8"/>
  <c r="CN17" i="8"/>
  <c r="CN16" i="8"/>
  <c r="CN20" i="8"/>
  <c r="CN24" i="8"/>
  <c r="CN22" i="8"/>
  <c r="CN18" i="8"/>
  <c r="CN23" i="8"/>
  <c r="CN29" i="8"/>
  <c r="CN12" i="8"/>
  <c r="CN15" i="8"/>
  <c r="CN21" i="8"/>
  <c r="CN25" i="8"/>
  <c r="CN28" i="8"/>
  <c r="CN32" i="8"/>
  <c r="CN27" i="8"/>
  <c r="CN33" i="8"/>
  <c r="CN37" i="8"/>
  <c r="CN26" i="8"/>
  <c r="CN35" i="8"/>
  <c r="CN41" i="8"/>
  <c r="CN30" i="8"/>
  <c r="CN36" i="8"/>
  <c r="CN40" i="8"/>
  <c r="CN47" i="8"/>
  <c r="CN31" i="8"/>
  <c r="CN45" i="8"/>
  <c r="CN34" i="8"/>
  <c r="CN38" i="8"/>
  <c r="CN43" i="8"/>
  <c r="CN44" i="8"/>
  <c r="CN39" i="8"/>
  <c r="CN48" i="8"/>
  <c r="CN52" i="8"/>
  <c r="CN53" i="8"/>
  <c r="CN61" i="8"/>
  <c r="CN42" i="8"/>
  <c r="CN51" i="8"/>
  <c r="CN55" i="8"/>
  <c r="CN59" i="8"/>
  <c r="CN46" i="8"/>
  <c r="CN58" i="8"/>
  <c r="CN57" i="8"/>
  <c r="CN56" i="8"/>
  <c r="CN64" i="8"/>
  <c r="CN69" i="8"/>
  <c r="CN49" i="8"/>
  <c r="CN50" i="8"/>
  <c r="CN67" i="8"/>
  <c r="CN60" i="8"/>
  <c r="CN62" i="8"/>
  <c r="CN65" i="8"/>
  <c r="CN73" i="8"/>
  <c r="CN72" i="8"/>
  <c r="CN81" i="8"/>
  <c r="CN79" i="8"/>
  <c r="CN54" i="8"/>
  <c r="CN63" i="8"/>
  <c r="CN77" i="8"/>
  <c r="CN76" i="8"/>
  <c r="CN66" i="8"/>
  <c r="CN68" i="8"/>
  <c r="CN70" i="8"/>
  <c r="CN75" i="8"/>
  <c r="CN83" i="8"/>
  <c r="CN78" i="8"/>
  <c r="CN87" i="8"/>
  <c r="CN80" i="8"/>
  <c r="CN84" i="8"/>
  <c r="CN86" i="8"/>
  <c r="CN74" i="8"/>
  <c r="CN93" i="8"/>
  <c r="CN85" i="8"/>
  <c r="CN91" i="8"/>
  <c r="CN71" i="8"/>
  <c r="CN82" i="8"/>
  <c r="CN89" i="8"/>
  <c r="CN90" i="8"/>
  <c r="CN95" i="8"/>
  <c r="CN103" i="8"/>
  <c r="CN96" i="8"/>
  <c r="CN101" i="8"/>
  <c r="CN92" i="8"/>
  <c r="CN99" i="8"/>
  <c r="CN98" i="8"/>
  <c r="CN88" i="8"/>
  <c r="CN97" i="8"/>
  <c r="CN105" i="8"/>
  <c r="CN102" i="8"/>
  <c r="CN110" i="8"/>
  <c r="CN104" i="8"/>
  <c r="CN106" i="8"/>
  <c r="CN109" i="8"/>
  <c r="CN107" i="8"/>
  <c r="CN116" i="8"/>
  <c r="CN108" i="8"/>
  <c r="CN114" i="8"/>
  <c r="CN94" i="8"/>
  <c r="CN112" i="8"/>
  <c r="CN126" i="8"/>
  <c r="CN100" i="8"/>
  <c r="CN115" i="8"/>
  <c r="CN124" i="8"/>
  <c r="CN132" i="8"/>
  <c r="CN117" i="8"/>
  <c r="CN123" i="8"/>
  <c r="CN118" i="8"/>
  <c r="CN122" i="8"/>
  <c r="CN111" i="8"/>
  <c r="CN113" i="8"/>
  <c r="CN121" i="8"/>
  <c r="CN129" i="8"/>
  <c r="CN120" i="8"/>
  <c r="CN128" i="8"/>
  <c r="CN127" i="8"/>
  <c r="CN133" i="8"/>
  <c r="CN135" i="8"/>
  <c r="CN130" i="8"/>
  <c r="CN134" i="8"/>
  <c r="CN141" i="8"/>
  <c r="CN149" i="8"/>
  <c r="CN139" i="8"/>
  <c r="CN119" i="8"/>
  <c r="CN131" i="8"/>
  <c r="CN138" i="8"/>
  <c r="CN137" i="8"/>
  <c r="CN145" i="8"/>
  <c r="CN125" i="8"/>
  <c r="CN148" i="8"/>
  <c r="CN153" i="8"/>
  <c r="CN140" i="8"/>
  <c r="CN152" i="8"/>
  <c r="CN136" i="8"/>
  <c r="CN151" i="8"/>
  <c r="CN159" i="8"/>
  <c r="CN150" i="8"/>
  <c r="CN157" i="8"/>
  <c r="CN144" i="8"/>
  <c r="CN156" i="8"/>
  <c r="CN146" i="8"/>
  <c r="CN155" i="8"/>
  <c r="CN163" i="8"/>
  <c r="CN142" i="8"/>
  <c r="CN171" i="8"/>
  <c r="CN160" i="8"/>
  <c r="CN170" i="8"/>
  <c r="CN143" i="8"/>
  <c r="CN161" i="8"/>
  <c r="CN169" i="8"/>
  <c r="CN177" i="8"/>
  <c r="CN154" i="8"/>
  <c r="CN162" i="8"/>
  <c r="CN168" i="8"/>
  <c r="CN167" i="8"/>
  <c r="CN175" i="8"/>
  <c r="CN147" i="8"/>
  <c r="CN166" i="8"/>
  <c r="CN174" i="8"/>
  <c r="CN158" i="8"/>
  <c r="CN165" i="8"/>
  <c r="CN173" i="8"/>
  <c r="CN181" i="8"/>
  <c r="CN172" i="8"/>
  <c r="CN183" i="8"/>
  <c r="CN190" i="8"/>
  <c r="CN198" i="8"/>
  <c r="CN164" i="8"/>
  <c r="CN189" i="8"/>
  <c r="CN178" i="8"/>
  <c r="CN188" i="8"/>
  <c r="CN196" i="8"/>
  <c r="CN204" i="8"/>
  <c r="CN179" i="8"/>
  <c r="CN187" i="8"/>
  <c r="CN180" i="8"/>
  <c r="CN186" i="8"/>
  <c r="CN194" i="8"/>
  <c r="CN185" i="8"/>
  <c r="CN193" i="8"/>
  <c r="CN201" i="8"/>
  <c r="CN184" i="8"/>
  <c r="CN192" i="8"/>
  <c r="CN200" i="8"/>
  <c r="CN202" i="8"/>
  <c r="CN207" i="8"/>
  <c r="CN215" i="8"/>
  <c r="CN223" i="8"/>
  <c r="CN206" i="8"/>
  <c r="CN214" i="8"/>
  <c r="CN222" i="8"/>
  <c r="CN176" i="8"/>
  <c r="CN182" i="8"/>
  <c r="CN205" i="8"/>
  <c r="CN213" i="8"/>
  <c r="CN221" i="8"/>
  <c r="CN229" i="8"/>
  <c r="CN195" i="8"/>
  <c r="CN212" i="8"/>
  <c r="CN220" i="8"/>
  <c r="CN197" i="8"/>
  <c r="CN211" i="8"/>
  <c r="CN219" i="8"/>
  <c r="CN199" i="8"/>
  <c r="CN203" i="8"/>
  <c r="CN210" i="8"/>
  <c r="CN218" i="8"/>
  <c r="CN226" i="8"/>
  <c r="CN191" i="8"/>
  <c r="CN209" i="8"/>
  <c r="CN217" i="8"/>
  <c r="CN225" i="8"/>
  <c r="CN233" i="8"/>
  <c r="CN236" i="8"/>
  <c r="CN244" i="8"/>
  <c r="CN227" i="8"/>
  <c r="CN235" i="8"/>
  <c r="CN243" i="8"/>
  <c r="CN228" i="8"/>
  <c r="CN234" i="8"/>
  <c r="CN242" i="8"/>
  <c r="CN3" i="8"/>
  <c r="CN224" i="8"/>
  <c r="CN241" i="8"/>
  <c r="CN232" i="8"/>
  <c r="CN216" i="8"/>
  <c r="CN240" i="8"/>
  <c r="CN208" i="8"/>
  <c r="CN230" i="8"/>
  <c r="CN239" i="8"/>
  <c r="CN247" i="8"/>
  <c r="CN245" i="8"/>
  <c r="CN231" i="8"/>
  <c r="CN238" i="8"/>
  <c r="CN246" i="8"/>
  <c r="CN237" i="8"/>
  <c r="BK4" i="8"/>
  <c r="BK7" i="8"/>
  <c r="BK6" i="8"/>
  <c r="BK8" i="8"/>
  <c r="BK9" i="8"/>
  <c r="BK15" i="8"/>
  <c r="BK13" i="8"/>
  <c r="BK10" i="8"/>
  <c r="BK5" i="8"/>
  <c r="BK11" i="8"/>
  <c r="BK18" i="8"/>
  <c r="BK16" i="8"/>
  <c r="BK12" i="8"/>
  <c r="BK20" i="8"/>
  <c r="BK17" i="8"/>
  <c r="BK23" i="8"/>
  <c r="BK22" i="8"/>
  <c r="BK19" i="8"/>
  <c r="BK21" i="8"/>
  <c r="BK14" i="8"/>
  <c r="BK24" i="8"/>
  <c r="BK28" i="8"/>
  <c r="BK31" i="8"/>
  <c r="BK27" i="8"/>
  <c r="BK29" i="8"/>
  <c r="BK25" i="8"/>
  <c r="BK33" i="8"/>
  <c r="BK40" i="8"/>
  <c r="BK32" i="8"/>
  <c r="BK38" i="8"/>
  <c r="BK26" i="8"/>
  <c r="BK36" i="8"/>
  <c r="BK34" i="8"/>
  <c r="BK35" i="8"/>
  <c r="BK30" i="8"/>
  <c r="BK42" i="8"/>
  <c r="BK50" i="8"/>
  <c r="BK37" i="8"/>
  <c r="BK46" i="8"/>
  <c r="BK48" i="8"/>
  <c r="BK51" i="8"/>
  <c r="BK41" i="8"/>
  <c r="BK45" i="8"/>
  <c r="BK39" i="8"/>
  <c r="BK43" i="8"/>
  <c r="BK44" i="8"/>
  <c r="BK55" i="8"/>
  <c r="BK58" i="8"/>
  <c r="BK52" i="8"/>
  <c r="BK47" i="8"/>
  <c r="BK49" i="8"/>
  <c r="BK56" i="8"/>
  <c r="BK64" i="8"/>
  <c r="BK53" i="8"/>
  <c r="BK54" i="8"/>
  <c r="BK60" i="8"/>
  <c r="BK62" i="8"/>
  <c r="BK66" i="8"/>
  <c r="BK61" i="8"/>
  <c r="BK63" i="8"/>
  <c r="BK72" i="8"/>
  <c r="BK59" i="8"/>
  <c r="BK65" i="8"/>
  <c r="BK70" i="8"/>
  <c r="BK57" i="8"/>
  <c r="BK68" i="8"/>
  <c r="BK76" i="8"/>
  <c r="BK71" i="8"/>
  <c r="BK75" i="8"/>
  <c r="BK69" i="8"/>
  <c r="BK74" i="8"/>
  <c r="BK82" i="8"/>
  <c r="BK67" i="8"/>
  <c r="BK73" i="8"/>
  <c r="BK80" i="8"/>
  <c r="BK79" i="8"/>
  <c r="BK78" i="8"/>
  <c r="BK90" i="8"/>
  <c r="BK83" i="8"/>
  <c r="BK88" i="8"/>
  <c r="BK96" i="8"/>
  <c r="BK84" i="8"/>
  <c r="BK87" i="8"/>
  <c r="BK77" i="8"/>
  <c r="BK85" i="8"/>
  <c r="BK86" i="8"/>
  <c r="BK92" i="8"/>
  <c r="BK81" i="8"/>
  <c r="BK89" i="8"/>
  <c r="BK91" i="8"/>
  <c r="BK93" i="8"/>
  <c r="BK98" i="8"/>
  <c r="BK94" i="8"/>
  <c r="BK97" i="8"/>
  <c r="BK95" i="8"/>
  <c r="BK104" i="8"/>
  <c r="BK102" i="8"/>
  <c r="BK101" i="8"/>
  <c r="BK100" i="8"/>
  <c r="BK108" i="8"/>
  <c r="BK113" i="8"/>
  <c r="BK105" i="8"/>
  <c r="BK111" i="8"/>
  <c r="BK99" i="8"/>
  <c r="BK106" i="8"/>
  <c r="BK110" i="8"/>
  <c r="BK107" i="8"/>
  <c r="BK109" i="8"/>
  <c r="BK103" i="8"/>
  <c r="BK115" i="8"/>
  <c r="BK121" i="8"/>
  <c r="BK129" i="8"/>
  <c r="BK114" i="8"/>
  <c r="BK120" i="8"/>
  <c r="BK127" i="8"/>
  <c r="BK112" i="8"/>
  <c r="BK119" i="8"/>
  <c r="BK116" i="8"/>
  <c r="BK125" i="8"/>
  <c r="BK117" i="8"/>
  <c r="BK124" i="8"/>
  <c r="BK118" i="8"/>
  <c r="BK123" i="8"/>
  <c r="BK131" i="8"/>
  <c r="BK138" i="8"/>
  <c r="BK132" i="8"/>
  <c r="BK137" i="8"/>
  <c r="BK122" i="8"/>
  <c r="BK130" i="8"/>
  <c r="BK133" i="8"/>
  <c r="BK136" i="8"/>
  <c r="BK144" i="8"/>
  <c r="BK135" i="8"/>
  <c r="BK134" i="8"/>
  <c r="BK142" i="8"/>
  <c r="BK126" i="8"/>
  <c r="BK141" i="8"/>
  <c r="BK128" i="8"/>
  <c r="BK140" i="8"/>
  <c r="BK148" i="8"/>
  <c r="BK146" i="8"/>
  <c r="BK156" i="8"/>
  <c r="BK147" i="8"/>
  <c r="BK145" i="8"/>
  <c r="BK154" i="8"/>
  <c r="BK162" i="8"/>
  <c r="BK153" i="8"/>
  <c r="BK139" i="8"/>
  <c r="BK149" i="8"/>
  <c r="BK152" i="8"/>
  <c r="BK143" i="8"/>
  <c r="BK150" i="8"/>
  <c r="BK151" i="8"/>
  <c r="BK159" i="8"/>
  <c r="BK158" i="8"/>
  <c r="BK166" i="8"/>
  <c r="BK174" i="8"/>
  <c r="BK155" i="8"/>
  <c r="BK160" i="8"/>
  <c r="BK165" i="8"/>
  <c r="BK173" i="8"/>
  <c r="BK157" i="8"/>
  <c r="BK164" i="8"/>
  <c r="BK172" i="8"/>
  <c r="BK180" i="8"/>
  <c r="BK171" i="8"/>
  <c r="BK161" i="8"/>
  <c r="BK170" i="8"/>
  <c r="BK169" i="8"/>
  <c r="BK177" i="8"/>
  <c r="BK168" i="8"/>
  <c r="BK176" i="8"/>
  <c r="BK181" i="8"/>
  <c r="BK185" i="8"/>
  <c r="BK193" i="8"/>
  <c r="BK201" i="8"/>
  <c r="BK182" i="8"/>
  <c r="BK184" i="8"/>
  <c r="BK192" i="8"/>
  <c r="BK183" i="8"/>
  <c r="BK191" i="8"/>
  <c r="BK199" i="8"/>
  <c r="BK175" i="8"/>
  <c r="BK190" i="8"/>
  <c r="BK163" i="8"/>
  <c r="BK189" i="8"/>
  <c r="BK197" i="8"/>
  <c r="BK179" i="8"/>
  <c r="BK188" i="8"/>
  <c r="BK196" i="8"/>
  <c r="BK167" i="8"/>
  <c r="BK187" i="8"/>
  <c r="BK195" i="8"/>
  <c r="BK203" i="8"/>
  <c r="BK210" i="8"/>
  <c r="BK218" i="8"/>
  <c r="BK226" i="8"/>
  <c r="BK202" i="8"/>
  <c r="BK204" i="8"/>
  <c r="BK209" i="8"/>
  <c r="BK217" i="8"/>
  <c r="BK198" i="8"/>
  <c r="BK200" i="8"/>
  <c r="BK205" i="8"/>
  <c r="BK208" i="8"/>
  <c r="BK216" i="8"/>
  <c r="BK224" i="8"/>
  <c r="BK232" i="8"/>
  <c r="BK194" i="8"/>
  <c r="BK207" i="8"/>
  <c r="BK215" i="8"/>
  <c r="BK223" i="8"/>
  <c r="BK186" i="8"/>
  <c r="BK206" i="8"/>
  <c r="BK214" i="8"/>
  <c r="BK222" i="8"/>
  <c r="BK213" i="8"/>
  <c r="BK221" i="8"/>
  <c r="BK212" i="8"/>
  <c r="BK220" i="8"/>
  <c r="BK228" i="8"/>
  <c r="BK231" i="8"/>
  <c r="BK239" i="8"/>
  <c r="BK247" i="8"/>
  <c r="BK246" i="8"/>
  <c r="BK240" i="8"/>
  <c r="BK219" i="8"/>
  <c r="BK225" i="8"/>
  <c r="BK238" i="8"/>
  <c r="BK211" i="8"/>
  <c r="BK237" i="8"/>
  <c r="BK245" i="8"/>
  <c r="BK227" i="8"/>
  <c r="BK233" i="8"/>
  <c r="BK236" i="8"/>
  <c r="BK244" i="8"/>
  <c r="BK230" i="8"/>
  <c r="BK235" i="8"/>
  <c r="BK243" i="8"/>
  <c r="BK234" i="8"/>
  <c r="BK242" i="8"/>
  <c r="BK178" i="8"/>
  <c r="BK229" i="8"/>
  <c r="BK241" i="8"/>
  <c r="BK3" i="8"/>
  <c r="CM7" i="8"/>
  <c r="CM4" i="8"/>
  <c r="CM9" i="8"/>
  <c r="CM5" i="8"/>
  <c r="CM6" i="8"/>
  <c r="CM8" i="8"/>
  <c r="CM11" i="8"/>
  <c r="CM12" i="8"/>
  <c r="CM15" i="8"/>
  <c r="CM13" i="8"/>
  <c r="CM18" i="8"/>
  <c r="CM23" i="8"/>
  <c r="CM10" i="8"/>
  <c r="CM14" i="8"/>
  <c r="CM21" i="8"/>
  <c r="CM22" i="8"/>
  <c r="CM28" i="8"/>
  <c r="CM16" i="8"/>
  <c r="CM26" i="8"/>
  <c r="CM17" i="8"/>
  <c r="CM19" i="8"/>
  <c r="CM24" i="8"/>
  <c r="CM20" i="8"/>
  <c r="CM27" i="8"/>
  <c r="CM25" i="8"/>
  <c r="CM31" i="8"/>
  <c r="CM30" i="8"/>
  <c r="CM36" i="8"/>
  <c r="CM40" i="8"/>
  <c r="CM39" i="8"/>
  <c r="CM35" i="8"/>
  <c r="CM46" i="8"/>
  <c r="CM33" i="8"/>
  <c r="CM44" i="8"/>
  <c r="CM34" i="8"/>
  <c r="CM38" i="8"/>
  <c r="CM43" i="8"/>
  <c r="CM29" i="8"/>
  <c r="CM42" i="8"/>
  <c r="CM50" i="8"/>
  <c r="CM55" i="8"/>
  <c r="CM47" i="8"/>
  <c r="CM37" i="8"/>
  <c r="CM41" i="8"/>
  <c r="CM45" i="8"/>
  <c r="CM49" i="8"/>
  <c r="CM51" i="8"/>
  <c r="CM32" i="8"/>
  <c r="CM53" i="8"/>
  <c r="CM52" i="8"/>
  <c r="CM54" i="8"/>
  <c r="CM60" i="8"/>
  <c r="CM48" i="8"/>
  <c r="CM58" i="8"/>
  <c r="CM57" i="8"/>
  <c r="CM56" i="8"/>
  <c r="CM64" i="8"/>
  <c r="CM68" i="8"/>
  <c r="CM61" i="8"/>
  <c r="CM66" i="8"/>
  <c r="CM62" i="8"/>
  <c r="CM59" i="8"/>
  <c r="CM63" i="8"/>
  <c r="CM72" i="8"/>
  <c r="CM80" i="8"/>
  <c r="CM67" i="8"/>
  <c r="CM73" i="8"/>
  <c r="CM78" i="8"/>
  <c r="CM65" i="8"/>
  <c r="CM69" i="8"/>
  <c r="CM76" i="8"/>
  <c r="CM70" i="8"/>
  <c r="CM75" i="8"/>
  <c r="CM71" i="8"/>
  <c r="CM74" i="8"/>
  <c r="CM82" i="8"/>
  <c r="CM79" i="8"/>
  <c r="CM84" i="8"/>
  <c r="CM86" i="8"/>
  <c r="CM81" i="8"/>
  <c r="CM85" i="8"/>
  <c r="CM92" i="8"/>
  <c r="CM90" i="8"/>
  <c r="CM89" i="8"/>
  <c r="CM88" i="8"/>
  <c r="CM96" i="8"/>
  <c r="CM102" i="8"/>
  <c r="CM83" i="8"/>
  <c r="CM91" i="8"/>
  <c r="CM100" i="8"/>
  <c r="CM108" i="8"/>
  <c r="CM87" i="8"/>
  <c r="CM98" i="8"/>
  <c r="CM77" i="8"/>
  <c r="CM93" i="8"/>
  <c r="CM97" i="8"/>
  <c r="CM94" i="8"/>
  <c r="CM104" i="8"/>
  <c r="CM103" i="8"/>
  <c r="CM106" i="8"/>
  <c r="CM109" i="8"/>
  <c r="CM107" i="8"/>
  <c r="CM115" i="8"/>
  <c r="CM95" i="8"/>
  <c r="CM113" i="8"/>
  <c r="CM112" i="8"/>
  <c r="CM99" i="8"/>
  <c r="CM111" i="8"/>
  <c r="CM101" i="8"/>
  <c r="CM125" i="8"/>
  <c r="CM116" i="8"/>
  <c r="CM105" i="8"/>
  <c r="CM110" i="8"/>
  <c r="CM117" i="8"/>
  <c r="CM123" i="8"/>
  <c r="CM131" i="8"/>
  <c r="CM114" i="8"/>
  <c r="CM118" i="8"/>
  <c r="CM122" i="8"/>
  <c r="CM121" i="8"/>
  <c r="CM129" i="8"/>
  <c r="CM120" i="8"/>
  <c r="CM128" i="8"/>
  <c r="CM119" i="8"/>
  <c r="CM127" i="8"/>
  <c r="CM130" i="8"/>
  <c r="CM134" i="8"/>
  <c r="CM140" i="8"/>
  <c r="CM148" i="8"/>
  <c r="CM138" i="8"/>
  <c r="CM137" i="8"/>
  <c r="CM124" i="8"/>
  <c r="CM132" i="8"/>
  <c r="CM136" i="8"/>
  <c r="CM144" i="8"/>
  <c r="CM152" i="8"/>
  <c r="CM149" i="8"/>
  <c r="CM151" i="8"/>
  <c r="CM158" i="8"/>
  <c r="CM139" i="8"/>
  <c r="CM141" i="8"/>
  <c r="CM145" i="8"/>
  <c r="CM150" i="8"/>
  <c r="CM133" i="8"/>
  <c r="CM156" i="8"/>
  <c r="CM146" i="8"/>
  <c r="CM155" i="8"/>
  <c r="CM142" i="8"/>
  <c r="CM143" i="8"/>
  <c r="CM147" i="8"/>
  <c r="CM154" i="8"/>
  <c r="CM162" i="8"/>
  <c r="CM135" i="8"/>
  <c r="CM153" i="8"/>
  <c r="CM160" i="8"/>
  <c r="CM170" i="8"/>
  <c r="CM161" i="8"/>
  <c r="CM169" i="8"/>
  <c r="CM168" i="8"/>
  <c r="CM176" i="8"/>
  <c r="CM126" i="8"/>
  <c r="CM159" i="8"/>
  <c r="CM167" i="8"/>
  <c r="CM163" i="8"/>
  <c r="CM166" i="8"/>
  <c r="CM174" i="8"/>
  <c r="CM157" i="8"/>
  <c r="CM165" i="8"/>
  <c r="CM173" i="8"/>
  <c r="CM164" i="8"/>
  <c r="CM172" i="8"/>
  <c r="CM180" i="8"/>
  <c r="CM189" i="8"/>
  <c r="CM197" i="8"/>
  <c r="CM178" i="8"/>
  <c r="CM188" i="8"/>
  <c r="CM179" i="8"/>
  <c r="CM187" i="8"/>
  <c r="CM195" i="8"/>
  <c r="CM203" i="8"/>
  <c r="CM186" i="8"/>
  <c r="CM185" i="8"/>
  <c r="CM193" i="8"/>
  <c r="CM171" i="8"/>
  <c r="CM181" i="8"/>
  <c r="CM184" i="8"/>
  <c r="CM192" i="8"/>
  <c r="CM200" i="8"/>
  <c r="CM175" i="8"/>
  <c r="CM182" i="8"/>
  <c r="CM191" i="8"/>
  <c r="CM199" i="8"/>
  <c r="CM183" i="8"/>
  <c r="CM206" i="8"/>
  <c r="CM214" i="8"/>
  <c r="CM222" i="8"/>
  <c r="CM177" i="8"/>
  <c r="CM205" i="8"/>
  <c r="CM213" i="8"/>
  <c r="CM221" i="8"/>
  <c r="CM194" i="8"/>
  <c r="CM212" i="8"/>
  <c r="CM220" i="8"/>
  <c r="CM228" i="8"/>
  <c r="CM190" i="8"/>
  <c r="CM196" i="8"/>
  <c r="CM211" i="8"/>
  <c r="CM219" i="8"/>
  <c r="CM198" i="8"/>
  <c r="CM201" i="8"/>
  <c r="CM210" i="8"/>
  <c r="CM218" i="8"/>
  <c r="CM209" i="8"/>
  <c r="CM217" i="8"/>
  <c r="CM225" i="8"/>
  <c r="CM204" i="8"/>
  <c r="CM208" i="8"/>
  <c r="CM216" i="8"/>
  <c r="CM224" i="8"/>
  <c r="CM232" i="8"/>
  <c r="CM223" i="8"/>
  <c r="CM227" i="8"/>
  <c r="CM233" i="8"/>
  <c r="CM235" i="8"/>
  <c r="CM243" i="8"/>
  <c r="CM215" i="8"/>
  <c r="CM234" i="8"/>
  <c r="CM242" i="8"/>
  <c r="CM202" i="8"/>
  <c r="CM207" i="8"/>
  <c r="CM226" i="8"/>
  <c r="CM241" i="8"/>
  <c r="CM3" i="8"/>
  <c r="CM229" i="8"/>
  <c r="CM240" i="8"/>
  <c r="CM230" i="8"/>
  <c r="CM239" i="8"/>
  <c r="CM247" i="8"/>
  <c r="CM231" i="8"/>
  <c r="CM238" i="8"/>
  <c r="CM246" i="8"/>
  <c r="CM236" i="8"/>
  <c r="CM244" i="8"/>
  <c r="CM237" i="8"/>
  <c r="CM245" i="8"/>
  <c r="BZ4" i="8"/>
  <c r="BZ7" i="8"/>
  <c r="BZ6" i="8"/>
  <c r="BZ5" i="8"/>
  <c r="BZ8" i="8"/>
  <c r="BZ12" i="8"/>
  <c r="BZ11" i="8"/>
  <c r="BZ14" i="8"/>
  <c r="BZ13" i="8"/>
  <c r="BZ17" i="8"/>
  <c r="BZ9" i="8"/>
  <c r="BZ10" i="8"/>
  <c r="BZ15" i="8"/>
  <c r="BZ18" i="8"/>
  <c r="BZ19" i="8"/>
  <c r="BZ22" i="8"/>
  <c r="BZ16" i="8"/>
  <c r="BZ21" i="8"/>
  <c r="BZ20" i="8"/>
  <c r="BZ23" i="8"/>
  <c r="BZ27" i="8"/>
  <c r="BZ26" i="8"/>
  <c r="BZ28" i="8"/>
  <c r="BZ30" i="8"/>
  <c r="BZ25" i="8"/>
  <c r="BZ34" i="8"/>
  <c r="BZ39" i="8"/>
  <c r="BZ24" i="8"/>
  <c r="BZ37" i="8"/>
  <c r="BZ35" i="8"/>
  <c r="BZ33" i="8"/>
  <c r="BZ36" i="8"/>
  <c r="BZ40" i="8"/>
  <c r="BZ43" i="8"/>
  <c r="BZ31" i="8"/>
  <c r="BZ41" i="8"/>
  <c r="BZ49" i="8"/>
  <c r="BZ29" i="8"/>
  <c r="BZ32" i="8"/>
  <c r="BZ47" i="8"/>
  <c r="BZ38" i="8"/>
  <c r="BZ45" i="8"/>
  <c r="BZ42" i="8"/>
  <c r="BZ46" i="8"/>
  <c r="BZ50" i="8"/>
  <c r="BZ54" i="8"/>
  <c r="BZ57" i="8"/>
  <c r="BZ52" i="8"/>
  <c r="BZ55" i="8"/>
  <c r="BZ63" i="8"/>
  <c r="BZ44" i="8"/>
  <c r="BZ51" i="8"/>
  <c r="BZ61" i="8"/>
  <c r="BZ48" i="8"/>
  <c r="BZ59" i="8"/>
  <c r="BZ53" i="8"/>
  <c r="BZ65" i="8"/>
  <c r="BZ71" i="8"/>
  <c r="BZ56" i="8"/>
  <c r="BZ62" i="8"/>
  <c r="BZ58" i="8"/>
  <c r="BZ60" i="8"/>
  <c r="BZ69" i="8"/>
  <c r="BZ64" i="8"/>
  <c r="BZ67" i="8"/>
  <c r="BZ75" i="8"/>
  <c r="BZ74" i="8"/>
  <c r="BZ81" i="8"/>
  <c r="BZ70" i="8"/>
  <c r="BZ79" i="8"/>
  <c r="BZ68" i="8"/>
  <c r="BZ78" i="8"/>
  <c r="BZ72" i="8"/>
  <c r="BZ77" i="8"/>
  <c r="BZ85" i="8"/>
  <c r="BZ73" i="8"/>
  <c r="BZ89" i="8"/>
  <c r="BZ66" i="8"/>
  <c r="BZ76" i="8"/>
  <c r="BZ88" i="8"/>
  <c r="BZ87" i="8"/>
  <c r="BZ95" i="8"/>
  <c r="BZ86" i="8"/>
  <c r="BZ80" i="8"/>
  <c r="BZ82" i="8"/>
  <c r="BZ83" i="8"/>
  <c r="BZ84" i="8"/>
  <c r="BZ91" i="8"/>
  <c r="BZ97" i="8"/>
  <c r="BZ90" i="8"/>
  <c r="BZ92" i="8"/>
  <c r="BZ103" i="8"/>
  <c r="BZ93" i="8"/>
  <c r="BZ94" i="8"/>
  <c r="BZ101" i="8"/>
  <c r="BZ100" i="8"/>
  <c r="BZ99" i="8"/>
  <c r="BZ107" i="8"/>
  <c r="BZ96" i="8"/>
  <c r="BZ98" i="8"/>
  <c r="BZ112" i="8"/>
  <c r="BZ108" i="8"/>
  <c r="BZ110" i="8"/>
  <c r="BZ118" i="8"/>
  <c r="BZ102" i="8"/>
  <c r="BZ109" i="8"/>
  <c r="BZ104" i="8"/>
  <c r="BZ105" i="8"/>
  <c r="BZ106" i="8"/>
  <c r="BZ114" i="8"/>
  <c r="BZ111" i="8"/>
  <c r="BZ117" i="8"/>
  <c r="BZ120" i="8"/>
  <c r="BZ128" i="8"/>
  <c r="BZ115" i="8"/>
  <c r="BZ119" i="8"/>
  <c r="BZ126" i="8"/>
  <c r="BZ124" i="8"/>
  <c r="BZ123" i="8"/>
  <c r="BZ113" i="8"/>
  <c r="BZ122" i="8"/>
  <c r="BZ130" i="8"/>
  <c r="BZ116" i="8"/>
  <c r="BZ137" i="8"/>
  <c r="BZ121" i="8"/>
  <c r="BZ136" i="8"/>
  <c r="BZ125" i="8"/>
  <c r="BZ135" i="8"/>
  <c r="BZ143" i="8"/>
  <c r="BZ127" i="8"/>
  <c r="BZ131" i="8"/>
  <c r="BZ134" i="8"/>
  <c r="BZ129" i="8"/>
  <c r="BZ132" i="8"/>
  <c r="BZ141" i="8"/>
  <c r="BZ133" i="8"/>
  <c r="BZ140" i="8"/>
  <c r="BZ139" i="8"/>
  <c r="BZ147" i="8"/>
  <c r="BZ142" i="8"/>
  <c r="BZ150" i="8"/>
  <c r="BZ155" i="8"/>
  <c r="BZ153" i="8"/>
  <c r="BZ161" i="8"/>
  <c r="BZ145" i="8"/>
  <c r="BZ146" i="8"/>
  <c r="BZ152" i="8"/>
  <c r="BZ151" i="8"/>
  <c r="BZ144" i="8"/>
  <c r="BZ158" i="8"/>
  <c r="BZ138" i="8"/>
  <c r="BZ148" i="8"/>
  <c r="BZ157" i="8"/>
  <c r="BZ149" i="8"/>
  <c r="BZ160" i="8"/>
  <c r="BZ165" i="8"/>
  <c r="BZ173" i="8"/>
  <c r="BZ162" i="8"/>
  <c r="BZ164" i="8"/>
  <c r="BZ172" i="8"/>
  <c r="BZ163" i="8"/>
  <c r="BZ171" i="8"/>
  <c r="BZ179" i="8"/>
  <c r="BZ170" i="8"/>
  <c r="BZ169" i="8"/>
  <c r="BZ177" i="8"/>
  <c r="BZ159" i="8"/>
  <c r="BZ168" i="8"/>
  <c r="BZ176" i="8"/>
  <c r="BZ154" i="8"/>
  <c r="BZ167" i="8"/>
  <c r="BZ175" i="8"/>
  <c r="BZ183" i="8"/>
  <c r="BZ184" i="8"/>
  <c r="BZ192" i="8"/>
  <c r="BZ200" i="8"/>
  <c r="BZ191" i="8"/>
  <c r="BZ180" i="8"/>
  <c r="BZ190" i="8"/>
  <c r="BZ198" i="8"/>
  <c r="BZ181" i="8"/>
  <c r="BZ189" i="8"/>
  <c r="BZ156" i="8"/>
  <c r="BZ174" i="8"/>
  <c r="BZ182" i="8"/>
  <c r="BZ188" i="8"/>
  <c r="BZ196" i="8"/>
  <c r="BZ166" i="8"/>
  <c r="BZ187" i="8"/>
  <c r="BZ195" i="8"/>
  <c r="BZ186" i="8"/>
  <c r="BZ194" i="8"/>
  <c r="BZ202" i="8"/>
  <c r="BZ178" i="8"/>
  <c r="BZ209" i="8"/>
  <c r="BZ217" i="8"/>
  <c r="BZ225" i="8"/>
  <c r="BZ208" i="8"/>
  <c r="BZ216" i="8"/>
  <c r="BZ193" i="8"/>
  <c r="BZ207" i="8"/>
  <c r="BZ215" i="8"/>
  <c r="BZ223" i="8"/>
  <c r="BZ231" i="8"/>
  <c r="BZ185" i="8"/>
  <c r="BZ203" i="8"/>
  <c r="BZ206" i="8"/>
  <c r="BZ214" i="8"/>
  <c r="BZ222" i="8"/>
  <c r="BZ204" i="8"/>
  <c r="BZ213" i="8"/>
  <c r="BZ221" i="8"/>
  <c r="BZ201" i="8"/>
  <c r="BZ212" i="8"/>
  <c r="BZ220" i="8"/>
  <c r="BZ199" i="8"/>
  <c r="BZ205" i="8"/>
  <c r="BZ211" i="8"/>
  <c r="BZ219" i="8"/>
  <c r="BZ227" i="8"/>
  <c r="BZ218" i="8"/>
  <c r="BZ228" i="8"/>
  <c r="BZ238" i="8"/>
  <c r="BZ246" i="8"/>
  <c r="BZ210" i="8"/>
  <c r="BZ229" i="8"/>
  <c r="BZ237" i="8"/>
  <c r="BZ245" i="8"/>
  <c r="BZ239" i="8"/>
  <c r="BZ230" i="8"/>
  <c r="BZ236" i="8"/>
  <c r="BZ244" i="8"/>
  <c r="BZ247" i="8"/>
  <c r="BZ226" i="8"/>
  <c r="BZ235" i="8"/>
  <c r="BZ243" i="8"/>
  <c r="BZ234" i="8"/>
  <c r="BZ242" i="8"/>
  <c r="BZ232" i="8"/>
  <c r="BZ241" i="8"/>
  <c r="BZ3" i="8"/>
  <c r="BZ197" i="8"/>
  <c r="BZ224" i="8"/>
  <c r="BZ233" i="8"/>
  <c r="BZ240" i="8"/>
  <c r="BM6" i="8"/>
  <c r="BM5" i="8"/>
  <c r="BM4" i="8"/>
  <c r="BM7" i="8"/>
  <c r="BM8" i="8"/>
  <c r="BM11" i="8"/>
  <c r="BM12" i="8"/>
  <c r="BM9" i="8"/>
  <c r="BM13" i="8"/>
  <c r="BM14" i="8"/>
  <c r="BM20" i="8"/>
  <c r="BM18" i="8"/>
  <c r="BM16" i="8"/>
  <c r="BM10" i="8"/>
  <c r="BM21" i="8"/>
  <c r="BM19" i="8"/>
  <c r="BM17" i="8"/>
  <c r="BM22" i="8"/>
  <c r="BM26" i="8"/>
  <c r="BM23" i="8"/>
  <c r="BM15" i="8"/>
  <c r="BM28" i="8"/>
  <c r="BM33" i="8"/>
  <c r="BM25" i="8"/>
  <c r="BM31" i="8"/>
  <c r="BM30" i="8"/>
  <c r="BM24" i="8"/>
  <c r="BM27" i="8"/>
  <c r="BM29" i="8"/>
  <c r="BM38" i="8"/>
  <c r="BM36" i="8"/>
  <c r="BM32" i="8"/>
  <c r="BM34" i="8"/>
  <c r="BM35" i="8"/>
  <c r="BM44" i="8"/>
  <c r="BM42" i="8"/>
  <c r="BM39" i="8"/>
  <c r="BM41" i="8"/>
  <c r="BM37" i="8"/>
  <c r="BM40" i="8"/>
  <c r="BM48" i="8"/>
  <c r="BM47" i="8"/>
  <c r="BM53" i="8"/>
  <c r="BM46" i="8"/>
  <c r="BM50" i="8"/>
  <c r="BM51" i="8"/>
  <c r="BM43" i="8"/>
  <c r="BM45" i="8"/>
  <c r="BM55" i="8"/>
  <c r="BM52" i="8"/>
  <c r="BM58" i="8"/>
  <c r="BM49" i="8"/>
  <c r="BM56" i="8"/>
  <c r="BM62" i="8"/>
  <c r="BM61" i="8"/>
  <c r="BM66" i="8"/>
  <c r="BM63" i="8"/>
  <c r="BM60" i="8"/>
  <c r="BM64" i="8"/>
  <c r="BM59" i="8"/>
  <c r="BM70" i="8"/>
  <c r="BM78" i="8"/>
  <c r="BM54" i="8"/>
  <c r="BM65" i="8"/>
  <c r="BM76" i="8"/>
  <c r="BM84" i="8"/>
  <c r="BM69" i="8"/>
  <c r="BM71" i="8"/>
  <c r="BM75" i="8"/>
  <c r="BM67" i="8"/>
  <c r="BM72" i="8"/>
  <c r="BM74" i="8"/>
  <c r="BM57" i="8"/>
  <c r="BM68" i="8"/>
  <c r="BM73" i="8"/>
  <c r="BM81" i="8"/>
  <c r="BM80" i="8"/>
  <c r="BM90" i="8"/>
  <c r="BM83" i="8"/>
  <c r="BM82" i="8"/>
  <c r="BM88" i="8"/>
  <c r="BM77" i="8"/>
  <c r="BM87" i="8"/>
  <c r="BM79" i="8"/>
  <c r="BM85" i="8"/>
  <c r="BM86" i="8"/>
  <c r="BM94" i="8"/>
  <c r="BM92" i="8"/>
  <c r="BM100" i="8"/>
  <c r="BM89" i="8"/>
  <c r="BM93" i="8"/>
  <c r="BM91" i="8"/>
  <c r="BM98" i="8"/>
  <c r="BM106" i="8"/>
  <c r="BM97" i="8"/>
  <c r="BM95" i="8"/>
  <c r="BM104" i="8"/>
  <c r="BM96" i="8"/>
  <c r="BM103" i="8"/>
  <c r="BM102" i="8"/>
  <c r="BM113" i="8"/>
  <c r="BM105" i="8"/>
  <c r="BM99" i="8"/>
  <c r="BM111" i="8"/>
  <c r="BM101" i="8"/>
  <c r="BM110" i="8"/>
  <c r="BM107" i="8"/>
  <c r="BM109" i="8"/>
  <c r="BM117" i="8"/>
  <c r="BM118" i="8"/>
  <c r="BM123" i="8"/>
  <c r="BM115" i="8"/>
  <c r="BM122" i="8"/>
  <c r="BM108" i="8"/>
  <c r="BM121" i="8"/>
  <c r="BM129" i="8"/>
  <c r="BM114" i="8"/>
  <c r="BM120" i="8"/>
  <c r="BM112" i="8"/>
  <c r="BM127" i="8"/>
  <c r="BM116" i="8"/>
  <c r="BM119" i="8"/>
  <c r="BM126" i="8"/>
  <c r="BM125" i="8"/>
  <c r="BM133" i="8"/>
  <c r="BM124" i="8"/>
  <c r="BM140" i="8"/>
  <c r="BM131" i="8"/>
  <c r="BM139" i="8"/>
  <c r="BM132" i="8"/>
  <c r="BM138" i="8"/>
  <c r="BM146" i="8"/>
  <c r="BM130" i="8"/>
  <c r="BM137" i="8"/>
  <c r="BM136" i="8"/>
  <c r="BM144" i="8"/>
  <c r="BM135" i="8"/>
  <c r="BM134" i="8"/>
  <c r="BM142" i="8"/>
  <c r="BM150" i="8"/>
  <c r="BM158" i="8"/>
  <c r="BM156" i="8"/>
  <c r="BM145" i="8"/>
  <c r="BM147" i="8"/>
  <c r="BM128" i="8"/>
  <c r="BM148" i="8"/>
  <c r="BM154" i="8"/>
  <c r="BM141" i="8"/>
  <c r="BM149" i="8"/>
  <c r="BM153" i="8"/>
  <c r="BM143" i="8"/>
  <c r="BM152" i="8"/>
  <c r="BM160" i="8"/>
  <c r="BM163" i="8"/>
  <c r="BM168" i="8"/>
  <c r="BM176" i="8"/>
  <c r="BM167" i="8"/>
  <c r="BM155" i="8"/>
  <c r="BM166" i="8"/>
  <c r="BM174" i="8"/>
  <c r="BM182" i="8"/>
  <c r="BM157" i="8"/>
  <c r="BM165" i="8"/>
  <c r="BM173" i="8"/>
  <c r="BM164" i="8"/>
  <c r="BM172" i="8"/>
  <c r="BM171" i="8"/>
  <c r="BM159" i="8"/>
  <c r="BM161" i="8"/>
  <c r="BM170" i="8"/>
  <c r="BM178" i="8"/>
  <c r="BM180" i="8"/>
  <c r="BM187" i="8"/>
  <c r="BM195" i="8"/>
  <c r="BM181" i="8"/>
  <c r="BM186" i="8"/>
  <c r="BM194" i="8"/>
  <c r="BM185" i="8"/>
  <c r="BM193" i="8"/>
  <c r="BM201" i="8"/>
  <c r="BM151" i="8"/>
  <c r="BM184" i="8"/>
  <c r="BM192" i="8"/>
  <c r="BM169" i="8"/>
  <c r="BM175" i="8"/>
  <c r="BM183" i="8"/>
  <c r="BM191" i="8"/>
  <c r="BM177" i="8"/>
  <c r="BM190" i="8"/>
  <c r="BM198" i="8"/>
  <c r="BM162" i="8"/>
  <c r="BM189" i="8"/>
  <c r="BM197" i="8"/>
  <c r="BM205" i="8"/>
  <c r="BM199" i="8"/>
  <c r="BM212" i="8"/>
  <c r="BM220" i="8"/>
  <c r="BM196" i="8"/>
  <c r="BM203" i="8"/>
  <c r="BM211" i="8"/>
  <c r="BM219" i="8"/>
  <c r="BM188" i="8"/>
  <c r="BM202" i="8"/>
  <c r="BM204" i="8"/>
  <c r="BM210" i="8"/>
  <c r="BM218" i="8"/>
  <c r="BM226" i="8"/>
  <c r="BM200" i="8"/>
  <c r="BM209" i="8"/>
  <c r="BM217" i="8"/>
  <c r="BM208" i="8"/>
  <c r="BM216" i="8"/>
  <c r="BM224" i="8"/>
  <c r="BM179" i="8"/>
  <c r="BM207" i="8"/>
  <c r="BM215" i="8"/>
  <c r="BM223" i="8"/>
  <c r="BM206" i="8"/>
  <c r="BM214" i="8"/>
  <c r="BM222" i="8"/>
  <c r="BM230" i="8"/>
  <c r="BM213" i="8"/>
  <c r="BM241" i="8"/>
  <c r="BM3" i="8"/>
  <c r="BM240" i="8"/>
  <c r="BM225" i="8"/>
  <c r="BM231" i="8"/>
  <c r="BM239" i="8"/>
  <c r="BM247" i="8"/>
  <c r="BM242" i="8"/>
  <c r="BM232" i="8"/>
  <c r="BM238" i="8"/>
  <c r="BM246" i="8"/>
  <c r="BM234" i="8"/>
  <c r="BM233" i="8"/>
  <c r="BM237" i="8"/>
  <c r="BM245" i="8"/>
  <c r="BM227" i="8"/>
  <c r="BM236" i="8"/>
  <c r="BM244" i="8"/>
  <c r="BM229" i="8"/>
  <c r="BM228" i="8"/>
  <c r="BM235" i="8"/>
  <c r="BM243" i="8"/>
  <c r="BM221" i="8"/>
  <c r="BA4" i="8"/>
  <c r="BA6" i="8"/>
  <c r="BA5" i="8"/>
  <c r="BA8" i="8"/>
  <c r="BA9" i="8"/>
  <c r="BA11" i="8"/>
  <c r="BA7" i="8"/>
  <c r="BA13" i="8"/>
  <c r="BA10" i="8"/>
  <c r="BA15" i="8"/>
  <c r="BA16" i="8"/>
  <c r="BA20" i="8"/>
  <c r="BA17" i="8"/>
  <c r="BA12" i="8"/>
  <c r="BA18" i="8"/>
  <c r="BA21" i="8"/>
  <c r="BA14" i="8"/>
  <c r="BA22" i="8"/>
  <c r="BA23" i="8"/>
  <c r="BA19" i="8"/>
  <c r="BA24" i="8"/>
  <c r="BA26" i="8"/>
  <c r="BA25" i="8"/>
  <c r="BA33" i="8"/>
  <c r="BA38" i="8"/>
  <c r="BA29" i="8"/>
  <c r="BA34" i="8"/>
  <c r="BA36" i="8"/>
  <c r="BA27" i="8"/>
  <c r="BA30" i="8"/>
  <c r="BA42" i="8"/>
  <c r="BA35" i="8"/>
  <c r="BA48" i="8"/>
  <c r="BA31" i="8"/>
  <c r="BA28" i="8"/>
  <c r="BA39" i="8"/>
  <c r="BA46" i="8"/>
  <c r="BA40" i="8"/>
  <c r="BA32" i="8"/>
  <c r="BA44" i="8"/>
  <c r="BA41" i="8"/>
  <c r="BA37" i="8"/>
  <c r="BA49" i="8"/>
  <c r="BA47" i="8"/>
  <c r="BA45" i="8"/>
  <c r="BA53" i="8"/>
  <c r="BA56" i="8"/>
  <c r="BA52" i="8"/>
  <c r="BA62" i="8"/>
  <c r="BA43" i="8"/>
  <c r="BA50" i="8"/>
  <c r="BA51" i="8"/>
  <c r="BA60" i="8"/>
  <c r="BA54" i="8"/>
  <c r="BA58" i="8"/>
  <c r="BA57" i="8"/>
  <c r="BA63" i="8"/>
  <c r="BA70" i="8"/>
  <c r="BA61" i="8"/>
  <c r="BA64" i="8"/>
  <c r="BA65" i="8"/>
  <c r="BA68" i="8"/>
  <c r="BA55" i="8"/>
  <c r="BA59" i="8"/>
  <c r="BA66" i="8"/>
  <c r="BA74" i="8"/>
  <c r="BA82" i="8"/>
  <c r="BA71" i="8"/>
  <c r="BA80" i="8"/>
  <c r="BA72" i="8"/>
  <c r="BA69" i="8"/>
  <c r="BA73" i="8"/>
  <c r="BA78" i="8"/>
  <c r="BA77" i="8"/>
  <c r="BA67" i="8"/>
  <c r="BA76" i="8"/>
  <c r="BA84" i="8"/>
  <c r="BA75" i="8"/>
  <c r="BA88" i="8"/>
  <c r="BA87" i="8"/>
  <c r="BA79" i="8"/>
  <c r="BA83" i="8"/>
  <c r="BA86" i="8"/>
  <c r="BA94" i="8"/>
  <c r="BA81" i="8"/>
  <c r="BA92" i="8"/>
  <c r="BA85" i="8"/>
  <c r="BA90" i="8"/>
  <c r="BA93" i="8"/>
  <c r="BA104" i="8"/>
  <c r="BA91" i="8"/>
  <c r="BA102" i="8"/>
  <c r="BA95" i="8"/>
  <c r="BA89" i="8"/>
  <c r="BA96" i="8"/>
  <c r="BA100" i="8"/>
  <c r="BA99" i="8"/>
  <c r="BA98" i="8"/>
  <c r="BA106" i="8"/>
  <c r="BA111" i="8"/>
  <c r="BA101" i="8"/>
  <c r="BA110" i="8"/>
  <c r="BA103" i="8"/>
  <c r="BA105" i="8"/>
  <c r="BA109" i="8"/>
  <c r="BA117" i="8"/>
  <c r="BA115" i="8"/>
  <c r="BA107" i="8"/>
  <c r="BA97" i="8"/>
  <c r="BA108" i="8"/>
  <c r="BA113" i="8"/>
  <c r="BA127" i="8"/>
  <c r="BA119" i="8"/>
  <c r="BA125" i="8"/>
  <c r="BA133" i="8"/>
  <c r="BA114" i="8"/>
  <c r="BA124" i="8"/>
  <c r="BA116" i="8"/>
  <c r="BA123" i="8"/>
  <c r="BA122" i="8"/>
  <c r="BA130" i="8"/>
  <c r="BA121" i="8"/>
  <c r="BA129" i="8"/>
  <c r="BA136" i="8"/>
  <c r="BA126" i="8"/>
  <c r="BA131" i="8"/>
  <c r="BA132" i="8"/>
  <c r="BA135" i="8"/>
  <c r="BA112" i="8"/>
  <c r="BA118" i="8"/>
  <c r="BA128" i="8"/>
  <c r="BA134" i="8"/>
  <c r="BA142" i="8"/>
  <c r="BA150" i="8"/>
  <c r="BA120" i="8"/>
  <c r="BA140" i="8"/>
  <c r="BA139" i="8"/>
  <c r="BA138" i="8"/>
  <c r="BA146" i="8"/>
  <c r="BA137" i="8"/>
  <c r="BA141" i="8"/>
  <c r="BA154" i="8"/>
  <c r="BA153" i="8"/>
  <c r="BA147" i="8"/>
  <c r="BA152" i="8"/>
  <c r="BA160" i="8"/>
  <c r="BA145" i="8"/>
  <c r="BA148" i="8"/>
  <c r="BA151" i="8"/>
  <c r="BA149" i="8"/>
  <c r="BA158" i="8"/>
  <c r="BA144" i="8"/>
  <c r="BA157" i="8"/>
  <c r="BA156" i="8"/>
  <c r="BA159" i="8"/>
  <c r="BA164" i="8"/>
  <c r="BA172" i="8"/>
  <c r="BA171" i="8"/>
  <c r="BA170" i="8"/>
  <c r="BA178" i="8"/>
  <c r="BA169" i="8"/>
  <c r="BA168" i="8"/>
  <c r="BA176" i="8"/>
  <c r="BA155" i="8"/>
  <c r="BA161" i="8"/>
  <c r="BA167" i="8"/>
  <c r="BA175" i="8"/>
  <c r="BA162" i="8"/>
  <c r="BA166" i="8"/>
  <c r="BA174" i="8"/>
  <c r="BA182" i="8"/>
  <c r="BA181" i="8"/>
  <c r="BA191" i="8"/>
  <c r="BA199" i="8"/>
  <c r="BA177" i="8"/>
  <c r="BA190" i="8"/>
  <c r="BA189" i="8"/>
  <c r="BA197" i="8"/>
  <c r="BA205" i="8"/>
  <c r="BA163" i="8"/>
  <c r="BA183" i="8"/>
  <c r="BA188" i="8"/>
  <c r="BA187" i="8"/>
  <c r="BA195" i="8"/>
  <c r="BA143" i="8"/>
  <c r="BA186" i="8"/>
  <c r="BA194" i="8"/>
  <c r="BA202" i="8"/>
  <c r="BA173" i="8"/>
  <c r="BA179" i="8"/>
  <c r="BA185" i="8"/>
  <c r="BA193" i="8"/>
  <c r="BA201" i="8"/>
  <c r="BA203" i="8"/>
  <c r="BA208" i="8"/>
  <c r="BA216" i="8"/>
  <c r="BA224" i="8"/>
  <c r="BA165" i="8"/>
  <c r="BA204" i="8"/>
  <c r="BA207" i="8"/>
  <c r="BA215" i="8"/>
  <c r="BA223" i="8"/>
  <c r="BA180" i="8"/>
  <c r="BA206" i="8"/>
  <c r="BA214" i="8"/>
  <c r="BA222" i="8"/>
  <c r="BA230" i="8"/>
  <c r="BA213" i="8"/>
  <c r="BA221" i="8"/>
  <c r="BA192" i="8"/>
  <c r="BA212" i="8"/>
  <c r="BA220" i="8"/>
  <c r="BA184" i="8"/>
  <c r="BA196" i="8"/>
  <c r="BA200" i="8"/>
  <c r="BA211" i="8"/>
  <c r="BA219" i="8"/>
  <c r="BA227" i="8"/>
  <c r="BA198" i="8"/>
  <c r="BA210" i="8"/>
  <c r="BA218" i="8"/>
  <c r="BA226" i="8"/>
  <c r="BA237" i="8"/>
  <c r="BA245" i="8"/>
  <c r="BA231" i="8"/>
  <c r="BA236" i="8"/>
  <c r="BA244" i="8"/>
  <c r="BA238" i="8"/>
  <c r="BA217" i="8"/>
  <c r="BA232" i="8"/>
  <c r="BA235" i="8"/>
  <c r="BA243" i="8"/>
  <c r="BA209" i="8"/>
  <c r="BA233" i="8"/>
  <c r="BA234" i="8"/>
  <c r="BA242" i="8"/>
  <c r="BA241" i="8"/>
  <c r="BA3" i="8"/>
  <c r="BA246" i="8"/>
  <c r="BA225" i="8"/>
  <c r="BA228" i="8"/>
  <c r="BA240" i="8"/>
  <c r="BA229" i="8"/>
  <c r="BA239" i="8"/>
  <c r="BA247" i="8"/>
  <c r="X5" i="8"/>
  <c r="X4" i="8"/>
  <c r="X8" i="8"/>
  <c r="X7" i="8"/>
  <c r="X10" i="8"/>
  <c r="X11" i="8"/>
  <c r="X6" i="8"/>
  <c r="X9" i="8"/>
  <c r="X14" i="8"/>
  <c r="X13" i="8"/>
  <c r="X19" i="8"/>
  <c r="X15" i="8"/>
  <c r="X17" i="8"/>
  <c r="X18" i="8"/>
  <c r="X12" i="8"/>
  <c r="X24" i="8"/>
  <c r="X22" i="8"/>
  <c r="X21" i="8"/>
  <c r="X25" i="8"/>
  <c r="X16" i="8"/>
  <c r="X29" i="8"/>
  <c r="X32" i="8"/>
  <c r="X23" i="8"/>
  <c r="X30" i="8"/>
  <c r="X20" i="8"/>
  <c r="X33" i="8"/>
  <c r="X41" i="8"/>
  <c r="X26" i="8"/>
  <c r="X34" i="8"/>
  <c r="X37" i="8"/>
  <c r="X43" i="8"/>
  <c r="X28" i="8"/>
  <c r="X38" i="8"/>
  <c r="X31" i="8"/>
  <c r="X35" i="8"/>
  <c r="X27" i="8"/>
  <c r="X36" i="8"/>
  <c r="X39" i="8"/>
  <c r="X47" i="8"/>
  <c r="X46" i="8"/>
  <c r="X52" i="8"/>
  <c r="X40" i="8"/>
  <c r="X45" i="8"/>
  <c r="X49" i="8"/>
  <c r="X42" i="8"/>
  <c r="X44" i="8"/>
  <c r="X54" i="8"/>
  <c r="X48" i="8"/>
  <c r="X51" i="8"/>
  <c r="X57" i="8"/>
  <c r="X65" i="8"/>
  <c r="X50" i="8"/>
  <c r="X61" i="8"/>
  <c r="X58" i="8"/>
  <c r="X67" i="8"/>
  <c r="X60" i="8"/>
  <c r="X73" i="8"/>
  <c r="X53" i="8"/>
  <c r="X59" i="8"/>
  <c r="X63" i="8"/>
  <c r="X64" i="8"/>
  <c r="X55" i="8"/>
  <c r="X69" i="8"/>
  <c r="X70" i="8"/>
  <c r="X77" i="8"/>
  <c r="X75" i="8"/>
  <c r="X83" i="8"/>
  <c r="X66" i="8"/>
  <c r="X68" i="8"/>
  <c r="X74" i="8"/>
  <c r="X56" i="8"/>
  <c r="X71" i="8"/>
  <c r="X81" i="8"/>
  <c r="X72" i="8"/>
  <c r="X80" i="8"/>
  <c r="X79" i="8"/>
  <c r="X62" i="8"/>
  <c r="X89" i="8"/>
  <c r="X88" i="8"/>
  <c r="X87" i="8"/>
  <c r="X76" i="8"/>
  <c r="X86" i="8"/>
  <c r="X78" i="8"/>
  <c r="X84" i="8"/>
  <c r="X93" i="8"/>
  <c r="X91" i="8"/>
  <c r="X99" i="8"/>
  <c r="X98" i="8"/>
  <c r="X90" i="8"/>
  <c r="X97" i="8"/>
  <c r="X105" i="8"/>
  <c r="X94" i="8"/>
  <c r="X103" i="8"/>
  <c r="X95" i="8"/>
  <c r="X102" i="8"/>
  <c r="X82" i="8"/>
  <c r="X92" i="8"/>
  <c r="X96" i="8"/>
  <c r="X101" i="8"/>
  <c r="X104" i="8"/>
  <c r="X108" i="8"/>
  <c r="X112" i="8"/>
  <c r="X85" i="8"/>
  <c r="X111" i="8"/>
  <c r="X110" i="8"/>
  <c r="X100" i="8"/>
  <c r="X109" i="8"/>
  <c r="X106" i="8"/>
  <c r="X116" i="8"/>
  <c r="X107" i="8"/>
  <c r="X117" i="8"/>
  <c r="X122" i="8"/>
  <c r="X130" i="8"/>
  <c r="X114" i="8"/>
  <c r="X118" i="8"/>
  <c r="X121" i="8"/>
  <c r="X119" i="8"/>
  <c r="X120" i="8"/>
  <c r="X128" i="8"/>
  <c r="X126" i="8"/>
  <c r="X113" i="8"/>
  <c r="X125" i="8"/>
  <c r="X124" i="8"/>
  <c r="X132" i="8"/>
  <c r="X123" i="8"/>
  <c r="X129" i="8"/>
  <c r="X134" i="8"/>
  <c r="X139" i="8"/>
  <c r="X138" i="8"/>
  <c r="X131" i="8"/>
  <c r="X137" i="8"/>
  <c r="X145" i="8"/>
  <c r="X136" i="8"/>
  <c r="X135" i="8"/>
  <c r="X143" i="8"/>
  <c r="X133" i="8"/>
  <c r="X142" i="8"/>
  <c r="X115" i="8"/>
  <c r="X141" i="8"/>
  <c r="X149" i="8"/>
  <c r="X140" i="8"/>
  <c r="X150" i="8"/>
  <c r="X157" i="8"/>
  <c r="X155" i="8"/>
  <c r="X163" i="8"/>
  <c r="X127" i="8"/>
  <c r="X144" i="8"/>
  <c r="X146" i="8"/>
  <c r="X147" i="8"/>
  <c r="X153" i="8"/>
  <c r="X148" i="8"/>
  <c r="X152" i="8"/>
  <c r="X160" i="8"/>
  <c r="X151" i="8"/>
  <c r="X159" i="8"/>
  <c r="X162" i="8"/>
  <c r="X167" i="8"/>
  <c r="X175" i="8"/>
  <c r="X166" i="8"/>
  <c r="X174" i="8"/>
  <c r="X154" i="8"/>
  <c r="X165" i="8"/>
  <c r="X173" i="8"/>
  <c r="X181" i="8"/>
  <c r="X156" i="8"/>
  <c r="X164" i="8"/>
  <c r="X172" i="8"/>
  <c r="X158" i="8"/>
  <c r="X171" i="8"/>
  <c r="X170" i="8"/>
  <c r="X178" i="8"/>
  <c r="X169" i="8"/>
  <c r="X177" i="8"/>
  <c r="X179" i="8"/>
  <c r="X186" i="8"/>
  <c r="X194" i="8"/>
  <c r="X202" i="8"/>
  <c r="X180" i="8"/>
  <c r="X185" i="8"/>
  <c r="X193" i="8"/>
  <c r="X184" i="8"/>
  <c r="X192" i="8"/>
  <c r="X200" i="8"/>
  <c r="X191" i="8"/>
  <c r="X161" i="8"/>
  <c r="X168" i="8"/>
  <c r="X182" i="8"/>
  <c r="X190" i="8"/>
  <c r="X198" i="8"/>
  <c r="X176" i="8"/>
  <c r="X183" i="8"/>
  <c r="X189" i="8"/>
  <c r="X197" i="8"/>
  <c r="X188" i="8"/>
  <c r="X196" i="8"/>
  <c r="X204" i="8"/>
  <c r="X211" i="8"/>
  <c r="X219" i="8"/>
  <c r="X227" i="8"/>
  <c r="X195" i="8"/>
  <c r="X210" i="8"/>
  <c r="X218" i="8"/>
  <c r="X187" i="8"/>
  <c r="X201" i="8"/>
  <c r="X203" i="8"/>
  <c r="X209" i="8"/>
  <c r="X217" i="8"/>
  <c r="X225" i="8"/>
  <c r="X233" i="8"/>
  <c r="X208" i="8"/>
  <c r="X216" i="8"/>
  <c r="X199" i="8"/>
  <c r="X207" i="8"/>
  <c r="X215" i="8"/>
  <c r="X223" i="8"/>
  <c r="X205" i="8"/>
  <c r="X206" i="8"/>
  <c r="X214" i="8"/>
  <c r="X222" i="8"/>
  <c r="X213" i="8"/>
  <c r="X221" i="8"/>
  <c r="X229" i="8"/>
  <c r="X212" i="8"/>
  <c r="X240" i="8"/>
  <c r="X247" i="8"/>
  <c r="X241" i="8"/>
  <c r="X239" i="8"/>
  <c r="X224" i="8"/>
  <c r="X230" i="8"/>
  <c r="X238" i="8"/>
  <c r="X246" i="8"/>
  <c r="X226" i="8"/>
  <c r="X231" i="8"/>
  <c r="X237" i="8"/>
  <c r="X245" i="8"/>
  <c r="X232" i="8"/>
  <c r="X236" i="8"/>
  <c r="X244" i="8"/>
  <c r="X3" i="8"/>
  <c r="X235" i="8"/>
  <c r="X243" i="8"/>
  <c r="X228" i="8"/>
  <c r="X234" i="8"/>
  <c r="X242" i="8"/>
  <c r="X220" i="8"/>
  <c r="DC7" i="8"/>
  <c r="DC4" i="8"/>
  <c r="DC9" i="8"/>
  <c r="DC5" i="8"/>
  <c r="DC8" i="8"/>
  <c r="DC12" i="8"/>
  <c r="DC15" i="8"/>
  <c r="DC10" i="8"/>
  <c r="DC13" i="8"/>
  <c r="DC18" i="8"/>
  <c r="DC23" i="8"/>
  <c r="DC14" i="8"/>
  <c r="DC19" i="8"/>
  <c r="DC21" i="8"/>
  <c r="DC11" i="8"/>
  <c r="DC17" i="8"/>
  <c r="DC28" i="8"/>
  <c r="DC20" i="8"/>
  <c r="DC22" i="8"/>
  <c r="DC26" i="8"/>
  <c r="DC24" i="8"/>
  <c r="DC16" i="8"/>
  <c r="DC6" i="8"/>
  <c r="DC25" i="8"/>
  <c r="DC27" i="8"/>
  <c r="DC31" i="8"/>
  <c r="DC30" i="8"/>
  <c r="DC36" i="8"/>
  <c r="DC34" i="8"/>
  <c r="DC40" i="8"/>
  <c r="DC29" i="8"/>
  <c r="DC37" i="8"/>
  <c r="DC33" i="8"/>
  <c r="DC46" i="8"/>
  <c r="DC32" i="8"/>
  <c r="DC35" i="8"/>
  <c r="DC39" i="8"/>
  <c r="DC44" i="8"/>
  <c r="DC43" i="8"/>
  <c r="DC42" i="8"/>
  <c r="DC45" i="8"/>
  <c r="DC38" i="8"/>
  <c r="DC49" i="8"/>
  <c r="DC41" i="8"/>
  <c r="DC51" i="8"/>
  <c r="DC55" i="8"/>
  <c r="DC48" i="8"/>
  <c r="DC60" i="8"/>
  <c r="DC47" i="8"/>
  <c r="DC52" i="8"/>
  <c r="DC58" i="8"/>
  <c r="DC53" i="8"/>
  <c r="DC57" i="8"/>
  <c r="DC54" i="8"/>
  <c r="DC56" i="8"/>
  <c r="DC64" i="8"/>
  <c r="DC59" i="8"/>
  <c r="DC62" i="8"/>
  <c r="DC63" i="8"/>
  <c r="DC68" i="8"/>
  <c r="DC66" i="8"/>
  <c r="DC50" i="8"/>
  <c r="DC61" i="8"/>
  <c r="DC72" i="8"/>
  <c r="DC80" i="8"/>
  <c r="DC65" i="8"/>
  <c r="DC67" i="8"/>
  <c r="DC70" i="8"/>
  <c r="DC71" i="8"/>
  <c r="DC78" i="8"/>
  <c r="DC76" i="8"/>
  <c r="DC73" i="8"/>
  <c r="DC75" i="8"/>
  <c r="DC69" i="8"/>
  <c r="DC74" i="8"/>
  <c r="DC82" i="8"/>
  <c r="DC86" i="8"/>
  <c r="DC85" i="8"/>
  <c r="DC92" i="8"/>
  <c r="DC83" i="8"/>
  <c r="DC84" i="8"/>
  <c r="DC90" i="8"/>
  <c r="DC77" i="8"/>
  <c r="DC89" i="8"/>
  <c r="DC79" i="8"/>
  <c r="DC88" i="8"/>
  <c r="DC96" i="8"/>
  <c r="DC102" i="8"/>
  <c r="DC93" i="8"/>
  <c r="DC81" i="8"/>
  <c r="DC94" i="8"/>
  <c r="DC100" i="8"/>
  <c r="DC95" i="8"/>
  <c r="DC91" i="8"/>
  <c r="DC98" i="8"/>
  <c r="DC87" i="8"/>
  <c r="DC97" i="8"/>
  <c r="DC104" i="8"/>
  <c r="DC109" i="8"/>
  <c r="DC108" i="8"/>
  <c r="DC115" i="8"/>
  <c r="DC105" i="8"/>
  <c r="DC99" i="8"/>
  <c r="DC106" i="8"/>
  <c r="DC113" i="8"/>
  <c r="DC101" i="8"/>
  <c r="DC107" i="8"/>
  <c r="DC112" i="8"/>
  <c r="DC103" i="8"/>
  <c r="DC111" i="8"/>
  <c r="DC125" i="8"/>
  <c r="DC123" i="8"/>
  <c r="DC131" i="8"/>
  <c r="DC122" i="8"/>
  <c r="DC110" i="8"/>
  <c r="DC121" i="8"/>
  <c r="DC129" i="8"/>
  <c r="DC114" i="8"/>
  <c r="DC116" i="8"/>
  <c r="DC120" i="8"/>
  <c r="DC128" i="8"/>
  <c r="DC117" i="8"/>
  <c r="DC119" i="8"/>
  <c r="DC127" i="8"/>
  <c r="DC130" i="8"/>
  <c r="DC134" i="8"/>
  <c r="DC132" i="8"/>
  <c r="DC140" i="8"/>
  <c r="DC148" i="8"/>
  <c r="DC133" i="8"/>
  <c r="DC124" i="8"/>
  <c r="DC138" i="8"/>
  <c r="DC126" i="8"/>
  <c r="DC137" i="8"/>
  <c r="DC136" i="8"/>
  <c r="DC144" i="8"/>
  <c r="DC143" i="8"/>
  <c r="DC152" i="8"/>
  <c r="DC135" i="8"/>
  <c r="DC146" i="8"/>
  <c r="DC151" i="8"/>
  <c r="DC147" i="8"/>
  <c r="DC150" i="8"/>
  <c r="DC158" i="8"/>
  <c r="DC118" i="8"/>
  <c r="DC141" i="8"/>
  <c r="DC156" i="8"/>
  <c r="DC145" i="8"/>
  <c r="DC149" i="8"/>
  <c r="DC155" i="8"/>
  <c r="DC142" i="8"/>
  <c r="DC154" i="8"/>
  <c r="DC162" i="8"/>
  <c r="DC163" i="8"/>
  <c r="DC170" i="8"/>
  <c r="DC169" i="8"/>
  <c r="DC153" i="8"/>
  <c r="DC168" i="8"/>
  <c r="DC176" i="8"/>
  <c r="DC139" i="8"/>
  <c r="DC157" i="8"/>
  <c r="DC159" i="8"/>
  <c r="DC167" i="8"/>
  <c r="DC160" i="8"/>
  <c r="DC166" i="8"/>
  <c r="DC174" i="8"/>
  <c r="DC161" i="8"/>
  <c r="DC165" i="8"/>
  <c r="DC173" i="8"/>
  <c r="DC164" i="8"/>
  <c r="DC172" i="8"/>
  <c r="DC180" i="8"/>
  <c r="DC189" i="8"/>
  <c r="DC197" i="8"/>
  <c r="DC181" i="8"/>
  <c r="DC188" i="8"/>
  <c r="DC182" i="8"/>
  <c r="DC187" i="8"/>
  <c r="DC195" i="8"/>
  <c r="DC203" i="8"/>
  <c r="DC183" i="8"/>
  <c r="DC186" i="8"/>
  <c r="DC175" i="8"/>
  <c r="DC185" i="8"/>
  <c r="DC193" i="8"/>
  <c r="DC177" i="8"/>
  <c r="DC178" i="8"/>
  <c r="DC184" i="8"/>
  <c r="DC192" i="8"/>
  <c r="DC200" i="8"/>
  <c r="DC179" i="8"/>
  <c r="DC191" i="8"/>
  <c r="DC199" i="8"/>
  <c r="DC171" i="8"/>
  <c r="DC194" i="8"/>
  <c r="DC202" i="8"/>
  <c r="DC206" i="8"/>
  <c r="DC214" i="8"/>
  <c r="DC222" i="8"/>
  <c r="DC196" i="8"/>
  <c r="DC205" i="8"/>
  <c r="DC213" i="8"/>
  <c r="DC221" i="8"/>
  <c r="DC198" i="8"/>
  <c r="DC204" i="8"/>
  <c r="DC212" i="8"/>
  <c r="DC220" i="8"/>
  <c r="DC228" i="8"/>
  <c r="DC211" i="8"/>
  <c r="DC219" i="8"/>
  <c r="DC201" i="8"/>
  <c r="DC210" i="8"/>
  <c r="DC218" i="8"/>
  <c r="DC190" i="8"/>
  <c r="DC209" i="8"/>
  <c r="DC217" i="8"/>
  <c r="DC225" i="8"/>
  <c r="DC208" i="8"/>
  <c r="DC216" i="8"/>
  <c r="DC224" i="8"/>
  <c r="DC232" i="8"/>
  <c r="DC230" i="8"/>
  <c r="DC235" i="8"/>
  <c r="DC243" i="8"/>
  <c r="DC231" i="8"/>
  <c r="DC234" i="8"/>
  <c r="DC242" i="8"/>
  <c r="DC223" i="8"/>
  <c r="DC226" i="8"/>
  <c r="DC241" i="8"/>
  <c r="DC3" i="8"/>
  <c r="DC215" i="8"/>
  <c r="DC240" i="8"/>
  <c r="DC207" i="8"/>
  <c r="DC227" i="8"/>
  <c r="DC233" i="8"/>
  <c r="DC239" i="8"/>
  <c r="DC247" i="8"/>
  <c r="DC236" i="8"/>
  <c r="DC238" i="8"/>
  <c r="DC246" i="8"/>
  <c r="DC237" i="8"/>
  <c r="DC245" i="8"/>
  <c r="DC229" i="8"/>
  <c r="DC244" i="8"/>
  <c r="CP4" i="8"/>
  <c r="CP7" i="8"/>
  <c r="CP6" i="8"/>
  <c r="CP5" i="8"/>
  <c r="CP8" i="8"/>
  <c r="CP12" i="8"/>
  <c r="CP14" i="8"/>
  <c r="CP10" i="8"/>
  <c r="CP11" i="8"/>
  <c r="CP17" i="8"/>
  <c r="CP9" i="8"/>
  <c r="CP13" i="8"/>
  <c r="CP19" i="8"/>
  <c r="CP15" i="8"/>
  <c r="CP22" i="8"/>
  <c r="CP23" i="8"/>
  <c r="CP16" i="8"/>
  <c r="CP18" i="8"/>
  <c r="CP20" i="8"/>
  <c r="CP27" i="8"/>
  <c r="CP30" i="8"/>
  <c r="CP21" i="8"/>
  <c r="CP26" i="8"/>
  <c r="CP25" i="8"/>
  <c r="CP28" i="8"/>
  <c r="CP34" i="8"/>
  <c r="CP39" i="8"/>
  <c r="CP37" i="8"/>
  <c r="CP24" i="8"/>
  <c r="CP29" i="8"/>
  <c r="CP35" i="8"/>
  <c r="CP32" i="8"/>
  <c r="CP43" i="8"/>
  <c r="CP36" i="8"/>
  <c r="CP41" i="8"/>
  <c r="CP49" i="8"/>
  <c r="CP40" i="8"/>
  <c r="CP47" i="8"/>
  <c r="CP31" i="8"/>
  <c r="CP33" i="8"/>
  <c r="CP45" i="8"/>
  <c r="CP42" i="8"/>
  <c r="CP38" i="8"/>
  <c r="CP46" i="8"/>
  <c r="CP54" i="8"/>
  <c r="CP50" i="8"/>
  <c r="CP57" i="8"/>
  <c r="CP63" i="8"/>
  <c r="CP53" i="8"/>
  <c r="CP48" i="8"/>
  <c r="CP52" i="8"/>
  <c r="CP61" i="8"/>
  <c r="CP51" i="8"/>
  <c r="CP55" i="8"/>
  <c r="CP59" i="8"/>
  <c r="CP65" i="8"/>
  <c r="CP56" i="8"/>
  <c r="CP64" i="8"/>
  <c r="CP71" i="8"/>
  <c r="CP58" i="8"/>
  <c r="CP69" i="8"/>
  <c r="CP60" i="8"/>
  <c r="CP67" i="8"/>
  <c r="CP75" i="8"/>
  <c r="CP74" i="8"/>
  <c r="CP72" i="8"/>
  <c r="CP81" i="8"/>
  <c r="CP73" i="8"/>
  <c r="CP79" i="8"/>
  <c r="CP62" i="8"/>
  <c r="CP78" i="8"/>
  <c r="CP77" i="8"/>
  <c r="CP85" i="8"/>
  <c r="CP82" i="8"/>
  <c r="CP89" i="8"/>
  <c r="CP83" i="8"/>
  <c r="CP88" i="8"/>
  <c r="CP66" i="8"/>
  <c r="CP80" i="8"/>
  <c r="CP84" i="8"/>
  <c r="CP87" i="8"/>
  <c r="CP95" i="8"/>
  <c r="CP86" i="8"/>
  <c r="CP44" i="8"/>
  <c r="CP91" i="8"/>
  <c r="CP94" i="8"/>
  <c r="CP97" i="8"/>
  <c r="CP90" i="8"/>
  <c r="CP103" i="8"/>
  <c r="CP96" i="8"/>
  <c r="CP68" i="8"/>
  <c r="CP101" i="8"/>
  <c r="CP100" i="8"/>
  <c r="CP76" i="8"/>
  <c r="CP92" i="8"/>
  <c r="CP99" i="8"/>
  <c r="CP107" i="8"/>
  <c r="CP112" i="8"/>
  <c r="CP102" i="8"/>
  <c r="CP105" i="8"/>
  <c r="CP104" i="8"/>
  <c r="CP106" i="8"/>
  <c r="CP110" i="8"/>
  <c r="CP118" i="8"/>
  <c r="CP109" i="8"/>
  <c r="CP108" i="8"/>
  <c r="CP98" i="8"/>
  <c r="CP114" i="8"/>
  <c r="CP120" i="8"/>
  <c r="CP128" i="8"/>
  <c r="CP119" i="8"/>
  <c r="CP126" i="8"/>
  <c r="CP115" i="8"/>
  <c r="CP116" i="8"/>
  <c r="CP117" i="8"/>
  <c r="CP124" i="8"/>
  <c r="CP123" i="8"/>
  <c r="CP70" i="8"/>
  <c r="CP111" i="8"/>
  <c r="CP113" i="8"/>
  <c r="CP122" i="8"/>
  <c r="CP130" i="8"/>
  <c r="CP125" i="8"/>
  <c r="CP132" i="8"/>
  <c r="CP137" i="8"/>
  <c r="CP127" i="8"/>
  <c r="CP133" i="8"/>
  <c r="CP136" i="8"/>
  <c r="CP129" i="8"/>
  <c r="CP135" i="8"/>
  <c r="CP143" i="8"/>
  <c r="CP121" i="8"/>
  <c r="CP134" i="8"/>
  <c r="CP141" i="8"/>
  <c r="CP140" i="8"/>
  <c r="CP139" i="8"/>
  <c r="CP147" i="8"/>
  <c r="CP131" i="8"/>
  <c r="CP138" i="8"/>
  <c r="CP142" i="8"/>
  <c r="CP155" i="8"/>
  <c r="CP148" i="8"/>
  <c r="CP153" i="8"/>
  <c r="CP161" i="8"/>
  <c r="CP149" i="8"/>
  <c r="CP152" i="8"/>
  <c r="CP151" i="8"/>
  <c r="CP145" i="8"/>
  <c r="CP158" i="8"/>
  <c r="CP93" i="8"/>
  <c r="CP150" i="8"/>
  <c r="CP157" i="8"/>
  <c r="CP165" i="8"/>
  <c r="CP173" i="8"/>
  <c r="CP164" i="8"/>
  <c r="CP172" i="8"/>
  <c r="CP160" i="8"/>
  <c r="CP171" i="8"/>
  <c r="CP179" i="8"/>
  <c r="CP170" i="8"/>
  <c r="CP154" i="8"/>
  <c r="CP169" i="8"/>
  <c r="CP177" i="8"/>
  <c r="CP156" i="8"/>
  <c r="CP159" i="8"/>
  <c r="CP162" i="8"/>
  <c r="CP168" i="8"/>
  <c r="CP176" i="8"/>
  <c r="CP144" i="8"/>
  <c r="CP163" i="8"/>
  <c r="CP167" i="8"/>
  <c r="CP175" i="8"/>
  <c r="CP183" i="8"/>
  <c r="CP182" i="8"/>
  <c r="CP184" i="8"/>
  <c r="CP192" i="8"/>
  <c r="CP200" i="8"/>
  <c r="CP191" i="8"/>
  <c r="CP146" i="8"/>
  <c r="CP190" i="8"/>
  <c r="CP198" i="8"/>
  <c r="CP178" i="8"/>
  <c r="CP189" i="8"/>
  <c r="CP188" i="8"/>
  <c r="CP196" i="8"/>
  <c r="CP187" i="8"/>
  <c r="CP195" i="8"/>
  <c r="CP174" i="8"/>
  <c r="CP180" i="8"/>
  <c r="CP186" i="8"/>
  <c r="CP194" i="8"/>
  <c r="CP202" i="8"/>
  <c r="CP204" i="8"/>
  <c r="CP209" i="8"/>
  <c r="CP217" i="8"/>
  <c r="CP225" i="8"/>
  <c r="CP208" i="8"/>
  <c r="CP216" i="8"/>
  <c r="CP207" i="8"/>
  <c r="CP215" i="8"/>
  <c r="CP223" i="8"/>
  <c r="CP231" i="8"/>
  <c r="CP206" i="8"/>
  <c r="CP214" i="8"/>
  <c r="CP222" i="8"/>
  <c r="CP166" i="8"/>
  <c r="CP181" i="8"/>
  <c r="CP193" i="8"/>
  <c r="CP205" i="8"/>
  <c r="CP213" i="8"/>
  <c r="CP221" i="8"/>
  <c r="CP185" i="8"/>
  <c r="CP197" i="8"/>
  <c r="CP201" i="8"/>
  <c r="CP212" i="8"/>
  <c r="CP220" i="8"/>
  <c r="CP199" i="8"/>
  <c r="CP211" i="8"/>
  <c r="CP219" i="8"/>
  <c r="CP227" i="8"/>
  <c r="CP203" i="8"/>
  <c r="CP238" i="8"/>
  <c r="CP246" i="8"/>
  <c r="CP245" i="8"/>
  <c r="CP247" i="8"/>
  <c r="CP232" i="8"/>
  <c r="CP237" i="8"/>
  <c r="CP218" i="8"/>
  <c r="CP233" i="8"/>
  <c r="CP236" i="8"/>
  <c r="CP244" i="8"/>
  <c r="CP210" i="8"/>
  <c r="CP226" i="8"/>
  <c r="CP235" i="8"/>
  <c r="CP243" i="8"/>
  <c r="CP239" i="8"/>
  <c r="CP224" i="8"/>
  <c r="CP228" i="8"/>
  <c r="CP234" i="8"/>
  <c r="CP242" i="8"/>
  <c r="CP229" i="8"/>
  <c r="CP241" i="8"/>
  <c r="CP3" i="8"/>
  <c r="CP230" i="8"/>
  <c r="CP240" i="8"/>
  <c r="DI6" i="8"/>
  <c r="DI5" i="8"/>
  <c r="DI4" i="8"/>
  <c r="DI11" i="8"/>
  <c r="DI8" i="8"/>
  <c r="DI7" i="8"/>
  <c r="DI13" i="8"/>
  <c r="DI20" i="8"/>
  <c r="DI10" i="8"/>
  <c r="DI12" i="8"/>
  <c r="DI18" i="8"/>
  <c r="DI14" i="8"/>
  <c r="DI16" i="8"/>
  <c r="DI21" i="8"/>
  <c r="DI9" i="8"/>
  <c r="DI15" i="8"/>
  <c r="DI17" i="8"/>
  <c r="DI19" i="8"/>
  <c r="DI22" i="8"/>
  <c r="DI23" i="8"/>
  <c r="DI26" i="8"/>
  <c r="DI24" i="8"/>
  <c r="DI25" i="8"/>
  <c r="DI33" i="8"/>
  <c r="DI28" i="8"/>
  <c r="DI31" i="8"/>
  <c r="DI29" i="8"/>
  <c r="DI32" i="8"/>
  <c r="DI27" i="8"/>
  <c r="DI30" i="8"/>
  <c r="DI38" i="8"/>
  <c r="DI34" i="8"/>
  <c r="DI35" i="8"/>
  <c r="DI40" i="8"/>
  <c r="DI44" i="8"/>
  <c r="DI37" i="8"/>
  <c r="DI42" i="8"/>
  <c r="DI41" i="8"/>
  <c r="DI36" i="8"/>
  <c r="DI48" i="8"/>
  <c r="DI43" i="8"/>
  <c r="DI47" i="8"/>
  <c r="DI46" i="8"/>
  <c r="DI53" i="8"/>
  <c r="DI39" i="8"/>
  <c r="DI45" i="8"/>
  <c r="DI51" i="8"/>
  <c r="DI52" i="8"/>
  <c r="DI49" i="8"/>
  <c r="DI58" i="8"/>
  <c r="DI50" i="8"/>
  <c r="DI56" i="8"/>
  <c r="DI55" i="8"/>
  <c r="DI62" i="8"/>
  <c r="DI61" i="8"/>
  <c r="DI64" i="8"/>
  <c r="DI57" i="8"/>
  <c r="DI60" i="8"/>
  <c r="DI66" i="8"/>
  <c r="DI65" i="8"/>
  <c r="DI59" i="8"/>
  <c r="DI54" i="8"/>
  <c r="DI70" i="8"/>
  <c r="DI72" i="8"/>
  <c r="DI78" i="8"/>
  <c r="DI69" i="8"/>
  <c r="DI73" i="8"/>
  <c r="DI76" i="8"/>
  <c r="DI84" i="8"/>
  <c r="DI68" i="8"/>
  <c r="DI75" i="8"/>
  <c r="DI74" i="8"/>
  <c r="DI63" i="8"/>
  <c r="DI67" i="8"/>
  <c r="DI81" i="8"/>
  <c r="DI80" i="8"/>
  <c r="DI79" i="8"/>
  <c r="DI90" i="8"/>
  <c r="DI88" i="8"/>
  <c r="DI87" i="8"/>
  <c r="DI82" i="8"/>
  <c r="DI86" i="8"/>
  <c r="DI94" i="8"/>
  <c r="DI85" i="8"/>
  <c r="DI91" i="8"/>
  <c r="DI95" i="8"/>
  <c r="DI100" i="8"/>
  <c r="DI71" i="8"/>
  <c r="DI96" i="8"/>
  <c r="DI98" i="8"/>
  <c r="DI106" i="8"/>
  <c r="DI83" i="8"/>
  <c r="DI89" i="8"/>
  <c r="DI97" i="8"/>
  <c r="DI92" i="8"/>
  <c r="DI93" i="8"/>
  <c r="DI103" i="8"/>
  <c r="DI77" i="8"/>
  <c r="DI102" i="8"/>
  <c r="DI107" i="8"/>
  <c r="DI113" i="8"/>
  <c r="DI104" i="8"/>
  <c r="DI111" i="8"/>
  <c r="DI110" i="8"/>
  <c r="DI99" i="8"/>
  <c r="DI109" i="8"/>
  <c r="DI117" i="8"/>
  <c r="DI115" i="8"/>
  <c r="DI123" i="8"/>
  <c r="DI101" i="8"/>
  <c r="DI114" i="8"/>
  <c r="DI116" i="8"/>
  <c r="DI122" i="8"/>
  <c r="DI121" i="8"/>
  <c r="DI129" i="8"/>
  <c r="DI120" i="8"/>
  <c r="DI105" i="8"/>
  <c r="DI118" i="8"/>
  <c r="DI119" i="8"/>
  <c r="DI127" i="8"/>
  <c r="DI126" i="8"/>
  <c r="DI112" i="8"/>
  <c r="DI125" i="8"/>
  <c r="DI133" i="8"/>
  <c r="DI140" i="8"/>
  <c r="DI128" i="8"/>
  <c r="DI139" i="8"/>
  <c r="DI138" i="8"/>
  <c r="DI146" i="8"/>
  <c r="DI130" i="8"/>
  <c r="DI137" i="8"/>
  <c r="DI136" i="8"/>
  <c r="DI144" i="8"/>
  <c r="DI108" i="8"/>
  <c r="DI131" i="8"/>
  <c r="DI135" i="8"/>
  <c r="DI124" i="8"/>
  <c r="DI132" i="8"/>
  <c r="DI134" i="8"/>
  <c r="DI142" i="8"/>
  <c r="DI148" i="8"/>
  <c r="DI150" i="8"/>
  <c r="DI158" i="8"/>
  <c r="DI145" i="8"/>
  <c r="DI149" i="8"/>
  <c r="DI156" i="8"/>
  <c r="DI143" i="8"/>
  <c r="DI154" i="8"/>
  <c r="DI141" i="8"/>
  <c r="DI153" i="8"/>
  <c r="DI152" i="8"/>
  <c r="DI160" i="8"/>
  <c r="DI168" i="8"/>
  <c r="DI176" i="8"/>
  <c r="DI167" i="8"/>
  <c r="DI161" i="8"/>
  <c r="DI166" i="8"/>
  <c r="DI174" i="8"/>
  <c r="DI182" i="8"/>
  <c r="DI162" i="8"/>
  <c r="DI165" i="8"/>
  <c r="DI173" i="8"/>
  <c r="DI155" i="8"/>
  <c r="DI164" i="8"/>
  <c r="DI172" i="8"/>
  <c r="DI151" i="8"/>
  <c r="DI157" i="8"/>
  <c r="DI163" i="8"/>
  <c r="DI171" i="8"/>
  <c r="DI159" i="8"/>
  <c r="DI170" i="8"/>
  <c r="DI178" i="8"/>
  <c r="DI183" i="8"/>
  <c r="DI187" i="8"/>
  <c r="DI195" i="8"/>
  <c r="DI186" i="8"/>
  <c r="DI169" i="8"/>
  <c r="DI185" i="8"/>
  <c r="DI193" i="8"/>
  <c r="DI201" i="8"/>
  <c r="DI179" i="8"/>
  <c r="DI184" i="8"/>
  <c r="DI192" i="8"/>
  <c r="DI147" i="8"/>
  <c r="DI180" i="8"/>
  <c r="DI191" i="8"/>
  <c r="DI181" i="8"/>
  <c r="DI190" i="8"/>
  <c r="DI198" i="8"/>
  <c r="DI175" i="8"/>
  <c r="DI189" i="8"/>
  <c r="DI197" i="8"/>
  <c r="DI188" i="8"/>
  <c r="DI199" i="8"/>
  <c r="DI212" i="8"/>
  <c r="DI220" i="8"/>
  <c r="DI211" i="8"/>
  <c r="DI219" i="8"/>
  <c r="DI177" i="8"/>
  <c r="DI194" i="8"/>
  <c r="DI210" i="8"/>
  <c r="DI218" i="8"/>
  <c r="DI226" i="8"/>
  <c r="DI196" i="8"/>
  <c r="DI200" i="8"/>
  <c r="DI209" i="8"/>
  <c r="DI217" i="8"/>
  <c r="DI202" i="8"/>
  <c r="DI208" i="8"/>
  <c r="DI216" i="8"/>
  <c r="DI224" i="8"/>
  <c r="DI203" i="8"/>
  <c r="DI207" i="8"/>
  <c r="DI215" i="8"/>
  <c r="DI223" i="8"/>
  <c r="DI204" i="8"/>
  <c r="DI206" i="8"/>
  <c r="DI214" i="8"/>
  <c r="DI222" i="8"/>
  <c r="DI230" i="8"/>
  <c r="DI233" i="8"/>
  <c r="DI241" i="8"/>
  <c r="DI3" i="8"/>
  <c r="DI232" i="8"/>
  <c r="DI227" i="8"/>
  <c r="DI240" i="8"/>
  <c r="DI228" i="8"/>
  <c r="DI239" i="8"/>
  <c r="DI247" i="8"/>
  <c r="DI246" i="8"/>
  <c r="DI229" i="8"/>
  <c r="DI238" i="8"/>
  <c r="DI234" i="8"/>
  <c r="DI225" i="8"/>
  <c r="DI237" i="8"/>
  <c r="DI245" i="8"/>
  <c r="DI221" i="8"/>
  <c r="DI236" i="8"/>
  <c r="DI244" i="8"/>
  <c r="DI242" i="8"/>
  <c r="DI213" i="8"/>
  <c r="DI231" i="8"/>
  <c r="DI235" i="8"/>
  <c r="DI243" i="8"/>
  <c r="DI205" i="8"/>
  <c r="BQ4" i="8"/>
  <c r="BQ6" i="8"/>
  <c r="BQ5" i="8"/>
  <c r="BQ9" i="8"/>
  <c r="BQ8" i="8"/>
  <c r="BQ11" i="8"/>
  <c r="BQ7" i="8"/>
  <c r="BQ10" i="8"/>
  <c r="BQ13" i="8"/>
  <c r="BQ16" i="8"/>
  <c r="BQ12" i="8"/>
  <c r="BQ15" i="8"/>
  <c r="BQ20" i="8"/>
  <c r="BQ14" i="8"/>
  <c r="BQ17" i="8"/>
  <c r="BQ21" i="8"/>
  <c r="BQ18" i="8"/>
  <c r="BQ19" i="8"/>
  <c r="BQ22" i="8"/>
  <c r="BQ26" i="8"/>
  <c r="BQ23" i="8"/>
  <c r="BQ29" i="8"/>
  <c r="BQ24" i="8"/>
  <c r="BQ25" i="8"/>
  <c r="BQ33" i="8"/>
  <c r="BQ27" i="8"/>
  <c r="BQ38" i="8"/>
  <c r="BQ30" i="8"/>
  <c r="BQ28" i="8"/>
  <c r="BQ36" i="8"/>
  <c r="BQ39" i="8"/>
  <c r="BQ42" i="8"/>
  <c r="BQ37" i="8"/>
  <c r="BQ32" i="8"/>
  <c r="BQ48" i="8"/>
  <c r="BQ34" i="8"/>
  <c r="BQ35" i="8"/>
  <c r="BQ46" i="8"/>
  <c r="BQ44" i="8"/>
  <c r="BQ45" i="8"/>
  <c r="BQ40" i="8"/>
  <c r="BQ31" i="8"/>
  <c r="BQ41" i="8"/>
  <c r="BQ49" i="8"/>
  <c r="BQ53" i="8"/>
  <c r="BQ56" i="8"/>
  <c r="BQ54" i="8"/>
  <c r="BQ62" i="8"/>
  <c r="BQ47" i="8"/>
  <c r="BQ50" i="8"/>
  <c r="BQ52" i="8"/>
  <c r="BQ60" i="8"/>
  <c r="BQ43" i="8"/>
  <c r="BQ51" i="8"/>
  <c r="BQ58" i="8"/>
  <c r="BQ57" i="8"/>
  <c r="BQ59" i="8"/>
  <c r="BQ65" i="8"/>
  <c r="BQ70" i="8"/>
  <c r="BQ55" i="8"/>
  <c r="BQ68" i="8"/>
  <c r="BQ61" i="8"/>
  <c r="BQ63" i="8"/>
  <c r="BQ66" i="8"/>
  <c r="BQ73" i="8"/>
  <c r="BQ74" i="8"/>
  <c r="BQ80" i="8"/>
  <c r="BQ78" i="8"/>
  <c r="BQ77" i="8"/>
  <c r="BQ64" i="8"/>
  <c r="BQ67" i="8"/>
  <c r="BQ69" i="8"/>
  <c r="BQ71" i="8"/>
  <c r="BQ76" i="8"/>
  <c r="BQ84" i="8"/>
  <c r="BQ79" i="8"/>
  <c r="BQ88" i="8"/>
  <c r="BQ72" i="8"/>
  <c r="BQ81" i="8"/>
  <c r="BQ85" i="8"/>
  <c r="BQ87" i="8"/>
  <c r="BQ75" i="8"/>
  <c r="BQ86" i="8"/>
  <c r="BQ94" i="8"/>
  <c r="BQ82" i="8"/>
  <c r="BQ83" i="8"/>
  <c r="BQ90" i="8"/>
  <c r="BQ96" i="8"/>
  <c r="BQ104" i="8"/>
  <c r="BQ89" i="8"/>
  <c r="BQ102" i="8"/>
  <c r="BQ92" i="8"/>
  <c r="BQ91" i="8"/>
  <c r="BQ93" i="8"/>
  <c r="BQ100" i="8"/>
  <c r="BQ99" i="8"/>
  <c r="BQ98" i="8"/>
  <c r="BQ106" i="8"/>
  <c r="BQ97" i="8"/>
  <c r="BQ103" i="8"/>
  <c r="BQ111" i="8"/>
  <c r="BQ95" i="8"/>
  <c r="BQ107" i="8"/>
  <c r="BQ110" i="8"/>
  <c r="BQ108" i="8"/>
  <c r="BQ109" i="8"/>
  <c r="BQ117" i="8"/>
  <c r="BQ115" i="8"/>
  <c r="BQ105" i="8"/>
  <c r="BQ113" i="8"/>
  <c r="BQ116" i="8"/>
  <c r="BQ119" i="8"/>
  <c r="BQ127" i="8"/>
  <c r="BQ125" i="8"/>
  <c r="BQ133" i="8"/>
  <c r="BQ118" i="8"/>
  <c r="BQ124" i="8"/>
  <c r="BQ123" i="8"/>
  <c r="BQ112" i="8"/>
  <c r="BQ114" i="8"/>
  <c r="BQ122" i="8"/>
  <c r="BQ130" i="8"/>
  <c r="BQ121" i="8"/>
  <c r="BQ129" i="8"/>
  <c r="BQ128" i="8"/>
  <c r="BQ136" i="8"/>
  <c r="BQ135" i="8"/>
  <c r="BQ134" i="8"/>
  <c r="BQ142" i="8"/>
  <c r="BQ150" i="8"/>
  <c r="BQ101" i="8"/>
  <c r="BQ131" i="8"/>
  <c r="BQ140" i="8"/>
  <c r="BQ120" i="8"/>
  <c r="BQ132" i="8"/>
  <c r="BQ139" i="8"/>
  <c r="BQ138" i="8"/>
  <c r="BQ146" i="8"/>
  <c r="BQ141" i="8"/>
  <c r="BQ149" i="8"/>
  <c r="BQ154" i="8"/>
  <c r="BQ143" i="8"/>
  <c r="BQ153" i="8"/>
  <c r="BQ137" i="8"/>
  <c r="BQ152" i="8"/>
  <c r="BQ160" i="8"/>
  <c r="BQ151" i="8"/>
  <c r="BQ158" i="8"/>
  <c r="BQ145" i="8"/>
  <c r="BQ157" i="8"/>
  <c r="BQ126" i="8"/>
  <c r="BQ147" i="8"/>
  <c r="BQ156" i="8"/>
  <c r="BQ159" i="8"/>
  <c r="BQ164" i="8"/>
  <c r="BQ172" i="8"/>
  <c r="BQ148" i="8"/>
  <c r="BQ161" i="8"/>
  <c r="BQ171" i="8"/>
  <c r="BQ162" i="8"/>
  <c r="BQ170" i="8"/>
  <c r="BQ178" i="8"/>
  <c r="BQ155" i="8"/>
  <c r="BQ163" i="8"/>
  <c r="BQ169" i="8"/>
  <c r="BQ144" i="8"/>
  <c r="BQ168" i="8"/>
  <c r="BQ176" i="8"/>
  <c r="BQ167" i="8"/>
  <c r="BQ175" i="8"/>
  <c r="BQ166" i="8"/>
  <c r="BQ174" i="8"/>
  <c r="BQ182" i="8"/>
  <c r="BQ173" i="8"/>
  <c r="BQ191" i="8"/>
  <c r="BQ199" i="8"/>
  <c r="BQ165" i="8"/>
  <c r="BQ190" i="8"/>
  <c r="BQ179" i="8"/>
  <c r="BQ189" i="8"/>
  <c r="BQ197" i="8"/>
  <c r="BQ205" i="8"/>
  <c r="BQ180" i="8"/>
  <c r="BQ188" i="8"/>
  <c r="BQ181" i="8"/>
  <c r="BQ187" i="8"/>
  <c r="BQ195" i="8"/>
  <c r="BQ186" i="8"/>
  <c r="BQ194" i="8"/>
  <c r="BQ202" i="8"/>
  <c r="BQ185" i="8"/>
  <c r="BQ193" i="8"/>
  <c r="BQ201" i="8"/>
  <c r="BQ177" i="8"/>
  <c r="BQ208" i="8"/>
  <c r="BQ216" i="8"/>
  <c r="BQ224" i="8"/>
  <c r="BQ207" i="8"/>
  <c r="BQ215" i="8"/>
  <c r="BQ223" i="8"/>
  <c r="BQ206" i="8"/>
  <c r="BQ214" i="8"/>
  <c r="BQ222" i="8"/>
  <c r="BQ230" i="8"/>
  <c r="BQ196" i="8"/>
  <c r="BQ213" i="8"/>
  <c r="BQ221" i="8"/>
  <c r="BQ198" i="8"/>
  <c r="BQ203" i="8"/>
  <c r="BQ212" i="8"/>
  <c r="BQ220" i="8"/>
  <c r="BQ200" i="8"/>
  <c r="BQ204" i="8"/>
  <c r="BQ211" i="8"/>
  <c r="BQ219" i="8"/>
  <c r="BQ183" i="8"/>
  <c r="BQ192" i="8"/>
  <c r="BQ210" i="8"/>
  <c r="BQ218" i="8"/>
  <c r="BQ226" i="8"/>
  <c r="BQ227" i="8"/>
  <c r="BQ237" i="8"/>
  <c r="BQ245" i="8"/>
  <c r="BQ246" i="8"/>
  <c r="BQ184" i="8"/>
  <c r="BQ228" i="8"/>
  <c r="BQ236" i="8"/>
  <c r="BQ244" i="8"/>
  <c r="BQ229" i="8"/>
  <c r="BQ235" i="8"/>
  <c r="BQ243" i="8"/>
  <c r="BQ225" i="8"/>
  <c r="BQ234" i="8"/>
  <c r="BQ242" i="8"/>
  <c r="BQ233" i="8"/>
  <c r="BQ217" i="8"/>
  <c r="BQ241" i="8"/>
  <c r="BQ3" i="8"/>
  <c r="BQ238" i="8"/>
  <c r="BQ209" i="8"/>
  <c r="BQ231" i="8"/>
  <c r="BQ240" i="8"/>
  <c r="BQ232" i="8"/>
  <c r="BQ239" i="8"/>
  <c r="BQ247" i="8"/>
  <c r="AN5" i="8"/>
  <c r="AN4" i="8"/>
  <c r="AN8" i="8"/>
  <c r="AN7" i="8"/>
  <c r="AN10" i="8"/>
  <c r="AN6" i="8"/>
  <c r="AN9" i="8"/>
  <c r="AN11" i="8"/>
  <c r="AN14" i="8"/>
  <c r="AN13" i="8"/>
  <c r="AN19" i="8"/>
  <c r="AN17" i="8"/>
  <c r="AN12" i="8"/>
  <c r="AN18" i="8"/>
  <c r="AN24" i="8"/>
  <c r="AN15" i="8"/>
  <c r="AN22" i="8"/>
  <c r="AN25" i="8"/>
  <c r="AN21" i="8"/>
  <c r="AN29" i="8"/>
  <c r="AN20" i="8"/>
  <c r="AN23" i="8"/>
  <c r="AN32" i="8"/>
  <c r="AN16" i="8"/>
  <c r="AN30" i="8"/>
  <c r="AN28" i="8"/>
  <c r="AN26" i="8"/>
  <c r="AN34" i="8"/>
  <c r="AN27" i="8"/>
  <c r="AN33" i="8"/>
  <c r="AN37" i="8"/>
  <c r="AN31" i="8"/>
  <c r="AN36" i="8"/>
  <c r="AN39" i="8"/>
  <c r="AN43" i="8"/>
  <c r="AN35" i="8"/>
  <c r="AN38" i="8"/>
  <c r="AN41" i="8"/>
  <c r="AN47" i="8"/>
  <c r="AN44" i="8"/>
  <c r="AN40" i="8"/>
  <c r="AN52" i="8"/>
  <c r="AN42" i="8"/>
  <c r="AN46" i="8"/>
  <c r="AN45" i="8"/>
  <c r="AN48" i="8"/>
  <c r="AN57" i="8"/>
  <c r="AN65" i="8"/>
  <c r="AN53" i="8"/>
  <c r="AN51" i="8"/>
  <c r="AN54" i="8"/>
  <c r="AN55" i="8"/>
  <c r="AN50" i="8"/>
  <c r="AN61" i="8"/>
  <c r="AN49" i="8"/>
  <c r="AN63" i="8"/>
  <c r="AN67" i="8"/>
  <c r="AN62" i="8"/>
  <c r="AN73" i="8"/>
  <c r="AN60" i="8"/>
  <c r="AN56" i="8"/>
  <c r="AN58" i="8"/>
  <c r="AN59" i="8"/>
  <c r="AN69" i="8"/>
  <c r="AN71" i="8"/>
  <c r="AN77" i="8"/>
  <c r="AN64" i="8"/>
  <c r="AN66" i="8"/>
  <c r="AN72" i="8"/>
  <c r="AN70" i="8"/>
  <c r="AN75" i="8"/>
  <c r="AN83" i="8"/>
  <c r="AN74" i="8"/>
  <c r="AN81" i="8"/>
  <c r="AN68" i="8"/>
  <c r="AN80" i="8"/>
  <c r="AN79" i="8"/>
  <c r="AN84" i="8"/>
  <c r="AN89" i="8"/>
  <c r="AN76" i="8"/>
  <c r="AN85" i="8"/>
  <c r="AN88" i="8"/>
  <c r="AN78" i="8"/>
  <c r="AN87" i="8"/>
  <c r="AN86" i="8"/>
  <c r="AN93" i="8"/>
  <c r="AN90" i="8"/>
  <c r="AN92" i="8"/>
  <c r="AN94" i="8"/>
  <c r="AN99" i="8"/>
  <c r="AN95" i="8"/>
  <c r="AN91" i="8"/>
  <c r="AN96" i="8"/>
  <c r="AN97" i="8"/>
  <c r="AN105" i="8"/>
  <c r="AN103" i="8"/>
  <c r="AN102" i="8"/>
  <c r="AN101" i="8"/>
  <c r="AN98" i="8"/>
  <c r="AN106" i="8"/>
  <c r="AN112" i="8"/>
  <c r="AN100" i="8"/>
  <c r="AN107" i="8"/>
  <c r="AN111" i="8"/>
  <c r="AN108" i="8"/>
  <c r="AN110" i="8"/>
  <c r="AN109" i="8"/>
  <c r="AN82" i="8"/>
  <c r="AN104" i="8"/>
  <c r="AN116" i="8"/>
  <c r="AN122" i="8"/>
  <c r="AN130" i="8"/>
  <c r="AN115" i="8"/>
  <c r="AN121" i="8"/>
  <c r="AN120" i="8"/>
  <c r="AN128" i="8"/>
  <c r="AN113" i="8"/>
  <c r="AN114" i="8"/>
  <c r="AN117" i="8"/>
  <c r="AN126" i="8"/>
  <c r="AN118" i="8"/>
  <c r="AN125" i="8"/>
  <c r="AN124" i="8"/>
  <c r="AN132" i="8"/>
  <c r="AN139" i="8"/>
  <c r="AN133" i="8"/>
  <c r="AN138" i="8"/>
  <c r="AN123" i="8"/>
  <c r="AN131" i="8"/>
  <c r="AN137" i="8"/>
  <c r="AN145" i="8"/>
  <c r="AN136" i="8"/>
  <c r="AN135" i="8"/>
  <c r="AN143" i="8"/>
  <c r="AN127" i="8"/>
  <c r="AN142" i="8"/>
  <c r="AN129" i="8"/>
  <c r="AN134" i="8"/>
  <c r="AN141" i="8"/>
  <c r="AN149" i="8"/>
  <c r="AN147" i="8"/>
  <c r="AN157" i="8"/>
  <c r="AN148" i="8"/>
  <c r="AN155" i="8"/>
  <c r="AN163" i="8"/>
  <c r="AN119" i="8"/>
  <c r="AN140" i="8"/>
  <c r="AN150" i="8"/>
  <c r="AN153" i="8"/>
  <c r="AN144" i="8"/>
  <c r="AN152" i="8"/>
  <c r="AN160" i="8"/>
  <c r="AN151" i="8"/>
  <c r="AN159" i="8"/>
  <c r="AN154" i="8"/>
  <c r="AN167" i="8"/>
  <c r="AN175" i="8"/>
  <c r="AN156" i="8"/>
  <c r="AN166" i="8"/>
  <c r="AN174" i="8"/>
  <c r="AN146" i="8"/>
  <c r="AN158" i="8"/>
  <c r="AN165" i="8"/>
  <c r="AN173" i="8"/>
  <c r="AN181" i="8"/>
  <c r="AN161" i="8"/>
  <c r="AN164" i="8"/>
  <c r="AN172" i="8"/>
  <c r="AN162" i="8"/>
  <c r="AN171" i="8"/>
  <c r="AN170" i="8"/>
  <c r="AN178" i="8"/>
  <c r="AN169" i="8"/>
  <c r="AN177" i="8"/>
  <c r="AN182" i="8"/>
  <c r="AN186" i="8"/>
  <c r="AN194" i="8"/>
  <c r="AN202" i="8"/>
  <c r="AN183" i="8"/>
  <c r="AN185" i="8"/>
  <c r="AN193" i="8"/>
  <c r="AN184" i="8"/>
  <c r="AN192" i="8"/>
  <c r="AN200" i="8"/>
  <c r="AN176" i="8"/>
  <c r="AN191" i="8"/>
  <c r="AN179" i="8"/>
  <c r="AN190" i="8"/>
  <c r="AN198" i="8"/>
  <c r="AN180" i="8"/>
  <c r="AN189" i="8"/>
  <c r="AN197" i="8"/>
  <c r="AN168" i="8"/>
  <c r="AN188" i="8"/>
  <c r="AN196" i="8"/>
  <c r="AN204" i="8"/>
  <c r="AN211" i="8"/>
  <c r="AN219" i="8"/>
  <c r="AN205" i="8"/>
  <c r="AN210" i="8"/>
  <c r="AN218" i="8"/>
  <c r="AN201" i="8"/>
  <c r="AN209" i="8"/>
  <c r="AN217" i="8"/>
  <c r="AN225" i="8"/>
  <c r="AN233" i="8"/>
  <c r="AN199" i="8"/>
  <c r="AN208" i="8"/>
  <c r="AN216" i="8"/>
  <c r="AN187" i="8"/>
  <c r="AN207" i="8"/>
  <c r="AN215" i="8"/>
  <c r="AN223" i="8"/>
  <c r="AN206" i="8"/>
  <c r="AN214" i="8"/>
  <c r="AN222" i="8"/>
  <c r="AN203" i="8"/>
  <c r="AN213" i="8"/>
  <c r="AN221" i="8"/>
  <c r="AN229" i="8"/>
  <c r="AN224" i="8"/>
  <c r="AN232" i="8"/>
  <c r="AN240" i="8"/>
  <c r="AN247" i="8"/>
  <c r="AN220" i="8"/>
  <c r="AN226" i="8"/>
  <c r="AN239" i="8"/>
  <c r="AN3" i="8"/>
  <c r="AN212" i="8"/>
  <c r="AN238" i="8"/>
  <c r="AN246" i="8"/>
  <c r="AN228" i="8"/>
  <c r="AN237" i="8"/>
  <c r="AN245" i="8"/>
  <c r="AN227" i="8"/>
  <c r="AN236" i="8"/>
  <c r="AN244" i="8"/>
  <c r="AN231" i="8"/>
  <c r="AN235" i="8"/>
  <c r="AN243" i="8"/>
  <c r="AN195" i="8"/>
  <c r="AN230" i="8"/>
  <c r="AN234" i="8"/>
  <c r="AN242" i="8"/>
  <c r="AN241" i="8"/>
  <c r="EB5" i="8"/>
  <c r="EB4" i="8"/>
  <c r="EB10" i="8"/>
  <c r="EB8" i="8"/>
  <c r="EB9" i="8"/>
  <c r="EB12" i="8"/>
  <c r="EB6" i="8"/>
  <c r="EB11" i="8"/>
  <c r="EB13" i="8"/>
  <c r="EB14" i="8"/>
  <c r="EB19" i="8"/>
  <c r="EB15" i="8"/>
  <c r="EB7" i="8"/>
  <c r="EB20" i="8"/>
  <c r="EB17" i="8"/>
  <c r="EB18" i="8"/>
  <c r="EB16" i="8"/>
  <c r="EB23" i="8"/>
  <c r="EB25" i="8"/>
  <c r="EB22" i="8"/>
  <c r="EB28" i="8"/>
  <c r="EB21" i="8"/>
  <c r="EB26" i="8"/>
  <c r="EB32" i="8"/>
  <c r="EB31" i="8"/>
  <c r="EB30" i="8"/>
  <c r="EB37" i="8"/>
  <c r="EB27" i="8"/>
  <c r="EB29" i="8"/>
  <c r="EB35" i="8"/>
  <c r="EB24" i="8"/>
  <c r="EB33" i="8"/>
  <c r="EB34" i="8"/>
  <c r="EB40" i="8"/>
  <c r="EB41" i="8"/>
  <c r="EB36" i="8"/>
  <c r="EB47" i="8"/>
  <c r="EB45" i="8"/>
  <c r="EB43" i="8"/>
  <c r="EB39" i="8"/>
  <c r="EB38" i="8"/>
  <c r="EB48" i="8"/>
  <c r="EB42" i="8"/>
  <c r="EB46" i="8"/>
  <c r="EB52" i="8"/>
  <c r="EB44" i="8"/>
  <c r="EB53" i="8"/>
  <c r="EB55" i="8"/>
  <c r="EB49" i="8"/>
  <c r="EB61" i="8"/>
  <c r="EB59" i="8"/>
  <c r="EB51" i="8"/>
  <c r="EB57" i="8"/>
  <c r="EB58" i="8"/>
  <c r="EB54" i="8"/>
  <c r="EB69" i="8"/>
  <c r="EB62" i="8"/>
  <c r="EB67" i="8"/>
  <c r="EB63" i="8"/>
  <c r="EB60" i="8"/>
  <c r="EB64" i="8"/>
  <c r="EB65" i="8"/>
  <c r="EB73" i="8"/>
  <c r="EB81" i="8"/>
  <c r="EB56" i="8"/>
  <c r="EB66" i="8"/>
  <c r="EB79" i="8"/>
  <c r="EB50" i="8"/>
  <c r="EB70" i="8"/>
  <c r="EB77" i="8"/>
  <c r="EB71" i="8"/>
  <c r="EB76" i="8"/>
  <c r="EB72" i="8"/>
  <c r="EB75" i="8"/>
  <c r="EB83" i="8"/>
  <c r="EB80" i="8"/>
  <c r="EB87" i="8"/>
  <c r="EB86" i="8"/>
  <c r="EB68" i="8"/>
  <c r="EB85" i="8"/>
  <c r="EB93" i="8"/>
  <c r="EB82" i="8"/>
  <c r="EB91" i="8"/>
  <c r="EB89" i="8"/>
  <c r="EB96" i="8"/>
  <c r="EB103" i="8"/>
  <c r="EB88" i="8"/>
  <c r="EB92" i="8"/>
  <c r="EB101" i="8"/>
  <c r="EB84" i="8"/>
  <c r="EB99" i="8"/>
  <c r="EB90" i="8"/>
  <c r="EB94" i="8"/>
  <c r="EB98" i="8"/>
  <c r="EB78" i="8"/>
  <c r="EB95" i="8"/>
  <c r="EB97" i="8"/>
  <c r="EB105" i="8"/>
  <c r="EB74" i="8"/>
  <c r="EB107" i="8"/>
  <c r="EB110" i="8"/>
  <c r="EB109" i="8"/>
  <c r="EB108" i="8"/>
  <c r="EB116" i="8"/>
  <c r="EB104" i="8"/>
  <c r="EB114" i="8"/>
  <c r="EB100" i="8"/>
  <c r="EB112" i="8"/>
  <c r="EB126" i="8"/>
  <c r="EB102" i="8"/>
  <c r="EB117" i="8"/>
  <c r="EB118" i="8"/>
  <c r="EB124" i="8"/>
  <c r="EB132" i="8"/>
  <c r="EB123" i="8"/>
  <c r="EB106" i="8"/>
  <c r="EB111" i="8"/>
  <c r="EB122" i="8"/>
  <c r="EB121" i="8"/>
  <c r="EB129" i="8"/>
  <c r="EB113" i="8"/>
  <c r="EB115" i="8"/>
  <c r="EB120" i="8"/>
  <c r="EB128" i="8"/>
  <c r="EB135" i="8"/>
  <c r="EB134" i="8"/>
  <c r="EB119" i="8"/>
  <c r="EB141" i="8"/>
  <c r="EB149" i="8"/>
  <c r="EB131" i="8"/>
  <c r="EB139" i="8"/>
  <c r="EB130" i="8"/>
  <c r="EB138" i="8"/>
  <c r="EB125" i="8"/>
  <c r="EB133" i="8"/>
  <c r="EB137" i="8"/>
  <c r="EB145" i="8"/>
  <c r="EB127" i="8"/>
  <c r="EB143" i="8"/>
  <c r="EB153" i="8"/>
  <c r="EB152" i="8"/>
  <c r="EB151" i="8"/>
  <c r="EB159" i="8"/>
  <c r="EB140" i="8"/>
  <c r="EB142" i="8"/>
  <c r="EB150" i="8"/>
  <c r="EB146" i="8"/>
  <c r="EB157" i="8"/>
  <c r="EB147" i="8"/>
  <c r="EB156" i="8"/>
  <c r="EB144" i="8"/>
  <c r="EB148" i="8"/>
  <c r="EB155" i="8"/>
  <c r="EB161" i="8"/>
  <c r="EB163" i="8"/>
  <c r="EB171" i="8"/>
  <c r="EB162" i="8"/>
  <c r="EB170" i="8"/>
  <c r="EB154" i="8"/>
  <c r="EB169" i="8"/>
  <c r="EB177" i="8"/>
  <c r="EB136" i="8"/>
  <c r="EB168" i="8"/>
  <c r="EB167" i="8"/>
  <c r="EB175" i="8"/>
  <c r="EB158" i="8"/>
  <c r="EB166" i="8"/>
  <c r="EB174" i="8"/>
  <c r="EB165" i="8"/>
  <c r="EB173" i="8"/>
  <c r="EB181" i="8"/>
  <c r="EB160" i="8"/>
  <c r="EB178" i="8"/>
  <c r="EB190" i="8"/>
  <c r="EB198" i="8"/>
  <c r="EB179" i="8"/>
  <c r="EB189" i="8"/>
  <c r="EB180" i="8"/>
  <c r="EB188" i="8"/>
  <c r="EB196" i="8"/>
  <c r="EB204" i="8"/>
  <c r="EB187" i="8"/>
  <c r="EB186" i="8"/>
  <c r="EB194" i="8"/>
  <c r="EB172" i="8"/>
  <c r="EB182" i="8"/>
  <c r="EB185" i="8"/>
  <c r="EB193" i="8"/>
  <c r="EB201" i="8"/>
  <c r="EB164" i="8"/>
  <c r="EB176" i="8"/>
  <c r="EB184" i="8"/>
  <c r="EB192" i="8"/>
  <c r="EB200" i="8"/>
  <c r="EB207" i="8"/>
  <c r="EB215" i="8"/>
  <c r="EB223" i="8"/>
  <c r="EB199" i="8"/>
  <c r="EB206" i="8"/>
  <c r="EB214" i="8"/>
  <c r="EB222" i="8"/>
  <c r="EB195" i="8"/>
  <c r="EB202" i="8"/>
  <c r="EB205" i="8"/>
  <c r="EB213" i="8"/>
  <c r="EB221" i="8"/>
  <c r="EB229" i="8"/>
  <c r="EB191" i="8"/>
  <c r="EB197" i="8"/>
  <c r="EB203" i="8"/>
  <c r="EB212" i="8"/>
  <c r="EB220" i="8"/>
  <c r="EB183" i="8"/>
  <c r="EB211" i="8"/>
  <c r="EB219" i="8"/>
  <c r="EB210" i="8"/>
  <c r="EB218" i="8"/>
  <c r="EB226" i="8"/>
  <c r="EB209" i="8"/>
  <c r="EB217" i="8"/>
  <c r="EB225" i="8"/>
  <c r="EB228" i="8"/>
  <c r="EB236" i="8"/>
  <c r="EB244" i="8"/>
  <c r="EB216" i="8"/>
  <c r="EB235" i="8"/>
  <c r="EB243" i="8"/>
  <c r="EB208" i="8"/>
  <c r="EB224" i="8"/>
  <c r="EB234" i="8"/>
  <c r="EB242" i="8"/>
  <c r="EB237" i="8"/>
  <c r="EB245" i="8"/>
  <c r="EB230" i="8"/>
  <c r="EB233" i="8"/>
  <c r="EB241" i="8"/>
  <c r="EB3" i="8"/>
  <c r="EB231" i="8"/>
  <c r="EB240" i="8"/>
  <c r="EB232" i="8"/>
  <c r="EB239" i="8"/>
  <c r="EB247" i="8"/>
  <c r="EB227" i="8"/>
  <c r="EB238" i="8"/>
  <c r="EB246" i="8"/>
  <c r="CY4" i="8"/>
  <c r="CY7" i="8"/>
  <c r="CY6" i="8"/>
  <c r="CY9" i="8"/>
  <c r="CY10" i="8"/>
  <c r="CY15" i="8"/>
  <c r="CY13" i="8"/>
  <c r="CY8" i="8"/>
  <c r="CY18" i="8"/>
  <c r="CY16" i="8"/>
  <c r="CY14" i="8"/>
  <c r="CY5" i="8"/>
  <c r="CY11" i="8"/>
  <c r="CY20" i="8"/>
  <c r="CY23" i="8"/>
  <c r="CY17" i="8"/>
  <c r="CY21" i="8"/>
  <c r="CY12" i="8"/>
  <c r="CY19" i="8"/>
  <c r="CY28" i="8"/>
  <c r="CY22" i="8"/>
  <c r="CY26" i="8"/>
  <c r="CY31" i="8"/>
  <c r="CY25" i="8"/>
  <c r="CY24" i="8"/>
  <c r="CY29" i="8"/>
  <c r="CY30" i="8"/>
  <c r="CY33" i="8"/>
  <c r="CY40" i="8"/>
  <c r="CY27" i="8"/>
  <c r="CY38" i="8"/>
  <c r="CY36" i="8"/>
  <c r="CY35" i="8"/>
  <c r="CY32" i="8"/>
  <c r="CY42" i="8"/>
  <c r="CY34" i="8"/>
  <c r="CY37" i="8"/>
  <c r="CY46" i="8"/>
  <c r="CY39" i="8"/>
  <c r="CY47" i="8"/>
  <c r="CY51" i="8"/>
  <c r="CY41" i="8"/>
  <c r="CY43" i="8"/>
  <c r="CY48" i="8"/>
  <c r="CY55" i="8"/>
  <c r="CY44" i="8"/>
  <c r="CY52" i="8"/>
  <c r="CY53" i="8"/>
  <c r="CY56" i="8"/>
  <c r="CY64" i="8"/>
  <c r="CY45" i="8"/>
  <c r="CY49" i="8"/>
  <c r="CY50" i="8"/>
  <c r="CY60" i="8"/>
  <c r="CY58" i="8"/>
  <c r="CY66" i="8"/>
  <c r="CY54" i="8"/>
  <c r="CY61" i="8"/>
  <c r="CY72" i="8"/>
  <c r="CY57" i="8"/>
  <c r="CY59" i="8"/>
  <c r="CY62" i="8"/>
  <c r="CY68" i="8"/>
  <c r="CY65" i="8"/>
  <c r="CY76" i="8"/>
  <c r="CY75" i="8"/>
  <c r="CY73" i="8"/>
  <c r="CY74" i="8"/>
  <c r="CY82" i="8"/>
  <c r="CY69" i="8"/>
  <c r="CY63" i="8"/>
  <c r="CY80" i="8"/>
  <c r="CY79" i="8"/>
  <c r="CY70" i="8"/>
  <c r="CY78" i="8"/>
  <c r="CY83" i="8"/>
  <c r="CY90" i="8"/>
  <c r="CY84" i="8"/>
  <c r="CY88" i="8"/>
  <c r="CY96" i="8"/>
  <c r="CY77" i="8"/>
  <c r="CY87" i="8"/>
  <c r="CY67" i="8"/>
  <c r="CY86" i="8"/>
  <c r="CY85" i="8"/>
  <c r="CY71" i="8"/>
  <c r="CY81" i="8"/>
  <c r="CY92" i="8"/>
  <c r="CY95" i="8"/>
  <c r="CY98" i="8"/>
  <c r="CY91" i="8"/>
  <c r="CY97" i="8"/>
  <c r="CY104" i="8"/>
  <c r="CY102" i="8"/>
  <c r="CY101" i="8"/>
  <c r="CY93" i="8"/>
  <c r="CY100" i="8"/>
  <c r="CY105" i="8"/>
  <c r="CY106" i="8"/>
  <c r="CY89" i="8"/>
  <c r="CY99" i="8"/>
  <c r="CY107" i="8"/>
  <c r="CY111" i="8"/>
  <c r="CY110" i="8"/>
  <c r="CY109" i="8"/>
  <c r="CY103" i="8"/>
  <c r="CY108" i="8"/>
  <c r="CY94" i="8"/>
  <c r="CY115" i="8"/>
  <c r="CY121" i="8"/>
  <c r="CY129" i="8"/>
  <c r="CY120" i="8"/>
  <c r="CY112" i="8"/>
  <c r="CY114" i="8"/>
  <c r="CY116" i="8"/>
  <c r="CY119" i="8"/>
  <c r="CY127" i="8"/>
  <c r="CY117" i="8"/>
  <c r="CY113" i="8"/>
  <c r="CY118" i="8"/>
  <c r="CY125" i="8"/>
  <c r="CY124" i="8"/>
  <c r="CY123" i="8"/>
  <c r="CY131" i="8"/>
  <c r="CY133" i="8"/>
  <c r="CY138" i="8"/>
  <c r="CY137" i="8"/>
  <c r="CY136" i="8"/>
  <c r="CY144" i="8"/>
  <c r="CY135" i="8"/>
  <c r="CY126" i="8"/>
  <c r="CY134" i="8"/>
  <c r="CY142" i="8"/>
  <c r="CY128" i="8"/>
  <c r="CY141" i="8"/>
  <c r="CY130" i="8"/>
  <c r="CY140" i="8"/>
  <c r="CY148" i="8"/>
  <c r="CY156" i="8"/>
  <c r="CY149" i="8"/>
  <c r="CY154" i="8"/>
  <c r="CY162" i="8"/>
  <c r="CY145" i="8"/>
  <c r="CY153" i="8"/>
  <c r="CY122" i="8"/>
  <c r="CY152" i="8"/>
  <c r="CY151" i="8"/>
  <c r="CY159" i="8"/>
  <c r="CY139" i="8"/>
  <c r="CY143" i="8"/>
  <c r="CY146" i="8"/>
  <c r="CY150" i="8"/>
  <c r="CY158" i="8"/>
  <c r="CY155" i="8"/>
  <c r="CY166" i="8"/>
  <c r="CY174" i="8"/>
  <c r="CY157" i="8"/>
  <c r="CY160" i="8"/>
  <c r="CY165" i="8"/>
  <c r="CY173" i="8"/>
  <c r="CY132" i="8"/>
  <c r="CY161" i="8"/>
  <c r="CY164" i="8"/>
  <c r="CY172" i="8"/>
  <c r="CY180" i="8"/>
  <c r="CY171" i="8"/>
  <c r="CY170" i="8"/>
  <c r="CY163" i="8"/>
  <c r="CY169" i="8"/>
  <c r="CY177" i="8"/>
  <c r="CY147" i="8"/>
  <c r="CY168" i="8"/>
  <c r="CY176" i="8"/>
  <c r="CY183" i="8"/>
  <c r="CY185" i="8"/>
  <c r="CY193" i="8"/>
  <c r="CY201" i="8"/>
  <c r="CY184" i="8"/>
  <c r="CY192" i="8"/>
  <c r="CY175" i="8"/>
  <c r="CY178" i="8"/>
  <c r="CY191" i="8"/>
  <c r="CY199" i="8"/>
  <c r="CY167" i="8"/>
  <c r="CY179" i="8"/>
  <c r="CY190" i="8"/>
  <c r="CY189" i="8"/>
  <c r="CY197" i="8"/>
  <c r="CY188" i="8"/>
  <c r="CY196" i="8"/>
  <c r="CY181" i="8"/>
  <c r="CY187" i="8"/>
  <c r="CY195" i="8"/>
  <c r="CY203" i="8"/>
  <c r="CY210" i="8"/>
  <c r="CY218" i="8"/>
  <c r="CY226" i="8"/>
  <c r="CY186" i="8"/>
  <c r="CY198" i="8"/>
  <c r="CY209" i="8"/>
  <c r="CY217" i="8"/>
  <c r="CY208" i="8"/>
  <c r="CY216" i="8"/>
  <c r="CY224" i="8"/>
  <c r="CY232" i="8"/>
  <c r="CY182" i="8"/>
  <c r="CY207" i="8"/>
  <c r="CY215" i="8"/>
  <c r="CY223" i="8"/>
  <c r="CY206" i="8"/>
  <c r="CY214" i="8"/>
  <c r="CY222" i="8"/>
  <c r="CY202" i="8"/>
  <c r="CY205" i="8"/>
  <c r="CY213" i="8"/>
  <c r="CY221" i="8"/>
  <c r="CY194" i="8"/>
  <c r="CY200" i="8"/>
  <c r="CY212" i="8"/>
  <c r="CY220" i="8"/>
  <c r="CY228" i="8"/>
  <c r="CY225" i="8"/>
  <c r="CY239" i="8"/>
  <c r="CY247" i="8"/>
  <c r="CY227" i="8"/>
  <c r="CY233" i="8"/>
  <c r="CY238" i="8"/>
  <c r="CY246" i="8"/>
  <c r="CY237" i="8"/>
  <c r="CY245" i="8"/>
  <c r="CY244" i="8"/>
  <c r="CY240" i="8"/>
  <c r="CY236" i="8"/>
  <c r="CY229" i="8"/>
  <c r="CY235" i="8"/>
  <c r="CY243" i="8"/>
  <c r="CY230" i="8"/>
  <c r="CY234" i="8"/>
  <c r="CY242" i="8"/>
  <c r="CY219" i="8"/>
  <c r="CY231" i="8"/>
  <c r="CY241" i="8"/>
  <c r="CY3" i="8"/>
  <c r="CY204" i="8"/>
  <c r="CY211" i="8"/>
  <c r="L29" i="8"/>
  <c r="L28" i="8"/>
  <c r="L32" i="8"/>
  <c r="L33" i="8"/>
  <c r="L37" i="8"/>
  <c r="L35" i="8"/>
  <c r="L41" i="8"/>
  <c r="L34" i="8"/>
  <c r="L31" i="8"/>
  <c r="L47" i="8"/>
  <c r="L38" i="8"/>
  <c r="L45" i="8"/>
  <c r="L39" i="8"/>
  <c r="L30" i="8"/>
  <c r="L40" i="8"/>
  <c r="L43" i="8"/>
  <c r="L42" i="8"/>
  <c r="L48" i="8"/>
  <c r="L36" i="8"/>
  <c r="L46" i="8"/>
  <c r="L50" i="8"/>
  <c r="L44" i="8"/>
  <c r="L52" i="8"/>
  <c r="L55" i="8"/>
  <c r="L49" i="8"/>
  <c r="L51" i="8"/>
  <c r="L61" i="8"/>
  <c r="L59" i="8"/>
  <c r="L58" i="8"/>
  <c r="L53" i="8"/>
  <c r="L57" i="8"/>
  <c r="L65" i="8"/>
  <c r="L54" i="8"/>
  <c r="L62" i="8"/>
  <c r="L56" i="8"/>
  <c r="L69" i="8"/>
  <c r="L60" i="8"/>
  <c r="L63" i="8"/>
  <c r="L64" i="8"/>
  <c r="L67" i="8"/>
  <c r="L73" i="8"/>
  <c r="L74" i="8"/>
  <c r="L81" i="8"/>
  <c r="L70" i="8"/>
  <c r="L79" i="8"/>
  <c r="L71" i="8"/>
  <c r="L68" i="8"/>
  <c r="L72" i="8"/>
  <c r="L77" i="8"/>
  <c r="L76" i="8"/>
  <c r="L66" i="8"/>
  <c r="L75" i="8"/>
  <c r="L83" i="8"/>
  <c r="L87" i="8"/>
  <c r="L82" i="8"/>
  <c r="L86" i="8"/>
  <c r="L78" i="8"/>
  <c r="L93" i="8"/>
  <c r="L80" i="8"/>
  <c r="L91" i="8"/>
  <c r="L84" i="8"/>
  <c r="L90" i="8"/>
  <c r="L85" i="8"/>
  <c r="L89" i="8"/>
  <c r="L103" i="8"/>
  <c r="L101" i="8"/>
  <c r="L94" i="8"/>
  <c r="L88" i="8"/>
  <c r="L95" i="8"/>
  <c r="L99" i="8"/>
  <c r="L96" i="8"/>
  <c r="L98" i="8"/>
  <c r="L97" i="8"/>
  <c r="L105" i="8"/>
  <c r="L110" i="8"/>
  <c r="L100" i="8"/>
  <c r="L109" i="8"/>
  <c r="L92" i="8"/>
  <c r="L102" i="8"/>
  <c r="L116" i="8"/>
  <c r="L104" i="8"/>
  <c r="L114" i="8"/>
  <c r="L106" i="8"/>
  <c r="L113" i="8"/>
  <c r="L107" i="8"/>
  <c r="L112" i="8"/>
  <c r="L115" i="8"/>
  <c r="L118" i="8"/>
  <c r="L126" i="8"/>
  <c r="L119" i="8"/>
  <c r="L124" i="8"/>
  <c r="L132" i="8"/>
  <c r="L111" i="8"/>
  <c r="L123" i="8"/>
  <c r="L122" i="8"/>
  <c r="L108" i="8"/>
  <c r="L121" i="8"/>
  <c r="L129" i="8"/>
  <c r="L120" i="8"/>
  <c r="L128" i="8"/>
  <c r="L117" i="8"/>
  <c r="L135" i="8"/>
  <c r="L125" i="8"/>
  <c r="L130" i="8"/>
  <c r="L127" i="8"/>
  <c r="L141" i="8"/>
  <c r="L149" i="8"/>
  <c r="L131" i="8"/>
  <c r="L133" i="8"/>
  <c r="L139" i="8"/>
  <c r="L134" i="8"/>
  <c r="L138" i="8"/>
  <c r="L137" i="8"/>
  <c r="L145" i="8"/>
  <c r="L136" i="8"/>
  <c r="L153" i="8"/>
  <c r="L152" i="8"/>
  <c r="L143" i="8"/>
  <c r="L146" i="8"/>
  <c r="L151" i="8"/>
  <c r="L159" i="8"/>
  <c r="L144" i="8"/>
  <c r="L147" i="8"/>
  <c r="L148" i="8"/>
  <c r="L157" i="8"/>
  <c r="L140" i="8"/>
  <c r="L156" i="8"/>
  <c r="L155" i="8"/>
  <c r="L163" i="8"/>
  <c r="L150" i="8"/>
  <c r="L158" i="8"/>
  <c r="L171" i="8"/>
  <c r="L170" i="8"/>
  <c r="L169" i="8"/>
  <c r="L177" i="8"/>
  <c r="L142" i="8"/>
  <c r="L168" i="8"/>
  <c r="L167" i="8"/>
  <c r="L175" i="8"/>
  <c r="L154" i="8"/>
  <c r="L166" i="8"/>
  <c r="L174" i="8"/>
  <c r="L161" i="8"/>
  <c r="L165" i="8"/>
  <c r="L173" i="8"/>
  <c r="L181" i="8"/>
  <c r="L180" i="8"/>
  <c r="L190" i="8"/>
  <c r="L198" i="8"/>
  <c r="L162" i="8"/>
  <c r="L176" i="8"/>
  <c r="L189" i="8"/>
  <c r="L178" i="8"/>
  <c r="L188" i="8"/>
  <c r="L196" i="8"/>
  <c r="L204" i="8"/>
  <c r="L182" i="8"/>
  <c r="L187" i="8"/>
  <c r="L183" i="8"/>
  <c r="L186" i="8"/>
  <c r="L194" i="8"/>
  <c r="L185" i="8"/>
  <c r="L193" i="8"/>
  <c r="L201" i="8"/>
  <c r="L172" i="8"/>
  <c r="L184" i="8"/>
  <c r="L192" i="8"/>
  <c r="L200" i="8"/>
  <c r="L179" i="8"/>
  <c r="L202" i="8"/>
  <c r="L207" i="8"/>
  <c r="L215" i="8"/>
  <c r="L223" i="8"/>
  <c r="L203" i="8"/>
  <c r="L206" i="8"/>
  <c r="L214" i="8"/>
  <c r="L222" i="8"/>
  <c r="L213" i="8"/>
  <c r="L221" i="8"/>
  <c r="L229" i="8"/>
  <c r="L212" i="8"/>
  <c r="L220" i="8"/>
  <c r="L191" i="8"/>
  <c r="L205" i="8"/>
  <c r="L211" i="8"/>
  <c r="L219" i="8"/>
  <c r="L195" i="8"/>
  <c r="L210" i="8"/>
  <c r="L218" i="8"/>
  <c r="L226" i="8"/>
  <c r="L164" i="8"/>
  <c r="L197" i="8"/>
  <c r="L209" i="8"/>
  <c r="L217" i="8"/>
  <c r="L225" i="8"/>
  <c r="L233" i="8"/>
  <c r="L236" i="8"/>
  <c r="L244" i="8"/>
  <c r="L199" i="8"/>
  <c r="L230" i="8"/>
  <c r="L235" i="8"/>
  <c r="L243" i="8"/>
  <c r="L237" i="8"/>
  <c r="L245" i="8"/>
  <c r="L216" i="8"/>
  <c r="L231" i="8"/>
  <c r="L234" i="8"/>
  <c r="L242" i="8"/>
  <c r="L208" i="8"/>
  <c r="L232" i="8"/>
  <c r="L241" i="8"/>
  <c r="L240" i="8"/>
  <c r="L239" i="8"/>
  <c r="L247" i="8"/>
  <c r="L224" i="8"/>
  <c r="L227" i="8"/>
  <c r="L228" i="8"/>
  <c r="L238" i="8"/>
  <c r="L246" i="8"/>
  <c r="L160" i="8"/>
  <c r="BF7" i="8"/>
  <c r="BF6" i="8"/>
  <c r="BF4" i="8"/>
  <c r="BF5" i="8"/>
  <c r="BF10" i="8"/>
  <c r="BF12" i="8"/>
  <c r="BF9" i="8"/>
  <c r="BF14" i="8"/>
  <c r="BF11" i="8"/>
  <c r="BF8" i="8"/>
  <c r="BF15" i="8"/>
  <c r="BF17" i="8"/>
  <c r="BF22" i="8"/>
  <c r="BF16" i="8"/>
  <c r="BF13" i="8"/>
  <c r="BF27" i="8"/>
  <c r="BF25" i="8"/>
  <c r="BF19" i="8"/>
  <c r="BF24" i="8"/>
  <c r="BF34" i="8"/>
  <c r="BF21" i="8"/>
  <c r="BF20" i="8"/>
  <c r="BF29" i="8"/>
  <c r="BF32" i="8"/>
  <c r="BF18" i="8"/>
  <c r="BF23" i="8"/>
  <c r="BF26" i="8"/>
  <c r="BF30" i="8"/>
  <c r="BF28" i="8"/>
  <c r="BF31" i="8"/>
  <c r="BF35" i="8"/>
  <c r="BF39" i="8"/>
  <c r="BF38" i="8"/>
  <c r="BF37" i="8"/>
  <c r="BF45" i="8"/>
  <c r="BF33" i="8"/>
  <c r="BF36" i="8"/>
  <c r="BF43" i="8"/>
  <c r="BF42" i="8"/>
  <c r="BF41" i="8"/>
  <c r="BF49" i="8"/>
  <c r="BF46" i="8"/>
  <c r="BF54" i="8"/>
  <c r="BF44" i="8"/>
  <c r="BF48" i="8"/>
  <c r="BF52" i="8"/>
  <c r="BF40" i="8"/>
  <c r="BF47" i="8"/>
  <c r="BF53" i="8"/>
  <c r="BF59" i="8"/>
  <c r="BF57" i="8"/>
  <c r="BF56" i="8"/>
  <c r="BF50" i="8"/>
  <c r="BF63" i="8"/>
  <c r="BF55" i="8"/>
  <c r="BF60" i="8"/>
  <c r="BF65" i="8"/>
  <c r="BF67" i="8"/>
  <c r="BF66" i="8"/>
  <c r="BF62" i="8"/>
  <c r="BF51" i="8"/>
  <c r="BF58" i="8"/>
  <c r="BF61" i="8"/>
  <c r="BF71" i="8"/>
  <c r="BF73" i="8"/>
  <c r="BF79" i="8"/>
  <c r="BF68" i="8"/>
  <c r="BF77" i="8"/>
  <c r="BF85" i="8"/>
  <c r="BF64" i="8"/>
  <c r="BF75" i="8"/>
  <c r="BF70" i="8"/>
  <c r="BF74" i="8"/>
  <c r="BF82" i="8"/>
  <c r="BF81" i="8"/>
  <c r="BF69" i="8"/>
  <c r="BF72" i="8"/>
  <c r="BF76" i="8"/>
  <c r="BF91" i="8"/>
  <c r="BF78" i="8"/>
  <c r="BF80" i="8"/>
  <c r="BF89" i="8"/>
  <c r="BF88" i="8"/>
  <c r="BF83" i="8"/>
  <c r="BF87" i="8"/>
  <c r="BF95" i="8"/>
  <c r="BF96" i="8"/>
  <c r="BF101" i="8"/>
  <c r="BF99" i="8"/>
  <c r="BF107" i="8"/>
  <c r="BF84" i="8"/>
  <c r="BF86" i="8"/>
  <c r="BF92" i="8"/>
  <c r="BF93" i="8"/>
  <c r="BF97" i="8"/>
  <c r="BF94" i="8"/>
  <c r="BF104" i="8"/>
  <c r="BF103" i="8"/>
  <c r="BF98" i="8"/>
  <c r="BF100" i="8"/>
  <c r="BF108" i="8"/>
  <c r="BF114" i="8"/>
  <c r="BF102" i="8"/>
  <c r="BF112" i="8"/>
  <c r="BF111" i="8"/>
  <c r="BF105" i="8"/>
  <c r="BF110" i="8"/>
  <c r="BF118" i="8"/>
  <c r="BF116" i="8"/>
  <c r="BF124" i="8"/>
  <c r="BF117" i="8"/>
  <c r="BF123" i="8"/>
  <c r="BF90" i="8"/>
  <c r="BF122" i="8"/>
  <c r="BF130" i="8"/>
  <c r="BF109" i="8"/>
  <c r="BF121" i="8"/>
  <c r="BF113" i="8"/>
  <c r="BF120" i="8"/>
  <c r="BF128" i="8"/>
  <c r="BF106" i="8"/>
  <c r="BF115" i="8"/>
  <c r="BF127" i="8"/>
  <c r="BF126" i="8"/>
  <c r="BF119" i="8"/>
  <c r="BF140" i="8"/>
  <c r="BF125" i="8"/>
  <c r="BF139" i="8"/>
  <c r="BF147" i="8"/>
  <c r="BF138" i="8"/>
  <c r="BF131" i="8"/>
  <c r="BF137" i="8"/>
  <c r="BF145" i="8"/>
  <c r="BF129" i="8"/>
  <c r="BF132" i="8"/>
  <c r="BF136" i="8"/>
  <c r="BF133" i="8"/>
  <c r="BF135" i="8"/>
  <c r="BF143" i="8"/>
  <c r="BF134" i="8"/>
  <c r="BF144" i="8"/>
  <c r="BF149" i="8"/>
  <c r="BF151" i="8"/>
  <c r="BF159" i="8"/>
  <c r="BF150" i="8"/>
  <c r="BF141" i="8"/>
  <c r="BF157" i="8"/>
  <c r="BF146" i="8"/>
  <c r="BF155" i="8"/>
  <c r="BF142" i="8"/>
  <c r="BF154" i="8"/>
  <c r="BF153" i="8"/>
  <c r="BF161" i="8"/>
  <c r="BF148" i="8"/>
  <c r="BF156" i="8"/>
  <c r="BF169" i="8"/>
  <c r="BF177" i="8"/>
  <c r="BF152" i="8"/>
  <c r="BF158" i="8"/>
  <c r="BF168" i="8"/>
  <c r="BF162" i="8"/>
  <c r="BF167" i="8"/>
  <c r="BF175" i="8"/>
  <c r="BF183" i="8"/>
  <c r="BF163" i="8"/>
  <c r="BF166" i="8"/>
  <c r="BF174" i="8"/>
  <c r="BF165" i="8"/>
  <c r="BF173" i="8"/>
  <c r="BF164" i="8"/>
  <c r="BF172" i="8"/>
  <c r="BF160" i="8"/>
  <c r="BF171" i="8"/>
  <c r="BF179" i="8"/>
  <c r="BF188" i="8"/>
  <c r="BF196" i="8"/>
  <c r="BF187" i="8"/>
  <c r="BF176" i="8"/>
  <c r="BF186" i="8"/>
  <c r="BF194" i="8"/>
  <c r="BF202" i="8"/>
  <c r="BF180" i="8"/>
  <c r="BF185" i="8"/>
  <c r="BF193" i="8"/>
  <c r="BF178" i="8"/>
  <c r="BF181" i="8"/>
  <c r="BF184" i="8"/>
  <c r="BF192" i="8"/>
  <c r="BF182" i="8"/>
  <c r="BF191" i="8"/>
  <c r="BF199" i="8"/>
  <c r="BF170" i="8"/>
  <c r="BF190" i="8"/>
  <c r="BF198" i="8"/>
  <c r="BF200" i="8"/>
  <c r="BF213" i="8"/>
  <c r="BF221" i="8"/>
  <c r="BF212" i="8"/>
  <c r="BF220" i="8"/>
  <c r="BF211" i="8"/>
  <c r="BF219" i="8"/>
  <c r="BF227" i="8"/>
  <c r="BF201" i="8"/>
  <c r="BF210" i="8"/>
  <c r="BF218" i="8"/>
  <c r="BF189" i="8"/>
  <c r="BF203" i="8"/>
  <c r="BF209" i="8"/>
  <c r="BF217" i="8"/>
  <c r="BF225" i="8"/>
  <c r="BF204" i="8"/>
  <c r="BF208" i="8"/>
  <c r="BF216" i="8"/>
  <c r="BF224" i="8"/>
  <c r="BF195" i="8"/>
  <c r="BF205" i="8"/>
  <c r="BF207" i="8"/>
  <c r="BF215" i="8"/>
  <c r="BF223" i="8"/>
  <c r="BF231" i="8"/>
  <c r="BF234" i="8"/>
  <c r="BF242" i="8"/>
  <c r="BF3" i="8"/>
  <c r="BF235" i="8"/>
  <c r="BF222" i="8"/>
  <c r="BF226" i="8"/>
  <c r="BF228" i="8"/>
  <c r="BF241" i="8"/>
  <c r="BF214" i="8"/>
  <c r="BF229" i="8"/>
  <c r="BF240" i="8"/>
  <c r="BF247" i="8"/>
  <c r="BF206" i="8"/>
  <c r="BF230" i="8"/>
  <c r="BF239" i="8"/>
  <c r="BF243" i="8"/>
  <c r="BF238" i="8"/>
  <c r="BF246" i="8"/>
  <c r="BF233" i="8"/>
  <c r="BF197" i="8"/>
  <c r="BF237" i="8"/>
  <c r="BF245" i="8"/>
  <c r="BF232" i="8"/>
  <c r="BF236" i="8"/>
  <c r="BF244" i="8"/>
  <c r="K28" i="8"/>
  <c r="K35" i="8"/>
  <c r="K33" i="8"/>
  <c r="K31" i="8"/>
  <c r="K29" i="8"/>
  <c r="K36" i="8"/>
  <c r="K32" i="8"/>
  <c r="K34" i="8"/>
  <c r="K30" i="8"/>
  <c r="K40" i="8"/>
  <c r="K46" i="8"/>
  <c r="K38" i="8"/>
  <c r="K39" i="8"/>
  <c r="K44" i="8"/>
  <c r="K37" i="8"/>
  <c r="K43" i="8"/>
  <c r="K42" i="8"/>
  <c r="K50" i="8"/>
  <c r="K49" i="8"/>
  <c r="K55" i="8"/>
  <c r="K41" i="8"/>
  <c r="K45" i="8"/>
  <c r="K51" i="8"/>
  <c r="K52" i="8"/>
  <c r="K60" i="8"/>
  <c r="K58" i="8"/>
  <c r="K48" i="8"/>
  <c r="K53" i="8"/>
  <c r="K57" i="8"/>
  <c r="K47" i="8"/>
  <c r="K54" i="8"/>
  <c r="K56" i="8"/>
  <c r="K64" i="8"/>
  <c r="K61" i="8"/>
  <c r="K63" i="8"/>
  <c r="K68" i="8"/>
  <c r="K59" i="8"/>
  <c r="K66" i="8"/>
  <c r="K72" i="8"/>
  <c r="K70" i="8"/>
  <c r="K80" i="8"/>
  <c r="K67" i="8"/>
  <c r="K69" i="8"/>
  <c r="K71" i="8"/>
  <c r="K78" i="8"/>
  <c r="K65" i="8"/>
  <c r="K76" i="8"/>
  <c r="K73" i="8"/>
  <c r="K75" i="8"/>
  <c r="K62" i="8"/>
  <c r="K82" i="8"/>
  <c r="K74" i="8"/>
  <c r="K86" i="8"/>
  <c r="K77" i="8"/>
  <c r="K79" i="8"/>
  <c r="K92" i="8"/>
  <c r="K81" i="8"/>
  <c r="K83" i="8"/>
  <c r="K84" i="8"/>
  <c r="K90" i="8"/>
  <c r="K85" i="8"/>
  <c r="K89" i="8"/>
  <c r="K88" i="8"/>
  <c r="K96" i="8"/>
  <c r="K91" i="8"/>
  <c r="K102" i="8"/>
  <c r="K87" i="8"/>
  <c r="K93" i="8"/>
  <c r="K94" i="8"/>
  <c r="K100" i="8"/>
  <c r="K108" i="8"/>
  <c r="K95" i="8"/>
  <c r="K98" i="8"/>
  <c r="K97" i="8"/>
  <c r="K104" i="8"/>
  <c r="K99" i="8"/>
  <c r="K109" i="8"/>
  <c r="K101" i="8"/>
  <c r="K103" i="8"/>
  <c r="K115" i="8"/>
  <c r="K105" i="8"/>
  <c r="K106" i="8"/>
  <c r="K113" i="8"/>
  <c r="K107" i="8"/>
  <c r="K112" i="8"/>
  <c r="K111" i="8"/>
  <c r="K119" i="8"/>
  <c r="K110" i="8"/>
  <c r="K125" i="8"/>
  <c r="K114" i="8"/>
  <c r="K124" i="8"/>
  <c r="K123" i="8"/>
  <c r="K131" i="8"/>
  <c r="K122" i="8"/>
  <c r="K121" i="8"/>
  <c r="K129" i="8"/>
  <c r="K116" i="8"/>
  <c r="K120" i="8"/>
  <c r="K128" i="8"/>
  <c r="K117" i="8"/>
  <c r="K127" i="8"/>
  <c r="K130" i="8"/>
  <c r="K126" i="8"/>
  <c r="K141" i="8"/>
  <c r="K132" i="8"/>
  <c r="K140" i="8"/>
  <c r="K148" i="8"/>
  <c r="K133" i="8"/>
  <c r="K139" i="8"/>
  <c r="K134" i="8"/>
  <c r="K138" i="8"/>
  <c r="K137" i="8"/>
  <c r="K118" i="8"/>
  <c r="K136" i="8"/>
  <c r="K144" i="8"/>
  <c r="K152" i="8"/>
  <c r="K160" i="8"/>
  <c r="K143" i="8"/>
  <c r="K145" i="8"/>
  <c r="K146" i="8"/>
  <c r="K151" i="8"/>
  <c r="K147" i="8"/>
  <c r="K158" i="8"/>
  <c r="K156" i="8"/>
  <c r="K135" i="8"/>
  <c r="K149" i="8"/>
  <c r="K155" i="8"/>
  <c r="K142" i="8"/>
  <c r="K150" i="8"/>
  <c r="K154" i="8"/>
  <c r="K162" i="8"/>
  <c r="K159" i="8"/>
  <c r="K163" i="8"/>
  <c r="K170" i="8"/>
  <c r="K178" i="8"/>
  <c r="K169" i="8"/>
  <c r="K168" i="8"/>
  <c r="K176" i="8"/>
  <c r="K167" i="8"/>
  <c r="K175" i="8"/>
  <c r="K166" i="8"/>
  <c r="K174" i="8"/>
  <c r="K161" i="8"/>
  <c r="K165" i="8"/>
  <c r="K173" i="8"/>
  <c r="K153" i="8"/>
  <c r="K164" i="8"/>
  <c r="K172" i="8"/>
  <c r="K180" i="8"/>
  <c r="K157" i="8"/>
  <c r="K189" i="8"/>
  <c r="K197" i="8"/>
  <c r="K177" i="8"/>
  <c r="K181" i="8"/>
  <c r="K188" i="8"/>
  <c r="K182" i="8"/>
  <c r="K187" i="8"/>
  <c r="K195" i="8"/>
  <c r="K203" i="8"/>
  <c r="K171" i="8"/>
  <c r="K183" i="8"/>
  <c r="K186" i="8"/>
  <c r="K194" i="8"/>
  <c r="K185" i="8"/>
  <c r="K193" i="8"/>
  <c r="K184" i="8"/>
  <c r="K192" i="8"/>
  <c r="K200" i="8"/>
  <c r="K179" i="8"/>
  <c r="K191" i="8"/>
  <c r="K199" i="8"/>
  <c r="K206" i="8"/>
  <c r="K214" i="8"/>
  <c r="K222" i="8"/>
  <c r="K190" i="8"/>
  <c r="K213" i="8"/>
  <c r="K221" i="8"/>
  <c r="K204" i="8"/>
  <c r="K212" i="8"/>
  <c r="K220" i="8"/>
  <c r="K228" i="8"/>
  <c r="K205" i="8"/>
  <c r="K211" i="8"/>
  <c r="K219" i="8"/>
  <c r="K201" i="8"/>
  <c r="K210" i="8"/>
  <c r="K218" i="8"/>
  <c r="K226" i="8"/>
  <c r="K196" i="8"/>
  <c r="K209" i="8"/>
  <c r="K217" i="8"/>
  <c r="K225" i="8"/>
  <c r="K198" i="8"/>
  <c r="K208" i="8"/>
  <c r="K216" i="8"/>
  <c r="K224" i="8"/>
  <c r="K232" i="8"/>
  <c r="K207" i="8"/>
  <c r="K230" i="8"/>
  <c r="K235" i="8"/>
  <c r="K243" i="8"/>
  <c r="K215" i="8"/>
  <c r="K231" i="8"/>
  <c r="K234" i="8"/>
  <c r="K242" i="8"/>
  <c r="K229" i="8"/>
  <c r="K241" i="8"/>
  <c r="K244" i="8"/>
  <c r="K240" i="8"/>
  <c r="K233" i="8"/>
  <c r="K239" i="8"/>
  <c r="K247" i="8"/>
  <c r="K202" i="8"/>
  <c r="K227" i="8"/>
  <c r="K238" i="8"/>
  <c r="K246" i="8"/>
  <c r="K236" i="8"/>
  <c r="K223" i="8"/>
  <c r="K237" i="8"/>
  <c r="K245" i="8"/>
  <c r="CC6" i="8"/>
  <c r="CC5" i="8"/>
  <c r="CC4" i="8"/>
  <c r="CC11" i="8"/>
  <c r="CC10" i="8"/>
  <c r="CC12" i="8"/>
  <c r="CC13" i="8"/>
  <c r="CC9" i="8"/>
  <c r="CC20" i="8"/>
  <c r="CC8" i="8"/>
  <c r="CC18" i="8"/>
  <c r="CC7" i="8"/>
  <c r="CC14" i="8"/>
  <c r="CC16" i="8"/>
  <c r="CC21" i="8"/>
  <c r="CC15" i="8"/>
  <c r="CC23" i="8"/>
  <c r="CC19" i="8"/>
  <c r="CC26" i="8"/>
  <c r="CC17" i="8"/>
  <c r="CC22" i="8"/>
  <c r="CC33" i="8"/>
  <c r="CC28" i="8"/>
  <c r="CC31" i="8"/>
  <c r="CC25" i="8"/>
  <c r="CC29" i="8"/>
  <c r="CC30" i="8"/>
  <c r="CC24" i="8"/>
  <c r="CC27" i="8"/>
  <c r="CC38" i="8"/>
  <c r="CC37" i="8"/>
  <c r="CC34" i="8"/>
  <c r="CC36" i="8"/>
  <c r="CC40" i="8"/>
  <c r="CC44" i="8"/>
  <c r="CC35" i="8"/>
  <c r="CC42" i="8"/>
  <c r="CC32" i="8"/>
  <c r="CC41" i="8"/>
  <c r="CC48" i="8"/>
  <c r="CC45" i="8"/>
  <c r="CC39" i="8"/>
  <c r="CC53" i="8"/>
  <c r="CC43" i="8"/>
  <c r="CC47" i="8"/>
  <c r="CC51" i="8"/>
  <c r="CC46" i="8"/>
  <c r="CC50" i="8"/>
  <c r="CC49" i="8"/>
  <c r="CC58" i="8"/>
  <c r="CC52" i="8"/>
  <c r="CC55" i="8"/>
  <c r="CC56" i="8"/>
  <c r="CC62" i="8"/>
  <c r="CC59" i="8"/>
  <c r="CC64" i="8"/>
  <c r="CC66" i="8"/>
  <c r="CC65" i="8"/>
  <c r="CC54" i="8"/>
  <c r="CC61" i="8"/>
  <c r="CC57" i="8"/>
  <c r="CC60" i="8"/>
  <c r="CC70" i="8"/>
  <c r="CC72" i="8"/>
  <c r="CC78" i="8"/>
  <c r="CC73" i="8"/>
  <c r="CC63" i="8"/>
  <c r="CC76" i="8"/>
  <c r="CC84" i="8"/>
  <c r="CC75" i="8"/>
  <c r="CC67" i="8"/>
  <c r="CC74" i="8"/>
  <c r="CC69" i="8"/>
  <c r="CC81" i="8"/>
  <c r="CC80" i="8"/>
  <c r="CC85" i="8"/>
  <c r="CC90" i="8"/>
  <c r="CC77" i="8"/>
  <c r="CC71" i="8"/>
  <c r="CC79" i="8"/>
  <c r="CC88" i="8"/>
  <c r="CC87" i="8"/>
  <c r="CC68" i="8"/>
  <c r="CC82" i="8"/>
  <c r="CC86" i="8"/>
  <c r="CC94" i="8"/>
  <c r="CC83" i="8"/>
  <c r="CC95" i="8"/>
  <c r="CC100" i="8"/>
  <c r="CC96" i="8"/>
  <c r="CC98" i="8"/>
  <c r="CC106" i="8"/>
  <c r="CC97" i="8"/>
  <c r="CC91" i="8"/>
  <c r="CC92" i="8"/>
  <c r="CC104" i="8"/>
  <c r="CC93" i="8"/>
  <c r="CC103" i="8"/>
  <c r="CC102" i="8"/>
  <c r="CC89" i="8"/>
  <c r="CC99" i="8"/>
  <c r="CC107" i="8"/>
  <c r="CC113" i="8"/>
  <c r="CC101" i="8"/>
  <c r="CC108" i="8"/>
  <c r="CC111" i="8"/>
  <c r="CC110" i="8"/>
  <c r="CC109" i="8"/>
  <c r="CC117" i="8"/>
  <c r="CC123" i="8"/>
  <c r="CC105" i="8"/>
  <c r="CC116" i="8"/>
  <c r="CC122" i="8"/>
  <c r="CC112" i="8"/>
  <c r="CC121" i="8"/>
  <c r="CC129" i="8"/>
  <c r="CC115" i="8"/>
  <c r="CC120" i="8"/>
  <c r="CC118" i="8"/>
  <c r="CC119" i="8"/>
  <c r="CC127" i="8"/>
  <c r="CC114" i="8"/>
  <c r="CC126" i="8"/>
  <c r="CC125" i="8"/>
  <c r="CC133" i="8"/>
  <c r="CC140" i="8"/>
  <c r="CC139" i="8"/>
  <c r="CC138" i="8"/>
  <c r="CC146" i="8"/>
  <c r="CC124" i="8"/>
  <c r="CC130" i="8"/>
  <c r="CC137" i="8"/>
  <c r="CC136" i="8"/>
  <c r="CC144" i="8"/>
  <c r="CC128" i="8"/>
  <c r="CC131" i="8"/>
  <c r="CC135" i="8"/>
  <c r="CC132" i="8"/>
  <c r="CC134" i="8"/>
  <c r="CC142" i="8"/>
  <c r="CC150" i="8"/>
  <c r="CC143" i="8"/>
  <c r="CC148" i="8"/>
  <c r="CC158" i="8"/>
  <c r="CC149" i="8"/>
  <c r="CC156" i="8"/>
  <c r="CC154" i="8"/>
  <c r="CC141" i="8"/>
  <c r="CC145" i="8"/>
  <c r="CC153" i="8"/>
  <c r="CC152" i="8"/>
  <c r="CC160" i="8"/>
  <c r="CC155" i="8"/>
  <c r="CC168" i="8"/>
  <c r="CC176" i="8"/>
  <c r="CC151" i="8"/>
  <c r="CC157" i="8"/>
  <c r="CC167" i="8"/>
  <c r="CC161" i="8"/>
  <c r="CC166" i="8"/>
  <c r="CC174" i="8"/>
  <c r="CC182" i="8"/>
  <c r="CC162" i="8"/>
  <c r="CC165" i="8"/>
  <c r="CC173" i="8"/>
  <c r="CC147" i="8"/>
  <c r="CC163" i="8"/>
  <c r="CC164" i="8"/>
  <c r="CC172" i="8"/>
  <c r="CC171" i="8"/>
  <c r="CC159" i="8"/>
  <c r="CC170" i="8"/>
  <c r="CC178" i="8"/>
  <c r="CC183" i="8"/>
  <c r="CC187" i="8"/>
  <c r="CC195" i="8"/>
  <c r="CC186" i="8"/>
  <c r="CC194" i="8"/>
  <c r="CC175" i="8"/>
  <c r="CC185" i="8"/>
  <c r="CC193" i="8"/>
  <c r="CC201" i="8"/>
  <c r="CC177" i="8"/>
  <c r="CC179" i="8"/>
  <c r="CC184" i="8"/>
  <c r="CC192" i="8"/>
  <c r="CC180" i="8"/>
  <c r="CC191" i="8"/>
  <c r="CC181" i="8"/>
  <c r="CC190" i="8"/>
  <c r="CC198" i="8"/>
  <c r="CC169" i="8"/>
  <c r="CC189" i="8"/>
  <c r="CC197" i="8"/>
  <c r="CC205" i="8"/>
  <c r="CC199" i="8"/>
  <c r="CC212" i="8"/>
  <c r="CC220" i="8"/>
  <c r="CC211" i="8"/>
  <c r="CC219" i="8"/>
  <c r="CC202" i="8"/>
  <c r="CC210" i="8"/>
  <c r="CC218" i="8"/>
  <c r="CC226" i="8"/>
  <c r="CC200" i="8"/>
  <c r="CC209" i="8"/>
  <c r="CC217" i="8"/>
  <c r="CC188" i="8"/>
  <c r="CC208" i="8"/>
  <c r="CC216" i="8"/>
  <c r="CC224" i="8"/>
  <c r="CC203" i="8"/>
  <c r="CC207" i="8"/>
  <c r="CC215" i="8"/>
  <c r="CC223" i="8"/>
  <c r="CC204" i="8"/>
  <c r="CC206" i="8"/>
  <c r="CC214" i="8"/>
  <c r="CC222" i="8"/>
  <c r="CC230" i="8"/>
  <c r="CC225" i="8"/>
  <c r="CC233" i="8"/>
  <c r="CC241" i="8"/>
  <c r="CC3" i="8"/>
  <c r="CC234" i="8"/>
  <c r="CC242" i="8"/>
  <c r="CC221" i="8"/>
  <c r="CC227" i="8"/>
  <c r="CC240" i="8"/>
  <c r="CC213" i="8"/>
  <c r="CC228" i="8"/>
  <c r="CC239" i="8"/>
  <c r="CC247" i="8"/>
  <c r="CC229" i="8"/>
  <c r="CC238" i="8"/>
  <c r="CC246" i="8"/>
  <c r="CC237" i="8"/>
  <c r="CC245" i="8"/>
  <c r="CC236" i="8"/>
  <c r="CC244" i="8"/>
  <c r="CC231" i="8"/>
  <c r="CC235" i="8"/>
  <c r="CC243" i="8"/>
  <c r="CC196" i="8"/>
  <c r="CC232" i="8"/>
  <c r="DX5" i="8"/>
  <c r="DX4" i="8"/>
  <c r="DX7" i="8"/>
  <c r="DX10" i="8"/>
  <c r="DX8" i="8"/>
  <c r="DX12" i="8"/>
  <c r="DX6" i="8"/>
  <c r="DX15" i="8"/>
  <c r="DX19" i="8"/>
  <c r="DX9" i="8"/>
  <c r="DX17" i="8"/>
  <c r="DX16" i="8"/>
  <c r="DX11" i="8"/>
  <c r="DX13" i="8"/>
  <c r="DX14" i="8"/>
  <c r="DX18" i="8"/>
  <c r="DX22" i="8"/>
  <c r="DX25" i="8"/>
  <c r="DX21" i="8"/>
  <c r="DX20" i="8"/>
  <c r="DX26" i="8"/>
  <c r="DX32" i="8"/>
  <c r="DX23" i="8"/>
  <c r="DX30" i="8"/>
  <c r="DX24" i="8"/>
  <c r="DX27" i="8"/>
  <c r="DX28" i="8"/>
  <c r="DX34" i="8"/>
  <c r="DX31" i="8"/>
  <c r="DX37" i="8"/>
  <c r="DX35" i="8"/>
  <c r="DX33" i="8"/>
  <c r="DX43" i="8"/>
  <c r="DX38" i="8"/>
  <c r="DX39" i="8"/>
  <c r="DX41" i="8"/>
  <c r="DX40" i="8"/>
  <c r="DX29" i="8"/>
  <c r="DX47" i="8"/>
  <c r="DX49" i="8"/>
  <c r="DX52" i="8"/>
  <c r="DX46" i="8"/>
  <c r="DX36" i="8"/>
  <c r="DX50" i="8"/>
  <c r="DX42" i="8"/>
  <c r="DX45" i="8"/>
  <c r="DX48" i="8"/>
  <c r="DX57" i="8"/>
  <c r="DX51" i="8"/>
  <c r="DX55" i="8"/>
  <c r="DX53" i="8"/>
  <c r="DX54" i="8"/>
  <c r="DX61" i="8"/>
  <c r="DX44" i="8"/>
  <c r="DX62" i="8"/>
  <c r="DX63" i="8"/>
  <c r="DX65" i="8"/>
  <c r="DX73" i="8"/>
  <c r="DX60" i="8"/>
  <c r="DX64" i="8"/>
  <c r="DX59" i="8"/>
  <c r="DX56" i="8"/>
  <c r="DX69" i="8"/>
  <c r="DX58" i="8"/>
  <c r="DX66" i="8"/>
  <c r="DX77" i="8"/>
  <c r="DX70" i="8"/>
  <c r="DX71" i="8"/>
  <c r="DX75" i="8"/>
  <c r="DX83" i="8"/>
  <c r="DX72" i="8"/>
  <c r="DX74" i="8"/>
  <c r="DX68" i="8"/>
  <c r="DX80" i="8"/>
  <c r="DX67" i="8"/>
  <c r="DX79" i="8"/>
  <c r="DX81" i="8"/>
  <c r="DX82" i="8"/>
  <c r="DX89" i="8"/>
  <c r="DX76" i="8"/>
  <c r="DX84" i="8"/>
  <c r="DX87" i="8"/>
  <c r="DX78" i="8"/>
  <c r="DX86" i="8"/>
  <c r="DX85" i="8"/>
  <c r="DX93" i="8"/>
  <c r="DX88" i="8"/>
  <c r="DX99" i="8"/>
  <c r="DX91" i="8"/>
  <c r="DX94" i="8"/>
  <c r="DX97" i="8"/>
  <c r="DX105" i="8"/>
  <c r="DX90" i="8"/>
  <c r="DX95" i="8"/>
  <c r="DX103" i="8"/>
  <c r="DX96" i="8"/>
  <c r="DX102" i="8"/>
  <c r="DX101" i="8"/>
  <c r="DX104" i="8"/>
  <c r="DX112" i="8"/>
  <c r="DX98" i="8"/>
  <c r="DX92" i="8"/>
  <c r="DX100" i="8"/>
  <c r="DX106" i="8"/>
  <c r="DX110" i="8"/>
  <c r="DX107" i="8"/>
  <c r="DX109" i="8"/>
  <c r="DX108" i="8"/>
  <c r="DX116" i="8"/>
  <c r="DX122" i="8"/>
  <c r="DX130" i="8"/>
  <c r="DX121" i="8"/>
  <c r="DX114" i="8"/>
  <c r="DX120" i="8"/>
  <c r="DX128" i="8"/>
  <c r="DX111" i="8"/>
  <c r="DX115" i="8"/>
  <c r="DX119" i="8"/>
  <c r="DX113" i="8"/>
  <c r="DX126" i="8"/>
  <c r="DX125" i="8"/>
  <c r="DX117" i="8"/>
  <c r="DX124" i="8"/>
  <c r="DX132" i="8"/>
  <c r="DX131" i="8"/>
  <c r="DX139" i="8"/>
  <c r="DX118" i="8"/>
  <c r="DX138" i="8"/>
  <c r="DX137" i="8"/>
  <c r="DX145" i="8"/>
  <c r="DX133" i="8"/>
  <c r="DX136" i="8"/>
  <c r="DX135" i="8"/>
  <c r="DX143" i="8"/>
  <c r="DX123" i="8"/>
  <c r="DX134" i="8"/>
  <c r="DX142" i="8"/>
  <c r="DX127" i="8"/>
  <c r="DX141" i="8"/>
  <c r="DX149" i="8"/>
  <c r="DX157" i="8"/>
  <c r="DX146" i="8"/>
  <c r="DX140" i="8"/>
  <c r="DX147" i="8"/>
  <c r="DX155" i="8"/>
  <c r="DX148" i="8"/>
  <c r="DX144" i="8"/>
  <c r="DX153" i="8"/>
  <c r="DX152" i="8"/>
  <c r="DX129" i="8"/>
  <c r="DX151" i="8"/>
  <c r="DX159" i="8"/>
  <c r="DX167" i="8"/>
  <c r="DX175" i="8"/>
  <c r="DX154" i="8"/>
  <c r="DX166" i="8"/>
  <c r="DX174" i="8"/>
  <c r="DX156" i="8"/>
  <c r="DX165" i="8"/>
  <c r="DX173" i="8"/>
  <c r="DX181" i="8"/>
  <c r="DX158" i="8"/>
  <c r="DX164" i="8"/>
  <c r="DX172" i="8"/>
  <c r="DX150" i="8"/>
  <c r="DX160" i="8"/>
  <c r="DX163" i="8"/>
  <c r="DX171" i="8"/>
  <c r="DX161" i="8"/>
  <c r="DX170" i="8"/>
  <c r="DX162" i="8"/>
  <c r="DX169" i="8"/>
  <c r="DX177" i="8"/>
  <c r="DX186" i="8"/>
  <c r="DX194" i="8"/>
  <c r="DX168" i="8"/>
  <c r="DX185" i="8"/>
  <c r="DX193" i="8"/>
  <c r="DX182" i="8"/>
  <c r="DX184" i="8"/>
  <c r="DX192" i="8"/>
  <c r="DX200" i="8"/>
  <c r="DX183" i="8"/>
  <c r="DX191" i="8"/>
  <c r="DX176" i="8"/>
  <c r="DX190" i="8"/>
  <c r="DX198" i="8"/>
  <c r="DX178" i="8"/>
  <c r="DX189" i="8"/>
  <c r="DX197" i="8"/>
  <c r="DX179" i="8"/>
  <c r="DX188" i="8"/>
  <c r="DX196" i="8"/>
  <c r="DX204" i="8"/>
  <c r="DX195" i="8"/>
  <c r="DX203" i="8"/>
  <c r="DX211" i="8"/>
  <c r="DX219" i="8"/>
  <c r="DX180" i="8"/>
  <c r="DX210" i="8"/>
  <c r="DX218" i="8"/>
  <c r="DX209" i="8"/>
  <c r="DX217" i="8"/>
  <c r="DX225" i="8"/>
  <c r="DX208" i="8"/>
  <c r="DX216" i="8"/>
  <c r="DX207" i="8"/>
  <c r="DX215" i="8"/>
  <c r="DX223" i="8"/>
  <c r="DX206" i="8"/>
  <c r="DX214" i="8"/>
  <c r="DX222" i="8"/>
  <c r="DX201" i="8"/>
  <c r="DX205" i="8"/>
  <c r="DX213" i="8"/>
  <c r="DX221" i="8"/>
  <c r="DX229" i="8"/>
  <c r="DX199" i="8"/>
  <c r="DX230" i="8"/>
  <c r="DX240" i="8"/>
  <c r="DX187" i="8"/>
  <c r="DX224" i="8"/>
  <c r="DX231" i="8"/>
  <c r="DX239" i="8"/>
  <c r="DX247" i="8"/>
  <c r="DX241" i="8"/>
  <c r="DX232" i="8"/>
  <c r="DX238" i="8"/>
  <c r="DX246" i="8"/>
  <c r="DX245" i="8"/>
  <c r="DX237" i="8"/>
  <c r="DX220" i="8"/>
  <c r="DX226" i="8"/>
  <c r="DX227" i="8"/>
  <c r="DX236" i="8"/>
  <c r="DX244" i="8"/>
  <c r="DX233" i="8"/>
  <c r="DX202" i="8"/>
  <c r="DX212" i="8"/>
  <c r="DX228" i="8"/>
  <c r="DX235" i="8"/>
  <c r="DX243" i="8"/>
  <c r="DX3" i="8"/>
  <c r="DX234" i="8"/>
  <c r="DX242" i="8"/>
  <c r="BE6" i="8"/>
  <c r="BE5" i="8"/>
  <c r="BE4" i="8"/>
  <c r="BE8" i="8"/>
  <c r="BE9" i="8"/>
  <c r="BE11" i="8"/>
  <c r="BE12" i="8"/>
  <c r="BE13" i="8"/>
  <c r="BE20" i="8"/>
  <c r="BE10" i="8"/>
  <c r="BE7" i="8"/>
  <c r="BE14" i="8"/>
  <c r="BE18" i="8"/>
  <c r="BE16" i="8"/>
  <c r="BE17" i="8"/>
  <c r="BE21" i="8"/>
  <c r="BE19" i="8"/>
  <c r="BE26" i="8"/>
  <c r="BE15" i="8"/>
  <c r="BE23" i="8"/>
  <c r="BE28" i="8"/>
  <c r="BE33" i="8"/>
  <c r="BE27" i="8"/>
  <c r="BE31" i="8"/>
  <c r="BE22" i="8"/>
  <c r="BE25" i="8"/>
  <c r="BE32" i="8"/>
  <c r="BE30" i="8"/>
  <c r="BE29" i="8"/>
  <c r="BE38" i="8"/>
  <c r="BE40" i="8"/>
  <c r="BE37" i="8"/>
  <c r="BE24" i="8"/>
  <c r="BE44" i="8"/>
  <c r="BE36" i="8"/>
  <c r="BE42" i="8"/>
  <c r="BE34" i="8"/>
  <c r="BE35" i="8"/>
  <c r="BE41" i="8"/>
  <c r="BE48" i="8"/>
  <c r="BE53" i="8"/>
  <c r="BE39" i="8"/>
  <c r="BE43" i="8"/>
  <c r="BE51" i="8"/>
  <c r="BE50" i="8"/>
  <c r="BE47" i="8"/>
  <c r="BE45" i="8"/>
  <c r="BE55" i="8"/>
  <c r="BE58" i="8"/>
  <c r="BE56" i="8"/>
  <c r="BE46" i="8"/>
  <c r="BE52" i="8"/>
  <c r="BE62" i="8"/>
  <c r="BE49" i="8"/>
  <c r="BE59" i="8"/>
  <c r="BE66" i="8"/>
  <c r="BE57" i="8"/>
  <c r="BE54" i="8"/>
  <c r="BE61" i="8"/>
  <c r="BE63" i="8"/>
  <c r="BE64" i="8"/>
  <c r="BE70" i="8"/>
  <c r="BE65" i="8"/>
  <c r="BE67" i="8"/>
  <c r="BE68" i="8"/>
  <c r="BE78" i="8"/>
  <c r="BE60" i="8"/>
  <c r="BE76" i="8"/>
  <c r="BE84" i="8"/>
  <c r="BE75" i="8"/>
  <c r="BE74" i="8"/>
  <c r="BE71" i="8"/>
  <c r="BE81" i="8"/>
  <c r="BE69" i="8"/>
  <c r="BE72" i="8"/>
  <c r="BE80" i="8"/>
  <c r="BE82" i="8"/>
  <c r="BE85" i="8"/>
  <c r="BE77" i="8"/>
  <c r="BE90" i="8"/>
  <c r="BE79" i="8"/>
  <c r="BE88" i="8"/>
  <c r="BE83" i="8"/>
  <c r="BE87" i="8"/>
  <c r="BE73" i="8"/>
  <c r="BE86" i="8"/>
  <c r="BE94" i="8"/>
  <c r="BE100" i="8"/>
  <c r="BE98" i="8"/>
  <c r="BE106" i="8"/>
  <c r="BE92" i="8"/>
  <c r="BE93" i="8"/>
  <c r="BE97" i="8"/>
  <c r="BE104" i="8"/>
  <c r="BE91" i="8"/>
  <c r="BE103" i="8"/>
  <c r="BE89" i="8"/>
  <c r="BE95" i="8"/>
  <c r="BE102" i="8"/>
  <c r="BE107" i="8"/>
  <c r="BE99" i="8"/>
  <c r="BE108" i="8"/>
  <c r="BE101" i="8"/>
  <c r="BE113" i="8"/>
  <c r="BE111" i="8"/>
  <c r="BE105" i="8"/>
  <c r="BE110" i="8"/>
  <c r="BE96" i="8"/>
  <c r="BE109" i="8"/>
  <c r="BE117" i="8"/>
  <c r="BE123" i="8"/>
  <c r="BE112" i="8"/>
  <c r="BE122" i="8"/>
  <c r="BE118" i="8"/>
  <c r="BE121" i="8"/>
  <c r="BE129" i="8"/>
  <c r="BE120" i="8"/>
  <c r="BE115" i="8"/>
  <c r="BE127" i="8"/>
  <c r="BE126" i="8"/>
  <c r="BE114" i="8"/>
  <c r="BE119" i="8"/>
  <c r="BE125" i="8"/>
  <c r="BE133" i="8"/>
  <c r="BE140" i="8"/>
  <c r="BE139" i="8"/>
  <c r="BE138" i="8"/>
  <c r="BE146" i="8"/>
  <c r="BE131" i="8"/>
  <c r="BE137" i="8"/>
  <c r="BE128" i="8"/>
  <c r="BE132" i="8"/>
  <c r="BE136" i="8"/>
  <c r="BE144" i="8"/>
  <c r="BE135" i="8"/>
  <c r="BE116" i="8"/>
  <c r="BE134" i="8"/>
  <c r="BE142" i="8"/>
  <c r="BE150" i="8"/>
  <c r="BE124" i="8"/>
  <c r="BE158" i="8"/>
  <c r="BE141" i="8"/>
  <c r="BE143" i="8"/>
  <c r="BE156" i="8"/>
  <c r="BE130" i="8"/>
  <c r="BE154" i="8"/>
  <c r="BE147" i="8"/>
  <c r="BE153" i="8"/>
  <c r="BE145" i="8"/>
  <c r="BE148" i="8"/>
  <c r="BE152" i="8"/>
  <c r="BE160" i="8"/>
  <c r="BE157" i="8"/>
  <c r="BE161" i="8"/>
  <c r="BE168" i="8"/>
  <c r="BE176" i="8"/>
  <c r="BE162" i="8"/>
  <c r="BE167" i="8"/>
  <c r="BE159" i="8"/>
  <c r="BE163" i="8"/>
  <c r="BE166" i="8"/>
  <c r="BE174" i="8"/>
  <c r="BE182" i="8"/>
  <c r="BE165" i="8"/>
  <c r="BE173" i="8"/>
  <c r="BE164" i="8"/>
  <c r="BE172" i="8"/>
  <c r="BE171" i="8"/>
  <c r="BE149" i="8"/>
  <c r="BE151" i="8"/>
  <c r="BE170" i="8"/>
  <c r="BE178" i="8"/>
  <c r="BE187" i="8"/>
  <c r="BE195" i="8"/>
  <c r="BE175" i="8"/>
  <c r="BE179" i="8"/>
  <c r="BE186" i="8"/>
  <c r="BE194" i="8"/>
  <c r="BE177" i="8"/>
  <c r="BE180" i="8"/>
  <c r="BE185" i="8"/>
  <c r="BE193" i="8"/>
  <c r="BE201" i="8"/>
  <c r="BE169" i="8"/>
  <c r="BE181" i="8"/>
  <c r="BE184" i="8"/>
  <c r="BE192" i="8"/>
  <c r="BE155" i="8"/>
  <c r="BE191" i="8"/>
  <c r="BE190" i="8"/>
  <c r="BE198" i="8"/>
  <c r="BE183" i="8"/>
  <c r="BE189" i="8"/>
  <c r="BE197" i="8"/>
  <c r="BE205" i="8"/>
  <c r="BE212" i="8"/>
  <c r="BE220" i="8"/>
  <c r="BE188" i="8"/>
  <c r="BE211" i="8"/>
  <c r="BE219" i="8"/>
  <c r="BE210" i="8"/>
  <c r="BE218" i="8"/>
  <c r="BE226" i="8"/>
  <c r="BE203" i="8"/>
  <c r="BE209" i="8"/>
  <c r="BE217" i="8"/>
  <c r="BE199" i="8"/>
  <c r="BE204" i="8"/>
  <c r="BE208" i="8"/>
  <c r="BE216" i="8"/>
  <c r="BE224" i="8"/>
  <c r="BE207" i="8"/>
  <c r="BE215" i="8"/>
  <c r="BE223" i="8"/>
  <c r="BE196" i="8"/>
  <c r="BE202" i="8"/>
  <c r="BE206" i="8"/>
  <c r="BE214" i="8"/>
  <c r="BE222" i="8"/>
  <c r="BE230" i="8"/>
  <c r="BE228" i="8"/>
  <c r="BE241" i="8"/>
  <c r="BE3" i="8"/>
  <c r="BE229" i="8"/>
  <c r="BE240" i="8"/>
  <c r="BE239" i="8"/>
  <c r="BE247" i="8"/>
  <c r="BE246" i="8"/>
  <c r="BE234" i="8"/>
  <c r="BE238" i="8"/>
  <c r="BE231" i="8"/>
  <c r="BE237" i="8"/>
  <c r="BE245" i="8"/>
  <c r="BE200" i="8"/>
  <c r="BE232" i="8"/>
  <c r="BE236" i="8"/>
  <c r="BE244" i="8"/>
  <c r="BE221" i="8"/>
  <c r="BE233" i="8"/>
  <c r="BE235" i="8"/>
  <c r="BE243" i="8"/>
  <c r="BE213" i="8"/>
  <c r="BE225" i="8"/>
  <c r="BE227" i="8"/>
  <c r="BE242" i="8"/>
  <c r="DW4" i="8"/>
  <c r="DW7" i="8"/>
  <c r="DW6" i="8"/>
  <c r="DW9" i="8"/>
  <c r="DW15" i="8"/>
  <c r="DW10" i="8"/>
  <c r="DW13" i="8"/>
  <c r="DW11" i="8"/>
  <c r="DW12" i="8"/>
  <c r="DW18" i="8"/>
  <c r="DW16" i="8"/>
  <c r="DW8" i="8"/>
  <c r="DW5" i="8"/>
  <c r="DW20" i="8"/>
  <c r="DW14" i="8"/>
  <c r="DW17" i="8"/>
  <c r="DW23" i="8"/>
  <c r="DW21" i="8"/>
  <c r="DW24" i="8"/>
  <c r="DW28" i="8"/>
  <c r="DW31" i="8"/>
  <c r="DW29" i="8"/>
  <c r="DW27" i="8"/>
  <c r="DW19" i="8"/>
  <c r="DW25" i="8"/>
  <c r="DW33" i="8"/>
  <c r="DW40" i="8"/>
  <c r="DW26" i="8"/>
  <c r="DW32" i="8"/>
  <c r="DW38" i="8"/>
  <c r="DW36" i="8"/>
  <c r="DW22" i="8"/>
  <c r="DW35" i="8"/>
  <c r="DW30" i="8"/>
  <c r="DW42" i="8"/>
  <c r="DW37" i="8"/>
  <c r="DW34" i="8"/>
  <c r="DW46" i="8"/>
  <c r="DW51" i="8"/>
  <c r="DW41" i="8"/>
  <c r="DW45" i="8"/>
  <c r="DW44" i="8"/>
  <c r="DW49" i="8"/>
  <c r="DW47" i="8"/>
  <c r="DW48" i="8"/>
  <c r="DW56" i="8"/>
  <c r="DW64" i="8"/>
  <c r="DW39" i="8"/>
  <c r="DW52" i="8"/>
  <c r="DW50" i="8"/>
  <c r="DW53" i="8"/>
  <c r="DW43" i="8"/>
  <c r="DW54" i="8"/>
  <c r="DW60" i="8"/>
  <c r="DW62" i="8"/>
  <c r="DW66" i="8"/>
  <c r="DW61" i="8"/>
  <c r="DW63" i="8"/>
  <c r="DW72" i="8"/>
  <c r="DW59" i="8"/>
  <c r="DW55" i="8"/>
  <c r="DW57" i="8"/>
  <c r="DW58" i="8"/>
  <c r="DW68" i="8"/>
  <c r="DW70" i="8"/>
  <c r="DW76" i="8"/>
  <c r="DW65" i="8"/>
  <c r="DW71" i="8"/>
  <c r="DW75" i="8"/>
  <c r="DW69" i="8"/>
  <c r="DW74" i="8"/>
  <c r="DW82" i="8"/>
  <c r="DW73" i="8"/>
  <c r="DW80" i="8"/>
  <c r="DW67" i="8"/>
  <c r="DW79" i="8"/>
  <c r="DW78" i="8"/>
  <c r="DW83" i="8"/>
  <c r="DW88" i="8"/>
  <c r="DW84" i="8"/>
  <c r="DW87" i="8"/>
  <c r="DW77" i="8"/>
  <c r="DW86" i="8"/>
  <c r="DW85" i="8"/>
  <c r="DW92" i="8"/>
  <c r="DW89" i="8"/>
  <c r="DW91" i="8"/>
  <c r="DW93" i="8"/>
  <c r="DW98" i="8"/>
  <c r="DW94" i="8"/>
  <c r="DW97" i="8"/>
  <c r="DW90" i="8"/>
  <c r="DW95" i="8"/>
  <c r="DW104" i="8"/>
  <c r="DW81" i="8"/>
  <c r="DW96" i="8"/>
  <c r="DW102" i="8"/>
  <c r="DW101" i="8"/>
  <c r="DW100" i="8"/>
  <c r="DW105" i="8"/>
  <c r="DW111" i="8"/>
  <c r="DW99" i="8"/>
  <c r="DW106" i="8"/>
  <c r="DW110" i="8"/>
  <c r="DW107" i="8"/>
  <c r="DW109" i="8"/>
  <c r="DW108" i="8"/>
  <c r="DW103" i="8"/>
  <c r="DW115" i="8"/>
  <c r="DW121" i="8"/>
  <c r="DW129" i="8"/>
  <c r="DW114" i="8"/>
  <c r="DW120" i="8"/>
  <c r="DW119" i="8"/>
  <c r="DW127" i="8"/>
  <c r="DW112" i="8"/>
  <c r="DW113" i="8"/>
  <c r="DW116" i="8"/>
  <c r="DW125" i="8"/>
  <c r="DW117" i="8"/>
  <c r="DW124" i="8"/>
  <c r="DW118" i="8"/>
  <c r="DW123" i="8"/>
  <c r="DW131" i="8"/>
  <c r="DW138" i="8"/>
  <c r="DW132" i="8"/>
  <c r="DW137" i="8"/>
  <c r="DW122" i="8"/>
  <c r="DW130" i="8"/>
  <c r="DW133" i="8"/>
  <c r="DW136" i="8"/>
  <c r="DW144" i="8"/>
  <c r="DW135" i="8"/>
  <c r="DW134" i="8"/>
  <c r="DW142" i="8"/>
  <c r="DW126" i="8"/>
  <c r="DW141" i="8"/>
  <c r="DW128" i="8"/>
  <c r="DW140" i="8"/>
  <c r="DW148" i="8"/>
  <c r="DW146" i="8"/>
  <c r="DW156" i="8"/>
  <c r="DW147" i="8"/>
  <c r="DW145" i="8"/>
  <c r="DW154" i="8"/>
  <c r="DW162" i="8"/>
  <c r="DW139" i="8"/>
  <c r="DW149" i="8"/>
  <c r="DW152" i="8"/>
  <c r="DW143" i="8"/>
  <c r="DW151" i="8"/>
  <c r="DW159" i="8"/>
  <c r="DW150" i="8"/>
  <c r="DW158" i="8"/>
  <c r="DW153" i="8"/>
  <c r="DW166" i="8"/>
  <c r="DW174" i="8"/>
  <c r="DW155" i="8"/>
  <c r="DW165" i="8"/>
  <c r="DW173" i="8"/>
  <c r="DW157" i="8"/>
  <c r="DW164" i="8"/>
  <c r="DW172" i="8"/>
  <c r="DW180" i="8"/>
  <c r="DW160" i="8"/>
  <c r="DW163" i="8"/>
  <c r="DW171" i="8"/>
  <c r="DW161" i="8"/>
  <c r="DW170" i="8"/>
  <c r="DW169" i="8"/>
  <c r="DW177" i="8"/>
  <c r="DW168" i="8"/>
  <c r="DW176" i="8"/>
  <c r="DW181" i="8"/>
  <c r="DW185" i="8"/>
  <c r="DW193" i="8"/>
  <c r="DW201" i="8"/>
  <c r="DW182" i="8"/>
  <c r="DW184" i="8"/>
  <c r="DW192" i="8"/>
  <c r="DW183" i="8"/>
  <c r="DW191" i="8"/>
  <c r="DW199" i="8"/>
  <c r="DW175" i="8"/>
  <c r="DW190" i="8"/>
  <c r="DW178" i="8"/>
  <c r="DW189" i="8"/>
  <c r="DW197" i="8"/>
  <c r="DW179" i="8"/>
  <c r="DW188" i="8"/>
  <c r="DW196" i="8"/>
  <c r="DW167" i="8"/>
  <c r="DW187" i="8"/>
  <c r="DW195" i="8"/>
  <c r="DW203" i="8"/>
  <c r="DW210" i="8"/>
  <c r="DW218" i="8"/>
  <c r="DW226" i="8"/>
  <c r="DW204" i="8"/>
  <c r="DW209" i="8"/>
  <c r="DW217" i="8"/>
  <c r="DW198" i="8"/>
  <c r="DW200" i="8"/>
  <c r="DW208" i="8"/>
  <c r="DW216" i="8"/>
  <c r="DW224" i="8"/>
  <c r="DW232" i="8"/>
  <c r="DW207" i="8"/>
  <c r="DW215" i="8"/>
  <c r="DW186" i="8"/>
  <c r="DW206" i="8"/>
  <c r="DW214" i="8"/>
  <c r="DW222" i="8"/>
  <c r="DW205" i="8"/>
  <c r="DW213" i="8"/>
  <c r="DW221" i="8"/>
  <c r="DW202" i="8"/>
  <c r="DW212" i="8"/>
  <c r="DW220" i="8"/>
  <c r="DW228" i="8"/>
  <c r="DW231" i="8"/>
  <c r="DW239" i="8"/>
  <c r="DW247" i="8"/>
  <c r="DW246" i="8"/>
  <c r="DW219" i="8"/>
  <c r="DW225" i="8"/>
  <c r="DW238" i="8"/>
  <c r="DW211" i="8"/>
  <c r="DW237" i="8"/>
  <c r="DW245" i="8"/>
  <c r="DW194" i="8"/>
  <c r="DW227" i="8"/>
  <c r="DW236" i="8"/>
  <c r="DW244" i="8"/>
  <c r="DW235" i="8"/>
  <c r="DW243" i="8"/>
  <c r="DW223" i="8"/>
  <c r="DW234" i="8"/>
  <c r="DW242" i="8"/>
  <c r="DW240" i="8"/>
  <c r="DW229" i="8"/>
  <c r="DW233" i="8"/>
  <c r="DW241" i="8"/>
  <c r="DW3" i="8"/>
  <c r="DW230" i="8"/>
  <c r="CK6" i="8"/>
  <c r="CK5" i="8"/>
  <c r="CK4" i="8"/>
  <c r="CK7" i="8"/>
  <c r="CK9" i="8"/>
  <c r="CK11" i="8"/>
  <c r="CK10" i="8"/>
  <c r="CK12" i="8"/>
  <c r="CK13" i="8"/>
  <c r="CK20" i="8"/>
  <c r="CK14" i="8"/>
  <c r="CK18" i="8"/>
  <c r="CK16" i="8"/>
  <c r="CK15" i="8"/>
  <c r="CK21" i="8"/>
  <c r="CK8" i="8"/>
  <c r="CK17" i="8"/>
  <c r="CK19" i="8"/>
  <c r="CK26" i="8"/>
  <c r="CK23" i="8"/>
  <c r="CK28" i="8"/>
  <c r="CK33" i="8"/>
  <c r="CK31" i="8"/>
  <c r="CK22" i="8"/>
  <c r="CK24" i="8"/>
  <c r="CK25" i="8"/>
  <c r="CK29" i="8"/>
  <c r="CK32" i="8"/>
  <c r="CK38" i="8"/>
  <c r="CK27" i="8"/>
  <c r="CK30" i="8"/>
  <c r="CK40" i="8"/>
  <c r="CK35" i="8"/>
  <c r="CK44" i="8"/>
  <c r="CK34" i="8"/>
  <c r="CK42" i="8"/>
  <c r="CK37" i="8"/>
  <c r="CK41" i="8"/>
  <c r="CK48" i="8"/>
  <c r="CK36" i="8"/>
  <c r="CK53" i="8"/>
  <c r="CK46" i="8"/>
  <c r="CK39" i="8"/>
  <c r="CK51" i="8"/>
  <c r="CK43" i="8"/>
  <c r="CK47" i="8"/>
  <c r="CK45" i="8"/>
  <c r="CK52" i="8"/>
  <c r="CK55" i="8"/>
  <c r="CK58" i="8"/>
  <c r="CK56" i="8"/>
  <c r="CK50" i="8"/>
  <c r="CK49" i="8"/>
  <c r="CK62" i="8"/>
  <c r="CK57" i="8"/>
  <c r="CK61" i="8"/>
  <c r="CK66" i="8"/>
  <c r="CK60" i="8"/>
  <c r="CK65" i="8"/>
  <c r="CK59" i="8"/>
  <c r="CK63" i="8"/>
  <c r="CK54" i="8"/>
  <c r="CK64" i="8"/>
  <c r="CK70" i="8"/>
  <c r="CK67" i="8"/>
  <c r="CK78" i="8"/>
  <c r="CK69" i="8"/>
  <c r="CK76" i="8"/>
  <c r="CK84" i="8"/>
  <c r="CK75" i="8"/>
  <c r="CK68" i="8"/>
  <c r="CK74" i="8"/>
  <c r="CK71" i="8"/>
  <c r="CK81" i="8"/>
  <c r="CK72" i="8"/>
  <c r="CK80" i="8"/>
  <c r="CK85" i="8"/>
  <c r="CK73" i="8"/>
  <c r="CK90" i="8"/>
  <c r="CK82" i="8"/>
  <c r="CK88" i="8"/>
  <c r="CK83" i="8"/>
  <c r="CK87" i="8"/>
  <c r="CK77" i="8"/>
  <c r="CK86" i="8"/>
  <c r="CK94" i="8"/>
  <c r="CK100" i="8"/>
  <c r="CK91" i="8"/>
  <c r="CK89" i="8"/>
  <c r="CK92" i="8"/>
  <c r="CK98" i="8"/>
  <c r="CK106" i="8"/>
  <c r="CK79" i="8"/>
  <c r="CK93" i="8"/>
  <c r="CK97" i="8"/>
  <c r="CK104" i="8"/>
  <c r="CK103" i="8"/>
  <c r="CK95" i="8"/>
  <c r="CK102" i="8"/>
  <c r="CK107" i="8"/>
  <c r="CK96" i="8"/>
  <c r="CK108" i="8"/>
  <c r="CK113" i="8"/>
  <c r="CK111" i="8"/>
  <c r="CK99" i="8"/>
  <c r="CK105" i="8"/>
  <c r="CK110" i="8"/>
  <c r="CK101" i="8"/>
  <c r="CK109" i="8"/>
  <c r="CK117" i="8"/>
  <c r="CK115" i="8"/>
  <c r="CK123" i="8"/>
  <c r="CK122" i="8"/>
  <c r="CK114" i="8"/>
  <c r="CK118" i="8"/>
  <c r="CK121" i="8"/>
  <c r="CK129" i="8"/>
  <c r="CK120" i="8"/>
  <c r="CK119" i="8"/>
  <c r="CK127" i="8"/>
  <c r="CK112" i="8"/>
  <c r="CK126" i="8"/>
  <c r="CK125" i="8"/>
  <c r="CK133" i="8"/>
  <c r="CK128" i="8"/>
  <c r="CK140" i="8"/>
  <c r="CK116" i="8"/>
  <c r="CK139" i="8"/>
  <c r="CK138" i="8"/>
  <c r="CK146" i="8"/>
  <c r="CK131" i="8"/>
  <c r="CK137" i="8"/>
  <c r="CK132" i="8"/>
  <c r="CK136" i="8"/>
  <c r="CK144" i="8"/>
  <c r="CK124" i="8"/>
  <c r="CK135" i="8"/>
  <c r="CK134" i="8"/>
  <c r="CK142" i="8"/>
  <c r="CK150" i="8"/>
  <c r="CK158" i="8"/>
  <c r="CK141" i="8"/>
  <c r="CK145" i="8"/>
  <c r="CK156" i="8"/>
  <c r="CK154" i="8"/>
  <c r="CK130" i="8"/>
  <c r="CK143" i="8"/>
  <c r="CK147" i="8"/>
  <c r="CK153" i="8"/>
  <c r="CK148" i="8"/>
  <c r="CK152" i="8"/>
  <c r="CK160" i="8"/>
  <c r="CK161" i="8"/>
  <c r="CK168" i="8"/>
  <c r="CK176" i="8"/>
  <c r="CK149" i="8"/>
  <c r="CK162" i="8"/>
  <c r="CK167" i="8"/>
  <c r="CK151" i="8"/>
  <c r="CK159" i="8"/>
  <c r="CK163" i="8"/>
  <c r="CK166" i="8"/>
  <c r="CK174" i="8"/>
  <c r="CK182" i="8"/>
  <c r="CK155" i="8"/>
  <c r="CK165" i="8"/>
  <c r="CK173" i="8"/>
  <c r="CK157" i="8"/>
  <c r="CK164" i="8"/>
  <c r="CK172" i="8"/>
  <c r="CK171" i="8"/>
  <c r="CK170" i="8"/>
  <c r="CK178" i="8"/>
  <c r="CK187" i="8"/>
  <c r="CK195" i="8"/>
  <c r="CK179" i="8"/>
  <c r="CK186" i="8"/>
  <c r="CK194" i="8"/>
  <c r="CK180" i="8"/>
  <c r="CK185" i="8"/>
  <c r="CK193" i="8"/>
  <c r="CK201" i="8"/>
  <c r="CK181" i="8"/>
  <c r="CK184" i="8"/>
  <c r="CK192" i="8"/>
  <c r="CK191" i="8"/>
  <c r="CK175" i="8"/>
  <c r="CK190" i="8"/>
  <c r="CK198" i="8"/>
  <c r="CK177" i="8"/>
  <c r="CK183" i="8"/>
  <c r="CK189" i="8"/>
  <c r="CK197" i="8"/>
  <c r="CK205" i="8"/>
  <c r="CK212" i="8"/>
  <c r="CK220" i="8"/>
  <c r="CK211" i="8"/>
  <c r="CK219" i="8"/>
  <c r="CK196" i="8"/>
  <c r="CK210" i="8"/>
  <c r="CK218" i="8"/>
  <c r="CK226" i="8"/>
  <c r="CK169" i="8"/>
  <c r="CK203" i="8"/>
  <c r="CK209" i="8"/>
  <c r="CK217" i="8"/>
  <c r="CK199" i="8"/>
  <c r="CK204" i="8"/>
  <c r="CK208" i="8"/>
  <c r="CK216" i="8"/>
  <c r="CK224" i="8"/>
  <c r="CK188" i="8"/>
  <c r="CK207" i="8"/>
  <c r="CK215" i="8"/>
  <c r="CK223" i="8"/>
  <c r="CK202" i="8"/>
  <c r="CK206" i="8"/>
  <c r="CK214" i="8"/>
  <c r="CK222" i="8"/>
  <c r="CK230" i="8"/>
  <c r="CK228" i="8"/>
  <c r="CK241" i="8"/>
  <c r="CK3" i="8"/>
  <c r="CK229" i="8"/>
  <c r="CK240" i="8"/>
  <c r="CK221" i="8"/>
  <c r="CK239" i="8"/>
  <c r="CK247" i="8"/>
  <c r="CK213" i="8"/>
  <c r="CK225" i="8"/>
  <c r="CK238" i="8"/>
  <c r="CK246" i="8"/>
  <c r="CK242" i="8"/>
  <c r="CK231" i="8"/>
  <c r="CK237" i="8"/>
  <c r="CK245" i="8"/>
  <c r="CK234" i="8"/>
  <c r="CK232" i="8"/>
  <c r="CK236" i="8"/>
  <c r="CK244" i="8"/>
  <c r="CK227" i="8"/>
  <c r="CK233" i="8"/>
  <c r="CK235" i="8"/>
  <c r="CK243" i="8"/>
  <c r="CK200" i="8"/>
  <c r="EL4" i="8"/>
  <c r="EL7" i="8"/>
  <c r="EL6" i="8"/>
  <c r="EL5" i="8"/>
  <c r="EL8" i="8"/>
  <c r="EL9" i="8"/>
  <c r="EL11" i="8"/>
  <c r="EL14" i="8"/>
  <c r="EL12" i="8"/>
  <c r="EL13" i="8"/>
  <c r="EL17" i="8"/>
  <c r="EL10" i="8"/>
  <c r="EL18" i="8"/>
  <c r="EL19" i="8"/>
  <c r="EL22" i="8"/>
  <c r="EL21" i="8"/>
  <c r="EL15" i="8"/>
  <c r="EL23" i="8"/>
  <c r="EL27" i="8"/>
  <c r="EL26" i="8"/>
  <c r="EL28" i="8"/>
  <c r="EL30" i="8"/>
  <c r="EL20" i="8"/>
  <c r="EL25" i="8"/>
  <c r="EL16" i="8"/>
  <c r="EL24" i="8"/>
  <c r="EL34" i="8"/>
  <c r="EL29" i="8"/>
  <c r="EL39" i="8"/>
  <c r="EL37" i="8"/>
  <c r="EL35" i="8"/>
  <c r="EL31" i="8"/>
  <c r="EL36" i="8"/>
  <c r="EL40" i="8"/>
  <c r="EL41" i="8"/>
  <c r="EL49" i="8"/>
  <c r="EL32" i="8"/>
  <c r="EL47" i="8"/>
  <c r="EL38" i="8"/>
  <c r="EL45" i="8"/>
  <c r="EL42" i="8"/>
  <c r="EL50" i="8"/>
  <c r="EL43" i="8"/>
  <c r="EL46" i="8"/>
  <c r="EL33" i="8"/>
  <c r="EL54" i="8"/>
  <c r="EL48" i="8"/>
  <c r="EL57" i="8"/>
  <c r="EL44" i="8"/>
  <c r="EL55" i="8"/>
  <c r="EL63" i="8"/>
  <c r="EL51" i="8"/>
  <c r="EL61" i="8"/>
  <c r="EL52" i="8"/>
  <c r="EL59" i="8"/>
  <c r="EL65" i="8"/>
  <c r="EL71" i="8"/>
  <c r="EL56" i="8"/>
  <c r="EL62" i="8"/>
  <c r="EL60" i="8"/>
  <c r="EL69" i="8"/>
  <c r="EL53" i="8"/>
  <c r="EL64" i="8"/>
  <c r="EL67" i="8"/>
  <c r="EL75" i="8"/>
  <c r="EL58" i="8"/>
  <c r="EL74" i="8"/>
  <c r="EL81" i="8"/>
  <c r="EL70" i="8"/>
  <c r="EL79" i="8"/>
  <c r="EL68" i="8"/>
  <c r="EL78" i="8"/>
  <c r="EL72" i="8"/>
  <c r="EL77" i="8"/>
  <c r="EL89" i="8"/>
  <c r="EL76" i="8"/>
  <c r="EL87" i="8"/>
  <c r="EL95" i="8"/>
  <c r="EL86" i="8"/>
  <c r="EL80" i="8"/>
  <c r="EL82" i="8"/>
  <c r="EL85" i="8"/>
  <c r="EL66" i="8"/>
  <c r="EL83" i="8"/>
  <c r="EL73" i="8"/>
  <c r="EL84" i="8"/>
  <c r="EL91" i="8"/>
  <c r="EL97" i="8"/>
  <c r="EL96" i="8"/>
  <c r="EL92" i="8"/>
  <c r="EL103" i="8"/>
  <c r="EL90" i="8"/>
  <c r="EL93" i="8"/>
  <c r="EL94" i="8"/>
  <c r="EL101" i="8"/>
  <c r="EL88" i="8"/>
  <c r="EL100" i="8"/>
  <c r="EL99" i="8"/>
  <c r="EL107" i="8"/>
  <c r="EL98" i="8"/>
  <c r="EL112" i="8"/>
  <c r="EL110" i="8"/>
  <c r="EL118" i="8"/>
  <c r="EL102" i="8"/>
  <c r="EL109" i="8"/>
  <c r="EL104" i="8"/>
  <c r="EL108" i="8"/>
  <c r="EL105" i="8"/>
  <c r="EL106" i="8"/>
  <c r="EL114" i="8"/>
  <c r="EL111" i="8"/>
  <c r="EL117" i="8"/>
  <c r="EL120" i="8"/>
  <c r="EL128" i="8"/>
  <c r="EL119" i="8"/>
  <c r="EL126" i="8"/>
  <c r="EL113" i="8"/>
  <c r="EL124" i="8"/>
  <c r="EL123" i="8"/>
  <c r="EL115" i="8"/>
  <c r="EL122" i="8"/>
  <c r="EL130" i="8"/>
  <c r="EL137" i="8"/>
  <c r="EL121" i="8"/>
  <c r="EL136" i="8"/>
  <c r="EL125" i="8"/>
  <c r="EL135" i="8"/>
  <c r="EL143" i="8"/>
  <c r="EL127" i="8"/>
  <c r="EL131" i="8"/>
  <c r="EL134" i="8"/>
  <c r="EL132" i="8"/>
  <c r="EL141" i="8"/>
  <c r="EL133" i="8"/>
  <c r="EL140" i="8"/>
  <c r="EL116" i="8"/>
  <c r="EL129" i="8"/>
  <c r="EL139" i="8"/>
  <c r="EL147" i="8"/>
  <c r="EL142" i="8"/>
  <c r="EL155" i="8"/>
  <c r="EL153" i="8"/>
  <c r="EL161" i="8"/>
  <c r="EL145" i="8"/>
  <c r="EL146" i="8"/>
  <c r="EL152" i="8"/>
  <c r="EL151" i="8"/>
  <c r="EL144" i="8"/>
  <c r="EL150" i="8"/>
  <c r="EL158" i="8"/>
  <c r="EL138" i="8"/>
  <c r="EL148" i="8"/>
  <c r="EL157" i="8"/>
  <c r="EL165" i="8"/>
  <c r="EL173" i="8"/>
  <c r="EL162" i="8"/>
  <c r="EL164" i="8"/>
  <c r="EL172" i="8"/>
  <c r="EL163" i="8"/>
  <c r="EL171" i="8"/>
  <c r="EL179" i="8"/>
  <c r="EL170" i="8"/>
  <c r="EL169" i="8"/>
  <c r="EL177" i="8"/>
  <c r="EL159" i="8"/>
  <c r="EL168" i="8"/>
  <c r="EL176" i="8"/>
  <c r="EL149" i="8"/>
  <c r="EL154" i="8"/>
  <c r="EL160" i="8"/>
  <c r="EL167" i="8"/>
  <c r="EL175" i="8"/>
  <c r="EL184" i="8"/>
  <c r="EL192" i="8"/>
  <c r="EL200" i="8"/>
  <c r="EL183" i="8"/>
  <c r="EL191" i="8"/>
  <c r="EL180" i="8"/>
  <c r="EL190" i="8"/>
  <c r="EL198" i="8"/>
  <c r="EL181" i="8"/>
  <c r="EL189" i="8"/>
  <c r="EL174" i="8"/>
  <c r="EL182" i="8"/>
  <c r="EL188" i="8"/>
  <c r="EL196" i="8"/>
  <c r="EL166" i="8"/>
  <c r="EL187" i="8"/>
  <c r="EL195" i="8"/>
  <c r="EL186" i="8"/>
  <c r="EL194" i="8"/>
  <c r="EL202" i="8"/>
  <c r="EL209" i="8"/>
  <c r="EL217" i="8"/>
  <c r="EL225" i="8"/>
  <c r="EL208" i="8"/>
  <c r="EL216" i="8"/>
  <c r="EL193" i="8"/>
  <c r="EL207" i="8"/>
  <c r="EL215" i="8"/>
  <c r="EL223" i="8"/>
  <c r="EL231" i="8"/>
  <c r="EL185" i="8"/>
  <c r="EL203" i="8"/>
  <c r="EL206" i="8"/>
  <c r="EL214" i="8"/>
  <c r="EL222" i="8"/>
  <c r="EL156" i="8"/>
  <c r="EL204" i="8"/>
  <c r="EL205" i="8"/>
  <c r="EL213" i="8"/>
  <c r="EL221" i="8"/>
  <c r="EL201" i="8"/>
  <c r="EL212" i="8"/>
  <c r="EL220" i="8"/>
  <c r="EL178" i="8"/>
  <c r="EL199" i="8"/>
  <c r="EL211" i="8"/>
  <c r="EL219" i="8"/>
  <c r="EL227" i="8"/>
  <c r="EL218" i="8"/>
  <c r="EL228" i="8"/>
  <c r="EL238" i="8"/>
  <c r="EL246" i="8"/>
  <c r="EL245" i="8"/>
  <c r="EL197" i="8"/>
  <c r="EL210" i="8"/>
  <c r="EL229" i="8"/>
  <c r="EL237" i="8"/>
  <c r="EL239" i="8"/>
  <c r="EL230" i="8"/>
  <c r="EL236" i="8"/>
  <c r="EL244" i="8"/>
  <c r="EL247" i="8"/>
  <c r="EL226" i="8"/>
  <c r="EL235" i="8"/>
  <c r="EL243" i="8"/>
  <c r="EL234" i="8"/>
  <c r="EL242" i="8"/>
  <c r="EL232" i="8"/>
  <c r="EL233" i="8"/>
  <c r="EL241" i="8"/>
  <c r="EL3" i="8"/>
  <c r="EL224" i="8"/>
  <c r="EL240" i="8"/>
  <c r="J34" i="8"/>
  <c r="J32" i="8"/>
  <c r="J30" i="8"/>
  <c r="J28" i="8"/>
  <c r="J31" i="8"/>
  <c r="J39" i="8"/>
  <c r="J29" i="8"/>
  <c r="J33" i="8"/>
  <c r="J38" i="8"/>
  <c r="J45" i="8"/>
  <c r="J37" i="8"/>
  <c r="J43" i="8"/>
  <c r="J40" i="8"/>
  <c r="J42" i="8"/>
  <c r="J35" i="8"/>
  <c r="J36" i="8"/>
  <c r="J41" i="8"/>
  <c r="J49" i="8"/>
  <c r="J47" i="8"/>
  <c r="J48" i="8"/>
  <c r="J46" i="8"/>
  <c r="J54" i="8"/>
  <c r="J52" i="8"/>
  <c r="J50" i="8"/>
  <c r="J51" i="8"/>
  <c r="J59" i="8"/>
  <c r="J44" i="8"/>
  <c r="J53" i="8"/>
  <c r="J57" i="8"/>
  <c r="J56" i="8"/>
  <c r="J63" i="8"/>
  <c r="J61" i="8"/>
  <c r="J55" i="8"/>
  <c r="J60" i="8"/>
  <c r="J67" i="8"/>
  <c r="J58" i="8"/>
  <c r="J64" i="8"/>
  <c r="J66" i="8"/>
  <c r="J65" i="8"/>
  <c r="J62" i="8"/>
  <c r="J71" i="8"/>
  <c r="J79" i="8"/>
  <c r="J69" i="8"/>
  <c r="J77" i="8"/>
  <c r="J85" i="8"/>
  <c r="J68" i="8"/>
  <c r="J72" i="8"/>
  <c r="J73" i="8"/>
  <c r="J75" i="8"/>
  <c r="J82" i="8"/>
  <c r="J74" i="8"/>
  <c r="J81" i="8"/>
  <c r="J70" i="8"/>
  <c r="J76" i="8"/>
  <c r="J78" i="8"/>
  <c r="J80" i="8"/>
  <c r="J83" i="8"/>
  <c r="J91" i="8"/>
  <c r="J84" i="8"/>
  <c r="J89" i="8"/>
  <c r="J88" i="8"/>
  <c r="J87" i="8"/>
  <c r="J95" i="8"/>
  <c r="J93" i="8"/>
  <c r="J101" i="8"/>
  <c r="J94" i="8"/>
  <c r="J99" i="8"/>
  <c r="J107" i="8"/>
  <c r="J98" i="8"/>
  <c r="J96" i="8"/>
  <c r="J97" i="8"/>
  <c r="J90" i="8"/>
  <c r="J104" i="8"/>
  <c r="J86" i="8"/>
  <c r="J92" i="8"/>
  <c r="J103" i="8"/>
  <c r="J100" i="8"/>
  <c r="J102" i="8"/>
  <c r="J105" i="8"/>
  <c r="J114" i="8"/>
  <c r="J106" i="8"/>
  <c r="J112" i="8"/>
  <c r="J111" i="8"/>
  <c r="J108" i="8"/>
  <c r="J110" i="8"/>
  <c r="J118" i="8"/>
  <c r="J113" i="8"/>
  <c r="J119" i="8"/>
  <c r="J124" i="8"/>
  <c r="J123" i="8"/>
  <c r="J122" i="8"/>
  <c r="J130" i="8"/>
  <c r="J121" i="8"/>
  <c r="J116" i="8"/>
  <c r="J120" i="8"/>
  <c r="J128" i="8"/>
  <c r="J109" i="8"/>
  <c r="J117" i="8"/>
  <c r="J127" i="8"/>
  <c r="J126" i="8"/>
  <c r="J134" i="8"/>
  <c r="J125" i="8"/>
  <c r="J132" i="8"/>
  <c r="J140" i="8"/>
  <c r="J133" i="8"/>
  <c r="J139" i="8"/>
  <c r="J147" i="8"/>
  <c r="J129" i="8"/>
  <c r="J131" i="8"/>
  <c r="J138" i="8"/>
  <c r="J137" i="8"/>
  <c r="J145" i="8"/>
  <c r="J115" i="8"/>
  <c r="J136" i="8"/>
  <c r="J135" i="8"/>
  <c r="J143" i="8"/>
  <c r="J146" i="8"/>
  <c r="J151" i="8"/>
  <c r="J159" i="8"/>
  <c r="J144" i="8"/>
  <c r="J157" i="8"/>
  <c r="J141" i="8"/>
  <c r="J148" i="8"/>
  <c r="J149" i="8"/>
  <c r="J155" i="8"/>
  <c r="J142" i="8"/>
  <c r="J150" i="8"/>
  <c r="J154" i="8"/>
  <c r="J153" i="8"/>
  <c r="J161" i="8"/>
  <c r="J169" i="8"/>
  <c r="J177" i="8"/>
  <c r="J168" i="8"/>
  <c r="J167" i="8"/>
  <c r="J175" i="8"/>
  <c r="J183" i="8"/>
  <c r="J152" i="8"/>
  <c r="J166" i="8"/>
  <c r="J174" i="8"/>
  <c r="J165" i="8"/>
  <c r="J173" i="8"/>
  <c r="J164" i="8"/>
  <c r="J172" i="8"/>
  <c r="J156" i="8"/>
  <c r="J160" i="8"/>
  <c r="J162" i="8"/>
  <c r="J171" i="8"/>
  <c r="J179" i="8"/>
  <c r="J170" i="8"/>
  <c r="J176" i="8"/>
  <c r="J181" i="8"/>
  <c r="J188" i="8"/>
  <c r="J196" i="8"/>
  <c r="J178" i="8"/>
  <c r="J182" i="8"/>
  <c r="J187" i="8"/>
  <c r="J186" i="8"/>
  <c r="J194" i="8"/>
  <c r="J202" i="8"/>
  <c r="J185" i="8"/>
  <c r="J193" i="8"/>
  <c r="J184" i="8"/>
  <c r="J192" i="8"/>
  <c r="J191" i="8"/>
  <c r="J199" i="8"/>
  <c r="J190" i="8"/>
  <c r="J198" i="8"/>
  <c r="J200" i="8"/>
  <c r="J203" i="8"/>
  <c r="J213" i="8"/>
  <c r="J221" i="8"/>
  <c r="J204" i="8"/>
  <c r="J212" i="8"/>
  <c r="J220" i="8"/>
  <c r="J205" i="8"/>
  <c r="J211" i="8"/>
  <c r="J219" i="8"/>
  <c r="J227" i="8"/>
  <c r="J201" i="8"/>
  <c r="J210" i="8"/>
  <c r="J218" i="8"/>
  <c r="J163" i="8"/>
  <c r="J195" i="8"/>
  <c r="J209" i="8"/>
  <c r="J217" i="8"/>
  <c r="J225" i="8"/>
  <c r="J158" i="8"/>
  <c r="J197" i="8"/>
  <c r="J208" i="8"/>
  <c r="J216" i="8"/>
  <c r="J224" i="8"/>
  <c r="J180" i="8"/>
  <c r="J189" i="8"/>
  <c r="J207" i="8"/>
  <c r="J215" i="8"/>
  <c r="J223" i="8"/>
  <c r="J231" i="8"/>
  <c r="J234" i="8"/>
  <c r="J242" i="8"/>
  <c r="J241" i="8"/>
  <c r="J243" i="8"/>
  <c r="J232" i="8"/>
  <c r="J240" i="8"/>
  <c r="J247" i="8"/>
  <c r="J222" i="8"/>
  <c r="J233" i="8"/>
  <c r="J239" i="8"/>
  <c r="J235" i="8"/>
  <c r="J214" i="8"/>
  <c r="J238" i="8"/>
  <c r="J246" i="8"/>
  <c r="J206" i="8"/>
  <c r="J228" i="8"/>
  <c r="J237" i="8"/>
  <c r="J245" i="8"/>
  <c r="J226" i="8"/>
  <c r="J229" i="8"/>
  <c r="J236" i="8"/>
  <c r="J244" i="8"/>
  <c r="J230" i="8"/>
  <c r="DM4" i="8"/>
  <c r="DM6" i="8"/>
  <c r="DM5" i="8"/>
  <c r="DM9" i="8"/>
  <c r="DM11" i="8"/>
  <c r="DM13" i="8"/>
  <c r="DM8" i="8"/>
  <c r="DM15" i="8"/>
  <c r="DM16" i="8"/>
  <c r="DM7" i="8"/>
  <c r="DM10" i="8"/>
  <c r="DM20" i="8"/>
  <c r="DM17" i="8"/>
  <c r="DM12" i="8"/>
  <c r="DM18" i="8"/>
  <c r="DM21" i="8"/>
  <c r="DM19" i="8"/>
  <c r="DM22" i="8"/>
  <c r="DM14" i="8"/>
  <c r="DM26" i="8"/>
  <c r="DM23" i="8"/>
  <c r="DM29" i="8"/>
  <c r="DM25" i="8"/>
  <c r="DM24" i="8"/>
  <c r="DM27" i="8"/>
  <c r="DM33" i="8"/>
  <c r="DM28" i="8"/>
  <c r="DM38" i="8"/>
  <c r="DM34" i="8"/>
  <c r="DM36" i="8"/>
  <c r="DM42" i="8"/>
  <c r="DM31" i="8"/>
  <c r="DM35" i="8"/>
  <c r="DM48" i="8"/>
  <c r="DM39" i="8"/>
  <c r="DM46" i="8"/>
  <c r="DM32" i="8"/>
  <c r="DM40" i="8"/>
  <c r="DM44" i="8"/>
  <c r="DM41" i="8"/>
  <c r="DM49" i="8"/>
  <c r="DM47" i="8"/>
  <c r="DM45" i="8"/>
  <c r="DM53" i="8"/>
  <c r="DM56" i="8"/>
  <c r="DM62" i="8"/>
  <c r="DM52" i="8"/>
  <c r="DM43" i="8"/>
  <c r="DM51" i="8"/>
  <c r="DM60" i="8"/>
  <c r="DM37" i="8"/>
  <c r="DM50" i="8"/>
  <c r="DM54" i="8"/>
  <c r="DM58" i="8"/>
  <c r="DM55" i="8"/>
  <c r="DM57" i="8"/>
  <c r="DM63" i="8"/>
  <c r="DM70" i="8"/>
  <c r="DM61" i="8"/>
  <c r="DM64" i="8"/>
  <c r="DM68" i="8"/>
  <c r="DM30" i="8"/>
  <c r="DM59" i="8"/>
  <c r="DM66" i="8"/>
  <c r="DM74" i="8"/>
  <c r="DM71" i="8"/>
  <c r="DM80" i="8"/>
  <c r="DM72" i="8"/>
  <c r="DM69" i="8"/>
  <c r="DM73" i="8"/>
  <c r="DM78" i="8"/>
  <c r="DM65" i="8"/>
  <c r="DM77" i="8"/>
  <c r="DM76" i="8"/>
  <c r="DM84" i="8"/>
  <c r="DM75" i="8"/>
  <c r="DM88" i="8"/>
  <c r="DM82" i="8"/>
  <c r="DM87" i="8"/>
  <c r="DM79" i="8"/>
  <c r="DM83" i="8"/>
  <c r="DM86" i="8"/>
  <c r="DM94" i="8"/>
  <c r="DM81" i="8"/>
  <c r="DM85" i="8"/>
  <c r="DM67" i="8"/>
  <c r="DM90" i="8"/>
  <c r="DM93" i="8"/>
  <c r="DM104" i="8"/>
  <c r="DM91" i="8"/>
  <c r="DM102" i="8"/>
  <c r="DM95" i="8"/>
  <c r="DM89" i="8"/>
  <c r="DM96" i="8"/>
  <c r="DM100" i="8"/>
  <c r="DM99" i="8"/>
  <c r="DM98" i="8"/>
  <c r="DM106" i="8"/>
  <c r="DM111" i="8"/>
  <c r="DM101" i="8"/>
  <c r="DM110" i="8"/>
  <c r="DM103" i="8"/>
  <c r="DM105" i="8"/>
  <c r="DM109" i="8"/>
  <c r="DM117" i="8"/>
  <c r="DM92" i="8"/>
  <c r="DM108" i="8"/>
  <c r="DM107" i="8"/>
  <c r="DM97" i="8"/>
  <c r="DM113" i="8"/>
  <c r="DM119" i="8"/>
  <c r="DM127" i="8"/>
  <c r="DM125" i="8"/>
  <c r="DM133" i="8"/>
  <c r="DM114" i="8"/>
  <c r="DM115" i="8"/>
  <c r="DM116" i="8"/>
  <c r="DM123" i="8"/>
  <c r="DM122" i="8"/>
  <c r="DM130" i="8"/>
  <c r="DM121" i="8"/>
  <c r="DM129" i="8"/>
  <c r="DM118" i="8"/>
  <c r="DM124" i="8"/>
  <c r="DM131" i="8"/>
  <c r="DM136" i="8"/>
  <c r="DM126" i="8"/>
  <c r="DM132" i="8"/>
  <c r="DM135" i="8"/>
  <c r="DM128" i="8"/>
  <c r="DM134" i="8"/>
  <c r="DM142" i="8"/>
  <c r="DM120" i="8"/>
  <c r="DM140" i="8"/>
  <c r="DM112" i="8"/>
  <c r="DM139" i="8"/>
  <c r="DM138" i="8"/>
  <c r="DM146" i="8"/>
  <c r="DM137" i="8"/>
  <c r="DM141" i="8"/>
  <c r="DM154" i="8"/>
  <c r="DM153" i="8"/>
  <c r="DM147" i="8"/>
  <c r="DM152" i="8"/>
  <c r="DM160" i="8"/>
  <c r="DM145" i="8"/>
  <c r="DM148" i="8"/>
  <c r="DM151" i="8"/>
  <c r="DM149" i="8"/>
  <c r="DM150" i="8"/>
  <c r="DM158" i="8"/>
  <c r="DM144" i="8"/>
  <c r="DM157" i="8"/>
  <c r="DM156" i="8"/>
  <c r="DM159" i="8"/>
  <c r="DM164" i="8"/>
  <c r="DM172" i="8"/>
  <c r="DM163" i="8"/>
  <c r="DM171" i="8"/>
  <c r="DM170" i="8"/>
  <c r="DM178" i="8"/>
  <c r="DM169" i="8"/>
  <c r="DM143" i="8"/>
  <c r="DM168" i="8"/>
  <c r="DM176" i="8"/>
  <c r="DM155" i="8"/>
  <c r="DM161" i="8"/>
  <c r="DM167" i="8"/>
  <c r="DM175" i="8"/>
  <c r="DM162" i="8"/>
  <c r="DM166" i="8"/>
  <c r="DM174" i="8"/>
  <c r="DM182" i="8"/>
  <c r="DM181" i="8"/>
  <c r="DM191" i="8"/>
  <c r="DM199" i="8"/>
  <c r="DM177" i="8"/>
  <c r="DM190" i="8"/>
  <c r="DM189" i="8"/>
  <c r="DM197" i="8"/>
  <c r="DM183" i="8"/>
  <c r="DM188" i="8"/>
  <c r="DM187" i="8"/>
  <c r="DM195" i="8"/>
  <c r="DM186" i="8"/>
  <c r="DM194" i="8"/>
  <c r="DM173" i="8"/>
  <c r="DM179" i="8"/>
  <c r="DM185" i="8"/>
  <c r="DM193" i="8"/>
  <c r="DM201" i="8"/>
  <c r="DM180" i="8"/>
  <c r="DM203" i="8"/>
  <c r="DM208" i="8"/>
  <c r="DM216" i="8"/>
  <c r="DM224" i="8"/>
  <c r="DM204" i="8"/>
  <c r="DM207" i="8"/>
  <c r="DM215" i="8"/>
  <c r="DM223" i="8"/>
  <c r="DM165" i="8"/>
  <c r="DM206" i="8"/>
  <c r="DM214" i="8"/>
  <c r="DM222" i="8"/>
  <c r="DM230" i="8"/>
  <c r="DM205" i="8"/>
  <c r="DM213" i="8"/>
  <c r="DM221" i="8"/>
  <c r="DM192" i="8"/>
  <c r="DM212" i="8"/>
  <c r="DM220" i="8"/>
  <c r="DM184" i="8"/>
  <c r="DM196" i="8"/>
  <c r="DM200" i="8"/>
  <c r="DM211" i="8"/>
  <c r="DM219" i="8"/>
  <c r="DM198" i="8"/>
  <c r="DM210" i="8"/>
  <c r="DM218" i="8"/>
  <c r="DM226" i="8"/>
  <c r="DM237" i="8"/>
  <c r="DM245" i="8"/>
  <c r="DM231" i="8"/>
  <c r="DM236" i="8"/>
  <c r="DM244" i="8"/>
  <c r="DM238" i="8"/>
  <c r="DM217" i="8"/>
  <c r="DM232" i="8"/>
  <c r="DM235" i="8"/>
  <c r="DM243" i="8"/>
  <c r="DM209" i="8"/>
  <c r="DM234" i="8"/>
  <c r="DM242" i="8"/>
  <c r="DM202" i="8"/>
  <c r="DM227" i="8"/>
  <c r="DM233" i="8"/>
  <c r="DM241" i="8"/>
  <c r="DM3" i="8"/>
  <c r="DM225" i="8"/>
  <c r="DM228" i="8"/>
  <c r="DM240" i="8"/>
  <c r="DM246" i="8"/>
  <c r="DM229" i="8"/>
  <c r="DM239" i="8"/>
  <c r="DM247" i="8"/>
  <c r="CJ5" i="8"/>
  <c r="CJ4" i="8"/>
  <c r="CJ7" i="8"/>
  <c r="CJ10" i="8"/>
  <c r="CJ6" i="8"/>
  <c r="CJ8" i="8"/>
  <c r="CJ11" i="8"/>
  <c r="CJ13" i="8"/>
  <c r="CJ19" i="8"/>
  <c r="CJ15" i="8"/>
  <c r="CJ17" i="8"/>
  <c r="CJ12" i="8"/>
  <c r="CJ9" i="8"/>
  <c r="CJ18" i="8"/>
  <c r="CJ24" i="8"/>
  <c r="CJ14" i="8"/>
  <c r="CJ22" i="8"/>
  <c r="CJ16" i="8"/>
  <c r="CJ21" i="8"/>
  <c r="CJ25" i="8"/>
  <c r="CJ20" i="8"/>
  <c r="CJ29" i="8"/>
  <c r="CJ27" i="8"/>
  <c r="CJ32" i="8"/>
  <c r="CJ30" i="8"/>
  <c r="CJ23" i="8"/>
  <c r="CJ28" i="8"/>
  <c r="CJ26" i="8"/>
  <c r="CJ34" i="8"/>
  <c r="CJ37" i="8"/>
  <c r="CJ35" i="8"/>
  <c r="CJ43" i="8"/>
  <c r="CJ31" i="8"/>
  <c r="CJ33" i="8"/>
  <c r="CJ38" i="8"/>
  <c r="CJ41" i="8"/>
  <c r="CJ36" i="8"/>
  <c r="CJ39" i="8"/>
  <c r="CJ47" i="8"/>
  <c r="CJ46" i="8"/>
  <c r="CJ52" i="8"/>
  <c r="CJ45" i="8"/>
  <c r="CJ49" i="8"/>
  <c r="CJ40" i="8"/>
  <c r="CJ42" i="8"/>
  <c r="CJ44" i="8"/>
  <c r="CJ50" i="8"/>
  <c r="CJ54" i="8"/>
  <c r="CJ48" i="8"/>
  <c r="CJ51" i="8"/>
  <c r="CJ57" i="8"/>
  <c r="CJ61" i="8"/>
  <c r="CJ55" i="8"/>
  <c r="CJ67" i="8"/>
  <c r="CJ53" i="8"/>
  <c r="CJ58" i="8"/>
  <c r="CJ60" i="8"/>
  <c r="CJ65" i="8"/>
  <c r="CJ73" i="8"/>
  <c r="CJ62" i="8"/>
  <c r="CJ59" i="8"/>
  <c r="CJ63" i="8"/>
  <c r="CJ64" i="8"/>
  <c r="CJ69" i="8"/>
  <c r="CJ77" i="8"/>
  <c r="CJ75" i="8"/>
  <c r="CJ83" i="8"/>
  <c r="CJ68" i="8"/>
  <c r="CJ70" i="8"/>
  <c r="CJ74" i="8"/>
  <c r="CJ66" i="8"/>
  <c r="CJ71" i="8"/>
  <c r="CJ81" i="8"/>
  <c r="CJ72" i="8"/>
  <c r="CJ80" i="8"/>
  <c r="CJ79" i="8"/>
  <c r="CJ56" i="8"/>
  <c r="CJ89" i="8"/>
  <c r="CJ82" i="8"/>
  <c r="CJ88" i="8"/>
  <c r="CJ87" i="8"/>
  <c r="CJ76" i="8"/>
  <c r="CJ86" i="8"/>
  <c r="CJ78" i="8"/>
  <c r="CJ84" i="8"/>
  <c r="CJ93" i="8"/>
  <c r="CJ91" i="8"/>
  <c r="CJ99" i="8"/>
  <c r="CJ92" i="8"/>
  <c r="CJ97" i="8"/>
  <c r="CJ105" i="8"/>
  <c r="CJ94" i="8"/>
  <c r="CJ103" i="8"/>
  <c r="CJ85" i="8"/>
  <c r="CJ95" i="8"/>
  <c r="CJ102" i="8"/>
  <c r="CJ90" i="8"/>
  <c r="CJ96" i="8"/>
  <c r="CJ101" i="8"/>
  <c r="CJ104" i="8"/>
  <c r="CJ108" i="8"/>
  <c r="CJ112" i="8"/>
  <c r="CJ98" i="8"/>
  <c r="CJ110" i="8"/>
  <c r="CJ100" i="8"/>
  <c r="CJ109" i="8"/>
  <c r="CJ106" i="8"/>
  <c r="CJ116" i="8"/>
  <c r="CJ117" i="8"/>
  <c r="CJ122" i="8"/>
  <c r="CJ130" i="8"/>
  <c r="CJ114" i="8"/>
  <c r="CJ118" i="8"/>
  <c r="CJ121" i="8"/>
  <c r="CJ120" i="8"/>
  <c r="CJ128" i="8"/>
  <c r="CJ113" i="8"/>
  <c r="CJ119" i="8"/>
  <c r="CJ111" i="8"/>
  <c r="CJ126" i="8"/>
  <c r="CJ125" i="8"/>
  <c r="CJ107" i="8"/>
  <c r="CJ124" i="8"/>
  <c r="CJ132" i="8"/>
  <c r="CJ123" i="8"/>
  <c r="CJ129" i="8"/>
  <c r="CJ139" i="8"/>
  <c r="CJ138" i="8"/>
  <c r="CJ131" i="8"/>
  <c r="CJ137" i="8"/>
  <c r="CJ145" i="8"/>
  <c r="CJ115" i="8"/>
  <c r="CJ136" i="8"/>
  <c r="CJ135" i="8"/>
  <c r="CJ143" i="8"/>
  <c r="CJ133" i="8"/>
  <c r="CJ134" i="8"/>
  <c r="CJ142" i="8"/>
  <c r="CJ141" i="8"/>
  <c r="CJ149" i="8"/>
  <c r="CJ140" i="8"/>
  <c r="CJ157" i="8"/>
  <c r="CJ150" i="8"/>
  <c r="CJ155" i="8"/>
  <c r="CJ163" i="8"/>
  <c r="CJ144" i="8"/>
  <c r="CJ146" i="8"/>
  <c r="CJ147" i="8"/>
  <c r="CJ153" i="8"/>
  <c r="CJ148" i="8"/>
  <c r="CJ152" i="8"/>
  <c r="CJ160" i="8"/>
  <c r="CJ127" i="8"/>
  <c r="CJ151" i="8"/>
  <c r="CJ159" i="8"/>
  <c r="CJ162" i="8"/>
  <c r="CJ167" i="8"/>
  <c r="CJ175" i="8"/>
  <c r="CJ166" i="8"/>
  <c r="CJ174" i="8"/>
  <c r="CJ154" i="8"/>
  <c r="CJ165" i="8"/>
  <c r="CJ173" i="8"/>
  <c r="CJ181" i="8"/>
  <c r="CJ156" i="8"/>
  <c r="CJ164" i="8"/>
  <c r="CJ172" i="8"/>
  <c r="CJ158" i="8"/>
  <c r="CJ171" i="8"/>
  <c r="CJ170" i="8"/>
  <c r="CJ169" i="8"/>
  <c r="CJ177" i="8"/>
  <c r="CJ179" i="8"/>
  <c r="CJ186" i="8"/>
  <c r="CJ194" i="8"/>
  <c r="CJ202" i="8"/>
  <c r="CJ180" i="8"/>
  <c r="CJ185" i="8"/>
  <c r="CJ193" i="8"/>
  <c r="CJ161" i="8"/>
  <c r="CJ184" i="8"/>
  <c r="CJ192" i="8"/>
  <c r="CJ200" i="8"/>
  <c r="CJ191" i="8"/>
  <c r="CJ168" i="8"/>
  <c r="CJ182" i="8"/>
  <c r="CJ190" i="8"/>
  <c r="CJ198" i="8"/>
  <c r="CJ176" i="8"/>
  <c r="CJ183" i="8"/>
  <c r="CJ189" i="8"/>
  <c r="CJ197" i="8"/>
  <c r="CJ188" i="8"/>
  <c r="CJ196" i="8"/>
  <c r="CJ204" i="8"/>
  <c r="CJ211" i="8"/>
  <c r="CJ219" i="8"/>
  <c r="CJ178" i="8"/>
  <c r="CJ195" i="8"/>
  <c r="CJ210" i="8"/>
  <c r="CJ218" i="8"/>
  <c r="CJ187" i="8"/>
  <c r="CJ201" i="8"/>
  <c r="CJ203" i="8"/>
  <c r="CJ209" i="8"/>
  <c r="CJ217" i="8"/>
  <c r="CJ225" i="8"/>
  <c r="CJ233" i="8"/>
  <c r="CJ199" i="8"/>
  <c r="CJ208" i="8"/>
  <c r="CJ216" i="8"/>
  <c r="CJ207" i="8"/>
  <c r="CJ215" i="8"/>
  <c r="CJ223" i="8"/>
  <c r="CJ206" i="8"/>
  <c r="CJ214" i="8"/>
  <c r="CJ222" i="8"/>
  <c r="CJ213" i="8"/>
  <c r="CJ221" i="8"/>
  <c r="CJ229" i="8"/>
  <c r="CJ212" i="8"/>
  <c r="CJ226" i="8"/>
  <c r="CJ240" i="8"/>
  <c r="CJ247" i="8"/>
  <c r="CJ241" i="8"/>
  <c r="CJ239" i="8"/>
  <c r="CJ224" i="8"/>
  <c r="CJ230" i="8"/>
  <c r="CJ238" i="8"/>
  <c r="CJ246" i="8"/>
  <c r="CJ231" i="8"/>
  <c r="CJ237" i="8"/>
  <c r="CJ245" i="8"/>
  <c r="CJ3" i="8"/>
  <c r="CJ205" i="8"/>
  <c r="CJ232" i="8"/>
  <c r="CJ236" i="8"/>
  <c r="CJ244" i="8"/>
  <c r="CJ235" i="8"/>
  <c r="CJ243" i="8"/>
  <c r="CJ220" i="8"/>
  <c r="CJ228" i="8"/>
  <c r="CJ227" i="8"/>
  <c r="CJ234" i="8"/>
  <c r="CJ242" i="8"/>
  <c r="BH8" i="8"/>
  <c r="BH5" i="8"/>
  <c r="BH4" i="8"/>
  <c r="BH10" i="8"/>
  <c r="BH7" i="8"/>
  <c r="BH6" i="8"/>
  <c r="BH9" i="8"/>
  <c r="BH12" i="8"/>
  <c r="BH14" i="8"/>
  <c r="BH19" i="8"/>
  <c r="BH18" i="8"/>
  <c r="BH20" i="8"/>
  <c r="BH24" i="8"/>
  <c r="BH15" i="8"/>
  <c r="BH17" i="8"/>
  <c r="BH22" i="8"/>
  <c r="BH13" i="8"/>
  <c r="BH16" i="8"/>
  <c r="BH21" i="8"/>
  <c r="BH23" i="8"/>
  <c r="BH29" i="8"/>
  <c r="BH27" i="8"/>
  <c r="BH25" i="8"/>
  <c r="BH28" i="8"/>
  <c r="BH32" i="8"/>
  <c r="BH33" i="8"/>
  <c r="BH37" i="8"/>
  <c r="BH31" i="8"/>
  <c r="BH26" i="8"/>
  <c r="BH35" i="8"/>
  <c r="BH11" i="8"/>
  <c r="BH41" i="8"/>
  <c r="BH30" i="8"/>
  <c r="BH38" i="8"/>
  <c r="BH40" i="8"/>
  <c r="BH47" i="8"/>
  <c r="BH45" i="8"/>
  <c r="BH36" i="8"/>
  <c r="BH43" i="8"/>
  <c r="BH34" i="8"/>
  <c r="BH42" i="8"/>
  <c r="BH39" i="8"/>
  <c r="BH44" i="8"/>
  <c r="BH48" i="8"/>
  <c r="BH52" i="8"/>
  <c r="BH49" i="8"/>
  <c r="BH51" i="8"/>
  <c r="BH53" i="8"/>
  <c r="BH61" i="8"/>
  <c r="BH55" i="8"/>
  <c r="BH59" i="8"/>
  <c r="BH58" i="8"/>
  <c r="BH46" i="8"/>
  <c r="BH57" i="8"/>
  <c r="BH65" i="8"/>
  <c r="BH64" i="8"/>
  <c r="BH60" i="8"/>
  <c r="BH50" i="8"/>
  <c r="BH69" i="8"/>
  <c r="BH56" i="8"/>
  <c r="BH67" i="8"/>
  <c r="BH54" i="8"/>
  <c r="BH62" i="8"/>
  <c r="BH73" i="8"/>
  <c r="BH63" i="8"/>
  <c r="BH66" i="8"/>
  <c r="BH72" i="8"/>
  <c r="BH81" i="8"/>
  <c r="BH68" i="8"/>
  <c r="BH79" i="8"/>
  <c r="BH77" i="8"/>
  <c r="BH76" i="8"/>
  <c r="BH75" i="8"/>
  <c r="BH83" i="8"/>
  <c r="BH87" i="8"/>
  <c r="BH82" i="8"/>
  <c r="BH84" i="8"/>
  <c r="BH86" i="8"/>
  <c r="BH71" i="8"/>
  <c r="BH85" i="8"/>
  <c r="BH93" i="8"/>
  <c r="BH70" i="8"/>
  <c r="BH78" i="8"/>
  <c r="BH91" i="8"/>
  <c r="BH80" i="8"/>
  <c r="BH74" i="8"/>
  <c r="BH89" i="8"/>
  <c r="BH90" i="8"/>
  <c r="BH95" i="8"/>
  <c r="BH103" i="8"/>
  <c r="BH96" i="8"/>
  <c r="BH88" i="8"/>
  <c r="BH101" i="8"/>
  <c r="BH99" i="8"/>
  <c r="BH92" i="8"/>
  <c r="BH98" i="8"/>
  <c r="BH97" i="8"/>
  <c r="BH105" i="8"/>
  <c r="BH110" i="8"/>
  <c r="BH106" i="8"/>
  <c r="BH109" i="8"/>
  <c r="BH94" i="8"/>
  <c r="BH107" i="8"/>
  <c r="BH116" i="8"/>
  <c r="BH100" i="8"/>
  <c r="BH108" i="8"/>
  <c r="BH102" i="8"/>
  <c r="BH114" i="8"/>
  <c r="BH104" i="8"/>
  <c r="BH112" i="8"/>
  <c r="BH119" i="8"/>
  <c r="BH126" i="8"/>
  <c r="BH111" i="8"/>
  <c r="BH124" i="8"/>
  <c r="BH132" i="8"/>
  <c r="BH117" i="8"/>
  <c r="BH123" i="8"/>
  <c r="BH118" i="8"/>
  <c r="BH122" i="8"/>
  <c r="BH113" i="8"/>
  <c r="BH121" i="8"/>
  <c r="BH129" i="8"/>
  <c r="BH115" i="8"/>
  <c r="BH120" i="8"/>
  <c r="BH128" i="8"/>
  <c r="BH133" i="8"/>
  <c r="BH135" i="8"/>
  <c r="BH130" i="8"/>
  <c r="BH134" i="8"/>
  <c r="BH141" i="8"/>
  <c r="BH149" i="8"/>
  <c r="BH125" i="8"/>
  <c r="BH127" i="8"/>
  <c r="BH139" i="8"/>
  <c r="BH131" i="8"/>
  <c r="BH138" i="8"/>
  <c r="BH137" i="8"/>
  <c r="BH145" i="8"/>
  <c r="BH148" i="8"/>
  <c r="BH153" i="8"/>
  <c r="BH140" i="8"/>
  <c r="BH144" i="8"/>
  <c r="BH152" i="8"/>
  <c r="BH151" i="8"/>
  <c r="BH159" i="8"/>
  <c r="BH143" i="8"/>
  <c r="BH150" i="8"/>
  <c r="BH157" i="8"/>
  <c r="BH156" i="8"/>
  <c r="BH136" i="8"/>
  <c r="BH146" i="8"/>
  <c r="BH155" i="8"/>
  <c r="BH163" i="8"/>
  <c r="BH171" i="8"/>
  <c r="BH170" i="8"/>
  <c r="BH147" i="8"/>
  <c r="BH158" i="8"/>
  <c r="BH161" i="8"/>
  <c r="BH169" i="8"/>
  <c r="BH177" i="8"/>
  <c r="BH162" i="8"/>
  <c r="BH168" i="8"/>
  <c r="BH167" i="8"/>
  <c r="BH175" i="8"/>
  <c r="BH166" i="8"/>
  <c r="BH174" i="8"/>
  <c r="BH142" i="8"/>
  <c r="BH165" i="8"/>
  <c r="BH173" i="8"/>
  <c r="BH181" i="8"/>
  <c r="BH183" i="8"/>
  <c r="BH190" i="8"/>
  <c r="BH198" i="8"/>
  <c r="BH189" i="8"/>
  <c r="BH160" i="8"/>
  <c r="BH188" i="8"/>
  <c r="BH196" i="8"/>
  <c r="BH204" i="8"/>
  <c r="BH176" i="8"/>
  <c r="BH179" i="8"/>
  <c r="BH187" i="8"/>
  <c r="BH172" i="8"/>
  <c r="BH180" i="8"/>
  <c r="BH186" i="8"/>
  <c r="BH194" i="8"/>
  <c r="BH154" i="8"/>
  <c r="BH164" i="8"/>
  <c r="BH178" i="8"/>
  <c r="BH185" i="8"/>
  <c r="BH193" i="8"/>
  <c r="BH201" i="8"/>
  <c r="BH184" i="8"/>
  <c r="BH192" i="8"/>
  <c r="BH200" i="8"/>
  <c r="BH197" i="8"/>
  <c r="BH202" i="8"/>
  <c r="BH205" i="8"/>
  <c r="BH207" i="8"/>
  <c r="BH215" i="8"/>
  <c r="BH223" i="8"/>
  <c r="BH206" i="8"/>
  <c r="BH214" i="8"/>
  <c r="BH222" i="8"/>
  <c r="BH191" i="8"/>
  <c r="BH213" i="8"/>
  <c r="BH221" i="8"/>
  <c r="BH229" i="8"/>
  <c r="BH212" i="8"/>
  <c r="BH220" i="8"/>
  <c r="BH211" i="8"/>
  <c r="BH219" i="8"/>
  <c r="BH199" i="8"/>
  <c r="BH203" i="8"/>
  <c r="BH210" i="8"/>
  <c r="BH218" i="8"/>
  <c r="BH226" i="8"/>
  <c r="BH209" i="8"/>
  <c r="BH217" i="8"/>
  <c r="BH225" i="8"/>
  <c r="BH233" i="8"/>
  <c r="BH216" i="8"/>
  <c r="BH236" i="8"/>
  <c r="BH244" i="8"/>
  <c r="BH237" i="8"/>
  <c r="BH208" i="8"/>
  <c r="BH227" i="8"/>
  <c r="BH235" i="8"/>
  <c r="BH243" i="8"/>
  <c r="BH228" i="8"/>
  <c r="BH234" i="8"/>
  <c r="BH242" i="8"/>
  <c r="BH3" i="8"/>
  <c r="BH232" i="8"/>
  <c r="BH241" i="8"/>
  <c r="BH245" i="8"/>
  <c r="BH240" i="8"/>
  <c r="BH182" i="8"/>
  <c r="BH230" i="8"/>
  <c r="BH239" i="8"/>
  <c r="BH247" i="8"/>
  <c r="BH231" i="8"/>
  <c r="BH238" i="8"/>
  <c r="BH246" i="8"/>
  <c r="BH195" i="8"/>
  <c r="BH224" i="8"/>
  <c r="ER5" i="8"/>
  <c r="ER4" i="8"/>
  <c r="ER10" i="8"/>
  <c r="ER8" i="8"/>
  <c r="ER7" i="8"/>
  <c r="ER9" i="8"/>
  <c r="ER12" i="8"/>
  <c r="ER11" i="8"/>
  <c r="ER15" i="8"/>
  <c r="ER6" i="8"/>
  <c r="ER13" i="8"/>
  <c r="ER19" i="8"/>
  <c r="ER16" i="8"/>
  <c r="ER20" i="8"/>
  <c r="ER14" i="8"/>
  <c r="ER18" i="8"/>
  <c r="ER23" i="8"/>
  <c r="ER25" i="8"/>
  <c r="ER21" i="8"/>
  <c r="ER17" i="8"/>
  <c r="ER22" i="8"/>
  <c r="ER27" i="8"/>
  <c r="ER26" i="8"/>
  <c r="ER28" i="8"/>
  <c r="ER32" i="8"/>
  <c r="ER24" i="8"/>
  <c r="ER31" i="8"/>
  <c r="ER33" i="8"/>
  <c r="ER37" i="8"/>
  <c r="ER30" i="8"/>
  <c r="ER35" i="8"/>
  <c r="ER29" i="8"/>
  <c r="ER34" i="8"/>
  <c r="ER41" i="8"/>
  <c r="ER38" i="8"/>
  <c r="ER47" i="8"/>
  <c r="ER36" i="8"/>
  <c r="ER40" i="8"/>
  <c r="ER45" i="8"/>
  <c r="ER43" i="8"/>
  <c r="ER46" i="8"/>
  <c r="ER44" i="8"/>
  <c r="ER42" i="8"/>
  <c r="ER39" i="8"/>
  <c r="ER52" i="8"/>
  <c r="ER55" i="8"/>
  <c r="ER50" i="8"/>
  <c r="ER49" i="8"/>
  <c r="ER61" i="8"/>
  <c r="ER48" i="8"/>
  <c r="ER53" i="8"/>
  <c r="ER59" i="8"/>
  <c r="ER54" i="8"/>
  <c r="ER57" i="8"/>
  <c r="ER60" i="8"/>
  <c r="ER62" i="8"/>
  <c r="ER64" i="8"/>
  <c r="ER69" i="8"/>
  <c r="ER58" i="8"/>
  <c r="ER51" i="8"/>
  <c r="ER67" i="8"/>
  <c r="ER56" i="8"/>
  <c r="ER65" i="8"/>
  <c r="ER73" i="8"/>
  <c r="ER70" i="8"/>
  <c r="ER81" i="8"/>
  <c r="ER63" i="8"/>
  <c r="ER68" i="8"/>
  <c r="ER71" i="8"/>
  <c r="ER66" i="8"/>
  <c r="ER72" i="8"/>
  <c r="ER79" i="8"/>
  <c r="ER77" i="8"/>
  <c r="ER76" i="8"/>
  <c r="ER75" i="8"/>
  <c r="ER83" i="8"/>
  <c r="ER82" i="8"/>
  <c r="ER87" i="8"/>
  <c r="ER74" i="8"/>
  <c r="ER86" i="8"/>
  <c r="ER85" i="8"/>
  <c r="ER93" i="8"/>
  <c r="ER84" i="8"/>
  <c r="ER91" i="8"/>
  <c r="ER78" i="8"/>
  <c r="ER80" i="8"/>
  <c r="ER89" i="8"/>
  <c r="ER103" i="8"/>
  <c r="ER94" i="8"/>
  <c r="ER95" i="8"/>
  <c r="ER101" i="8"/>
  <c r="ER99" i="8"/>
  <c r="ER98" i="8"/>
  <c r="ER92" i="8"/>
  <c r="ER97" i="8"/>
  <c r="ER105" i="8"/>
  <c r="ER104" i="8"/>
  <c r="ER110" i="8"/>
  <c r="ER109" i="8"/>
  <c r="ER108" i="8"/>
  <c r="ER116" i="8"/>
  <c r="ER106" i="8"/>
  <c r="ER100" i="8"/>
  <c r="ER107" i="8"/>
  <c r="ER114" i="8"/>
  <c r="ER88" i="8"/>
  <c r="ER90" i="8"/>
  <c r="ER102" i="8"/>
  <c r="ER112" i="8"/>
  <c r="ER113" i="8"/>
  <c r="ER126" i="8"/>
  <c r="ER111" i="8"/>
  <c r="ER115" i="8"/>
  <c r="ER124" i="8"/>
  <c r="ER132" i="8"/>
  <c r="ER123" i="8"/>
  <c r="ER122" i="8"/>
  <c r="ER96" i="8"/>
  <c r="ER117" i="8"/>
  <c r="ER121" i="8"/>
  <c r="ER129" i="8"/>
  <c r="ER118" i="8"/>
  <c r="ER120" i="8"/>
  <c r="ER128" i="8"/>
  <c r="ER135" i="8"/>
  <c r="ER134" i="8"/>
  <c r="ER133" i="8"/>
  <c r="ER141" i="8"/>
  <c r="ER149" i="8"/>
  <c r="ER119" i="8"/>
  <c r="ER125" i="8"/>
  <c r="ER139" i="8"/>
  <c r="ER127" i="8"/>
  <c r="ER130" i="8"/>
  <c r="ER138" i="8"/>
  <c r="ER137" i="8"/>
  <c r="ER145" i="8"/>
  <c r="ER144" i="8"/>
  <c r="ER146" i="8"/>
  <c r="ER153" i="8"/>
  <c r="ER136" i="8"/>
  <c r="ER147" i="8"/>
  <c r="ER152" i="8"/>
  <c r="ER143" i="8"/>
  <c r="ER148" i="8"/>
  <c r="ER151" i="8"/>
  <c r="ER159" i="8"/>
  <c r="ER142" i="8"/>
  <c r="ER150" i="8"/>
  <c r="ER157" i="8"/>
  <c r="ER131" i="8"/>
  <c r="ER156" i="8"/>
  <c r="ER155" i="8"/>
  <c r="ER154" i="8"/>
  <c r="ER163" i="8"/>
  <c r="ER171" i="8"/>
  <c r="ER140" i="8"/>
  <c r="ER170" i="8"/>
  <c r="ER169" i="8"/>
  <c r="ER177" i="8"/>
  <c r="ER158" i="8"/>
  <c r="ER160" i="8"/>
  <c r="ER168" i="8"/>
  <c r="ER161" i="8"/>
  <c r="ER167" i="8"/>
  <c r="ER175" i="8"/>
  <c r="ER162" i="8"/>
  <c r="ER166" i="8"/>
  <c r="ER174" i="8"/>
  <c r="ER165" i="8"/>
  <c r="ER173" i="8"/>
  <c r="ER181" i="8"/>
  <c r="ER164" i="8"/>
  <c r="ER190" i="8"/>
  <c r="ER198" i="8"/>
  <c r="ER182" i="8"/>
  <c r="ER189" i="8"/>
  <c r="ER188" i="8"/>
  <c r="ER196" i="8"/>
  <c r="ER204" i="8"/>
  <c r="ER187" i="8"/>
  <c r="ER176" i="8"/>
  <c r="ER178" i="8"/>
  <c r="ER186" i="8"/>
  <c r="ER194" i="8"/>
  <c r="ER179" i="8"/>
  <c r="ER185" i="8"/>
  <c r="ER193" i="8"/>
  <c r="ER201" i="8"/>
  <c r="ER180" i="8"/>
  <c r="ER184" i="8"/>
  <c r="ER192" i="8"/>
  <c r="ER200" i="8"/>
  <c r="ER195" i="8"/>
  <c r="ER207" i="8"/>
  <c r="ER215" i="8"/>
  <c r="ER223" i="8"/>
  <c r="ER197" i="8"/>
  <c r="ER199" i="8"/>
  <c r="ER206" i="8"/>
  <c r="ER214" i="8"/>
  <c r="ER222" i="8"/>
  <c r="ER205" i="8"/>
  <c r="ER213" i="8"/>
  <c r="ER221" i="8"/>
  <c r="ER229" i="8"/>
  <c r="ER172" i="8"/>
  <c r="ER212" i="8"/>
  <c r="ER220" i="8"/>
  <c r="ER211" i="8"/>
  <c r="ER219" i="8"/>
  <c r="ER191" i="8"/>
  <c r="ER210" i="8"/>
  <c r="ER218" i="8"/>
  <c r="ER226" i="8"/>
  <c r="ER183" i="8"/>
  <c r="ER202" i="8"/>
  <c r="ER209" i="8"/>
  <c r="ER217" i="8"/>
  <c r="ER225" i="8"/>
  <c r="ER224" i="8"/>
  <c r="ER231" i="8"/>
  <c r="ER236" i="8"/>
  <c r="ER244" i="8"/>
  <c r="ER232" i="8"/>
  <c r="ER235" i="8"/>
  <c r="ER243" i="8"/>
  <c r="ER234" i="8"/>
  <c r="ER242" i="8"/>
  <c r="ER216" i="8"/>
  <c r="ER227" i="8"/>
  <c r="ER233" i="8"/>
  <c r="ER241" i="8"/>
  <c r="ER3" i="8"/>
  <c r="ER230" i="8"/>
  <c r="ER208" i="8"/>
  <c r="ER228" i="8"/>
  <c r="ER240" i="8"/>
  <c r="ER237" i="8"/>
  <c r="ER203" i="8"/>
  <c r="ER239" i="8"/>
  <c r="ER247" i="8"/>
  <c r="ER238" i="8"/>
  <c r="ER246" i="8"/>
  <c r="ER245" i="8"/>
  <c r="EN5" i="8"/>
  <c r="EN4" i="8"/>
  <c r="EN7" i="8"/>
  <c r="EN10" i="8"/>
  <c r="EN8" i="8"/>
  <c r="EN6" i="8"/>
  <c r="EN11" i="8"/>
  <c r="EN12" i="8"/>
  <c r="EN9" i="8"/>
  <c r="EN19" i="8"/>
  <c r="EN17" i="8"/>
  <c r="EN15" i="8"/>
  <c r="EN16" i="8"/>
  <c r="EN20" i="8"/>
  <c r="EN14" i="8"/>
  <c r="EN18" i="8"/>
  <c r="EN13" i="8"/>
  <c r="EN25" i="8"/>
  <c r="EN22" i="8"/>
  <c r="EN23" i="8"/>
  <c r="EN27" i="8"/>
  <c r="EN32" i="8"/>
  <c r="EN26" i="8"/>
  <c r="EN30" i="8"/>
  <c r="EN31" i="8"/>
  <c r="EN24" i="8"/>
  <c r="EN28" i="8"/>
  <c r="EN21" i="8"/>
  <c r="EN29" i="8"/>
  <c r="EN37" i="8"/>
  <c r="EN33" i="8"/>
  <c r="EN39" i="8"/>
  <c r="EN36" i="8"/>
  <c r="EN43" i="8"/>
  <c r="EN35" i="8"/>
  <c r="EN41" i="8"/>
  <c r="EN34" i="8"/>
  <c r="EN47" i="8"/>
  <c r="EN52" i="8"/>
  <c r="EN42" i="8"/>
  <c r="EN50" i="8"/>
  <c r="EN38" i="8"/>
  <c r="EN40" i="8"/>
  <c r="EN49" i="8"/>
  <c r="EN46" i="8"/>
  <c r="EN48" i="8"/>
  <c r="EN53" i="8"/>
  <c r="EN54" i="8"/>
  <c r="EN57" i="8"/>
  <c r="EN44" i="8"/>
  <c r="EN55" i="8"/>
  <c r="EN51" i="8"/>
  <c r="EN45" i="8"/>
  <c r="EN61" i="8"/>
  <c r="EN58" i="8"/>
  <c r="EN65" i="8"/>
  <c r="EN73" i="8"/>
  <c r="EN56" i="8"/>
  <c r="EN60" i="8"/>
  <c r="EN62" i="8"/>
  <c r="EN63" i="8"/>
  <c r="EN69" i="8"/>
  <c r="EN66" i="8"/>
  <c r="EN67" i="8"/>
  <c r="EN77" i="8"/>
  <c r="EN75" i="8"/>
  <c r="EN83" i="8"/>
  <c r="EN74" i="8"/>
  <c r="EN59" i="8"/>
  <c r="EN70" i="8"/>
  <c r="EN80" i="8"/>
  <c r="EN64" i="8"/>
  <c r="EN68" i="8"/>
  <c r="EN71" i="8"/>
  <c r="EN79" i="8"/>
  <c r="EN72" i="8"/>
  <c r="EN81" i="8"/>
  <c r="EN84" i="8"/>
  <c r="EN76" i="8"/>
  <c r="EN89" i="8"/>
  <c r="EN78" i="8"/>
  <c r="EN87" i="8"/>
  <c r="EN82" i="8"/>
  <c r="EN86" i="8"/>
  <c r="EN85" i="8"/>
  <c r="EN93" i="8"/>
  <c r="EN99" i="8"/>
  <c r="EN97" i="8"/>
  <c r="EN105" i="8"/>
  <c r="EN91" i="8"/>
  <c r="EN92" i="8"/>
  <c r="EN96" i="8"/>
  <c r="EN103" i="8"/>
  <c r="EN90" i="8"/>
  <c r="EN102" i="8"/>
  <c r="EN88" i="8"/>
  <c r="EN94" i="8"/>
  <c r="EN101" i="8"/>
  <c r="EN95" i="8"/>
  <c r="EN106" i="8"/>
  <c r="EN98" i="8"/>
  <c r="EN107" i="8"/>
  <c r="EN100" i="8"/>
  <c r="EN112" i="8"/>
  <c r="EN110" i="8"/>
  <c r="EN104" i="8"/>
  <c r="EN109" i="8"/>
  <c r="EN108" i="8"/>
  <c r="EN116" i="8"/>
  <c r="EN122" i="8"/>
  <c r="EN130" i="8"/>
  <c r="EN111" i="8"/>
  <c r="EN121" i="8"/>
  <c r="EN117" i="8"/>
  <c r="EN120" i="8"/>
  <c r="EN128" i="8"/>
  <c r="EN118" i="8"/>
  <c r="EN119" i="8"/>
  <c r="EN114" i="8"/>
  <c r="EN126" i="8"/>
  <c r="EN125" i="8"/>
  <c r="EN113" i="8"/>
  <c r="EN124" i="8"/>
  <c r="EN132" i="8"/>
  <c r="EN115" i="8"/>
  <c r="EN139" i="8"/>
  <c r="EN138" i="8"/>
  <c r="EN137" i="8"/>
  <c r="EN145" i="8"/>
  <c r="EN136" i="8"/>
  <c r="EN127" i="8"/>
  <c r="EN131" i="8"/>
  <c r="EN135" i="8"/>
  <c r="EN143" i="8"/>
  <c r="EN134" i="8"/>
  <c r="EN142" i="8"/>
  <c r="EN141" i="8"/>
  <c r="EN149" i="8"/>
  <c r="EN157" i="8"/>
  <c r="EN133" i="8"/>
  <c r="EN155" i="8"/>
  <c r="EN153" i="8"/>
  <c r="EN146" i="8"/>
  <c r="EN152" i="8"/>
  <c r="EN140" i="8"/>
  <c r="EN144" i="8"/>
  <c r="EN147" i="8"/>
  <c r="EN151" i="8"/>
  <c r="EN159" i="8"/>
  <c r="EN148" i="8"/>
  <c r="EN156" i="8"/>
  <c r="EN160" i="8"/>
  <c r="EN167" i="8"/>
  <c r="EN175" i="8"/>
  <c r="EN123" i="8"/>
  <c r="EN158" i="8"/>
  <c r="EN161" i="8"/>
  <c r="EN166" i="8"/>
  <c r="EN174" i="8"/>
  <c r="EN162" i="8"/>
  <c r="EN165" i="8"/>
  <c r="EN173" i="8"/>
  <c r="EN181" i="8"/>
  <c r="EN164" i="8"/>
  <c r="EN172" i="8"/>
  <c r="EN163" i="8"/>
  <c r="EN171" i="8"/>
  <c r="EN170" i="8"/>
  <c r="EN129" i="8"/>
  <c r="EN150" i="8"/>
  <c r="EN169" i="8"/>
  <c r="EN177" i="8"/>
  <c r="EN186" i="8"/>
  <c r="EN194" i="8"/>
  <c r="EN154" i="8"/>
  <c r="EN178" i="8"/>
  <c r="EN185" i="8"/>
  <c r="EN193" i="8"/>
  <c r="EN176" i="8"/>
  <c r="EN179" i="8"/>
  <c r="EN184" i="8"/>
  <c r="EN192" i="8"/>
  <c r="EN200" i="8"/>
  <c r="EN168" i="8"/>
  <c r="EN180" i="8"/>
  <c r="EN183" i="8"/>
  <c r="EN191" i="8"/>
  <c r="EN190" i="8"/>
  <c r="EN198" i="8"/>
  <c r="EN189" i="8"/>
  <c r="EN197" i="8"/>
  <c r="EN182" i="8"/>
  <c r="EN188" i="8"/>
  <c r="EN196" i="8"/>
  <c r="EN204" i="8"/>
  <c r="EN211" i="8"/>
  <c r="EN219" i="8"/>
  <c r="EN187" i="8"/>
  <c r="EN210" i="8"/>
  <c r="EN218" i="8"/>
  <c r="EN209" i="8"/>
  <c r="EN217" i="8"/>
  <c r="EN225" i="8"/>
  <c r="EN202" i="8"/>
  <c r="EN208" i="8"/>
  <c r="EN216" i="8"/>
  <c r="EN203" i="8"/>
  <c r="EN207" i="8"/>
  <c r="EN215" i="8"/>
  <c r="EN223" i="8"/>
  <c r="EN206" i="8"/>
  <c r="EN214" i="8"/>
  <c r="EN222" i="8"/>
  <c r="EN195" i="8"/>
  <c r="EN201" i="8"/>
  <c r="EN205" i="8"/>
  <c r="EN213" i="8"/>
  <c r="EN221" i="8"/>
  <c r="EN229" i="8"/>
  <c r="EN227" i="8"/>
  <c r="EN240" i="8"/>
  <c r="EN241" i="8"/>
  <c r="EN199" i="8"/>
  <c r="EN228" i="8"/>
  <c r="EN239" i="8"/>
  <c r="EN247" i="8"/>
  <c r="EN238" i="8"/>
  <c r="EN246" i="8"/>
  <c r="EN245" i="8"/>
  <c r="EN237" i="8"/>
  <c r="EN3" i="8"/>
  <c r="EN226" i="8"/>
  <c r="EN230" i="8"/>
  <c r="EN236" i="8"/>
  <c r="EN244" i="8"/>
  <c r="EN231" i="8"/>
  <c r="EN235" i="8"/>
  <c r="EN243" i="8"/>
  <c r="EN224" i="8"/>
  <c r="EN233" i="8"/>
  <c r="EN220" i="8"/>
  <c r="EN232" i="8"/>
  <c r="EN234" i="8"/>
  <c r="EN242" i="8"/>
  <c r="EN212" i="8"/>
  <c r="BU6" i="8"/>
  <c r="BU5" i="8"/>
  <c r="BU4" i="8"/>
  <c r="BU9" i="8"/>
  <c r="BU8" i="8"/>
  <c r="BU11" i="8"/>
  <c r="BU10" i="8"/>
  <c r="BU7" i="8"/>
  <c r="BU13" i="8"/>
  <c r="BU20" i="8"/>
  <c r="BU18" i="8"/>
  <c r="BU12" i="8"/>
  <c r="BU16" i="8"/>
  <c r="BU19" i="8"/>
  <c r="BU21" i="8"/>
  <c r="BU14" i="8"/>
  <c r="BU17" i="8"/>
  <c r="BU15" i="8"/>
  <c r="BU23" i="8"/>
  <c r="BU26" i="8"/>
  <c r="BU22" i="8"/>
  <c r="BU33" i="8"/>
  <c r="BU31" i="8"/>
  <c r="BU27" i="8"/>
  <c r="BU28" i="8"/>
  <c r="BU24" i="8"/>
  <c r="BU32" i="8"/>
  <c r="BU25" i="8"/>
  <c r="BU29" i="8"/>
  <c r="BU38" i="8"/>
  <c r="BU44" i="8"/>
  <c r="BU37" i="8"/>
  <c r="BU30" i="8"/>
  <c r="BU40" i="8"/>
  <c r="BU42" i="8"/>
  <c r="BU34" i="8"/>
  <c r="BU36" i="8"/>
  <c r="BU41" i="8"/>
  <c r="BU48" i="8"/>
  <c r="BU39" i="8"/>
  <c r="BU50" i="8"/>
  <c r="BU53" i="8"/>
  <c r="BU45" i="8"/>
  <c r="BU35" i="8"/>
  <c r="BU51" i="8"/>
  <c r="BU46" i="8"/>
  <c r="BU58" i="8"/>
  <c r="BU47" i="8"/>
  <c r="BU56" i="8"/>
  <c r="BU54" i="8"/>
  <c r="BU43" i="8"/>
  <c r="BU55" i="8"/>
  <c r="BU62" i="8"/>
  <c r="BU60" i="8"/>
  <c r="BU63" i="8"/>
  <c r="BU49" i="8"/>
  <c r="BU52" i="8"/>
  <c r="BU57" i="8"/>
  <c r="BU64" i="8"/>
  <c r="BU66" i="8"/>
  <c r="BU59" i="8"/>
  <c r="BU65" i="8"/>
  <c r="BU70" i="8"/>
  <c r="BU67" i="8"/>
  <c r="BU69" i="8"/>
  <c r="BU78" i="8"/>
  <c r="BU71" i="8"/>
  <c r="BU68" i="8"/>
  <c r="BU72" i="8"/>
  <c r="BU76" i="8"/>
  <c r="BU84" i="8"/>
  <c r="BU73" i="8"/>
  <c r="BU75" i="8"/>
  <c r="BU74" i="8"/>
  <c r="BU81" i="8"/>
  <c r="BU80" i="8"/>
  <c r="BU77" i="8"/>
  <c r="BU79" i="8"/>
  <c r="BU82" i="8"/>
  <c r="BU83" i="8"/>
  <c r="BU90" i="8"/>
  <c r="BU85" i="8"/>
  <c r="BU88" i="8"/>
  <c r="BU87" i="8"/>
  <c r="BU86" i="8"/>
  <c r="BU94" i="8"/>
  <c r="BU100" i="8"/>
  <c r="BU95" i="8"/>
  <c r="BU98" i="8"/>
  <c r="BU106" i="8"/>
  <c r="BU96" i="8"/>
  <c r="BU97" i="8"/>
  <c r="BU89" i="8"/>
  <c r="BU104" i="8"/>
  <c r="BU103" i="8"/>
  <c r="BU92" i="8"/>
  <c r="BU102" i="8"/>
  <c r="BU101" i="8"/>
  <c r="BU105" i="8"/>
  <c r="BU113" i="8"/>
  <c r="BU91" i="8"/>
  <c r="BU107" i="8"/>
  <c r="BU111" i="8"/>
  <c r="BU93" i="8"/>
  <c r="BU108" i="8"/>
  <c r="BU110" i="8"/>
  <c r="BU61" i="8"/>
  <c r="BU109" i="8"/>
  <c r="BU117" i="8"/>
  <c r="BU114" i="8"/>
  <c r="BU123" i="8"/>
  <c r="BU99" i="8"/>
  <c r="BU122" i="8"/>
  <c r="BU121" i="8"/>
  <c r="BU129" i="8"/>
  <c r="BU116" i="8"/>
  <c r="BU120" i="8"/>
  <c r="BU119" i="8"/>
  <c r="BU127" i="8"/>
  <c r="BU126" i="8"/>
  <c r="BU115" i="8"/>
  <c r="BU118" i="8"/>
  <c r="BU125" i="8"/>
  <c r="BU133" i="8"/>
  <c r="BU132" i="8"/>
  <c r="BU140" i="8"/>
  <c r="BU124" i="8"/>
  <c r="BU139" i="8"/>
  <c r="BU128" i="8"/>
  <c r="BU138" i="8"/>
  <c r="BU146" i="8"/>
  <c r="BU112" i="8"/>
  <c r="BU137" i="8"/>
  <c r="BU136" i="8"/>
  <c r="BU144" i="8"/>
  <c r="BU135" i="8"/>
  <c r="BU134" i="8"/>
  <c r="BU142" i="8"/>
  <c r="BU150" i="8"/>
  <c r="BU145" i="8"/>
  <c r="BU158" i="8"/>
  <c r="BU141" i="8"/>
  <c r="BU147" i="8"/>
  <c r="BU148" i="8"/>
  <c r="BU156" i="8"/>
  <c r="BU143" i="8"/>
  <c r="BU149" i="8"/>
  <c r="BU130" i="8"/>
  <c r="BU154" i="8"/>
  <c r="BU153" i="8"/>
  <c r="BU131" i="8"/>
  <c r="BU152" i="8"/>
  <c r="BU160" i="8"/>
  <c r="BU151" i="8"/>
  <c r="BU168" i="8"/>
  <c r="BU176" i="8"/>
  <c r="BU167" i="8"/>
  <c r="BU159" i="8"/>
  <c r="BU166" i="8"/>
  <c r="BU174" i="8"/>
  <c r="BU182" i="8"/>
  <c r="BU165" i="8"/>
  <c r="BU173" i="8"/>
  <c r="BU161" i="8"/>
  <c r="BU164" i="8"/>
  <c r="BU172" i="8"/>
  <c r="BU155" i="8"/>
  <c r="BU162" i="8"/>
  <c r="BU171" i="8"/>
  <c r="BU157" i="8"/>
  <c r="BU163" i="8"/>
  <c r="BU170" i="8"/>
  <c r="BU178" i="8"/>
  <c r="BU177" i="8"/>
  <c r="BU187" i="8"/>
  <c r="BU195" i="8"/>
  <c r="BU186" i="8"/>
  <c r="BU194" i="8"/>
  <c r="BU183" i="8"/>
  <c r="BU185" i="8"/>
  <c r="BU193" i="8"/>
  <c r="BU201" i="8"/>
  <c r="BU184" i="8"/>
  <c r="BU192" i="8"/>
  <c r="BU191" i="8"/>
  <c r="BU169" i="8"/>
  <c r="BU179" i="8"/>
  <c r="BU190" i="8"/>
  <c r="BU198" i="8"/>
  <c r="BU180" i="8"/>
  <c r="BU189" i="8"/>
  <c r="BU197" i="8"/>
  <c r="BU205" i="8"/>
  <c r="BU204" i="8"/>
  <c r="BU212" i="8"/>
  <c r="BU220" i="8"/>
  <c r="BU211" i="8"/>
  <c r="BU219" i="8"/>
  <c r="BU175" i="8"/>
  <c r="BU181" i="8"/>
  <c r="BU210" i="8"/>
  <c r="BU218" i="8"/>
  <c r="BU226" i="8"/>
  <c r="BU188" i="8"/>
  <c r="BU209" i="8"/>
  <c r="BU217" i="8"/>
  <c r="BU196" i="8"/>
  <c r="BU199" i="8"/>
  <c r="BU208" i="8"/>
  <c r="BU216" i="8"/>
  <c r="BU224" i="8"/>
  <c r="BU207" i="8"/>
  <c r="BU215" i="8"/>
  <c r="BU223" i="8"/>
  <c r="BU202" i="8"/>
  <c r="BU206" i="8"/>
  <c r="BU214" i="8"/>
  <c r="BU222" i="8"/>
  <c r="BU230" i="8"/>
  <c r="BU221" i="8"/>
  <c r="BU231" i="8"/>
  <c r="BU241" i="8"/>
  <c r="BU3" i="8"/>
  <c r="BU213" i="8"/>
  <c r="BU232" i="8"/>
  <c r="BU240" i="8"/>
  <c r="BU234" i="8"/>
  <c r="BU233" i="8"/>
  <c r="BU239" i="8"/>
  <c r="BU247" i="8"/>
  <c r="BU246" i="8"/>
  <c r="BU227" i="8"/>
  <c r="BU238" i="8"/>
  <c r="BU228" i="8"/>
  <c r="BU237" i="8"/>
  <c r="BU245" i="8"/>
  <c r="BU225" i="8"/>
  <c r="BU229" i="8"/>
  <c r="BU236" i="8"/>
  <c r="BU244" i="8"/>
  <c r="BU242" i="8"/>
  <c r="BU200" i="8"/>
  <c r="BU203" i="8"/>
  <c r="BU235" i="8"/>
  <c r="BU243" i="8"/>
  <c r="BJ5" i="8"/>
  <c r="BJ4" i="8"/>
  <c r="BJ7" i="8"/>
  <c r="BJ6" i="8"/>
  <c r="BJ12" i="8"/>
  <c r="BJ8" i="8"/>
  <c r="BJ14" i="8"/>
  <c r="BJ11" i="8"/>
  <c r="BJ13" i="8"/>
  <c r="BJ17" i="8"/>
  <c r="BJ9" i="8"/>
  <c r="BJ10" i="8"/>
  <c r="BJ19" i="8"/>
  <c r="BJ18" i="8"/>
  <c r="BJ15" i="8"/>
  <c r="BJ22" i="8"/>
  <c r="BJ23" i="8"/>
  <c r="BJ16" i="8"/>
  <c r="BJ27" i="8"/>
  <c r="BJ26" i="8"/>
  <c r="BJ24" i="8"/>
  <c r="BJ25" i="8"/>
  <c r="BJ30" i="8"/>
  <c r="BJ21" i="8"/>
  <c r="BJ20" i="8"/>
  <c r="BJ28" i="8"/>
  <c r="BJ34" i="8"/>
  <c r="BJ39" i="8"/>
  <c r="BJ32" i="8"/>
  <c r="BJ37" i="8"/>
  <c r="BJ35" i="8"/>
  <c r="BJ43" i="8"/>
  <c r="BJ41" i="8"/>
  <c r="BJ49" i="8"/>
  <c r="BJ29" i="8"/>
  <c r="BJ38" i="8"/>
  <c r="BJ33" i="8"/>
  <c r="BJ40" i="8"/>
  <c r="BJ47" i="8"/>
  <c r="BJ31" i="8"/>
  <c r="BJ36" i="8"/>
  <c r="BJ45" i="8"/>
  <c r="BJ46" i="8"/>
  <c r="BJ50" i="8"/>
  <c r="BJ42" i="8"/>
  <c r="BJ54" i="8"/>
  <c r="BJ48" i="8"/>
  <c r="BJ52" i="8"/>
  <c r="BJ57" i="8"/>
  <c r="BJ51" i="8"/>
  <c r="BJ63" i="8"/>
  <c r="BJ53" i="8"/>
  <c r="BJ61" i="8"/>
  <c r="BJ55" i="8"/>
  <c r="BJ59" i="8"/>
  <c r="BJ60" i="8"/>
  <c r="BJ64" i="8"/>
  <c r="BJ71" i="8"/>
  <c r="BJ65" i="8"/>
  <c r="BJ69" i="8"/>
  <c r="BJ56" i="8"/>
  <c r="BJ44" i="8"/>
  <c r="BJ58" i="8"/>
  <c r="BJ67" i="8"/>
  <c r="BJ70" i="8"/>
  <c r="BJ75" i="8"/>
  <c r="BJ66" i="8"/>
  <c r="BJ74" i="8"/>
  <c r="BJ62" i="8"/>
  <c r="BJ72" i="8"/>
  <c r="BJ81" i="8"/>
  <c r="BJ68" i="8"/>
  <c r="BJ73" i="8"/>
  <c r="BJ79" i="8"/>
  <c r="BJ78" i="8"/>
  <c r="BJ77" i="8"/>
  <c r="BJ85" i="8"/>
  <c r="BJ89" i="8"/>
  <c r="BJ83" i="8"/>
  <c r="BJ88" i="8"/>
  <c r="BJ82" i="8"/>
  <c r="BJ84" i="8"/>
  <c r="BJ87" i="8"/>
  <c r="BJ95" i="8"/>
  <c r="BJ76" i="8"/>
  <c r="BJ86" i="8"/>
  <c r="BJ80" i="8"/>
  <c r="BJ91" i="8"/>
  <c r="BJ94" i="8"/>
  <c r="BJ97" i="8"/>
  <c r="BJ90" i="8"/>
  <c r="BJ103" i="8"/>
  <c r="BJ96" i="8"/>
  <c r="BJ101" i="8"/>
  <c r="BJ100" i="8"/>
  <c r="BJ92" i="8"/>
  <c r="BJ99" i="8"/>
  <c r="BJ107" i="8"/>
  <c r="BJ112" i="8"/>
  <c r="BJ105" i="8"/>
  <c r="BJ111" i="8"/>
  <c r="BJ98" i="8"/>
  <c r="BJ106" i="8"/>
  <c r="BJ110" i="8"/>
  <c r="BJ118" i="8"/>
  <c r="BJ109" i="8"/>
  <c r="BJ93" i="8"/>
  <c r="BJ102" i="8"/>
  <c r="BJ108" i="8"/>
  <c r="BJ104" i="8"/>
  <c r="BJ114" i="8"/>
  <c r="BJ120" i="8"/>
  <c r="BJ128" i="8"/>
  <c r="BJ119" i="8"/>
  <c r="BJ126" i="8"/>
  <c r="BJ116" i="8"/>
  <c r="BJ117" i="8"/>
  <c r="BJ124" i="8"/>
  <c r="BJ123" i="8"/>
  <c r="BJ113" i="8"/>
  <c r="BJ122" i="8"/>
  <c r="BJ130" i="8"/>
  <c r="BJ132" i="8"/>
  <c r="BJ137" i="8"/>
  <c r="BJ115" i="8"/>
  <c r="BJ133" i="8"/>
  <c r="BJ136" i="8"/>
  <c r="BJ135" i="8"/>
  <c r="BJ143" i="8"/>
  <c r="BJ134" i="8"/>
  <c r="BJ125" i="8"/>
  <c r="BJ141" i="8"/>
  <c r="BJ127" i="8"/>
  <c r="BJ140" i="8"/>
  <c r="BJ129" i="8"/>
  <c r="BJ139" i="8"/>
  <c r="BJ147" i="8"/>
  <c r="BJ142" i="8"/>
  <c r="BJ155" i="8"/>
  <c r="BJ121" i="8"/>
  <c r="BJ145" i="8"/>
  <c r="BJ148" i="8"/>
  <c r="BJ153" i="8"/>
  <c r="BJ161" i="8"/>
  <c r="BJ144" i="8"/>
  <c r="BJ149" i="8"/>
  <c r="BJ152" i="8"/>
  <c r="BJ138" i="8"/>
  <c r="BJ150" i="8"/>
  <c r="BJ151" i="8"/>
  <c r="BJ131" i="8"/>
  <c r="BJ158" i="8"/>
  <c r="BJ157" i="8"/>
  <c r="BJ154" i="8"/>
  <c r="BJ160" i="8"/>
  <c r="BJ165" i="8"/>
  <c r="BJ173" i="8"/>
  <c r="BJ156" i="8"/>
  <c r="BJ164" i="8"/>
  <c r="BJ172" i="8"/>
  <c r="BJ171" i="8"/>
  <c r="BJ179" i="8"/>
  <c r="BJ170" i="8"/>
  <c r="BJ146" i="8"/>
  <c r="BJ169" i="8"/>
  <c r="BJ177" i="8"/>
  <c r="BJ159" i="8"/>
  <c r="BJ162" i="8"/>
  <c r="BJ168" i="8"/>
  <c r="BJ176" i="8"/>
  <c r="BJ163" i="8"/>
  <c r="BJ167" i="8"/>
  <c r="BJ175" i="8"/>
  <c r="BJ183" i="8"/>
  <c r="BJ182" i="8"/>
  <c r="BJ184" i="8"/>
  <c r="BJ192" i="8"/>
  <c r="BJ200" i="8"/>
  <c r="BJ191" i="8"/>
  <c r="BJ174" i="8"/>
  <c r="BJ190" i="8"/>
  <c r="BJ198" i="8"/>
  <c r="BJ166" i="8"/>
  <c r="BJ189" i="8"/>
  <c r="BJ188" i="8"/>
  <c r="BJ196" i="8"/>
  <c r="BJ187" i="8"/>
  <c r="BJ195" i="8"/>
  <c r="BJ178" i="8"/>
  <c r="BJ180" i="8"/>
  <c r="BJ186" i="8"/>
  <c r="BJ194" i="8"/>
  <c r="BJ202" i="8"/>
  <c r="BJ193" i="8"/>
  <c r="BJ204" i="8"/>
  <c r="BJ209" i="8"/>
  <c r="BJ217" i="8"/>
  <c r="BJ225" i="8"/>
  <c r="BJ181" i="8"/>
  <c r="BJ185" i="8"/>
  <c r="BJ197" i="8"/>
  <c r="BJ205" i="8"/>
  <c r="BJ208" i="8"/>
  <c r="BJ216" i="8"/>
  <c r="BJ207" i="8"/>
  <c r="BJ215" i="8"/>
  <c r="BJ223" i="8"/>
  <c r="BJ231" i="8"/>
  <c r="BJ206" i="8"/>
  <c r="BJ214" i="8"/>
  <c r="BJ222" i="8"/>
  <c r="BJ213" i="8"/>
  <c r="BJ221" i="8"/>
  <c r="BJ201" i="8"/>
  <c r="BJ212" i="8"/>
  <c r="BJ220" i="8"/>
  <c r="BJ199" i="8"/>
  <c r="BJ211" i="8"/>
  <c r="BJ219" i="8"/>
  <c r="BJ227" i="8"/>
  <c r="BJ224" i="8"/>
  <c r="BJ238" i="8"/>
  <c r="BJ246" i="8"/>
  <c r="BJ239" i="8"/>
  <c r="BJ232" i="8"/>
  <c r="BJ237" i="8"/>
  <c r="BJ245" i="8"/>
  <c r="BJ233" i="8"/>
  <c r="BJ236" i="8"/>
  <c r="BJ244" i="8"/>
  <c r="BJ226" i="8"/>
  <c r="BJ235" i="8"/>
  <c r="BJ243" i="8"/>
  <c r="BJ228" i="8"/>
  <c r="BJ234" i="8"/>
  <c r="BJ242" i="8"/>
  <c r="BJ203" i="8"/>
  <c r="BJ229" i="8"/>
  <c r="BJ241" i="8"/>
  <c r="BJ3" i="8"/>
  <c r="BJ247" i="8"/>
  <c r="BJ218" i="8"/>
  <c r="BJ230" i="8"/>
  <c r="BJ240" i="8"/>
  <c r="BJ210" i="8"/>
  <c r="AZ8" i="8"/>
  <c r="AZ5" i="8"/>
  <c r="AZ4" i="8"/>
  <c r="AZ10" i="8"/>
  <c r="AZ7" i="8"/>
  <c r="AZ6" i="8"/>
  <c r="AZ9" i="8"/>
  <c r="AZ13" i="8"/>
  <c r="AZ12" i="8"/>
  <c r="AZ11" i="8"/>
  <c r="AZ19" i="8"/>
  <c r="AZ14" i="8"/>
  <c r="AZ24" i="8"/>
  <c r="AZ20" i="8"/>
  <c r="AZ22" i="8"/>
  <c r="AZ16" i="8"/>
  <c r="AZ23" i="8"/>
  <c r="AZ29" i="8"/>
  <c r="AZ21" i="8"/>
  <c r="AZ15" i="8"/>
  <c r="AZ18" i="8"/>
  <c r="AZ27" i="8"/>
  <c r="AZ17" i="8"/>
  <c r="AZ25" i="8"/>
  <c r="AZ26" i="8"/>
  <c r="AZ28" i="8"/>
  <c r="AZ32" i="8"/>
  <c r="AZ30" i="8"/>
  <c r="AZ37" i="8"/>
  <c r="AZ33" i="8"/>
  <c r="AZ35" i="8"/>
  <c r="AZ31" i="8"/>
  <c r="AZ36" i="8"/>
  <c r="AZ41" i="8"/>
  <c r="AZ47" i="8"/>
  <c r="AZ34" i="8"/>
  <c r="AZ39" i="8"/>
  <c r="AZ40" i="8"/>
  <c r="AZ45" i="8"/>
  <c r="AZ38" i="8"/>
  <c r="AZ43" i="8"/>
  <c r="AZ42" i="8"/>
  <c r="AZ48" i="8"/>
  <c r="AZ50" i="8"/>
  <c r="AZ46" i="8"/>
  <c r="AZ52" i="8"/>
  <c r="AZ61" i="8"/>
  <c r="AZ51" i="8"/>
  <c r="AZ53" i="8"/>
  <c r="AZ59" i="8"/>
  <c r="AZ44" i="8"/>
  <c r="AZ49" i="8"/>
  <c r="AZ54" i="8"/>
  <c r="AZ58" i="8"/>
  <c r="AZ55" i="8"/>
  <c r="AZ57" i="8"/>
  <c r="AZ65" i="8"/>
  <c r="AZ56" i="8"/>
  <c r="AZ62" i="8"/>
  <c r="AZ63" i="8"/>
  <c r="AZ64" i="8"/>
  <c r="AZ69" i="8"/>
  <c r="AZ60" i="8"/>
  <c r="AZ67" i="8"/>
  <c r="AZ73" i="8"/>
  <c r="AZ81" i="8"/>
  <c r="AZ71" i="8"/>
  <c r="AZ70" i="8"/>
  <c r="AZ72" i="8"/>
  <c r="AZ79" i="8"/>
  <c r="AZ77" i="8"/>
  <c r="AZ66" i="8"/>
  <c r="AZ68" i="8"/>
  <c r="AZ76" i="8"/>
  <c r="AZ75" i="8"/>
  <c r="AZ83" i="8"/>
  <c r="AZ87" i="8"/>
  <c r="AZ78" i="8"/>
  <c r="AZ86" i="8"/>
  <c r="AZ80" i="8"/>
  <c r="AZ93" i="8"/>
  <c r="AZ84" i="8"/>
  <c r="AZ85" i="8"/>
  <c r="AZ91" i="8"/>
  <c r="AZ74" i="8"/>
  <c r="AZ82" i="8"/>
  <c r="AZ90" i="8"/>
  <c r="AZ89" i="8"/>
  <c r="AZ92" i="8"/>
  <c r="AZ103" i="8"/>
  <c r="AZ88" i="8"/>
  <c r="AZ94" i="8"/>
  <c r="AZ95" i="8"/>
  <c r="AZ101" i="8"/>
  <c r="AZ96" i="8"/>
  <c r="AZ99" i="8"/>
  <c r="AZ98" i="8"/>
  <c r="AZ97" i="8"/>
  <c r="AZ105" i="8"/>
  <c r="AZ100" i="8"/>
  <c r="AZ110" i="8"/>
  <c r="AZ102" i="8"/>
  <c r="AZ109" i="8"/>
  <c r="AZ104" i="8"/>
  <c r="AZ116" i="8"/>
  <c r="AZ106" i="8"/>
  <c r="AZ107" i="8"/>
  <c r="AZ114" i="8"/>
  <c r="AZ108" i="8"/>
  <c r="AZ112" i="8"/>
  <c r="AZ111" i="8"/>
  <c r="AZ126" i="8"/>
  <c r="AZ113" i="8"/>
  <c r="AZ115" i="8"/>
  <c r="AZ119" i="8"/>
  <c r="AZ124" i="8"/>
  <c r="AZ132" i="8"/>
  <c r="AZ123" i="8"/>
  <c r="AZ122" i="8"/>
  <c r="AZ117" i="8"/>
  <c r="AZ121" i="8"/>
  <c r="AZ129" i="8"/>
  <c r="AZ118" i="8"/>
  <c r="AZ120" i="8"/>
  <c r="AZ128" i="8"/>
  <c r="AZ125" i="8"/>
  <c r="AZ131" i="8"/>
  <c r="AZ135" i="8"/>
  <c r="AZ127" i="8"/>
  <c r="AZ134" i="8"/>
  <c r="AZ133" i="8"/>
  <c r="AZ141" i="8"/>
  <c r="AZ149" i="8"/>
  <c r="AZ139" i="8"/>
  <c r="AZ130" i="8"/>
  <c r="AZ138" i="8"/>
  <c r="AZ137" i="8"/>
  <c r="AZ145" i="8"/>
  <c r="AZ146" i="8"/>
  <c r="AZ153" i="8"/>
  <c r="AZ147" i="8"/>
  <c r="AZ152" i="8"/>
  <c r="AZ148" i="8"/>
  <c r="AZ151" i="8"/>
  <c r="AZ159" i="8"/>
  <c r="AZ142" i="8"/>
  <c r="AZ144" i="8"/>
  <c r="AZ157" i="8"/>
  <c r="AZ136" i="8"/>
  <c r="AZ150" i="8"/>
  <c r="AZ156" i="8"/>
  <c r="AZ143" i="8"/>
  <c r="AZ155" i="8"/>
  <c r="AZ163" i="8"/>
  <c r="AZ171" i="8"/>
  <c r="AZ170" i="8"/>
  <c r="AZ169" i="8"/>
  <c r="AZ177" i="8"/>
  <c r="AZ160" i="8"/>
  <c r="AZ168" i="8"/>
  <c r="AZ154" i="8"/>
  <c r="AZ161" i="8"/>
  <c r="AZ167" i="8"/>
  <c r="AZ175" i="8"/>
  <c r="AZ162" i="8"/>
  <c r="AZ166" i="8"/>
  <c r="AZ174" i="8"/>
  <c r="AZ140" i="8"/>
  <c r="AZ165" i="8"/>
  <c r="AZ173" i="8"/>
  <c r="AZ181" i="8"/>
  <c r="AZ176" i="8"/>
  <c r="AZ190" i="8"/>
  <c r="AZ198" i="8"/>
  <c r="AZ158" i="8"/>
  <c r="AZ178" i="8"/>
  <c r="AZ182" i="8"/>
  <c r="AZ189" i="8"/>
  <c r="AZ183" i="8"/>
  <c r="AZ188" i="8"/>
  <c r="AZ196" i="8"/>
  <c r="AZ204" i="8"/>
  <c r="AZ172" i="8"/>
  <c r="AZ187" i="8"/>
  <c r="AZ164" i="8"/>
  <c r="AZ186" i="8"/>
  <c r="AZ194" i="8"/>
  <c r="AZ179" i="8"/>
  <c r="AZ185" i="8"/>
  <c r="AZ193" i="8"/>
  <c r="AZ201" i="8"/>
  <c r="AZ180" i="8"/>
  <c r="AZ184" i="8"/>
  <c r="AZ192" i="8"/>
  <c r="AZ200" i="8"/>
  <c r="AZ207" i="8"/>
  <c r="AZ215" i="8"/>
  <c r="AZ223" i="8"/>
  <c r="AZ191" i="8"/>
  <c r="AZ199" i="8"/>
  <c r="AZ206" i="8"/>
  <c r="AZ214" i="8"/>
  <c r="AZ222" i="8"/>
  <c r="AZ205" i="8"/>
  <c r="AZ213" i="8"/>
  <c r="AZ221" i="8"/>
  <c r="AZ229" i="8"/>
  <c r="AZ212" i="8"/>
  <c r="AZ220" i="8"/>
  <c r="AZ195" i="8"/>
  <c r="AZ202" i="8"/>
  <c r="AZ211" i="8"/>
  <c r="AZ219" i="8"/>
  <c r="AZ197" i="8"/>
  <c r="AZ210" i="8"/>
  <c r="AZ218" i="8"/>
  <c r="AZ226" i="8"/>
  <c r="AZ209" i="8"/>
  <c r="AZ217" i="8"/>
  <c r="AZ225" i="8"/>
  <c r="AZ233" i="8"/>
  <c r="AZ208" i="8"/>
  <c r="AZ231" i="8"/>
  <c r="AZ236" i="8"/>
  <c r="AZ244" i="8"/>
  <c r="AZ232" i="8"/>
  <c r="AZ235" i="8"/>
  <c r="AZ243" i="8"/>
  <c r="AZ234" i="8"/>
  <c r="AZ242" i="8"/>
  <c r="AZ241" i="8"/>
  <c r="AZ3" i="8"/>
  <c r="AZ216" i="8"/>
  <c r="AZ203" i="8"/>
  <c r="AZ224" i="8"/>
  <c r="AZ227" i="8"/>
  <c r="AZ228" i="8"/>
  <c r="AZ240" i="8"/>
  <c r="AZ245" i="8"/>
  <c r="AZ239" i="8"/>
  <c r="AZ247" i="8"/>
  <c r="AZ238" i="8"/>
  <c r="AZ246" i="8"/>
  <c r="AZ230" i="8"/>
  <c r="AZ237" i="8"/>
  <c r="EO6" i="8"/>
  <c r="EO5" i="8"/>
  <c r="EO4" i="8"/>
  <c r="EO9" i="8"/>
  <c r="EO11" i="8"/>
  <c r="EO7" i="8"/>
  <c r="EO10" i="8"/>
  <c r="EO13" i="8"/>
  <c r="EO8" i="8"/>
  <c r="EO18" i="8"/>
  <c r="EO14" i="8"/>
  <c r="EO16" i="8"/>
  <c r="EO21" i="8"/>
  <c r="EO12" i="8"/>
  <c r="EO15" i="8"/>
  <c r="EO23" i="8"/>
  <c r="EO26" i="8"/>
  <c r="EO24" i="8"/>
  <c r="EO17" i="8"/>
  <c r="EO19" i="8"/>
  <c r="EO33" i="8"/>
  <c r="EO20" i="8"/>
  <c r="EO22" i="8"/>
  <c r="EO28" i="8"/>
  <c r="EO31" i="8"/>
  <c r="EO25" i="8"/>
  <c r="EO29" i="8"/>
  <c r="EO30" i="8"/>
  <c r="EO38" i="8"/>
  <c r="EO37" i="8"/>
  <c r="EO27" i="8"/>
  <c r="EO36" i="8"/>
  <c r="EO40" i="8"/>
  <c r="EO44" i="8"/>
  <c r="EO32" i="8"/>
  <c r="EO35" i="8"/>
  <c r="EO42" i="8"/>
  <c r="EO41" i="8"/>
  <c r="EO48" i="8"/>
  <c r="EO45" i="8"/>
  <c r="EO53" i="8"/>
  <c r="EO39" i="8"/>
  <c r="EO47" i="8"/>
  <c r="EO51" i="8"/>
  <c r="EO46" i="8"/>
  <c r="EO43" i="8"/>
  <c r="EO49" i="8"/>
  <c r="EO52" i="8"/>
  <c r="EO34" i="8"/>
  <c r="EO58" i="8"/>
  <c r="EO56" i="8"/>
  <c r="EO55" i="8"/>
  <c r="EO62" i="8"/>
  <c r="EO50" i="8"/>
  <c r="EO59" i="8"/>
  <c r="EO64" i="8"/>
  <c r="EO66" i="8"/>
  <c r="EO65" i="8"/>
  <c r="EO61" i="8"/>
  <c r="EO57" i="8"/>
  <c r="EO54" i="8"/>
  <c r="EO60" i="8"/>
  <c r="EO70" i="8"/>
  <c r="EO63" i="8"/>
  <c r="EO72" i="8"/>
  <c r="EO78" i="8"/>
  <c r="EO67" i="8"/>
  <c r="EO73" i="8"/>
  <c r="EO76" i="8"/>
  <c r="EO84" i="8"/>
  <c r="EO75" i="8"/>
  <c r="EO74" i="8"/>
  <c r="EO69" i="8"/>
  <c r="EO81" i="8"/>
  <c r="EO80" i="8"/>
  <c r="EO71" i="8"/>
  <c r="EO90" i="8"/>
  <c r="EO68" i="8"/>
  <c r="EO77" i="8"/>
  <c r="EO79" i="8"/>
  <c r="EO88" i="8"/>
  <c r="EO87" i="8"/>
  <c r="EO82" i="8"/>
  <c r="EO86" i="8"/>
  <c r="EO94" i="8"/>
  <c r="EO95" i="8"/>
  <c r="EO100" i="8"/>
  <c r="EO98" i="8"/>
  <c r="EO106" i="8"/>
  <c r="EO97" i="8"/>
  <c r="EO85" i="8"/>
  <c r="EO91" i="8"/>
  <c r="EO92" i="8"/>
  <c r="EO96" i="8"/>
  <c r="EO93" i="8"/>
  <c r="EO103" i="8"/>
  <c r="EO83" i="8"/>
  <c r="EO102" i="8"/>
  <c r="EO99" i="8"/>
  <c r="EO107" i="8"/>
  <c r="EO113" i="8"/>
  <c r="EO101" i="8"/>
  <c r="EO89" i="8"/>
  <c r="EO111" i="8"/>
  <c r="EO110" i="8"/>
  <c r="EO104" i="8"/>
  <c r="EO109" i="8"/>
  <c r="EO117" i="8"/>
  <c r="EO115" i="8"/>
  <c r="EO123" i="8"/>
  <c r="EO116" i="8"/>
  <c r="EO122" i="8"/>
  <c r="EO112" i="8"/>
  <c r="EO121" i="8"/>
  <c r="EO129" i="8"/>
  <c r="EO108" i="8"/>
  <c r="EO120" i="8"/>
  <c r="EO118" i="8"/>
  <c r="EO119" i="8"/>
  <c r="EO127" i="8"/>
  <c r="EO114" i="8"/>
  <c r="EO126" i="8"/>
  <c r="EO125" i="8"/>
  <c r="EO133" i="8"/>
  <c r="EO105" i="8"/>
  <c r="EO140" i="8"/>
  <c r="EO139" i="8"/>
  <c r="EO124" i="8"/>
  <c r="EO138" i="8"/>
  <c r="EO146" i="8"/>
  <c r="EO130" i="8"/>
  <c r="EO137" i="8"/>
  <c r="EO136" i="8"/>
  <c r="EO144" i="8"/>
  <c r="EO128" i="8"/>
  <c r="EO131" i="8"/>
  <c r="EO135" i="8"/>
  <c r="EO132" i="8"/>
  <c r="EO134" i="8"/>
  <c r="EO142" i="8"/>
  <c r="EO143" i="8"/>
  <c r="EO148" i="8"/>
  <c r="EO150" i="8"/>
  <c r="EO158" i="8"/>
  <c r="EO149" i="8"/>
  <c r="EO156" i="8"/>
  <c r="EO154" i="8"/>
  <c r="EO141" i="8"/>
  <c r="EO145" i="8"/>
  <c r="EO153" i="8"/>
  <c r="EO152" i="8"/>
  <c r="EO160" i="8"/>
  <c r="EO155" i="8"/>
  <c r="EO168" i="8"/>
  <c r="EO176" i="8"/>
  <c r="EO151" i="8"/>
  <c r="EO157" i="8"/>
  <c r="EO167" i="8"/>
  <c r="EO147" i="8"/>
  <c r="EO161" i="8"/>
  <c r="EO166" i="8"/>
  <c r="EO174" i="8"/>
  <c r="EO182" i="8"/>
  <c r="EO162" i="8"/>
  <c r="EO165" i="8"/>
  <c r="EO173" i="8"/>
  <c r="EO164" i="8"/>
  <c r="EO172" i="8"/>
  <c r="EO163" i="8"/>
  <c r="EO171" i="8"/>
  <c r="EO159" i="8"/>
  <c r="EO170" i="8"/>
  <c r="EO178" i="8"/>
  <c r="EO187" i="8"/>
  <c r="EO195" i="8"/>
  <c r="EO186" i="8"/>
  <c r="EO175" i="8"/>
  <c r="EO185" i="8"/>
  <c r="EO193" i="8"/>
  <c r="EO201" i="8"/>
  <c r="EO177" i="8"/>
  <c r="EO179" i="8"/>
  <c r="EO184" i="8"/>
  <c r="EO192" i="8"/>
  <c r="EO180" i="8"/>
  <c r="EO183" i="8"/>
  <c r="EO191" i="8"/>
  <c r="EO181" i="8"/>
  <c r="EO190" i="8"/>
  <c r="EO198" i="8"/>
  <c r="EO169" i="8"/>
  <c r="EO189" i="8"/>
  <c r="EO197" i="8"/>
  <c r="EO199" i="8"/>
  <c r="EO212" i="8"/>
  <c r="EO220" i="8"/>
  <c r="EO211" i="8"/>
  <c r="EO219" i="8"/>
  <c r="EO210" i="8"/>
  <c r="EO218" i="8"/>
  <c r="EO226" i="8"/>
  <c r="EO200" i="8"/>
  <c r="EO209" i="8"/>
  <c r="EO217" i="8"/>
  <c r="EO188" i="8"/>
  <c r="EO202" i="8"/>
  <c r="EO208" i="8"/>
  <c r="EO216" i="8"/>
  <c r="EO224" i="8"/>
  <c r="EO203" i="8"/>
  <c r="EO207" i="8"/>
  <c r="EO215" i="8"/>
  <c r="EO223" i="8"/>
  <c r="EO194" i="8"/>
  <c r="EO204" i="8"/>
  <c r="EO206" i="8"/>
  <c r="EO214" i="8"/>
  <c r="EO222" i="8"/>
  <c r="EO230" i="8"/>
  <c r="EO225" i="8"/>
  <c r="EO233" i="8"/>
  <c r="EO241" i="8"/>
  <c r="EO3" i="8"/>
  <c r="EO221" i="8"/>
  <c r="EO227" i="8"/>
  <c r="EO240" i="8"/>
  <c r="EO196" i="8"/>
  <c r="EO213" i="8"/>
  <c r="EO228" i="8"/>
  <c r="EO239" i="8"/>
  <c r="EO247" i="8"/>
  <c r="EO246" i="8"/>
  <c r="EO205" i="8"/>
  <c r="EO229" i="8"/>
  <c r="EO238" i="8"/>
  <c r="EO242" i="8"/>
  <c r="EO237" i="8"/>
  <c r="EO245" i="8"/>
  <c r="EO234" i="8"/>
  <c r="EO236" i="8"/>
  <c r="EO244" i="8"/>
  <c r="EO231" i="8"/>
  <c r="EO235" i="8"/>
  <c r="EO243" i="8"/>
  <c r="EO232" i="8"/>
  <c r="DA6" i="8"/>
  <c r="DA5" i="8"/>
  <c r="DA4" i="8"/>
  <c r="DA8" i="8"/>
  <c r="DA11" i="8"/>
  <c r="DA12" i="8"/>
  <c r="DA7" i="8"/>
  <c r="DA9" i="8"/>
  <c r="DA13" i="8"/>
  <c r="DA20" i="8"/>
  <c r="DA18" i="8"/>
  <c r="DA16" i="8"/>
  <c r="DA17" i="8"/>
  <c r="DA15" i="8"/>
  <c r="DA19" i="8"/>
  <c r="DA21" i="8"/>
  <c r="DA10" i="8"/>
  <c r="DA23" i="8"/>
  <c r="DA26" i="8"/>
  <c r="DA14" i="8"/>
  <c r="DA22" i="8"/>
  <c r="DA24" i="8"/>
  <c r="DA33" i="8"/>
  <c r="DA31" i="8"/>
  <c r="DA25" i="8"/>
  <c r="DA27" i="8"/>
  <c r="DA28" i="8"/>
  <c r="DA29" i="8"/>
  <c r="DA32" i="8"/>
  <c r="DA38" i="8"/>
  <c r="DA36" i="8"/>
  <c r="DA44" i="8"/>
  <c r="DA35" i="8"/>
  <c r="DA30" i="8"/>
  <c r="DA34" i="8"/>
  <c r="DA40" i="8"/>
  <c r="DA42" i="8"/>
  <c r="DA41" i="8"/>
  <c r="DA48" i="8"/>
  <c r="DA39" i="8"/>
  <c r="DA53" i="8"/>
  <c r="DA47" i="8"/>
  <c r="DA51" i="8"/>
  <c r="DA37" i="8"/>
  <c r="DA46" i="8"/>
  <c r="DA43" i="8"/>
  <c r="DA58" i="8"/>
  <c r="DA52" i="8"/>
  <c r="DA56" i="8"/>
  <c r="DA45" i="8"/>
  <c r="DA54" i="8"/>
  <c r="DA49" i="8"/>
  <c r="DA50" i="8"/>
  <c r="DA55" i="8"/>
  <c r="DA62" i="8"/>
  <c r="DA63" i="8"/>
  <c r="DA64" i="8"/>
  <c r="DA66" i="8"/>
  <c r="DA61" i="8"/>
  <c r="DA65" i="8"/>
  <c r="DA60" i="8"/>
  <c r="DA57" i="8"/>
  <c r="DA70" i="8"/>
  <c r="DA67" i="8"/>
  <c r="DA78" i="8"/>
  <c r="DA71" i="8"/>
  <c r="DA59" i="8"/>
  <c r="DA72" i="8"/>
  <c r="DA76" i="8"/>
  <c r="DA84" i="8"/>
  <c r="DA73" i="8"/>
  <c r="DA75" i="8"/>
  <c r="DA69" i="8"/>
  <c r="DA74" i="8"/>
  <c r="DA81" i="8"/>
  <c r="DA68" i="8"/>
  <c r="DA80" i="8"/>
  <c r="DA82" i="8"/>
  <c r="DA83" i="8"/>
  <c r="DA90" i="8"/>
  <c r="DA77" i="8"/>
  <c r="DA88" i="8"/>
  <c r="DA79" i="8"/>
  <c r="DA87" i="8"/>
  <c r="DA86" i="8"/>
  <c r="DA94" i="8"/>
  <c r="DA89" i="8"/>
  <c r="DA100" i="8"/>
  <c r="DA95" i="8"/>
  <c r="DA98" i="8"/>
  <c r="DA106" i="8"/>
  <c r="DA91" i="8"/>
  <c r="DA96" i="8"/>
  <c r="DA97" i="8"/>
  <c r="DA103" i="8"/>
  <c r="DA92" i="8"/>
  <c r="DA102" i="8"/>
  <c r="DA93" i="8"/>
  <c r="DA105" i="8"/>
  <c r="DA113" i="8"/>
  <c r="DA99" i="8"/>
  <c r="DA85" i="8"/>
  <c r="DA101" i="8"/>
  <c r="DA107" i="8"/>
  <c r="DA111" i="8"/>
  <c r="DA110" i="8"/>
  <c r="DA109" i="8"/>
  <c r="DA117" i="8"/>
  <c r="DA123" i="8"/>
  <c r="DA122" i="8"/>
  <c r="DA115" i="8"/>
  <c r="DA121" i="8"/>
  <c r="DA129" i="8"/>
  <c r="DA112" i="8"/>
  <c r="DA116" i="8"/>
  <c r="DA120" i="8"/>
  <c r="DA114" i="8"/>
  <c r="DA119" i="8"/>
  <c r="DA127" i="8"/>
  <c r="DA126" i="8"/>
  <c r="DA104" i="8"/>
  <c r="DA108" i="8"/>
  <c r="DA118" i="8"/>
  <c r="DA125" i="8"/>
  <c r="DA133" i="8"/>
  <c r="DA132" i="8"/>
  <c r="DA140" i="8"/>
  <c r="DA139" i="8"/>
  <c r="DA138" i="8"/>
  <c r="DA146" i="8"/>
  <c r="DA124" i="8"/>
  <c r="DA137" i="8"/>
  <c r="DA136" i="8"/>
  <c r="DA144" i="8"/>
  <c r="DA135" i="8"/>
  <c r="DA128" i="8"/>
  <c r="DA134" i="8"/>
  <c r="DA142" i="8"/>
  <c r="DA150" i="8"/>
  <c r="DA158" i="8"/>
  <c r="DA131" i="8"/>
  <c r="DA141" i="8"/>
  <c r="DA147" i="8"/>
  <c r="DA148" i="8"/>
  <c r="DA156" i="8"/>
  <c r="DA149" i="8"/>
  <c r="DA145" i="8"/>
  <c r="DA154" i="8"/>
  <c r="DA153" i="8"/>
  <c r="DA130" i="8"/>
  <c r="DA152" i="8"/>
  <c r="DA160" i="8"/>
  <c r="DA168" i="8"/>
  <c r="DA176" i="8"/>
  <c r="DA155" i="8"/>
  <c r="DA167" i="8"/>
  <c r="DA157" i="8"/>
  <c r="DA159" i="8"/>
  <c r="DA166" i="8"/>
  <c r="DA174" i="8"/>
  <c r="DA182" i="8"/>
  <c r="DA143" i="8"/>
  <c r="DA165" i="8"/>
  <c r="DA173" i="8"/>
  <c r="DA151" i="8"/>
  <c r="DA161" i="8"/>
  <c r="DA164" i="8"/>
  <c r="DA172" i="8"/>
  <c r="DA162" i="8"/>
  <c r="DA171" i="8"/>
  <c r="DA163" i="8"/>
  <c r="DA170" i="8"/>
  <c r="DA178" i="8"/>
  <c r="DA187" i="8"/>
  <c r="DA195" i="8"/>
  <c r="DA169" i="8"/>
  <c r="DA186" i="8"/>
  <c r="DA183" i="8"/>
  <c r="DA185" i="8"/>
  <c r="DA193" i="8"/>
  <c r="DA201" i="8"/>
  <c r="DA175" i="8"/>
  <c r="DA184" i="8"/>
  <c r="DA192" i="8"/>
  <c r="DA177" i="8"/>
  <c r="DA191" i="8"/>
  <c r="DA179" i="8"/>
  <c r="DA190" i="8"/>
  <c r="DA198" i="8"/>
  <c r="DA180" i="8"/>
  <c r="DA189" i="8"/>
  <c r="DA197" i="8"/>
  <c r="DA196" i="8"/>
  <c r="DA204" i="8"/>
  <c r="DA212" i="8"/>
  <c r="DA220" i="8"/>
  <c r="DA211" i="8"/>
  <c r="DA219" i="8"/>
  <c r="DA210" i="8"/>
  <c r="DA218" i="8"/>
  <c r="DA226" i="8"/>
  <c r="DA209" i="8"/>
  <c r="DA217" i="8"/>
  <c r="DA199" i="8"/>
  <c r="DA208" i="8"/>
  <c r="DA216" i="8"/>
  <c r="DA224" i="8"/>
  <c r="DA181" i="8"/>
  <c r="DA207" i="8"/>
  <c r="DA215" i="8"/>
  <c r="DA223" i="8"/>
  <c r="DA206" i="8"/>
  <c r="DA214" i="8"/>
  <c r="DA222" i="8"/>
  <c r="DA230" i="8"/>
  <c r="DA200" i="8"/>
  <c r="DA231" i="8"/>
  <c r="DA241" i="8"/>
  <c r="DA3" i="8"/>
  <c r="DA203" i="8"/>
  <c r="DA225" i="8"/>
  <c r="DA232" i="8"/>
  <c r="DA240" i="8"/>
  <c r="DA194" i="8"/>
  <c r="DA233" i="8"/>
  <c r="DA239" i="8"/>
  <c r="DA247" i="8"/>
  <c r="DA188" i="8"/>
  <c r="DA202" i="8"/>
  <c r="DA227" i="8"/>
  <c r="DA238" i="8"/>
  <c r="DA246" i="8"/>
  <c r="DA221" i="8"/>
  <c r="DA228" i="8"/>
  <c r="DA237" i="8"/>
  <c r="DA245" i="8"/>
  <c r="DA242" i="8"/>
  <c r="DA213" i="8"/>
  <c r="DA229" i="8"/>
  <c r="DA236" i="8"/>
  <c r="DA244" i="8"/>
  <c r="DA205" i="8"/>
  <c r="DA235" i="8"/>
  <c r="DA243" i="8"/>
  <c r="DA234" i="8"/>
  <c r="BI4" i="8"/>
  <c r="BI6" i="8"/>
  <c r="BI5" i="8"/>
  <c r="BI9" i="8"/>
  <c r="BI11" i="8"/>
  <c r="BI10" i="8"/>
  <c r="BI13" i="8"/>
  <c r="BI7" i="8"/>
  <c r="BI12" i="8"/>
  <c r="BI16" i="8"/>
  <c r="BI20" i="8"/>
  <c r="BI8" i="8"/>
  <c r="BI15" i="8"/>
  <c r="BI17" i="8"/>
  <c r="BI14" i="8"/>
  <c r="BI21" i="8"/>
  <c r="BI18" i="8"/>
  <c r="BI19" i="8"/>
  <c r="BI24" i="8"/>
  <c r="BI26" i="8"/>
  <c r="BI28" i="8"/>
  <c r="BI27" i="8"/>
  <c r="BI29" i="8"/>
  <c r="BI33" i="8"/>
  <c r="BI25" i="8"/>
  <c r="BI23" i="8"/>
  <c r="BI32" i="8"/>
  <c r="BI34" i="8"/>
  <c r="BI38" i="8"/>
  <c r="BI31" i="8"/>
  <c r="BI36" i="8"/>
  <c r="BI22" i="8"/>
  <c r="BI30" i="8"/>
  <c r="BI42" i="8"/>
  <c r="BI39" i="8"/>
  <c r="BI48" i="8"/>
  <c r="BI37" i="8"/>
  <c r="BI46" i="8"/>
  <c r="BI44" i="8"/>
  <c r="BI47" i="8"/>
  <c r="BI35" i="8"/>
  <c r="BI41" i="8"/>
  <c r="BI45" i="8"/>
  <c r="BI43" i="8"/>
  <c r="BI53" i="8"/>
  <c r="BI50" i="8"/>
  <c r="BI56" i="8"/>
  <c r="BI49" i="8"/>
  <c r="BI51" i="8"/>
  <c r="BI62" i="8"/>
  <c r="BI54" i="8"/>
  <c r="BI60" i="8"/>
  <c r="BI55" i="8"/>
  <c r="BI40" i="8"/>
  <c r="BI58" i="8"/>
  <c r="BI61" i="8"/>
  <c r="BI63" i="8"/>
  <c r="BI52" i="8"/>
  <c r="BI65" i="8"/>
  <c r="BI70" i="8"/>
  <c r="BI59" i="8"/>
  <c r="BI68" i="8"/>
  <c r="BI57" i="8"/>
  <c r="BI66" i="8"/>
  <c r="BI71" i="8"/>
  <c r="BI74" i="8"/>
  <c r="BI82" i="8"/>
  <c r="BI69" i="8"/>
  <c r="BI72" i="8"/>
  <c r="BI67" i="8"/>
  <c r="BI73" i="8"/>
  <c r="BI80" i="8"/>
  <c r="BI78" i="8"/>
  <c r="BI64" i="8"/>
  <c r="BI77" i="8"/>
  <c r="BI76" i="8"/>
  <c r="BI84" i="8"/>
  <c r="BI83" i="8"/>
  <c r="BI88" i="8"/>
  <c r="BI75" i="8"/>
  <c r="BI87" i="8"/>
  <c r="BI86" i="8"/>
  <c r="BI94" i="8"/>
  <c r="BI85" i="8"/>
  <c r="BI92" i="8"/>
  <c r="BI79" i="8"/>
  <c r="BI81" i="8"/>
  <c r="BI90" i="8"/>
  <c r="BI104" i="8"/>
  <c r="BI95" i="8"/>
  <c r="BI96" i="8"/>
  <c r="BI102" i="8"/>
  <c r="BI100" i="8"/>
  <c r="BI99" i="8"/>
  <c r="BI93" i="8"/>
  <c r="BI98" i="8"/>
  <c r="BI106" i="8"/>
  <c r="BI89" i="8"/>
  <c r="BI105" i="8"/>
  <c r="BI111" i="8"/>
  <c r="BI110" i="8"/>
  <c r="BI91" i="8"/>
  <c r="BI109" i="8"/>
  <c r="BI117" i="8"/>
  <c r="BI107" i="8"/>
  <c r="BI101" i="8"/>
  <c r="BI108" i="8"/>
  <c r="BI115" i="8"/>
  <c r="BI103" i="8"/>
  <c r="BI113" i="8"/>
  <c r="BI114" i="8"/>
  <c r="BI127" i="8"/>
  <c r="BI119" i="8"/>
  <c r="BI112" i="8"/>
  <c r="BI116" i="8"/>
  <c r="BI125" i="8"/>
  <c r="BI133" i="8"/>
  <c r="BI124" i="8"/>
  <c r="BI123" i="8"/>
  <c r="BI118" i="8"/>
  <c r="BI122" i="8"/>
  <c r="BI130" i="8"/>
  <c r="BI97" i="8"/>
  <c r="BI121" i="8"/>
  <c r="BI129" i="8"/>
  <c r="BI136" i="8"/>
  <c r="BI135" i="8"/>
  <c r="BI134" i="8"/>
  <c r="BI142" i="8"/>
  <c r="BI150" i="8"/>
  <c r="BI120" i="8"/>
  <c r="BI126" i="8"/>
  <c r="BI140" i="8"/>
  <c r="BI128" i="8"/>
  <c r="BI139" i="8"/>
  <c r="BI131" i="8"/>
  <c r="BI138" i="8"/>
  <c r="BI146" i="8"/>
  <c r="BI145" i="8"/>
  <c r="BI147" i="8"/>
  <c r="BI154" i="8"/>
  <c r="BI137" i="8"/>
  <c r="BI148" i="8"/>
  <c r="BI153" i="8"/>
  <c r="BI144" i="8"/>
  <c r="BI149" i="8"/>
  <c r="BI152" i="8"/>
  <c r="BI160" i="8"/>
  <c r="BI132" i="8"/>
  <c r="BI151" i="8"/>
  <c r="BI141" i="8"/>
  <c r="BI143" i="8"/>
  <c r="BI158" i="8"/>
  <c r="BI157" i="8"/>
  <c r="BI156" i="8"/>
  <c r="BI155" i="8"/>
  <c r="BI164" i="8"/>
  <c r="BI172" i="8"/>
  <c r="BI171" i="8"/>
  <c r="BI170" i="8"/>
  <c r="BI178" i="8"/>
  <c r="BI161" i="8"/>
  <c r="BI169" i="8"/>
  <c r="BI159" i="8"/>
  <c r="BI162" i="8"/>
  <c r="BI168" i="8"/>
  <c r="BI176" i="8"/>
  <c r="BI163" i="8"/>
  <c r="BI167" i="8"/>
  <c r="BI175" i="8"/>
  <c r="BI166" i="8"/>
  <c r="BI174" i="8"/>
  <c r="BI182" i="8"/>
  <c r="BI165" i="8"/>
  <c r="BI191" i="8"/>
  <c r="BI199" i="8"/>
  <c r="BI183" i="8"/>
  <c r="BI190" i="8"/>
  <c r="BI189" i="8"/>
  <c r="BI197" i="8"/>
  <c r="BI205" i="8"/>
  <c r="BI188" i="8"/>
  <c r="BI177" i="8"/>
  <c r="BI179" i="8"/>
  <c r="BI187" i="8"/>
  <c r="BI195" i="8"/>
  <c r="BI180" i="8"/>
  <c r="BI186" i="8"/>
  <c r="BI194" i="8"/>
  <c r="BI202" i="8"/>
  <c r="BI181" i="8"/>
  <c r="BI185" i="8"/>
  <c r="BI193" i="8"/>
  <c r="BI201" i="8"/>
  <c r="BI196" i="8"/>
  <c r="BI208" i="8"/>
  <c r="BI216" i="8"/>
  <c r="BI224" i="8"/>
  <c r="BI198" i="8"/>
  <c r="BI200" i="8"/>
  <c r="BI207" i="8"/>
  <c r="BI215" i="8"/>
  <c r="BI223" i="8"/>
  <c r="BI206" i="8"/>
  <c r="BI214" i="8"/>
  <c r="BI222" i="8"/>
  <c r="BI230" i="8"/>
  <c r="BI213" i="8"/>
  <c r="BI221" i="8"/>
  <c r="BI173" i="8"/>
  <c r="BI212" i="8"/>
  <c r="BI220" i="8"/>
  <c r="BI192" i="8"/>
  <c r="BI211" i="8"/>
  <c r="BI219" i="8"/>
  <c r="BI184" i="8"/>
  <c r="BI203" i="8"/>
  <c r="BI210" i="8"/>
  <c r="BI218" i="8"/>
  <c r="BI226" i="8"/>
  <c r="BI225" i="8"/>
  <c r="BI232" i="8"/>
  <c r="BI237" i="8"/>
  <c r="BI245" i="8"/>
  <c r="BI233" i="8"/>
  <c r="BI236" i="8"/>
  <c r="BI244" i="8"/>
  <c r="BI227" i="8"/>
  <c r="BI235" i="8"/>
  <c r="BI243" i="8"/>
  <c r="BI242" i="8"/>
  <c r="BI204" i="8"/>
  <c r="BI217" i="8"/>
  <c r="BI228" i="8"/>
  <c r="BI234" i="8"/>
  <c r="BI231" i="8"/>
  <c r="BI238" i="8"/>
  <c r="BI209" i="8"/>
  <c r="BI229" i="8"/>
  <c r="BI241" i="8"/>
  <c r="BI3" i="8"/>
  <c r="BI240" i="8"/>
  <c r="BI246" i="8"/>
  <c r="BI239" i="8"/>
  <c r="BI247" i="8"/>
  <c r="DS7" i="8"/>
  <c r="DS4" i="8"/>
  <c r="DS9" i="8"/>
  <c r="DS5" i="8"/>
  <c r="DS6" i="8"/>
  <c r="DS10" i="8"/>
  <c r="DS12" i="8"/>
  <c r="DS11" i="8"/>
  <c r="DS15" i="8"/>
  <c r="DS13" i="8"/>
  <c r="DS18" i="8"/>
  <c r="DS8" i="8"/>
  <c r="DS23" i="8"/>
  <c r="DS21" i="8"/>
  <c r="DS16" i="8"/>
  <c r="DS28" i="8"/>
  <c r="DS20" i="8"/>
  <c r="DS26" i="8"/>
  <c r="DS14" i="8"/>
  <c r="DS17" i="8"/>
  <c r="DS22" i="8"/>
  <c r="DS24" i="8"/>
  <c r="DS25" i="8"/>
  <c r="DS27" i="8"/>
  <c r="DS19" i="8"/>
  <c r="DS31" i="8"/>
  <c r="DS36" i="8"/>
  <c r="DS30" i="8"/>
  <c r="DS29" i="8"/>
  <c r="DS40" i="8"/>
  <c r="DS33" i="8"/>
  <c r="DS39" i="8"/>
  <c r="DS38" i="8"/>
  <c r="DS46" i="8"/>
  <c r="DS37" i="8"/>
  <c r="DS34" i="8"/>
  <c r="DS44" i="8"/>
  <c r="DS43" i="8"/>
  <c r="DS35" i="8"/>
  <c r="DS42" i="8"/>
  <c r="DS32" i="8"/>
  <c r="DS41" i="8"/>
  <c r="DS45" i="8"/>
  <c r="DS49" i="8"/>
  <c r="DS51" i="8"/>
  <c r="DS47" i="8"/>
  <c r="DS52" i="8"/>
  <c r="DS50" i="8"/>
  <c r="DS53" i="8"/>
  <c r="DS54" i="8"/>
  <c r="DS60" i="8"/>
  <c r="DS58" i="8"/>
  <c r="DS57" i="8"/>
  <c r="DS56" i="8"/>
  <c r="DS64" i="8"/>
  <c r="DS59" i="8"/>
  <c r="DS68" i="8"/>
  <c r="DS55" i="8"/>
  <c r="DS48" i="8"/>
  <c r="DS66" i="8"/>
  <c r="DS62" i="8"/>
  <c r="DS63" i="8"/>
  <c r="DS72" i="8"/>
  <c r="DS69" i="8"/>
  <c r="DS80" i="8"/>
  <c r="DS73" i="8"/>
  <c r="DS78" i="8"/>
  <c r="DS61" i="8"/>
  <c r="DS67" i="8"/>
  <c r="DS76" i="8"/>
  <c r="DS70" i="8"/>
  <c r="DS75" i="8"/>
  <c r="DS71" i="8"/>
  <c r="DS74" i="8"/>
  <c r="DS82" i="8"/>
  <c r="DS84" i="8"/>
  <c r="DS86" i="8"/>
  <c r="DS85" i="8"/>
  <c r="DS92" i="8"/>
  <c r="DS77" i="8"/>
  <c r="DS65" i="8"/>
  <c r="DS79" i="8"/>
  <c r="DS90" i="8"/>
  <c r="DS81" i="8"/>
  <c r="DS89" i="8"/>
  <c r="DS88" i="8"/>
  <c r="DS96" i="8"/>
  <c r="DS102" i="8"/>
  <c r="DS100" i="8"/>
  <c r="DS83" i="8"/>
  <c r="DS98" i="8"/>
  <c r="DS93" i="8"/>
  <c r="DS97" i="8"/>
  <c r="DS91" i="8"/>
  <c r="DS94" i="8"/>
  <c r="DS104" i="8"/>
  <c r="DS106" i="8"/>
  <c r="DS109" i="8"/>
  <c r="DS87" i="8"/>
  <c r="DS107" i="8"/>
  <c r="DS108" i="8"/>
  <c r="DS99" i="8"/>
  <c r="DS115" i="8"/>
  <c r="DS101" i="8"/>
  <c r="DS103" i="8"/>
  <c r="DS113" i="8"/>
  <c r="DS112" i="8"/>
  <c r="DS95" i="8"/>
  <c r="DS111" i="8"/>
  <c r="DS125" i="8"/>
  <c r="DS116" i="8"/>
  <c r="DS117" i="8"/>
  <c r="DS123" i="8"/>
  <c r="DS131" i="8"/>
  <c r="DS118" i="8"/>
  <c r="DS122" i="8"/>
  <c r="DS121" i="8"/>
  <c r="DS129" i="8"/>
  <c r="DS105" i="8"/>
  <c r="DS120" i="8"/>
  <c r="DS128" i="8"/>
  <c r="DS110" i="8"/>
  <c r="DS119" i="8"/>
  <c r="DS127" i="8"/>
  <c r="DS130" i="8"/>
  <c r="DS134" i="8"/>
  <c r="DS114" i="8"/>
  <c r="DS124" i="8"/>
  <c r="DS140" i="8"/>
  <c r="DS148" i="8"/>
  <c r="DS126" i="8"/>
  <c r="DS138" i="8"/>
  <c r="DS137" i="8"/>
  <c r="DS132" i="8"/>
  <c r="DS136" i="8"/>
  <c r="DS144" i="8"/>
  <c r="DS152" i="8"/>
  <c r="DS149" i="8"/>
  <c r="DS151" i="8"/>
  <c r="DS143" i="8"/>
  <c r="DS150" i="8"/>
  <c r="DS158" i="8"/>
  <c r="DS135" i="8"/>
  <c r="DS139" i="8"/>
  <c r="DS141" i="8"/>
  <c r="DS156" i="8"/>
  <c r="DS146" i="8"/>
  <c r="DS155" i="8"/>
  <c r="DS142" i="8"/>
  <c r="DS147" i="8"/>
  <c r="DS154" i="8"/>
  <c r="DS162" i="8"/>
  <c r="DS160" i="8"/>
  <c r="DS170" i="8"/>
  <c r="DS157" i="8"/>
  <c r="DS161" i="8"/>
  <c r="DS169" i="8"/>
  <c r="DS168" i="8"/>
  <c r="DS176" i="8"/>
  <c r="DS159" i="8"/>
  <c r="DS167" i="8"/>
  <c r="DS133" i="8"/>
  <c r="DS145" i="8"/>
  <c r="DS166" i="8"/>
  <c r="DS174" i="8"/>
  <c r="DS165" i="8"/>
  <c r="DS173" i="8"/>
  <c r="DS153" i="8"/>
  <c r="DS164" i="8"/>
  <c r="DS172" i="8"/>
  <c r="DS180" i="8"/>
  <c r="DS189" i="8"/>
  <c r="DS197" i="8"/>
  <c r="DS171" i="8"/>
  <c r="DS178" i="8"/>
  <c r="DS188" i="8"/>
  <c r="DS163" i="8"/>
  <c r="DS175" i="8"/>
  <c r="DS179" i="8"/>
  <c r="DS187" i="8"/>
  <c r="DS195" i="8"/>
  <c r="DS203" i="8"/>
  <c r="DS177" i="8"/>
  <c r="DS186" i="8"/>
  <c r="DS185" i="8"/>
  <c r="DS193" i="8"/>
  <c r="DS181" i="8"/>
  <c r="DS184" i="8"/>
  <c r="DS192" i="8"/>
  <c r="DS200" i="8"/>
  <c r="DS182" i="8"/>
  <c r="DS191" i="8"/>
  <c r="DS199" i="8"/>
  <c r="DS198" i="8"/>
  <c r="DS206" i="8"/>
  <c r="DS214" i="8"/>
  <c r="DS222" i="8"/>
  <c r="DS205" i="8"/>
  <c r="DS213" i="8"/>
  <c r="DS221" i="8"/>
  <c r="DS212" i="8"/>
  <c r="DS220" i="8"/>
  <c r="DS228" i="8"/>
  <c r="DS183" i="8"/>
  <c r="DS202" i="8"/>
  <c r="DS211" i="8"/>
  <c r="DS219" i="8"/>
  <c r="DS201" i="8"/>
  <c r="DS210" i="8"/>
  <c r="DS218" i="8"/>
  <c r="DS209" i="8"/>
  <c r="DS217" i="8"/>
  <c r="DS225" i="8"/>
  <c r="DS194" i="8"/>
  <c r="DS204" i="8"/>
  <c r="DS208" i="8"/>
  <c r="DS216" i="8"/>
  <c r="DS224" i="8"/>
  <c r="DS232" i="8"/>
  <c r="DS190" i="8"/>
  <c r="DS227" i="8"/>
  <c r="DS235" i="8"/>
  <c r="DS243" i="8"/>
  <c r="DS196" i="8"/>
  <c r="DS234" i="8"/>
  <c r="DS242" i="8"/>
  <c r="DS226" i="8"/>
  <c r="DS233" i="8"/>
  <c r="DS241" i="8"/>
  <c r="DS3" i="8"/>
  <c r="DS236" i="8"/>
  <c r="DS244" i="8"/>
  <c r="DS229" i="8"/>
  <c r="DS240" i="8"/>
  <c r="DS223" i="8"/>
  <c r="DS230" i="8"/>
  <c r="DS239" i="8"/>
  <c r="DS247" i="8"/>
  <c r="DS215" i="8"/>
  <c r="DS231" i="8"/>
  <c r="DS238" i="8"/>
  <c r="DS246" i="8"/>
  <c r="DS207" i="8"/>
  <c r="DS237" i="8"/>
  <c r="DS245" i="8"/>
  <c r="DY6" i="8"/>
  <c r="DY5" i="8"/>
  <c r="DY4" i="8"/>
  <c r="DY7" i="8"/>
  <c r="DY11" i="8"/>
  <c r="DY9" i="8"/>
  <c r="DY13" i="8"/>
  <c r="DY10" i="8"/>
  <c r="DY14" i="8"/>
  <c r="DY20" i="8"/>
  <c r="DY12" i="8"/>
  <c r="DY18" i="8"/>
  <c r="DY16" i="8"/>
  <c r="DY8" i="8"/>
  <c r="DY21" i="8"/>
  <c r="DY19" i="8"/>
  <c r="DY15" i="8"/>
  <c r="DY26" i="8"/>
  <c r="DY22" i="8"/>
  <c r="DY23" i="8"/>
  <c r="DY24" i="8"/>
  <c r="DY28" i="8"/>
  <c r="DY17" i="8"/>
  <c r="DY33" i="8"/>
  <c r="DY25" i="8"/>
  <c r="DY31" i="8"/>
  <c r="DY29" i="8"/>
  <c r="DY30" i="8"/>
  <c r="DY27" i="8"/>
  <c r="DY38" i="8"/>
  <c r="DY32" i="8"/>
  <c r="DY36" i="8"/>
  <c r="DY35" i="8"/>
  <c r="DY44" i="8"/>
  <c r="DY42" i="8"/>
  <c r="DY39" i="8"/>
  <c r="DY41" i="8"/>
  <c r="DY37" i="8"/>
  <c r="DY40" i="8"/>
  <c r="DY48" i="8"/>
  <c r="DY47" i="8"/>
  <c r="DY53" i="8"/>
  <c r="DY46" i="8"/>
  <c r="DY51" i="8"/>
  <c r="DY34" i="8"/>
  <c r="DY43" i="8"/>
  <c r="DY45" i="8"/>
  <c r="DY49" i="8"/>
  <c r="DY58" i="8"/>
  <c r="DY52" i="8"/>
  <c r="DY56" i="8"/>
  <c r="DY50" i="8"/>
  <c r="DY55" i="8"/>
  <c r="DY62" i="8"/>
  <c r="DY54" i="8"/>
  <c r="DY61" i="8"/>
  <c r="DY66" i="8"/>
  <c r="DY63" i="8"/>
  <c r="DY65" i="8"/>
  <c r="DY60" i="8"/>
  <c r="DY64" i="8"/>
  <c r="DY59" i="8"/>
  <c r="DY70" i="8"/>
  <c r="DY57" i="8"/>
  <c r="DY78" i="8"/>
  <c r="DY76" i="8"/>
  <c r="DY84" i="8"/>
  <c r="DY69" i="8"/>
  <c r="DY71" i="8"/>
  <c r="DY75" i="8"/>
  <c r="DY72" i="8"/>
  <c r="DY74" i="8"/>
  <c r="DY68" i="8"/>
  <c r="DY73" i="8"/>
  <c r="DY81" i="8"/>
  <c r="DY80" i="8"/>
  <c r="DY82" i="8"/>
  <c r="DY90" i="8"/>
  <c r="DY83" i="8"/>
  <c r="DY88" i="8"/>
  <c r="DY77" i="8"/>
  <c r="DY87" i="8"/>
  <c r="DY67" i="8"/>
  <c r="DY79" i="8"/>
  <c r="DY86" i="8"/>
  <c r="DY94" i="8"/>
  <c r="DY92" i="8"/>
  <c r="DY100" i="8"/>
  <c r="DY89" i="8"/>
  <c r="DY93" i="8"/>
  <c r="DY85" i="8"/>
  <c r="DY91" i="8"/>
  <c r="DY98" i="8"/>
  <c r="DY106" i="8"/>
  <c r="DY97" i="8"/>
  <c r="DY95" i="8"/>
  <c r="DY103" i="8"/>
  <c r="DY96" i="8"/>
  <c r="DY102" i="8"/>
  <c r="DY113" i="8"/>
  <c r="DY104" i="8"/>
  <c r="DY105" i="8"/>
  <c r="DY99" i="8"/>
  <c r="DY111" i="8"/>
  <c r="DY101" i="8"/>
  <c r="DY110" i="8"/>
  <c r="DY107" i="8"/>
  <c r="DY109" i="8"/>
  <c r="DY117" i="8"/>
  <c r="DY118" i="8"/>
  <c r="DY123" i="8"/>
  <c r="DY108" i="8"/>
  <c r="DY122" i="8"/>
  <c r="DY121" i="8"/>
  <c r="DY129" i="8"/>
  <c r="DY114" i="8"/>
  <c r="DY120" i="8"/>
  <c r="DY112" i="8"/>
  <c r="DY115" i="8"/>
  <c r="DY119" i="8"/>
  <c r="DY127" i="8"/>
  <c r="DY116" i="8"/>
  <c r="DY126" i="8"/>
  <c r="DY125" i="8"/>
  <c r="DY133" i="8"/>
  <c r="DY140" i="8"/>
  <c r="DY131" i="8"/>
  <c r="DY139" i="8"/>
  <c r="DY132" i="8"/>
  <c r="DY138" i="8"/>
  <c r="DY146" i="8"/>
  <c r="DY130" i="8"/>
  <c r="DY137" i="8"/>
  <c r="DY124" i="8"/>
  <c r="DY136" i="8"/>
  <c r="DY144" i="8"/>
  <c r="DY135" i="8"/>
  <c r="DY134" i="8"/>
  <c r="DY142" i="8"/>
  <c r="DY150" i="8"/>
  <c r="DY158" i="8"/>
  <c r="DY156" i="8"/>
  <c r="DY145" i="8"/>
  <c r="DY147" i="8"/>
  <c r="DY148" i="8"/>
  <c r="DY154" i="8"/>
  <c r="DY141" i="8"/>
  <c r="DY149" i="8"/>
  <c r="DY153" i="8"/>
  <c r="DY143" i="8"/>
  <c r="DY152" i="8"/>
  <c r="DY160" i="8"/>
  <c r="DY168" i="8"/>
  <c r="DY176" i="8"/>
  <c r="DY167" i="8"/>
  <c r="DY155" i="8"/>
  <c r="DY166" i="8"/>
  <c r="DY174" i="8"/>
  <c r="DY182" i="8"/>
  <c r="DY157" i="8"/>
  <c r="DY165" i="8"/>
  <c r="DY173" i="8"/>
  <c r="DY164" i="8"/>
  <c r="DY172" i="8"/>
  <c r="DY128" i="8"/>
  <c r="DY163" i="8"/>
  <c r="DY171" i="8"/>
  <c r="DY159" i="8"/>
  <c r="DY161" i="8"/>
  <c r="DY170" i="8"/>
  <c r="DY178" i="8"/>
  <c r="DY180" i="8"/>
  <c r="DY187" i="8"/>
  <c r="DY195" i="8"/>
  <c r="DY181" i="8"/>
  <c r="DY186" i="8"/>
  <c r="DY185" i="8"/>
  <c r="DY193" i="8"/>
  <c r="DY201" i="8"/>
  <c r="DY184" i="8"/>
  <c r="DY192" i="8"/>
  <c r="DY151" i="8"/>
  <c r="DY162" i="8"/>
  <c r="DY169" i="8"/>
  <c r="DY175" i="8"/>
  <c r="DY183" i="8"/>
  <c r="DY191" i="8"/>
  <c r="DY177" i="8"/>
  <c r="DY190" i="8"/>
  <c r="DY198" i="8"/>
  <c r="DY189" i="8"/>
  <c r="DY197" i="8"/>
  <c r="DY194" i="8"/>
  <c r="DY199" i="8"/>
  <c r="DY202" i="8"/>
  <c r="DY212" i="8"/>
  <c r="DY220" i="8"/>
  <c r="DY196" i="8"/>
  <c r="DY203" i="8"/>
  <c r="DY211" i="8"/>
  <c r="DY219" i="8"/>
  <c r="DY188" i="8"/>
  <c r="DY204" i="8"/>
  <c r="DY210" i="8"/>
  <c r="DY218" i="8"/>
  <c r="DY226" i="8"/>
  <c r="DY179" i="8"/>
  <c r="DY200" i="8"/>
  <c r="DY209" i="8"/>
  <c r="DY217" i="8"/>
  <c r="DY208" i="8"/>
  <c r="DY216" i="8"/>
  <c r="DY224" i="8"/>
  <c r="DY207" i="8"/>
  <c r="DY215" i="8"/>
  <c r="DY223" i="8"/>
  <c r="DY206" i="8"/>
  <c r="DY214" i="8"/>
  <c r="DY222" i="8"/>
  <c r="DY230" i="8"/>
  <c r="DY213" i="8"/>
  <c r="DY233" i="8"/>
  <c r="DY241" i="8"/>
  <c r="DY3" i="8"/>
  <c r="DY234" i="8"/>
  <c r="DY205" i="8"/>
  <c r="DY240" i="8"/>
  <c r="DY225" i="8"/>
  <c r="DY231" i="8"/>
  <c r="DY239" i="8"/>
  <c r="DY247" i="8"/>
  <c r="DY246" i="8"/>
  <c r="DY242" i="8"/>
  <c r="DY232" i="8"/>
  <c r="DY238" i="8"/>
  <c r="DY237" i="8"/>
  <c r="DY245" i="8"/>
  <c r="DY229" i="8"/>
  <c r="DY227" i="8"/>
  <c r="DY236" i="8"/>
  <c r="DY244" i="8"/>
  <c r="DY221" i="8"/>
  <c r="DY228" i="8"/>
  <c r="DY235" i="8"/>
  <c r="DY243" i="8"/>
  <c r="DP5" i="8"/>
  <c r="DP4" i="8"/>
  <c r="DP7" i="8"/>
  <c r="DP10" i="8"/>
  <c r="DP6" i="8"/>
  <c r="DP9" i="8"/>
  <c r="DP11" i="8"/>
  <c r="DP19" i="8"/>
  <c r="DP8" i="8"/>
  <c r="DP13" i="8"/>
  <c r="DP15" i="8"/>
  <c r="DP17" i="8"/>
  <c r="DP12" i="8"/>
  <c r="DP14" i="8"/>
  <c r="DP16" i="8"/>
  <c r="DP20" i="8"/>
  <c r="DP25" i="8"/>
  <c r="DP22" i="8"/>
  <c r="DP21" i="8"/>
  <c r="DP24" i="8"/>
  <c r="DP27" i="8"/>
  <c r="DP18" i="8"/>
  <c r="DP23" i="8"/>
  <c r="DP32" i="8"/>
  <c r="DP30" i="8"/>
  <c r="DP26" i="8"/>
  <c r="DP28" i="8"/>
  <c r="DP29" i="8"/>
  <c r="DP34" i="8"/>
  <c r="DP37" i="8"/>
  <c r="DP36" i="8"/>
  <c r="DP43" i="8"/>
  <c r="DP31" i="8"/>
  <c r="DP35" i="8"/>
  <c r="DP41" i="8"/>
  <c r="DP39" i="8"/>
  <c r="DP47" i="8"/>
  <c r="DP45" i="8"/>
  <c r="DP42" i="8"/>
  <c r="DP44" i="8"/>
  <c r="DP52" i="8"/>
  <c r="DP38" i="8"/>
  <c r="DP49" i="8"/>
  <c r="DP50" i="8"/>
  <c r="DP33" i="8"/>
  <c r="DP46" i="8"/>
  <c r="DP40" i="8"/>
  <c r="DP54" i="8"/>
  <c r="DP57" i="8"/>
  <c r="DP55" i="8"/>
  <c r="DP48" i="8"/>
  <c r="DP51" i="8"/>
  <c r="DP61" i="8"/>
  <c r="DP59" i="8"/>
  <c r="DP58" i="8"/>
  <c r="DP65" i="8"/>
  <c r="DP73" i="8"/>
  <c r="DP56" i="8"/>
  <c r="DP62" i="8"/>
  <c r="DP53" i="8"/>
  <c r="DP63" i="8"/>
  <c r="DP64" i="8"/>
  <c r="DP60" i="8"/>
  <c r="DP69" i="8"/>
  <c r="DP77" i="8"/>
  <c r="DP67" i="8"/>
  <c r="DP75" i="8"/>
  <c r="DP83" i="8"/>
  <c r="DP70" i="8"/>
  <c r="DP74" i="8"/>
  <c r="DP66" i="8"/>
  <c r="DP71" i="8"/>
  <c r="DP81" i="8"/>
  <c r="DP72" i="8"/>
  <c r="DP80" i="8"/>
  <c r="DP79" i="8"/>
  <c r="DP68" i="8"/>
  <c r="DP76" i="8"/>
  <c r="DP78" i="8"/>
  <c r="DP89" i="8"/>
  <c r="DP82" i="8"/>
  <c r="DP87" i="8"/>
  <c r="DP86" i="8"/>
  <c r="DP84" i="8"/>
  <c r="DP85" i="8"/>
  <c r="DP93" i="8"/>
  <c r="DP99" i="8"/>
  <c r="DP92" i="8"/>
  <c r="DP97" i="8"/>
  <c r="DP105" i="8"/>
  <c r="DP91" i="8"/>
  <c r="DP94" i="8"/>
  <c r="DP103" i="8"/>
  <c r="DP88" i="8"/>
  <c r="DP95" i="8"/>
  <c r="DP102" i="8"/>
  <c r="DP90" i="8"/>
  <c r="DP96" i="8"/>
  <c r="DP101" i="8"/>
  <c r="DP98" i="8"/>
  <c r="DP100" i="8"/>
  <c r="DP112" i="8"/>
  <c r="DP110" i="8"/>
  <c r="DP109" i="8"/>
  <c r="DP104" i="8"/>
  <c r="DP106" i="8"/>
  <c r="DP108" i="8"/>
  <c r="DP116" i="8"/>
  <c r="DP111" i="8"/>
  <c r="DP117" i="8"/>
  <c r="DP122" i="8"/>
  <c r="DP130" i="8"/>
  <c r="DP107" i="8"/>
  <c r="DP118" i="8"/>
  <c r="DP121" i="8"/>
  <c r="DP120" i="8"/>
  <c r="DP128" i="8"/>
  <c r="DP119" i="8"/>
  <c r="DP126" i="8"/>
  <c r="DP114" i="8"/>
  <c r="DP115" i="8"/>
  <c r="DP125" i="8"/>
  <c r="DP124" i="8"/>
  <c r="DP132" i="8"/>
  <c r="DP139" i="8"/>
  <c r="DP138" i="8"/>
  <c r="DP131" i="8"/>
  <c r="DP137" i="8"/>
  <c r="DP145" i="8"/>
  <c r="DP127" i="8"/>
  <c r="DP136" i="8"/>
  <c r="DP123" i="8"/>
  <c r="DP129" i="8"/>
  <c r="DP135" i="8"/>
  <c r="DP143" i="8"/>
  <c r="DP133" i="8"/>
  <c r="DP134" i="8"/>
  <c r="DP142" i="8"/>
  <c r="DP113" i="8"/>
  <c r="DP141" i="8"/>
  <c r="DP149" i="8"/>
  <c r="DP140" i="8"/>
  <c r="DP157" i="8"/>
  <c r="DP155" i="8"/>
  <c r="DP146" i="8"/>
  <c r="DP147" i="8"/>
  <c r="DP153" i="8"/>
  <c r="DP148" i="8"/>
  <c r="DP152" i="8"/>
  <c r="DP151" i="8"/>
  <c r="DP159" i="8"/>
  <c r="DP144" i="8"/>
  <c r="DP158" i="8"/>
  <c r="DP162" i="8"/>
  <c r="DP167" i="8"/>
  <c r="DP175" i="8"/>
  <c r="DP166" i="8"/>
  <c r="DP174" i="8"/>
  <c r="DP165" i="8"/>
  <c r="DP173" i="8"/>
  <c r="DP181" i="8"/>
  <c r="DP150" i="8"/>
  <c r="DP164" i="8"/>
  <c r="DP172" i="8"/>
  <c r="DP163" i="8"/>
  <c r="DP171" i="8"/>
  <c r="DP170" i="8"/>
  <c r="DP154" i="8"/>
  <c r="DP160" i="8"/>
  <c r="DP169" i="8"/>
  <c r="DP177" i="8"/>
  <c r="DP168" i="8"/>
  <c r="DP179" i="8"/>
  <c r="DP186" i="8"/>
  <c r="DP194" i="8"/>
  <c r="DP176" i="8"/>
  <c r="DP180" i="8"/>
  <c r="DP185" i="8"/>
  <c r="DP193" i="8"/>
  <c r="DP184" i="8"/>
  <c r="DP192" i="8"/>
  <c r="DP200" i="8"/>
  <c r="DP191" i="8"/>
  <c r="DP182" i="8"/>
  <c r="DP190" i="8"/>
  <c r="DP198" i="8"/>
  <c r="DP161" i="8"/>
  <c r="DP183" i="8"/>
  <c r="DP189" i="8"/>
  <c r="DP197" i="8"/>
  <c r="DP156" i="8"/>
  <c r="DP188" i="8"/>
  <c r="DP196" i="8"/>
  <c r="DP204" i="8"/>
  <c r="DP211" i="8"/>
  <c r="DP219" i="8"/>
  <c r="DP202" i="8"/>
  <c r="DP210" i="8"/>
  <c r="DP218" i="8"/>
  <c r="DP201" i="8"/>
  <c r="DP203" i="8"/>
  <c r="DP209" i="8"/>
  <c r="DP217" i="8"/>
  <c r="DP225" i="8"/>
  <c r="DP199" i="8"/>
  <c r="DP208" i="8"/>
  <c r="DP216" i="8"/>
  <c r="DP178" i="8"/>
  <c r="DP207" i="8"/>
  <c r="DP215" i="8"/>
  <c r="DP223" i="8"/>
  <c r="DP195" i="8"/>
  <c r="DP206" i="8"/>
  <c r="DP214" i="8"/>
  <c r="DP222" i="8"/>
  <c r="DP187" i="8"/>
  <c r="DP205" i="8"/>
  <c r="DP213" i="8"/>
  <c r="DP221" i="8"/>
  <c r="DP229" i="8"/>
  <c r="DP226" i="8"/>
  <c r="DP240" i="8"/>
  <c r="DP247" i="8"/>
  <c r="DP233" i="8"/>
  <c r="DP239" i="8"/>
  <c r="DP230" i="8"/>
  <c r="DP238" i="8"/>
  <c r="DP246" i="8"/>
  <c r="DP3" i="8"/>
  <c r="DP220" i="8"/>
  <c r="DP231" i="8"/>
  <c r="DP237" i="8"/>
  <c r="DP245" i="8"/>
  <c r="DP212" i="8"/>
  <c r="DP232" i="8"/>
  <c r="DP236" i="8"/>
  <c r="DP244" i="8"/>
  <c r="DP235" i="8"/>
  <c r="DP243" i="8"/>
  <c r="DP224" i="8"/>
  <c r="DP227" i="8"/>
  <c r="DP234" i="8"/>
  <c r="DP242" i="8"/>
  <c r="DP228" i="8"/>
  <c r="DP241" i="8"/>
  <c r="EQ7" i="8"/>
  <c r="EQ4" i="8"/>
  <c r="EQ9" i="8"/>
  <c r="EQ6" i="8"/>
  <c r="EQ8" i="8"/>
  <c r="EQ5" i="8"/>
  <c r="EQ11" i="8"/>
  <c r="EQ18" i="8"/>
  <c r="EQ10" i="8"/>
  <c r="EQ17" i="8"/>
  <c r="EQ19" i="8"/>
  <c r="EQ23" i="8"/>
  <c r="EQ13" i="8"/>
  <c r="EQ16" i="8"/>
  <c r="EQ21" i="8"/>
  <c r="EQ12" i="8"/>
  <c r="EQ14" i="8"/>
  <c r="EQ15" i="8"/>
  <c r="EQ20" i="8"/>
  <c r="EQ22" i="8"/>
  <c r="EQ28" i="8"/>
  <c r="EQ26" i="8"/>
  <c r="EQ24" i="8"/>
  <c r="EQ27" i="8"/>
  <c r="EQ31" i="8"/>
  <c r="EQ32" i="8"/>
  <c r="EQ34" i="8"/>
  <c r="EQ36" i="8"/>
  <c r="EQ30" i="8"/>
  <c r="EQ25" i="8"/>
  <c r="EQ40" i="8"/>
  <c r="EQ33" i="8"/>
  <c r="EQ38" i="8"/>
  <c r="EQ29" i="8"/>
  <c r="EQ37" i="8"/>
  <c r="EQ39" i="8"/>
  <c r="EQ46" i="8"/>
  <c r="EQ44" i="8"/>
  <c r="EQ35" i="8"/>
  <c r="EQ43" i="8"/>
  <c r="EQ42" i="8"/>
  <c r="EQ41" i="8"/>
  <c r="EQ47" i="8"/>
  <c r="EQ51" i="8"/>
  <c r="EQ50" i="8"/>
  <c r="EQ49" i="8"/>
  <c r="EQ48" i="8"/>
  <c r="EQ52" i="8"/>
  <c r="EQ60" i="8"/>
  <c r="EQ53" i="8"/>
  <c r="EQ54" i="8"/>
  <c r="EQ58" i="8"/>
  <c r="EQ57" i="8"/>
  <c r="EQ56" i="8"/>
  <c r="EQ64" i="8"/>
  <c r="EQ63" i="8"/>
  <c r="EQ59" i="8"/>
  <c r="EQ68" i="8"/>
  <c r="EQ55" i="8"/>
  <c r="EQ66" i="8"/>
  <c r="EQ45" i="8"/>
  <c r="EQ61" i="8"/>
  <c r="EQ72" i="8"/>
  <c r="EQ65" i="8"/>
  <c r="EQ71" i="8"/>
  <c r="EQ80" i="8"/>
  <c r="EQ62" i="8"/>
  <c r="EQ67" i="8"/>
  <c r="EQ78" i="8"/>
  <c r="EQ73" i="8"/>
  <c r="EQ76" i="8"/>
  <c r="EQ75" i="8"/>
  <c r="EQ74" i="8"/>
  <c r="EQ82" i="8"/>
  <c r="EQ86" i="8"/>
  <c r="EQ81" i="8"/>
  <c r="EQ83" i="8"/>
  <c r="EQ85" i="8"/>
  <c r="EQ84" i="8"/>
  <c r="EQ92" i="8"/>
  <c r="EQ70" i="8"/>
  <c r="EQ77" i="8"/>
  <c r="EQ90" i="8"/>
  <c r="EQ79" i="8"/>
  <c r="EQ89" i="8"/>
  <c r="EQ88" i="8"/>
  <c r="EQ94" i="8"/>
  <c r="EQ102" i="8"/>
  <c r="EQ95" i="8"/>
  <c r="EQ87" i="8"/>
  <c r="EQ100" i="8"/>
  <c r="EQ98" i="8"/>
  <c r="EQ91" i="8"/>
  <c r="EQ97" i="8"/>
  <c r="EQ69" i="8"/>
  <c r="EQ96" i="8"/>
  <c r="EQ104" i="8"/>
  <c r="EQ109" i="8"/>
  <c r="EQ105" i="8"/>
  <c r="EQ108" i="8"/>
  <c r="EQ106" i="8"/>
  <c r="EQ115" i="8"/>
  <c r="EQ99" i="8"/>
  <c r="EQ107" i="8"/>
  <c r="EQ93" i="8"/>
  <c r="EQ101" i="8"/>
  <c r="EQ113" i="8"/>
  <c r="EQ103" i="8"/>
  <c r="EQ112" i="8"/>
  <c r="EQ111" i="8"/>
  <c r="EQ125" i="8"/>
  <c r="EQ110" i="8"/>
  <c r="EQ123" i="8"/>
  <c r="EQ131" i="8"/>
  <c r="EQ116" i="8"/>
  <c r="EQ122" i="8"/>
  <c r="EQ117" i="8"/>
  <c r="EQ121" i="8"/>
  <c r="EQ118" i="8"/>
  <c r="EQ120" i="8"/>
  <c r="EQ128" i="8"/>
  <c r="EQ114" i="8"/>
  <c r="EQ119" i="8"/>
  <c r="EQ127" i="8"/>
  <c r="EQ132" i="8"/>
  <c r="EQ134" i="8"/>
  <c r="EQ129" i="8"/>
  <c r="EQ133" i="8"/>
  <c r="EQ140" i="8"/>
  <c r="EQ148" i="8"/>
  <c r="EQ124" i="8"/>
  <c r="EQ126" i="8"/>
  <c r="EQ130" i="8"/>
  <c r="EQ138" i="8"/>
  <c r="EQ137" i="8"/>
  <c r="EQ136" i="8"/>
  <c r="EQ144" i="8"/>
  <c r="EQ147" i="8"/>
  <c r="EQ152" i="8"/>
  <c r="EQ139" i="8"/>
  <c r="EQ143" i="8"/>
  <c r="EQ151" i="8"/>
  <c r="EQ142" i="8"/>
  <c r="EQ150" i="8"/>
  <c r="EQ158" i="8"/>
  <c r="EQ149" i="8"/>
  <c r="EQ156" i="8"/>
  <c r="EQ155" i="8"/>
  <c r="EQ135" i="8"/>
  <c r="EQ145" i="8"/>
  <c r="EQ154" i="8"/>
  <c r="EQ162" i="8"/>
  <c r="EQ170" i="8"/>
  <c r="EQ169" i="8"/>
  <c r="EQ141" i="8"/>
  <c r="EQ157" i="8"/>
  <c r="EQ160" i="8"/>
  <c r="EQ168" i="8"/>
  <c r="EQ176" i="8"/>
  <c r="EQ161" i="8"/>
  <c r="EQ167" i="8"/>
  <c r="EQ146" i="8"/>
  <c r="EQ166" i="8"/>
  <c r="EQ174" i="8"/>
  <c r="EQ165" i="8"/>
  <c r="EQ173" i="8"/>
  <c r="EQ164" i="8"/>
  <c r="EQ172" i="8"/>
  <c r="EQ180" i="8"/>
  <c r="EQ182" i="8"/>
  <c r="EQ189" i="8"/>
  <c r="EQ197" i="8"/>
  <c r="EQ188" i="8"/>
  <c r="EQ153" i="8"/>
  <c r="EQ187" i="8"/>
  <c r="EQ195" i="8"/>
  <c r="EQ203" i="8"/>
  <c r="EQ175" i="8"/>
  <c r="EQ178" i="8"/>
  <c r="EQ186" i="8"/>
  <c r="EQ171" i="8"/>
  <c r="EQ177" i="8"/>
  <c r="EQ179" i="8"/>
  <c r="EQ185" i="8"/>
  <c r="EQ193" i="8"/>
  <c r="EQ163" i="8"/>
  <c r="EQ184" i="8"/>
  <c r="EQ192" i="8"/>
  <c r="EQ200" i="8"/>
  <c r="EQ159" i="8"/>
  <c r="EQ183" i="8"/>
  <c r="EQ191" i="8"/>
  <c r="EQ199" i="8"/>
  <c r="EQ196" i="8"/>
  <c r="EQ201" i="8"/>
  <c r="EQ204" i="8"/>
  <c r="EQ206" i="8"/>
  <c r="EQ214" i="8"/>
  <c r="EQ222" i="8"/>
  <c r="EQ181" i="8"/>
  <c r="EQ198" i="8"/>
  <c r="EQ205" i="8"/>
  <c r="EQ213" i="8"/>
  <c r="EQ221" i="8"/>
  <c r="EQ190" i="8"/>
  <c r="EQ212" i="8"/>
  <c r="EQ220" i="8"/>
  <c r="EQ228" i="8"/>
  <c r="EQ211" i="8"/>
  <c r="EQ219" i="8"/>
  <c r="EQ210" i="8"/>
  <c r="EQ218" i="8"/>
  <c r="EQ202" i="8"/>
  <c r="EQ209" i="8"/>
  <c r="EQ217" i="8"/>
  <c r="EQ225" i="8"/>
  <c r="EQ208" i="8"/>
  <c r="EQ216" i="8"/>
  <c r="EQ224" i="8"/>
  <c r="EQ232" i="8"/>
  <c r="EQ215" i="8"/>
  <c r="EQ235" i="8"/>
  <c r="EQ243" i="8"/>
  <c r="EQ236" i="8"/>
  <c r="EQ207" i="8"/>
  <c r="EQ234" i="8"/>
  <c r="EQ242" i="8"/>
  <c r="EQ223" i="8"/>
  <c r="EQ227" i="8"/>
  <c r="EQ233" i="8"/>
  <c r="EQ241" i="8"/>
  <c r="EQ3" i="8"/>
  <c r="EQ240" i="8"/>
  <c r="EQ244" i="8"/>
  <c r="EQ194" i="8"/>
  <c r="EQ239" i="8"/>
  <c r="EQ247" i="8"/>
  <c r="EQ231" i="8"/>
  <c r="EQ229" i="8"/>
  <c r="EQ238" i="8"/>
  <c r="EQ246" i="8"/>
  <c r="EQ226" i="8"/>
  <c r="EQ230" i="8"/>
  <c r="EQ237" i="8"/>
  <c r="EQ245" i="8"/>
  <c r="EW6" i="8"/>
  <c r="EW5" i="8"/>
  <c r="EW4" i="8"/>
  <c r="EW9" i="8"/>
  <c r="EW7" i="8"/>
  <c r="EW11" i="8"/>
  <c r="EW8" i="8"/>
  <c r="EW13" i="8"/>
  <c r="EW12" i="8"/>
  <c r="EW14" i="8"/>
  <c r="EW16" i="8"/>
  <c r="EW10" i="8"/>
  <c r="EW21" i="8"/>
  <c r="EW17" i="8"/>
  <c r="EW19" i="8"/>
  <c r="EW26" i="8"/>
  <c r="EW18" i="8"/>
  <c r="EW20" i="8"/>
  <c r="EW24" i="8"/>
  <c r="EW15" i="8"/>
  <c r="EW23" i="8"/>
  <c r="EW28" i="8"/>
  <c r="EW33" i="8"/>
  <c r="EW31" i="8"/>
  <c r="EW22" i="8"/>
  <c r="EW29" i="8"/>
  <c r="EW27" i="8"/>
  <c r="EW32" i="8"/>
  <c r="EW38" i="8"/>
  <c r="EW40" i="8"/>
  <c r="EW25" i="8"/>
  <c r="EW35" i="8"/>
  <c r="EW34" i="8"/>
  <c r="EW44" i="8"/>
  <c r="EW42" i="8"/>
  <c r="EW37" i="8"/>
  <c r="EW41" i="8"/>
  <c r="EW48" i="8"/>
  <c r="EW30" i="8"/>
  <c r="EW47" i="8"/>
  <c r="EW53" i="8"/>
  <c r="EW46" i="8"/>
  <c r="EW51" i="8"/>
  <c r="EW36" i="8"/>
  <c r="EW39" i="8"/>
  <c r="EW45" i="8"/>
  <c r="EW43" i="8"/>
  <c r="EW58" i="8"/>
  <c r="EW49" i="8"/>
  <c r="EW50" i="8"/>
  <c r="EW56" i="8"/>
  <c r="EW55" i="8"/>
  <c r="EW52" i="8"/>
  <c r="EW62" i="8"/>
  <c r="EW54" i="8"/>
  <c r="EW57" i="8"/>
  <c r="EW61" i="8"/>
  <c r="EW66" i="8"/>
  <c r="EW60" i="8"/>
  <c r="EW65" i="8"/>
  <c r="EW59" i="8"/>
  <c r="EW63" i="8"/>
  <c r="EW64" i="8"/>
  <c r="EW70" i="8"/>
  <c r="EW78" i="8"/>
  <c r="EW69" i="8"/>
  <c r="EW76" i="8"/>
  <c r="EW84" i="8"/>
  <c r="EW68" i="8"/>
  <c r="EW74" i="8"/>
  <c r="EW71" i="8"/>
  <c r="EW81" i="8"/>
  <c r="EW67" i="8"/>
  <c r="EW72" i="8"/>
  <c r="EW80" i="8"/>
  <c r="EW90" i="8"/>
  <c r="EW82" i="8"/>
  <c r="EW88" i="8"/>
  <c r="EW75" i="8"/>
  <c r="EW83" i="8"/>
  <c r="EW87" i="8"/>
  <c r="EW77" i="8"/>
  <c r="EW86" i="8"/>
  <c r="EW94" i="8"/>
  <c r="EW100" i="8"/>
  <c r="EW91" i="8"/>
  <c r="EW89" i="8"/>
  <c r="EW92" i="8"/>
  <c r="EW98" i="8"/>
  <c r="EW106" i="8"/>
  <c r="EW93" i="8"/>
  <c r="EW97" i="8"/>
  <c r="EW96" i="8"/>
  <c r="EW73" i="8"/>
  <c r="EW85" i="8"/>
  <c r="EW103" i="8"/>
  <c r="EW79" i="8"/>
  <c r="EW95" i="8"/>
  <c r="EW102" i="8"/>
  <c r="EW107" i="8"/>
  <c r="EW113" i="8"/>
  <c r="EW104" i="8"/>
  <c r="EW111" i="8"/>
  <c r="EW99" i="8"/>
  <c r="EW105" i="8"/>
  <c r="EW110" i="8"/>
  <c r="EW101" i="8"/>
  <c r="EW109" i="8"/>
  <c r="EW117" i="8"/>
  <c r="EW123" i="8"/>
  <c r="EW122" i="8"/>
  <c r="EW114" i="8"/>
  <c r="EW118" i="8"/>
  <c r="EW121" i="8"/>
  <c r="EW129" i="8"/>
  <c r="EW120" i="8"/>
  <c r="EW108" i="8"/>
  <c r="EW119" i="8"/>
  <c r="EW127" i="8"/>
  <c r="EW112" i="8"/>
  <c r="EW126" i="8"/>
  <c r="EW115" i="8"/>
  <c r="EW125" i="8"/>
  <c r="EW133" i="8"/>
  <c r="EW128" i="8"/>
  <c r="EW140" i="8"/>
  <c r="EW139" i="8"/>
  <c r="EW138" i="8"/>
  <c r="EW146" i="8"/>
  <c r="EW131" i="8"/>
  <c r="EW137" i="8"/>
  <c r="EW132" i="8"/>
  <c r="EW136" i="8"/>
  <c r="EW144" i="8"/>
  <c r="EW124" i="8"/>
  <c r="EW135" i="8"/>
  <c r="EW134" i="8"/>
  <c r="EW142" i="8"/>
  <c r="EW116" i="8"/>
  <c r="EW150" i="8"/>
  <c r="EW158" i="8"/>
  <c r="EW130" i="8"/>
  <c r="EW141" i="8"/>
  <c r="EW145" i="8"/>
  <c r="EW156" i="8"/>
  <c r="EW154" i="8"/>
  <c r="EW143" i="8"/>
  <c r="EW147" i="8"/>
  <c r="EW153" i="8"/>
  <c r="EW148" i="8"/>
  <c r="EW152" i="8"/>
  <c r="EW160" i="8"/>
  <c r="EW161" i="8"/>
  <c r="EW168" i="8"/>
  <c r="EW176" i="8"/>
  <c r="EW162" i="8"/>
  <c r="EW167" i="8"/>
  <c r="EW151" i="8"/>
  <c r="EW159" i="8"/>
  <c r="EW166" i="8"/>
  <c r="EW174" i="8"/>
  <c r="EW182" i="8"/>
  <c r="EW155" i="8"/>
  <c r="EW165" i="8"/>
  <c r="EW173" i="8"/>
  <c r="EW157" i="8"/>
  <c r="EW164" i="8"/>
  <c r="EW172" i="8"/>
  <c r="EW163" i="8"/>
  <c r="EW171" i="8"/>
  <c r="EW170" i="8"/>
  <c r="EW178" i="8"/>
  <c r="EW149" i="8"/>
  <c r="EW187" i="8"/>
  <c r="EW195" i="8"/>
  <c r="EW179" i="8"/>
  <c r="EW186" i="8"/>
  <c r="EW180" i="8"/>
  <c r="EW185" i="8"/>
  <c r="EW193" i="8"/>
  <c r="EW201" i="8"/>
  <c r="EW181" i="8"/>
  <c r="EW184" i="8"/>
  <c r="EW192" i="8"/>
  <c r="EW183" i="8"/>
  <c r="EW191" i="8"/>
  <c r="EW175" i="8"/>
  <c r="EW190" i="8"/>
  <c r="EW198" i="8"/>
  <c r="EW177" i="8"/>
  <c r="EW189" i="8"/>
  <c r="EW197" i="8"/>
  <c r="EW212" i="8"/>
  <c r="EW220" i="8"/>
  <c r="EW194" i="8"/>
  <c r="EW211" i="8"/>
  <c r="EW219" i="8"/>
  <c r="EW196" i="8"/>
  <c r="EW202" i="8"/>
  <c r="EW210" i="8"/>
  <c r="EW218" i="8"/>
  <c r="EW226" i="8"/>
  <c r="EW203" i="8"/>
  <c r="EW209" i="8"/>
  <c r="EW217" i="8"/>
  <c r="EW169" i="8"/>
  <c r="EW199" i="8"/>
  <c r="EW204" i="8"/>
  <c r="EW208" i="8"/>
  <c r="EW216" i="8"/>
  <c r="EW224" i="8"/>
  <c r="EW188" i="8"/>
  <c r="EW207" i="8"/>
  <c r="EW215" i="8"/>
  <c r="EW223" i="8"/>
  <c r="EW206" i="8"/>
  <c r="EW214" i="8"/>
  <c r="EW222" i="8"/>
  <c r="EW230" i="8"/>
  <c r="EW228" i="8"/>
  <c r="EW233" i="8"/>
  <c r="EW241" i="8"/>
  <c r="EW3" i="8"/>
  <c r="EW229" i="8"/>
  <c r="EW240" i="8"/>
  <c r="EW221" i="8"/>
  <c r="EW239" i="8"/>
  <c r="EW247" i="8"/>
  <c r="EW200" i="8"/>
  <c r="EW213" i="8"/>
  <c r="EW225" i="8"/>
  <c r="EW238" i="8"/>
  <c r="EW246" i="8"/>
  <c r="EW205" i="8"/>
  <c r="EW231" i="8"/>
  <c r="EW237" i="8"/>
  <c r="EW245" i="8"/>
  <c r="EW232" i="8"/>
  <c r="EW236" i="8"/>
  <c r="EW244" i="8"/>
  <c r="EW227" i="8"/>
  <c r="EW234" i="8"/>
  <c r="EW242" i="8"/>
  <c r="EW235" i="8"/>
  <c r="EW243" i="8"/>
  <c r="CB5" i="8"/>
  <c r="CB4" i="8"/>
  <c r="CB7" i="8"/>
  <c r="CB10" i="8"/>
  <c r="CB8" i="8"/>
  <c r="CB6" i="8"/>
  <c r="CB9" i="8"/>
  <c r="CB11" i="8"/>
  <c r="CB19" i="8"/>
  <c r="CB17" i="8"/>
  <c r="CB15" i="8"/>
  <c r="CB16" i="8"/>
  <c r="CB13" i="8"/>
  <c r="CB24" i="8"/>
  <c r="CB20" i="8"/>
  <c r="CB12" i="8"/>
  <c r="CB25" i="8"/>
  <c r="CB22" i="8"/>
  <c r="CB14" i="8"/>
  <c r="CB29" i="8"/>
  <c r="CB21" i="8"/>
  <c r="CB27" i="8"/>
  <c r="CB32" i="8"/>
  <c r="CB23" i="8"/>
  <c r="CB26" i="8"/>
  <c r="CB30" i="8"/>
  <c r="CB31" i="8"/>
  <c r="CB18" i="8"/>
  <c r="CB37" i="8"/>
  <c r="CB34" i="8"/>
  <c r="CB39" i="8"/>
  <c r="CB33" i="8"/>
  <c r="CB36" i="8"/>
  <c r="CB43" i="8"/>
  <c r="CB35" i="8"/>
  <c r="CB41" i="8"/>
  <c r="CB28" i="8"/>
  <c r="CB38" i="8"/>
  <c r="CB47" i="8"/>
  <c r="CB52" i="8"/>
  <c r="CB42" i="8"/>
  <c r="CB40" i="8"/>
  <c r="CB49" i="8"/>
  <c r="CB50" i="8"/>
  <c r="CB53" i="8"/>
  <c r="CB46" i="8"/>
  <c r="CB54" i="8"/>
  <c r="CB57" i="8"/>
  <c r="CB44" i="8"/>
  <c r="CB51" i="8"/>
  <c r="CB61" i="8"/>
  <c r="CB67" i="8"/>
  <c r="CB48" i="8"/>
  <c r="CB65" i="8"/>
  <c r="CB73" i="8"/>
  <c r="CB45" i="8"/>
  <c r="CB56" i="8"/>
  <c r="CB58" i="8"/>
  <c r="CB60" i="8"/>
  <c r="CB62" i="8"/>
  <c r="CB55" i="8"/>
  <c r="CB63" i="8"/>
  <c r="CB69" i="8"/>
  <c r="CB59" i="8"/>
  <c r="CB64" i="8"/>
  <c r="CB66" i="8"/>
  <c r="CB77" i="8"/>
  <c r="CB75" i="8"/>
  <c r="CB83" i="8"/>
  <c r="CB74" i="8"/>
  <c r="CB81" i="8"/>
  <c r="CB70" i="8"/>
  <c r="CB80" i="8"/>
  <c r="CB68" i="8"/>
  <c r="CB71" i="8"/>
  <c r="CB79" i="8"/>
  <c r="CB84" i="8"/>
  <c r="CB85" i="8"/>
  <c r="CB72" i="8"/>
  <c r="CB76" i="8"/>
  <c r="CB89" i="8"/>
  <c r="CB78" i="8"/>
  <c r="CB88" i="8"/>
  <c r="CB87" i="8"/>
  <c r="CB82" i="8"/>
  <c r="CB86" i="8"/>
  <c r="CB93" i="8"/>
  <c r="CB96" i="8"/>
  <c r="CB99" i="8"/>
  <c r="CB90" i="8"/>
  <c r="CB97" i="8"/>
  <c r="CB105" i="8"/>
  <c r="CB91" i="8"/>
  <c r="CB92" i="8"/>
  <c r="CB103" i="8"/>
  <c r="CB102" i="8"/>
  <c r="CB94" i="8"/>
  <c r="CB101" i="8"/>
  <c r="CB106" i="8"/>
  <c r="CB98" i="8"/>
  <c r="CB107" i="8"/>
  <c r="CB95" i="8"/>
  <c r="CB100" i="8"/>
  <c r="CB108" i="8"/>
  <c r="CB112" i="8"/>
  <c r="CB110" i="8"/>
  <c r="CB104" i="8"/>
  <c r="CB109" i="8"/>
  <c r="CB116" i="8"/>
  <c r="CB122" i="8"/>
  <c r="CB130" i="8"/>
  <c r="CB111" i="8"/>
  <c r="CB121" i="8"/>
  <c r="CB115" i="8"/>
  <c r="CB117" i="8"/>
  <c r="CB120" i="8"/>
  <c r="CB128" i="8"/>
  <c r="CB118" i="8"/>
  <c r="CB119" i="8"/>
  <c r="CB114" i="8"/>
  <c r="CB126" i="8"/>
  <c r="CB125" i="8"/>
  <c r="CB124" i="8"/>
  <c r="CB132" i="8"/>
  <c r="CB139" i="8"/>
  <c r="CB138" i="8"/>
  <c r="CB137" i="8"/>
  <c r="CB145" i="8"/>
  <c r="CB113" i="8"/>
  <c r="CB136" i="8"/>
  <c r="CB127" i="8"/>
  <c r="CB131" i="8"/>
  <c r="CB135" i="8"/>
  <c r="CB143" i="8"/>
  <c r="CB129" i="8"/>
  <c r="CB134" i="8"/>
  <c r="CB142" i="8"/>
  <c r="CB141" i="8"/>
  <c r="CB149" i="8"/>
  <c r="CB157" i="8"/>
  <c r="CB150" i="8"/>
  <c r="CB155" i="8"/>
  <c r="CB163" i="8"/>
  <c r="CB133" i="8"/>
  <c r="CB153" i="8"/>
  <c r="CB146" i="8"/>
  <c r="CB152" i="8"/>
  <c r="CB160" i="8"/>
  <c r="CB123" i="8"/>
  <c r="CB140" i="8"/>
  <c r="CB144" i="8"/>
  <c r="CB147" i="8"/>
  <c r="CB151" i="8"/>
  <c r="CB159" i="8"/>
  <c r="CB156" i="8"/>
  <c r="CB167" i="8"/>
  <c r="CB175" i="8"/>
  <c r="CB158" i="8"/>
  <c r="CB161" i="8"/>
  <c r="CB166" i="8"/>
  <c r="CB174" i="8"/>
  <c r="CB148" i="8"/>
  <c r="CB162" i="8"/>
  <c r="CB165" i="8"/>
  <c r="CB173" i="8"/>
  <c r="CB181" i="8"/>
  <c r="CB164" i="8"/>
  <c r="CB172" i="8"/>
  <c r="CB171" i="8"/>
  <c r="CB170" i="8"/>
  <c r="CB169" i="8"/>
  <c r="CB177" i="8"/>
  <c r="CB186" i="8"/>
  <c r="CB194" i="8"/>
  <c r="CB202" i="8"/>
  <c r="CB178" i="8"/>
  <c r="CB185" i="8"/>
  <c r="CB193" i="8"/>
  <c r="CB176" i="8"/>
  <c r="CB179" i="8"/>
  <c r="CB184" i="8"/>
  <c r="CB192" i="8"/>
  <c r="CB200" i="8"/>
  <c r="CB168" i="8"/>
  <c r="CB180" i="8"/>
  <c r="CB191" i="8"/>
  <c r="CB190" i="8"/>
  <c r="CB198" i="8"/>
  <c r="CB189" i="8"/>
  <c r="CB197" i="8"/>
  <c r="CB154" i="8"/>
  <c r="CB182" i="8"/>
  <c r="CB188" i="8"/>
  <c r="CB196" i="8"/>
  <c r="CB204" i="8"/>
  <c r="CB205" i="8"/>
  <c r="CB211" i="8"/>
  <c r="CB219" i="8"/>
  <c r="CB187" i="8"/>
  <c r="CB210" i="8"/>
  <c r="CB218" i="8"/>
  <c r="CB209" i="8"/>
  <c r="CB217" i="8"/>
  <c r="CB225" i="8"/>
  <c r="CB233" i="8"/>
  <c r="CB208" i="8"/>
  <c r="CB216" i="8"/>
  <c r="CB203" i="8"/>
  <c r="CB207" i="8"/>
  <c r="CB215" i="8"/>
  <c r="CB223" i="8"/>
  <c r="CB206" i="8"/>
  <c r="CB214" i="8"/>
  <c r="CB222" i="8"/>
  <c r="CB195" i="8"/>
  <c r="CB201" i="8"/>
  <c r="CB213" i="8"/>
  <c r="CB221" i="8"/>
  <c r="CB229" i="8"/>
  <c r="CB227" i="8"/>
  <c r="CB240" i="8"/>
  <c r="CB228" i="8"/>
  <c r="CB239" i="8"/>
  <c r="CB247" i="8"/>
  <c r="CB238" i="8"/>
  <c r="CB246" i="8"/>
  <c r="CB245" i="8"/>
  <c r="CB237" i="8"/>
  <c r="CB226" i="8"/>
  <c r="CB230" i="8"/>
  <c r="CB236" i="8"/>
  <c r="CB244" i="8"/>
  <c r="CB199" i="8"/>
  <c r="CB231" i="8"/>
  <c r="CB235" i="8"/>
  <c r="CB243" i="8"/>
  <c r="CB3" i="8"/>
  <c r="CB220" i="8"/>
  <c r="CB232" i="8"/>
  <c r="CB234" i="8"/>
  <c r="CB242" i="8"/>
  <c r="CB183" i="8"/>
  <c r="CB212" i="8"/>
  <c r="CB224" i="8"/>
  <c r="CB241" i="8"/>
  <c r="CR5" i="8"/>
  <c r="CR4" i="8"/>
  <c r="CR7" i="8"/>
  <c r="CR10" i="8"/>
  <c r="CR9" i="8"/>
  <c r="CR8" i="8"/>
  <c r="CR12" i="8"/>
  <c r="CR11" i="8"/>
  <c r="CR15" i="8"/>
  <c r="CR19" i="8"/>
  <c r="CR17" i="8"/>
  <c r="CR6" i="8"/>
  <c r="CR16" i="8"/>
  <c r="CR24" i="8"/>
  <c r="CR14" i="8"/>
  <c r="CR13" i="8"/>
  <c r="CR25" i="8"/>
  <c r="CR23" i="8"/>
  <c r="CR18" i="8"/>
  <c r="CR29" i="8"/>
  <c r="CR32" i="8"/>
  <c r="CR20" i="8"/>
  <c r="CR21" i="8"/>
  <c r="CR30" i="8"/>
  <c r="CR26" i="8"/>
  <c r="CR27" i="8"/>
  <c r="CR31" i="8"/>
  <c r="CR28" i="8"/>
  <c r="CR34" i="8"/>
  <c r="CR22" i="8"/>
  <c r="CR37" i="8"/>
  <c r="CR38" i="8"/>
  <c r="CR43" i="8"/>
  <c r="CR36" i="8"/>
  <c r="CR39" i="8"/>
  <c r="CR41" i="8"/>
  <c r="CR35" i="8"/>
  <c r="CR40" i="8"/>
  <c r="CR33" i="8"/>
  <c r="CR47" i="8"/>
  <c r="CR42" i="8"/>
  <c r="CR49" i="8"/>
  <c r="CR52" i="8"/>
  <c r="CR44" i="8"/>
  <c r="CR50" i="8"/>
  <c r="CR57" i="8"/>
  <c r="CR45" i="8"/>
  <c r="CR48" i="8"/>
  <c r="CR53" i="8"/>
  <c r="CR46" i="8"/>
  <c r="CR54" i="8"/>
  <c r="CR61" i="8"/>
  <c r="CR51" i="8"/>
  <c r="CR67" i="8"/>
  <c r="CR59" i="8"/>
  <c r="CR62" i="8"/>
  <c r="CR55" i="8"/>
  <c r="CR56" i="8"/>
  <c r="CR63" i="8"/>
  <c r="CR65" i="8"/>
  <c r="CR73" i="8"/>
  <c r="CR64" i="8"/>
  <c r="CR58" i="8"/>
  <c r="CR69" i="8"/>
  <c r="CR66" i="8"/>
  <c r="CR68" i="8"/>
  <c r="CR77" i="8"/>
  <c r="CR70" i="8"/>
  <c r="CR71" i="8"/>
  <c r="CR75" i="8"/>
  <c r="CR83" i="8"/>
  <c r="CR72" i="8"/>
  <c r="CR74" i="8"/>
  <c r="CR81" i="8"/>
  <c r="CR60" i="8"/>
  <c r="CR80" i="8"/>
  <c r="CR79" i="8"/>
  <c r="CR76" i="8"/>
  <c r="CR78" i="8"/>
  <c r="CR82" i="8"/>
  <c r="CR89" i="8"/>
  <c r="CR88" i="8"/>
  <c r="CR84" i="8"/>
  <c r="CR87" i="8"/>
  <c r="CR86" i="8"/>
  <c r="CR85" i="8"/>
  <c r="CR93" i="8"/>
  <c r="CR99" i="8"/>
  <c r="CR90" i="8"/>
  <c r="CR94" i="8"/>
  <c r="CR97" i="8"/>
  <c r="CR105" i="8"/>
  <c r="CR95" i="8"/>
  <c r="CR96" i="8"/>
  <c r="CR103" i="8"/>
  <c r="CR91" i="8"/>
  <c r="CR102" i="8"/>
  <c r="CR101" i="8"/>
  <c r="CR100" i="8"/>
  <c r="CR92" i="8"/>
  <c r="CR112" i="8"/>
  <c r="CR104" i="8"/>
  <c r="CR106" i="8"/>
  <c r="CR110" i="8"/>
  <c r="CR107" i="8"/>
  <c r="CR109" i="8"/>
  <c r="CR108" i="8"/>
  <c r="CR116" i="8"/>
  <c r="CR113" i="8"/>
  <c r="CR122" i="8"/>
  <c r="CR130" i="8"/>
  <c r="CR121" i="8"/>
  <c r="CR120" i="8"/>
  <c r="CR128" i="8"/>
  <c r="CR98" i="8"/>
  <c r="CR119" i="8"/>
  <c r="CR115" i="8"/>
  <c r="CR126" i="8"/>
  <c r="CR125" i="8"/>
  <c r="CR114" i="8"/>
  <c r="CR117" i="8"/>
  <c r="CR124" i="8"/>
  <c r="CR132" i="8"/>
  <c r="CR131" i="8"/>
  <c r="CR139" i="8"/>
  <c r="CR123" i="8"/>
  <c r="CR138" i="8"/>
  <c r="CR127" i="8"/>
  <c r="CR137" i="8"/>
  <c r="CR145" i="8"/>
  <c r="CR129" i="8"/>
  <c r="CR133" i="8"/>
  <c r="CR136" i="8"/>
  <c r="CR135" i="8"/>
  <c r="CR143" i="8"/>
  <c r="CR111" i="8"/>
  <c r="CR134" i="8"/>
  <c r="CR142" i="8"/>
  <c r="CR118" i="8"/>
  <c r="CR141" i="8"/>
  <c r="CR149" i="8"/>
  <c r="CR144" i="8"/>
  <c r="CR150" i="8"/>
  <c r="CR157" i="8"/>
  <c r="CR146" i="8"/>
  <c r="CR140" i="8"/>
  <c r="CR147" i="8"/>
  <c r="CR155" i="8"/>
  <c r="CR163" i="8"/>
  <c r="CR148" i="8"/>
  <c r="CR153" i="8"/>
  <c r="CR152" i="8"/>
  <c r="CR151" i="8"/>
  <c r="CR159" i="8"/>
  <c r="CR167" i="8"/>
  <c r="CR175" i="8"/>
  <c r="CR166" i="8"/>
  <c r="CR174" i="8"/>
  <c r="CR165" i="8"/>
  <c r="CR173" i="8"/>
  <c r="CR181" i="8"/>
  <c r="CR164" i="8"/>
  <c r="CR172" i="8"/>
  <c r="CR160" i="8"/>
  <c r="CR171" i="8"/>
  <c r="CR154" i="8"/>
  <c r="CR161" i="8"/>
  <c r="CR170" i="8"/>
  <c r="CR156" i="8"/>
  <c r="CR162" i="8"/>
  <c r="CR169" i="8"/>
  <c r="CR177" i="8"/>
  <c r="CR176" i="8"/>
  <c r="CR186" i="8"/>
  <c r="CR194" i="8"/>
  <c r="CR202" i="8"/>
  <c r="CR185" i="8"/>
  <c r="CR193" i="8"/>
  <c r="CR182" i="8"/>
  <c r="CR184" i="8"/>
  <c r="CR192" i="8"/>
  <c r="CR200" i="8"/>
  <c r="CR158" i="8"/>
  <c r="CR183" i="8"/>
  <c r="CR191" i="8"/>
  <c r="CR190" i="8"/>
  <c r="CR198" i="8"/>
  <c r="CR168" i="8"/>
  <c r="CR178" i="8"/>
  <c r="CR189" i="8"/>
  <c r="CR197" i="8"/>
  <c r="CR179" i="8"/>
  <c r="CR188" i="8"/>
  <c r="CR196" i="8"/>
  <c r="CR204" i="8"/>
  <c r="CR203" i="8"/>
  <c r="CR211" i="8"/>
  <c r="CR219" i="8"/>
  <c r="CR210" i="8"/>
  <c r="CR218" i="8"/>
  <c r="CR209" i="8"/>
  <c r="CR217" i="8"/>
  <c r="CR225" i="8"/>
  <c r="CR233" i="8"/>
  <c r="CR187" i="8"/>
  <c r="CR208" i="8"/>
  <c r="CR216" i="8"/>
  <c r="CR195" i="8"/>
  <c r="CR207" i="8"/>
  <c r="CR215" i="8"/>
  <c r="CR223" i="8"/>
  <c r="CR206" i="8"/>
  <c r="CR214" i="8"/>
  <c r="CR222" i="8"/>
  <c r="CR180" i="8"/>
  <c r="CR201" i="8"/>
  <c r="CR205" i="8"/>
  <c r="CR213" i="8"/>
  <c r="CR221" i="8"/>
  <c r="CR229" i="8"/>
  <c r="CR220" i="8"/>
  <c r="CR230" i="8"/>
  <c r="CR240" i="8"/>
  <c r="CR212" i="8"/>
  <c r="CR231" i="8"/>
  <c r="CR239" i="8"/>
  <c r="CR247" i="8"/>
  <c r="CR232" i="8"/>
  <c r="CR238" i="8"/>
  <c r="CR246" i="8"/>
  <c r="CR245" i="8"/>
  <c r="CR237" i="8"/>
  <c r="CR226" i="8"/>
  <c r="CR227" i="8"/>
  <c r="CR236" i="8"/>
  <c r="CR244" i="8"/>
  <c r="CR241" i="8"/>
  <c r="CR3" i="8"/>
  <c r="CR224" i="8"/>
  <c r="CR228" i="8"/>
  <c r="CR235" i="8"/>
  <c r="CR243" i="8"/>
  <c r="CR199" i="8"/>
  <c r="CR234" i="8"/>
  <c r="CR242" i="8"/>
  <c r="DT5" i="8"/>
  <c r="DT4" i="8"/>
  <c r="DT10" i="8"/>
  <c r="DT7" i="8"/>
  <c r="DT8" i="8"/>
  <c r="DT9" i="8"/>
  <c r="DT6" i="8"/>
  <c r="DT14" i="8"/>
  <c r="DT19" i="8"/>
  <c r="DT12" i="8"/>
  <c r="DT15" i="8"/>
  <c r="DT18" i="8"/>
  <c r="DT20" i="8"/>
  <c r="DT11" i="8"/>
  <c r="DT17" i="8"/>
  <c r="DT16" i="8"/>
  <c r="DT21" i="8"/>
  <c r="DT23" i="8"/>
  <c r="DT13" i="8"/>
  <c r="DT25" i="8"/>
  <c r="DT24" i="8"/>
  <c r="DT28" i="8"/>
  <c r="DT22" i="8"/>
  <c r="DT32" i="8"/>
  <c r="DT33" i="8"/>
  <c r="DT27" i="8"/>
  <c r="DT37" i="8"/>
  <c r="DT26" i="8"/>
  <c r="DT31" i="8"/>
  <c r="DT35" i="8"/>
  <c r="DT30" i="8"/>
  <c r="DT41" i="8"/>
  <c r="DT38" i="8"/>
  <c r="DT40" i="8"/>
  <c r="DT47" i="8"/>
  <c r="DT45" i="8"/>
  <c r="DT29" i="8"/>
  <c r="DT34" i="8"/>
  <c r="DT36" i="8"/>
  <c r="DT43" i="8"/>
  <c r="DT42" i="8"/>
  <c r="DT44" i="8"/>
  <c r="DT39" i="8"/>
  <c r="DT48" i="8"/>
  <c r="DT52" i="8"/>
  <c r="DT51" i="8"/>
  <c r="DT55" i="8"/>
  <c r="DT50" i="8"/>
  <c r="DT53" i="8"/>
  <c r="DT61" i="8"/>
  <c r="DT59" i="8"/>
  <c r="DT46" i="8"/>
  <c r="DT49" i="8"/>
  <c r="DT57" i="8"/>
  <c r="DT54" i="8"/>
  <c r="DT64" i="8"/>
  <c r="DT60" i="8"/>
  <c r="DT69" i="8"/>
  <c r="DT56" i="8"/>
  <c r="DT58" i="8"/>
  <c r="DT67" i="8"/>
  <c r="DT62" i="8"/>
  <c r="DT65" i="8"/>
  <c r="DT73" i="8"/>
  <c r="DT72" i="8"/>
  <c r="DT81" i="8"/>
  <c r="DT68" i="8"/>
  <c r="DT79" i="8"/>
  <c r="DT77" i="8"/>
  <c r="DT76" i="8"/>
  <c r="DT63" i="8"/>
  <c r="DT66" i="8"/>
  <c r="DT70" i="8"/>
  <c r="DT75" i="8"/>
  <c r="DT83" i="8"/>
  <c r="DT71" i="8"/>
  <c r="DT87" i="8"/>
  <c r="DT84" i="8"/>
  <c r="DT86" i="8"/>
  <c r="DT85" i="8"/>
  <c r="DT93" i="8"/>
  <c r="DT78" i="8"/>
  <c r="DT91" i="8"/>
  <c r="DT80" i="8"/>
  <c r="DT74" i="8"/>
  <c r="DT82" i="8"/>
  <c r="DT89" i="8"/>
  <c r="DT90" i="8"/>
  <c r="DT95" i="8"/>
  <c r="DT103" i="8"/>
  <c r="DT96" i="8"/>
  <c r="DT101" i="8"/>
  <c r="DT92" i="8"/>
  <c r="DT99" i="8"/>
  <c r="DT98" i="8"/>
  <c r="DT88" i="8"/>
  <c r="DT97" i="8"/>
  <c r="DT105" i="8"/>
  <c r="DT94" i="8"/>
  <c r="DT104" i="8"/>
  <c r="DT110" i="8"/>
  <c r="DT106" i="8"/>
  <c r="DT109" i="8"/>
  <c r="DT107" i="8"/>
  <c r="DT108" i="8"/>
  <c r="DT116" i="8"/>
  <c r="DT100" i="8"/>
  <c r="DT102" i="8"/>
  <c r="DT114" i="8"/>
  <c r="DT112" i="8"/>
  <c r="DT115" i="8"/>
  <c r="DT126" i="8"/>
  <c r="DT111" i="8"/>
  <c r="DT113" i="8"/>
  <c r="DT124" i="8"/>
  <c r="DT132" i="8"/>
  <c r="DT117" i="8"/>
  <c r="DT123" i="8"/>
  <c r="DT118" i="8"/>
  <c r="DT122" i="8"/>
  <c r="DT121" i="8"/>
  <c r="DT129" i="8"/>
  <c r="DT120" i="8"/>
  <c r="DT128" i="8"/>
  <c r="DT133" i="8"/>
  <c r="DT135" i="8"/>
  <c r="DT119" i="8"/>
  <c r="DT130" i="8"/>
  <c r="DT134" i="8"/>
  <c r="DT141" i="8"/>
  <c r="DT149" i="8"/>
  <c r="DT125" i="8"/>
  <c r="DT127" i="8"/>
  <c r="DT139" i="8"/>
  <c r="DT131" i="8"/>
  <c r="DT138" i="8"/>
  <c r="DT137" i="8"/>
  <c r="DT145" i="8"/>
  <c r="DT148" i="8"/>
  <c r="DT153" i="8"/>
  <c r="DT140" i="8"/>
  <c r="DT144" i="8"/>
  <c r="DT152" i="8"/>
  <c r="DT151" i="8"/>
  <c r="DT159" i="8"/>
  <c r="DT143" i="8"/>
  <c r="DT150" i="8"/>
  <c r="DT157" i="8"/>
  <c r="DT156" i="8"/>
  <c r="DT136" i="8"/>
  <c r="DT146" i="8"/>
  <c r="DT155" i="8"/>
  <c r="DT147" i="8"/>
  <c r="DT163" i="8"/>
  <c r="DT171" i="8"/>
  <c r="DT160" i="8"/>
  <c r="DT170" i="8"/>
  <c r="DT142" i="8"/>
  <c r="DT158" i="8"/>
  <c r="DT161" i="8"/>
  <c r="DT169" i="8"/>
  <c r="DT177" i="8"/>
  <c r="DT162" i="8"/>
  <c r="DT168" i="8"/>
  <c r="DT167" i="8"/>
  <c r="DT175" i="8"/>
  <c r="DT166" i="8"/>
  <c r="DT174" i="8"/>
  <c r="DT165" i="8"/>
  <c r="DT173" i="8"/>
  <c r="DT181" i="8"/>
  <c r="DT154" i="8"/>
  <c r="DT183" i="8"/>
  <c r="DT190" i="8"/>
  <c r="DT198" i="8"/>
  <c r="DT189" i="8"/>
  <c r="DT178" i="8"/>
  <c r="DT188" i="8"/>
  <c r="DT196" i="8"/>
  <c r="DT204" i="8"/>
  <c r="DT176" i="8"/>
  <c r="DT179" i="8"/>
  <c r="DT187" i="8"/>
  <c r="DT172" i="8"/>
  <c r="DT180" i="8"/>
  <c r="DT186" i="8"/>
  <c r="DT194" i="8"/>
  <c r="DT164" i="8"/>
  <c r="DT185" i="8"/>
  <c r="DT193" i="8"/>
  <c r="DT201" i="8"/>
  <c r="DT184" i="8"/>
  <c r="DT192" i="8"/>
  <c r="DT200" i="8"/>
  <c r="DT197" i="8"/>
  <c r="DT207" i="8"/>
  <c r="DT215" i="8"/>
  <c r="DT223" i="8"/>
  <c r="DT206" i="8"/>
  <c r="DT214" i="8"/>
  <c r="DT222" i="8"/>
  <c r="DT191" i="8"/>
  <c r="DT205" i="8"/>
  <c r="DT213" i="8"/>
  <c r="DT221" i="8"/>
  <c r="DT229" i="8"/>
  <c r="DT212" i="8"/>
  <c r="DT220" i="8"/>
  <c r="DT202" i="8"/>
  <c r="DT211" i="8"/>
  <c r="DT219" i="8"/>
  <c r="DT182" i="8"/>
  <c r="DT199" i="8"/>
  <c r="DT203" i="8"/>
  <c r="DT210" i="8"/>
  <c r="DT218" i="8"/>
  <c r="DT226" i="8"/>
  <c r="DT209" i="8"/>
  <c r="DT217" i="8"/>
  <c r="DT225" i="8"/>
  <c r="DT216" i="8"/>
  <c r="DT236" i="8"/>
  <c r="DT244" i="8"/>
  <c r="DT237" i="8"/>
  <c r="DT208" i="8"/>
  <c r="DT227" i="8"/>
  <c r="DT235" i="8"/>
  <c r="DT243" i="8"/>
  <c r="DT232" i="8"/>
  <c r="DT245" i="8"/>
  <c r="DT195" i="8"/>
  <c r="DT228" i="8"/>
  <c r="DT234" i="8"/>
  <c r="DT242" i="8"/>
  <c r="DT3" i="8"/>
  <c r="DT233" i="8"/>
  <c r="DT241" i="8"/>
  <c r="DT240" i="8"/>
  <c r="DT230" i="8"/>
  <c r="DT239" i="8"/>
  <c r="DT247" i="8"/>
  <c r="DT231" i="8"/>
  <c r="DT238" i="8"/>
  <c r="DT246" i="8"/>
  <c r="DT224" i="8"/>
  <c r="D29" i="8"/>
  <c r="D28" i="8"/>
  <c r="D32" i="8"/>
  <c r="D31" i="8"/>
  <c r="D30" i="8"/>
  <c r="D37" i="8"/>
  <c r="D41" i="8"/>
  <c r="D40" i="8"/>
  <c r="D36" i="8"/>
  <c r="D47" i="8"/>
  <c r="D35" i="8"/>
  <c r="D34" i="8"/>
  <c r="D45" i="8"/>
  <c r="D44" i="8"/>
  <c r="D33" i="8"/>
  <c r="D43" i="8"/>
  <c r="D38" i="8"/>
  <c r="D48" i="8"/>
  <c r="D39" i="8"/>
  <c r="D42" i="8"/>
  <c r="D46" i="8"/>
  <c r="D50" i="8"/>
  <c r="D52" i="8"/>
  <c r="D53" i="8"/>
  <c r="D54" i="8"/>
  <c r="D55" i="8"/>
  <c r="D61" i="8"/>
  <c r="D59" i="8"/>
  <c r="D51" i="8"/>
  <c r="D58" i="8"/>
  <c r="D49" i="8"/>
  <c r="D57" i="8"/>
  <c r="D65" i="8"/>
  <c r="D69" i="8"/>
  <c r="D62" i="8"/>
  <c r="D67" i="8"/>
  <c r="D63" i="8"/>
  <c r="D60" i="8"/>
  <c r="D64" i="8"/>
  <c r="D73" i="8"/>
  <c r="D81" i="8"/>
  <c r="D74" i="8"/>
  <c r="D79" i="8"/>
  <c r="D56" i="8"/>
  <c r="D66" i="8"/>
  <c r="D70" i="8"/>
  <c r="D77" i="8"/>
  <c r="D71" i="8"/>
  <c r="D76" i="8"/>
  <c r="D72" i="8"/>
  <c r="D75" i="8"/>
  <c r="D83" i="8"/>
  <c r="D68" i="8"/>
  <c r="D80" i="8"/>
  <c r="D85" i="8"/>
  <c r="D87" i="8"/>
  <c r="D86" i="8"/>
  <c r="D93" i="8"/>
  <c r="D91" i="8"/>
  <c r="D82" i="8"/>
  <c r="D90" i="8"/>
  <c r="D89" i="8"/>
  <c r="D78" i="8"/>
  <c r="D103" i="8"/>
  <c r="D92" i="8"/>
  <c r="D101" i="8"/>
  <c r="D88" i="8"/>
  <c r="D99" i="8"/>
  <c r="D94" i="8"/>
  <c r="D98" i="8"/>
  <c r="D95" i="8"/>
  <c r="D97" i="8"/>
  <c r="D105" i="8"/>
  <c r="D104" i="8"/>
  <c r="D107" i="8"/>
  <c r="D110" i="8"/>
  <c r="D84" i="8"/>
  <c r="D96" i="8"/>
  <c r="D108" i="8"/>
  <c r="D109" i="8"/>
  <c r="D116" i="8"/>
  <c r="D114" i="8"/>
  <c r="D113" i="8"/>
  <c r="D100" i="8"/>
  <c r="D112" i="8"/>
  <c r="D106" i="8"/>
  <c r="D126" i="8"/>
  <c r="D117" i="8"/>
  <c r="D111" i="8"/>
  <c r="D118" i="8"/>
  <c r="D124" i="8"/>
  <c r="D132" i="8"/>
  <c r="D102" i="8"/>
  <c r="D115" i="8"/>
  <c r="D119" i="8"/>
  <c r="D123" i="8"/>
  <c r="D122" i="8"/>
  <c r="D121" i="8"/>
  <c r="D129" i="8"/>
  <c r="D120" i="8"/>
  <c r="D128" i="8"/>
  <c r="D131" i="8"/>
  <c r="D135" i="8"/>
  <c r="D141" i="8"/>
  <c r="D149" i="8"/>
  <c r="D139" i="8"/>
  <c r="D130" i="8"/>
  <c r="D138" i="8"/>
  <c r="D125" i="8"/>
  <c r="D133" i="8"/>
  <c r="D137" i="8"/>
  <c r="D145" i="8"/>
  <c r="D153" i="8"/>
  <c r="D150" i="8"/>
  <c r="D152" i="8"/>
  <c r="D127" i="8"/>
  <c r="D134" i="8"/>
  <c r="D151" i="8"/>
  <c r="D159" i="8"/>
  <c r="D140" i="8"/>
  <c r="D142" i="8"/>
  <c r="D146" i="8"/>
  <c r="D157" i="8"/>
  <c r="D147" i="8"/>
  <c r="D156" i="8"/>
  <c r="D143" i="8"/>
  <c r="D144" i="8"/>
  <c r="D148" i="8"/>
  <c r="D155" i="8"/>
  <c r="D163" i="8"/>
  <c r="D161" i="8"/>
  <c r="D171" i="8"/>
  <c r="D136" i="8"/>
  <c r="D162" i="8"/>
  <c r="D170" i="8"/>
  <c r="D154" i="8"/>
  <c r="D169" i="8"/>
  <c r="D177" i="8"/>
  <c r="D160" i="8"/>
  <c r="D168" i="8"/>
  <c r="D167" i="8"/>
  <c r="D175" i="8"/>
  <c r="D158" i="8"/>
  <c r="D166" i="8"/>
  <c r="D174" i="8"/>
  <c r="D165" i="8"/>
  <c r="D173" i="8"/>
  <c r="D181" i="8"/>
  <c r="D190" i="8"/>
  <c r="D198" i="8"/>
  <c r="D179" i="8"/>
  <c r="D189" i="8"/>
  <c r="D180" i="8"/>
  <c r="D188" i="8"/>
  <c r="D196" i="8"/>
  <c r="D204" i="8"/>
  <c r="D187" i="8"/>
  <c r="D186" i="8"/>
  <c r="D194" i="8"/>
  <c r="D172" i="8"/>
  <c r="D182" i="8"/>
  <c r="D185" i="8"/>
  <c r="D193" i="8"/>
  <c r="D201" i="8"/>
  <c r="D164" i="8"/>
  <c r="D176" i="8"/>
  <c r="D183" i="8"/>
  <c r="D184" i="8"/>
  <c r="D192" i="8"/>
  <c r="D200" i="8"/>
  <c r="D207" i="8"/>
  <c r="D215" i="8"/>
  <c r="D223" i="8"/>
  <c r="D206" i="8"/>
  <c r="D214" i="8"/>
  <c r="D222" i="8"/>
  <c r="D195" i="8"/>
  <c r="D213" i="8"/>
  <c r="D221" i="8"/>
  <c r="D229" i="8"/>
  <c r="D191" i="8"/>
  <c r="D197" i="8"/>
  <c r="D203" i="8"/>
  <c r="D212" i="8"/>
  <c r="D220" i="8"/>
  <c r="D178" i="8"/>
  <c r="D199" i="8"/>
  <c r="D202" i="8"/>
  <c r="D211" i="8"/>
  <c r="D219" i="8"/>
  <c r="D210" i="8"/>
  <c r="D218" i="8"/>
  <c r="D226" i="8"/>
  <c r="D205" i="8"/>
  <c r="D209" i="8"/>
  <c r="D217" i="8"/>
  <c r="D225" i="8"/>
  <c r="D233" i="8"/>
  <c r="D228" i="8"/>
  <c r="D236" i="8"/>
  <c r="D244" i="8"/>
  <c r="D245" i="8"/>
  <c r="D216" i="8"/>
  <c r="D235" i="8"/>
  <c r="D243" i="8"/>
  <c r="D208" i="8"/>
  <c r="D227" i="8"/>
  <c r="D234" i="8"/>
  <c r="D242" i="8"/>
  <c r="D241" i="8"/>
  <c r="D230" i="8"/>
  <c r="D224" i="8"/>
  <c r="D231" i="8"/>
  <c r="D240" i="8"/>
  <c r="D232" i="8"/>
  <c r="D239" i="8"/>
  <c r="D247" i="8"/>
  <c r="D238" i="8"/>
  <c r="D246" i="8"/>
  <c r="D237" i="8"/>
  <c r="BO8" i="8"/>
  <c r="BO7" i="8"/>
  <c r="BO4" i="8"/>
  <c r="BO9" i="8"/>
  <c r="BO6" i="8"/>
  <c r="BO5" i="8"/>
  <c r="BO11" i="8"/>
  <c r="BO15" i="8"/>
  <c r="BO12" i="8"/>
  <c r="BO10" i="8"/>
  <c r="BO18" i="8"/>
  <c r="BO13" i="8"/>
  <c r="BO17" i="8"/>
  <c r="BO16" i="8"/>
  <c r="BO23" i="8"/>
  <c r="BO21" i="8"/>
  <c r="BO19" i="8"/>
  <c r="BO28" i="8"/>
  <c r="BO22" i="8"/>
  <c r="BO14" i="8"/>
  <c r="BO26" i="8"/>
  <c r="BO27" i="8"/>
  <c r="BO24" i="8"/>
  <c r="BO25" i="8"/>
  <c r="BO20" i="8"/>
  <c r="BO31" i="8"/>
  <c r="BO29" i="8"/>
  <c r="BO36" i="8"/>
  <c r="BO32" i="8"/>
  <c r="BO34" i="8"/>
  <c r="BO40" i="8"/>
  <c r="BO37" i="8"/>
  <c r="BO46" i="8"/>
  <c r="BO30" i="8"/>
  <c r="BO35" i="8"/>
  <c r="BO44" i="8"/>
  <c r="BO33" i="8"/>
  <c r="BO43" i="8"/>
  <c r="BO38" i="8"/>
  <c r="BO39" i="8"/>
  <c r="BO42" i="8"/>
  <c r="BO50" i="8"/>
  <c r="BO55" i="8"/>
  <c r="BO47" i="8"/>
  <c r="BO49" i="8"/>
  <c r="BO41" i="8"/>
  <c r="BO51" i="8"/>
  <c r="BO54" i="8"/>
  <c r="BO48" i="8"/>
  <c r="BO60" i="8"/>
  <c r="BO52" i="8"/>
  <c r="BO45" i="8"/>
  <c r="BO58" i="8"/>
  <c r="BO57" i="8"/>
  <c r="BO56" i="8"/>
  <c r="BO64" i="8"/>
  <c r="BO68" i="8"/>
  <c r="BO62" i="8"/>
  <c r="BO61" i="8"/>
  <c r="BO63" i="8"/>
  <c r="BO66" i="8"/>
  <c r="BO72" i="8"/>
  <c r="BO53" i="8"/>
  <c r="BO80" i="8"/>
  <c r="BO78" i="8"/>
  <c r="BO65" i="8"/>
  <c r="BO70" i="8"/>
  <c r="BO71" i="8"/>
  <c r="BO76" i="8"/>
  <c r="BO67" i="8"/>
  <c r="BO69" i="8"/>
  <c r="BO75" i="8"/>
  <c r="BO74" i="8"/>
  <c r="BO82" i="8"/>
  <c r="BO81" i="8"/>
  <c r="BO86" i="8"/>
  <c r="BO92" i="8"/>
  <c r="BO59" i="8"/>
  <c r="BO90" i="8"/>
  <c r="BO83" i="8"/>
  <c r="BO89" i="8"/>
  <c r="BO77" i="8"/>
  <c r="BO84" i="8"/>
  <c r="BO88" i="8"/>
  <c r="BO96" i="8"/>
  <c r="BO87" i="8"/>
  <c r="BO102" i="8"/>
  <c r="BO79" i="8"/>
  <c r="BO100" i="8"/>
  <c r="BO108" i="8"/>
  <c r="BO85" i="8"/>
  <c r="BO91" i="8"/>
  <c r="BO93" i="8"/>
  <c r="BO73" i="8"/>
  <c r="BO94" i="8"/>
  <c r="BO98" i="8"/>
  <c r="BO95" i="8"/>
  <c r="BO97" i="8"/>
  <c r="BO104" i="8"/>
  <c r="BO109" i="8"/>
  <c r="BO115" i="8"/>
  <c r="BO113" i="8"/>
  <c r="BO99" i="8"/>
  <c r="BO105" i="8"/>
  <c r="BO112" i="8"/>
  <c r="BO101" i="8"/>
  <c r="BO106" i="8"/>
  <c r="BO111" i="8"/>
  <c r="BO119" i="8"/>
  <c r="BO117" i="8"/>
  <c r="BO125" i="8"/>
  <c r="BO118" i="8"/>
  <c r="BO124" i="8"/>
  <c r="BO123" i="8"/>
  <c r="BO131" i="8"/>
  <c r="BO122" i="8"/>
  <c r="BO107" i="8"/>
  <c r="BO114" i="8"/>
  <c r="BO121" i="8"/>
  <c r="BO129" i="8"/>
  <c r="BO103" i="8"/>
  <c r="BO120" i="8"/>
  <c r="BO128" i="8"/>
  <c r="BO127" i="8"/>
  <c r="BO134" i="8"/>
  <c r="BO110" i="8"/>
  <c r="BO140" i="8"/>
  <c r="BO148" i="8"/>
  <c r="BO130" i="8"/>
  <c r="BO132" i="8"/>
  <c r="BO138" i="8"/>
  <c r="BO133" i="8"/>
  <c r="BO137" i="8"/>
  <c r="BO126" i="8"/>
  <c r="BO136" i="8"/>
  <c r="BO144" i="8"/>
  <c r="BO150" i="8"/>
  <c r="BO152" i="8"/>
  <c r="BO160" i="8"/>
  <c r="BO151" i="8"/>
  <c r="BO142" i="8"/>
  <c r="BO158" i="8"/>
  <c r="BO146" i="8"/>
  <c r="BO135" i="8"/>
  <c r="BO145" i="8"/>
  <c r="BO147" i="8"/>
  <c r="BO156" i="8"/>
  <c r="BO139" i="8"/>
  <c r="BO155" i="8"/>
  <c r="BO154" i="8"/>
  <c r="BO162" i="8"/>
  <c r="BO143" i="8"/>
  <c r="BO170" i="8"/>
  <c r="BO178" i="8"/>
  <c r="BO169" i="8"/>
  <c r="BO163" i="8"/>
  <c r="BO168" i="8"/>
  <c r="BO176" i="8"/>
  <c r="BO167" i="8"/>
  <c r="BO157" i="8"/>
  <c r="BO166" i="8"/>
  <c r="BO174" i="8"/>
  <c r="BO141" i="8"/>
  <c r="BO153" i="8"/>
  <c r="BO165" i="8"/>
  <c r="BO173" i="8"/>
  <c r="BO164" i="8"/>
  <c r="BO172" i="8"/>
  <c r="BO180" i="8"/>
  <c r="BO161" i="8"/>
  <c r="BO179" i="8"/>
  <c r="BO189" i="8"/>
  <c r="BO197" i="8"/>
  <c r="BO159" i="8"/>
  <c r="BO188" i="8"/>
  <c r="BO171" i="8"/>
  <c r="BO187" i="8"/>
  <c r="BO195" i="8"/>
  <c r="BO203" i="8"/>
  <c r="BO181" i="8"/>
  <c r="BO186" i="8"/>
  <c r="BO182" i="8"/>
  <c r="BO185" i="8"/>
  <c r="BO193" i="8"/>
  <c r="BO175" i="8"/>
  <c r="BO183" i="8"/>
  <c r="BO184" i="8"/>
  <c r="BO192" i="8"/>
  <c r="BO200" i="8"/>
  <c r="BO116" i="8"/>
  <c r="BO177" i="8"/>
  <c r="BO191" i="8"/>
  <c r="BO199" i="8"/>
  <c r="BO149" i="8"/>
  <c r="BO190" i="8"/>
  <c r="BO201" i="8"/>
  <c r="BO206" i="8"/>
  <c r="BO214" i="8"/>
  <c r="BO222" i="8"/>
  <c r="BO213" i="8"/>
  <c r="BO221" i="8"/>
  <c r="BO196" i="8"/>
  <c r="BO212" i="8"/>
  <c r="BO220" i="8"/>
  <c r="BO228" i="8"/>
  <c r="BO198" i="8"/>
  <c r="BO202" i="8"/>
  <c r="BO211" i="8"/>
  <c r="BO219" i="8"/>
  <c r="BO194" i="8"/>
  <c r="BO204" i="8"/>
  <c r="BO210" i="8"/>
  <c r="BO218" i="8"/>
  <c r="BO205" i="8"/>
  <c r="BO209" i="8"/>
  <c r="BO217" i="8"/>
  <c r="BO225" i="8"/>
  <c r="BO208" i="8"/>
  <c r="BO216" i="8"/>
  <c r="BO224" i="8"/>
  <c r="BO232" i="8"/>
  <c r="BO235" i="8"/>
  <c r="BO243" i="8"/>
  <c r="BO229" i="8"/>
  <c r="BO234" i="8"/>
  <c r="BO242" i="8"/>
  <c r="BO230" i="8"/>
  <c r="BO241" i="8"/>
  <c r="BO3" i="8"/>
  <c r="BO236" i="8"/>
  <c r="BO244" i="8"/>
  <c r="BO231" i="8"/>
  <c r="BO240" i="8"/>
  <c r="BO239" i="8"/>
  <c r="BO247" i="8"/>
  <c r="BO223" i="8"/>
  <c r="BO238" i="8"/>
  <c r="BO246" i="8"/>
  <c r="BO215" i="8"/>
  <c r="BO226" i="8"/>
  <c r="BO227" i="8"/>
  <c r="BO233" i="8"/>
  <c r="BO237" i="8"/>
  <c r="BO245" i="8"/>
  <c r="BO207" i="8"/>
  <c r="AG6" i="8"/>
  <c r="AG5" i="8"/>
  <c r="AG4" i="8"/>
  <c r="AG8" i="8"/>
  <c r="AG11" i="8"/>
  <c r="AG12" i="8"/>
  <c r="AG7" i="8"/>
  <c r="AG13" i="8"/>
  <c r="AG20" i="8"/>
  <c r="AG9" i="8"/>
  <c r="AG10" i="8"/>
  <c r="AG14" i="8"/>
  <c r="AG18" i="8"/>
  <c r="AG16" i="8"/>
  <c r="AG15" i="8"/>
  <c r="AG21" i="8"/>
  <c r="AG19" i="8"/>
  <c r="AG17" i="8"/>
  <c r="AG26" i="8"/>
  <c r="AG23" i="8"/>
  <c r="AG22" i="8"/>
  <c r="AG25" i="8"/>
  <c r="AG28" i="8"/>
  <c r="AG33" i="8"/>
  <c r="AG24" i="8"/>
  <c r="AG31" i="8"/>
  <c r="AG27" i="8"/>
  <c r="AG29" i="8"/>
  <c r="AG30" i="8"/>
  <c r="AG35" i="8"/>
  <c r="AG38" i="8"/>
  <c r="AG32" i="8"/>
  <c r="AG34" i="8"/>
  <c r="AG37" i="8"/>
  <c r="AG44" i="8"/>
  <c r="AG36" i="8"/>
  <c r="AG42" i="8"/>
  <c r="AG39" i="8"/>
  <c r="AG40" i="8"/>
  <c r="AG48" i="8"/>
  <c r="AG46" i="8"/>
  <c r="AG41" i="8"/>
  <c r="AG43" i="8"/>
  <c r="AG45" i="8"/>
  <c r="AG53" i="8"/>
  <c r="AG50" i="8"/>
  <c r="AG51" i="8"/>
  <c r="AG47" i="8"/>
  <c r="AG55" i="8"/>
  <c r="AG58" i="8"/>
  <c r="AG49" i="8"/>
  <c r="AG56" i="8"/>
  <c r="AG52" i="8"/>
  <c r="AG62" i="8"/>
  <c r="AG60" i="8"/>
  <c r="AG54" i="8"/>
  <c r="AG59" i="8"/>
  <c r="AG66" i="8"/>
  <c r="AG57" i="8"/>
  <c r="AG63" i="8"/>
  <c r="AG64" i="8"/>
  <c r="AG61" i="8"/>
  <c r="AG70" i="8"/>
  <c r="AG78" i="8"/>
  <c r="AG65" i="8"/>
  <c r="AG68" i="8"/>
  <c r="AG76" i="8"/>
  <c r="AG84" i="8"/>
  <c r="AG71" i="8"/>
  <c r="AG75" i="8"/>
  <c r="AG67" i="8"/>
  <c r="AG72" i="8"/>
  <c r="AG74" i="8"/>
  <c r="AG73" i="8"/>
  <c r="AG81" i="8"/>
  <c r="AG80" i="8"/>
  <c r="AG77" i="8"/>
  <c r="AG79" i="8"/>
  <c r="AG90" i="8"/>
  <c r="AG83" i="8"/>
  <c r="AG82" i="8"/>
  <c r="AG88" i="8"/>
  <c r="AG87" i="8"/>
  <c r="AG69" i="8"/>
  <c r="AG85" i="8"/>
  <c r="AG86" i="8"/>
  <c r="AG94" i="8"/>
  <c r="AG100" i="8"/>
  <c r="AG93" i="8"/>
  <c r="AG98" i="8"/>
  <c r="AG106" i="8"/>
  <c r="AG97" i="8"/>
  <c r="AG92" i="8"/>
  <c r="AG95" i="8"/>
  <c r="AG104" i="8"/>
  <c r="AG89" i="8"/>
  <c r="AG96" i="8"/>
  <c r="AG103" i="8"/>
  <c r="AG91" i="8"/>
  <c r="AG102" i="8"/>
  <c r="AG99" i="8"/>
  <c r="AG101" i="8"/>
  <c r="AG113" i="8"/>
  <c r="AG105" i="8"/>
  <c r="AG111" i="8"/>
  <c r="AG110" i="8"/>
  <c r="AG107" i="8"/>
  <c r="AG109" i="8"/>
  <c r="AG117" i="8"/>
  <c r="AG112" i="8"/>
  <c r="AG118" i="8"/>
  <c r="AG123" i="8"/>
  <c r="AG131" i="8"/>
  <c r="AG119" i="8"/>
  <c r="AG122" i="8"/>
  <c r="AG121" i="8"/>
  <c r="AG129" i="8"/>
  <c r="AG120" i="8"/>
  <c r="AG127" i="8"/>
  <c r="AG115" i="8"/>
  <c r="AG116" i="8"/>
  <c r="AG126" i="8"/>
  <c r="AG125" i="8"/>
  <c r="AG133" i="8"/>
  <c r="AG134" i="8"/>
  <c r="AG140" i="8"/>
  <c r="AG139" i="8"/>
  <c r="AG132" i="8"/>
  <c r="AG138" i="8"/>
  <c r="AG146" i="8"/>
  <c r="AG114" i="8"/>
  <c r="AG128" i="8"/>
  <c r="AG130" i="8"/>
  <c r="AG137" i="8"/>
  <c r="AG108" i="8"/>
  <c r="AG124" i="8"/>
  <c r="AG136" i="8"/>
  <c r="AG144" i="8"/>
  <c r="AG135" i="8"/>
  <c r="AG143" i="8"/>
  <c r="AG142" i="8"/>
  <c r="AG150" i="8"/>
  <c r="AG158" i="8"/>
  <c r="AG156" i="8"/>
  <c r="AG147" i="8"/>
  <c r="AG148" i="8"/>
  <c r="AG154" i="8"/>
  <c r="AG141" i="8"/>
  <c r="AG149" i="8"/>
  <c r="AG153" i="8"/>
  <c r="AG152" i="8"/>
  <c r="AG160" i="8"/>
  <c r="AG159" i="8"/>
  <c r="AG163" i="8"/>
  <c r="AG168" i="8"/>
  <c r="AG176" i="8"/>
  <c r="AG167" i="8"/>
  <c r="AG175" i="8"/>
  <c r="AG166" i="8"/>
  <c r="AG174" i="8"/>
  <c r="AG182" i="8"/>
  <c r="AG151" i="8"/>
  <c r="AG165" i="8"/>
  <c r="AG173" i="8"/>
  <c r="AG164" i="8"/>
  <c r="AG172" i="8"/>
  <c r="AG145" i="8"/>
  <c r="AG171" i="8"/>
  <c r="AG155" i="8"/>
  <c r="AG161" i="8"/>
  <c r="AG170" i="8"/>
  <c r="AG178" i="8"/>
  <c r="AG169" i="8"/>
  <c r="AG180" i="8"/>
  <c r="AG187" i="8"/>
  <c r="AG195" i="8"/>
  <c r="AG157" i="8"/>
  <c r="AG177" i="8"/>
  <c r="AG181" i="8"/>
  <c r="AG186" i="8"/>
  <c r="AG194" i="8"/>
  <c r="AG185" i="8"/>
  <c r="AG193" i="8"/>
  <c r="AG201" i="8"/>
  <c r="AG162" i="8"/>
  <c r="AG184" i="8"/>
  <c r="AG192" i="8"/>
  <c r="AG183" i="8"/>
  <c r="AG191" i="8"/>
  <c r="AG190" i="8"/>
  <c r="AG198" i="8"/>
  <c r="AG189" i="8"/>
  <c r="AG197" i="8"/>
  <c r="AG205" i="8"/>
  <c r="AG199" i="8"/>
  <c r="AG212" i="8"/>
  <c r="AG220" i="8"/>
  <c r="AG203" i="8"/>
  <c r="AG211" i="8"/>
  <c r="AG219" i="8"/>
  <c r="AG179" i="8"/>
  <c r="AG202" i="8"/>
  <c r="AG204" i="8"/>
  <c r="AG210" i="8"/>
  <c r="AG218" i="8"/>
  <c r="AG226" i="8"/>
  <c r="AG200" i="8"/>
  <c r="AG209" i="8"/>
  <c r="AG217" i="8"/>
  <c r="AG208" i="8"/>
  <c r="AG216" i="8"/>
  <c r="AG224" i="8"/>
  <c r="AG196" i="8"/>
  <c r="AG207" i="8"/>
  <c r="AG215" i="8"/>
  <c r="AG223" i="8"/>
  <c r="AG188" i="8"/>
  <c r="AG206" i="8"/>
  <c r="AG214" i="8"/>
  <c r="AG222" i="8"/>
  <c r="AG230" i="8"/>
  <c r="AG227" i="8"/>
  <c r="AG241" i="8"/>
  <c r="AG3" i="8"/>
  <c r="AG240" i="8"/>
  <c r="AG242" i="8"/>
  <c r="AG231" i="8"/>
  <c r="AG239" i="8"/>
  <c r="AG247" i="8"/>
  <c r="AG246" i="8"/>
  <c r="AG221" i="8"/>
  <c r="AG232" i="8"/>
  <c r="AG238" i="8"/>
  <c r="AG213" i="8"/>
  <c r="AG233" i="8"/>
  <c r="AG237" i="8"/>
  <c r="AG245" i="8"/>
  <c r="AG234" i="8"/>
  <c r="AG236" i="8"/>
  <c r="AG244" i="8"/>
  <c r="AG229" i="8"/>
  <c r="AG225" i="8"/>
  <c r="AG228" i="8"/>
  <c r="AG235" i="8"/>
  <c r="AG243" i="8"/>
  <c r="DR7" i="8"/>
  <c r="DR6" i="8"/>
  <c r="DR4" i="8"/>
  <c r="DR8" i="8"/>
  <c r="DR5" i="8"/>
  <c r="DR10" i="8"/>
  <c r="DR14" i="8"/>
  <c r="DR12" i="8"/>
  <c r="DR9" i="8"/>
  <c r="DR11" i="8"/>
  <c r="DR15" i="8"/>
  <c r="DR17" i="8"/>
  <c r="DR13" i="8"/>
  <c r="DR22" i="8"/>
  <c r="DR16" i="8"/>
  <c r="DR18" i="8"/>
  <c r="DR27" i="8"/>
  <c r="DR20" i="8"/>
  <c r="DR19" i="8"/>
  <c r="DR25" i="8"/>
  <c r="DR21" i="8"/>
  <c r="DR23" i="8"/>
  <c r="DR34" i="8"/>
  <c r="DR32" i="8"/>
  <c r="DR26" i="8"/>
  <c r="DR30" i="8"/>
  <c r="DR31" i="8"/>
  <c r="DR35" i="8"/>
  <c r="DR28" i="8"/>
  <c r="DR24" i="8"/>
  <c r="DR33" i="8"/>
  <c r="DR39" i="8"/>
  <c r="DR38" i="8"/>
  <c r="DR37" i="8"/>
  <c r="DR45" i="8"/>
  <c r="DR29" i="8"/>
  <c r="DR36" i="8"/>
  <c r="DR43" i="8"/>
  <c r="DR42" i="8"/>
  <c r="DR41" i="8"/>
  <c r="DR49" i="8"/>
  <c r="DR40" i="8"/>
  <c r="DR46" i="8"/>
  <c r="DR54" i="8"/>
  <c r="DR44" i="8"/>
  <c r="DR48" i="8"/>
  <c r="DR47" i="8"/>
  <c r="DR50" i="8"/>
  <c r="DR53" i="8"/>
  <c r="DR59" i="8"/>
  <c r="DR57" i="8"/>
  <c r="DR56" i="8"/>
  <c r="DR55" i="8"/>
  <c r="DR63" i="8"/>
  <c r="DR60" i="8"/>
  <c r="DR51" i="8"/>
  <c r="DR67" i="8"/>
  <c r="DR58" i="8"/>
  <c r="DR62" i="8"/>
  <c r="DR65" i="8"/>
  <c r="DR52" i="8"/>
  <c r="DR61" i="8"/>
  <c r="DR71" i="8"/>
  <c r="DR64" i="8"/>
  <c r="DR73" i="8"/>
  <c r="DR79" i="8"/>
  <c r="DR68" i="8"/>
  <c r="DR77" i="8"/>
  <c r="DR70" i="8"/>
  <c r="DR75" i="8"/>
  <c r="DR66" i="8"/>
  <c r="DR74" i="8"/>
  <c r="DR81" i="8"/>
  <c r="DR85" i="8"/>
  <c r="DR76" i="8"/>
  <c r="DR91" i="8"/>
  <c r="DR78" i="8"/>
  <c r="DR80" i="8"/>
  <c r="DR89" i="8"/>
  <c r="DR69" i="8"/>
  <c r="DR82" i="8"/>
  <c r="DR88" i="8"/>
  <c r="DR72" i="8"/>
  <c r="DR83" i="8"/>
  <c r="DR87" i="8"/>
  <c r="DR95" i="8"/>
  <c r="DR96" i="8"/>
  <c r="DR101" i="8"/>
  <c r="DR84" i="8"/>
  <c r="DR99" i="8"/>
  <c r="DR107" i="8"/>
  <c r="DR92" i="8"/>
  <c r="DR86" i="8"/>
  <c r="DR93" i="8"/>
  <c r="DR97" i="8"/>
  <c r="DR94" i="8"/>
  <c r="DR104" i="8"/>
  <c r="DR103" i="8"/>
  <c r="DR108" i="8"/>
  <c r="DR98" i="8"/>
  <c r="DR100" i="8"/>
  <c r="DR114" i="8"/>
  <c r="DR90" i="8"/>
  <c r="DR102" i="8"/>
  <c r="DR112" i="8"/>
  <c r="DR111" i="8"/>
  <c r="DR105" i="8"/>
  <c r="DR110" i="8"/>
  <c r="DR118" i="8"/>
  <c r="DR113" i="8"/>
  <c r="DR116" i="8"/>
  <c r="DR124" i="8"/>
  <c r="DR117" i="8"/>
  <c r="DR123" i="8"/>
  <c r="DR122" i="8"/>
  <c r="DR130" i="8"/>
  <c r="DR106" i="8"/>
  <c r="DR109" i="8"/>
  <c r="DR121" i="8"/>
  <c r="DR120" i="8"/>
  <c r="DR128" i="8"/>
  <c r="DR119" i="8"/>
  <c r="DR127" i="8"/>
  <c r="DR126" i="8"/>
  <c r="DR140" i="8"/>
  <c r="DR125" i="8"/>
  <c r="DR139" i="8"/>
  <c r="DR147" i="8"/>
  <c r="DR138" i="8"/>
  <c r="DR131" i="8"/>
  <c r="DR137" i="8"/>
  <c r="DR145" i="8"/>
  <c r="DR129" i="8"/>
  <c r="DR132" i="8"/>
  <c r="DR136" i="8"/>
  <c r="DR115" i="8"/>
  <c r="DR133" i="8"/>
  <c r="DR135" i="8"/>
  <c r="DR143" i="8"/>
  <c r="DR134" i="8"/>
  <c r="DR144" i="8"/>
  <c r="DR149" i="8"/>
  <c r="DR151" i="8"/>
  <c r="DR159" i="8"/>
  <c r="DR150" i="8"/>
  <c r="DR141" i="8"/>
  <c r="DR157" i="8"/>
  <c r="DR146" i="8"/>
  <c r="DR155" i="8"/>
  <c r="DR142" i="8"/>
  <c r="DR154" i="8"/>
  <c r="DR153" i="8"/>
  <c r="DR161" i="8"/>
  <c r="DR156" i="8"/>
  <c r="DR169" i="8"/>
  <c r="DR177" i="8"/>
  <c r="DR152" i="8"/>
  <c r="DR158" i="8"/>
  <c r="DR168" i="8"/>
  <c r="DR162" i="8"/>
  <c r="DR167" i="8"/>
  <c r="DR175" i="8"/>
  <c r="DR183" i="8"/>
  <c r="DR166" i="8"/>
  <c r="DR174" i="8"/>
  <c r="DR165" i="8"/>
  <c r="DR173" i="8"/>
  <c r="DR164" i="8"/>
  <c r="DR172" i="8"/>
  <c r="DR148" i="8"/>
  <c r="DR163" i="8"/>
  <c r="DR171" i="8"/>
  <c r="DR179" i="8"/>
  <c r="DR178" i="8"/>
  <c r="DR188" i="8"/>
  <c r="DR196" i="8"/>
  <c r="DR187" i="8"/>
  <c r="DR176" i="8"/>
  <c r="DR186" i="8"/>
  <c r="DR194" i="8"/>
  <c r="DR202" i="8"/>
  <c r="DR180" i="8"/>
  <c r="DR185" i="8"/>
  <c r="DR193" i="8"/>
  <c r="DR181" i="8"/>
  <c r="DR184" i="8"/>
  <c r="DR192" i="8"/>
  <c r="DR182" i="8"/>
  <c r="DR191" i="8"/>
  <c r="DR199" i="8"/>
  <c r="DR170" i="8"/>
  <c r="DR190" i="8"/>
  <c r="DR198" i="8"/>
  <c r="DR160" i="8"/>
  <c r="DR200" i="8"/>
  <c r="DR205" i="8"/>
  <c r="DR213" i="8"/>
  <c r="DR221" i="8"/>
  <c r="DR212" i="8"/>
  <c r="DR220" i="8"/>
  <c r="DR211" i="8"/>
  <c r="DR219" i="8"/>
  <c r="DR227" i="8"/>
  <c r="DR201" i="8"/>
  <c r="DR210" i="8"/>
  <c r="DR218" i="8"/>
  <c r="DR189" i="8"/>
  <c r="DR203" i="8"/>
  <c r="DR209" i="8"/>
  <c r="DR217" i="8"/>
  <c r="DR225" i="8"/>
  <c r="DR204" i="8"/>
  <c r="DR208" i="8"/>
  <c r="DR216" i="8"/>
  <c r="DR224" i="8"/>
  <c r="DR195" i="8"/>
  <c r="DR207" i="8"/>
  <c r="DR215" i="8"/>
  <c r="DR223" i="8"/>
  <c r="DR231" i="8"/>
  <c r="DR197" i="8"/>
  <c r="DR234" i="8"/>
  <c r="DR242" i="8"/>
  <c r="DR3" i="8"/>
  <c r="DR243" i="8"/>
  <c r="DR222" i="8"/>
  <c r="DR226" i="8"/>
  <c r="DR228" i="8"/>
  <c r="DR233" i="8"/>
  <c r="DR241" i="8"/>
  <c r="DR214" i="8"/>
  <c r="DR229" i="8"/>
  <c r="DR240" i="8"/>
  <c r="DR206" i="8"/>
  <c r="DR230" i="8"/>
  <c r="DR239" i="8"/>
  <c r="DR247" i="8"/>
  <c r="DR235" i="8"/>
  <c r="DR238" i="8"/>
  <c r="DR246" i="8"/>
  <c r="DR237" i="8"/>
  <c r="DR245" i="8"/>
  <c r="DR232" i="8"/>
  <c r="DR236" i="8"/>
  <c r="DR244" i="8"/>
  <c r="EH7" i="8"/>
  <c r="EH6" i="8"/>
  <c r="EH4" i="8"/>
  <c r="EH8" i="8"/>
  <c r="EH5" i="8"/>
  <c r="EH9" i="8"/>
  <c r="EH14" i="8"/>
  <c r="EH15" i="8"/>
  <c r="EH10" i="8"/>
  <c r="EH17" i="8"/>
  <c r="EH13" i="8"/>
  <c r="EH22" i="8"/>
  <c r="EH20" i="8"/>
  <c r="EH11" i="8"/>
  <c r="EH16" i="8"/>
  <c r="EH27" i="8"/>
  <c r="EH19" i="8"/>
  <c r="EH25" i="8"/>
  <c r="EH18" i="8"/>
  <c r="EH23" i="8"/>
  <c r="EH26" i="8"/>
  <c r="EH12" i="8"/>
  <c r="EH34" i="8"/>
  <c r="EH32" i="8"/>
  <c r="EH21" i="8"/>
  <c r="EH30" i="8"/>
  <c r="EH24" i="8"/>
  <c r="EH33" i="8"/>
  <c r="EH35" i="8"/>
  <c r="EH31" i="8"/>
  <c r="EH39" i="8"/>
  <c r="EH29" i="8"/>
  <c r="EH38" i="8"/>
  <c r="EH45" i="8"/>
  <c r="EH37" i="8"/>
  <c r="EH43" i="8"/>
  <c r="EH40" i="8"/>
  <c r="EH42" i="8"/>
  <c r="EH36" i="8"/>
  <c r="EH41" i="8"/>
  <c r="EH49" i="8"/>
  <c r="EH47" i="8"/>
  <c r="EH28" i="8"/>
  <c r="EH46" i="8"/>
  <c r="EH54" i="8"/>
  <c r="EH50" i="8"/>
  <c r="EH44" i="8"/>
  <c r="EH51" i="8"/>
  <c r="EH59" i="8"/>
  <c r="EH52" i="8"/>
  <c r="EH53" i="8"/>
  <c r="EH57" i="8"/>
  <c r="EH56" i="8"/>
  <c r="EH48" i="8"/>
  <c r="EH55" i="8"/>
  <c r="EH63" i="8"/>
  <c r="EH61" i="8"/>
  <c r="EH62" i="8"/>
  <c r="EH60" i="8"/>
  <c r="EH67" i="8"/>
  <c r="EH64" i="8"/>
  <c r="EH65" i="8"/>
  <c r="EH58" i="8"/>
  <c r="EH71" i="8"/>
  <c r="EH70" i="8"/>
  <c r="EH79" i="8"/>
  <c r="EH69" i="8"/>
  <c r="EH77" i="8"/>
  <c r="EH68" i="8"/>
  <c r="EH72" i="8"/>
  <c r="EH73" i="8"/>
  <c r="EH75" i="8"/>
  <c r="EH66" i="8"/>
  <c r="EH74" i="8"/>
  <c r="EH81" i="8"/>
  <c r="EH76" i="8"/>
  <c r="EH85" i="8"/>
  <c r="EH78" i="8"/>
  <c r="EH82" i="8"/>
  <c r="EH80" i="8"/>
  <c r="EH83" i="8"/>
  <c r="EH91" i="8"/>
  <c r="EH84" i="8"/>
  <c r="EH89" i="8"/>
  <c r="EH88" i="8"/>
  <c r="EH87" i="8"/>
  <c r="EH95" i="8"/>
  <c r="EH93" i="8"/>
  <c r="EH101" i="8"/>
  <c r="EH90" i="8"/>
  <c r="EH94" i="8"/>
  <c r="EH99" i="8"/>
  <c r="EH107" i="8"/>
  <c r="EH97" i="8"/>
  <c r="EH86" i="8"/>
  <c r="EH96" i="8"/>
  <c r="EH103" i="8"/>
  <c r="EH100" i="8"/>
  <c r="EH108" i="8"/>
  <c r="EH102" i="8"/>
  <c r="EH104" i="8"/>
  <c r="EH105" i="8"/>
  <c r="EH114" i="8"/>
  <c r="EH106" i="8"/>
  <c r="EH112" i="8"/>
  <c r="EH92" i="8"/>
  <c r="EH111" i="8"/>
  <c r="EH110" i="8"/>
  <c r="EH118" i="8"/>
  <c r="EH124" i="8"/>
  <c r="EH123" i="8"/>
  <c r="EH113" i="8"/>
  <c r="EH122" i="8"/>
  <c r="EH130" i="8"/>
  <c r="EH115" i="8"/>
  <c r="EH121" i="8"/>
  <c r="EH116" i="8"/>
  <c r="EH120" i="8"/>
  <c r="EH128" i="8"/>
  <c r="EH98" i="8"/>
  <c r="EH109" i="8"/>
  <c r="EH117" i="8"/>
  <c r="EH119" i="8"/>
  <c r="EH127" i="8"/>
  <c r="EH126" i="8"/>
  <c r="EH125" i="8"/>
  <c r="EH131" i="8"/>
  <c r="EH132" i="8"/>
  <c r="EH140" i="8"/>
  <c r="EH133" i="8"/>
  <c r="EH139" i="8"/>
  <c r="EH147" i="8"/>
  <c r="EH138" i="8"/>
  <c r="EH129" i="8"/>
  <c r="EH137" i="8"/>
  <c r="EH145" i="8"/>
  <c r="EH136" i="8"/>
  <c r="EH135" i="8"/>
  <c r="EH143" i="8"/>
  <c r="EH146" i="8"/>
  <c r="EH151" i="8"/>
  <c r="EH159" i="8"/>
  <c r="EH150" i="8"/>
  <c r="EH134" i="8"/>
  <c r="EH141" i="8"/>
  <c r="EH144" i="8"/>
  <c r="EH157" i="8"/>
  <c r="EH148" i="8"/>
  <c r="EH149" i="8"/>
  <c r="EH155" i="8"/>
  <c r="EH142" i="8"/>
  <c r="EH154" i="8"/>
  <c r="EH153" i="8"/>
  <c r="EH161" i="8"/>
  <c r="EH169" i="8"/>
  <c r="EH177" i="8"/>
  <c r="EH168" i="8"/>
  <c r="EH167" i="8"/>
  <c r="EH175" i="8"/>
  <c r="EH152" i="8"/>
  <c r="EH160" i="8"/>
  <c r="EH166" i="8"/>
  <c r="EH174" i="8"/>
  <c r="EH165" i="8"/>
  <c r="EH173" i="8"/>
  <c r="EH164" i="8"/>
  <c r="EH172" i="8"/>
  <c r="EH156" i="8"/>
  <c r="EH162" i="8"/>
  <c r="EH163" i="8"/>
  <c r="EH171" i="8"/>
  <c r="EH179" i="8"/>
  <c r="EH170" i="8"/>
  <c r="EH176" i="8"/>
  <c r="EH181" i="8"/>
  <c r="EH188" i="8"/>
  <c r="EH196" i="8"/>
  <c r="EH182" i="8"/>
  <c r="EH187" i="8"/>
  <c r="EH186" i="8"/>
  <c r="EH194" i="8"/>
  <c r="EH202" i="8"/>
  <c r="EH185" i="8"/>
  <c r="EH193" i="8"/>
  <c r="EH178" i="8"/>
  <c r="EH184" i="8"/>
  <c r="EH192" i="8"/>
  <c r="EH158" i="8"/>
  <c r="EH183" i="8"/>
  <c r="EH191" i="8"/>
  <c r="EH199" i="8"/>
  <c r="EH190" i="8"/>
  <c r="EH198" i="8"/>
  <c r="EH200" i="8"/>
  <c r="EH203" i="8"/>
  <c r="EH205" i="8"/>
  <c r="EH213" i="8"/>
  <c r="EH221" i="8"/>
  <c r="EH204" i="8"/>
  <c r="EH212" i="8"/>
  <c r="EH220" i="8"/>
  <c r="EH180" i="8"/>
  <c r="EH211" i="8"/>
  <c r="EH219" i="8"/>
  <c r="EH227" i="8"/>
  <c r="EH201" i="8"/>
  <c r="EH210" i="8"/>
  <c r="EH218" i="8"/>
  <c r="EH195" i="8"/>
  <c r="EH209" i="8"/>
  <c r="EH217" i="8"/>
  <c r="EH225" i="8"/>
  <c r="EH197" i="8"/>
  <c r="EH208" i="8"/>
  <c r="EH216" i="8"/>
  <c r="EH224" i="8"/>
  <c r="EH189" i="8"/>
  <c r="EH207" i="8"/>
  <c r="EH215" i="8"/>
  <c r="EH223" i="8"/>
  <c r="EH231" i="8"/>
  <c r="EH234" i="8"/>
  <c r="EH242" i="8"/>
  <c r="EH3" i="8"/>
  <c r="EH226" i="8"/>
  <c r="EH233" i="8"/>
  <c r="EH241" i="8"/>
  <c r="EH243" i="8"/>
  <c r="EH232" i="8"/>
  <c r="EH240" i="8"/>
  <c r="EH222" i="8"/>
  <c r="EH239" i="8"/>
  <c r="EH247" i="8"/>
  <c r="EH214" i="8"/>
  <c r="EH238" i="8"/>
  <c r="EH246" i="8"/>
  <c r="EH206" i="8"/>
  <c r="EH228" i="8"/>
  <c r="EH237" i="8"/>
  <c r="EH245" i="8"/>
  <c r="EH230" i="8"/>
  <c r="EH229" i="8"/>
  <c r="EH236" i="8"/>
  <c r="EH244" i="8"/>
  <c r="EH235" i="8"/>
  <c r="N28" i="8"/>
  <c r="N30" i="8"/>
  <c r="N34" i="8"/>
  <c r="N29" i="8"/>
  <c r="N39" i="8"/>
  <c r="N33" i="8"/>
  <c r="N37" i="8"/>
  <c r="N35" i="8"/>
  <c r="N36" i="8"/>
  <c r="N40" i="8"/>
  <c r="N43" i="8"/>
  <c r="N31" i="8"/>
  <c r="N49" i="8"/>
  <c r="N47" i="8"/>
  <c r="N32" i="8"/>
  <c r="N38" i="8"/>
  <c r="N45" i="8"/>
  <c r="N42" i="8"/>
  <c r="N41" i="8"/>
  <c r="N46" i="8"/>
  <c r="N50" i="8"/>
  <c r="N54" i="8"/>
  <c r="N57" i="8"/>
  <c r="N52" i="8"/>
  <c r="N55" i="8"/>
  <c r="N63" i="8"/>
  <c r="N44" i="8"/>
  <c r="N51" i="8"/>
  <c r="N61" i="8"/>
  <c r="N48" i="8"/>
  <c r="N59" i="8"/>
  <c r="N62" i="8"/>
  <c r="N53" i="8"/>
  <c r="N71" i="8"/>
  <c r="N56" i="8"/>
  <c r="N58" i="8"/>
  <c r="N60" i="8"/>
  <c r="N69" i="8"/>
  <c r="N64" i="8"/>
  <c r="N67" i="8"/>
  <c r="N75" i="8"/>
  <c r="N74" i="8"/>
  <c r="N70" i="8"/>
  <c r="N81" i="8"/>
  <c r="N65" i="8"/>
  <c r="N79" i="8"/>
  <c r="N68" i="8"/>
  <c r="N78" i="8"/>
  <c r="N72" i="8"/>
  <c r="N77" i="8"/>
  <c r="N85" i="8"/>
  <c r="N89" i="8"/>
  <c r="N76" i="8"/>
  <c r="N88" i="8"/>
  <c r="N73" i="8"/>
  <c r="N82" i="8"/>
  <c r="N87" i="8"/>
  <c r="N95" i="8"/>
  <c r="N86" i="8"/>
  <c r="N80" i="8"/>
  <c r="N83" i="8"/>
  <c r="N66" i="8"/>
  <c r="N84" i="8"/>
  <c r="N91" i="8"/>
  <c r="N92" i="8"/>
  <c r="N97" i="8"/>
  <c r="N103" i="8"/>
  <c r="N93" i="8"/>
  <c r="N94" i="8"/>
  <c r="N101" i="8"/>
  <c r="N100" i="8"/>
  <c r="N90" i="8"/>
  <c r="N99" i="8"/>
  <c r="N107" i="8"/>
  <c r="N112" i="8"/>
  <c r="N108" i="8"/>
  <c r="N111" i="8"/>
  <c r="N96" i="8"/>
  <c r="N110" i="8"/>
  <c r="N118" i="8"/>
  <c r="N102" i="8"/>
  <c r="N109" i="8"/>
  <c r="N98" i="8"/>
  <c r="N104" i="8"/>
  <c r="N105" i="8"/>
  <c r="N106" i="8"/>
  <c r="N114" i="8"/>
  <c r="N117" i="8"/>
  <c r="N120" i="8"/>
  <c r="N128" i="8"/>
  <c r="N113" i="8"/>
  <c r="N115" i="8"/>
  <c r="N126" i="8"/>
  <c r="N119" i="8"/>
  <c r="N124" i="8"/>
  <c r="N123" i="8"/>
  <c r="N131" i="8"/>
  <c r="N122" i="8"/>
  <c r="N130" i="8"/>
  <c r="N137" i="8"/>
  <c r="N121" i="8"/>
  <c r="N136" i="8"/>
  <c r="N116" i="8"/>
  <c r="N125" i="8"/>
  <c r="N135" i="8"/>
  <c r="N143" i="8"/>
  <c r="N127" i="8"/>
  <c r="N129" i="8"/>
  <c r="N132" i="8"/>
  <c r="N141" i="8"/>
  <c r="N133" i="8"/>
  <c r="N140" i="8"/>
  <c r="N139" i="8"/>
  <c r="N147" i="8"/>
  <c r="N142" i="8"/>
  <c r="N150" i="8"/>
  <c r="N155" i="8"/>
  <c r="N153" i="8"/>
  <c r="N161" i="8"/>
  <c r="N134" i="8"/>
  <c r="N145" i="8"/>
  <c r="N146" i="8"/>
  <c r="N152" i="8"/>
  <c r="N151" i="8"/>
  <c r="N159" i="8"/>
  <c r="N144" i="8"/>
  <c r="N158" i="8"/>
  <c r="N138" i="8"/>
  <c r="N148" i="8"/>
  <c r="N157" i="8"/>
  <c r="N160" i="8"/>
  <c r="N165" i="8"/>
  <c r="N173" i="8"/>
  <c r="N162" i="8"/>
  <c r="N164" i="8"/>
  <c r="N172" i="8"/>
  <c r="N149" i="8"/>
  <c r="N163" i="8"/>
  <c r="N171" i="8"/>
  <c r="N179" i="8"/>
  <c r="N170" i="8"/>
  <c r="N169" i="8"/>
  <c r="N177" i="8"/>
  <c r="N168" i="8"/>
  <c r="N176" i="8"/>
  <c r="N154" i="8"/>
  <c r="N167" i="8"/>
  <c r="N175" i="8"/>
  <c r="N183" i="8"/>
  <c r="N184" i="8"/>
  <c r="N192" i="8"/>
  <c r="N200" i="8"/>
  <c r="N156" i="8"/>
  <c r="N191" i="8"/>
  <c r="N180" i="8"/>
  <c r="N190" i="8"/>
  <c r="N198" i="8"/>
  <c r="N178" i="8"/>
  <c r="N181" i="8"/>
  <c r="N189" i="8"/>
  <c r="N174" i="8"/>
  <c r="N182" i="8"/>
  <c r="N188" i="8"/>
  <c r="N196" i="8"/>
  <c r="N166" i="8"/>
  <c r="N187" i="8"/>
  <c r="N195" i="8"/>
  <c r="N186" i="8"/>
  <c r="N194" i="8"/>
  <c r="N202" i="8"/>
  <c r="N199" i="8"/>
  <c r="N209" i="8"/>
  <c r="N217" i="8"/>
  <c r="N225" i="8"/>
  <c r="N208" i="8"/>
  <c r="N216" i="8"/>
  <c r="N224" i="8"/>
  <c r="N193" i="8"/>
  <c r="N207" i="8"/>
  <c r="N215" i="8"/>
  <c r="N223" i="8"/>
  <c r="N231" i="8"/>
  <c r="N185" i="8"/>
  <c r="N203" i="8"/>
  <c r="N206" i="8"/>
  <c r="N214" i="8"/>
  <c r="N222" i="8"/>
  <c r="N204" i="8"/>
  <c r="N213" i="8"/>
  <c r="N221" i="8"/>
  <c r="N201" i="8"/>
  <c r="N205" i="8"/>
  <c r="N212" i="8"/>
  <c r="N220" i="8"/>
  <c r="N211" i="8"/>
  <c r="N219" i="8"/>
  <c r="N227" i="8"/>
  <c r="N218" i="8"/>
  <c r="N228" i="8"/>
  <c r="N238" i="8"/>
  <c r="N246" i="8"/>
  <c r="N210" i="8"/>
  <c r="N229" i="8"/>
  <c r="N237" i="8"/>
  <c r="N245" i="8"/>
  <c r="N230" i="8"/>
  <c r="N236" i="8"/>
  <c r="N244" i="8"/>
  <c r="N247" i="8"/>
  <c r="N197" i="8"/>
  <c r="N235" i="8"/>
  <c r="N243" i="8"/>
  <c r="N234" i="8"/>
  <c r="N242" i="8"/>
  <c r="N232" i="8"/>
  <c r="N241" i="8"/>
  <c r="N226" i="8"/>
  <c r="N233" i="8"/>
  <c r="N240" i="8"/>
  <c r="N239" i="8"/>
  <c r="EM4" i="8"/>
  <c r="EM7" i="8"/>
  <c r="EM6" i="8"/>
  <c r="EM9" i="8"/>
  <c r="EM5" i="8"/>
  <c r="EM10" i="8"/>
  <c r="EM15" i="8"/>
  <c r="EM13" i="8"/>
  <c r="EM11" i="8"/>
  <c r="EM8" i="8"/>
  <c r="EM18" i="8"/>
  <c r="EM12" i="8"/>
  <c r="EM14" i="8"/>
  <c r="EM16" i="8"/>
  <c r="EM23" i="8"/>
  <c r="EM24" i="8"/>
  <c r="EM21" i="8"/>
  <c r="EM17" i="8"/>
  <c r="EM19" i="8"/>
  <c r="EM20" i="8"/>
  <c r="EM28" i="8"/>
  <c r="EM31" i="8"/>
  <c r="EM22" i="8"/>
  <c r="EM29" i="8"/>
  <c r="EM25" i="8"/>
  <c r="EM26" i="8"/>
  <c r="EM40" i="8"/>
  <c r="EM27" i="8"/>
  <c r="EM32" i="8"/>
  <c r="EM33" i="8"/>
  <c r="EM36" i="8"/>
  <c r="EM35" i="8"/>
  <c r="EM42" i="8"/>
  <c r="EM30" i="8"/>
  <c r="EM34" i="8"/>
  <c r="EM38" i="8"/>
  <c r="EM46" i="8"/>
  <c r="EM44" i="8"/>
  <c r="EM37" i="8"/>
  <c r="EM41" i="8"/>
  <c r="EM51" i="8"/>
  <c r="EM39" i="8"/>
  <c r="EM43" i="8"/>
  <c r="EM48" i="8"/>
  <c r="EM45" i="8"/>
  <c r="EM53" i="8"/>
  <c r="EM56" i="8"/>
  <c r="EM64" i="8"/>
  <c r="EM47" i="8"/>
  <c r="EM50" i="8"/>
  <c r="EM60" i="8"/>
  <c r="EM52" i="8"/>
  <c r="EM58" i="8"/>
  <c r="EM66" i="8"/>
  <c r="EM72" i="8"/>
  <c r="EM55" i="8"/>
  <c r="EM61" i="8"/>
  <c r="EM57" i="8"/>
  <c r="EM62" i="8"/>
  <c r="EM54" i="8"/>
  <c r="EM63" i="8"/>
  <c r="EM49" i="8"/>
  <c r="EM59" i="8"/>
  <c r="EM68" i="8"/>
  <c r="EM73" i="8"/>
  <c r="EM76" i="8"/>
  <c r="EM75" i="8"/>
  <c r="EM74" i="8"/>
  <c r="EM82" i="8"/>
  <c r="EM69" i="8"/>
  <c r="EM70" i="8"/>
  <c r="EM80" i="8"/>
  <c r="EM71" i="8"/>
  <c r="EM79" i="8"/>
  <c r="EM78" i="8"/>
  <c r="EM77" i="8"/>
  <c r="EM88" i="8"/>
  <c r="EM87" i="8"/>
  <c r="EM86" i="8"/>
  <c r="EM65" i="8"/>
  <c r="EM85" i="8"/>
  <c r="EM83" i="8"/>
  <c r="EM92" i="8"/>
  <c r="EM98" i="8"/>
  <c r="EM97" i="8"/>
  <c r="EM91" i="8"/>
  <c r="EM96" i="8"/>
  <c r="EM104" i="8"/>
  <c r="EM67" i="8"/>
  <c r="EM81" i="8"/>
  <c r="EM84" i="8"/>
  <c r="EM90" i="8"/>
  <c r="EM93" i="8"/>
  <c r="EM102" i="8"/>
  <c r="EM94" i="8"/>
  <c r="EM101" i="8"/>
  <c r="EM89" i="8"/>
  <c r="EM95" i="8"/>
  <c r="EM100" i="8"/>
  <c r="EM107" i="8"/>
  <c r="EM99" i="8"/>
  <c r="EM111" i="8"/>
  <c r="EM110" i="8"/>
  <c r="EM103" i="8"/>
  <c r="EM109" i="8"/>
  <c r="EM108" i="8"/>
  <c r="EM105" i="8"/>
  <c r="EM115" i="8"/>
  <c r="EM116" i="8"/>
  <c r="EM121" i="8"/>
  <c r="EM129" i="8"/>
  <c r="EM112" i="8"/>
  <c r="EM117" i="8"/>
  <c r="EM120" i="8"/>
  <c r="EM118" i="8"/>
  <c r="EM119" i="8"/>
  <c r="EM127" i="8"/>
  <c r="EM114" i="8"/>
  <c r="EM125" i="8"/>
  <c r="EM106" i="8"/>
  <c r="EM113" i="8"/>
  <c r="EM124" i="8"/>
  <c r="EM123" i="8"/>
  <c r="EM131" i="8"/>
  <c r="EM138" i="8"/>
  <c r="EM137" i="8"/>
  <c r="EM130" i="8"/>
  <c r="EM136" i="8"/>
  <c r="EM144" i="8"/>
  <c r="EM126" i="8"/>
  <c r="EM135" i="8"/>
  <c r="EM122" i="8"/>
  <c r="EM128" i="8"/>
  <c r="EM134" i="8"/>
  <c r="EM142" i="8"/>
  <c r="EM132" i="8"/>
  <c r="EM141" i="8"/>
  <c r="EM133" i="8"/>
  <c r="EM140" i="8"/>
  <c r="EM148" i="8"/>
  <c r="EM139" i="8"/>
  <c r="EM149" i="8"/>
  <c r="EM156" i="8"/>
  <c r="EM154" i="8"/>
  <c r="EM162" i="8"/>
  <c r="EM145" i="8"/>
  <c r="EM146" i="8"/>
  <c r="EM152" i="8"/>
  <c r="EM147" i="8"/>
  <c r="EM151" i="8"/>
  <c r="EM159" i="8"/>
  <c r="EM150" i="8"/>
  <c r="EM158" i="8"/>
  <c r="EM157" i="8"/>
  <c r="EM161" i="8"/>
  <c r="EM166" i="8"/>
  <c r="EM174" i="8"/>
  <c r="EM165" i="8"/>
  <c r="EM173" i="8"/>
  <c r="EM164" i="8"/>
  <c r="EM172" i="8"/>
  <c r="EM180" i="8"/>
  <c r="EM163" i="8"/>
  <c r="EM171" i="8"/>
  <c r="EM170" i="8"/>
  <c r="EM169" i="8"/>
  <c r="EM177" i="8"/>
  <c r="EM143" i="8"/>
  <c r="EM153" i="8"/>
  <c r="EM168" i="8"/>
  <c r="EM176" i="8"/>
  <c r="EM155" i="8"/>
  <c r="EM167" i="8"/>
  <c r="EM178" i="8"/>
  <c r="EM185" i="8"/>
  <c r="EM193" i="8"/>
  <c r="EM201" i="8"/>
  <c r="EM160" i="8"/>
  <c r="EM175" i="8"/>
  <c r="EM179" i="8"/>
  <c r="EM184" i="8"/>
  <c r="EM192" i="8"/>
  <c r="EM183" i="8"/>
  <c r="EM191" i="8"/>
  <c r="EM199" i="8"/>
  <c r="EM190" i="8"/>
  <c r="EM181" i="8"/>
  <c r="EM189" i="8"/>
  <c r="EM197" i="8"/>
  <c r="EM182" i="8"/>
  <c r="EM188" i="8"/>
  <c r="EM196" i="8"/>
  <c r="EM187" i="8"/>
  <c r="EM195" i="8"/>
  <c r="EM203" i="8"/>
  <c r="EM198" i="8"/>
  <c r="EM210" i="8"/>
  <c r="EM218" i="8"/>
  <c r="EM226" i="8"/>
  <c r="EM209" i="8"/>
  <c r="EM217" i="8"/>
  <c r="EM200" i="8"/>
  <c r="EM202" i="8"/>
  <c r="EM208" i="8"/>
  <c r="EM216" i="8"/>
  <c r="EM224" i="8"/>
  <c r="EM232" i="8"/>
  <c r="EM207" i="8"/>
  <c r="EM215" i="8"/>
  <c r="EM206" i="8"/>
  <c r="EM214" i="8"/>
  <c r="EM222" i="8"/>
  <c r="EM194" i="8"/>
  <c r="EM204" i="8"/>
  <c r="EM205" i="8"/>
  <c r="EM213" i="8"/>
  <c r="EM221" i="8"/>
  <c r="EM186" i="8"/>
  <c r="EM212" i="8"/>
  <c r="EM220" i="8"/>
  <c r="EM228" i="8"/>
  <c r="EM239" i="8"/>
  <c r="EM247" i="8"/>
  <c r="EM246" i="8"/>
  <c r="EM223" i="8"/>
  <c r="EM238" i="8"/>
  <c r="EM229" i="8"/>
  <c r="EM237" i="8"/>
  <c r="EM245" i="8"/>
  <c r="EM219" i="8"/>
  <c r="EM230" i="8"/>
  <c r="EM236" i="8"/>
  <c r="EM244" i="8"/>
  <c r="EM240" i="8"/>
  <c r="EM211" i="8"/>
  <c r="EM231" i="8"/>
  <c r="EM235" i="8"/>
  <c r="EM243" i="8"/>
  <c r="EM234" i="8"/>
  <c r="EM242" i="8"/>
  <c r="EM233" i="8"/>
  <c r="EM241" i="8"/>
  <c r="EM3" i="8"/>
  <c r="EM225" i="8"/>
  <c r="EM227" i="8"/>
  <c r="AD5" i="8"/>
  <c r="AD4" i="8"/>
  <c r="AD7" i="8"/>
  <c r="AD6" i="8"/>
  <c r="AD12" i="8"/>
  <c r="AD14" i="8"/>
  <c r="AD10" i="8"/>
  <c r="AD17" i="8"/>
  <c r="AD8" i="8"/>
  <c r="AD9" i="8"/>
  <c r="AD13" i="8"/>
  <c r="AD19" i="8"/>
  <c r="AD11" i="8"/>
  <c r="AD22" i="8"/>
  <c r="AD15" i="8"/>
  <c r="AD20" i="8"/>
  <c r="AD23" i="8"/>
  <c r="AD18" i="8"/>
  <c r="AD16" i="8"/>
  <c r="AD27" i="8"/>
  <c r="AD30" i="8"/>
  <c r="AD21" i="8"/>
  <c r="AD26" i="8"/>
  <c r="AD25" i="8"/>
  <c r="AD28" i="8"/>
  <c r="AD34" i="8"/>
  <c r="AD29" i="8"/>
  <c r="AD39" i="8"/>
  <c r="AD24" i="8"/>
  <c r="AD35" i="8"/>
  <c r="AD37" i="8"/>
  <c r="AD43" i="8"/>
  <c r="AD32" i="8"/>
  <c r="AD36" i="8"/>
  <c r="AD49" i="8"/>
  <c r="AD33" i="8"/>
  <c r="AD40" i="8"/>
  <c r="AD47" i="8"/>
  <c r="AD41" i="8"/>
  <c r="AD31" i="8"/>
  <c r="AD45" i="8"/>
  <c r="AD42" i="8"/>
  <c r="AD50" i="8"/>
  <c r="AD38" i="8"/>
  <c r="AD46" i="8"/>
  <c r="AD54" i="8"/>
  <c r="AD44" i="8"/>
  <c r="AD57" i="8"/>
  <c r="AD63" i="8"/>
  <c r="AD53" i="8"/>
  <c r="AD48" i="8"/>
  <c r="AD52" i="8"/>
  <c r="AD61" i="8"/>
  <c r="AD51" i="8"/>
  <c r="AD55" i="8"/>
  <c r="AD59" i="8"/>
  <c r="AD56" i="8"/>
  <c r="AD58" i="8"/>
  <c r="AD64" i="8"/>
  <c r="AD71" i="8"/>
  <c r="AD62" i="8"/>
  <c r="AD65" i="8"/>
  <c r="AD69" i="8"/>
  <c r="AD60" i="8"/>
  <c r="AD67" i="8"/>
  <c r="AD75" i="8"/>
  <c r="AD74" i="8"/>
  <c r="AD72" i="8"/>
  <c r="AD81" i="8"/>
  <c r="AD73" i="8"/>
  <c r="AD70" i="8"/>
  <c r="AD79" i="8"/>
  <c r="AD66" i="8"/>
  <c r="AD78" i="8"/>
  <c r="AD77" i="8"/>
  <c r="AD85" i="8"/>
  <c r="AD89" i="8"/>
  <c r="AD83" i="8"/>
  <c r="AD88" i="8"/>
  <c r="AD68" i="8"/>
  <c r="AD80" i="8"/>
  <c r="AD82" i="8"/>
  <c r="AD84" i="8"/>
  <c r="AD87" i="8"/>
  <c r="AD95" i="8"/>
  <c r="AD86" i="8"/>
  <c r="AD91" i="8"/>
  <c r="AD94" i="8"/>
  <c r="AD97" i="8"/>
  <c r="AD92" i="8"/>
  <c r="AD103" i="8"/>
  <c r="AD76" i="8"/>
  <c r="AD96" i="8"/>
  <c r="AD90" i="8"/>
  <c r="AD101" i="8"/>
  <c r="AD100" i="8"/>
  <c r="AD99" i="8"/>
  <c r="AD107" i="8"/>
  <c r="AD112" i="8"/>
  <c r="AD93" i="8"/>
  <c r="AD102" i="8"/>
  <c r="AD105" i="8"/>
  <c r="AD111" i="8"/>
  <c r="AD104" i="8"/>
  <c r="AD106" i="8"/>
  <c r="AD110" i="8"/>
  <c r="AD118" i="8"/>
  <c r="AD109" i="8"/>
  <c r="AD108" i="8"/>
  <c r="AD98" i="8"/>
  <c r="AD114" i="8"/>
  <c r="AD120" i="8"/>
  <c r="AD128" i="8"/>
  <c r="AD126" i="8"/>
  <c r="AD115" i="8"/>
  <c r="AD116" i="8"/>
  <c r="AD117" i="8"/>
  <c r="AD124" i="8"/>
  <c r="AD123" i="8"/>
  <c r="AD131" i="8"/>
  <c r="AD122" i="8"/>
  <c r="AD130" i="8"/>
  <c r="AD113" i="8"/>
  <c r="AD125" i="8"/>
  <c r="AD132" i="8"/>
  <c r="AD137" i="8"/>
  <c r="AD127" i="8"/>
  <c r="AD133" i="8"/>
  <c r="AD136" i="8"/>
  <c r="AD129" i="8"/>
  <c r="AD135" i="8"/>
  <c r="AD143" i="8"/>
  <c r="AD121" i="8"/>
  <c r="AD141" i="8"/>
  <c r="AD134" i="8"/>
  <c r="AD140" i="8"/>
  <c r="AD119" i="8"/>
  <c r="AD139" i="8"/>
  <c r="AD147" i="8"/>
  <c r="AD138" i="8"/>
  <c r="AD142" i="8"/>
  <c r="AD155" i="8"/>
  <c r="AD148" i="8"/>
  <c r="AD153" i="8"/>
  <c r="AD161" i="8"/>
  <c r="AD149" i="8"/>
  <c r="AD152" i="8"/>
  <c r="AD150" i="8"/>
  <c r="AD151" i="8"/>
  <c r="AD159" i="8"/>
  <c r="AD145" i="8"/>
  <c r="AD158" i="8"/>
  <c r="AD157" i="8"/>
  <c r="AD160" i="8"/>
  <c r="AD165" i="8"/>
  <c r="AD173" i="8"/>
  <c r="AD144" i="8"/>
  <c r="AD146" i="8"/>
  <c r="AD164" i="8"/>
  <c r="AD172" i="8"/>
  <c r="AD171" i="8"/>
  <c r="AD179" i="8"/>
  <c r="AD170" i="8"/>
  <c r="AD154" i="8"/>
  <c r="AD169" i="8"/>
  <c r="AD177" i="8"/>
  <c r="AD156" i="8"/>
  <c r="AD162" i="8"/>
  <c r="AD168" i="8"/>
  <c r="AD176" i="8"/>
  <c r="AD163" i="8"/>
  <c r="AD167" i="8"/>
  <c r="AD175" i="8"/>
  <c r="AD183" i="8"/>
  <c r="AD182" i="8"/>
  <c r="AD184" i="8"/>
  <c r="AD192" i="8"/>
  <c r="AD200" i="8"/>
  <c r="AD178" i="8"/>
  <c r="AD191" i="8"/>
  <c r="AD190" i="8"/>
  <c r="AD198" i="8"/>
  <c r="AD189" i="8"/>
  <c r="AD188" i="8"/>
  <c r="AD196" i="8"/>
  <c r="AD187" i="8"/>
  <c r="AD195" i="8"/>
  <c r="AD174" i="8"/>
  <c r="AD180" i="8"/>
  <c r="AD186" i="8"/>
  <c r="AD194" i="8"/>
  <c r="AD202" i="8"/>
  <c r="AD204" i="8"/>
  <c r="AD209" i="8"/>
  <c r="AD217" i="8"/>
  <c r="AD225" i="8"/>
  <c r="AD205" i="8"/>
  <c r="AD208" i="8"/>
  <c r="AD216" i="8"/>
  <c r="AD207" i="8"/>
  <c r="AD215" i="8"/>
  <c r="AD223" i="8"/>
  <c r="AD231" i="8"/>
  <c r="AD166" i="8"/>
  <c r="AD206" i="8"/>
  <c r="AD214" i="8"/>
  <c r="AD222" i="8"/>
  <c r="AD193" i="8"/>
  <c r="AD213" i="8"/>
  <c r="AD221" i="8"/>
  <c r="AD185" i="8"/>
  <c r="AD197" i="8"/>
  <c r="AD201" i="8"/>
  <c r="AD212" i="8"/>
  <c r="AD220" i="8"/>
  <c r="AD181" i="8"/>
  <c r="AD199" i="8"/>
  <c r="AD211" i="8"/>
  <c r="AD219" i="8"/>
  <c r="AD227" i="8"/>
  <c r="AD238" i="8"/>
  <c r="AD246" i="8"/>
  <c r="AD232" i="8"/>
  <c r="AD237" i="8"/>
  <c r="AD245" i="8"/>
  <c r="AD203" i="8"/>
  <c r="AD218" i="8"/>
  <c r="AD233" i="8"/>
  <c r="AD236" i="8"/>
  <c r="AD244" i="8"/>
  <c r="AD210" i="8"/>
  <c r="AD235" i="8"/>
  <c r="AD243" i="8"/>
  <c r="AD239" i="8"/>
  <c r="AD247" i="8"/>
  <c r="AD224" i="8"/>
  <c r="AD228" i="8"/>
  <c r="AD234" i="8"/>
  <c r="AD242" i="8"/>
  <c r="AD226" i="8"/>
  <c r="AD229" i="8"/>
  <c r="AD241" i="8"/>
  <c r="AD3" i="8"/>
  <c r="AD230" i="8"/>
  <c r="AD240" i="8"/>
  <c r="E29" i="8"/>
  <c r="E33" i="8"/>
  <c r="E28" i="8"/>
  <c r="E38" i="8"/>
  <c r="E30" i="8"/>
  <c r="E36" i="8"/>
  <c r="E31" i="8"/>
  <c r="E39" i="8"/>
  <c r="E42" i="8"/>
  <c r="E37" i="8"/>
  <c r="E41" i="8"/>
  <c r="E48" i="8"/>
  <c r="E32" i="8"/>
  <c r="E35" i="8"/>
  <c r="E46" i="8"/>
  <c r="E34" i="8"/>
  <c r="E44" i="8"/>
  <c r="E45" i="8"/>
  <c r="E49" i="8"/>
  <c r="E53" i="8"/>
  <c r="E56" i="8"/>
  <c r="E54" i="8"/>
  <c r="E62" i="8"/>
  <c r="E40" i="8"/>
  <c r="E47" i="8"/>
  <c r="E52" i="8"/>
  <c r="E60" i="8"/>
  <c r="E50" i="8"/>
  <c r="E51" i="8"/>
  <c r="E58" i="8"/>
  <c r="E57" i="8"/>
  <c r="E59" i="8"/>
  <c r="E65" i="8"/>
  <c r="E55" i="8"/>
  <c r="E43" i="8"/>
  <c r="E70" i="8"/>
  <c r="E68" i="8"/>
  <c r="E61" i="8"/>
  <c r="E63" i="8"/>
  <c r="E66" i="8"/>
  <c r="E74" i="8"/>
  <c r="E73" i="8"/>
  <c r="E82" i="8"/>
  <c r="E64" i="8"/>
  <c r="E80" i="8"/>
  <c r="E78" i="8"/>
  <c r="E77" i="8"/>
  <c r="E67" i="8"/>
  <c r="E69" i="8"/>
  <c r="E71" i="8"/>
  <c r="E76" i="8"/>
  <c r="E84" i="8"/>
  <c r="E79" i="8"/>
  <c r="E88" i="8"/>
  <c r="E81" i="8"/>
  <c r="E85" i="8"/>
  <c r="E87" i="8"/>
  <c r="E75" i="8"/>
  <c r="E86" i="8"/>
  <c r="E94" i="8"/>
  <c r="E72" i="8"/>
  <c r="E92" i="8"/>
  <c r="E83" i="8"/>
  <c r="E90" i="8"/>
  <c r="E96" i="8"/>
  <c r="E104" i="8"/>
  <c r="E89" i="8"/>
  <c r="E102" i="8"/>
  <c r="E91" i="8"/>
  <c r="E93" i="8"/>
  <c r="E100" i="8"/>
  <c r="E99" i="8"/>
  <c r="E98" i="8"/>
  <c r="E106" i="8"/>
  <c r="E97" i="8"/>
  <c r="E103" i="8"/>
  <c r="E111" i="8"/>
  <c r="E107" i="8"/>
  <c r="E110" i="8"/>
  <c r="E108" i="8"/>
  <c r="E109" i="8"/>
  <c r="E117" i="8"/>
  <c r="E95" i="8"/>
  <c r="E115" i="8"/>
  <c r="E105" i="8"/>
  <c r="E113" i="8"/>
  <c r="E116" i="8"/>
  <c r="E127" i="8"/>
  <c r="E125" i="8"/>
  <c r="E133" i="8"/>
  <c r="E118" i="8"/>
  <c r="E124" i="8"/>
  <c r="E101" i="8"/>
  <c r="E119" i="8"/>
  <c r="E123" i="8"/>
  <c r="E112" i="8"/>
  <c r="E114" i="8"/>
  <c r="E122" i="8"/>
  <c r="E130" i="8"/>
  <c r="E121" i="8"/>
  <c r="E129" i="8"/>
  <c r="E128" i="8"/>
  <c r="E134" i="8"/>
  <c r="E136" i="8"/>
  <c r="E131" i="8"/>
  <c r="E135" i="8"/>
  <c r="E142" i="8"/>
  <c r="E150" i="8"/>
  <c r="E140" i="8"/>
  <c r="E120" i="8"/>
  <c r="E132" i="8"/>
  <c r="E139" i="8"/>
  <c r="E138" i="8"/>
  <c r="E146" i="8"/>
  <c r="E149" i="8"/>
  <c r="E154" i="8"/>
  <c r="E141" i="8"/>
  <c r="E153" i="8"/>
  <c r="E137" i="8"/>
  <c r="E152" i="8"/>
  <c r="E160" i="8"/>
  <c r="E126" i="8"/>
  <c r="E151" i="8"/>
  <c r="E158" i="8"/>
  <c r="E145" i="8"/>
  <c r="E157" i="8"/>
  <c r="E147" i="8"/>
  <c r="E156" i="8"/>
  <c r="E164" i="8"/>
  <c r="E172" i="8"/>
  <c r="E161" i="8"/>
  <c r="E171" i="8"/>
  <c r="E162" i="8"/>
  <c r="E170" i="8"/>
  <c r="E178" i="8"/>
  <c r="E148" i="8"/>
  <c r="E155" i="8"/>
  <c r="E163" i="8"/>
  <c r="E169" i="8"/>
  <c r="E143" i="8"/>
  <c r="E168" i="8"/>
  <c r="E176" i="8"/>
  <c r="E167" i="8"/>
  <c r="E175" i="8"/>
  <c r="E159" i="8"/>
  <c r="E166" i="8"/>
  <c r="E174" i="8"/>
  <c r="E182" i="8"/>
  <c r="E173" i="8"/>
  <c r="E191" i="8"/>
  <c r="E199" i="8"/>
  <c r="E165" i="8"/>
  <c r="E190" i="8"/>
  <c r="E179" i="8"/>
  <c r="E189" i="8"/>
  <c r="E197" i="8"/>
  <c r="E205" i="8"/>
  <c r="E180" i="8"/>
  <c r="E188" i="8"/>
  <c r="E181" i="8"/>
  <c r="E187" i="8"/>
  <c r="E195" i="8"/>
  <c r="E186" i="8"/>
  <c r="E194" i="8"/>
  <c r="E202" i="8"/>
  <c r="E144" i="8"/>
  <c r="E185" i="8"/>
  <c r="E193" i="8"/>
  <c r="E201" i="8"/>
  <c r="E183" i="8"/>
  <c r="E208" i="8"/>
  <c r="E216" i="8"/>
  <c r="E224" i="8"/>
  <c r="E207" i="8"/>
  <c r="E215" i="8"/>
  <c r="E223" i="8"/>
  <c r="E206" i="8"/>
  <c r="E214" i="8"/>
  <c r="E222" i="8"/>
  <c r="E230" i="8"/>
  <c r="E196" i="8"/>
  <c r="E213" i="8"/>
  <c r="E221" i="8"/>
  <c r="E198" i="8"/>
  <c r="E203" i="8"/>
  <c r="E212" i="8"/>
  <c r="E220" i="8"/>
  <c r="E177" i="8"/>
  <c r="E200" i="8"/>
  <c r="E204" i="8"/>
  <c r="E211" i="8"/>
  <c r="E219" i="8"/>
  <c r="E227" i="8"/>
  <c r="E192" i="8"/>
  <c r="E210" i="8"/>
  <c r="E218" i="8"/>
  <c r="E226" i="8"/>
  <c r="E184" i="8"/>
  <c r="E237" i="8"/>
  <c r="E245" i="8"/>
  <c r="E228" i="8"/>
  <c r="E236" i="8"/>
  <c r="E244" i="8"/>
  <c r="E238" i="8"/>
  <c r="E229" i="8"/>
  <c r="E235" i="8"/>
  <c r="E243" i="8"/>
  <c r="E242" i="8"/>
  <c r="E225" i="8"/>
  <c r="E234" i="8"/>
  <c r="E233" i="8"/>
  <c r="E217" i="8"/>
  <c r="E241" i="8"/>
  <c r="E209" i="8"/>
  <c r="E231" i="8"/>
  <c r="E240" i="8"/>
  <c r="E246" i="8"/>
  <c r="E232" i="8"/>
  <c r="E239" i="8"/>
  <c r="E247" i="8"/>
  <c r="AM4" i="8"/>
  <c r="AM8" i="8"/>
  <c r="AM7" i="8"/>
  <c r="AM5" i="8"/>
  <c r="AM6" i="8"/>
  <c r="AM9" i="8"/>
  <c r="AM10" i="8"/>
  <c r="AM15" i="8"/>
  <c r="AM13" i="8"/>
  <c r="AM12" i="8"/>
  <c r="AM11" i="8"/>
  <c r="AM18" i="8"/>
  <c r="AM16" i="8"/>
  <c r="AM20" i="8"/>
  <c r="AM14" i="8"/>
  <c r="AM23" i="8"/>
  <c r="AM17" i="8"/>
  <c r="AM24" i="8"/>
  <c r="AM21" i="8"/>
  <c r="AM19" i="8"/>
  <c r="AM28" i="8"/>
  <c r="AM27" i="8"/>
  <c r="AM22" i="8"/>
  <c r="AM26" i="8"/>
  <c r="AM31" i="8"/>
  <c r="AM25" i="8"/>
  <c r="AM29" i="8"/>
  <c r="AM35" i="8"/>
  <c r="AM30" i="8"/>
  <c r="AM40" i="8"/>
  <c r="AM33" i="8"/>
  <c r="AM38" i="8"/>
  <c r="AM36" i="8"/>
  <c r="AM39" i="8"/>
  <c r="AM42" i="8"/>
  <c r="AM50" i="8"/>
  <c r="AM32" i="8"/>
  <c r="AM41" i="8"/>
  <c r="AM34" i="8"/>
  <c r="AM37" i="8"/>
  <c r="AM46" i="8"/>
  <c r="AM47" i="8"/>
  <c r="AM51" i="8"/>
  <c r="AM43" i="8"/>
  <c r="AM48" i="8"/>
  <c r="AM55" i="8"/>
  <c r="AM58" i="8"/>
  <c r="AM44" i="8"/>
  <c r="AM52" i="8"/>
  <c r="AM53" i="8"/>
  <c r="AM56" i="8"/>
  <c r="AM64" i="8"/>
  <c r="AM54" i="8"/>
  <c r="AM62" i="8"/>
  <c r="AM45" i="8"/>
  <c r="AM49" i="8"/>
  <c r="AM60" i="8"/>
  <c r="AM66" i="8"/>
  <c r="AM61" i="8"/>
  <c r="AM65" i="8"/>
  <c r="AM72" i="8"/>
  <c r="AM70" i="8"/>
  <c r="AM57" i="8"/>
  <c r="AM59" i="8"/>
  <c r="AM68" i="8"/>
  <c r="AM76" i="8"/>
  <c r="AM75" i="8"/>
  <c r="AM73" i="8"/>
  <c r="AM74" i="8"/>
  <c r="AM82" i="8"/>
  <c r="AM69" i="8"/>
  <c r="AM80" i="8"/>
  <c r="AM79" i="8"/>
  <c r="AM63" i="8"/>
  <c r="AM78" i="8"/>
  <c r="AM67" i="8"/>
  <c r="AM71" i="8"/>
  <c r="AM83" i="8"/>
  <c r="AM90" i="8"/>
  <c r="AM84" i="8"/>
  <c r="AM85" i="8"/>
  <c r="AM88" i="8"/>
  <c r="AM96" i="8"/>
  <c r="AM77" i="8"/>
  <c r="AM87" i="8"/>
  <c r="AM86" i="8"/>
  <c r="AM81" i="8"/>
  <c r="AM92" i="8"/>
  <c r="AM95" i="8"/>
  <c r="AM98" i="8"/>
  <c r="AM91" i="8"/>
  <c r="AM97" i="8"/>
  <c r="AM104" i="8"/>
  <c r="AM102" i="8"/>
  <c r="AM101" i="8"/>
  <c r="AM93" i="8"/>
  <c r="AM100" i="8"/>
  <c r="AM108" i="8"/>
  <c r="AM94" i="8"/>
  <c r="AM105" i="8"/>
  <c r="AM113" i="8"/>
  <c r="AM106" i="8"/>
  <c r="AM99" i="8"/>
  <c r="AM107" i="8"/>
  <c r="AM111" i="8"/>
  <c r="AM110" i="8"/>
  <c r="AM109" i="8"/>
  <c r="AM103" i="8"/>
  <c r="AM115" i="8"/>
  <c r="AM121" i="8"/>
  <c r="AM129" i="8"/>
  <c r="AM89" i="8"/>
  <c r="AM120" i="8"/>
  <c r="AM112" i="8"/>
  <c r="AM114" i="8"/>
  <c r="AM116" i="8"/>
  <c r="AM127" i="8"/>
  <c r="AM117" i="8"/>
  <c r="AM118" i="8"/>
  <c r="AM125" i="8"/>
  <c r="AM124" i="8"/>
  <c r="AM119" i="8"/>
  <c r="AM123" i="8"/>
  <c r="AM131" i="8"/>
  <c r="AM133" i="8"/>
  <c r="AM138" i="8"/>
  <c r="AM137" i="8"/>
  <c r="AM136" i="8"/>
  <c r="AM144" i="8"/>
  <c r="AM135" i="8"/>
  <c r="AM126" i="8"/>
  <c r="AM142" i="8"/>
  <c r="AM128" i="8"/>
  <c r="AM134" i="8"/>
  <c r="AM141" i="8"/>
  <c r="AM130" i="8"/>
  <c r="AM140" i="8"/>
  <c r="AM148" i="8"/>
  <c r="AM143" i="8"/>
  <c r="AM156" i="8"/>
  <c r="AM132" i="8"/>
  <c r="AM149" i="8"/>
  <c r="AM154" i="8"/>
  <c r="AM162" i="8"/>
  <c r="AM122" i="8"/>
  <c r="AM145" i="8"/>
  <c r="AM150" i="8"/>
  <c r="AM153" i="8"/>
  <c r="AM152" i="8"/>
  <c r="AM151" i="8"/>
  <c r="AM159" i="8"/>
  <c r="AM139" i="8"/>
  <c r="AM146" i="8"/>
  <c r="AM158" i="8"/>
  <c r="AM147" i="8"/>
  <c r="AM155" i="8"/>
  <c r="AM166" i="8"/>
  <c r="AM174" i="8"/>
  <c r="AM157" i="8"/>
  <c r="AM165" i="8"/>
  <c r="AM173" i="8"/>
  <c r="AM161" i="8"/>
  <c r="AM164" i="8"/>
  <c r="AM172" i="8"/>
  <c r="AM180" i="8"/>
  <c r="AM171" i="8"/>
  <c r="AM170" i="8"/>
  <c r="AM178" i="8"/>
  <c r="AM160" i="8"/>
  <c r="AM163" i="8"/>
  <c r="AM169" i="8"/>
  <c r="AM177" i="8"/>
  <c r="AM168" i="8"/>
  <c r="AM176" i="8"/>
  <c r="AM183" i="8"/>
  <c r="AM185" i="8"/>
  <c r="AM193" i="8"/>
  <c r="AM201" i="8"/>
  <c r="AM184" i="8"/>
  <c r="AM192" i="8"/>
  <c r="AM191" i="8"/>
  <c r="AM199" i="8"/>
  <c r="AM167" i="8"/>
  <c r="AM175" i="8"/>
  <c r="AM179" i="8"/>
  <c r="AM190" i="8"/>
  <c r="AM189" i="8"/>
  <c r="AM197" i="8"/>
  <c r="AM188" i="8"/>
  <c r="AM196" i="8"/>
  <c r="AM181" i="8"/>
  <c r="AM187" i="8"/>
  <c r="AM195" i="8"/>
  <c r="AM203" i="8"/>
  <c r="AM194" i="8"/>
  <c r="AM205" i="8"/>
  <c r="AM210" i="8"/>
  <c r="AM218" i="8"/>
  <c r="AM226" i="8"/>
  <c r="AM186" i="8"/>
  <c r="AM198" i="8"/>
  <c r="AM209" i="8"/>
  <c r="AM217" i="8"/>
  <c r="AM208" i="8"/>
  <c r="AM216" i="8"/>
  <c r="AM224" i="8"/>
  <c r="AM232" i="8"/>
  <c r="AM207" i="8"/>
  <c r="AM215" i="8"/>
  <c r="AM223" i="8"/>
  <c r="AM206" i="8"/>
  <c r="AM214" i="8"/>
  <c r="AM222" i="8"/>
  <c r="AM182" i="8"/>
  <c r="AM202" i="8"/>
  <c r="AM213" i="8"/>
  <c r="AM221" i="8"/>
  <c r="AM200" i="8"/>
  <c r="AM212" i="8"/>
  <c r="AM220" i="8"/>
  <c r="AM228" i="8"/>
  <c r="AM225" i="8"/>
  <c r="AM239" i="8"/>
  <c r="AM247" i="8"/>
  <c r="AM246" i="8"/>
  <c r="AM204" i="8"/>
  <c r="AM233" i="8"/>
  <c r="AM238" i="8"/>
  <c r="AM237" i="8"/>
  <c r="AM245" i="8"/>
  <c r="AM244" i="8"/>
  <c r="AM227" i="8"/>
  <c r="AM236" i="8"/>
  <c r="AM240" i="8"/>
  <c r="AM229" i="8"/>
  <c r="AM235" i="8"/>
  <c r="AM243" i="8"/>
  <c r="AM230" i="8"/>
  <c r="AM234" i="8"/>
  <c r="AM242" i="8"/>
  <c r="AM219" i="8"/>
  <c r="AM231" i="8"/>
  <c r="AM241" i="8"/>
  <c r="AM3" i="8"/>
  <c r="AM211" i="8"/>
  <c r="CD7" i="8"/>
  <c r="CD6" i="8"/>
  <c r="CD4" i="8"/>
  <c r="CD8" i="8"/>
  <c r="CD9" i="8"/>
  <c r="CD10" i="8"/>
  <c r="CD12" i="8"/>
  <c r="CD14" i="8"/>
  <c r="CD5" i="8"/>
  <c r="CD11" i="8"/>
  <c r="CD13" i="8"/>
  <c r="CD17" i="8"/>
  <c r="CD20" i="8"/>
  <c r="CD22" i="8"/>
  <c r="CD18" i="8"/>
  <c r="CD15" i="8"/>
  <c r="CD16" i="8"/>
  <c r="CD19" i="8"/>
  <c r="CD24" i="8"/>
  <c r="CD27" i="8"/>
  <c r="CD25" i="8"/>
  <c r="CD21" i="8"/>
  <c r="CD34" i="8"/>
  <c r="CD32" i="8"/>
  <c r="CD23" i="8"/>
  <c r="CD26" i="8"/>
  <c r="CD28" i="8"/>
  <c r="CD29" i="8"/>
  <c r="CD30" i="8"/>
  <c r="CD33" i="8"/>
  <c r="CD35" i="8"/>
  <c r="CD39" i="8"/>
  <c r="CD37" i="8"/>
  <c r="CD31" i="8"/>
  <c r="CD45" i="8"/>
  <c r="CD36" i="8"/>
  <c r="CD43" i="8"/>
  <c r="CD42" i="8"/>
  <c r="CD41" i="8"/>
  <c r="CD49" i="8"/>
  <c r="CD38" i="8"/>
  <c r="CD44" i="8"/>
  <c r="CD54" i="8"/>
  <c r="CD52" i="8"/>
  <c r="CD40" i="8"/>
  <c r="CD48" i="8"/>
  <c r="CD50" i="8"/>
  <c r="CD53" i="8"/>
  <c r="CD59" i="8"/>
  <c r="CD46" i="8"/>
  <c r="CD57" i="8"/>
  <c r="CD55" i="8"/>
  <c r="CD56" i="8"/>
  <c r="CD47" i="8"/>
  <c r="CD51" i="8"/>
  <c r="CD63" i="8"/>
  <c r="CD67" i="8"/>
  <c r="CD65" i="8"/>
  <c r="CD61" i="8"/>
  <c r="CD58" i="8"/>
  <c r="CD62" i="8"/>
  <c r="CD71" i="8"/>
  <c r="CD68" i="8"/>
  <c r="CD79" i="8"/>
  <c r="CD64" i="8"/>
  <c r="CD66" i="8"/>
  <c r="CD72" i="8"/>
  <c r="CD73" i="8"/>
  <c r="CD77" i="8"/>
  <c r="CD85" i="8"/>
  <c r="CD60" i="8"/>
  <c r="CD75" i="8"/>
  <c r="CD74" i="8"/>
  <c r="CD69" i="8"/>
  <c r="CD70" i="8"/>
  <c r="CD81" i="8"/>
  <c r="CD83" i="8"/>
  <c r="CD84" i="8"/>
  <c r="CD91" i="8"/>
  <c r="CD76" i="8"/>
  <c r="CD78" i="8"/>
  <c r="CD89" i="8"/>
  <c r="CD80" i="8"/>
  <c r="CD88" i="8"/>
  <c r="CD87" i="8"/>
  <c r="CD95" i="8"/>
  <c r="CD101" i="8"/>
  <c r="CD82" i="8"/>
  <c r="CD96" i="8"/>
  <c r="CD99" i="8"/>
  <c r="CD107" i="8"/>
  <c r="CD90" i="8"/>
  <c r="CD97" i="8"/>
  <c r="CD92" i="8"/>
  <c r="CD104" i="8"/>
  <c r="CD93" i="8"/>
  <c r="CD103" i="8"/>
  <c r="CD105" i="8"/>
  <c r="CD106" i="8"/>
  <c r="CD98" i="8"/>
  <c r="CD114" i="8"/>
  <c r="CD100" i="8"/>
  <c r="CD94" i="8"/>
  <c r="CD102" i="8"/>
  <c r="CD108" i="8"/>
  <c r="CD112" i="8"/>
  <c r="CD111" i="8"/>
  <c r="CD86" i="8"/>
  <c r="CD110" i="8"/>
  <c r="CD118" i="8"/>
  <c r="CD113" i="8"/>
  <c r="CD124" i="8"/>
  <c r="CD123" i="8"/>
  <c r="CD116" i="8"/>
  <c r="CD122" i="8"/>
  <c r="CD130" i="8"/>
  <c r="CD117" i="8"/>
  <c r="CD121" i="8"/>
  <c r="CD115" i="8"/>
  <c r="CD120" i="8"/>
  <c r="CD128" i="8"/>
  <c r="CD119" i="8"/>
  <c r="CD127" i="8"/>
  <c r="CD109" i="8"/>
  <c r="CD126" i="8"/>
  <c r="CD133" i="8"/>
  <c r="CD140" i="8"/>
  <c r="CD139" i="8"/>
  <c r="CD147" i="8"/>
  <c r="CD125" i="8"/>
  <c r="CD138" i="8"/>
  <c r="CD137" i="8"/>
  <c r="CD145" i="8"/>
  <c r="CD136" i="8"/>
  <c r="CD129" i="8"/>
  <c r="CD131" i="8"/>
  <c r="CD135" i="8"/>
  <c r="CD143" i="8"/>
  <c r="CD151" i="8"/>
  <c r="CD159" i="8"/>
  <c r="CD142" i="8"/>
  <c r="CD148" i="8"/>
  <c r="CD149" i="8"/>
  <c r="CD157" i="8"/>
  <c r="CD134" i="8"/>
  <c r="CD150" i="8"/>
  <c r="CD155" i="8"/>
  <c r="CD132" i="8"/>
  <c r="CD154" i="8"/>
  <c r="CD141" i="8"/>
  <c r="CD146" i="8"/>
  <c r="CD153" i="8"/>
  <c r="CD161" i="8"/>
  <c r="CD169" i="8"/>
  <c r="CD177" i="8"/>
  <c r="CD156" i="8"/>
  <c r="CD168" i="8"/>
  <c r="CD158" i="8"/>
  <c r="CD160" i="8"/>
  <c r="CD167" i="8"/>
  <c r="CD175" i="8"/>
  <c r="CD183" i="8"/>
  <c r="CD166" i="8"/>
  <c r="CD174" i="8"/>
  <c r="CD152" i="8"/>
  <c r="CD162" i="8"/>
  <c r="CD165" i="8"/>
  <c r="CD173" i="8"/>
  <c r="CD144" i="8"/>
  <c r="CD163" i="8"/>
  <c r="CD164" i="8"/>
  <c r="CD172" i="8"/>
  <c r="CD171" i="8"/>
  <c r="CD179" i="8"/>
  <c r="CD188" i="8"/>
  <c r="CD196" i="8"/>
  <c r="CD170" i="8"/>
  <c r="CD187" i="8"/>
  <c r="CD178" i="8"/>
  <c r="CD186" i="8"/>
  <c r="CD194" i="8"/>
  <c r="CD202" i="8"/>
  <c r="CD176" i="8"/>
  <c r="CD185" i="8"/>
  <c r="CD193" i="8"/>
  <c r="CD184" i="8"/>
  <c r="CD192" i="8"/>
  <c r="CD180" i="8"/>
  <c r="CD191" i="8"/>
  <c r="CD199" i="8"/>
  <c r="CD181" i="8"/>
  <c r="CD190" i="8"/>
  <c r="CD198" i="8"/>
  <c r="CD197" i="8"/>
  <c r="CD213" i="8"/>
  <c r="CD221" i="8"/>
  <c r="CD182" i="8"/>
  <c r="CD205" i="8"/>
  <c r="CD212" i="8"/>
  <c r="CD220" i="8"/>
  <c r="CD211" i="8"/>
  <c r="CD219" i="8"/>
  <c r="CD227" i="8"/>
  <c r="CD210" i="8"/>
  <c r="CD218" i="8"/>
  <c r="CD200" i="8"/>
  <c r="CD209" i="8"/>
  <c r="CD217" i="8"/>
  <c r="CD225" i="8"/>
  <c r="CD208" i="8"/>
  <c r="CD216" i="8"/>
  <c r="CD224" i="8"/>
  <c r="CD203" i="8"/>
  <c r="CD207" i="8"/>
  <c r="CD215" i="8"/>
  <c r="CD223" i="8"/>
  <c r="CD231" i="8"/>
  <c r="CD195" i="8"/>
  <c r="CD201" i="8"/>
  <c r="CD232" i="8"/>
  <c r="CD234" i="8"/>
  <c r="CD242" i="8"/>
  <c r="CD233" i="8"/>
  <c r="CD241" i="8"/>
  <c r="CD3" i="8"/>
  <c r="CD240" i="8"/>
  <c r="CD239" i="8"/>
  <c r="CD247" i="8"/>
  <c r="CD228" i="8"/>
  <c r="CD222" i="8"/>
  <c r="CD229" i="8"/>
  <c r="CD238" i="8"/>
  <c r="CD246" i="8"/>
  <c r="CD189" i="8"/>
  <c r="CD204" i="8"/>
  <c r="CD214" i="8"/>
  <c r="CD226" i="8"/>
  <c r="CD230" i="8"/>
  <c r="CD237" i="8"/>
  <c r="CD245" i="8"/>
  <c r="CD206" i="8"/>
  <c r="CD236" i="8"/>
  <c r="CD244" i="8"/>
  <c r="CD235" i="8"/>
  <c r="CD243" i="8"/>
  <c r="EP7" i="8"/>
  <c r="EP6" i="8"/>
  <c r="EP4" i="8"/>
  <c r="EP8" i="8"/>
  <c r="EP10" i="8"/>
  <c r="EP9" i="8"/>
  <c r="EP14" i="8"/>
  <c r="EP5" i="8"/>
  <c r="EP13" i="8"/>
  <c r="EP12" i="8"/>
  <c r="EP17" i="8"/>
  <c r="EP11" i="8"/>
  <c r="EP22" i="8"/>
  <c r="EP20" i="8"/>
  <c r="EP15" i="8"/>
  <c r="EP16" i="8"/>
  <c r="EP19" i="8"/>
  <c r="EP18" i="8"/>
  <c r="EP27" i="8"/>
  <c r="EP25" i="8"/>
  <c r="EP21" i="8"/>
  <c r="EP24" i="8"/>
  <c r="EP34" i="8"/>
  <c r="EP23" i="8"/>
  <c r="EP32" i="8"/>
  <c r="EP26" i="8"/>
  <c r="EP28" i="8"/>
  <c r="EP30" i="8"/>
  <c r="EP33" i="8"/>
  <c r="EP35" i="8"/>
  <c r="EP29" i="8"/>
  <c r="EP39" i="8"/>
  <c r="EP38" i="8"/>
  <c r="EP31" i="8"/>
  <c r="EP37" i="8"/>
  <c r="EP45" i="8"/>
  <c r="EP36" i="8"/>
  <c r="EP43" i="8"/>
  <c r="EP42" i="8"/>
  <c r="EP41" i="8"/>
  <c r="EP49" i="8"/>
  <c r="EP44" i="8"/>
  <c r="EP54" i="8"/>
  <c r="EP48" i="8"/>
  <c r="EP50" i="8"/>
  <c r="EP40" i="8"/>
  <c r="EP52" i="8"/>
  <c r="EP46" i="8"/>
  <c r="EP53" i="8"/>
  <c r="EP59" i="8"/>
  <c r="EP57" i="8"/>
  <c r="EP56" i="8"/>
  <c r="EP51" i="8"/>
  <c r="EP55" i="8"/>
  <c r="EP63" i="8"/>
  <c r="EP58" i="8"/>
  <c r="EP67" i="8"/>
  <c r="EP65" i="8"/>
  <c r="EP61" i="8"/>
  <c r="EP47" i="8"/>
  <c r="EP62" i="8"/>
  <c r="EP71" i="8"/>
  <c r="EP68" i="8"/>
  <c r="EP79" i="8"/>
  <c r="EP60" i="8"/>
  <c r="EP66" i="8"/>
  <c r="EP72" i="8"/>
  <c r="EP73" i="8"/>
  <c r="EP77" i="8"/>
  <c r="EP75" i="8"/>
  <c r="EP74" i="8"/>
  <c r="EP69" i="8"/>
  <c r="EP70" i="8"/>
  <c r="EP81" i="8"/>
  <c r="EP83" i="8"/>
  <c r="EP85" i="8"/>
  <c r="EP84" i="8"/>
  <c r="EP91" i="8"/>
  <c r="EP76" i="8"/>
  <c r="EP78" i="8"/>
  <c r="EP89" i="8"/>
  <c r="EP80" i="8"/>
  <c r="EP88" i="8"/>
  <c r="EP87" i="8"/>
  <c r="EP95" i="8"/>
  <c r="EP64" i="8"/>
  <c r="EP82" i="8"/>
  <c r="EP101" i="8"/>
  <c r="EP99" i="8"/>
  <c r="EP107" i="8"/>
  <c r="EP97" i="8"/>
  <c r="EP92" i="8"/>
  <c r="EP96" i="8"/>
  <c r="EP90" i="8"/>
  <c r="EP93" i="8"/>
  <c r="EP103" i="8"/>
  <c r="EP105" i="8"/>
  <c r="EP108" i="8"/>
  <c r="EP106" i="8"/>
  <c r="EP94" i="8"/>
  <c r="EP98" i="8"/>
  <c r="EP114" i="8"/>
  <c r="EP100" i="8"/>
  <c r="EP102" i="8"/>
  <c r="EP112" i="8"/>
  <c r="EP111" i="8"/>
  <c r="EP110" i="8"/>
  <c r="EP118" i="8"/>
  <c r="EP86" i="8"/>
  <c r="EP124" i="8"/>
  <c r="EP104" i="8"/>
  <c r="EP115" i="8"/>
  <c r="EP123" i="8"/>
  <c r="EP116" i="8"/>
  <c r="EP122" i="8"/>
  <c r="EP130" i="8"/>
  <c r="EP117" i="8"/>
  <c r="EP121" i="8"/>
  <c r="EP120" i="8"/>
  <c r="EP128" i="8"/>
  <c r="EP119" i="8"/>
  <c r="EP127" i="8"/>
  <c r="EP109" i="8"/>
  <c r="EP126" i="8"/>
  <c r="EP113" i="8"/>
  <c r="EP129" i="8"/>
  <c r="EP133" i="8"/>
  <c r="EP140" i="8"/>
  <c r="EP139" i="8"/>
  <c r="EP147" i="8"/>
  <c r="EP125" i="8"/>
  <c r="EP138" i="8"/>
  <c r="EP137" i="8"/>
  <c r="EP145" i="8"/>
  <c r="EP136" i="8"/>
  <c r="EP131" i="8"/>
  <c r="EP135" i="8"/>
  <c r="EP143" i="8"/>
  <c r="EP151" i="8"/>
  <c r="EP159" i="8"/>
  <c r="EP142" i="8"/>
  <c r="EP148" i="8"/>
  <c r="EP150" i="8"/>
  <c r="EP149" i="8"/>
  <c r="EP157" i="8"/>
  <c r="EP132" i="8"/>
  <c r="EP134" i="8"/>
  <c r="EP155" i="8"/>
  <c r="EP154" i="8"/>
  <c r="EP141" i="8"/>
  <c r="EP146" i="8"/>
  <c r="EP153" i="8"/>
  <c r="EP161" i="8"/>
  <c r="EP169" i="8"/>
  <c r="EP177" i="8"/>
  <c r="EP156" i="8"/>
  <c r="EP160" i="8"/>
  <c r="EP168" i="8"/>
  <c r="EP144" i="8"/>
  <c r="EP158" i="8"/>
  <c r="EP167" i="8"/>
  <c r="EP175" i="8"/>
  <c r="EP166" i="8"/>
  <c r="EP174" i="8"/>
  <c r="EP152" i="8"/>
  <c r="EP162" i="8"/>
  <c r="EP165" i="8"/>
  <c r="EP173" i="8"/>
  <c r="EP164" i="8"/>
  <c r="EP172" i="8"/>
  <c r="EP163" i="8"/>
  <c r="EP171" i="8"/>
  <c r="EP179" i="8"/>
  <c r="EP188" i="8"/>
  <c r="EP196" i="8"/>
  <c r="EP170" i="8"/>
  <c r="EP187" i="8"/>
  <c r="EP178" i="8"/>
  <c r="EP186" i="8"/>
  <c r="EP194" i="8"/>
  <c r="EP202" i="8"/>
  <c r="EP176" i="8"/>
  <c r="EP185" i="8"/>
  <c r="EP193" i="8"/>
  <c r="EP184" i="8"/>
  <c r="EP192" i="8"/>
  <c r="EP180" i="8"/>
  <c r="EP183" i="8"/>
  <c r="EP191" i="8"/>
  <c r="EP199" i="8"/>
  <c r="EP181" i="8"/>
  <c r="EP190" i="8"/>
  <c r="EP198" i="8"/>
  <c r="EP197" i="8"/>
  <c r="EP205" i="8"/>
  <c r="EP213" i="8"/>
  <c r="EP221" i="8"/>
  <c r="EP212" i="8"/>
  <c r="EP220" i="8"/>
  <c r="EP211" i="8"/>
  <c r="EP219" i="8"/>
  <c r="EP227" i="8"/>
  <c r="EP210" i="8"/>
  <c r="EP218" i="8"/>
  <c r="EP200" i="8"/>
  <c r="EP209" i="8"/>
  <c r="EP217" i="8"/>
  <c r="EP225" i="8"/>
  <c r="EP208" i="8"/>
  <c r="EP216" i="8"/>
  <c r="EP224" i="8"/>
  <c r="EP203" i="8"/>
  <c r="EP207" i="8"/>
  <c r="EP215" i="8"/>
  <c r="EP223" i="8"/>
  <c r="EP231" i="8"/>
  <c r="EP232" i="8"/>
  <c r="EP234" i="8"/>
  <c r="EP242" i="8"/>
  <c r="EP233" i="8"/>
  <c r="EP241" i="8"/>
  <c r="EP3" i="8"/>
  <c r="EP235" i="8"/>
  <c r="EP240" i="8"/>
  <c r="EP247" i="8"/>
  <c r="EP195" i="8"/>
  <c r="EP204" i="8"/>
  <c r="EP228" i="8"/>
  <c r="EP239" i="8"/>
  <c r="EP201" i="8"/>
  <c r="EP222" i="8"/>
  <c r="EP229" i="8"/>
  <c r="EP238" i="8"/>
  <c r="EP246" i="8"/>
  <c r="EP214" i="8"/>
  <c r="EP226" i="8"/>
  <c r="EP230" i="8"/>
  <c r="EP237" i="8"/>
  <c r="EP245" i="8"/>
  <c r="EP182" i="8"/>
  <c r="EP189" i="8"/>
  <c r="EP206" i="8"/>
  <c r="EP236" i="8"/>
  <c r="EP244" i="8"/>
  <c r="EP243" i="8"/>
  <c r="EC4" i="8"/>
  <c r="EC6" i="8"/>
  <c r="EC5" i="8"/>
  <c r="EC11" i="8"/>
  <c r="EC10" i="8"/>
  <c r="EC7" i="8"/>
  <c r="EC13" i="8"/>
  <c r="EC8" i="8"/>
  <c r="EC16" i="8"/>
  <c r="EC12" i="8"/>
  <c r="EC15" i="8"/>
  <c r="EC20" i="8"/>
  <c r="EC14" i="8"/>
  <c r="EC17" i="8"/>
  <c r="EC21" i="8"/>
  <c r="EC9" i="8"/>
  <c r="EC18" i="8"/>
  <c r="EC22" i="8"/>
  <c r="EC26" i="8"/>
  <c r="EC24" i="8"/>
  <c r="EC27" i="8"/>
  <c r="EC29" i="8"/>
  <c r="EC23" i="8"/>
  <c r="EC25" i="8"/>
  <c r="EC33" i="8"/>
  <c r="EC38" i="8"/>
  <c r="EC19" i="8"/>
  <c r="EC30" i="8"/>
  <c r="EC36" i="8"/>
  <c r="EC28" i="8"/>
  <c r="EC39" i="8"/>
  <c r="EC42" i="8"/>
  <c r="EC32" i="8"/>
  <c r="EC34" i="8"/>
  <c r="EC37" i="8"/>
  <c r="EC48" i="8"/>
  <c r="EC35" i="8"/>
  <c r="EC46" i="8"/>
  <c r="EC31" i="8"/>
  <c r="EC44" i="8"/>
  <c r="EC45" i="8"/>
  <c r="EC40" i="8"/>
  <c r="EC41" i="8"/>
  <c r="EC49" i="8"/>
  <c r="EC53" i="8"/>
  <c r="EC50" i="8"/>
  <c r="EC56" i="8"/>
  <c r="EC54" i="8"/>
  <c r="EC62" i="8"/>
  <c r="EC47" i="8"/>
  <c r="EC60" i="8"/>
  <c r="EC43" i="8"/>
  <c r="EC51" i="8"/>
  <c r="EC58" i="8"/>
  <c r="EC57" i="8"/>
  <c r="EC59" i="8"/>
  <c r="EC70" i="8"/>
  <c r="EC68" i="8"/>
  <c r="EC61" i="8"/>
  <c r="EC63" i="8"/>
  <c r="EC66" i="8"/>
  <c r="EC73" i="8"/>
  <c r="EC74" i="8"/>
  <c r="EC67" i="8"/>
  <c r="EC55" i="8"/>
  <c r="EC80" i="8"/>
  <c r="EC64" i="8"/>
  <c r="EC65" i="8"/>
  <c r="EC78" i="8"/>
  <c r="EC77" i="8"/>
  <c r="EC69" i="8"/>
  <c r="EC71" i="8"/>
  <c r="EC76" i="8"/>
  <c r="EC84" i="8"/>
  <c r="EC79" i="8"/>
  <c r="EC88" i="8"/>
  <c r="EC87" i="8"/>
  <c r="EC75" i="8"/>
  <c r="EC81" i="8"/>
  <c r="EC86" i="8"/>
  <c r="EC94" i="8"/>
  <c r="EC85" i="8"/>
  <c r="EC82" i="8"/>
  <c r="EC83" i="8"/>
  <c r="EC90" i="8"/>
  <c r="EC96" i="8"/>
  <c r="EC89" i="8"/>
  <c r="EC102" i="8"/>
  <c r="EC72" i="8"/>
  <c r="EC92" i="8"/>
  <c r="EC91" i="8"/>
  <c r="EC93" i="8"/>
  <c r="EC100" i="8"/>
  <c r="EC99" i="8"/>
  <c r="EC52" i="8"/>
  <c r="EC98" i="8"/>
  <c r="EC106" i="8"/>
  <c r="EC97" i="8"/>
  <c r="EC103" i="8"/>
  <c r="EC111" i="8"/>
  <c r="EC107" i="8"/>
  <c r="EC110" i="8"/>
  <c r="EC109" i="8"/>
  <c r="EC117" i="8"/>
  <c r="EC108" i="8"/>
  <c r="EC104" i="8"/>
  <c r="EC105" i="8"/>
  <c r="EC113" i="8"/>
  <c r="EC116" i="8"/>
  <c r="EC119" i="8"/>
  <c r="EC127" i="8"/>
  <c r="EC101" i="8"/>
  <c r="EC125" i="8"/>
  <c r="EC133" i="8"/>
  <c r="EC95" i="8"/>
  <c r="EC118" i="8"/>
  <c r="EC123" i="8"/>
  <c r="EC112" i="8"/>
  <c r="EC114" i="8"/>
  <c r="EC122" i="8"/>
  <c r="EC130" i="8"/>
  <c r="EC121" i="8"/>
  <c r="EC129" i="8"/>
  <c r="EC128" i="8"/>
  <c r="EC136" i="8"/>
  <c r="EC135" i="8"/>
  <c r="EC134" i="8"/>
  <c r="EC142" i="8"/>
  <c r="EC131" i="8"/>
  <c r="EC140" i="8"/>
  <c r="EC120" i="8"/>
  <c r="EC132" i="8"/>
  <c r="EC139" i="8"/>
  <c r="EC124" i="8"/>
  <c r="EC138" i="8"/>
  <c r="EC146" i="8"/>
  <c r="EC141" i="8"/>
  <c r="EC149" i="8"/>
  <c r="EC154" i="8"/>
  <c r="EC126" i="8"/>
  <c r="EC143" i="8"/>
  <c r="EC137" i="8"/>
  <c r="EC152" i="8"/>
  <c r="EC160" i="8"/>
  <c r="EC151" i="8"/>
  <c r="EC150" i="8"/>
  <c r="EC158" i="8"/>
  <c r="EC145" i="8"/>
  <c r="EC157" i="8"/>
  <c r="EC115" i="8"/>
  <c r="EC147" i="8"/>
  <c r="EC156" i="8"/>
  <c r="EC159" i="8"/>
  <c r="EC164" i="8"/>
  <c r="EC172" i="8"/>
  <c r="EC144" i="8"/>
  <c r="EC161" i="8"/>
  <c r="EC163" i="8"/>
  <c r="EC171" i="8"/>
  <c r="EC153" i="8"/>
  <c r="EC162" i="8"/>
  <c r="EC170" i="8"/>
  <c r="EC178" i="8"/>
  <c r="EC155" i="8"/>
  <c r="EC169" i="8"/>
  <c r="EC168" i="8"/>
  <c r="EC176" i="8"/>
  <c r="EC167" i="8"/>
  <c r="EC175" i="8"/>
  <c r="EC166" i="8"/>
  <c r="EC174" i="8"/>
  <c r="EC182" i="8"/>
  <c r="EC173" i="8"/>
  <c r="EC183" i="8"/>
  <c r="EC191" i="8"/>
  <c r="EC199" i="8"/>
  <c r="EC165" i="8"/>
  <c r="EC190" i="8"/>
  <c r="EC179" i="8"/>
  <c r="EC189" i="8"/>
  <c r="EC197" i="8"/>
  <c r="EC180" i="8"/>
  <c r="EC188" i="8"/>
  <c r="EC181" i="8"/>
  <c r="EC187" i="8"/>
  <c r="EC195" i="8"/>
  <c r="EC186" i="8"/>
  <c r="EC194" i="8"/>
  <c r="EC148" i="8"/>
  <c r="EC185" i="8"/>
  <c r="EC193" i="8"/>
  <c r="EC201" i="8"/>
  <c r="EC208" i="8"/>
  <c r="EC216" i="8"/>
  <c r="EC224" i="8"/>
  <c r="EC207" i="8"/>
  <c r="EC215" i="8"/>
  <c r="EC223" i="8"/>
  <c r="EC206" i="8"/>
  <c r="EC214" i="8"/>
  <c r="EC222" i="8"/>
  <c r="EC230" i="8"/>
  <c r="EC177" i="8"/>
  <c r="EC196" i="8"/>
  <c r="EC202" i="8"/>
  <c r="EC205" i="8"/>
  <c r="EC213" i="8"/>
  <c r="EC221" i="8"/>
  <c r="EC198" i="8"/>
  <c r="EC203" i="8"/>
  <c r="EC212" i="8"/>
  <c r="EC220" i="8"/>
  <c r="EC200" i="8"/>
  <c r="EC204" i="8"/>
  <c r="EC211" i="8"/>
  <c r="EC219" i="8"/>
  <c r="EC192" i="8"/>
  <c r="EC210" i="8"/>
  <c r="EC218" i="8"/>
  <c r="EC226" i="8"/>
  <c r="EC227" i="8"/>
  <c r="EC237" i="8"/>
  <c r="EC245" i="8"/>
  <c r="EC228" i="8"/>
  <c r="EC236" i="8"/>
  <c r="EC244" i="8"/>
  <c r="EC184" i="8"/>
  <c r="EC229" i="8"/>
  <c r="EC235" i="8"/>
  <c r="EC243" i="8"/>
  <c r="EC238" i="8"/>
  <c r="EC225" i="8"/>
  <c r="EC234" i="8"/>
  <c r="EC242" i="8"/>
  <c r="EC246" i="8"/>
  <c r="EC217" i="8"/>
  <c r="EC233" i="8"/>
  <c r="EC241" i="8"/>
  <c r="EC3" i="8"/>
  <c r="EC209" i="8"/>
  <c r="EC231" i="8"/>
  <c r="EC240" i="8"/>
  <c r="EC232" i="8"/>
  <c r="EC239" i="8"/>
  <c r="EC247" i="8"/>
  <c r="CZ5" i="8"/>
  <c r="CZ4" i="8"/>
  <c r="CZ7" i="8"/>
  <c r="CZ10" i="8"/>
  <c r="CZ6" i="8"/>
  <c r="CZ11" i="8"/>
  <c r="CZ13" i="8"/>
  <c r="CZ19" i="8"/>
  <c r="CZ17" i="8"/>
  <c r="CZ12" i="8"/>
  <c r="CZ14" i="8"/>
  <c r="CZ9" i="8"/>
  <c r="CZ18" i="8"/>
  <c r="CZ24" i="8"/>
  <c r="CZ8" i="8"/>
  <c r="CZ22" i="8"/>
  <c r="CZ25" i="8"/>
  <c r="CZ20" i="8"/>
  <c r="CZ21" i="8"/>
  <c r="CZ15" i="8"/>
  <c r="CZ16" i="8"/>
  <c r="CZ29" i="8"/>
  <c r="CZ32" i="8"/>
  <c r="CZ23" i="8"/>
  <c r="CZ27" i="8"/>
  <c r="CZ30" i="8"/>
  <c r="CZ28" i="8"/>
  <c r="CZ34" i="8"/>
  <c r="CZ37" i="8"/>
  <c r="CZ36" i="8"/>
  <c r="CZ33" i="8"/>
  <c r="CZ35" i="8"/>
  <c r="CZ39" i="8"/>
  <c r="CZ43" i="8"/>
  <c r="CZ26" i="8"/>
  <c r="CZ41" i="8"/>
  <c r="CZ38" i="8"/>
  <c r="CZ47" i="8"/>
  <c r="CZ44" i="8"/>
  <c r="CZ52" i="8"/>
  <c r="CZ31" i="8"/>
  <c r="CZ40" i="8"/>
  <c r="CZ42" i="8"/>
  <c r="CZ46" i="8"/>
  <c r="CZ50" i="8"/>
  <c r="CZ45" i="8"/>
  <c r="CZ48" i="8"/>
  <c r="CZ57" i="8"/>
  <c r="CZ53" i="8"/>
  <c r="CZ51" i="8"/>
  <c r="CZ54" i="8"/>
  <c r="CZ49" i="8"/>
  <c r="CZ55" i="8"/>
  <c r="CZ61" i="8"/>
  <c r="CZ63" i="8"/>
  <c r="CZ67" i="8"/>
  <c r="CZ58" i="8"/>
  <c r="CZ65" i="8"/>
  <c r="CZ73" i="8"/>
  <c r="CZ60" i="8"/>
  <c r="CZ56" i="8"/>
  <c r="CZ59" i="8"/>
  <c r="CZ69" i="8"/>
  <c r="CZ71" i="8"/>
  <c r="CZ77" i="8"/>
  <c r="CZ72" i="8"/>
  <c r="CZ75" i="8"/>
  <c r="CZ83" i="8"/>
  <c r="CZ74" i="8"/>
  <c r="CZ66" i="8"/>
  <c r="CZ81" i="8"/>
  <c r="CZ64" i="8"/>
  <c r="CZ68" i="8"/>
  <c r="CZ80" i="8"/>
  <c r="CZ62" i="8"/>
  <c r="CZ79" i="8"/>
  <c r="CZ70" i="8"/>
  <c r="CZ84" i="8"/>
  <c r="CZ89" i="8"/>
  <c r="CZ76" i="8"/>
  <c r="CZ88" i="8"/>
  <c r="CZ78" i="8"/>
  <c r="CZ87" i="8"/>
  <c r="CZ86" i="8"/>
  <c r="CZ85" i="8"/>
  <c r="CZ93" i="8"/>
  <c r="CZ94" i="8"/>
  <c r="CZ99" i="8"/>
  <c r="CZ95" i="8"/>
  <c r="CZ91" i="8"/>
  <c r="CZ96" i="8"/>
  <c r="CZ97" i="8"/>
  <c r="CZ105" i="8"/>
  <c r="CZ82" i="8"/>
  <c r="CZ103" i="8"/>
  <c r="CZ92" i="8"/>
  <c r="CZ102" i="8"/>
  <c r="CZ90" i="8"/>
  <c r="CZ101" i="8"/>
  <c r="CZ98" i="8"/>
  <c r="CZ106" i="8"/>
  <c r="CZ112" i="8"/>
  <c r="CZ100" i="8"/>
  <c r="CZ107" i="8"/>
  <c r="CZ110" i="8"/>
  <c r="CZ109" i="8"/>
  <c r="CZ104" i="8"/>
  <c r="CZ108" i="8"/>
  <c r="CZ116" i="8"/>
  <c r="CZ122" i="8"/>
  <c r="CZ130" i="8"/>
  <c r="CZ115" i="8"/>
  <c r="CZ121" i="8"/>
  <c r="CZ111" i="8"/>
  <c r="CZ120" i="8"/>
  <c r="CZ128" i="8"/>
  <c r="CZ114" i="8"/>
  <c r="CZ119" i="8"/>
  <c r="CZ117" i="8"/>
  <c r="CZ126" i="8"/>
  <c r="CZ113" i="8"/>
  <c r="CZ118" i="8"/>
  <c r="CZ125" i="8"/>
  <c r="CZ124" i="8"/>
  <c r="CZ132" i="8"/>
  <c r="CZ139" i="8"/>
  <c r="CZ133" i="8"/>
  <c r="CZ138" i="8"/>
  <c r="CZ123" i="8"/>
  <c r="CZ137" i="8"/>
  <c r="CZ145" i="8"/>
  <c r="CZ136" i="8"/>
  <c r="CZ135" i="8"/>
  <c r="CZ143" i="8"/>
  <c r="CZ127" i="8"/>
  <c r="CZ134" i="8"/>
  <c r="CZ142" i="8"/>
  <c r="CZ129" i="8"/>
  <c r="CZ131" i="8"/>
  <c r="CZ141" i="8"/>
  <c r="CZ149" i="8"/>
  <c r="CZ147" i="8"/>
  <c r="CZ157" i="8"/>
  <c r="CZ148" i="8"/>
  <c r="CZ155" i="8"/>
  <c r="CZ163" i="8"/>
  <c r="CZ140" i="8"/>
  <c r="CZ153" i="8"/>
  <c r="CZ144" i="8"/>
  <c r="CZ152" i="8"/>
  <c r="CZ151" i="8"/>
  <c r="CZ159" i="8"/>
  <c r="CZ146" i="8"/>
  <c r="CZ154" i="8"/>
  <c r="CZ167" i="8"/>
  <c r="CZ175" i="8"/>
  <c r="CZ150" i="8"/>
  <c r="CZ156" i="8"/>
  <c r="CZ166" i="8"/>
  <c r="CZ174" i="8"/>
  <c r="CZ158" i="8"/>
  <c r="CZ160" i="8"/>
  <c r="CZ165" i="8"/>
  <c r="CZ173" i="8"/>
  <c r="CZ181" i="8"/>
  <c r="CZ161" i="8"/>
  <c r="CZ164" i="8"/>
  <c r="CZ172" i="8"/>
  <c r="CZ162" i="8"/>
  <c r="CZ171" i="8"/>
  <c r="CZ170" i="8"/>
  <c r="CZ169" i="8"/>
  <c r="CZ177" i="8"/>
  <c r="CZ182" i="8"/>
  <c r="CZ186" i="8"/>
  <c r="CZ194" i="8"/>
  <c r="CZ183" i="8"/>
  <c r="CZ185" i="8"/>
  <c r="CZ193" i="8"/>
  <c r="CZ184" i="8"/>
  <c r="CZ192" i="8"/>
  <c r="CZ200" i="8"/>
  <c r="CZ176" i="8"/>
  <c r="CZ178" i="8"/>
  <c r="CZ191" i="8"/>
  <c r="CZ179" i="8"/>
  <c r="CZ190" i="8"/>
  <c r="CZ198" i="8"/>
  <c r="CZ180" i="8"/>
  <c r="CZ189" i="8"/>
  <c r="CZ197" i="8"/>
  <c r="CZ168" i="8"/>
  <c r="CZ188" i="8"/>
  <c r="CZ196" i="8"/>
  <c r="CZ204" i="8"/>
  <c r="CZ211" i="8"/>
  <c r="CZ219" i="8"/>
  <c r="CZ210" i="8"/>
  <c r="CZ218" i="8"/>
  <c r="CZ201" i="8"/>
  <c r="CZ209" i="8"/>
  <c r="CZ217" i="8"/>
  <c r="CZ225" i="8"/>
  <c r="CZ233" i="8"/>
  <c r="CZ199" i="8"/>
  <c r="CZ208" i="8"/>
  <c r="CZ216" i="8"/>
  <c r="CZ187" i="8"/>
  <c r="CZ207" i="8"/>
  <c r="CZ215" i="8"/>
  <c r="CZ223" i="8"/>
  <c r="CZ206" i="8"/>
  <c r="CZ214" i="8"/>
  <c r="CZ222" i="8"/>
  <c r="CZ202" i="8"/>
  <c r="CZ203" i="8"/>
  <c r="CZ205" i="8"/>
  <c r="CZ213" i="8"/>
  <c r="CZ221" i="8"/>
  <c r="CZ229" i="8"/>
  <c r="CZ224" i="8"/>
  <c r="CZ226" i="8"/>
  <c r="CZ232" i="8"/>
  <c r="CZ240" i="8"/>
  <c r="CZ247" i="8"/>
  <c r="CZ231" i="8"/>
  <c r="CZ195" i="8"/>
  <c r="CZ220" i="8"/>
  <c r="CZ239" i="8"/>
  <c r="CZ3" i="8"/>
  <c r="CZ212" i="8"/>
  <c r="CZ227" i="8"/>
  <c r="CZ238" i="8"/>
  <c r="CZ246" i="8"/>
  <c r="CZ228" i="8"/>
  <c r="CZ237" i="8"/>
  <c r="CZ245" i="8"/>
  <c r="CZ241" i="8"/>
  <c r="CZ236" i="8"/>
  <c r="CZ244" i="8"/>
  <c r="CZ235" i="8"/>
  <c r="CZ243" i="8"/>
  <c r="CZ230" i="8"/>
  <c r="CZ234" i="8"/>
  <c r="CZ242" i="8"/>
  <c r="M29" i="8"/>
  <c r="M33" i="8"/>
  <c r="M30" i="8"/>
  <c r="M38" i="8"/>
  <c r="M28" i="8"/>
  <c r="M32" i="8"/>
  <c r="M36" i="8"/>
  <c r="M31" i="8"/>
  <c r="M34" i="8"/>
  <c r="M41" i="8"/>
  <c r="M42" i="8"/>
  <c r="M48" i="8"/>
  <c r="M46" i="8"/>
  <c r="M37" i="8"/>
  <c r="M39" i="8"/>
  <c r="M44" i="8"/>
  <c r="M35" i="8"/>
  <c r="M40" i="8"/>
  <c r="M43" i="8"/>
  <c r="M47" i="8"/>
  <c r="M49" i="8"/>
  <c r="M53" i="8"/>
  <c r="M54" i="8"/>
  <c r="M56" i="8"/>
  <c r="M50" i="8"/>
  <c r="M52" i="8"/>
  <c r="M62" i="8"/>
  <c r="M51" i="8"/>
  <c r="M60" i="8"/>
  <c r="M58" i="8"/>
  <c r="M45" i="8"/>
  <c r="M61" i="8"/>
  <c r="M70" i="8"/>
  <c r="M55" i="8"/>
  <c r="M57" i="8"/>
  <c r="M63" i="8"/>
  <c r="M68" i="8"/>
  <c r="M59" i="8"/>
  <c r="M64" i="8"/>
  <c r="M65" i="8"/>
  <c r="M66" i="8"/>
  <c r="M74" i="8"/>
  <c r="M82" i="8"/>
  <c r="M67" i="8"/>
  <c r="M80" i="8"/>
  <c r="M69" i="8"/>
  <c r="M71" i="8"/>
  <c r="M78" i="8"/>
  <c r="M72" i="8"/>
  <c r="M77" i="8"/>
  <c r="M73" i="8"/>
  <c r="M76" i="8"/>
  <c r="M84" i="8"/>
  <c r="M88" i="8"/>
  <c r="M87" i="8"/>
  <c r="M86" i="8"/>
  <c r="M94" i="8"/>
  <c r="M75" i="8"/>
  <c r="M79" i="8"/>
  <c r="M81" i="8"/>
  <c r="M83" i="8"/>
  <c r="M92" i="8"/>
  <c r="M90" i="8"/>
  <c r="M104" i="8"/>
  <c r="M91" i="8"/>
  <c r="M93" i="8"/>
  <c r="M102" i="8"/>
  <c r="M100" i="8"/>
  <c r="M89" i="8"/>
  <c r="M95" i="8"/>
  <c r="M99" i="8"/>
  <c r="M85" i="8"/>
  <c r="M96" i="8"/>
  <c r="M98" i="8"/>
  <c r="M106" i="8"/>
  <c r="M108" i="8"/>
  <c r="M111" i="8"/>
  <c r="M97" i="8"/>
  <c r="M110" i="8"/>
  <c r="M101" i="8"/>
  <c r="M109" i="8"/>
  <c r="M117" i="8"/>
  <c r="M103" i="8"/>
  <c r="M105" i="8"/>
  <c r="M115" i="8"/>
  <c r="M113" i="8"/>
  <c r="M112" i="8"/>
  <c r="M127" i="8"/>
  <c r="M118" i="8"/>
  <c r="M114" i="8"/>
  <c r="M119" i="8"/>
  <c r="M125" i="8"/>
  <c r="M133" i="8"/>
  <c r="M124" i="8"/>
  <c r="M123" i="8"/>
  <c r="M122" i="8"/>
  <c r="M130" i="8"/>
  <c r="M116" i="8"/>
  <c r="M121" i="8"/>
  <c r="M129" i="8"/>
  <c r="M136" i="8"/>
  <c r="M135" i="8"/>
  <c r="M107" i="8"/>
  <c r="M126" i="8"/>
  <c r="M142" i="8"/>
  <c r="M150" i="8"/>
  <c r="M128" i="8"/>
  <c r="M132" i="8"/>
  <c r="M140" i="8"/>
  <c r="M131" i="8"/>
  <c r="M139" i="8"/>
  <c r="M120" i="8"/>
  <c r="M134" i="8"/>
  <c r="M138" i="8"/>
  <c r="M146" i="8"/>
  <c r="M154" i="8"/>
  <c r="M153" i="8"/>
  <c r="M145" i="8"/>
  <c r="M152" i="8"/>
  <c r="M160" i="8"/>
  <c r="M137" i="8"/>
  <c r="M143" i="8"/>
  <c r="M151" i="8"/>
  <c r="M141" i="8"/>
  <c r="M144" i="8"/>
  <c r="M147" i="8"/>
  <c r="M158" i="8"/>
  <c r="M148" i="8"/>
  <c r="M157" i="8"/>
  <c r="M149" i="8"/>
  <c r="M156" i="8"/>
  <c r="M162" i="8"/>
  <c r="M164" i="8"/>
  <c r="M172" i="8"/>
  <c r="M159" i="8"/>
  <c r="M163" i="8"/>
  <c r="M171" i="8"/>
  <c r="M170" i="8"/>
  <c r="M178" i="8"/>
  <c r="M169" i="8"/>
  <c r="M168" i="8"/>
  <c r="M176" i="8"/>
  <c r="M167" i="8"/>
  <c r="M175" i="8"/>
  <c r="M155" i="8"/>
  <c r="M166" i="8"/>
  <c r="M174" i="8"/>
  <c r="M182" i="8"/>
  <c r="M179" i="8"/>
  <c r="M191" i="8"/>
  <c r="M199" i="8"/>
  <c r="M173" i="8"/>
  <c r="M180" i="8"/>
  <c r="M190" i="8"/>
  <c r="M165" i="8"/>
  <c r="M177" i="8"/>
  <c r="M181" i="8"/>
  <c r="M189" i="8"/>
  <c r="M197" i="8"/>
  <c r="M205" i="8"/>
  <c r="M161" i="8"/>
  <c r="M188" i="8"/>
  <c r="M187" i="8"/>
  <c r="M195" i="8"/>
  <c r="M183" i="8"/>
  <c r="M186" i="8"/>
  <c r="M194" i="8"/>
  <c r="M202" i="8"/>
  <c r="M185" i="8"/>
  <c r="M193" i="8"/>
  <c r="M201" i="8"/>
  <c r="M184" i="8"/>
  <c r="M208" i="8"/>
  <c r="M216" i="8"/>
  <c r="M224" i="8"/>
  <c r="M200" i="8"/>
  <c r="M207" i="8"/>
  <c r="M215" i="8"/>
  <c r="M223" i="8"/>
  <c r="M203" i="8"/>
  <c r="M206" i="8"/>
  <c r="M214" i="8"/>
  <c r="M222" i="8"/>
  <c r="M230" i="8"/>
  <c r="M204" i="8"/>
  <c r="M213" i="8"/>
  <c r="M221" i="8"/>
  <c r="M212" i="8"/>
  <c r="M220" i="8"/>
  <c r="M211" i="8"/>
  <c r="M219" i="8"/>
  <c r="M227" i="8"/>
  <c r="M196" i="8"/>
  <c r="M210" i="8"/>
  <c r="M218" i="8"/>
  <c r="M226" i="8"/>
  <c r="M229" i="8"/>
  <c r="M237" i="8"/>
  <c r="M245" i="8"/>
  <c r="M246" i="8"/>
  <c r="M236" i="8"/>
  <c r="M244" i="8"/>
  <c r="M198" i="8"/>
  <c r="M235" i="8"/>
  <c r="M243" i="8"/>
  <c r="M192" i="8"/>
  <c r="M231" i="8"/>
  <c r="M234" i="8"/>
  <c r="M242" i="8"/>
  <c r="M238" i="8"/>
  <c r="M232" i="8"/>
  <c r="M241" i="8"/>
  <c r="M217" i="8"/>
  <c r="M233" i="8"/>
  <c r="M240" i="8"/>
  <c r="M209" i="8"/>
  <c r="M225" i="8"/>
  <c r="M239" i="8"/>
  <c r="M247" i="8"/>
  <c r="M228" i="8"/>
  <c r="Z7" i="8"/>
  <c r="Z6" i="8"/>
  <c r="Z5" i="8"/>
  <c r="Z4" i="8"/>
  <c r="Z10" i="8"/>
  <c r="Z12" i="8"/>
  <c r="Z8" i="8"/>
  <c r="Z14" i="8"/>
  <c r="Z9" i="8"/>
  <c r="Z11" i="8"/>
  <c r="Z15" i="8"/>
  <c r="Z17" i="8"/>
  <c r="Z16" i="8"/>
  <c r="Z22" i="8"/>
  <c r="Z13" i="8"/>
  <c r="Z18" i="8"/>
  <c r="Z27" i="8"/>
  <c r="Z21" i="8"/>
  <c r="Z25" i="8"/>
  <c r="Z20" i="8"/>
  <c r="Z26" i="8"/>
  <c r="Z34" i="8"/>
  <c r="Z19" i="8"/>
  <c r="Z29" i="8"/>
  <c r="Z32" i="8"/>
  <c r="Z23" i="8"/>
  <c r="Z30" i="8"/>
  <c r="Z28" i="8"/>
  <c r="Z24" i="8"/>
  <c r="Z33" i="8"/>
  <c r="Z31" i="8"/>
  <c r="Z39" i="8"/>
  <c r="Z36" i="8"/>
  <c r="Z41" i="8"/>
  <c r="Z45" i="8"/>
  <c r="Z38" i="8"/>
  <c r="Z43" i="8"/>
  <c r="Z42" i="8"/>
  <c r="Z35" i="8"/>
  <c r="Z37" i="8"/>
  <c r="Z49" i="8"/>
  <c r="Z47" i="8"/>
  <c r="Z54" i="8"/>
  <c r="Z46" i="8"/>
  <c r="Z48" i="8"/>
  <c r="Z52" i="8"/>
  <c r="Z40" i="8"/>
  <c r="Z53" i="8"/>
  <c r="Z59" i="8"/>
  <c r="Z51" i="8"/>
  <c r="Z57" i="8"/>
  <c r="Z56" i="8"/>
  <c r="Z63" i="8"/>
  <c r="Z50" i="8"/>
  <c r="Z62" i="8"/>
  <c r="Z65" i="8"/>
  <c r="Z58" i="8"/>
  <c r="Z61" i="8"/>
  <c r="Z67" i="8"/>
  <c r="Z66" i="8"/>
  <c r="Z60" i="8"/>
  <c r="Z44" i="8"/>
  <c r="Z71" i="8"/>
  <c r="Z73" i="8"/>
  <c r="Z79" i="8"/>
  <c r="Z70" i="8"/>
  <c r="Z77" i="8"/>
  <c r="Z85" i="8"/>
  <c r="Z69" i="8"/>
  <c r="Z75" i="8"/>
  <c r="Z68" i="8"/>
  <c r="Z74" i="8"/>
  <c r="Z82" i="8"/>
  <c r="Z55" i="8"/>
  <c r="Z64" i="8"/>
  <c r="Z81" i="8"/>
  <c r="Z80" i="8"/>
  <c r="Z91" i="8"/>
  <c r="Z89" i="8"/>
  <c r="Z72" i="8"/>
  <c r="Z88" i="8"/>
  <c r="Z76" i="8"/>
  <c r="Z83" i="8"/>
  <c r="Z87" i="8"/>
  <c r="Z95" i="8"/>
  <c r="Z86" i="8"/>
  <c r="Z92" i="8"/>
  <c r="Z96" i="8"/>
  <c r="Z101" i="8"/>
  <c r="Z78" i="8"/>
  <c r="Z84" i="8"/>
  <c r="Z99" i="8"/>
  <c r="Z107" i="8"/>
  <c r="Z90" i="8"/>
  <c r="Z98" i="8"/>
  <c r="Z93" i="8"/>
  <c r="Z97" i="8"/>
  <c r="Z94" i="8"/>
  <c r="Z104" i="8"/>
  <c r="Z103" i="8"/>
  <c r="Z108" i="8"/>
  <c r="Z114" i="8"/>
  <c r="Z112" i="8"/>
  <c r="Z111" i="8"/>
  <c r="Z100" i="8"/>
  <c r="Z105" i="8"/>
  <c r="Z110" i="8"/>
  <c r="Z118" i="8"/>
  <c r="Z116" i="8"/>
  <c r="Z124" i="8"/>
  <c r="Z115" i="8"/>
  <c r="Z117" i="8"/>
  <c r="Z123" i="8"/>
  <c r="Z106" i="8"/>
  <c r="Z122" i="8"/>
  <c r="Z130" i="8"/>
  <c r="Z121" i="8"/>
  <c r="Z102" i="8"/>
  <c r="Z119" i="8"/>
  <c r="Z120" i="8"/>
  <c r="Z128" i="8"/>
  <c r="Z127" i="8"/>
  <c r="Z113" i="8"/>
  <c r="Z126" i="8"/>
  <c r="Z134" i="8"/>
  <c r="Z129" i="8"/>
  <c r="Z140" i="8"/>
  <c r="Z139" i="8"/>
  <c r="Z147" i="8"/>
  <c r="Z131" i="8"/>
  <c r="Z138" i="8"/>
  <c r="Z137" i="8"/>
  <c r="Z145" i="8"/>
  <c r="Z132" i="8"/>
  <c r="Z136" i="8"/>
  <c r="Z109" i="8"/>
  <c r="Z125" i="8"/>
  <c r="Z133" i="8"/>
  <c r="Z135" i="8"/>
  <c r="Z143" i="8"/>
  <c r="Z149" i="8"/>
  <c r="Z151" i="8"/>
  <c r="Z159" i="8"/>
  <c r="Z150" i="8"/>
  <c r="Z141" i="8"/>
  <c r="Z157" i="8"/>
  <c r="Z144" i="8"/>
  <c r="Z146" i="8"/>
  <c r="Z155" i="8"/>
  <c r="Z142" i="8"/>
  <c r="Z154" i="8"/>
  <c r="Z153" i="8"/>
  <c r="Z161" i="8"/>
  <c r="Z169" i="8"/>
  <c r="Z177" i="8"/>
  <c r="Z168" i="8"/>
  <c r="Z162" i="8"/>
  <c r="Z167" i="8"/>
  <c r="Z175" i="8"/>
  <c r="Z183" i="8"/>
  <c r="Z163" i="8"/>
  <c r="Z166" i="8"/>
  <c r="Z174" i="8"/>
  <c r="Z156" i="8"/>
  <c r="Z165" i="8"/>
  <c r="Z173" i="8"/>
  <c r="Z148" i="8"/>
  <c r="Z152" i="8"/>
  <c r="Z158" i="8"/>
  <c r="Z164" i="8"/>
  <c r="Z172" i="8"/>
  <c r="Z160" i="8"/>
  <c r="Z171" i="8"/>
  <c r="Z179" i="8"/>
  <c r="Z188" i="8"/>
  <c r="Z196" i="8"/>
  <c r="Z187" i="8"/>
  <c r="Z170" i="8"/>
  <c r="Z186" i="8"/>
  <c r="Z194" i="8"/>
  <c r="Z202" i="8"/>
  <c r="Z180" i="8"/>
  <c r="Z185" i="8"/>
  <c r="Z193" i="8"/>
  <c r="Z181" i="8"/>
  <c r="Z184" i="8"/>
  <c r="Z192" i="8"/>
  <c r="Z182" i="8"/>
  <c r="Z191" i="8"/>
  <c r="Z199" i="8"/>
  <c r="Z176" i="8"/>
  <c r="Z190" i="8"/>
  <c r="Z198" i="8"/>
  <c r="Z189" i="8"/>
  <c r="Z200" i="8"/>
  <c r="Z213" i="8"/>
  <c r="Z221" i="8"/>
  <c r="Z212" i="8"/>
  <c r="Z220" i="8"/>
  <c r="Z195" i="8"/>
  <c r="Z211" i="8"/>
  <c r="Z219" i="8"/>
  <c r="Z227" i="8"/>
  <c r="Z197" i="8"/>
  <c r="Z201" i="8"/>
  <c r="Z210" i="8"/>
  <c r="Z218" i="8"/>
  <c r="Z203" i="8"/>
  <c r="Z209" i="8"/>
  <c r="Z217" i="8"/>
  <c r="Z225" i="8"/>
  <c r="Z178" i="8"/>
  <c r="Z204" i="8"/>
  <c r="Z208" i="8"/>
  <c r="Z216" i="8"/>
  <c r="Z224" i="8"/>
  <c r="Z205" i="8"/>
  <c r="Z207" i="8"/>
  <c r="Z215" i="8"/>
  <c r="Z223" i="8"/>
  <c r="Z231" i="8"/>
  <c r="Z234" i="8"/>
  <c r="Z242" i="8"/>
  <c r="Z3" i="8"/>
  <c r="Z243" i="8"/>
  <c r="Z228" i="8"/>
  <c r="Z241" i="8"/>
  <c r="Z233" i="8"/>
  <c r="Z229" i="8"/>
  <c r="Z240" i="8"/>
  <c r="Z247" i="8"/>
  <c r="Z230" i="8"/>
  <c r="Z239" i="8"/>
  <c r="Z226" i="8"/>
  <c r="Z238" i="8"/>
  <c r="Z246" i="8"/>
  <c r="Z222" i="8"/>
  <c r="Z237" i="8"/>
  <c r="Z245" i="8"/>
  <c r="Z214" i="8"/>
  <c r="Z232" i="8"/>
  <c r="Z236" i="8"/>
  <c r="Z244" i="8"/>
  <c r="Z206" i="8"/>
  <c r="Z235" i="8"/>
  <c r="BX5" i="8"/>
  <c r="BX4" i="8"/>
  <c r="BX10" i="8"/>
  <c r="BX7" i="8"/>
  <c r="BX8" i="8"/>
  <c r="BX9" i="8"/>
  <c r="BX12" i="8"/>
  <c r="BX14" i="8"/>
  <c r="BX6" i="8"/>
  <c r="BX19" i="8"/>
  <c r="BX16" i="8"/>
  <c r="BX24" i="8"/>
  <c r="BX11" i="8"/>
  <c r="BX15" i="8"/>
  <c r="BX18" i="8"/>
  <c r="BX22" i="8"/>
  <c r="BX17" i="8"/>
  <c r="BX20" i="8"/>
  <c r="BX13" i="8"/>
  <c r="BX21" i="8"/>
  <c r="BX29" i="8"/>
  <c r="BX23" i="8"/>
  <c r="BX27" i="8"/>
  <c r="BX25" i="8"/>
  <c r="BX28" i="8"/>
  <c r="BX32" i="8"/>
  <c r="BX26" i="8"/>
  <c r="BX37" i="8"/>
  <c r="BX33" i="8"/>
  <c r="BX35" i="8"/>
  <c r="BX31" i="8"/>
  <c r="BX41" i="8"/>
  <c r="BX47" i="8"/>
  <c r="BX38" i="8"/>
  <c r="BX45" i="8"/>
  <c r="BX30" i="8"/>
  <c r="BX39" i="8"/>
  <c r="BX34" i="8"/>
  <c r="BX40" i="8"/>
  <c r="BX43" i="8"/>
  <c r="BX36" i="8"/>
  <c r="BX42" i="8"/>
  <c r="BX48" i="8"/>
  <c r="BX46" i="8"/>
  <c r="BX50" i="8"/>
  <c r="BX44" i="8"/>
  <c r="BX52" i="8"/>
  <c r="BX49" i="8"/>
  <c r="BX55" i="8"/>
  <c r="BX51" i="8"/>
  <c r="BX61" i="8"/>
  <c r="BX59" i="8"/>
  <c r="BX58" i="8"/>
  <c r="BX53" i="8"/>
  <c r="BX57" i="8"/>
  <c r="BX54" i="8"/>
  <c r="BX56" i="8"/>
  <c r="BX62" i="8"/>
  <c r="BX69" i="8"/>
  <c r="BX60" i="8"/>
  <c r="BX63" i="8"/>
  <c r="BX64" i="8"/>
  <c r="BX67" i="8"/>
  <c r="BX65" i="8"/>
  <c r="BX73" i="8"/>
  <c r="BX81" i="8"/>
  <c r="BX70" i="8"/>
  <c r="BX79" i="8"/>
  <c r="BX71" i="8"/>
  <c r="BX68" i="8"/>
  <c r="BX72" i="8"/>
  <c r="BX77" i="8"/>
  <c r="BX76" i="8"/>
  <c r="BX66" i="8"/>
  <c r="BX75" i="8"/>
  <c r="BX83" i="8"/>
  <c r="BX74" i="8"/>
  <c r="BX87" i="8"/>
  <c r="BX86" i="8"/>
  <c r="BX78" i="8"/>
  <c r="BX82" i="8"/>
  <c r="BX93" i="8"/>
  <c r="BX80" i="8"/>
  <c r="BX91" i="8"/>
  <c r="BX84" i="8"/>
  <c r="BX85" i="8"/>
  <c r="BX89" i="8"/>
  <c r="BX90" i="8"/>
  <c r="BX92" i="8"/>
  <c r="BX103" i="8"/>
  <c r="BX101" i="8"/>
  <c r="BX94" i="8"/>
  <c r="BX88" i="8"/>
  <c r="BX95" i="8"/>
  <c r="BX99" i="8"/>
  <c r="BX96" i="8"/>
  <c r="BX98" i="8"/>
  <c r="BX97" i="8"/>
  <c r="BX105" i="8"/>
  <c r="BX110" i="8"/>
  <c r="BX100" i="8"/>
  <c r="BX109" i="8"/>
  <c r="BX102" i="8"/>
  <c r="BX116" i="8"/>
  <c r="BX104" i="8"/>
  <c r="BX114" i="8"/>
  <c r="BX106" i="8"/>
  <c r="BX107" i="8"/>
  <c r="BX112" i="8"/>
  <c r="BX115" i="8"/>
  <c r="BX118" i="8"/>
  <c r="BX126" i="8"/>
  <c r="BX124" i="8"/>
  <c r="BX132" i="8"/>
  <c r="BX108" i="8"/>
  <c r="BX123" i="8"/>
  <c r="BX122" i="8"/>
  <c r="BX113" i="8"/>
  <c r="BX121" i="8"/>
  <c r="BX129" i="8"/>
  <c r="BX120" i="8"/>
  <c r="BX128" i="8"/>
  <c r="BX135" i="8"/>
  <c r="BX125" i="8"/>
  <c r="BX130" i="8"/>
  <c r="BX131" i="8"/>
  <c r="BX134" i="8"/>
  <c r="BX127" i="8"/>
  <c r="BX141" i="8"/>
  <c r="BX149" i="8"/>
  <c r="BX119" i="8"/>
  <c r="BX111" i="8"/>
  <c r="BX133" i="8"/>
  <c r="BX139" i="8"/>
  <c r="BX138" i="8"/>
  <c r="BX117" i="8"/>
  <c r="BX137" i="8"/>
  <c r="BX145" i="8"/>
  <c r="BX136" i="8"/>
  <c r="BX153" i="8"/>
  <c r="BX152" i="8"/>
  <c r="BX146" i="8"/>
  <c r="BX151" i="8"/>
  <c r="BX159" i="8"/>
  <c r="BX144" i="8"/>
  <c r="BX147" i="8"/>
  <c r="BX148" i="8"/>
  <c r="BX157" i="8"/>
  <c r="BX140" i="8"/>
  <c r="BX143" i="8"/>
  <c r="BX156" i="8"/>
  <c r="BX155" i="8"/>
  <c r="BX163" i="8"/>
  <c r="BX158" i="8"/>
  <c r="BX171" i="8"/>
  <c r="BX170" i="8"/>
  <c r="BX169" i="8"/>
  <c r="BX177" i="8"/>
  <c r="BX168" i="8"/>
  <c r="BX167" i="8"/>
  <c r="BX175" i="8"/>
  <c r="BX154" i="8"/>
  <c r="BX166" i="8"/>
  <c r="BX174" i="8"/>
  <c r="BX150" i="8"/>
  <c r="BX161" i="8"/>
  <c r="BX165" i="8"/>
  <c r="BX173" i="8"/>
  <c r="BX181" i="8"/>
  <c r="BX180" i="8"/>
  <c r="BX190" i="8"/>
  <c r="BX198" i="8"/>
  <c r="BX176" i="8"/>
  <c r="BX189" i="8"/>
  <c r="BX188" i="8"/>
  <c r="BX196" i="8"/>
  <c r="BX204" i="8"/>
  <c r="BX160" i="8"/>
  <c r="BX182" i="8"/>
  <c r="BX187" i="8"/>
  <c r="BX142" i="8"/>
  <c r="BX183" i="8"/>
  <c r="BX186" i="8"/>
  <c r="BX194" i="8"/>
  <c r="BX185" i="8"/>
  <c r="BX193" i="8"/>
  <c r="BX201" i="8"/>
  <c r="BX172" i="8"/>
  <c r="BX178" i="8"/>
  <c r="BX184" i="8"/>
  <c r="BX192" i="8"/>
  <c r="BX200" i="8"/>
  <c r="BX202" i="8"/>
  <c r="BX207" i="8"/>
  <c r="BX215" i="8"/>
  <c r="BX223" i="8"/>
  <c r="BX203" i="8"/>
  <c r="BX206" i="8"/>
  <c r="BX214" i="8"/>
  <c r="BX222" i="8"/>
  <c r="BX213" i="8"/>
  <c r="BX221" i="8"/>
  <c r="BX229" i="8"/>
  <c r="BX162" i="8"/>
  <c r="BX212" i="8"/>
  <c r="BX220" i="8"/>
  <c r="BX191" i="8"/>
  <c r="BX205" i="8"/>
  <c r="BX211" i="8"/>
  <c r="BX219" i="8"/>
  <c r="BX195" i="8"/>
  <c r="BX199" i="8"/>
  <c r="BX210" i="8"/>
  <c r="BX218" i="8"/>
  <c r="BX226" i="8"/>
  <c r="BX179" i="8"/>
  <c r="BX197" i="8"/>
  <c r="BX209" i="8"/>
  <c r="BX217" i="8"/>
  <c r="BX225" i="8"/>
  <c r="BX233" i="8"/>
  <c r="BX164" i="8"/>
  <c r="BX236" i="8"/>
  <c r="BX244" i="8"/>
  <c r="BX230" i="8"/>
  <c r="BX235" i="8"/>
  <c r="BX243" i="8"/>
  <c r="BX216" i="8"/>
  <c r="BX231" i="8"/>
  <c r="BX234" i="8"/>
  <c r="BX242" i="8"/>
  <c r="BX3" i="8"/>
  <c r="BX237" i="8"/>
  <c r="BX245" i="8"/>
  <c r="BX208" i="8"/>
  <c r="BX232" i="8"/>
  <c r="BX241" i="8"/>
  <c r="BX240" i="8"/>
  <c r="BX224" i="8"/>
  <c r="BX227" i="8"/>
  <c r="BX239" i="8"/>
  <c r="BX247" i="8"/>
  <c r="BX228" i="8"/>
  <c r="BX238" i="8"/>
  <c r="BX246" i="8"/>
  <c r="AU4" i="8"/>
  <c r="AU8" i="8"/>
  <c r="AU7" i="8"/>
  <c r="AU6" i="8"/>
  <c r="AU9" i="8"/>
  <c r="AU10" i="8"/>
  <c r="AU15" i="8"/>
  <c r="AU12" i="8"/>
  <c r="AU13" i="8"/>
  <c r="AU18" i="8"/>
  <c r="AU11" i="8"/>
  <c r="AU16" i="8"/>
  <c r="AU5" i="8"/>
  <c r="AU14" i="8"/>
  <c r="AU17" i="8"/>
  <c r="AU23" i="8"/>
  <c r="AU20" i="8"/>
  <c r="AU21" i="8"/>
  <c r="AU19" i="8"/>
  <c r="AU22" i="8"/>
  <c r="AU28" i="8"/>
  <c r="AU31" i="8"/>
  <c r="AU29" i="8"/>
  <c r="AU27" i="8"/>
  <c r="AU35" i="8"/>
  <c r="AU33" i="8"/>
  <c r="AU26" i="8"/>
  <c r="AU32" i="8"/>
  <c r="AU40" i="8"/>
  <c r="AU38" i="8"/>
  <c r="AU24" i="8"/>
  <c r="AU25" i="8"/>
  <c r="AU36" i="8"/>
  <c r="AU34" i="8"/>
  <c r="AU42" i="8"/>
  <c r="AU50" i="8"/>
  <c r="AU37" i="8"/>
  <c r="AU30" i="8"/>
  <c r="AU46" i="8"/>
  <c r="AU39" i="8"/>
  <c r="AU45" i="8"/>
  <c r="AU51" i="8"/>
  <c r="AU44" i="8"/>
  <c r="AU48" i="8"/>
  <c r="AU41" i="8"/>
  <c r="AU55" i="8"/>
  <c r="AU53" i="8"/>
  <c r="AU58" i="8"/>
  <c r="AU54" i="8"/>
  <c r="AU49" i="8"/>
  <c r="AU56" i="8"/>
  <c r="AU64" i="8"/>
  <c r="AU43" i="8"/>
  <c r="AU62" i="8"/>
  <c r="AU47" i="8"/>
  <c r="AU60" i="8"/>
  <c r="AU52" i="8"/>
  <c r="AU57" i="8"/>
  <c r="AU65" i="8"/>
  <c r="AU66" i="8"/>
  <c r="AU59" i="8"/>
  <c r="AU72" i="8"/>
  <c r="AU70" i="8"/>
  <c r="AU63" i="8"/>
  <c r="AU68" i="8"/>
  <c r="AU69" i="8"/>
  <c r="AU73" i="8"/>
  <c r="AU76" i="8"/>
  <c r="AU75" i="8"/>
  <c r="AU74" i="8"/>
  <c r="AU82" i="8"/>
  <c r="AU67" i="8"/>
  <c r="AU80" i="8"/>
  <c r="AU61" i="8"/>
  <c r="AU71" i="8"/>
  <c r="AU79" i="8"/>
  <c r="AU78" i="8"/>
  <c r="AU85" i="8"/>
  <c r="AU90" i="8"/>
  <c r="AU81" i="8"/>
  <c r="AU88" i="8"/>
  <c r="AU96" i="8"/>
  <c r="AU87" i="8"/>
  <c r="AU86" i="8"/>
  <c r="AU77" i="8"/>
  <c r="AU83" i="8"/>
  <c r="AU92" i="8"/>
  <c r="AU98" i="8"/>
  <c r="AU97" i="8"/>
  <c r="AU89" i="8"/>
  <c r="AU104" i="8"/>
  <c r="AU84" i="8"/>
  <c r="AU93" i="8"/>
  <c r="AU102" i="8"/>
  <c r="AU94" i="8"/>
  <c r="AU101" i="8"/>
  <c r="AU91" i="8"/>
  <c r="AU95" i="8"/>
  <c r="AU100" i="8"/>
  <c r="AU108" i="8"/>
  <c r="AU103" i="8"/>
  <c r="AU107" i="8"/>
  <c r="AU113" i="8"/>
  <c r="AU111" i="8"/>
  <c r="AU110" i="8"/>
  <c r="AU109" i="8"/>
  <c r="AU99" i="8"/>
  <c r="AU105" i="8"/>
  <c r="AU115" i="8"/>
  <c r="AU116" i="8"/>
  <c r="AU121" i="8"/>
  <c r="AU129" i="8"/>
  <c r="AU117" i="8"/>
  <c r="AU120" i="8"/>
  <c r="AU118" i="8"/>
  <c r="AU127" i="8"/>
  <c r="AU106" i="8"/>
  <c r="AU125" i="8"/>
  <c r="AU112" i="8"/>
  <c r="AU119" i="8"/>
  <c r="AU124" i="8"/>
  <c r="AU123" i="8"/>
  <c r="AU131" i="8"/>
  <c r="AU122" i="8"/>
  <c r="AU128" i="8"/>
  <c r="AU138" i="8"/>
  <c r="AU137" i="8"/>
  <c r="AU130" i="8"/>
  <c r="AU136" i="8"/>
  <c r="AU144" i="8"/>
  <c r="AU135" i="8"/>
  <c r="AU114" i="8"/>
  <c r="AU134" i="8"/>
  <c r="AU142" i="8"/>
  <c r="AU132" i="8"/>
  <c r="AU141" i="8"/>
  <c r="AU133" i="8"/>
  <c r="AU140" i="8"/>
  <c r="AU148" i="8"/>
  <c r="AU139" i="8"/>
  <c r="AU145" i="8"/>
  <c r="AU149" i="8"/>
  <c r="AU156" i="8"/>
  <c r="AU150" i="8"/>
  <c r="AU154" i="8"/>
  <c r="AU162" i="8"/>
  <c r="AU153" i="8"/>
  <c r="AU143" i="8"/>
  <c r="AU146" i="8"/>
  <c r="AU152" i="8"/>
  <c r="AU126" i="8"/>
  <c r="AU147" i="8"/>
  <c r="AU151" i="8"/>
  <c r="AU159" i="8"/>
  <c r="AU158" i="8"/>
  <c r="AU161" i="8"/>
  <c r="AU166" i="8"/>
  <c r="AU174" i="8"/>
  <c r="AU160" i="8"/>
  <c r="AU165" i="8"/>
  <c r="AU173" i="8"/>
  <c r="AU164" i="8"/>
  <c r="AU172" i="8"/>
  <c r="AU180" i="8"/>
  <c r="AU155" i="8"/>
  <c r="AU163" i="8"/>
  <c r="AU171" i="8"/>
  <c r="AU157" i="8"/>
  <c r="AU170" i="8"/>
  <c r="AU178" i="8"/>
  <c r="AU169" i="8"/>
  <c r="AU177" i="8"/>
  <c r="AU168" i="8"/>
  <c r="AU176" i="8"/>
  <c r="AU185" i="8"/>
  <c r="AU193" i="8"/>
  <c r="AU201" i="8"/>
  <c r="AU179" i="8"/>
  <c r="AU184" i="8"/>
  <c r="AU192" i="8"/>
  <c r="AU191" i="8"/>
  <c r="AU199" i="8"/>
  <c r="AU190" i="8"/>
  <c r="AU167" i="8"/>
  <c r="AU181" i="8"/>
  <c r="AU189" i="8"/>
  <c r="AU197" i="8"/>
  <c r="AU175" i="8"/>
  <c r="AU182" i="8"/>
  <c r="AU188" i="8"/>
  <c r="AU196" i="8"/>
  <c r="AU183" i="8"/>
  <c r="AU187" i="8"/>
  <c r="AU195" i="8"/>
  <c r="AU203" i="8"/>
  <c r="AU210" i="8"/>
  <c r="AU218" i="8"/>
  <c r="AU226" i="8"/>
  <c r="AU194" i="8"/>
  <c r="AU202" i="8"/>
  <c r="AU209" i="8"/>
  <c r="AU217" i="8"/>
  <c r="AU186" i="8"/>
  <c r="AU200" i="8"/>
  <c r="AU208" i="8"/>
  <c r="AU216" i="8"/>
  <c r="AU224" i="8"/>
  <c r="AU232" i="8"/>
  <c r="AU207" i="8"/>
  <c r="AU215" i="8"/>
  <c r="AU223" i="8"/>
  <c r="AU198" i="8"/>
  <c r="AU206" i="8"/>
  <c r="AU214" i="8"/>
  <c r="AU222" i="8"/>
  <c r="AU204" i="8"/>
  <c r="AU213" i="8"/>
  <c r="AU221" i="8"/>
  <c r="AU205" i="8"/>
  <c r="AU212" i="8"/>
  <c r="AU220" i="8"/>
  <c r="AU228" i="8"/>
  <c r="AU211" i="8"/>
  <c r="AU227" i="8"/>
  <c r="AU239" i="8"/>
  <c r="AU247" i="8"/>
  <c r="AU233" i="8"/>
  <c r="AU238" i="8"/>
  <c r="AU246" i="8"/>
  <c r="AU229" i="8"/>
  <c r="AU237" i="8"/>
  <c r="AU245" i="8"/>
  <c r="AU240" i="8"/>
  <c r="AU225" i="8"/>
  <c r="AU230" i="8"/>
  <c r="AU236" i="8"/>
  <c r="AU244" i="8"/>
  <c r="AU231" i="8"/>
  <c r="AU235" i="8"/>
  <c r="AU243" i="8"/>
  <c r="AU234" i="8"/>
  <c r="AU242" i="8"/>
  <c r="AU241" i="8"/>
  <c r="AU3" i="8"/>
  <c r="AU219" i="8"/>
  <c r="BW7" i="8"/>
  <c r="BW4" i="8"/>
  <c r="BW9" i="8"/>
  <c r="BW6" i="8"/>
  <c r="BW10" i="8"/>
  <c r="BW15" i="8"/>
  <c r="BW11" i="8"/>
  <c r="BW13" i="8"/>
  <c r="BW18" i="8"/>
  <c r="BW23" i="8"/>
  <c r="BW8" i="8"/>
  <c r="BW19" i="8"/>
  <c r="BW21" i="8"/>
  <c r="BW14" i="8"/>
  <c r="BW17" i="8"/>
  <c r="BW12" i="8"/>
  <c r="BW22" i="8"/>
  <c r="BW28" i="8"/>
  <c r="BW26" i="8"/>
  <c r="BW5" i="8"/>
  <c r="BW24" i="8"/>
  <c r="BW25" i="8"/>
  <c r="BW16" i="8"/>
  <c r="BW31" i="8"/>
  <c r="BW36" i="8"/>
  <c r="BW27" i="8"/>
  <c r="BW32" i="8"/>
  <c r="BW33" i="8"/>
  <c r="BW34" i="8"/>
  <c r="BW20" i="8"/>
  <c r="BW29" i="8"/>
  <c r="BW30" i="8"/>
  <c r="BW40" i="8"/>
  <c r="BW35" i="8"/>
  <c r="BW46" i="8"/>
  <c r="BW38" i="8"/>
  <c r="BW39" i="8"/>
  <c r="BW44" i="8"/>
  <c r="BW37" i="8"/>
  <c r="BW43" i="8"/>
  <c r="BW42" i="8"/>
  <c r="BW50" i="8"/>
  <c r="BW41" i="8"/>
  <c r="BW49" i="8"/>
  <c r="BW55" i="8"/>
  <c r="BW45" i="8"/>
  <c r="BW51" i="8"/>
  <c r="BW52" i="8"/>
  <c r="BW60" i="8"/>
  <c r="BW58" i="8"/>
  <c r="BW47" i="8"/>
  <c r="BW48" i="8"/>
  <c r="BW53" i="8"/>
  <c r="BW57" i="8"/>
  <c r="BW54" i="8"/>
  <c r="BW56" i="8"/>
  <c r="BW64" i="8"/>
  <c r="BW61" i="8"/>
  <c r="BW62" i="8"/>
  <c r="BW63" i="8"/>
  <c r="BW68" i="8"/>
  <c r="BW59" i="8"/>
  <c r="BW66" i="8"/>
  <c r="BW72" i="8"/>
  <c r="BW80" i="8"/>
  <c r="BW67" i="8"/>
  <c r="BW70" i="8"/>
  <c r="BW69" i="8"/>
  <c r="BW71" i="8"/>
  <c r="BW78" i="8"/>
  <c r="BW76" i="8"/>
  <c r="BW65" i="8"/>
  <c r="BW73" i="8"/>
  <c r="BW75" i="8"/>
  <c r="BW74" i="8"/>
  <c r="BW82" i="8"/>
  <c r="BW86" i="8"/>
  <c r="BW77" i="8"/>
  <c r="BW79" i="8"/>
  <c r="BW92" i="8"/>
  <c r="BW81" i="8"/>
  <c r="BW83" i="8"/>
  <c r="BW84" i="8"/>
  <c r="BW90" i="8"/>
  <c r="BW85" i="8"/>
  <c r="BW89" i="8"/>
  <c r="BW88" i="8"/>
  <c r="BW96" i="8"/>
  <c r="BW91" i="8"/>
  <c r="BW102" i="8"/>
  <c r="BW87" i="8"/>
  <c r="BW93" i="8"/>
  <c r="BW94" i="8"/>
  <c r="BW100" i="8"/>
  <c r="BW108" i="8"/>
  <c r="BW95" i="8"/>
  <c r="BW98" i="8"/>
  <c r="BW97" i="8"/>
  <c r="BW104" i="8"/>
  <c r="BW99" i="8"/>
  <c r="BW109" i="8"/>
  <c r="BW101" i="8"/>
  <c r="BW103" i="8"/>
  <c r="BW115" i="8"/>
  <c r="BW105" i="8"/>
  <c r="BW106" i="8"/>
  <c r="BW113" i="8"/>
  <c r="BW107" i="8"/>
  <c r="BW112" i="8"/>
  <c r="BW111" i="8"/>
  <c r="BW110" i="8"/>
  <c r="BW125" i="8"/>
  <c r="BW114" i="8"/>
  <c r="BW124" i="8"/>
  <c r="BW123" i="8"/>
  <c r="BW131" i="8"/>
  <c r="BW122" i="8"/>
  <c r="BW121" i="8"/>
  <c r="BW129" i="8"/>
  <c r="BW116" i="8"/>
  <c r="BW120" i="8"/>
  <c r="BW128" i="8"/>
  <c r="BW117" i="8"/>
  <c r="BW119" i="8"/>
  <c r="BW127" i="8"/>
  <c r="BW130" i="8"/>
  <c r="BW134" i="8"/>
  <c r="BW126" i="8"/>
  <c r="BW132" i="8"/>
  <c r="BW140" i="8"/>
  <c r="BW148" i="8"/>
  <c r="BW133" i="8"/>
  <c r="BW118" i="8"/>
  <c r="BW138" i="8"/>
  <c r="BW137" i="8"/>
  <c r="BW136" i="8"/>
  <c r="BW144" i="8"/>
  <c r="BW152" i="8"/>
  <c r="BW160" i="8"/>
  <c r="BW145" i="8"/>
  <c r="BW146" i="8"/>
  <c r="BW151" i="8"/>
  <c r="BW147" i="8"/>
  <c r="BW158" i="8"/>
  <c r="BW141" i="8"/>
  <c r="BW143" i="8"/>
  <c r="BW156" i="8"/>
  <c r="BW135" i="8"/>
  <c r="BW149" i="8"/>
  <c r="BW155" i="8"/>
  <c r="BW142" i="8"/>
  <c r="BW150" i="8"/>
  <c r="BW154" i="8"/>
  <c r="BW162" i="8"/>
  <c r="BW163" i="8"/>
  <c r="BW170" i="8"/>
  <c r="BW169" i="8"/>
  <c r="BW139" i="8"/>
  <c r="BW168" i="8"/>
  <c r="BW176" i="8"/>
  <c r="BW159" i="8"/>
  <c r="BW167" i="8"/>
  <c r="BW166" i="8"/>
  <c r="BW174" i="8"/>
  <c r="BW161" i="8"/>
  <c r="BW165" i="8"/>
  <c r="BW173" i="8"/>
  <c r="BW153" i="8"/>
  <c r="BW164" i="8"/>
  <c r="BW172" i="8"/>
  <c r="BW180" i="8"/>
  <c r="BW175" i="8"/>
  <c r="BW189" i="8"/>
  <c r="BW197" i="8"/>
  <c r="BW177" i="8"/>
  <c r="BW181" i="8"/>
  <c r="BW188" i="8"/>
  <c r="BW182" i="8"/>
  <c r="BW187" i="8"/>
  <c r="BW195" i="8"/>
  <c r="BW203" i="8"/>
  <c r="BW157" i="8"/>
  <c r="BW171" i="8"/>
  <c r="BW183" i="8"/>
  <c r="BW186" i="8"/>
  <c r="BW185" i="8"/>
  <c r="BW193" i="8"/>
  <c r="BW178" i="8"/>
  <c r="BW184" i="8"/>
  <c r="BW192" i="8"/>
  <c r="BW200" i="8"/>
  <c r="BW179" i="8"/>
  <c r="BW191" i="8"/>
  <c r="BW199" i="8"/>
  <c r="BW206" i="8"/>
  <c r="BW214" i="8"/>
  <c r="BW222" i="8"/>
  <c r="BW190" i="8"/>
  <c r="BW213" i="8"/>
  <c r="BW221" i="8"/>
  <c r="BW204" i="8"/>
  <c r="BW212" i="8"/>
  <c r="BW220" i="8"/>
  <c r="BW228" i="8"/>
  <c r="BW205" i="8"/>
  <c r="BW211" i="8"/>
  <c r="BW219" i="8"/>
  <c r="BW201" i="8"/>
  <c r="BW210" i="8"/>
  <c r="BW218" i="8"/>
  <c r="BW196" i="8"/>
  <c r="BW209" i="8"/>
  <c r="BW217" i="8"/>
  <c r="BW225" i="8"/>
  <c r="BW194" i="8"/>
  <c r="BW198" i="8"/>
  <c r="BW208" i="8"/>
  <c r="BW216" i="8"/>
  <c r="BW224" i="8"/>
  <c r="BW232" i="8"/>
  <c r="BW207" i="8"/>
  <c r="BW230" i="8"/>
  <c r="BW235" i="8"/>
  <c r="BW243" i="8"/>
  <c r="BW202" i="8"/>
  <c r="BW231" i="8"/>
  <c r="BW234" i="8"/>
  <c r="BW242" i="8"/>
  <c r="BW226" i="8"/>
  <c r="BW241" i="8"/>
  <c r="BW3" i="8"/>
  <c r="BW240" i="8"/>
  <c r="BW236" i="8"/>
  <c r="BW227" i="8"/>
  <c r="BW233" i="8"/>
  <c r="BW239" i="8"/>
  <c r="BW247" i="8"/>
  <c r="BW244" i="8"/>
  <c r="BW238" i="8"/>
  <c r="BW246" i="8"/>
  <c r="BW223" i="8"/>
  <c r="BW237" i="8"/>
  <c r="BW245" i="8"/>
  <c r="BW215" i="8"/>
  <c r="BW229" i="8"/>
  <c r="AO6" i="8"/>
  <c r="AO5" i="8"/>
  <c r="AO4" i="8"/>
  <c r="AO8" i="8"/>
  <c r="AO11" i="8"/>
  <c r="AO13" i="8"/>
  <c r="AO7" i="8"/>
  <c r="AO20" i="8"/>
  <c r="AO18" i="8"/>
  <c r="AO9" i="8"/>
  <c r="AO10" i="8"/>
  <c r="AO16" i="8"/>
  <c r="AO12" i="8"/>
  <c r="AO17" i="8"/>
  <c r="AO19" i="8"/>
  <c r="AO21" i="8"/>
  <c r="AO15" i="8"/>
  <c r="AO14" i="8"/>
  <c r="AO23" i="8"/>
  <c r="AO26" i="8"/>
  <c r="AO22" i="8"/>
  <c r="AO24" i="8"/>
  <c r="AO27" i="8"/>
  <c r="AO33" i="8"/>
  <c r="AO31" i="8"/>
  <c r="AO25" i="8"/>
  <c r="AO28" i="8"/>
  <c r="AO35" i="8"/>
  <c r="AO29" i="8"/>
  <c r="AO32" i="8"/>
  <c r="AO38" i="8"/>
  <c r="AO36" i="8"/>
  <c r="AO44" i="8"/>
  <c r="AO39" i="8"/>
  <c r="AO40" i="8"/>
  <c r="AO42" i="8"/>
  <c r="AO30" i="8"/>
  <c r="AO34" i="8"/>
  <c r="AO41" i="8"/>
  <c r="AO48" i="8"/>
  <c r="AO37" i="8"/>
  <c r="AO50" i="8"/>
  <c r="AO53" i="8"/>
  <c r="AO47" i="8"/>
  <c r="AO51" i="8"/>
  <c r="AO43" i="8"/>
  <c r="AO49" i="8"/>
  <c r="AO46" i="8"/>
  <c r="AO58" i="8"/>
  <c r="AO52" i="8"/>
  <c r="AO56" i="8"/>
  <c r="AO54" i="8"/>
  <c r="AO45" i="8"/>
  <c r="AO55" i="8"/>
  <c r="AO62" i="8"/>
  <c r="AO63" i="8"/>
  <c r="AO64" i="8"/>
  <c r="AO66" i="8"/>
  <c r="AO61" i="8"/>
  <c r="AO65" i="8"/>
  <c r="AO60" i="8"/>
  <c r="AO57" i="8"/>
  <c r="AO70" i="8"/>
  <c r="AO67" i="8"/>
  <c r="AO78" i="8"/>
  <c r="AO71" i="8"/>
  <c r="AO72" i="8"/>
  <c r="AO76" i="8"/>
  <c r="AO84" i="8"/>
  <c r="AO73" i="8"/>
  <c r="AO75" i="8"/>
  <c r="AO69" i="8"/>
  <c r="AO74" i="8"/>
  <c r="AO59" i="8"/>
  <c r="AO81" i="8"/>
  <c r="AO68" i="8"/>
  <c r="AO80" i="8"/>
  <c r="AO82" i="8"/>
  <c r="AO83" i="8"/>
  <c r="AO90" i="8"/>
  <c r="AO77" i="8"/>
  <c r="AO85" i="8"/>
  <c r="AO88" i="8"/>
  <c r="AO79" i="8"/>
  <c r="AO87" i="8"/>
  <c r="AO86" i="8"/>
  <c r="AO94" i="8"/>
  <c r="AO89" i="8"/>
  <c r="AO100" i="8"/>
  <c r="AO92" i="8"/>
  <c r="AO95" i="8"/>
  <c r="AO98" i="8"/>
  <c r="AO106" i="8"/>
  <c r="AO91" i="8"/>
  <c r="AO96" i="8"/>
  <c r="AO97" i="8"/>
  <c r="AO104" i="8"/>
  <c r="AO103" i="8"/>
  <c r="AO102" i="8"/>
  <c r="AO105" i="8"/>
  <c r="AO93" i="8"/>
  <c r="AO113" i="8"/>
  <c r="AO99" i="8"/>
  <c r="AO101" i="8"/>
  <c r="AO107" i="8"/>
  <c r="AO111" i="8"/>
  <c r="AO108" i="8"/>
  <c r="AO110" i="8"/>
  <c r="AO109" i="8"/>
  <c r="AO117" i="8"/>
  <c r="AO119" i="8"/>
  <c r="AO123" i="8"/>
  <c r="AO131" i="8"/>
  <c r="AO122" i="8"/>
  <c r="AO115" i="8"/>
  <c r="AO121" i="8"/>
  <c r="AO129" i="8"/>
  <c r="AO112" i="8"/>
  <c r="AO116" i="8"/>
  <c r="AO120" i="8"/>
  <c r="AO114" i="8"/>
  <c r="AO127" i="8"/>
  <c r="AO126" i="8"/>
  <c r="AO118" i="8"/>
  <c r="AO125" i="8"/>
  <c r="AO133" i="8"/>
  <c r="AO132" i="8"/>
  <c r="AO140" i="8"/>
  <c r="AO139" i="8"/>
  <c r="AO138" i="8"/>
  <c r="AO146" i="8"/>
  <c r="AO137" i="8"/>
  <c r="AO136" i="8"/>
  <c r="AO144" i="8"/>
  <c r="AO124" i="8"/>
  <c r="AO135" i="8"/>
  <c r="AO143" i="8"/>
  <c r="AO128" i="8"/>
  <c r="AO142" i="8"/>
  <c r="AO150" i="8"/>
  <c r="AO158" i="8"/>
  <c r="AO141" i="8"/>
  <c r="AO147" i="8"/>
  <c r="AO130" i="8"/>
  <c r="AO148" i="8"/>
  <c r="AO156" i="8"/>
  <c r="AO149" i="8"/>
  <c r="AO145" i="8"/>
  <c r="AO154" i="8"/>
  <c r="AO153" i="8"/>
  <c r="AO134" i="8"/>
  <c r="AO152" i="8"/>
  <c r="AO160" i="8"/>
  <c r="AO168" i="8"/>
  <c r="AO176" i="8"/>
  <c r="AO155" i="8"/>
  <c r="AO167" i="8"/>
  <c r="AO175" i="8"/>
  <c r="AO157" i="8"/>
  <c r="AO166" i="8"/>
  <c r="AO174" i="8"/>
  <c r="AO182" i="8"/>
  <c r="AO159" i="8"/>
  <c r="AO165" i="8"/>
  <c r="AO173" i="8"/>
  <c r="AO151" i="8"/>
  <c r="AO161" i="8"/>
  <c r="AO164" i="8"/>
  <c r="AO172" i="8"/>
  <c r="AO162" i="8"/>
  <c r="AO171" i="8"/>
  <c r="AO163" i="8"/>
  <c r="AO170" i="8"/>
  <c r="AO178" i="8"/>
  <c r="AO187" i="8"/>
  <c r="AO195" i="8"/>
  <c r="AO169" i="8"/>
  <c r="AO186" i="8"/>
  <c r="AO194" i="8"/>
  <c r="AO183" i="8"/>
  <c r="AO185" i="8"/>
  <c r="AO193" i="8"/>
  <c r="AO201" i="8"/>
  <c r="AO184" i="8"/>
  <c r="AO192" i="8"/>
  <c r="AO177" i="8"/>
  <c r="AO191" i="8"/>
  <c r="AO179" i="8"/>
  <c r="AO190" i="8"/>
  <c r="AO198" i="8"/>
  <c r="AO180" i="8"/>
  <c r="AO189" i="8"/>
  <c r="AO197" i="8"/>
  <c r="AO205" i="8"/>
  <c r="AO196" i="8"/>
  <c r="AO204" i="8"/>
  <c r="AO212" i="8"/>
  <c r="AO220" i="8"/>
  <c r="AO211" i="8"/>
  <c r="AO219" i="8"/>
  <c r="AO210" i="8"/>
  <c r="AO218" i="8"/>
  <c r="AO226" i="8"/>
  <c r="AO209" i="8"/>
  <c r="AO217" i="8"/>
  <c r="AO199" i="8"/>
  <c r="AO208" i="8"/>
  <c r="AO216" i="8"/>
  <c r="AO224" i="8"/>
  <c r="AO207" i="8"/>
  <c r="AO215" i="8"/>
  <c r="AO223" i="8"/>
  <c r="AO202" i="8"/>
  <c r="AO206" i="8"/>
  <c r="AO214" i="8"/>
  <c r="AO222" i="8"/>
  <c r="AO230" i="8"/>
  <c r="AO231" i="8"/>
  <c r="AO241" i="8"/>
  <c r="AO3" i="8"/>
  <c r="AO225" i="8"/>
  <c r="AO232" i="8"/>
  <c r="AO240" i="8"/>
  <c r="AO188" i="8"/>
  <c r="AO233" i="8"/>
  <c r="AO239" i="8"/>
  <c r="AO247" i="8"/>
  <c r="AO181" i="8"/>
  <c r="AO203" i="8"/>
  <c r="AO238" i="8"/>
  <c r="AO246" i="8"/>
  <c r="AO200" i="8"/>
  <c r="AO221" i="8"/>
  <c r="AO228" i="8"/>
  <c r="AO237" i="8"/>
  <c r="AO245" i="8"/>
  <c r="AO213" i="8"/>
  <c r="AO227" i="8"/>
  <c r="AO229" i="8"/>
  <c r="AO236" i="8"/>
  <c r="AO244" i="8"/>
  <c r="AO234" i="8"/>
  <c r="AO242" i="8"/>
  <c r="AO235" i="8"/>
  <c r="AO243" i="8"/>
  <c r="AK4" i="8"/>
  <c r="AK6" i="8"/>
  <c r="AK5" i="8"/>
  <c r="AK11" i="8"/>
  <c r="AK8" i="8"/>
  <c r="AK9" i="8"/>
  <c r="AK7" i="8"/>
  <c r="AK10" i="8"/>
  <c r="AK13" i="8"/>
  <c r="AK16" i="8"/>
  <c r="AK15" i="8"/>
  <c r="AK20" i="8"/>
  <c r="AK14" i="8"/>
  <c r="AK18" i="8"/>
  <c r="AK17" i="8"/>
  <c r="AK21" i="8"/>
  <c r="AK22" i="8"/>
  <c r="AK19" i="8"/>
  <c r="AK26" i="8"/>
  <c r="AK12" i="8"/>
  <c r="AK23" i="8"/>
  <c r="AK25" i="8"/>
  <c r="AK29" i="8"/>
  <c r="AK24" i="8"/>
  <c r="AK33" i="8"/>
  <c r="AK27" i="8"/>
  <c r="AK38" i="8"/>
  <c r="AK28" i="8"/>
  <c r="AK32" i="8"/>
  <c r="AK36" i="8"/>
  <c r="AK39" i="8"/>
  <c r="AK42" i="8"/>
  <c r="AK41" i="8"/>
  <c r="AK48" i="8"/>
  <c r="AK35" i="8"/>
  <c r="AK30" i="8"/>
  <c r="AK34" i="8"/>
  <c r="AK46" i="8"/>
  <c r="AK37" i="8"/>
  <c r="AK44" i="8"/>
  <c r="AK40" i="8"/>
  <c r="AK31" i="8"/>
  <c r="AK43" i="8"/>
  <c r="AK45" i="8"/>
  <c r="AK49" i="8"/>
  <c r="AK53" i="8"/>
  <c r="AK52" i="8"/>
  <c r="AK56" i="8"/>
  <c r="AK51" i="8"/>
  <c r="AK54" i="8"/>
  <c r="AK62" i="8"/>
  <c r="AK47" i="8"/>
  <c r="AK50" i="8"/>
  <c r="AK60" i="8"/>
  <c r="AK58" i="8"/>
  <c r="AK65" i="8"/>
  <c r="AK61" i="8"/>
  <c r="AK55" i="8"/>
  <c r="AK70" i="8"/>
  <c r="AK57" i="8"/>
  <c r="AK59" i="8"/>
  <c r="AK68" i="8"/>
  <c r="AK63" i="8"/>
  <c r="AK66" i="8"/>
  <c r="AK64" i="8"/>
  <c r="AK73" i="8"/>
  <c r="AK74" i="8"/>
  <c r="AK82" i="8"/>
  <c r="AK69" i="8"/>
  <c r="AK80" i="8"/>
  <c r="AK78" i="8"/>
  <c r="AK77" i="8"/>
  <c r="AK67" i="8"/>
  <c r="AK71" i="8"/>
  <c r="AK76" i="8"/>
  <c r="AK84" i="8"/>
  <c r="AK88" i="8"/>
  <c r="AK85" i="8"/>
  <c r="AK87" i="8"/>
  <c r="AK86" i="8"/>
  <c r="AK94" i="8"/>
  <c r="AK79" i="8"/>
  <c r="AK92" i="8"/>
  <c r="AK81" i="8"/>
  <c r="AK72" i="8"/>
  <c r="AK75" i="8"/>
  <c r="AK83" i="8"/>
  <c r="AK90" i="8"/>
  <c r="AK91" i="8"/>
  <c r="AK96" i="8"/>
  <c r="AK104" i="8"/>
  <c r="AK102" i="8"/>
  <c r="AK93" i="8"/>
  <c r="AK100" i="8"/>
  <c r="AK99" i="8"/>
  <c r="AK89" i="8"/>
  <c r="AK98" i="8"/>
  <c r="AK106" i="8"/>
  <c r="AK111" i="8"/>
  <c r="AK107" i="8"/>
  <c r="AK110" i="8"/>
  <c r="AK108" i="8"/>
  <c r="AK109" i="8"/>
  <c r="AK117" i="8"/>
  <c r="AK101" i="8"/>
  <c r="AK97" i="8"/>
  <c r="AK103" i="8"/>
  <c r="AK115" i="8"/>
  <c r="AK95" i="8"/>
  <c r="AK105" i="8"/>
  <c r="AK113" i="8"/>
  <c r="AK116" i="8"/>
  <c r="AK127" i="8"/>
  <c r="AK112" i="8"/>
  <c r="AK114" i="8"/>
  <c r="AK125" i="8"/>
  <c r="AK133" i="8"/>
  <c r="AK118" i="8"/>
  <c r="AK124" i="8"/>
  <c r="AK119" i="8"/>
  <c r="AK123" i="8"/>
  <c r="AK122" i="8"/>
  <c r="AK130" i="8"/>
  <c r="AK121" i="8"/>
  <c r="AK129" i="8"/>
  <c r="AK136" i="8"/>
  <c r="AK120" i="8"/>
  <c r="AK131" i="8"/>
  <c r="AK135" i="8"/>
  <c r="AK142" i="8"/>
  <c r="AK150" i="8"/>
  <c r="AK126" i="8"/>
  <c r="AK134" i="8"/>
  <c r="AK128" i="8"/>
  <c r="AK140" i="8"/>
  <c r="AK132" i="8"/>
  <c r="AK139" i="8"/>
  <c r="AK138" i="8"/>
  <c r="AK146" i="8"/>
  <c r="AK141" i="8"/>
  <c r="AK149" i="8"/>
  <c r="AK154" i="8"/>
  <c r="AK145" i="8"/>
  <c r="AK153" i="8"/>
  <c r="AK152" i="8"/>
  <c r="AK160" i="8"/>
  <c r="AK144" i="8"/>
  <c r="AK151" i="8"/>
  <c r="AK158" i="8"/>
  <c r="AK157" i="8"/>
  <c r="AK137" i="8"/>
  <c r="AK147" i="8"/>
  <c r="AK156" i="8"/>
  <c r="AK164" i="8"/>
  <c r="AK172" i="8"/>
  <c r="AK161" i="8"/>
  <c r="AK171" i="8"/>
  <c r="AK159" i="8"/>
  <c r="AK162" i="8"/>
  <c r="AK170" i="8"/>
  <c r="AK178" i="8"/>
  <c r="AK163" i="8"/>
  <c r="AK169" i="8"/>
  <c r="AK168" i="8"/>
  <c r="AK176" i="8"/>
  <c r="AK167" i="8"/>
  <c r="AK175" i="8"/>
  <c r="AK143" i="8"/>
  <c r="AK148" i="8"/>
  <c r="AK166" i="8"/>
  <c r="AK174" i="8"/>
  <c r="AK182" i="8"/>
  <c r="AK191" i="8"/>
  <c r="AK199" i="8"/>
  <c r="AK190" i="8"/>
  <c r="AK179" i="8"/>
  <c r="AK189" i="8"/>
  <c r="AK197" i="8"/>
  <c r="AK205" i="8"/>
  <c r="AK155" i="8"/>
  <c r="AK177" i="8"/>
  <c r="AK180" i="8"/>
  <c r="AK188" i="8"/>
  <c r="AK173" i="8"/>
  <c r="AK181" i="8"/>
  <c r="AK187" i="8"/>
  <c r="AK195" i="8"/>
  <c r="AK165" i="8"/>
  <c r="AK186" i="8"/>
  <c r="AK194" i="8"/>
  <c r="AK202" i="8"/>
  <c r="AK185" i="8"/>
  <c r="AK193" i="8"/>
  <c r="AK201" i="8"/>
  <c r="AK198" i="8"/>
  <c r="AK208" i="8"/>
  <c r="AK216" i="8"/>
  <c r="AK224" i="8"/>
  <c r="AK207" i="8"/>
  <c r="AK215" i="8"/>
  <c r="AK223" i="8"/>
  <c r="AK192" i="8"/>
  <c r="AK206" i="8"/>
  <c r="AK214" i="8"/>
  <c r="AK222" i="8"/>
  <c r="AK230" i="8"/>
  <c r="AK183" i="8"/>
  <c r="AK184" i="8"/>
  <c r="AK213" i="8"/>
  <c r="AK221" i="8"/>
  <c r="AK203" i="8"/>
  <c r="AK212" i="8"/>
  <c r="AK220" i="8"/>
  <c r="AK200" i="8"/>
  <c r="AK204" i="8"/>
  <c r="AK211" i="8"/>
  <c r="AK219" i="8"/>
  <c r="AK227" i="8"/>
  <c r="AK210" i="8"/>
  <c r="AK218" i="8"/>
  <c r="AK226" i="8"/>
  <c r="AK217" i="8"/>
  <c r="AK237" i="8"/>
  <c r="AK245" i="8"/>
  <c r="AK209" i="8"/>
  <c r="AK228" i="8"/>
  <c r="AK236" i="8"/>
  <c r="AK244" i="8"/>
  <c r="AK229" i="8"/>
  <c r="AK235" i="8"/>
  <c r="AK243" i="8"/>
  <c r="AK242" i="8"/>
  <c r="AK238" i="8"/>
  <c r="AK234" i="8"/>
  <c r="AK241" i="8"/>
  <c r="AK3" i="8"/>
  <c r="AK196" i="8"/>
  <c r="AK231" i="8"/>
  <c r="AK240" i="8"/>
  <c r="AK225" i="8"/>
  <c r="AK232" i="8"/>
  <c r="AK239" i="8"/>
  <c r="AK247" i="8"/>
  <c r="AK233" i="8"/>
  <c r="AK246" i="8"/>
  <c r="H29" i="8"/>
  <c r="H32" i="8"/>
  <c r="H30" i="8"/>
  <c r="H28" i="8"/>
  <c r="H33" i="8"/>
  <c r="H34" i="8"/>
  <c r="H41" i="8"/>
  <c r="H31" i="8"/>
  <c r="H37" i="8"/>
  <c r="H38" i="8"/>
  <c r="H39" i="8"/>
  <c r="H43" i="8"/>
  <c r="H36" i="8"/>
  <c r="H35" i="8"/>
  <c r="H47" i="8"/>
  <c r="H40" i="8"/>
  <c r="H42" i="8"/>
  <c r="H46" i="8"/>
  <c r="H45" i="8"/>
  <c r="H52" i="8"/>
  <c r="H44" i="8"/>
  <c r="H49" i="8"/>
  <c r="H51" i="8"/>
  <c r="H57" i="8"/>
  <c r="H65" i="8"/>
  <c r="H53" i="8"/>
  <c r="H48" i="8"/>
  <c r="H54" i="8"/>
  <c r="H55" i="8"/>
  <c r="H61" i="8"/>
  <c r="H60" i="8"/>
  <c r="H63" i="8"/>
  <c r="H67" i="8"/>
  <c r="H56" i="8"/>
  <c r="H58" i="8"/>
  <c r="H59" i="8"/>
  <c r="H73" i="8"/>
  <c r="H62" i="8"/>
  <c r="H69" i="8"/>
  <c r="H71" i="8"/>
  <c r="H77" i="8"/>
  <c r="H68" i="8"/>
  <c r="H72" i="8"/>
  <c r="H75" i="8"/>
  <c r="H83" i="8"/>
  <c r="H50" i="8"/>
  <c r="H64" i="8"/>
  <c r="H74" i="8"/>
  <c r="H81" i="8"/>
  <c r="H66" i="8"/>
  <c r="H80" i="8"/>
  <c r="H70" i="8"/>
  <c r="H79" i="8"/>
  <c r="H78" i="8"/>
  <c r="H84" i="8"/>
  <c r="H89" i="8"/>
  <c r="H85" i="8"/>
  <c r="H88" i="8"/>
  <c r="H87" i="8"/>
  <c r="H86" i="8"/>
  <c r="H93" i="8"/>
  <c r="H94" i="8"/>
  <c r="H99" i="8"/>
  <c r="H95" i="8"/>
  <c r="H98" i="8"/>
  <c r="H76" i="8"/>
  <c r="H96" i="8"/>
  <c r="H97" i="8"/>
  <c r="H105" i="8"/>
  <c r="H90" i="8"/>
  <c r="H92" i="8"/>
  <c r="H103" i="8"/>
  <c r="H82" i="8"/>
  <c r="H102" i="8"/>
  <c r="H91" i="8"/>
  <c r="H101" i="8"/>
  <c r="H104" i="8"/>
  <c r="H106" i="8"/>
  <c r="H112" i="8"/>
  <c r="H107" i="8"/>
  <c r="H111" i="8"/>
  <c r="H108" i="8"/>
  <c r="H110" i="8"/>
  <c r="H109" i="8"/>
  <c r="H116" i="8"/>
  <c r="H122" i="8"/>
  <c r="H130" i="8"/>
  <c r="H121" i="8"/>
  <c r="H120" i="8"/>
  <c r="H128" i="8"/>
  <c r="H117" i="8"/>
  <c r="H126" i="8"/>
  <c r="H100" i="8"/>
  <c r="H115" i="8"/>
  <c r="H118" i="8"/>
  <c r="H125" i="8"/>
  <c r="H119" i="8"/>
  <c r="H124" i="8"/>
  <c r="H132" i="8"/>
  <c r="H139" i="8"/>
  <c r="H114" i="8"/>
  <c r="H127" i="8"/>
  <c r="H133" i="8"/>
  <c r="H138" i="8"/>
  <c r="H129" i="8"/>
  <c r="H131" i="8"/>
  <c r="H134" i="8"/>
  <c r="H137" i="8"/>
  <c r="H145" i="8"/>
  <c r="H136" i="8"/>
  <c r="H135" i="8"/>
  <c r="H143" i="8"/>
  <c r="H142" i="8"/>
  <c r="H123" i="8"/>
  <c r="H141" i="8"/>
  <c r="H149" i="8"/>
  <c r="H147" i="8"/>
  <c r="H157" i="8"/>
  <c r="H144" i="8"/>
  <c r="H148" i="8"/>
  <c r="H113" i="8"/>
  <c r="H155" i="8"/>
  <c r="H163" i="8"/>
  <c r="H140" i="8"/>
  <c r="H150" i="8"/>
  <c r="H153" i="8"/>
  <c r="H152" i="8"/>
  <c r="H160" i="8"/>
  <c r="H151" i="8"/>
  <c r="H159" i="8"/>
  <c r="H167" i="8"/>
  <c r="H175" i="8"/>
  <c r="H166" i="8"/>
  <c r="H174" i="8"/>
  <c r="H165" i="8"/>
  <c r="H173" i="8"/>
  <c r="H181" i="8"/>
  <c r="H161" i="8"/>
  <c r="H164" i="8"/>
  <c r="H172" i="8"/>
  <c r="H154" i="8"/>
  <c r="H162" i="8"/>
  <c r="H171" i="8"/>
  <c r="H156" i="8"/>
  <c r="H170" i="8"/>
  <c r="H178" i="8"/>
  <c r="H158" i="8"/>
  <c r="H169" i="8"/>
  <c r="H177" i="8"/>
  <c r="H182" i="8"/>
  <c r="H186" i="8"/>
  <c r="H194" i="8"/>
  <c r="H202" i="8"/>
  <c r="H146" i="8"/>
  <c r="H183" i="8"/>
  <c r="H185" i="8"/>
  <c r="H193" i="8"/>
  <c r="H168" i="8"/>
  <c r="H184" i="8"/>
  <c r="H192" i="8"/>
  <c r="H200" i="8"/>
  <c r="H191" i="8"/>
  <c r="H179" i="8"/>
  <c r="H190" i="8"/>
  <c r="H198" i="8"/>
  <c r="H180" i="8"/>
  <c r="H189" i="8"/>
  <c r="H197" i="8"/>
  <c r="H188" i="8"/>
  <c r="H196" i="8"/>
  <c r="H204" i="8"/>
  <c r="H187" i="8"/>
  <c r="H211" i="8"/>
  <c r="H219" i="8"/>
  <c r="H227" i="8"/>
  <c r="H205" i="8"/>
  <c r="H210" i="8"/>
  <c r="H218" i="8"/>
  <c r="H201" i="8"/>
  <c r="H209" i="8"/>
  <c r="H217" i="8"/>
  <c r="H225" i="8"/>
  <c r="H233" i="8"/>
  <c r="H195" i="8"/>
  <c r="H208" i="8"/>
  <c r="H216" i="8"/>
  <c r="H207" i="8"/>
  <c r="H215" i="8"/>
  <c r="H223" i="8"/>
  <c r="H206" i="8"/>
  <c r="H214" i="8"/>
  <c r="H222" i="8"/>
  <c r="H176" i="8"/>
  <c r="H199" i="8"/>
  <c r="H203" i="8"/>
  <c r="H213" i="8"/>
  <c r="H221" i="8"/>
  <c r="H229" i="8"/>
  <c r="H232" i="8"/>
  <c r="H240" i="8"/>
  <c r="H247" i="8"/>
  <c r="H239" i="8"/>
  <c r="H231" i="8"/>
  <c r="H238" i="8"/>
  <c r="H246" i="8"/>
  <c r="H241" i="8"/>
  <c r="H228" i="8"/>
  <c r="H237" i="8"/>
  <c r="H245" i="8"/>
  <c r="H236" i="8"/>
  <c r="H244" i="8"/>
  <c r="H220" i="8"/>
  <c r="H224" i="8"/>
  <c r="H226" i="8"/>
  <c r="H235" i="8"/>
  <c r="H243" i="8"/>
  <c r="H212" i="8"/>
  <c r="H230" i="8"/>
  <c r="H234" i="8"/>
  <c r="H242" i="8"/>
  <c r="AJ8" i="8"/>
  <c r="AJ5" i="8"/>
  <c r="AJ4" i="8"/>
  <c r="AJ10" i="8"/>
  <c r="AJ6" i="8"/>
  <c r="AJ12" i="8"/>
  <c r="AJ13" i="8"/>
  <c r="AJ14" i="8"/>
  <c r="AJ19" i="8"/>
  <c r="AJ24" i="8"/>
  <c r="AJ7" i="8"/>
  <c r="AJ22" i="8"/>
  <c r="AJ17" i="8"/>
  <c r="AJ9" i="8"/>
  <c r="AJ11" i="8"/>
  <c r="AJ15" i="8"/>
  <c r="AJ29" i="8"/>
  <c r="AJ20" i="8"/>
  <c r="AJ27" i="8"/>
  <c r="AJ16" i="8"/>
  <c r="AJ18" i="8"/>
  <c r="AJ23" i="8"/>
  <c r="AJ25" i="8"/>
  <c r="AJ26" i="8"/>
  <c r="AJ28" i="8"/>
  <c r="AJ21" i="8"/>
  <c r="AJ32" i="8"/>
  <c r="AJ37" i="8"/>
  <c r="AJ31" i="8"/>
  <c r="AJ30" i="8"/>
  <c r="AJ41" i="8"/>
  <c r="AJ40" i="8"/>
  <c r="AJ35" i="8"/>
  <c r="AJ47" i="8"/>
  <c r="AJ34" i="8"/>
  <c r="AJ38" i="8"/>
  <c r="AJ45" i="8"/>
  <c r="AJ33" i="8"/>
  <c r="AJ36" i="8"/>
  <c r="AJ43" i="8"/>
  <c r="AJ39" i="8"/>
  <c r="AJ42" i="8"/>
  <c r="AJ46" i="8"/>
  <c r="AJ48" i="8"/>
  <c r="AJ50" i="8"/>
  <c r="AJ52" i="8"/>
  <c r="AJ53" i="8"/>
  <c r="AJ44" i="8"/>
  <c r="AJ51" i="8"/>
  <c r="AJ54" i="8"/>
  <c r="AJ55" i="8"/>
  <c r="AJ61" i="8"/>
  <c r="AJ59" i="8"/>
  <c r="AJ49" i="8"/>
  <c r="AJ58" i="8"/>
  <c r="AJ57" i="8"/>
  <c r="AJ65" i="8"/>
  <c r="AJ60" i="8"/>
  <c r="AJ69" i="8"/>
  <c r="AJ56" i="8"/>
  <c r="AJ67" i="8"/>
  <c r="AJ63" i="8"/>
  <c r="AJ64" i="8"/>
  <c r="AJ73" i="8"/>
  <c r="AJ62" i="8"/>
  <c r="AJ70" i="8"/>
  <c r="AJ81" i="8"/>
  <c r="AJ79" i="8"/>
  <c r="AJ68" i="8"/>
  <c r="AJ77" i="8"/>
  <c r="AJ71" i="8"/>
  <c r="AJ76" i="8"/>
  <c r="AJ72" i="8"/>
  <c r="AJ75" i="8"/>
  <c r="AJ83" i="8"/>
  <c r="AJ85" i="8"/>
  <c r="AJ87" i="8"/>
  <c r="AJ86" i="8"/>
  <c r="AJ93" i="8"/>
  <c r="AJ74" i="8"/>
  <c r="AJ78" i="8"/>
  <c r="AJ80" i="8"/>
  <c r="AJ91" i="8"/>
  <c r="AJ82" i="8"/>
  <c r="AJ90" i="8"/>
  <c r="AJ89" i="8"/>
  <c r="AJ103" i="8"/>
  <c r="AJ66" i="8"/>
  <c r="AJ84" i="8"/>
  <c r="AJ101" i="8"/>
  <c r="AJ99" i="8"/>
  <c r="AJ94" i="8"/>
  <c r="AJ98" i="8"/>
  <c r="AJ92" i="8"/>
  <c r="AJ95" i="8"/>
  <c r="AJ97" i="8"/>
  <c r="AJ105" i="8"/>
  <c r="AJ107" i="8"/>
  <c r="AJ110" i="8"/>
  <c r="AJ108" i="8"/>
  <c r="AJ109" i="8"/>
  <c r="AJ88" i="8"/>
  <c r="AJ100" i="8"/>
  <c r="AJ116" i="8"/>
  <c r="AJ102" i="8"/>
  <c r="AJ96" i="8"/>
  <c r="AJ104" i="8"/>
  <c r="AJ114" i="8"/>
  <c r="AJ113" i="8"/>
  <c r="AJ112" i="8"/>
  <c r="AJ126" i="8"/>
  <c r="AJ117" i="8"/>
  <c r="AJ118" i="8"/>
  <c r="AJ124" i="8"/>
  <c r="AJ132" i="8"/>
  <c r="AJ106" i="8"/>
  <c r="AJ119" i="8"/>
  <c r="AJ123" i="8"/>
  <c r="AJ122" i="8"/>
  <c r="AJ121" i="8"/>
  <c r="AJ129" i="8"/>
  <c r="AJ111" i="8"/>
  <c r="AJ120" i="8"/>
  <c r="AJ128" i="8"/>
  <c r="AJ131" i="8"/>
  <c r="AJ135" i="8"/>
  <c r="AJ125" i="8"/>
  <c r="AJ134" i="8"/>
  <c r="AJ141" i="8"/>
  <c r="AJ149" i="8"/>
  <c r="AJ127" i="8"/>
  <c r="AJ139" i="8"/>
  <c r="AJ130" i="8"/>
  <c r="AJ138" i="8"/>
  <c r="AJ133" i="8"/>
  <c r="AJ137" i="8"/>
  <c r="AJ145" i="8"/>
  <c r="AJ153" i="8"/>
  <c r="AJ150" i="8"/>
  <c r="AJ152" i="8"/>
  <c r="AJ144" i="8"/>
  <c r="AJ151" i="8"/>
  <c r="AJ159" i="8"/>
  <c r="AJ136" i="8"/>
  <c r="AJ140" i="8"/>
  <c r="AJ142" i="8"/>
  <c r="AJ146" i="8"/>
  <c r="AJ157" i="8"/>
  <c r="AJ115" i="8"/>
  <c r="AJ147" i="8"/>
  <c r="AJ156" i="8"/>
  <c r="AJ143" i="8"/>
  <c r="AJ148" i="8"/>
  <c r="AJ155" i="8"/>
  <c r="AJ163" i="8"/>
  <c r="AJ161" i="8"/>
  <c r="AJ171" i="8"/>
  <c r="AJ158" i="8"/>
  <c r="AJ162" i="8"/>
  <c r="AJ170" i="8"/>
  <c r="AJ169" i="8"/>
  <c r="AJ177" i="8"/>
  <c r="AJ160" i="8"/>
  <c r="AJ168" i="8"/>
  <c r="AJ167" i="8"/>
  <c r="AJ175" i="8"/>
  <c r="AJ166" i="8"/>
  <c r="AJ174" i="8"/>
  <c r="AJ154" i="8"/>
  <c r="AJ165" i="8"/>
  <c r="AJ173" i="8"/>
  <c r="AJ181" i="8"/>
  <c r="AJ190" i="8"/>
  <c r="AJ198" i="8"/>
  <c r="AJ172" i="8"/>
  <c r="AJ179" i="8"/>
  <c r="AJ189" i="8"/>
  <c r="AJ164" i="8"/>
  <c r="AJ176" i="8"/>
  <c r="AJ180" i="8"/>
  <c r="AJ188" i="8"/>
  <c r="AJ196" i="8"/>
  <c r="AJ204" i="8"/>
  <c r="AJ178" i="8"/>
  <c r="AJ187" i="8"/>
  <c r="AJ186" i="8"/>
  <c r="AJ194" i="8"/>
  <c r="AJ182" i="8"/>
  <c r="AJ185" i="8"/>
  <c r="AJ193" i="8"/>
  <c r="AJ201" i="8"/>
  <c r="AJ183" i="8"/>
  <c r="AJ184" i="8"/>
  <c r="AJ192" i="8"/>
  <c r="AJ200" i="8"/>
  <c r="AJ207" i="8"/>
  <c r="AJ215" i="8"/>
  <c r="AJ223" i="8"/>
  <c r="AJ199" i="8"/>
  <c r="AJ206" i="8"/>
  <c r="AJ214" i="8"/>
  <c r="AJ222" i="8"/>
  <c r="AJ213" i="8"/>
  <c r="AJ221" i="8"/>
  <c r="AJ229" i="8"/>
  <c r="AJ203" i="8"/>
  <c r="AJ212" i="8"/>
  <c r="AJ220" i="8"/>
  <c r="AJ202" i="8"/>
  <c r="AJ211" i="8"/>
  <c r="AJ219" i="8"/>
  <c r="AJ210" i="8"/>
  <c r="AJ218" i="8"/>
  <c r="AJ226" i="8"/>
  <c r="AJ195" i="8"/>
  <c r="AJ205" i="8"/>
  <c r="AJ209" i="8"/>
  <c r="AJ217" i="8"/>
  <c r="AJ225" i="8"/>
  <c r="AJ233" i="8"/>
  <c r="AJ228" i="8"/>
  <c r="AJ236" i="8"/>
  <c r="AJ244" i="8"/>
  <c r="AJ191" i="8"/>
  <c r="AJ235" i="8"/>
  <c r="AJ243" i="8"/>
  <c r="AJ227" i="8"/>
  <c r="AJ234" i="8"/>
  <c r="AJ242" i="8"/>
  <c r="AJ230" i="8"/>
  <c r="AJ241" i="8"/>
  <c r="AJ3" i="8"/>
  <c r="AJ237" i="8"/>
  <c r="AJ197" i="8"/>
  <c r="AJ231" i="8"/>
  <c r="AJ240" i="8"/>
  <c r="AJ216" i="8"/>
  <c r="AJ232" i="8"/>
  <c r="AJ239" i="8"/>
  <c r="AJ247" i="8"/>
  <c r="AJ245" i="8"/>
  <c r="AJ208" i="8"/>
  <c r="AJ224" i="8"/>
  <c r="AJ238" i="8"/>
  <c r="AJ246" i="8"/>
  <c r="G28" i="8"/>
  <c r="G31" i="8"/>
  <c r="G29" i="8"/>
  <c r="G35" i="8"/>
  <c r="G40" i="8"/>
  <c r="G30" i="8"/>
  <c r="G38" i="8"/>
  <c r="G36" i="8"/>
  <c r="G39" i="8"/>
  <c r="G37" i="8"/>
  <c r="G42" i="8"/>
  <c r="G50" i="8"/>
  <c r="G32" i="8"/>
  <c r="G41" i="8"/>
  <c r="G34" i="8"/>
  <c r="G46" i="8"/>
  <c r="G43" i="8"/>
  <c r="G33" i="8"/>
  <c r="G51" i="8"/>
  <c r="G44" i="8"/>
  <c r="G47" i="8"/>
  <c r="G48" i="8"/>
  <c r="G55" i="8"/>
  <c r="G58" i="8"/>
  <c r="G53" i="8"/>
  <c r="G56" i="8"/>
  <c r="G64" i="8"/>
  <c r="G54" i="8"/>
  <c r="G62" i="8"/>
  <c r="G45" i="8"/>
  <c r="G52" i="8"/>
  <c r="G60" i="8"/>
  <c r="G66" i="8"/>
  <c r="G57" i="8"/>
  <c r="G59" i="8"/>
  <c r="G65" i="8"/>
  <c r="G72" i="8"/>
  <c r="G70" i="8"/>
  <c r="G49" i="8"/>
  <c r="G61" i="8"/>
  <c r="G68" i="8"/>
  <c r="G76" i="8"/>
  <c r="G75" i="8"/>
  <c r="G73" i="8"/>
  <c r="G82" i="8"/>
  <c r="G63" i="8"/>
  <c r="G74" i="8"/>
  <c r="G80" i="8"/>
  <c r="G79" i="8"/>
  <c r="G78" i="8"/>
  <c r="G83" i="8"/>
  <c r="G90" i="8"/>
  <c r="G84" i="8"/>
  <c r="G81" i="8"/>
  <c r="G85" i="8"/>
  <c r="G88" i="8"/>
  <c r="G96" i="8"/>
  <c r="G87" i="8"/>
  <c r="G69" i="8"/>
  <c r="G86" i="8"/>
  <c r="G71" i="8"/>
  <c r="G67" i="8"/>
  <c r="G92" i="8"/>
  <c r="G95" i="8"/>
  <c r="G98" i="8"/>
  <c r="G77" i="8"/>
  <c r="G97" i="8"/>
  <c r="G104" i="8"/>
  <c r="G89" i="8"/>
  <c r="G102" i="8"/>
  <c r="G91" i="8"/>
  <c r="G101" i="8"/>
  <c r="G93" i="8"/>
  <c r="G100" i="8"/>
  <c r="G108" i="8"/>
  <c r="G105" i="8"/>
  <c r="G113" i="8"/>
  <c r="G103" i="8"/>
  <c r="G106" i="8"/>
  <c r="G107" i="8"/>
  <c r="G111" i="8"/>
  <c r="G119" i="8"/>
  <c r="G110" i="8"/>
  <c r="G109" i="8"/>
  <c r="G94" i="8"/>
  <c r="G99" i="8"/>
  <c r="G115" i="8"/>
  <c r="G121" i="8"/>
  <c r="G129" i="8"/>
  <c r="G120" i="8"/>
  <c r="G116" i="8"/>
  <c r="G127" i="8"/>
  <c r="G117" i="8"/>
  <c r="G118" i="8"/>
  <c r="G125" i="8"/>
  <c r="G124" i="8"/>
  <c r="G112" i="8"/>
  <c r="G114" i="8"/>
  <c r="G123" i="8"/>
  <c r="G131" i="8"/>
  <c r="G126" i="8"/>
  <c r="G133" i="8"/>
  <c r="G138" i="8"/>
  <c r="G128" i="8"/>
  <c r="G134" i="8"/>
  <c r="G137" i="8"/>
  <c r="G136" i="8"/>
  <c r="G144" i="8"/>
  <c r="G122" i="8"/>
  <c r="G135" i="8"/>
  <c r="G142" i="8"/>
  <c r="G141" i="8"/>
  <c r="G130" i="8"/>
  <c r="G140" i="8"/>
  <c r="G148" i="8"/>
  <c r="G139" i="8"/>
  <c r="G143" i="8"/>
  <c r="G156" i="8"/>
  <c r="G149" i="8"/>
  <c r="G154" i="8"/>
  <c r="G162" i="8"/>
  <c r="G150" i="8"/>
  <c r="G153" i="8"/>
  <c r="G152" i="8"/>
  <c r="G151" i="8"/>
  <c r="G159" i="8"/>
  <c r="G132" i="8"/>
  <c r="G146" i="8"/>
  <c r="G158" i="8"/>
  <c r="G166" i="8"/>
  <c r="G174" i="8"/>
  <c r="G165" i="8"/>
  <c r="G173" i="8"/>
  <c r="G161" i="8"/>
  <c r="G164" i="8"/>
  <c r="G172" i="8"/>
  <c r="G180" i="8"/>
  <c r="G145" i="8"/>
  <c r="G171" i="8"/>
  <c r="G155" i="8"/>
  <c r="G170" i="8"/>
  <c r="G178" i="8"/>
  <c r="G147" i="8"/>
  <c r="G157" i="8"/>
  <c r="G160" i="8"/>
  <c r="G163" i="8"/>
  <c r="G169" i="8"/>
  <c r="G177" i="8"/>
  <c r="G168" i="8"/>
  <c r="G176" i="8"/>
  <c r="G183" i="8"/>
  <c r="G185" i="8"/>
  <c r="G193" i="8"/>
  <c r="G201" i="8"/>
  <c r="G184" i="8"/>
  <c r="G192" i="8"/>
  <c r="G191" i="8"/>
  <c r="G199" i="8"/>
  <c r="G179" i="8"/>
  <c r="G190" i="8"/>
  <c r="G189" i="8"/>
  <c r="G197" i="8"/>
  <c r="G188" i="8"/>
  <c r="G196" i="8"/>
  <c r="G175" i="8"/>
  <c r="G181" i="8"/>
  <c r="G187" i="8"/>
  <c r="G195" i="8"/>
  <c r="G203" i="8"/>
  <c r="G205" i="8"/>
  <c r="G210" i="8"/>
  <c r="G218" i="8"/>
  <c r="G226" i="8"/>
  <c r="G209" i="8"/>
  <c r="G217" i="8"/>
  <c r="G182" i="8"/>
  <c r="G208" i="8"/>
  <c r="G216" i="8"/>
  <c r="G224" i="8"/>
  <c r="G232" i="8"/>
  <c r="G207" i="8"/>
  <c r="G215" i="8"/>
  <c r="G223" i="8"/>
  <c r="G194" i="8"/>
  <c r="G206" i="8"/>
  <c r="G214" i="8"/>
  <c r="G222" i="8"/>
  <c r="G167" i="8"/>
  <c r="G186" i="8"/>
  <c r="G198" i="8"/>
  <c r="G202" i="8"/>
  <c r="G213" i="8"/>
  <c r="G221" i="8"/>
  <c r="G200" i="8"/>
  <c r="G212" i="8"/>
  <c r="G220" i="8"/>
  <c r="G228" i="8"/>
  <c r="G239" i="8"/>
  <c r="G247" i="8"/>
  <c r="G246" i="8"/>
  <c r="G233" i="8"/>
  <c r="G238" i="8"/>
  <c r="G219" i="8"/>
  <c r="G237" i="8"/>
  <c r="G245" i="8"/>
  <c r="G244" i="8"/>
  <c r="G211" i="8"/>
  <c r="G227" i="8"/>
  <c r="G236" i="8"/>
  <c r="G225" i="8"/>
  <c r="G229" i="8"/>
  <c r="G235" i="8"/>
  <c r="G243" i="8"/>
  <c r="G230" i="8"/>
  <c r="G234" i="8"/>
  <c r="G242" i="8"/>
  <c r="G240" i="8"/>
  <c r="G204" i="8"/>
  <c r="G231" i="8"/>
  <c r="G241" i="8"/>
  <c r="AI8" i="8"/>
  <c r="AI7" i="8"/>
  <c r="AI5" i="8"/>
  <c r="AI4" i="8"/>
  <c r="AI9" i="8"/>
  <c r="AI6" i="8"/>
  <c r="AI11" i="8"/>
  <c r="AI15" i="8"/>
  <c r="AI12" i="8"/>
  <c r="AI18" i="8"/>
  <c r="AI23" i="8"/>
  <c r="AI17" i="8"/>
  <c r="AI21" i="8"/>
  <c r="AI10" i="8"/>
  <c r="AI13" i="8"/>
  <c r="AI16" i="8"/>
  <c r="AI19" i="8"/>
  <c r="AI20" i="8"/>
  <c r="AI28" i="8"/>
  <c r="AI26" i="8"/>
  <c r="AI22" i="8"/>
  <c r="AI35" i="8"/>
  <c r="AI14" i="8"/>
  <c r="AI33" i="8"/>
  <c r="AI24" i="8"/>
  <c r="AI27" i="8"/>
  <c r="AI31" i="8"/>
  <c r="AI32" i="8"/>
  <c r="AI36" i="8"/>
  <c r="AI25" i="8"/>
  <c r="AI29" i="8"/>
  <c r="AI34" i="8"/>
  <c r="AI40" i="8"/>
  <c r="AI38" i="8"/>
  <c r="AI46" i="8"/>
  <c r="AI30" i="8"/>
  <c r="AI37" i="8"/>
  <c r="AI44" i="8"/>
  <c r="AI43" i="8"/>
  <c r="AI39" i="8"/>
  <c r="AI42" i="8"/>
  <c r="AI50" i="8"/>
  <c r="AI47" i="8"/>
  <c r="AI41" i="8"/>
  <c r="AI55" i="8"/>
  <c r="AI45" i="8"/>
  <c r="AI49" i="8"/>
  <c r="AI51" i="8"/>
  <c r="AI54" i="8"/>
  <c r="AI60" i="8"/>
  <c r="AI58" i="8"/>
  <c r="AI57" i="8"/>
  <c r="AI48" i="8"/>
  <c r="AI56" i="8"/>
  <c r="AI64" i="8"/>
  <c r="AI61" i="8"/>
  <c r="AI68" i="8"/>
  <c r="AI59" i="8"/>
  <c r="AI53" i="8"/>
  <c r="AI63" i="8"/>
  <c r="AI66" i="8"/>
  <c r="AI62" i="8"/>
  <c r="AI72" i="8"/>
  <c r="AI80" i="8"/>
  <c r="AI69" i="8"/>
  <c r="AI65" i="8"/>
  <c r="AI78" i="8"/>
  <c r="AI71" i="8"/>
  <c r="AI76" i="8"/>
  <c r="AI67" i="8"/>
  <c r="AI75" i="8"/>
  <c r="AI52" i="8"/>
  <c r="AI74" i="8"/>
  <c r="AI82" i="8"/>
  <c r="AI86" i="8"/>
  <c r="AI70" i="8"/>
  <c r="AI77" i="8"/>
  <c r="AI92" i="8"/>
  <c r="AI79" i="8"/>
  <c r="AI73" i="8"/>
  <c r="AI81" i="8"/>
  <c r="AI90" i="8"/>
  <c r="AI83" i="8"/>
  <c r="AI89" i="8"/>
  <c r="AI84" i="8"/>
  <c r="AI88" i="8"/>
  <c r="AI96" i="8"/>
  <c r="AI85" i="8"/>
  <c r="AI102" i="8"/>
  <c r="AI100" i="8"/>
  <c r="AI108" i="8"/>
  <c r="AI93" i="8"/>
  <c r="AI87" i="8"/>
  <c r="AI94" i="8"/>
  <c r="AI98" i="8"/>
  <c r="AI95" i="8"/>
  <c r="AI97" i="8"/>
  <c r="AI104" i="8"/>
  <c r="AI91" i="8"/>
  <c r="AI109" i="8"/>
  <c r="AI99" i="8"/>
  <c r="AI101" i="8"/>
  <c r="AI115" i="8"/>
  <c r="AI103" i="8"/>
  <c r="AI113" i="8"/>
  <c r="AI105" i="8"/>
  <c r="AI112" i="8"/>
  <c r="AI106" i="8"/>
  <c r="AI111" i="8"/>
  <c r="AI119" i="8"/>
  <c r="AI114" i="8"/>
  <c r="AI117" i="8"/>
  <c r="AI125" i="8"/>
  <c r="AI107" i="8"/>
  <c r="AI118" i="8"/>
  <c r="AI124" i="8"/>
  <c r="AI123" i="8"/>
  <c r="AI131" i="8"/>
  <c r="AI110" i="8"/>
  <c r="AI122" i="8"/>
  <c r="AI121" i="8"/>
  <c r="AI129" i="8"/>
  <c r="AI120" i="8"/>
  <c r="AI128" i="8"/>
  <c r="AI127" i="8"/>
  <c r="AI134" i="8"/>
  <c r="AI126" i="8"/>
  <c r="AI140" i="8"/>
  <c r="AI148" i="8"/>
  <c r="AI116" i="8"/>
  <c r="AI130" i="8"/>
  <c r="AI132" i="8"/>
  <c r="AI138" i="8"/>
  <c r="AI133" i="8"/>
  <c r="AI137" i="8"/>
  <c r="AI136" i="8"/>
  <c r="AI144" i="8"/>
  <c r="AI135" i="8"/>
  <c r="AI145" i="8"/>
  <c r="AI150" i="8"/>
  <c r="AI152" i="8"/>
  <c r="AI160" i="8"/>
  <c r="AI151" i="8"/>
  <c r="AI142" i="8"/>
  <c r="AI158" i="8"/>
  <c r="AI146" i="8"/>
  <c r="AI147" i="8"/>
  <c r="AI156" i="8"/>
  <c r="AI139" i="8"/>
  <c r="AI143" i="8"/>
  <c r="AI155" i="8"/>
  <c r="AI154" i="8"/>
  <c r="AI162" i="8"/>
  <c r="AI157" i="8"/>
  <c r="AI170" i="8"/>
  <c r="AI178" i="8"/>
  <c r="AI153" i="8"/>
  <c r="AI159" i="8"/>
  <c r="AI169" i="8"/>
  <c r="AI163" i="8"/>
  <c r="AI168" i="8"/>
  <c r="AI176" i="8"/>
  <c r="AI141" i="8"/>
  <c r="AI167" i="8"/>
  <c r="AI149" i="8"/>
  <c r="AI166" i="8"/>
  <c r="AI174" i="8"/>
  <c r="AI165" i="8"/>
  <c r="AI173" i="8"/>
  <c r="AI164" i="8"/>
  <c r="AI172" i="8"/>
  <c r="AI180" i="8"/>
  <c r="AI179" i="8"/>
  <c r="AI189" i="8"/>
  <c r="AI197" i="8"/>
  <c r="AI188" i="8"/>
  <c r="AI175" i="8"/>
  <c r="AI177" i="8"/>
  <c r="AI187" i="8"/>
  <c r="AI195" i="8"/>
  <c r="AI203" i="8"/>
  <c r="AI181" i="8"/>
  <c r="AI186" i="8"/>
  <c r="AI194" i="8"/>
  <c r="AI182" i="8"/>
  <c r="AI185" i="8"/>
  <c r="AI193" i="8"/>
  <c r="AI161" i="8"/>
  <c r="AI183" i="8"/>
  <c r="AI184" i="8"/>
  <c r="AI192" i="8"/>
  <c r="AI200" i="8"/>
  <c r="AI171" i="8"/>
  <c r="AI191" i="8"/>
  <c r="AI199" i="8"/>
  <c r="AI201" i="8"/>
  <c r="AI206" i="8"/>
  <c r="AI214" i="8"/>
  <c r="AI222" i="8"/>
  <c r="AI213" i="8"/>
  <c r="AI221" i="8"/>
  <c r="AI212" i="8"/>
  <c r="AI220" i="8"/>
  <c r="AI228" i="8"/>
  <c r="AI202" i="8"/>
  <c r="AI211" i="8"/>
  <c r="AI219" i="8"/>
  <c r="AI190" i="8"/>
  <c r="AI204" i="8"/>
  <c r="AI210" i="8"/>
  <c r="AI218" i="8"/>
  <c r="AI226" i="8"/>
  <c r="AI205" i="8"/>
  <c r="AI209" i="8"/>
  <c r="AI217" i="8"/>
  <c r="AI225" i="8"/>
  <c r="AI196" i="8"/>
  <c r="AI208" i="8"/>
  <c r="AI216" i="8"/>
  <c r="AI224" i="8"/>
  <c r="AI232" i="8"/>
  <c r="AI235" i="8"/>
  <c r="AI243" i="8"/>
  <c r="AI223" i="8"/>
  <c r="AI227" i="8"/>
  <c r="AI229" i="8"/>
  <c r="AI234" i="8"/>
  <c r="AI242" i="8"/>
  <c r="AI215" i="8"/>
  <c r="AI230" i="8"/>
  <c r="AI241" i="8"/>
  <c r="AI3" i="8"/>
  <c r="AI198" i="8"/>
  <c r="AI207" i="8"/>
  <c r="AI231" i="8"/>
  <c r="AI240" i="8"/>
  <c r="AI239" i="8"/>
  <c r="AI247" i="8"/>
  <c r="AI238" i="8"/>
  <c r="AI246" i="8"/>
  <c r="AI244" i="8"/>
  <c r="AI233" i="8"/>
  <c r="AI237" i="8"/>
  <c r="AI245" i="8"/>
  <c r="AI236" i="8"/>
  <c r="V5" i="8"/>
  <c r="V4" i="8"/>
  <c r="V7" i="8"/>
  <c r="V6" i="8"/>
  <c r="V11" i="8"/>
  <c r="V12" i="8"/>
  <c r="V8" i="8"/>
  <c r="V9" i="8"/>
  <c r="V14" i="8"/>
  <c r="V17" i="8"/>
  <c r="V10" i="8"/>
  <c r="V19" i="8"/>
  <c r="V16" i="8"/>
  <c r="V22" i="8"/>
  <c r="V21" i="8"/>
  <c r="V18" i="8"/>
  <c r="V13" i="8"/>
  <c r="V20" i="8"/>
  <c r="V23" i="8"/>
  <c r="V27" i="8"/>
  <c r="V28" i="8"/>
  <c r="V30" i="8"/>
  <c r="V34" i="8"/>
  <c r="V25" i="8"/>
  <c r="V33" i="8"/>
  <c r="V24" i="8"/>
  <c r="V32" i="8"/>
  <c r="V39" i="8"/>
  <c r="V26" i="8"/>
  <c r="V31" i="8"/>
  <c r="V37" i="8"/>
  <c r="V29" i="8"/>
  <c r="V35" i="8"/>
  <c r="V43" i="8"/>
  <c r="V38" i="8"/>
  <c r="V49" i="8"/>
  <c r="V47" i="8"/>
  <c r="V36" i="8"/>
  <c r="V15" i="8"/>
  <c r="V40" i="8"/>
  <c r="V45" i="8"/>
  <c r="V44" i="8"/>
  <c r="V50" i="8"/>
  <c r="V42" i="8"/>
  <c r="V41" i="8"/>
  <c r="V54" i="8"/>
  <c r="V55" i="8"/>
  <c r="V57" i="8"/>
  <c r="V48" i="8"/>
  <c r="V51" i="8"/>
  <c r="V63" i="8"/>
  <c r="V61" i="8"/>
  <c r="V46" i="8"/>
  <c r="V53" i="8"/>
  <c r="V59" i="8"/>
  <c r="V60" i="8"/>
  <c r="V71" i="8"/>
  <c r="V64" i="8"/>
  <c r="V69" i="8"/>
  <c r="V52" i="8"/>
  <c r="V56" i="8"/>
  <c r="V62" i="8"/>
  <c r="V67" i="8"/>
  <c r="V75" i="8"/>
  <c r="V74" i="8"/>
  <c r="V58" i="8"/>
  <c r="V66" i="8"/>
  <c r="V68" i="8"/>
  <c r="V81" i="8"/>
  <c r="V72" i="8"/>
  <c r="V79" i="8"/>
  <c r="V73" i="8"/>
  <c r="V78" i="8"/>
  <c r="V65" i="8"/>
  <c r="V77" i="8"/>
  <c r="V85" i="8"/>
  <c r="V89" i="8"/>
  <c r="V70" i="8"/>
  <c r="V88" i="8"/>
  <c r="V87" i="8"/>
  <c r="V95" i="8"/>
  <c r="V83" i="8"/>
  <c r="V86" i="8"/>
  <c r="V76" i="8"/>
  <c r="V84" i="8"/>
  <c r="V82" i="8"/>
  <c r="V91" i="8"/>
  <c r="V97" i="8"/>
  <c r="V90" i="8"/>
  <c r="V93" i="8"/>
  <c r="V94" i="8"/>
  <c r="V103" i="8"/>
  <c r="V101" i="8"/>
  <c r="V92" i="8"/>
  <c r="V96" i="8"/>
  <c r="V100" i="8"/>
  <c r="V99" i="8"/>
  <c r="V107" i="8"/>
  <c r="V112" i="8"/>
  <c r="V111" i="8"/>
  <c r="V110" i="8"/>
  <c r="V118" i="8"/>
  <c r="V105" i="8"/>
  <c r="V109" i="8"/>
  <c r="V80" i="8"/>
  <c r="V106" i="8"/>
  <c r="V98" i="8"/>
  <c r="V102" i="8"/>
  <c r="V114" i="8"/>
  <c r="V120" i="8"/>
  <c r="V128" i="8"/>
  <c r="V119" i="8"/>
  <c r="V104" i="8"/>
  <c r="V126" i="8"/>
  <c r="V113" i="8"/>
  <c r="V124" i="8"/>
  <c r="V116" i="8"/>
  <c r="V123" i="8"/>
  <c r="V131" i="8"/>
  <c r="V108" i="8"/>
  <c r="V115" i="8"/>
  <c r="V117" i="8"/>
  <c r="V122" i="8"/>
  <c r="V130" i="8"/>
  <c r="V137" i="8"/>
  <c r="V136" i="8"/>
  <c r="V121" i="8"/>
  <c r="V132" i="8"/>
  <c r="V135" i="8"/>
  <c r="V143" i="8"/>
  <c r="V133" i="8"/>
  <c r="V141" i="8"/>
  <c r="V125" i="8"/>
  <c r="V140" i="8"/>
  <c r="V127" i="8"/>
  <c r="V134" i="8"/>
  <c r="V139" i="8"/>
  <c r="V147" i="8"/>
  <c r="V145" i="8"/>
  <c r="V155" i="8"/>
  <c r="V129" i="8"/>
  <c r="V146" i="8"/>
  <c r="V144" i="8"/>
  <c r="V153" i="8"/>
  <c r="V161" i="8"/>
  <c r="V152" i="8"/>
  <c r="V142" i="8"/>
  <c r="V148" i="8"/>
  <c r="V151" i="8"/>
  <c r="V159" i="8"/>
  <c r="V149" i="8"/>
  <c r="V158" i="8"/>
  <c r="V150" i="8"/>
  <c r="V157" i="8"/>
  <c r="V163" i="8"/>
  <c r="V165" i="8"/>
  <c r="V173" i="8"/>
  <c r="V154" i="8"/>
  <c r="V164" i="8"/>
  <c r="V172" i="8"/>
  <c r="V156" i="8"/>
  <c r="V171" i="8"/>
  <c r="V179" i="8"/>
  <c r="V170" i="8"/>
  <c r="V160" i="8"/>
  <c r="V169" i="8"/>
  <c r="V177" i="8"/>
  <c r="V168" i="8"/>
  <c r="V176" i="8"/>
  <c r="V138" i="8"/>
  <c r="V167" i="8"/>
  <c r="V175" i="8"/>
  <c r="V183" i="8"/>
  <c r="V180" i="8"/>
  <c r="V184" i="8"/>
  <c r="V192" i="8"/>
  <c r="V200" i="8"/>
  <c r="V181" i="8"/>
  <c r="V191" i="8"/>
  <c r="V162" i="8"/>
  <c r="V182" i="8"/>
  <c r="V190" i="8"/>
  <c r="V198" i="8"/>
  <c r="V189" i="8"/>
  <c r="V188" i="8"/>
  <c r="V196" i="8"/>
  <c r="V174" i="8"/>
  <c r="V187" i="8"/>
  <c r="V195" i="8"/>
  <c r="V166" i="8"/>
  <c r="V178" i="8"/>
  <c r="V186" i="8"/>
  <c r="V194" i="8"/>
  <c r="V202" i="8"/>
  <c r="V209" i="8"/>
  <c r="V217" i="8"/>
  <c r="V225" i="8"/>
  <c r="V201" i="8"/>
  <c r="V203" i="8"/>
  <c r="V208" i="8"/>
  <c r="V216" i="8"/>
  <c r="V197" i="8"/>
  <c r="V204" i="8"/>
  <c r="V207" i="8"/>
  <c r="V215" i="8"/>
  <c r="V223" i="8"/>
  <c r="V231" i="8"/>
  <c r="V193" i="8"/>
  <c r="V199" i="8"/>
  <c r="V205" i="8"/>
  <c r="V206" i="8"/>
  <c r="V214" i="8"/>
  <c r="V222" i="8"/>
  <c r="V185" i="8"/>
  <c r="V213" i="8"/>
  <c r="V221" i="8"/>
  <c r="V212" i="8"/>
  <c r="V220" i="8"/>
  <c r="V211" i="8"/>
  <c r="V219" i="8"/>
  <c r="V227" i="8"/>
  <c r="V230" i="8"/>
  <c r="V238" i="8"/>
  <c r="V246" i="8"/>
  <c r="V218" i="8"/>
  <c r="V224" i="8"/>
  <c r="V237" i="8"/>
  <c r="V245" i="8"/>
  <c r="V239" i="8"/>
  <c r="V210" i="8"/>
  <c r="V226" i="8"/>
  <c r="V236" i="8"/>
  <c r="V244" i="8"/>
  <c r="V243" i="8"/>
  <c r="V232" i="8"/>
  <c r="V235" i="8"/>
  <c r="V229" i="8"/>
  <c r="V233" i="8"/>
  <c r="V234" i="8"/>
  <c r="V242" i="8"/>
  <c r="V247" i="8"/>
  <c r="V241" i="8"/>
  <c r="V3" i="8"/>
  <c r="V228" i="8"/>
  <c r="V240" i="8"/>
  <c r="EV5" i="8"/>
  <c r="EV4" i="8"/>
  <c r="EV7" i="8"/>
  <c r="EV10" i="8"/>
  <c r="EV6" i="8"/>
  <c r="EV11" i="8"/>
  <c r="EV12" i="8"/>
  <c r="EV19" i="8"/>
  <c r="EV9" i="8"/>
  <c r="EV8" i="8"/>
  <c r="EV17" i="8"/>
  <c r="EV15" i="8"/>
  <c r="EV20" i="8"/>
  <c r="EV18" i="8"/>
  <c r="EV13" i="8"/>
  <c r="EV16" i="8"/>
  <c r="EV21" i="8"/>
  <c r="EV25" i="8"/>
  <c r="EV14" i="8"/>
  <c r="EV22" i="8"/>
  <c r="EV27" i="8"/>
  <c r="EV32" i="8"/>
  <c r="EV24" i="8"/>
  <c r="EV30" i="8"/>
  <c r="EV23" i="8"/>
  <c r="EV29" i="8"/>
  <c r="EV26" i="8"/>
  <c r="EV28" i="8"/>
  <c r="EV34" i="8"/>
  <c r="EV37" i="8"/>
  <c r="EV35" i="8"/>
  <c r="EV31" i="8"/>
  <c r="EV43" i="8"/>
  <c r="EV33" i="8"/>
  <c r="EV41" i="8"/>
  <c r="EV38" i="8"/>
  <c r="EV36" i="8"/>
  <c r="EV39" i="8"/>
  <c r="EV47" i="8"/>
  <c r="EV40" i="8"/>
  <c r="EV46" i="8"/>
  <c r="EV52" i="8"/>
  <c r="EV45" i="8"/>
  <c r="EV49" i="8"/>
  <c r="EV50" i="8"/>
  <c r="EV42" i="8"/>
  <c r="EV44" i="8"/>
  <c r="EV54" i="8"/>
  <c r="EV51" i="8"/>
  <c r="EV57" i="8"/>
  <c r="EV55" i="8"/>
  <c r="EV48" i="8"/>
  <c r="EV61" i="8"/>
  <c r="EV60" i="8"/>
  <c r="EV65" i="8"/>
  <c r="EV73" i="8"/>
  <c r="EV62" i="8"/>
  <c r="EV59" i="8"/>
  <c r="EV63" i="8"/>
  <c r="EV58" i="8"/>
  <c r="EV69" i="8"/>
  <c r="EV64" i="8"/>
  <c r="EV77" i="8"/>
  <c r="EV53" i="8"/>
  <c r="EV56" i="8"/>
  <c r="EV75" i="8"/>
  <c r="EV83" i="8"/>
  <c r="EV68" i="8"/>
  <c r="EV70" i="8"/>
  <c r="EV74" i="8"/>
  <c r="EV66" i="8"/>
  <c r="EV71" i="8"/>
  <c r="EV67" i="8"/>
  <c r="EV72" i="8"/>
  <c r="EV80" i="8"/>
  <c r="EV79" i="8"/>
  <c r="EV89" i="8"/>
  <c r="EV82" i="8"/>
  <c r="EV81" i="8"/>
  <c r="EV87" i="8"/>
  <c r="EV76" i="8"/>
  <c r="EV86" i="8"/>
  <c r="EV78" i="8"/>
  <c r="EV84" i="8"/>
  <c r="EV85" i="8"/>
  <c r="EV93" i="8"/>
  <c r="EV91" i="8"/>
  <c r="EV99" i="8"/>
  <c r="EV88" i="8"/>
  <c r="EV92" i="8"/>
  <c r="EV90" i="8"/>
  <c r="EV97" i="8"/>
  <c r="EV105" i="8"/>
  <c r="EV96" i="8"/>
  <c r="EV94" i="8"/>
  <c r="EV103" i="8"/>
  <c r="EV95" i="8"/>
  <c r="EV102" i="8"/>
  <c r="EV101" i="8"/>
  <c r="EV112" i="8"/>
  <c r="EV104" i="8"/>
  <c r="EV98" i="8"/>
  <c r="EV110" i="8"/>
  <c r="EV100" i="8"/>
  <c r="EV109" i="8"/>
  <c r="EV106" i="8"/>
  <c r="EV108" i="8"/>
  <c r="EV116" i="8"/>
  <c r="EV117" i="8"/>
  <c r="EV122" i="8"/>
  <c r="EV130" i="8"/>
  <c r="EV114" i="8"/>
  <c r="EV118" i="8"/>
  <c r="EV121" i="8"/>
  <c r="EV120" i="8"/>
  <c r="EV128" i="8"/>
  <c r="EV113" i="8"/>
  <c r="EV119" i="8"/>
  <c r="EV107" i="8"/>
  <c r="EV111" i="8"/>
  <c r="EV126" i="8"/>
  <c r="EV115" i="8"/>
  <c r="EV125" i="8"/>
  <c r="EV124" i="8"/>
  <c r="EV132" i="8"/>
  <c r="EV123" i="8"/>
  <c r="EV139" i="8"/>
  <c r="EV138" i="8"/>
  <c r="EV131" i="8"/>
  <c r="EV137" i="8"/>
  <c r="EV145" i="8"/>
  <c r="EV129" i="8"/>
  <c r="EV136" i="8"/>
  <c r="EV135" i="8"/>
  <c r="EV143" i="8"/>
  <c r="EV133" i="8"/>
  <c r="EV134" i="8"/>
  <c r="EV142" i="8"/>
  <c r="EV141" i="8"/>
  <c r="EV149" i="8"/>
  <c r="EV140" i="8"/>
  <c r="EV157" i="8"/>
  <c r="EV127" i="8"/>
  <c r="EV155" i="8"/>
  <c r="EV144" i="8"/>
  <c r="EV146" i="8"/>
  <c r="EV147" i="8"/>
  <c r="EV153" i="8"/>
  <c r="EV148" i="8"/>
  <c r="EV152" i="8"/>
  <c r="EV151" i="8"/>
  <c r="EV159" i="8"/>
  <c r="EV162" i="8"/>
  <c r="EV167" i="8"/>
  <c r="EV175" i="8"/>
  <c r="EV166" i="8"/>
  <c r="EV174" i="8"/>
  <c r="EV154" i="8"/>
  <c r="EV165" i="8"/>
  <c r="EV173" i="8"/>
  <c r="EV181" i="8"/>
  <c r="EV156" i="8"/>
  <c r="EV164" i="8"/>
  <c r="EV172" i="8"/>
  <c r="EV158" i="8"/>
  <c r="EV163" i="8"/>
  <c r="EV171" i="8"/>
  <c r="EV170" i="8"/>
  <c r="EV160" i="8"/>
  <c r="EV169" i="8"/>
  <c r="EV177" i="8"/>
  <c r="EV161" i="8"/>
  <c r="EV179" i="8"/>
  <c r="EV186" i="8"/>
  <c r="EV194" i="8"/>
  <c r="EV180" i="8"/>
  <c r="EV185" i="8"/>
  <c r="EV193" i="8"/>
  <c r="EV150" i="8"/>
  <c r="EV184" i="8"/>
  <c r="EV192" i="8"/>
  <c r="EV200" i="8"/>
  <c r="EV183" i="8"/>
  <c r="EV191" i="8"/>
  <c r="EV168" i="8"/>
  <c r="EV182" i="8"/>
  <c r="EV190" i="8"/>
  <c r="EV198" i="8"/>
  <c r="EV176" i="8"/>
  <c r="EV189" i="8"/>
  <c r="EV197" i="8"/>
  <c r="EV188" i="8"/>
  <c r="EV196" i="8"/>
  <c r="EV204" i="8"/>
  <c r="EV211" i="8"/>
  <c r="EV219" i="8"/>
  <c r="EV195" i="8"/>
  <c r="EV202" i="8"/>
  <c r="EV210" i="8"/>
  <c r="EV218" i="8"/>
  <c r="EV187" i="8"/>
  <c r="EV201" i="8"/>
  <c r="EV203" i="8"/>
  <c r="EV209" i="8"/>
  <c r="EV217" i="8"/>
  <c r="EV225" i="8"/>
  <c r="EV199" i="8"/>
  <c r="EV208" i="8"/>
  <c r="EV216" i="8"/>
  <c r="EV207" i="8"/>
  <c r="EV215" i="8"/>
  <c r="EV223" i="8"/>
  <c r="EV206" i="8"/>
  <c r="EV214" i="8"/>
  <c r="EV222" i="8"/>
  <c r="EV205" i="8"/>
  <c r="EV213" i="8"/>
  <c r="EV221" i="8"/>
  <c r="EV229" i="8"/>
  <c r="EV212" i="8"/>
  <c r="EV226" i="8"/>
  <c r="EV240" i="8"/>
  <c r="EV247" i="8"/>
  <c r="EV3" i="8"/>
  <c r="EV239" i="8"/>
  <c r="EV224" i="8"/>
  <c r="EV230" i="8"/>
  <c r="EV238" i="8"/>
  <c r="EV246" i="8"/>
  <c r="EV241" i="8"/>
  <c r="EV231" i="8"/>
  <c r="EV237" i="8"/>
  <c r="EV245" i="8"/>
  <c r="EV232" i="8"/>
  <c r="EV236" i="8"/>
  <c r="EV244" i="8"/>
  <c r="EV235" i="8"/>
  <c r="EV243" i="8"/>
  <c r="EV227" i="8"/>
  <c r="EV234" i="8"/>
  <c r="EV242" i="8"/>
  <c r="EV178" i="8"/>
  <c r="EV220" i="8"/>
  <c r="EV228" i="8"/>
  <c r="EV233" i="8"/>
  <c r="W5" i="8"/>
  <c r="W4" i="8"/>
  <c r="W8" i="8"/>
  <c r="W7" i="8"/>
  <c r="W6" i="8"/>
  <c r="W9" i="8"/>
  <c r="W10" i="8"/>
  <c r="W11" i="8"/>
  <c r="W12" i="8"/>
  <c r="W15" i="8"/>
  <c r="W13" i="8"/>
  <c r="W18" i="8"/>
  <c r="W16" i="8"/>
  <c r="W14" i="8"/>
  <c r="W17" i="8"/>
  <c r="W20" i="8"/>
  <c r="W23" i="8"/>
  <c r="W19" i="8"/>
  <c r="W24" i="8"/>
  <c r="W28" i="8"/>
  <c r="W26" i="8"/>
  <c r="W25" i="8"/>
  <c r="W29" i="8"/>
  <c r="W31" i="8"/>
  <c r="W21" i="8"/>
  <c r="W22" i="8"/>
  <c r="W27" i="8"/>
  <c r="W35" i="8"/>
  <c r="W40" i="8"/>
  <c r="W32" i="8"/>
  <c r="W38" i="8"/>
  <c r="W30" i="8"/>
  <c r="W36" i="8"/>
  <c r="W41" i="8"/>
  <c r="W42" i="8"/>
  <c r="W50" i="8"/>
  <c r="W33" i="8"/>
  <c r="W37" i="8"/>
  <c r="W34" i="8"/>
  <c r="W39" i="8"/>
  <c r="W46" i="8"/>
  <c r="W47" i="8"/>
  <c r="W48" i="8"/>
  <c r="W51" i="8"/>
  <c r="W45" i="8"/>
  <c r="W43" i="8"/>
  <c r="W55" i="8"/>
  <c r="W52" i="8"/>
  <c r="W58" i="8"/>
  <c r="W56" i="8"/>
  <c r="W64" i="8"/>
  <c r="W62" i="8"/>
  <c r="W44" i="8"/>
  <c r="W53" i="8"/>
  <c r="W60" i="8"/>
  <c r="W61" i="8"/>
  <c r="W66" i="8"/>
  <c r="W54" i="8"/>
  <c r="W72" i="8"/>
  <c r="W59" i="8"/>
  <c r="W63" i="8"/>
  <c r="W70" i="8"/>
  <c r="W65" i="8"/>
  <c r="W68" i="8"/>
  <c r="W76" i="8"/>
  <c r="W69" i="8"/>
  <c r="W75" i="8"/>
  <c r="W49" i="8"/>
  <c r="W74" i="8"/>
  <c r="W82" i="8"/>
  <c r="W57" i="8"/>
  <c r="W71" i="8"/>
  <c r="W80" i="8"/>
  <c r="W79" i="8"/>
  <c r="W73" i="8"/>
  <c r="W78" i="8"/>
  <c r="W81" i="8"/>
  <c r="W90" i="8"/>
  <c r="W88" i="8"/>
  <c r="W96" i="8"/>
  <c r="W87" i="8"/>
  <c r="W83" i="8"/>
  <c r="W86" i="8"/>
  <c r="W77" i="8"/>
  <c r="W84" i="8"/>
  <c r="W85" i="8"/>
  <c r="W92" i="8"/>
  <c r="W98" i="8"/>
  <c r="W89" i="8"/>
  <c r="W97" i="8"/>
  <c r="W67" i="8"/>
  <c r="W93" i="8"/>
  <c r="W104" i="8"/>
  <c r="W94" i="8"/>
  <c r="W95" i="8"/>
  <c r="W102" i="8"/>
  <c r="W101" i="8"/>
  <c r="W100" i="8"/>
  <c r="W108" i="8"/>
  <c r="W113" i="8"/>
  <c r="W111" i="8"/>
  <c r="W119" i="8"/>
  <c r="W110" i="8"/>
  <c r="W99" i="8"/>
  <c r="W105" i="8"/>
  <c r="W109" i="8"/>
  <c r="W106" i="8"/>
  <c r="W107" i="8"/>
  <c r="W115" i="8"/>
  <c r="W114" i="8"/>
  <c r="W118" i="8"/>
  <c r="W121" i="8"/>
  <c r="W129" i="8"/>
  <c r="W120" i="8"/>
  <c r="W127" i="8"/>
  <c r="W91" i="8"/>
  <c r="W103" i="8"/>
  <c r="W112" i="8"/>
  <c r="W125" i="8"/>
  <c r="W124" i="8"/>
  <c r="W116" i="8"/>
  <c r="W123" i="8"/>
  <c r="W131" i="8"/>
  <c r="W138" i="8"/>
  <c r="W117" i="8"/>
  <c r="W137" i="8"/>
  <c r="W136" i="8"/>
  <c r="W144" i="8"/>
  <c r="W132" i="8"/>
  <c r="W135" i="8"/>
  <c r="W133" i="8"/>
  <c r="W142" i="8"/>
  <c r="W122" i="8"/>
  <c r="W141" i="8"/>
  <c r="W126" i="8"/>
  <c r="W130" i="8"/>
  <c r="W140" i="8"/>
  <c r="W148" i="8"/>
  <c r="W143" i="8"/>
  <c r="W156" i="8"/>
  <c r="W145" i="8"/>
  <c r="W128" i="8"/>
  <c r="W139" i="8"/>
  <c r="W146" i="8"/>
  <c r="W154" i="8"/>
  <c r="W162" i="8"/>
  <c r="W147" i="8"/>
  <c r="W153" i="8"/>
  <c r="W134" i="8"/>
  <c r="W152" i="8"/>
  <c r="W151" i="8"/>
  <c r="W159" i="8"/>
  <c r="W149" i="8"/>
  <c r="W158" i="8"/>
  <c r="W166" i="8"/>
  <c r="W174" i="8"/>
  <c r="W150" i="8"/>
  <c r="W163" i="8"/>
  <c r="W165" i="8"/>
  <c r="W173" i="8"/>
  <c r="W155" i="8"/>
  <c r="W164" i="8"/>
  <c r="W172" i="8"/>
  <c r="W180" i="8"/>
  <c r="W157" i="8"/>
  <c r="W171" i="8"/>
  <c r="W170" i="8"/>
  <c r="W178" i="8"/>
  <c r="W160" i="8"/>
  <c r="W169" i="8"/>
  <c r="W177" i="8"/>
  <c r="W161" i="8"/>
  <c r="W168" i="8"/>
  <c r="W176" i="8"/>
  <c r="W175" i="8"/>
  <c r="W185" i="8"/>
  <c r="W193" i="8"/>
  <c r="W201" i="8"/>
  <c r="W167" i="8"/>
  <c r="W184" i="8"/>
  <c r="W192" i="8"/>
  <c r="W181" i="8"/>
  <c r="W191" i="8"/>
  <c r="W199" i="8"/>
  <c r="W182" i="8"/>
  <c r="W190" i="8"/>
  <c r="W183" i="8"/>
  <c r="W189" i="8"/>
  <c r="W197" i="8"/>
  <c r="W188" i="8"/>
  <c r="W196" i="8"/>
  <c r="W187" i="8"/>
  <c r="W195" i="8"/>
  <c r="W203" i="8"/>
  <c r="W210" i="8"/>
  <c r="W218" i="8"/>
  <c r="W226" i="8"/>
  <c r="W179" i="8"/>
  <c r="W209" i="8"/>
  <c r="W217" i="8"/>
  <c r="W208" i="8"/>
  <c r="W216" i="8"/>
  <c r="W224" i="8"/>
  <c r="W232" i="8"/>
  <c r="W198" i="8"/>
  <c r="W204" i="8"/>
  <c r="W207" i="8"/>
  <c r="W215" i="8"/>
  <c r="W223" i="8"/>
  <c r="W205" i="8"/>
  <c r="W206" i="8"/>
  <c r="W214" i="8"/>
  <c r="W222" i="8"/>
  <c r="W202" i="8"/>
  <c r="W213" i="8"/>
  <c r="W221" i="8"/>
  <c r="W194" i="8"/>
  <c r="W200" i="8"/>
  <c r="W212" i="8"/>
  <c r="W220" i="8"/>
  <c r="W228" i="8"/>
  <c r="W229" i="8"/>
  <c r="W239" i="8"/>
  <c r="W247" i="8"/>
  <c r="W246" i="8"/>
  <c r="W230" i="8"/>
  <c r="W238" i="8"/>
  <c r="W225" i="8"/>
  <c r="W231" i="8"/>
  <c r="W237" i="8"/>
  <c r="W245" i="8"/>
  <c r="W244" i="8"/>
  <c r="W227" i="8"/>
  <c r="W236" i="8"/>
  <c r="W219" i="8"/>
  <c r="W235" i="8"/>
  <c r="W243" i="8"/>
  <c r="W240" i="8"/>
  <c r="W186" i="8"/>
  <c r="W211" i="8"/>
  <c r="W233" i="8"/>
  <c r="W234" i="8"/>
  <c r="W242" i="8"/>
  <c r="W241" i="8"/>
  <c r="W3" i="8"/>
  <c r="AY8" i="8"/>
  <c r="AY7" i="8"/>
  <c r="AY4" i="8"/>
  <c r="AY9" i="8"/>
  <c r="AY6" i="8"/>
  <c r="AY15" i="8"/>
  <c r="AY12" i="8"/>
  <c r="AY18" i="8"/>
  <c r="AY16" i="8"/>
  <c r="AY19" i="8"/>
  <c r="AY23" i="8"/>
  <c r="AY21" i="8"/>
  <c r="AY5" i="8"/>
  <c r="AY17" i="8"/>
  <c r="AY14" i="8"/>
  <c r="AY20" i="8"/>
  <c r="AY28" i="8"/>
  <c r="AY10" i="8"/>
  <c r="AY26" i="8"/>
  <c r="AY13" i="8"/>
  <c r="AY11" i="8"/>
  <c r="AY27" i="8"/>
  <c r="AY35" i="8"/>
  <c r="AY33" i="8"/>
  <c r="AY22" i="8"/>
  <c r="AY24" i="8"/>
  <c r="AY31" i="8"/>
  <c r="AY29" i="8"/>
  <c r="AY34" i="8"/>
  <c r="AY36" i="8"/>
  <c r="AY32" i="8"/>
  <c r="AY40" i="8"/>
  <c r="AY39" i="8"/>
  <c r="AY46" i="8"/>
  <c r="AY38" i="8"/>
  <c r="AY44" i="8"/>
  <c r="AY43" i="8"/>
  <c r="AY25" i="8"/>
  <c r="AY37" i="8"/>
  <c r="AY42" i="8"/>
  <c r="AY50" i="8"/>
  <c r="AY47" i="8"/>
  <c r="AY55" i="8"/>
  <c r="AY30" i="8"/>
  <c r="AY51" i="8"/>
  <c r="AY45" i="8"/>
  <c r="AY52" i="8"/>
  <c r="AY60" i="8"/>
  <c r="AY41" i="8"/>
  <c r="AY53" i="8"/>
  <c r="AY48" i="8"/>
  <c r="AY49" i="8"/>
  <c r="AY54" i="8"/>
  <c r="AY58" i="8"/>
  <c r="AY57" i="8"/>
  <c r="AY56" i="8"/>
  <c r="AY64" i="8"/>
  <c r="AY62" i="8"/>
  <c r="AY63" i="8"/>
  <c r="AY61" i="8"/>
  <c r="AY68" i="8"/>
  <c r="AY65" i="8"/>
  <c r="AY66" i="8"/>
  <c r="AY59" i="8"/>
  <c r="AY72" i="8"/>
  <c r="AY71" i="8"/>
  <c r="AY80" i="8"/>
  <c r="AY70" i="8"/>
  <c r="AY78" i="8"/>
  <c r="AY69" i="8"/>
  <c r="AY73" i="8"/>
  <c r="AY76" i="8"/>
  <c r="AY67" i="8"/>
  <c r="AY75" i="8"/>
  <c r="AY74" i="8"/>
  <c r="AY82" i="8"/>
  <c r="AY77" i="8"/>
  <c r="AY86" i="8"/>
  <c r="AY79" i="8"/>
  <c r="AY83" i="8"/>
  <c r="AY81" i="8"/>
  <c r="AY84" i="8"/>
  <c r="AY92" i="8"/>
  <c r="AY85" i="8"/>
  <c r="AY90" i="8"/>
  <c r="AY89" i="8"/>
  <c r="AY88" i="8"/>
  <c r="AY96" i="8"/>
  <c r="AY94" i="8"/>
  <c r="AY102" i="8"/>
  <c r="AY91" i="8"/>
  <c r="AY95" i="8"/>
  <c r="AY100" i="8"/>
  <c r="AY108" i="8"/>
  <c r="AY98" i="8"/>
  <c r="AY97" i="8"/>
  <c r="AY87" i="8"/>
  <c r="AY104" i="8"/>
  <c r="AY101" i="8"/>
  <c r="AY109" i="8"/>
  <c r="AY103" i="8"/>
  <c r="AY105" i="8"/>
  <c r="AY106" i="8"/>
  <c r="AY115" i="8"/>
  <c r="AY93" i="8"/>
  <c r="AY107" i="8"/>
  <c r="AY113" i="8"/>
  <c r="AY112" i="8"/>
  <c r="AY111" i="8"/>
  <c r="AY119" i="8"/>
  <c r="AY99" i="8"/>
  <c r="AY125" i="8"/>
  <c r="AY124" i="8"/>
  <c r="AY114" i="8"/>
  <c r="AY123" i="8"/>
  <c r="AY131" i="8"/>
  <c r="AY116" i="8"/>
  <c r="AY122" i="8"/>
  <c r="AY117" i="8"/>
  <c r="AY121" i="8"/>
  <c r="AY129" i="8"/>
  <c r="AY110" i="8"/>
  <c r="AY118" i="8"/>
  <c r="AY120" i="8"/>
  <c r="AY128" i="8"/>
  <c r="AY127" i="8"/>
  <c r="AY126" i="8"/>
  <c r="AY132" i="8"/>
  <c r="AY134" i="8"/>
  <c r="AY133" i="8"/>
  <c r="AY140" i="8"/>
  <c r="AY148" i="8"/>
  <c r="AY130" i="8"/>
  <c r="AY138" i="8"/>
  <c r="AY137" i="8"/>
  <c r="AY136" i="8"/>
  <c r="AY144" i="8"/>
  <c r="AY147" i="8"/>
  <c r="AY152" i="8"/>
  <c r="AY160" i="8"/>
  <c r="AY139" i="8"/>
  <c r="AY151" i="8"/>
  <c r="AY135" i="8"/>
  <c r="AY142" i="8"/>
  <c r="AY145" i="8"/>
  <c r="AY158" i="8"/>
  <c r="AY149" i="8"/>
  <c r="AY150" i="8"/>
  <c r="AY156" i="8"/>
  <c r="AY143" i="8"/>
  <c r="AY155" i="8"/>
  <c r="AY154" i="8"/>
  <c r="AY162" i="8"/>
  <c r="AY170" i="8"/>
  <c r="AY178" i="8"/>
  <c r="AY169" i="8"/>
  <c r="AY168" i="8"/>
  <c r="AY176" i="8"/>
  <c r="AY146" i="8"/>
  <c r="AY153" i="8"/>
  <c r="AY161" i="8"/>
  <c r="AY167" i="8"/>
  <c r="AY141" i="8"/>
  <c r="AY166" i="8"/>
  <c r="AY174" i="8"/>
  <c r="AY165" i="8"/>
  <c r="AY173" i="8"/>
  <c r="AY157" i="8"/>
  <c r="AY163" i="8"/>
  <c r="AY164" i="8"/>
  <c r="AY172" i="8"/>
  <c r="AY180" i="8"/>
  <c r="AY159" i="8"/>
  <c r="AY171" i="8"/>
  <c r="AY177" i="8"/>
  <c r="AY182" i="8"/>
  <c r="AY189" i="8"/>
  <c r="AY197" i="8"/>
  <c r="AY183" i="8"/>
  <c r="AY188" i="8"/>
  <c r="AY187" i="8"/>
  <c r="AY195" i="8"/>
  <c r="AY203" i="8"/>
  <c r="AY186" i="8"/>
  <c r="AY194" i="8"/>
  <c r="AY179" i="8"/>
  <c r="AY185" i="8"/>
  <c r="AY193" i="8"/>
  <c r="AY184" i="8"/>
  <c r="AY192" i="8"/>
  <c r="AY200" i="8"/>
  <c r="AY191" i="8"/>
  <c r="AY199" i="8"/>
  <c r="AY181" i="8"/>
  <c r="AY201" i="8"/>
  <c r="AY204" i="8"/>
  <c r="AY206" i="8"/>
  <c r="AY214" i="8"/>
  <c r="AY222" i="8"/>
  <c r="AY175" i="8"/>
  <c r="AY205" i="8"/>
  <c r="AY213" i="8"/>
  <c r="AY221" i="8"/>
  <c r="AY212" i="8"/>
  <c r="AY220" i="8"/>
  <c r="AY228" i="8"/>
  <c r="AY202" i="8"/>
  <c r="AY211" i="8"/>
  <c r="AY219" i="8"/>
  <c r="AY196" i="8"/>
  <c r="AY210" i="8"/>
  <c r="AY218" i="8"/>
  <c r="AY198" i="8"/>
  <c r="AY209" i="8"/>
  <c r="AY217" i="8"/>
  <c r="AY225" i="8"/>
  <c r="AY190" i="8"/>
  <c r="AY208" i="8"/>
  <c r="AY216" i="8"/>
  <c r="AY224" i="8"/>
  <c r="AY232" i="8"/>
  <c r="AY235" i="8"/>
  <c r="AY243" i="8"/>
  <c r="AY244" i="8"/>
  <c r="AY234" i="8"/>
  <c r="AY242" i="8"/>
  <c r="AY233" i="8"/>
  <c r="AY241" i="8"/>
  <c r="AY3" i="8"/>
  <c r="AY223" i="8"/>
  <c r="AY227" i="8"/>
  <c r="AY240" i="8"/>
  <c r="AY215" i="8"/>
  <c r="AY239" i="8"/>
  <c r="AY247" i="8"/>
  <c r="AY207" i="8"/>
  <c r="AY229" i="8"/>
  <c r="AY238" i="8"/>
  <c r="AY246" i="8"/>
  <c r="AY231" i="8"/>
  <c r="AY236" i="8"/>
  <c r="AY226" i="8"/>
  <c r="AY230" i="8"/>
  <c r="AY237" i="8"/>
  <c r="AY245" i="8"/>
  <c r="AL5" i="8"/>
  <c r="AL4" i="8"/>
  <c r="AL7" i="8"/>
  <c r="AL6" i="8"/>
  <c r="AL12" i="8"/>
  <c r="AL9" i="8"/>
  <c r="AL11" i="8"/>
  <c r="AL10" i="8"/>
  <c r="AL14" i="8"/>
  <c r="AL17" i="8"/>
  <c r="AL8" i="8"/>
  <c r="AL16" i="8"/>
  <c r="AL15" i="8"/>
  <c r="AL22" i="8"/>
  <c r="AL23" i="8"/>
  <c r="AL21" i="8"/>
  <c r="AL13" i="8"/>
  <c r="AL20" i="8"/>
  <c r="AL19" i="8"/>
  <c r="AL27" i="8"/>
  <c r="AL30" i="8"/>
  <c r="AL28" i="8"/>
  <c r="AL18" i="8"/>
  <c r="AL34" i="8"/>
  <c r="AL33" i="8"/>
  <c r="AL35" i="8"/>
  <c r="AL39" i="8"/>
  <c r="AL24" i="8"/>
  <c r="AL25" i="8"/>
  <c r="AL29" i="8"/>
  <c r="AL32" i="8"/>
  <c r="AL37" i="8"/>
  <c r="AL31" i="8"/>
  <c r="AL43" i="8"/>
  <c r="AL26" i="8"/>
  <c r="AL40" i="8"/>
  <c r="AL49" i="8"/>
  <c r="AL38" i="8"/>
  <c r="AL47" i="8"/>
  <c r="AL45" i="8"/>
  <c r="AL41" i="8"/>
  <c r="AL42" i="8"/>
  <c r="AL46" i="8"/>
  <c r="AL36" i="8"/>
  <c r="AL44" i="8"/>
  <c r="AL54" i="8"/>
  <c r="AL57" i="8"/>
  <c r="AL52" i="8"/>
  <c r="AL53" i="8"/>
  <c r="AL63" i="8"/>
  <c r="AL51" i="8"/>
  <c r="AL55" i="8"/>
  <c r="AL61" i="8"/>
  <c r="AL50" i="8"/>
  <c r="AL59" i="8"/>
  <c r="AL48" i="8"/>
  <c r="AL62" i="8"/>
  <c r="AL64" i="8"/>
  <c r="AL71" i="8"/>
  <c r="AL60" i="8"/>
  <c r="AL56" i="8"/>
  <c r="AL69" i="8"/>
  <c r="AL58" i="8"/>
  <c r="AL67" i="8"/>
  <c r="AL66" i="8"/>
  <c r="AL72" i="8"/>
  <c r="AL75" i="8"/>
  <c r="AL70" i="8"/>
  <c r="AL73" i="8"/>
  <c r="AL74" i="8"/>
  <c r="AL81" i="8"/>
  <c r="AL65" i="8"/>
  <c r="AL68" i="8"/>
  <c r="AL79" i="8"/>
  <c r="AL78" i="8"/>
  <c r="AL77" i="8"/>
  <c r="AL85" i="8"/>
  <c r="AL84" i="8"/>
  <c r="AL89" i="8"/>
  <c r="AL88" i="8"/>
  <c r="AL76" i="8"/>
  <c r="AL87" i="8"/>
  <c r="AL95" i="8"/>
  <c r="AL86" i="8"/>
  <c r="AL80" i="8"/>
  <c r="AL82" i="8"/>
  <c r="AL91" i="8"/>
  <c r="AL97" i="8"/>
  <c r="AL96" i="8"/>
  <c r="AL103" i="8"/>
  <c r="AL83" i="8"/>
  <c r="AL101" i="8"/>
  <c r="AL93" i="8"/>
  <c r="AL100" i="8"/>
  <c r="AL94" i="8"/>
  <c r="AL99" i="8"/>
  <c r="AL107" i="8"/>
  <c r="AL106" i="8"/>
  <c r="AL112" i="8"/>
  <c r="AL98" i="8"/>
  <c r="AL111" i="8"/>
  <c r="AL110" i="8"/>
  <c r="AL118" i="8"/>
  <c r="AL108" i="8"/>
  <c r="AL109" i="8"/>
  <c r="AL92" i="8"/>
  <c r="AL102" i="8"/>
  <c r="AL104" i="8"/>
  <c r="AL90" i="8"/>
  <c r="AL114" i="8"/>
  <c r="AL115" i="8"/>
  <c r="AL120" i="8"/>
  <c r="AL128" i="8"/>
  <c r="AL116" i="8"/>
  <c r="AL113" i="8"/>
  <c r="AL117" i="8"/>
  <c r="AL126" i="8"/>
  <c r="AL124" i="8"/>
  <c r="AL105" i="8"/>
  <c r="AL119" i="8"/>
  <c r="AL123" i="8"/>
  <c r="AL131" i="8"/>
  <c r="AL122" i="8"/>
  <c r="AL130" i="8"/>
  <c r="AL137" i="8"/>
  <c r="AL136" i="8"/>
  <c r="AL135" i="8"/>
  <c r="AL143" i="8"/>
  <c r="AL125" i="8"/>
  <c r="AL121" i="8"/>
  <c r="AL127" i="8"/>
  <c r="AL134" i="8"/>
  <c r="AL141" i="8"/>
  <c r="AL129" i="8"/>
  <c r="AL140" i="8"/>
  <c r="AL132" i="8"/>
  <c r="AL139" i="8"/>
  <c r="AL147" i="8"/>
  <c r="AL148" i="8"/>
  <c r="AL155" i="8"/>
  <c r="AL138" i="8"/>
  <c r="AL149" i="8"/>
  <c r="AL145" i="8"/>
  <c r="AL150" i="8"/>
  <c r="AL153" i="8"/>
  <c r="AL161" i="8"/>
  <c r="AL152" i="8"/>
  <c r="AL142" i="8"/>
  <c r="AL144" i="8"/>
  <c r="AL151" i="8"/>
  <c r="AL159" i="8"/>
  <c r="AL146" i="8"/>
  <c r="AL158" i="8"/>
  <c r="AL157" i="8"/>
  <c r="AL156" i="8"/>
  <c r="AL165" i="8"/>
  <c r="AL173" i="8"/>
  <c r="AL164" i="8"/>
  <c r="AL172" i="8"/>
  <c r="AL171" i="8"/>
  <c r="AL179" i="8"/>
  <c r="AL133" i="8"/>
  <c r="AL162" i="8"/>
  <c r="AL170" i="8"/>
  <c r="AL160" i="8"/>
  <c r="AL163" i="8"/>
  <c r="AL169" i="8"/>
  <c r="AL177" i="8"/>
  <c r="AL168" i="8"/>
  <c r="AL176" i="8"/>
  <c r="AL167" i="8"/>
  <c r="AL175" i="8"/>
  <c r="AL183" i="8"/>
  <c r="AL166" i="8"/>
  <c r="AL184" i="8"/>
  <c r="AL192" i="8"/>
  <c r="AL200" i="8"/>
  <c r="AL191" i="8"/>
  <c r="AL190" i="8"/>
  <c r="AL198" i="8"/>
  <c r="AL189" i="8"/>
  <c r="AL154" i="8"/>
  <c r="AL178" i="8"/>
  <c r="AL180" i="8"/>
  <c r="AL188" i="8"/>
  <c r="AL196" i="8"/>
  <c r="AL181" i="8"/>
  <c r="AL187" i="8"/>
  <c r="AL195" i="8"/>
  <c r="AL182" i="8"/>
  <c r="AL186" i="8"/>
  <c r="AL194" i="8"/>
  <c r="AL202" i="8"/>
  <c r="AL197" i="8"/>
  <c r="AL209" i="8"/>
  <c r="AL217" i="8"/>
  <c r="AL225" i="8"/>
  <c r="AL201" i="8"/>
  <c r="AL208" i="8"/>
  <c r="AL216" i="8"/>
  <c r="AL199" i="8"/>
  <c r="AL207" i="8"/>
  <c r="AL215" i="8"/>
  <c r="AL223" i="8"/>
  <c r="AL231" i="8"/>
  <c r="AL206" i="8"/>
  <c r="AL214" i="8"/>
  <c r="AL222" i="8"/>
  <c r="AL213" i="8"/>
  <c r="AL221" i="8"/>
  <c r="AL193" i="8"/>
  <c r="AL203" i="8"/>
  <c r="AL212" i="8"/>
  <c r="AL220" i="8"/>
  <c r="AL174" i="8"/>
  <c r="AL185" i="8"/>
  <c r="AL204" i="8"/>
  <c r="AL211" i="8"/>
  <c r="AL219" i="8"/>
  <c r="AL227" i="8"/>
  <c r="AL226" i="8"/>
  <c r="AL233" i="8"/>
  <c r="AL238" i="8"/>
  <c r="AL246" i="8"/>
  <c r="AL245" i="8"/>
  <c r="AL247" i="8"/>
  <c r="AL237" i="8"/>
  <c r="AL228" i="8"/>
  <c r="AL236" i="8"/>
  <c r="AL244" i="8"/>
  <c r="AL243" i="8"/>
  <c r="AL239" i="8"/>
  <c r="AL218" i="8"/>
  <c r="AL229" i="8"/>
  <c r="AL235" i="8"/>
  <c r="AL210" i="8"/>
  <c r="AL230" i="8"/>
  <c r="AL234" i="8"/>
  <c r="AL242" i="8"/>
  <c r="AL241" i="8"/>
  <c r="AL3" i="8"/>
  <c r="AL224" i="8"/>
  <c r="AL232" i="8"/>
  <c r="AL240" i="8"/>
  <c r="AL205" i="8"/>
  <c r="Q33" i="8"/>
  <c r="Q28" i="8"/>
  <c r="Q31" i="8"/>
  <c r="Q29" i="8"/>
  <c r="Q30" i="8"/>
  <c r="Q35" i="8"/>
  <c r="Q38" i="8"/>
  <c r="Q37" i="8"/>
  <c r="Q39" i="8"/>
  <c r="Q36" i="8"/>
  <c r="Q40" i="8"/>
  <c r="Q44" i="8"/>
  <c r="Q34" i="8"/>
  <c r="Q42" i="8"/>
  <c r="Q32" i="8"/>
  <c r="Q48" i="8"/>
  <c r="Q45" i="8"/>
  <c r="Q53" i="8"/>
  <c r="Q43" i="8"/>
  <c r="Q47" i="8"/>
  <c r="Q51" i="8"/>
  <c r="Q41" i="8"/>
  <c r="Q46" i="8"/>
  <c r="Q58" i="8"/>
  <c r="Q50" i="8"/>
  <c r="Q54" i="8"/>
  <c r="Q49" i="8"/>
  <c r="Q52" i="8"/>
  <c r="Q55" i="8"/>
  <c r="Q56" i="8"/>
  <c r="Q62" i="8"/>
  <c r="Q59" i="8"/>
  <c r="Q64" i="8"/>
  <c r="Q66" i="8"/>
  <c r="Q61" i="8"/>
  <c r="Q57" i="8"/>
  <c r="Q60" i="8"/>
  <c r="Q70" i="8"/>
  <c r="Q72" i="8"/>
  <c r="Q78" i="8"/>
  <c r="Q73" i="8"/>
  <c r="Q76" i="8"/>
  <c r="Q84" i="8"/>
  <c r="Q75" i="8"/>
  <c r="Q63" i="8"/>
  <c r="Q67" i="8"/>
  <c r="Q74" i="8"/>
  <c r="Q65" i="8"/>
  <c r="Q69" i="8"/>
  <c r="Q81" i="8"/>
  <c r="Q80" i="8"/>
  <c r="Q68" i="8"/>
  <c r="Q85" i="8"/>
  <c r="Q90" i="8"/>
  <c r="Q77" i="8"/>
  <c r="Q79" i="8"/>
  <c r="Q82" i="8"/>
  <c r="Q88" i="8"/>
  <c r="Q87" i="8"/>
  <c r="Q71" i="8"/>
  <c r="Q86" i="8"/>
  <c r="Q94" i="8"/>
  <c r="Q95" i="8"/>
  <c r="Q100" i="8"/>
  <c r="Q96" i="8"/>
  <c r="Q83" i="8"/>
  <c r="Q92" i="8"/>
  <c r="Q98" i="8"/>
  <c r="Q106" i="8"/>
  <c r="Q97" i="8"/>
  <c r="Q91" i="8"/>
  <c r="Q104" i="8"/>
  <c r="Q93" i="8"/>
  <c r="Q103" i="8"/>
  <c r="Q102" i="8"/>
  <c r="Q99" i="8"/>
  <c r="Q107" i="8"/>
  <c r="Q113" i="8"/>
  <c r="Q101" i="8"/>
  <c r="Q108" i="8"/>
  <c r="Q111" i="8"/>
  <c r="Q110" i="8"/>
  <c r="Q89" i="8"/>
  <c r="Q109" i="8"/>
  <c r="Q117" i="8"/>
  <c r="Q123" i="8"/>
  <c r="Q131" i="8"/>
  <c r="Q116" i="8"/>
  <c r="Q122" i="8"/>
  <c r="Q112" i="8"/>
  <c r="Q121" i="8"/>
  <c r="Q129" i="8"/>
  <c r="Q105" i="8"/>
  <c r="Q115" i="8"/>
  <c r="Q120" i="8"/>
  <c r="Q118" i="8"/>
  <c r="Q127" i="8"/>
  <c r="Q114" i="8"/>
  <c r="Q119" i="8"/>
  <c r="Q126" i="8"/>
  <c r="Q125" i="8"/>
  <c r="Q133" i="8"/>
  <c r="Q140" i="8"/>
  <c r="Q139" i="8"/>
  <c r="Q124" i="8"/>
  <c r="Q134" i="8"/>
  <c r="Q138" i="8"/>
  <c r="Q146" i="8"/>
  <c r="Q130" i="8"/>
  <c r="Q137" i="8"/>
  <c r="Q136" i="8"/>
  <c r="Q144" i="8"/>
  <c r="Q128" i="8"/>
  <c r="Q135" i="8"/>
  <c r="Q143" i="8"/>
  <c r="Q132" i="8"/>
  <c r="Q142" i="8"/>
  <c r="Q150" i="8"/>
  <c r="Q148" i="8"/>
  <c r="Q158" i="8"/>
  <c r="Q149" i="8"/>
  <c r="Q156" i="8"/>
  <c r="Q154" i="8"/>
  <c r="Q141" i="8"/>
  <c r="Q145" i="8"/>
  <c r="Q153" i="8"/>
  <c r="Q152" i="8"/>
  <c r="Q160" i="8"/>
  <c r="Q155" i="8"/>
  <c r="Q168" i="8"/>
  <c r="Q176" i="8"/>
  <c r="Q151" i="8"/>
  <c r="Q157" i="8"/>
  <c r="Q167" i="8"/>
  <c r="Q175" i="8"/>
  <c r="Q159" i="8"/>
  <c r="Q161" i="8"/>
  <c r="Q166" i="8"/>
  <c r="Q174" i="8"/>
  <c r="Q182" i="8"/>
  <c r="Q162" i="8"/>
  <c r="Q165" i="8"/>
  <c r="Q173" i="8"/>
  <c r="Q163" i="8"/>
  <c r="Q164" i="8"/>
  <c r="Q172" i="8"/>
  <c r="Q171" i="8"/>
  <c r="Q147" i="8"/>
  <c r="Q170" i="8"/>
  <c r="Q178" i="8"/>
  <c r="Q183" i="8"/>
  <c r="Q187" i="8"/>
  <c r="Q195" i="8"/>
  <c r="Q186" i="8"/>
  <c r="Q194" i="8"/>
  <c r="Q185" i="8"/>
  <c r="Q193" i="8"/>
  <c r="Q201" i="8"/>
  <c r="Q177" i="8"/>
  <c r="Q179" i="8"/>
  <c r="Q184" i="8"/>
  <c r="Q192" i="8"/>
  <c r="Q180" i="8"/>
  <c r="Q191" i="8"/>
  <c r="Q199" i="8"/>
  <c r="Q181" i="8"/>
  <c r="Q190" i="8"/>
  <c r="Q198" i="8"/>
  <c r="Q169" i="8"/>
  <c r="Q189" i="8"/>
  <c r="Q197" i="8"/>
  <c r="Q205" i="8"/>
  <c r="Q212" i="8"/>
  <c r="Q220" i="8"/>
  <c r="Q211" i="8"/>
  <c r="Q219" i="8"/>
  <c r="Q202" i="8"/>
  <c r="Q210" i="8"/>
  <c r="Q218" i="8"/>
  <c r="Q226" i="8"/>
  <c r="Q200" i="8"/>
  <c r="Q209" i="8"/>
  <c r="Q217" i="8"/>
  <c r="Q188" i="8"/>
  <c r="Q208" i="8"/>
  <c r="Q216" i="8"/>
  <c r="Q224" i="8"/>
  <c r="Q203" i="8"/>
  <c r="Q207" i="8"/>
  <c r="Q215" i="8"/>
  <c r="Q223" i="8"/>
  <c r="Q204" i="8"/>
  <c r="Q206" i="8"/>
  <c r="Q214" i="8"/>
  <c r="Q222" i="8"/>
  <c r="Q230" i="8"/>
  <c r="Q225" i="8"/>
  <c r="Q227" i="8"/>
  <c r="Q233" i="8"/>
  <c r="Q241" i="8"/>
  <c r="Q221" i="8"/>
  <c r="Q240" i="8"/>
  <c r="Q232" i="8"/>
  <c r="Q213" i="8"/>
  <c r="Q228" i="8"/>
  <c r="Q239" i="8"/>
  <c r="Q247" i="8"/>
  <c r="Q229" i="8"/>
  <c r="Q238" i="8"/>
  <c r="Q246" i="8"/>
  <c r="Q234" i="8"/>
  <c r="Q196" i="8"/>
  <c r="Q237" i="8"/>
  <c r="Q245" i="8"/>
  <c r="Q242" i="8"/>
  <c r="Q236" i="8"/>
  <c r="Q244" i="8"/>
  <c r="Q231" i="8"/>
  <c r="Q235" i="8"/>
  <c r="Q243" i="8"/>
  <c r="BY4" i="8"/>
  <c r="BY6" i="8"/>
  <c r="BY5" i="8"/>
  <c r="BY9" i="8"/>
  <c r="BY10" i="8"/>
  <c r="BY11" i="8"/>
  <c r="BY7" i="8"/>
  <c r="BY13" i="8"/>
  <c r="BY8" i="8"/>
  <c r="BY12" i="8"/>
  <c r="BY16" i="8"/>
  <c r="BY15" i="8"/>
  <c r="BY20" i="8"/>
  <c r="BY14" i="8"/>
  <c r="BY21" i="8"/>
  <c r="BY17" i="8"/>
  <c r="BY18" i="8"/>
  <c r="BY24" i="8"/>
  <c r="BY26" i="8"/>
  <c r="BY27" i="8"/>
  <c r="BY29" i="8"/>
  <c r="BY22" i="8"/>
  <c r="BY23" i="8"/>
  <c r="BY33" i="8"/>
  <c r="BY30" i="8"/>
  <c r="BY19" i="8"/>
  <c r="BY38" i="8"/>
  <c r="BY32" i="8"/>
  <c r="BY36" i="8"/>
  <c r="BY25" i="8"/>
  <c r="BY28" i="8"/>
  <c r="BY31" i="8"/>
  <c r="BY34" i="8"/>
  <c r="BY42" i="8"/>
  <c r="BY35" i="8"/>
  <c r="BY48" i="8"/>
  <c r="BY46" i="8"/>
  <c r="BY37" i="8"/>
  <c r="BY39" i="8"/>
  <c r="BY44" i="8"/>
  <c r="BY41" i="8"/>
  <c r="BY43" i="8"/>
  <c r="BY47" i="8"/>
  <c r="BY40" i="8"/>
  <c r="BY49" i="8"/>
  <c r="BY53" i="8"/>
  <c r="BY54" i="8"/>
  <c r="BY56" i="8"/>
  <c r="BY52" i="8"/>
  <c r="BY62" i="8"/>
  <c r="BY51" i="8"/>
  <c r="BY60" i="8"/>
  <c r="BY45" i="8"/>
  <c r="BY58" i="8"/>
  <c r="BY61" i="8"/>
  <c r="BY70" i="8"/>
  <c r="BY50" i="8"/>
  <c r="BY57" i="8"/>
  <c r="BY63" i="8"/>
  <c r="BY68" i="8"/>
  <c r="BY55" i="8"/>
  <c r="BY59" i="8"/>
  <c r="BY64" i="8"/>
  <c r="BY66" i="8"/>
  <c r="BY74" i="8"/>
  <c r="BY67" i="8"/>
  <c r="BY80" i="8"/>
  <c r="BY69" i="8"/>
  <c r="BY71" i="8"/>
  <c r="BY78" i="8"/>
  <c r="BY72" i="8"/>
  <c r="BY77" i="8"/>
  <c r="BY65" i="8"/>
  <c r="BY73" i="8"/>
  <c r="BY76" i="8"/>
  <c r="BY84" i="8"/>
  <c r="BY88" i="8"/>
  <c r="BY87" i="8"/>
  <c r="BY86" i="8"/>
  <c r="BY94" i="8"/>
  <c r="BY75" i="8"/>
  <c r="BY79" i="8"/>
  <c r="BY82" i="8"/>
  <c r="BY81" i="8"/>
  <c r="BY83" i="8"/>
  <c r="BY90" i="8"/>
  <c r="BY104" i="8"/>
  <c r="BY91" i="8"/>
  <c r="BY92" i="8"/>
  <c r="BY93" i="8"/>
  <c r="BY102" i="8"/>
  <c r="BY85" i="8"/>
  <c r="BY100" i="8"/>
  <c r="BY89" i="8"/>
  <c r="BY95" i="8"/>
  <c r="BY99" i="8"/>
  <c r="BY96" i="8"/>
  <c r="BY98" i="8"/>
  <c r="BY106" i="8"/>
  <c r="BY108" i="8"/>
  <c r="BY111" i="8"/>
  <c r="BY97" i="8"/>
  <c r="BY110" i="8"/>
  <c r="BY101" i="8"/>
  <c r="BY109" i="8"/>
  <c r="BY117" i="8"/>
  <c r="BY103" i="8"/>
  <c r="BY105" i="8"/>
  <c r="BY115" i="8"/>
  <c r="BY113" i="8"/>
  <c r="BY112" i="8"/>
  <c r="BY119" i="8"/>
  <c r="BY127" i="8"/>
  <c r="BY118" i="8"/>
  <c r="BY114" i="8"/>
  <c r="BY125" i="8"/>
  <c r="BY133" i="8"/>
  <c r="BY123" i="8"/>
  <c r="BY107" i="8"/>
  <c r="BY122" i="8"/>
  <c r="BY130" i="8"/>
  <c r="BY116" i="8"/>
  <c r="BY121" i="8"/>
  <c r="BY129" i="8"/>
  <c r="BY136" i="8"/>
  <c r="BY135" i="8"/>
  <c r="BY124" i="8"/>
  <c r="BY126" i="8"/>
  <c r="BY131" i="8"/>
  <c r="BY134" i="8"/>
  <c r="BY142" i="8"/>
  <c r="BY150" i="8"/>
  <c r="BY128" i="8"/>
  <c r="BY132" i="8"/>
  <c r="BY140" i="8"/>
  <c r="BY139" i="8"/>
  <c r="BY120" i="8"/>
  <c r="BY138" i="8"/>
  <c r="BY146" i="8"/>
  <c r="BY154" i="8"/>
  <c r="BY153" i="8"/>
  <c r="BY145" i="8"/>
  <c r="BY152" i="8"/>
  <c r="BY160" i="8"/>
  <c r="BY137" i="8"/>
  <c r="BY151" i="8"/>
  <c r="BY141" i="8"/>
  <c r="BY144" i="8"/>
  <c r="BY147" i="8"/>
  <c r="BY158" i="8"/>
  <c r="BY148" i="8"/>
  <c r="BY157" i="8"/>
  <c r="BY143" i="8"/>
  <c r="BY149" i="8"/>
  <c r="BY156" i="8"/>
  <c r="BY162" i="8"/>
  <c r="BY164" i="8"/>
  <c r="BY172" i="8"/>
  <c r="BY163" i="8"/>
  <c r="BY171" i="8"/>
  <c r="BY170" i="8"/>
  <c r="BY178" i="8"/>
  <c r="BY169" i="8"/>
  <c r="BY159" i="8"/>
  <c r="BY168" i="8"/>
  <c r="BY176" i="8"/>
  <c r="BY167" i="8"/>
  <c r="BY175" i="8"/>
  <c r="BY155" i="8"/>
  <c r="BY166" i="8"/>
  <c r="BY174" i="8"/>
  <c r="BY182" i="8"/>
  <c r="BY179" i="8"/>
  <c r="BY191" i="8"/>
  <c r="BY199" i="8"/>
  <c r="BY161" i="8"/>
  <c r="BY173" i="8"/>
  <c r="BY180" i="8"/>
  <c r="BY190" i="8"/>
  <c r="BY165" i="8"/>
  <c r="BY177" i="8"/>
  <c r="BY181" i="8"/>
  <c r="BY189" i="8"/>
  <c r="BY197" i="8"/>
  <c r="BY188" i="8"/>
  <c r="BY187" i="8"/>
  <c r="BY195" i="8"/>
  <c r="BY183" i="8"/>
  <c r="BY186" i="8"/>
  <c r="BY194" i="8"/>
  <c r="BY202" i="8"/>
  <c r="BY185" i="8"/>
  <c r="BY193" i="8"/>
  <c r="BY201" i="8"/>
  <c r="BY184" i="8"/>
  <c r="BY208" i="8"/>
  <c r="BY216" i="8"/>
  <c r="BY224" i="8"/>
  <c r="BY200" i="8"/>
  <c r="BY207" i="8"/>
  <c r="BY215" i="8"/>
  <c r="BY223" i="8"/>
  <c r="BY203" i="8"/>
  <c r="BY206" i="8"/>
  <c r="BY214" i="8"/>
  <c r="BY222" i="8"/>
  <c r="BY230" i="8"/>
  <c r="BY204" i="8"/>
  <c r="BY213" i="8"/>
  <c r="BY221" i="8"/>
  <c r="BY212" i="8"/>
  <c r="BY220" i="8"/>
  <c r="BY205" i="8"/>
  <c r="BY211" i="8"/>
  <c r="BY219" i="8"/>
  <c r="BY196" i="8"/>
  <c r="BY210" i="8"/>
  <c r="BY218" i="8"/>
  <c r="BY226" i="8"/>
  <c r="BY229" i="8"/>
  <c r="BY237" i="8"/>
  <c r="BY245" i="8"/>
  <c r="BY236" i="8"/>
  <c r="BY244" i="8"/>
  <c r="BY246" i="8"/>
  <c r="BY235" i="8"/>
  <c r="BY243" i="8"/>
  <c r="BY242" i="8"/>
  <c r="BY231" i="8"/>
  <c r="BY234" i="8"/>
  <c r="BY192" i="8"/>
  <c r="BY232" i="8"/>
  <c r="BY241" i="8"/>
  <c r="BY3" i="8"/>
  <c r="BY198" i="8"/>
  <c r="BY217" i="8"/>
  <c r="BY233" i="8"/>
  <c r="BY240" i="8"/>
  <c r="BY209" i="8"/>
  <c r="BY225" i="8"/>
  <c r="BY227" i="8"/>
  <c r="BY239" i="8"/>
  <c r="BY247" i="8"/>
  <c r="BY228" i="8"/>
  <c r="BY238" i="8"/>
  <c r="AV5" i="8"/>
  <c r="AV4" i="8"/>
  <c r="AV8" i="8"/>
  <c r="AV7" i="8"/>
  <c r="AV10" i="8"/>
  <c r="AV9" i="8"/>
  <c r="AV6" i="8"/>
  <c r="AV11" i="8"/>
  <c r="AV14" i="8"/>
  <c r="AV12" i="8"/>
  <c r="AV19" i="8"/>
  <c r="AV17" i="8"/>
  <c r="AV15" i="8"/>
  <c r="AV13" i="8"/>
  <c r="AV16" i="8"/>
  <c r="AV24" i="8"/>
  <c r="AV25" i="8"/>
  <c r="AV18" i="8"/>
  <c r="AV29" i="8"/>
  <c r="AV26" i="8"/>
  <c r="AV21" i="8"/>
  <c r="AV32" i="8"/>
  <c r="AV20" i="8"/>
  <c r="AV23" i="8"/>
  <c r="AV22" i="8"/>
  <c r="AV30" i="8"/>
  <c r="AV27" i="8"/>
  <c r="AV31" i="8"/>
  <c r="AV28" i="8"/>
  <c r="AV37" i="8"/>
  <c r="AV35" i="8"/>
  <c r="AV39" i="8"/>
  <c r="AV33" i="8"/>
  <c r="AV34" i="8"/>
  <c r="AV38" i="8"/>
  <c r="AV43" i="8"/>
  <c r="AV41" i="8"/>
  <c r="AV36" i="8"/>
  <c r="AV47" i="8"/>
  <c r="AV52" i="8"/>
  <c r="AV40" i="8"/>
  <c r="AV45" i="8"/>
  <c r="AV49" i="8"/>
  <c r="AV50" i="8"/>
  <c r="AV51" i="8"/>
  <c r="AV53" i="8"/>
  <c r="AV42" i="8"/>
  <c r="AV54" i="8"/>
  <c r="AV57" i="8"/>
  <c r="AV65" i="8"/>
  <c r="AV46" i="8"/>
  <c r="AV48" i="8"/>
  <c r="AV44" i="8"/>
  <c r="AV61" i="8"/>
  <c r="AV56" i="8"/>
  <c r="AV67" i="8"/>
  <c r="AV58" i="8"/>
  <c r="AV60" i="8"/>
  <c r="AV73" i="8"/>
  <c r="AV59" i="8"/>
  <c r="AV55" i="8"/>
  <c r="AV62" i="8"/>
  <c r="AV63" i="8"/>
  <c r="AV69" i="8"/>
  <c r="AV77" i="8"/>
  <c r="AV64" i="8"/>
  <c r="AV68" i="8"/>
  <c r="AV75" i="8"/>
  <c r="AV83" i="8"/>
  <c r="AV74" i="8"/>
  <c r="AV66" i="8"/>
  <c r="AV81" i="8"/>
  <c r="AV80" i="8"/>
  <c r="AV71" i="8"/>
  <c r="AV79" i="8"/>
  <c r="AV84" i="8"/>
  <c r="AV85" i="8"/>
  <c r="AV89" i="8"/>
  <c r="AV70" i="8"/>
  <c r="AV82" i="8"/>
  <c r="AV88" i="8"/>
  <c r="AV87" i="8"/>
  <c r="AV86" i="8"/>
  <c r="AV76" i="8"/>
  <c r="AV93" i="8"/>
  <c r="AV96" i="8"/>
  <c r="AV99" i="8"/>
  <c r="AV72" i="8"/>
  <c r="AV78" i="8"/>
  <c r="AV97" i="8"/>
  <c r="AV105" i="8"/>
  <c r="AV90" i="8"/>
  <c r="AV103" i="8"/>
  <c r="AV92" i="8"/>
  <c r="AV102" i="8"/>
  <c r="AV94" i="8"/>
  <c r="AV101" i="8"/>
  <c r="AV106" i="8"/>
  <c r="AV91" i="8"/>
  <c r="AV104" i="8"/>
  <c r="AV107" i="8"/>
  <c r="AV108" i="8"/>
  <c r="AV112" i="8"/>
  <c r="AV111" i="8"/>
  <c r="AV110" i="8"/>
  <c r="AV98" i="8"/>
  <c r="AV109" i="8"/>
  <c r="AV100" i="8"/>
  <c r="AV116" i="8"/>
  <c r="AV114" i="8"/>
  <c r="AV122" i="8"/>
  <c r="AV130" i="8"/>
  <c r="AV121" i="8"/>
  <c r="AV95" i="8"/>
  <c r="AV117" i="8"/>
  <c r="AV120" i="8"/>
  <c r="AV128" i="8"/>
  <c r="AV118" i="8"/>
  <c r="AV126" i="8"/>
  <c r="AV125" i="8"/>
  <c r="AV115" i="8"/>
  <c r="AV119" i="8"/>
  <c r="AV124" i="8"/>
  <c r="AV132" i="8"/>
  <c r="AV127" i="8"/>
  <c r="AV139" i="8"/>
  <c r="AV113" i="8"/>
  <c r="AV129" i="8"/>
  <c r="AV138" i="8"/>
  <c r="AV137" i="8"/>
  <c r="AV145" i="8"/>
  <c r="AV123" i="8"/>
  <c r="AV136" i="8"/>
  <c r="AV135" i="8"/>
  <c r="AV143" i="8"/>
  <c r="AV134" i="8"/>
  <c r="AV142" i="8"/>
  <c r="AV131" i="8"/>
  <c r="AV141" i="8"/>
  <c r="AV149" i="8"/>
  <c r="AV133" i="8"/>
  <c r="AV157" i="8"/>
  <c r="AV144" i="8"/>
  <c r="AV150" i="8"/>
  <c r="AV155" i="8"/>
  <c r="AV163" i="8"/>
  <c r="AV153" i="8"/>
  <c r="AV146" i="8"/>
  <c r="AV152" i="8"/>
  <c r="AV160" i="8"/>
  <c r="AV140" i="8"/>
  <c r="AV147" i="8"/>
  <c r="AV151" i="8"/>
  <c r="AV159" i="8"/>
  <c r="AV167" i="8"/>
  <c r="AV175" i="8"/>
  <c r="AV161" i="8"/>
  <c r="AV166" i="8"/>
  <c r="AV174" i="8"/>
  <c r="AV162" i="8"/>
  <c r="AV165" i="8"/>
  <c r="AV173" i="8"/>
  <c r="AV181" i="8"/>
  <c r="AV154" i="8"/>
  <c r="AV164" i="8"/>
  <c r="AV172" i="8"/>
  <c r="AV156" i="8"/>
  <c r="AV171" i="8"/>
  <c r="AV158" i="8"/>
  <c r="AV170" i="8"/>
  <c r="AV178" i="8"/>
  <c r="AV169" i="8"/>
  <c r="AV177" i="8"/>
  <c r="AV186" i="8"/>
  <c r="AV194" i="8"/>
  <c r="AV202" i="8"/>
  <c r="AV185" i="8"/>
  <c r="AV193" i="8"/>
  <c r="AV179" i="8"/>
  <c r="AV184" i="8"/>
  <c r="AV192" i="8"/>
  <c r="AV200" i="8"/>
  <c r="AV180" i="8"/>
  <c r="AV191" i="8"/>
  <c r="AV190" i="8"/>
  <c r="AV198" i="8"/>
  <c r="AV148" i="8"/>
  <c r="AV189" i="8"/>
  <c r="AV197" i="8"/>
  <c r="AV176" i="8"/>
  <c r="AV182" i="8"/>
  <c r="AV188" i="8"/>
  <c r="AV196" i="8"/>
  <c r="AV204" i="8"/>
  <c r="AV168" i="8"/>
  <c r="AV211" i="8"/>
  <c r="AV219" i="8"/>
  <c r="AV210" i="8"/>
  <c r="AV218" i="8"/>
  <c r="AV195" i="8"/>
  <c r="AV209" i="8"/>
  <c r="AV217" i="8"/>
  <c r="AV225" i="8"/>
  <c r="AV233" i="8"/>
  <c r="AV208" i="8"/>
  <c r="AV216" i="8"/>
  <c r="AV183" i="8"/>
  <c r="AV203" i="8"/>
  <c r="AV207" i="8"/>
  <c r="AV215" i="8"/>
  <c r="AV223" i="8"/>
  <c r="AV187" i="8"/>
  <c r="AV206" i="8"/>
  <c r="AV214" i="8"/>
  <c r="AV222" i="8"/>
  <c r="AV201" i="8"/>
  <c r="AV213" i="8"/>
  <c r="AV221" i="8"/>
  <c r="AV229" i="8"/>
  <c r="AV205" i="8"/>
  <c r="AV240" i="8"/>
  <c r="AV227" i="8"/>
  <c r="AV228" i="8"/>
  <c r="AV239" i="8"/>
  <c r="AV247" i="8"/>
  <c r="AV220" i="8"/>
  <c r="AV238" i="8"/>
  <c r="AV246" i="8"/>
  <c r="AV245" i="8"/>
  <c r="AV199" i="8"/>
  <c r="AV212" i="8"/>
  <c r="AV224" i="8"/>
  <c r="AV237" i="8"/>
  <c r="AV241" i="8"/>
  <c r="AV226" i="8"/>
  <c r="AV230" i="8"/>
  <c r="AV236" i="8"/>
  <c r="AV244" i="8"/>
  <c r="AV231" i="8"/>
  <c r="AV235" i="8"/>
  <c r="AV243" i="8"/>
  <c r="AV3" i="8"/>
  <c r="AV232" i="8"/>
  <c r="AV234" i="8"/>
  <c r="AV242" i="8"/>
  <c r="EJ5" i="8"/>
  <c r="EJ4" i="8"/>
  <c r="EJ10" i="8"/>
  <c r="EJ7" i="8"/>
  <c r="EJ8" i="8"/>
  <c r="EJ12" i="8"/>
  <c r="EJ6" i="8"/>
  <c r="EJ14" i="8"/>
  <c r="EJ19" i="8"/>
  <c r="EJ9" i="8"/>
  <c r="EJ16" i="8"/>
  <c r="EJ13" i="8"/>
  <c r="EJ15" i="8"/>
  <c r="EJ18" i="8"/>
  <c r="EJ17" i="8"/>
  <c r="EJ20" i="8"/>
  <c r="EJ21" i="8"/>
  <c r="EJ22" i="8"/>
  <c r="EJ11" i="8"/>
  <c r="EJ23" i="8"/>
  <c r="EJ25" i="8"/>
  <c r="EJ28" i="8"/>
  <c r="EJ24" i="8"/>
  <c r="EJ32" i="8"/>
  <c r="EJ37" i="8"/>
  <c r="EJ33" i="8"/>
  <c r="EJ35" i="8"/>
  <c r="EJ27" i="8"/>
  <c r="EJ41" i="8"/>
  <c r="EJ29" i="8"/>
  <c r="EJ47" i="8"/>
  <c r="EJ30" i="8"/>
  <c r="EJ34" i="8"/>
  <c r="EJ38" i="8"/>
  <c r="EJ45" i="8"/>
  <c r="EJ26" i="8"/>
  <c r="EJ39" i="8"/>
  <c r="EJ40" i="8"/>
  <c r="EJ43" i="8"/>
  <c r="EJ42" i="8"/>
  <c r="EJ48" i="8"/>
  <c r="EJ46" i="8"/>
  <c r="EJ31" i="8"/>
  <c r="EJ36" i="8"/>
  <c r="EJ44" i="8"/>
  <c r="EJ52" i="8"/>
  <c r="EJ55" i="8"/>
  <c r="EJ51" i="8"/>
  <c r="EJ61" i="8"/>
  <c r="EJ50" i="8"/>
  <c r="EJ59" i="8"/>
  <c r="EJ49" i="8"/>
  <c r="EJ53" i="8"/>
  <c r="EJ57" i="8"/>
  <c r="EJ56" i="8"/>
  <c r="EJ62" i="8"/>
  <c r="EJ69" i="8"/>
  <c r="EJ60" i="8"/>
  <c r="EJ63" i="8"/>
  <c r="EJ54" i="8"/>
  <c r="EJ64" i="8"/>
  <c r="EJ67" i="8"/>
  <c r="EJ58" i="8"/>
  <c r="EJ65" i="8"/>
  <c r="EJ73" i="8"/>
  <c r="EJ81" i="8"/>
  <c r="EJ70" i="8"/>
  <c r="EJ79" i="8"/>
  <c r="EJ71" i="8"/>
  <c r="EJ68" i="8"/>
  <c r="EJ72" i="8"/>
  <c r="EJ77" i="8"/>
  <c r="EJ76" i="8"/>
  <c r="EJ66" i="8"/>
  <c r="EJ75" i="8"/>
  <c r="EJ83" i="8"/>
  <c r="EJ74" i="8"/>
  <c r="EJ87" i="8"/>
  <c r="EJ86" i="8"/>
  <c r="EJ78" i="8"/>
  <c r="EJ82" i="8"/>
  <c r="EJ85" i="8"/>
  <c r="EJ93" i="8"/>
  <c r="EJ80" i="8"/>
  <c r="EJ91" i="8"/>
  <c r="EJ84" i="8"/>
  <c r="EJ89" i="8"/>
  <c r="EJ92" i="8"/>
  <c r="EJ103" i="8"/>
  <c r="EJ90" i="8"/>
  <c r="EJ101" i="8"/>
  <c r="EJ94" i="8"/>
  <c r="EJ88" i="8"/>
  <c r="EJ95" i="8"/>
  <c r="EJ99" i="8"/>
  <c r="EJ98" i="8"/>
  <c r="EJ97" i="8"/>
  <c r="EJ105" i="8"/>
  <c r="EJ110" i="8"/>
  <c r="EJ100" i="8"/>
  <c r="EJ109" i="8"/>
  <c r="EJ102" i="8"/>
  <c r="EJ104" i="8"/>
  <c r="EJ108" i="8"/>
  <c r="EJ116" i="8"/>
  <c r="EJ114" i="8"/>
  <c r="EJ106" i="8"/>
  <c r="EJ96" i="8"/>
  <c r="EJ107" i="8"/>
  <c r="EJ112" i="8"/>
  <c r="EJ118" i="8"/>
  <c r="EJ126" i="8"/>
  <c r="EJ124" i="8"/>
  <c r="EJ132" i="8"/>
  <c r="EJ113" i="8"/>
  <c r="EJ123" i="8"/>
  <c r="EJ115" i="8"/>
  <c r="EJ122" i="8"/>
  <c r="EJ121" i="8"/>
  <c r="EJ129" i="8"/>
  <c r="EJ120" i="8"/>
  <c r="EJ128" i="8"/>
  <c r="EJ135" i="8"/>
  <c r="EJ125" i="8"/>
  <c r="EJ130" i="8"/>
  <c r="EJ131" i="8"/>
  <c r="EJ134" i="8"/>
  <c r="EJ127" i="8"/>
  <c r="EJ141" i="8"/>
  <c r="EJ149" i="8"/>
  <c r="EJ119" i="8"/>
  <c r="EJ117" i="8"/>
  <c r="EJ133" i="8"/>
  <c r="EJ139" i="8"/>
  <c r="EJ138" i="8"/>
  <c r="EJ137" i="8"/>
  <c r="EJ145" i="8"/>
  <c r="EJ136" i="8"/>
  <c r="EJ153" i="8"/>
  <c r="EJ111" i="8"/>
  <c r="EJ152" i="8"/>
  <c r="EJ146" i="8"/>
  <c r="EJ151" i="8"/>
  <c r="EJ159" i="8"/>
  <c r="EJ144" i="8"/>
  <c r="EJ147" i="8"/>
  <c r="EJ150" i="8"/>
  <c r="EJ148" i="8"/>
  <c r="EJ157" i="8"/>
  <c r="EJ140" i="8"/>
  <c r="EJ143" i="8"/>
  <c r="EJ156" i="8"/>
  <c r="EJ155" i="8"/>
  <c r="EJ158" i="8"/>
  <c r="EJ163" i="8"/>
  <c r="EJ171" i="8"/>
  <c r="EJ170" i="8"/>
  <c r="EJ169" i="8"/>
  <c r="EJ177" i="8"/>
  <c r="EJ142" i="8"/>
  <c r="EJ168" i="8"/>
  <c r="EJ167" i="8"/>
  <c r="EJ175" i="8"/>
  <c r="EJ154" i="8"/>
  <c r="EJ160" i="8"/>
  <c r="EJ166" i="8"/>
  <c r="EJ174" i="8"/>
  <c r="EJ161" i="8"/>
  <c r="EJ165" i="8"/>
  <c r="EJ173" i="8"/>
  <c r="EJ181" i="8"/>
  <c r="EJ180" i="8"/>
  <c r="EJ190" i="8"/>
  <c r="EJ198" i="8"/>
  <c r="EJ176" i="8"/>
  <c r="EJ189" i="8"/>
  <c r="EJ188" i="8"/>
  <c r="EJ196" i="8"/>
  <c r="EJ204" i="8"/>
  <c r="EJ182" i="8"/>
  <c r="EJ187" i="8"/>
  <c r="EJ186" i="8"/>
  <c r="EJ194" i="8"/>
  <c r="EJ162" i="8"/>
  <c r="EJ185" i="8"/>
  <c r="EJ193" i="8"/>
  <c r="EJ201" i="8"/>
  <c r="EJ172" i="8"/>
  <c r="EJ178" i="8"/>
  <c r="EJ184" i="8"/>
  <c r="EJ192" i="8"/>
  <c r="EJ200" i="8"/>
  <c r="EJ164" i="8"/>
  <c r="EJ202" i="8"/>
  <c r="EJ207" i="8"/>
  <c r="EJ215" i="8"/>
  <c r="EJ223" i="8"/>
  <c r="EJ203" i="8"/>
  <c r="EJ206" i="8"/>
  <c r="EJ214" i="8"/>
  <c r="EJ222" i="8"/>
  <c r="EJ205" i="8"/>
  <c r="EJ213" i="8"/>
  <c r="EJ221" i="8"/>
  <c r="EJ229" i="8"/>
  <c r="EJ212" i="8"/>
  <c r="EJ220" i="8"/>
  <c r="EJ179" i="8"/>
  <c r="EJ191" i="8"/>
  <c r="EJ211" i="8"/>
  <c r="EJ219" i="8"/>
  <c r="EJ183" i="8"/>
  <c r="EJ195" i="8"/>
  <c r="EJ199" i="8"/>
  <c r="EJ210" i="8"/>
  <c r="EJ218" i="8"/>
  <c r="EJ226" i="8"/>
  <c r="EJ197" i="8"/>
  <c r="EJ209" i="8"/>
  <c r="EJ217" i="8"/>
  <c r="EJ225" i="8"/>
  <c r="EJ236" i="8"/>
  <c r="EJ244" i="8"/>
  <c r="EJ243" i="8"/>
  <c r="EJ230" i="8"/>
  <c r="EJ235" i="8"/>
  <c r="EJ216" i="8"/>
  <c r="EJ231" i="8"/>
  <c r="EJ234" i="8"/>
  <c r="EJ242" i="8"/>
  <c r="EJ241" i="8"/>
  <c r="EJ3" i="8"/>
  <c r="EJ208" i="8"/>
  <c r="EJ232" i="8"/>
  <c r="EJ233" i="8"/>
  <c r="EJ240" i="8"/>
  <c r="EJ245" i="8"/>
  <c r="EJ224" i="8"/>
  <c r="EJ227" i="8"/>
  <c r="EJ239" i="8"/>
  <c r="EJ247" i="8"/>
  <c r="EJ228" i="8"/>
  <c r="EJ238" i="8"/>
  <c r="EJ246" i="8"/>
  <c r="EJ237" i="8"/>
  <c r="DG4" i="8"/>
  <c r="DG7" i="8"/>
  <c r="DG6" i="8"/>
  <c r="DG9" i="8"/>
  <c r="DG5" i="8"/>
  <c r="DG10" i="8"/>
  <c r="DG15" i="8"/>
  <c r="DG13" i="8"/>
  <c r="DG8" i="8"/>
  <c r="DG18" i="8"/>
  <c r="DG14" i="8"/>
  <c r="DG16" i="8"/>
  <c r="DG11" i="8"/>
  <c r="DG17" i="8"/>
  <c r="DG12" i="8"/>
  <c r="DG23" i="8"/>
  <c r="DG21" i="8"/>
  <c r="DG24" i="8"/>
  <c r="DG20" i="8"/>
  <c r="DG22" i="8"/>
  <c r="DG28" i="8"/>
  <c r="DG31" i="8"/>
  <c r="DG19" i="8"/>
  <c r="DG29" i="8"/>
  <c r="DG26" i="8"/>
  <c r="DG32" i="8"/>
  <c r="DG40" i="8"/>
  <c r="DG38" i="8"/>
  <c r="DG25" i="8"/>
  <c r="DG27" i="8"/>
  <c r="DG33" i="8"/>
  <c r="DG36" i="8"/>
  <c r="DG42" i="8"/>
  <c r="DG37" i="8"/>
  <c r="DG30" i="8"/>
  <c r="DG34" i="8"/>
  <c r="DG35" i="8"/>
  <c r="DG46" i="8"/>
  <c r="DG39" i="8"/>
  <c r="DG45" i="8"/>
  <c r="DG51" i="8"/>
  <c r="DG44" i="8"/>
  <c r="DG48" i="8"/>
  <c r="DG41" i="8"/>
  <c r="DG55" i="8"/>
  <c r="DG49" i="8"/>
  <c r="DG53" i="8"/>
  <c r="DG50" i="8"/>
  <c r="DG56" i="8"/>
  <c r="DG64" i="8"/>
  <c r="DG43" i="8"/>
  <c r="DG47" i="8"/>
  <c r="DG60" i="8"/>
  <c r="DG57" i="8"/>
  <c r="DG66" i="8"/>
  <c r="DG59" i="8"/>
  <c r="DG72" i="8"/>
  <c r="DG54" i="8"/>
  <c r="DG58" i="8"/>
  <c r="DG62" i="8"/>
  <c r="DG52" i="8"/>
  <c r="DG63" i="8"/>
  <c r="DG68" i="8"/>
  <c r="DG69" i="8"/>
  <c r="DG73" i="8"/>
  <c r="DG76" i="8"/>
  <c r="DG75" i="8"/>
  <c r="DG61" i="8"/>
  <c r="DG74" i="8"/>
  <c r="DG82" i="8"/>
  <c r="DG65" i="8"/>
  <c r="DG67" i="8"/>
  <c r="DG70" i="8"/>
  <c r="DG80" i="8"/>
  <c r="DG71" i="8"/>
  <c r="DG79" i="8"/>
  <c r="DG78" i="8"/>
  <c r="DG90" i="8"/>
  <c r="DG81" i="8"/>
  <c r="DG88" i="8"/>
  <c r="DG96" i="8"/>
  <c r="DG87" i="8"/>
  <c r="DG86" i="8"/>
  <c r="DG85" i="8"/>
  <c r="DG77" i="8"/>
  <c r="DG83" i="8"/>
  <c r="DG92" i="8"/>
  <c r="DG98" i="8"/>
  <c r="DG84" i="8"/>
  <c r="DG97" i="8"/>
  <c r="DG89" i="8"/>
  <c r="DG104" i="8"/>
  <c r="DG93" i="8"/>
  <c r="DG102" i="8"/>
  <c r="DG94" i="8"/>
  <c r="DG101" i="8"/>
  <c r="DG91" i="8"/>
  <c r="DG95" i="8"/>
  <c r="DG100" i="8"/>
  <c r="DG103" i="8"/>
  <c r="DG107" i="8"/>
  <c r="DG111" i="8"/>
  <c r="DG110" i="8"/>
  <c r="DG109" i="8"/>
  <c r="DG99" i="8"/>
  <c r="DG108" i="8"/>
  <c r="DG105" i="8"/>
  <c r="DG115" i="8"/>
  <c r="DG116" i="8"/>
  <c r="DG121" i="8"/>
  <c r="DG129" i="8"/>
  <c r="DG113" i="8"/>
  <c r="DG117" i="8"/>
  <c r="DG120" i="8"/>
  <c r="DG106" i="8"/>
  <c r="DG118" i="8"/>
  <c r="DG119" i="8"/>
  <c r="DG127" i="8"/>
  <c r="DG125" i="8"/>
  <c r="DG112" i="8"/>
  <c r="DG124" i="8"/>
  <c r="DG123" i="8"/>
  <c r="DG131" i="8"/>
  <c r="DG122" i="8"/>
  <c r="DG128" i="8"/>
  <c r="DG138" i="8"/>
  <c r="DG114" i="8"/>
  <c r="DG137" i="8"/>
  <c r="DG130" i="8"/>
  <c r="DG136" i="8"/>
  <c r="DG144" i="8"/>
  <c r="DG135" i="8"/>
  <c r="DG134" i="8"/>
  <c r="DG142" i="8"/>
  <c r="DG132" i="8"/>
  <c r="DG141" i="8"/>
  <c r="DG133" i="8"/>
  <c r="DG140" i="8"/>
  <c r="DG148" i="8"/>
  <c r="DG126" i="8"/>
  <c r="DG139" i="8"/>
  <c r="DG145" i="8"/>
  <c r="DG149" i="8"/>
  <c r="DG156" i="8"/>
  <c r="DG154" i="8"/>
  <c r="DG162" i="8"/>
  <c r="DG143" i="8"/>
  <c r="DG146" i="8"/>
  <c r="DG152" i="8"/>
  <c r="DG147" i="8"/>
  <c r="DG151" i="8"/>
  <c r="DG159" i="8"/>
  <c r="DG150" i="8"/>
  <c r="DG158" i="8"/>
  <c r="DG161" i="8"/>
  <c r="DG166" i="8"/>
  <c r="DG174" i="8"/>
  <c r="DG165" i="8"/>
  <c r="DG173" i="8"/>
  <c r="DG164" i="8"/>
  <c r="DG172" i="8"/>
  <c r="DG180" i="8"/>
  <c r="DG153" i="8"/>
  <c r="DG155" i="8"/>
  <c r="DG163" i="8"/>
  <c r="DG171" i="8"/>
  <c r="DG157" i="8"/>
  <c r="DG170" i="8"/>
  <c r="DG169" i="8"/>
  <c r="DG177" i="8"/>
  <c r="DG168" i="8"/>
  <c r="DG176" i="8"/>
  <c r="DG178" i="8"/>
  <c r="DG185" i="8"/>
  <c r="DG193" i="8"/>
  <c r="DG201" i="8"/>
  <c r="DG179" i="8"/>
  <c r="DG184" i="8"/>
  <c r="DG192" i="8"/>
  <c r="DG191" i="8"/>
  <c r="DG199" i="8"/>
  <c r="DG190" i="8"/>
  <c r="DG167" i="8"/>
  <c r="DG181" i="8"/>
  <c r="DG189" i="8"/>
  <c r="DG197" i="8"/>
  <c r="DG175" i="8"/>
  <c r="DG182" i="8"/>
  <c r="DG188" i="8"/>
  <c r="DG196" i="8"/>
  <c r="DG160" i="8"/>
  <c r="DG183" i="8"/>
  <c r="DG187" i="8"/>
  <c r="DG195" i="8"/>
  <c r="DG203" i="8"/>
  <c r="DG210" i="8"/>
  <c r="DG218" i="8"/>
  <c r="DG226" i="8"/>
  <c r="DG194" i="8"/>
  <c r="DG209" i="8"/>
  <c r="DG217" i="8"/>
  <c r="DG186" i="8"/>
  <c r="DG200" i="8"/>
  <c r="DG202" i="8"/>
  <c r="DG208" i="8"/>
  <c r="DG216" i="8"/>
  <c r="DG224" i="8"/>
  <c r="DG232" i="8"/>
  <c r="DG207" i="8"/>
  <c r="DG215" i="8"/>
  <c r="DG223" i="8"/>
  <c r="DG198" i="8"/>
  <c r="DG206" i="8"/>
  <c r="DG214" i="8"/>
  <c r="DG222" i="8"/>
  <c r="DG204" i="8"/>
  <c r="DG205" i="8"/>
  <c r="DG213" i="8"/>
  <c r="DG221" i="8"/>
  <c r="DG212" i="8"/>
  <c r="DG220" i="8"/>
  <c r="DG228" i="8"/>
  <c r="DG211" i="8"/>
  <c r="DG239" i="8"/>
  <c r="DG247" i="8"/>
  <c r="DG246" i="8"/>
  <c r="DG238" i="8"/>
  <c r="DG240" i="8"/>
  <c r="DG229" i="8"/>
  <c r="DG237" i="8"/>
  <c r="DG245" i="8"/>
  <c r="DG233" i="8"/>
  <c r="DG225" i="8"/>
  <c r="DG230" i="8"/>
  <c r="DG236" i="8"/>
  <c r="DG244" i="8"/>
  <c r="DG231" i="8"/>
  <c r="DG235" i="8"/>
  <c r="DG243" i="8"/>
  <c r="DG234" i="8"/>
  <c r="DG242" i="8"/>
  <c r="DG227" i="8"/>
  <c r="DG241" i="8"/>
  <c r="DG3" i="8"/>
  <c r="DG219" i="8"/>
  <c r="EI7" i="8"/>
  <c r="EI4" i="8"/>
  <c r="EI9" i="8"/>
  <c r="EI6" i="8"/>
  <c r="EI10" i="8"/>
  <c r="EI8" i="8"/>
  <c r="EI15" i="8"/>
  <c r="EI12" i="8"/>
  <c r="EI11" i="8"/>
  <c r="EI18" i="8"/>
  <c r="EI5" i="8"/>
  <c r="EI23" i="8"/>
  <c r="EI19" i="8"/>
  <c r="EI21" i="8"/>
  <c r="EI13" i="8"/>
  <c r="EI14" i="8"/>
  <c r="EI22" i="8"/>
  <c r="EI28" i="8"/>
  <c r="EI17" i="8"/>
  <c r="EI20" i="8"/>
  <c r="EI26" i="8"/>
  <c r="EI16" i="8"/>
  <c r="EI24" i="8"/>
  <c r="EI25" i="8"/>
  <c r="EI27" i="8"/>
  <c r="EI31" i="8"/>
  <c r="EI29" i="8"/>
  <c r="EI36" i="8"/>
  <c r="EI32" i="8"/>
  <c r="EI34" i="8"/>
  <c r="EI30" i="8"/>
  <c r="EI40" i="8"/>
  <c r="EI35" i="8"/>
  <c r="EI46" i="8"/>
  <c r="EI38" i="8"/>
  <c r="EI39" i="8"/>
  <c r="EI44" i="8"/>
  <c r="EI37" i="8"/>
  <c r="EI43" i="8"/>
  <c r="EI33" i="8"/>
  <c r="EI42" i="8"/>
  <c r="EI41" i="8"/>
  <c r="EI49" i="8"/>
  <c r="EI45" i="8"/>
  <c r="EI51" i="8"/>
  <c r="EI60" i="8"/>
  <c r="EI50" i="8"/>
  <c r="EI52" i="8"/>
  <c r="EI58" i="8"/>
  <c r="EI47" i="8"/>
  <c r="EI53" i="8"/>
  <c r="EI57" i="8"/>
  <c r="EI54" i="8"/>
  <c r="EI56" i="8"/>
  <c r="EI64" i="8"/>
  <c r="EI55" i="8"/>
  <c r="EI61" i="8"/>
  <c r="EI62" i="8"/>
  <c r="EI63" i="8"/>
  <c r="EI68" i="8"/>
  <c r="EI59" i="8"/>
  <c r="EI66" i="8"/>
  <c r="EI48" i="8"/>
  <c r="EI72" i="8"/>
  <c r="EI80" i="8"/>
  <c r="EI70" i="8"/>
  <c r="EI69" i="8"/>
  <c r="EI71" i="8"/>
  <c r="EI78" i="8"/>
  <c r="EI76" i="8"/>
  <c r="EI65" i="8"/>
  <c r="EI67" i="8"/>
  <c r="EI73" i="8"/>
  <c r="EI75" i="8"/>
  <c r="EI74" i="8"/>
  <c r="EI82" i="8"/>
  <c r="EI86" i="8"/>
  <c r="EI77" i="8"/>
  <c r="EI85" i="8"/>
  <c r="EI79" i="8"/>
  <c r="EI92" i="8"/>
  <c r="EI83" i="8"/>
  <c r="EI84" i="8"/>
  <c r="EI90" i="8"/>
  <c r="EI81" i="8"/>
  <c r="EI89" i="8"/>
  <c r="EI88" i="8"/>
  <c r="EI96" i="8"/>
  <c r="EI91" i="8"/>
  <c r="EI102" i="8"/>
  <c r="EI87" i="8"/>
  <c r="EI93" i="8"/>
  <c r="EI94" i="8"/>
  <c r="EI100" i="8"/>
  <c r="EI95" i="8"/>
  <c r="EI98" i="8"/>
  <c r="EI97" i="8"/>
  <c r="EI104" i="8"/>
  <c r="EI99" i="8"/>
  <c r="EI109" i="8"/>
  <c r="EI101" i="8"/>
  <c r="EI108" i="8"/>
  <c r="EI103" i="8"/>
  <c r="EI115" i="8"/>
  <c r="EI105" i="8"/>
  <c r="EI106" i="8"/>
  <c r="EI113" i="8"/>
  <c r="EI107" i="8"/>
  <c r="EI112" i="8"/>
  <c r="EI111" i="8"/>
  <c r="EI110" i="8"/>
  <c r="EI125" i="8"/>
  <c r="EI114" i="8"/>
  <c r="EI123" i="8"/>
  <c r="EI131" i="8"/>
  <c r="EI122" i="8"/>
  <c r="EI121" i="8"/>
  <c r="EI116" i="8"/>
  <c r="EI120" i="8"/>
  <c r="EI128" i="8"/>
  <c r="EI117" i="8"/>
  <c r="EI119" i="8"/>
  <c r="EI127" i="8"/>
  <c r="EI124" i="8"/>
  <c r="EI130" i="8"/>
  <c r="EI134" i="8"/>
  <c r="EI126" i="8"/>
  <c r="EI118" i="8"/>
  <c r="EI132" i="8"/>
  <c r="EI140" i="8"/>
  <c r="EI148" i="8"/>
  <c r="EI133" i="8"/>
  <c r="EI138" i="8"/>
  <c r="EI129" i="8"/>
  <c r="EI137" i="8"/>
  <c r="EI136" i="8"/>
  <c r="EI144" i="8"/>
  <c r="EI152" i="8"/>
  <c r="EI145" i="8"/>
  <c r="EI146" i="8"/>
  <c r="EI151" i="8"/>
  <c r="EI147" i="8"/>
  <c r="EI150" i="8"/>
  <c r="EI158" i="8"/>
  <c r="EI141" i="8"/>
  <c r="EI143" i="8"/>
  <c r="EI156" i="8"/>
  <c r="EI135" i="8"/>
  <c r="EI149" i="8"/>
  <c r="EI155" i="8"/>
  <c r="EI142" i="8"/>
  <c r="EI154" i="8"/>
  <c r="EI162" i="8"/>
  <c r="EI170" i="8"/>
  <c r="EI169" i="8"/>
  <c r="EI168" i="8"/>
  <c r="EI176" i="8"/>
  <c r="EI159" i="8"/>
  <c r="EI167" i="8"/>
  <c r="EI139" i="8"/>
  <c r="EI153" i="8"/>
  <c r="EI160" i="8"/>
  <c r="EI166" i="8"/>
  <c r="EI174" i="8"/>
  <c r="EI161" i="8"/>
  <c r="EI165" i="8"/>
  <c r="EI173" i="8"/>
  <c r="EI164" i="8"/>
  <c r="EI172" i="8"/>
  <c r="EI180" i="8"/>
  <c r="EI175" i="8"/>
  <c r="EI189" i="8"/>
  <c r="EI197" i="8"/>
  <c r="EI177" i="8"/>
  <c r="EI181" i="8"/>
  <c r="EI188" i="8"/>
  <c r="EI182" i="8"/>
  <c r="EI187" i="8"/>
  <c r="EI195" i="8"/>
  <c r="EI203" i="8"/>
  <c r="EI171" i="8"/>
  <c r="EI186" i="8"/>
  <c r="EI163" i="8"/>
  <c r="EI185" i="8"/>
  <c r="EI193" i="8"/>
  <c r="EI178" i="8"/>
  <c r="EI184" i="8"/>
  <c r="EI192" i="8"/>
  <c r="EI200" i="8"/>
  <c r="EI157" i="8"/>
  <c r="EI179" i="8"/>
  <c r="EI183" i="8"/>
  <c r="EI191" i="8"/>
  <c r="EI199" i="8"/>
  <c r="EI206" i="8"/>
  <c r="EI214" i="8"/>
  <c r="EI222" i="8"/>
  <c r="EI190" i="8"/>
  <c r="EI205" i="8"/>
  <c r="EI213" i="8"/>
  <c r="EI221" i="8"/>
  <c r="EI204" i="8"/>
  <c r="EI212" i="8"/>
  <c r="EI220" i="8"/>
  <c r="EI228" i="8"/>
  <c r="EI211" i="8"/>
  <c r="EI219" i="8"/>
  <c r="EI194" i="8"/>
  <c r="EI201" i="8"/>
  <c r="EI210" i="8"/>
  <c r="EI218" i="8"/>
  <c r="EI196" i="8"/>
  <c r="EI209" i="8"/>
  <c r="EI217" i="8"/>
  <c r="EI225" i="8"/>
  <c r="EI198" i="8"/>
  <c r="EI208" i="8"/>
  <c r="EI216" i="8"/>
  <c r="EI224" i="8"/>
  <c r="EI232" i="8"/>
  <c r="EI207" i="8"/>
  <c r="EI223" i="8"/>
  <c r="EI230" i="8"/>
  <c r="EI235" i="8"/>
  <c r="EI243" i="8"/>
  <c r="EI231" i="8"/>
  <c r="EI234" i="8"/>
  <c r="EI242" i="8"/>
  <c r="EI215" i="8"/>
  <c r="EI226" i="8"/>
  <c r="EI233" i="8"/>
  <c r="EI241" i="8"/>
  <c r="EI3" i="8"/>
  <c r="EI240" i="8"/>
  <c r="EI227" i="8"/>
  <c r="EI239" i="8"/>
  <c r="EI247" i="8"/>
  <c r="EI238" i="8"/>
  <c r="EI246" i="8"/>
  <c r="EI236" i="8"/>
  <c r="EI244" i="8"/>
  <c r="EI202" i="8"/>
  <c r="EI237" i="8"/>
  <c r="EI245" i="8"/>
  <c r="EI229" i="8"/>
  <c r="DV4" i="8"/>
  <c r="DV7" i="8"/>
  <c r="DV6" i="8"/>
  <c r="DV5" i="8"/>
  <c r="DV8" i="8"/>
  <c r="DV12" i="8"/>
  <c r="DV9" i="8"/>
  <c r="DV14" i="8"/>
  <c r="DV11" i="8"/>
  <c r="DV17" i="8"/>
  <c r="DV19" i="8"/>
  <c r="DV13" i="8"/>
  <c r="DV15" i="8"/>
  <c r="DV18" i="8"/>
  <c r="DV22" i="8"/>
  <c r="DV23" i="8"/>
  <c r="DV16" i="8"/>
  <c r="DV10" i="8"/>
  <c r="DV27" i="8"/>
  <c r="DV20" i="8"/>
  <c r="DV26" i="8"/>
  <c r="DV25" i="8"/>
  <c r="DV30" i="8"/>
  <c r="DV21" i="8"/>
  <c r="DV24" i="8"/>
  <c r="DV28" i="8"/>
  <c r="DV34" i="8"/>
  <c r="DV29" i="8"/>
  <c r="DV39" i="8"/>
  <c r="DV32" i="8"/>
  <c r="DV37" i="8"/>
  <c r="DV35" i="8"/>
  <c r="DV43" i="8"/>
  <c r="DV33" i="8"/>
  <c r="DV41" i="8"/>
  <c r="DV49" i="8"/>
  <c r="DV38" i="8"/>
  <c r="DV31" i="8"/>
  <c r="DV40" i="8"/>
  <c r="DV47" i="8"/>
  <c r="DV36" i="8"/>
  <c r="DV45" i="8"/>
  <c r="DV46" i="8"/>
  <c r="DV50" i="8"/>
  <c r="DV42" i="8"/>
  <c r="DV54" i="8"/>
  <c r="DV48" i="8"/>
  <c r="DV57" i="8"/>
  <c r="DV51" i="8"/>
  <c r="DV52" i="8"/>
  <c r="DV55" i="8"/>
  <c r="DV63" i="8"/>
  <c r="DV53" i="8"/>
  <c r="DV61" i="8"/>
  <c r="DV44" i="8"/>
  <c r="DV59" i="8"/>
  <c r="DV65" i="8"/>
  <c r="DV60" i="8"/>
  <c r="DV64" i="8"/>
  <c r="DV71" i="8"/>
  <c r="DV69" i="8"/>
  <c r="DV56" i="8"/>
  <c r="DV58" i="8"/>
  <c r="DV67" i="8"/>
  <c r="DV62" i="8"/>
  <c r="DV75" i="8"/>
  <c r="DV74" i="8"/>
  <c r="DV72" i="8"/>
  <c r="DV81" i="8"/>
  <c r="DV68" i="8"/>
  <c r="DV73" i="8"/>
  <c r="DV79" i="8"/>
  <c r="DV78" i="8"/>
  <c r="DV77" i="8"/>
  <c r="DV82" i="8"/>
  <c r="DV89" i="8"/>
  <c r="DV83" i="8"/>
  <c r="DV70" i="8"/>
  <c r="DV84" i="8"/>
  <c r="DV87" i="8"/>
  <c r="DV95" i="8"/>
  <c r="DV76" i="8"/>
  <c r="DV86" i="8"/>
  <c r="DV66" i="8"/>
  <c r="DV85" i="8"/>
  <c r="DV80" i="8"/>
  <c r="DV91" i="8"/>
  <c r="DV94" i="8"/>
  <c r="DV97" i="8"/>
  <c r="DV90" i="8"/>
  <c r="DV103" i="8"/>
  <c r="DV96" i="8"/>
  <c r="DV101" i="8"/>
  <c r="DV100" i="8"/>
  <c r="DV92" i="8"/>
  <c r="DV99" i="8"/>
  <c r="DV107" i="8"/>
  <c r="DV112" i="8"/>
  <c r="DV104" i="8"/>
  <c r="DV105" i="8"/>
  <c r="DV93" i="8"/>
  <c r="DV98" i="8"/>
  <c r="DV106" i="8"/>
  <c r="DV110" i="8"/>
  <c r="DV118" i="8"/>
  <c r="DV109" i="8"/>
  <c r="DV88" i="8"/>
  <c r="DV108" i="8"/>
  <c r="DV102" i="8"/>
  <c r="DV114" i="8"/>
  <c r="DV120" i="8"/>
  <c r="DV128" i="8"/>
  <c r="DV119" i="8"/>
  <c r="DV111" i="8"/>
  <c r="DV113" i="8"/>
  <c r="DV115" i="8"/>
  <c r="DV126" i="8"/>
  <c r="DV116" i="8"/>
  <c r="DV117" i="8"/>
  <c r="DV124" i="8"/>
  <c r="DV123" i="8"/>
  <c r="DV122" i="8"/>
  <c r="DV130" i="8"/>
  <c r="DV132" i="8"/>
  <c r="DV137" i="8"/>
  <c r="DV133" i="8"/>
  <c r="DV136" i="8"/>
  <c r="DV135" i="8"/>
  <c r="DV143" i="8"/>
  <c r="DV134" i="8"/>
  <c r="DV125" i="8"/>
  <c r="DV141" i="8"/>
  <c r="DV127" i="8"/>
  <c r="DV140" i="8"/>
  <c r="DV129" i="8"/>
  <c r="DV139" i="8"/>
  <c r="DV147" i="8"/>
  <c r="DV142" i="8"/>
  <c r="DV155" i="8"/>
  <c r="DV145" i="8"/>
  <c r="DV121" i="8"/>
  <c r="DV148" i="8"/>
  <c r="DV153" i="8"/>
  <c r="DV161" i="8"/>
  <c r="DV131" i="8"/>
  <c r="DV144" i="8"/>
  <c r="DV149" i="8"/>
  <c r="DV152" i="8"/>
  <c r="DV138" i="8"/>
  <c r="DV151" i="8"/>
  <c r="DV150" i="8"/>
  <c r="DV158" i="8"/>
  <c r="DV157" i="8"/>
  <c r="DV154" i="8"/>
  <c r="DV165" i="8"/>
  <c r="DV173" i="8"/>
  <c r="DV156" i="8"/>
  <c r="DV164" i="8"/>
  <c r="DV172" i="8"/>
  <c r="DV146" i="8"/>
  <c r="DV160" i="8"/>
  <c r="DV163" i="8"/>
  <c r="DV171" i="8"/>
  <c r="DV179" i="8"/>
  <c r="DV170" i="8"/>
  <c r="DV169" i="8"/>
  <c r="DV177" i="8"/>
  <c r="DV159" i="8"/>
  <c r="DV162" i="8"/>
  <c r="DV168" i="8"/>
  <c r="DV176" i="8"/>
  <c r="DV167" i="8"/>
  <c r="DV175" i="8"/>
  <c r="DV183" i="8"/>
  <c r="DV182" i="8"/>
  <c r="DV184" i="8"/>
  <c r="DV192" i="8"/>
  <c r="DV200" i="8"/>
  <c r="DV191" i="8"/>
  <c r="DV174" i="8"/>
  <c r="DV190" i="8"/>
  <c r="DV198" i="8"/>
  <c r="DV166" i="8"/>
  <c r="DV178" i="8"/>
  <c r="DV189" i="8"/>
  <c r="DV188" i="8"/>
  <c r="DV196" i="8"/>
  <c r="DV187" i="8"/>
  <c r="DV195" i="8"/>
  <c r="DV180" i="8"/>
  <c r="DV186" i="8"/>
  <c r="DV194" i="8"/>
  <c r="DV202" i="8"/>
  <c r="DV193" i="8"/>
  <c r="DV204" i="8"/>
  <c r="DV209" i="8"/>
  <c r="DV217" i="8"/>
  <c r="DV225" i="8"/>
  <c r="DV185" i="8"/>
  <c r="DV197" i="8"/>
  <c r="DV208" i="8"/>
  <c r="DV216" i="8"/>
  <c r="DV207" i="8"/>
  <c r="DV215" i="8"/>
  <c r="DV223" i="8"/>
  <c r="DV231" i="8"/>
  <c r="DV206" i="8"/>
  <c r="DV214" i="8"/>
  <c r="DV222" i="8"/>
  <c r="DV205" i="8"/>
  <c r="DV213" i="8"/>
  <c r="DV221" i="8"/>
  <c r="DV201" i="8"/>
  <c r="DV212" i="8"/>
  <c r="DV220" i="8"/>
  <c r="DV199" i="8"/>
  <c r="DV211" i="8"/>
  <c r="DV219" i="8"/>
  <c r="DV227" i="8"/>
  <c r="DV224" i="8"/>
  <c r="DV238" i="8"/>
  <c r="DV246" i="8"/>
  <c r="DV245" i="8"/>
  <c r="DV232" i="8"/>
  <c r="DV237" i="8"/>
  <c r="DV236" i="8"/>
  <c r="DV244" i="8"/>
  <c r="DV203" i="8"/>
  <c r="DV226" i="8"/>
  <c r="DV235" i="8"/>
  <c r="DV243" i="8"/>
  <c r="DV247" i="8"/>
  <c r="DV181" i="8"/>
  <c r="DV228" i="8"/>
  <c r="DV234" i="8"/>
  <c r="DV242" i="8"/>
  <c r="DV229" i="8"/>
  <c r="DV233" i="8"/>
  <c r="DV241" i="8"/>
  <c r="DV3" i="8"/>
  <c r="DV218" i="8"/>
  <c r="DV230" i="8"/>
  <c r="DV240" i="8"/>
  <c r="DV210" i="8"/>
  <c r="DV239" i="8"/>
  <c r="CW4" i="8"/>
  <c r="CW6" i="8"/>
  <c r="CW5" i="8"/>
  <c r="CW9" i="8"/>
  <c r="CW11" i="8"/>
  <c r="CW10" i="8"/>
  <c r="CW7" i="8"/>
  <c r="CW13" i="8"/>
  <c r="CW16" i="8"/>
  <c r="CW12" i="8"/>
  <c r="CW15" i="8"/>
  <c r="CW20" i="8"/>
  <c r="CW18" i="8"/>
  <c r="CW8" i="8"/>
  <c r="CW17" i="8"/>
  <c r="CW21" i="8"/>
  <c r="CW22" i="8"/>
  <c r="CW14" i="8"/>
  <c r="CW19" i="8"/>
  <c r="CW26" i="8"/>
  <c r="CW23" i="8"/>
  <c r="CW25" i="8"/>
  <c r="CW27" i="8"/>
  <c r="CW29" i="8"/>
  <c r="CW24" i="8"/>
  <c r="CW33" i="8"/>
  <c r="CW38" i="8"/>
  <c r="CW32" i="8"/>
  <c r="CW36" i="8"/>
  <c r="CW28" i="8"/>
  <c r="CW35" i="8"/>
  <c r="CW39" i="8"/>
  <c r="CW42" i="8"/>
  <c r="CW34" i="8"/>
  <c r="CW48" i="8"/>
  <c r="CW30" i="8"/>
  <c r="CW46" i="8"/>
  <c r="CW37" i="8"/>
  <c r="CW31" i="8"/>
  <c r="CW44" i="8"/>
  <c r="CW40" i="8"/>
  <c r="CW41" i="8"/>
  <c r="CW43" i="8"/>
  <c r="CW45" i="8"/>
  <c r="CW49" i="8"/>
  <c r="CW53" i="8"/>
  <c r="CW52" i="8"/>
  <c r="CW56" i="8"/>
  <c r="CW51" i="8"/>
  <c r="CW54" i="8"/>
  <c r="CW62" i="8"/>
  <c r="CW47" i="8"/>
  <c r="CW50" i="8"/>
  <c r="CW60" i="8"/>
  <c r="CW58" i="8"/>
  <c r="CW61" i="8"/>
  <c r="CW70" i="8"/>
  <c r="CW55" i="8"/>
  <c r="CW57" i="8"/>
  <c r="CW59" i="8"/>
  <c r="CW68" i="8"/>
  <c r="CW63" i="8"/>
  <c r="CW66" i="8"/>
  <c r="CW73" i="8"/>
  <c r="CW74" i="8"/>
  <c r="CW69" i="8"/>
  <c r="CW80" i="8"/>
  <c r="CW64" i="8"/>
  <c r="CW78" i="8"/>
  <c r="CW77" i="8"/>
  <c r="CW67" i="8"/>
  <c r="CW71" i="8"/>
  <c r="CW76" i="8"/>
  <c r="CW84" i="8"/>
  <c r="CW88" i="8"/>
  <c r="CW87" i="8"/>
  <c r="CW86" i="8"/>
  <c r="CW94" i="8"/>
  <c r="CW65" i="8"/>
  <c r="CW85" i="8"/>
  <c r="CW72" i="8"/>
  <c r="CW79" i="8"/>
  <c r="CW81" i="8"/>
  <c r="CW82" i="8"/>
  <c r="CW75" i="8"/>
  <c r="CW83" i="8"/>
  <c r="CW90" i="8"/>
  <c r="CW91" i="8"/>
  <c r="CW96" i="8"/>
  <c r="CW104" i="8"/>
  <c r="CW102" i="8"/>
  <c r="CW92" i="8"/>
  <c r="CW93" i="8"/>
  <c r="CW100" i="8"/>
  <c r="CW99" i="8"/>
  <c r="CW89" i="8"/>
  <c r="CW98" i="8"/>
  <c r="CW106" i="8"/>
  <c r="CW111" i="8"/>
  <c r="CW107" i="8"/>
  <c r="CW110" i="8"/>
  <c r="CW109" i="8"/>
  <c r="CW117" i="8"/>
  <c r="CW101" i="8"/>
  <c r="CW108" i="8"/>
  <c r="CW95" i="8"/>
  <c r="CW97" i="8"/>
  <c r="CW103" i="8"/>
  <c r="CW115" i="8"/>
  <c r="CW105" i="8"/>
  <c r="CW113" i="8"/>
  <c r="CW116" i="8"/>
  <c r="CW119" i="8"/>
  <c r="CW127" i="8"/>
  <c r="CW112" i="8"/>
  <c r="CW114" i="8"/>
  <c r="CW125" i="8"/>
  <c r="CW133" i="8"/>
  <c r="CW118" i="8"/>
  <c r="CW123" i="8"/>
  <c r="CW122" i="8"/>
  <c r="CW130" i="8"/>
  <c r="CW121" i="8"/>
  <c r="CW129" i="8"/>
  <c r="CW136" i="8"/>
  <c r="CW120" i="8"/>
  <c r="CW135" i="8"/>
  <c r="CW124" i="8"/>
  <c r="CW134" i="8"/>
  <c r="CW142" i="8"/>
  <c r="CW126" i="8"/>
  <c r="CW128" i="8"/>
  <c r="CW131" i="8"/>
  <c r="CW140" i="8"/>
  <c r="CW132" i="8"/>
  <c r="CW139" i="8"/>
  <c r="CW138" i="8"/>
  <c r="CW146" i="8"/>
  <c r="CW141" i="8"/>
  <c r="CW149" i="8"/>
  <c r="CW154" i="8"/>
  <c r="CW145" i="8"/>
  <c r="CW153" i="8"/>
  <c r="CW152" i="8"/>
  <c r="CW160" i="8"/>
  <c r="CW144" i="8"/>
  <c r="CW151" i="8"/>
  <c r="CW150" i="8"/>
  <c r="CW158" i="8"/>
  <c r="CW143" i="8"/>
  <c r="CW157" i="8"/>
  <c r="CW137" i="8"/>
  <c r="CW147" i="8"/>
  <c r="CW156" i="8"/>
  <c r="CW159" i="8"/>
  <c r="CW164" i="8"/>
  <c r="CW172" i="8"/>
  <c r="CW161" i="8"/>
  <c r="CW171" i="8"/>
  <c r="CW162" i="8"/>
  <c r="CW170" i="8"/>
  <c r="CW178" i="8"/>
  <c r="CW163" i="8"/>
  <c r="CW169" i="8"/>
  <c r="CW148" i="8"/>
  <c r="CW168" i="8"/>
  <c r="CW176" i="8"/>
  <c r="CW167" i="8"/>
  <c r="CW175" i="8"/>
  <c r="CW166" i="8"/>
  <c r="CW174" i="8"/>
  <c r="CW182" i="8"/>
  <c r="CW191" i="8"/>
  <c r="CW199" i="8"/>
  <c r="CW190" i="8"/>
  <c r="CW179" i="8"/>
  <c r="CW189" i="8"/>
  <c r="CW197" i="8"/>
  <c r="CW177" i="8"/>
  <c r="CW180" i="8"/>
  <c r="CW188" i="8"/>
  <c r="CW173" i="8"/>
  <c r="CW181" i="8"/>
  <c r="CW187" i="8"/>
  <c r="CW195" i="8"/>
  <c r="CW165" i="8"/>
  <c r="CW186" i="8"/>
  <c r="CW194" i="8"/>
  <c r="CW202" i="8"/>
  <c r="CW155" i="8"/>
  <c r="CW185" i="8"/>
  <c r="CW193" i="8"/>
  <c r="CW201" i="8"/>
  <c r="CW198" i="8"/>
  <c r="CW208" i="8"/>
  <c r="CW216" i="8"/>
  <c r="CW224" i="8"/>
  <c r="CW183" i="8"/>
  <c r="CW207" i="8"/>
  <c r="CW215" i="8"/>
  <c r="CW223" i="8"/>
  <c r="CW192" i="8"/>
  <c r="CW206" i="8"/>
  <c r="CW214" i="8"/>
  <c r="CW222" i="8"/>
  <c r="CW230" i="8"/>
  <c r="CW184" i="8"/>
  <c r="CW205" i="8"/>
  <c r="CW213" i="8"/>
  <c r="CW221" i="8"/>
  <c r="CW203" i="8"/>
  <c r="CW212" i="8"/>
  <c r="CW220" i="8"/>
  <c r="CW200" i="8"/>
  <c r="CW204" i="8"/>
  <c r="CW211" i="8"/>
  <c r="CW219" i="8"/>
  <c r="CW210" i="8"/>
  <c r="CW218" i="8"/>
  <c r="CW226" i="8"/>
  <c r="CW196" i="8"/>
  <c r="CW217" i="8"/>
  <c r="CW227" i="8"/>
  <c r="CW237" i="8"/>
  <c r="CW245" i="8"/>
  <c r="CW238" i="8"/>
  <c r="CW209" i="8"/>
  <c r="CW228" i="8"/>
  <c r="CW236" i="8"/>
  <c r="CW244" i="8"/>
  <c r="CW229" i="8"/>
  <c r="CW235" i="8"/>
  <c r="CW243" i="8"/>
  <c r="CW246" i="8"/>
  <c r="CW234" i="8"/>
  <c r="CW242" i="8"/>
  <c r="CW241" i="8"/>
  <c r="CW3" i="8"/>
  <c r="CW231" i="8"/>
  <c r="CW240" i="8"/>
  <c r="CW232" i="8"/>
  <c r="CW239" i="8"/>
  <c r="CW247" i="8"/>
  <c r="CW225" i="8"/>
  <c r="CW233" i="8"/>
  <c r="BT5" i="8"/>
  <c r="BT4" i="8"/>
  <c r="BT8" i="8"/>
  <c r="BT7" i="8"/>
  <c r="BT10" i="8"/>
  <c r="BT11" i="8"/>
  <c r="BT19" i="8"/>
  <c r="BT6" i="8"/>
  <c r="BT17" i="8"/>
  <c r="BT13" i="8"/>
  <c r="BT9" i="8"/>
  <c r="BT15" i="8"/>
  <c r="BT18" i="8"/>
  <c r="BT12" i="8"/>
  <c r="BT16" i="8"/>
  <c r="BT24" i="8"/>
  <c r="BT21" i="8"/>
  <c r="BT25" i="8"/>
  <c r="BT20" i="8"/>
  <c r="BT14" i="8"/>
  <c r="BT22" i="8"/>
  <c r="BT29" i="8"/>
  <c r="BT23" i="8"/>
  <c r="BT32" i="8"/>
  <c r="BT30" i="8"/>
  <c r="BT27" i="8"/>
  <c r="BT28" i="8"/>
  <c r="BT34" i="8"/>
  <c r="BT31" i="8"/>
  <c r="BT37" i="8"/>
  <c r="BT38" i="8"/>
  <c r="BT39" i="8"/>
  <c r="BT43" i="8"/>
  <c r="BT26" i="8"/>
  <c r="BT36" i="8"/>
  <c r="BT41" i="8"/>
  <c r="BT35" i="8"/>
  <c r="BT47" i="8"/>
  <c r="BT42" i="8"/>
  <c r="BT46" i="8"/>
  <c r="BT40" i="8"/>
  <c r="BT45" i="8"/>
  <c r="BT52" i="8"/>
  <c r="BT33" i="8"/>
  <c r="BT44" i="8"/>
  <c r="BT51" i="8"/>
  <c r="BT57" i="8"/>
  <c r="BT65" i="8"/>
  <c r="BT53" i="8"/>
  <c r="BT48" i="8"/>
  <c r="BT54" i="8"/>
  <c r="BT50" i="8"/>
  <c r="BT55" i="8"/>
  <c r="BT49" i="8"/>
  <c r="BT61" i="8"/>
  <c r="BT60" i="8"/>
  <c r="BT63" i="8"/>
  <c r="BT67" i="8"/>
  <c r="BT56" i="8"/>
  <c r="BT58" i="8"/>
  <c r="BT59" i="8"/>
  <c r="BT73" i="8"/>
  <c r="BT69" i="8"/>
  <c r="BT71" i="8"/>
  <c r="BT77" i="8"/>
  <c r="BT68" i="8"/>
  <c r="BT72" i="8"/>
  <c r="BT75" i="8"/>
  <c r="BT83" i="8"/>
  <c r="BT62" i="8"/>
  <c r="BT74" i="8"/>
  <c r="BT81" i="8"/>
  <c r="BT66" i="8"/>
  <c r="BT80" i="8"/>
  <c r="BT79" i="8"/>
  <c r="BT78" i="8"/>
  <c r="BT82" i="8"/>
  <c r="BT84" i="8"/>
  <c r="BT89" i="8"/>
  <c r="BT85" i="8"/>
  <c r="BT88" i="8"/>
  <c r="BT87" i="8"/>
  <c r="BT64" i="8"/>
  <c r="BT70" i="8"/>
  <c r="BT86" i="8"/>
  <c r="BT93" i="8"/>
  <c r="BT94" i="8"/>
  <c r="BT99" i="8"/>
  <c r="BT95" i="8"/>
  <c r="BT96" i="8"/>
  <c r="BT97" i="8"/>
  <c r="BT105" i="8"/>
  <c r="BT103" i="8"/>
  <c r="BT76" i="8"/>
  <c r="BT92" i="8"/>
  <c r="BT102" i="8"/>
  <c r="BT90" i="8"/>
  <c r="BT91" i="8"/>
  <c r="BT101" i="8"/>
  <c r="BT104" i="8"/>
  <c r="BT106" i="8"/>
  <c r="BT112" i="8"/>
  <c r="BT107" i="8"/>
  <c r="BT108" i="8"/>
  <c r="BT110" i="8"/>
  <c r="BT109" i="8"/>
  <c r="BT98" i="8"/>
  <c r="BT116" i="8"/>
  <c r="BT100" i="8"/>
  <c r="BT122" i="8"/>
  <c r="BT130" i="8"/>
  <c r="BT121" i="8"/>
  <c r="BT120" i="8"/>
  <c r="BT128" i="8"/>
  <c r="BT113" i="8"/>
  <c r="BT119" i="8"/>
  <c r="BT117" i="8"/>
  <c r="BT126" i="8"/>
  <c r="BT115" i="8"/>
  <c r="BT118" i="8"/>
  <c r="BT125" i="8"/>
  <c r="BT111" i="8"/>
  <c r="BT124" i="8"/>
  <c r="BT132" i="8"/>
  <c r="BT139" i="8"/>
  <c r="BT127" i="8"/>
  <c r="BT133" i="8"/>
  <c r="BT138" i="8"/>
  <c r="BT129" i="8"/>
  <c r="BT137" i="8"/>
  <c r="BT145" i="8"/>
  <c r="BT136" i="8"/>
  <c r="BT135" i="8"/>
  <c r="BT143" i="8"/>
  <c r="BT134" i="8"/>
  <c r="BT142" i="8"/>
  <c r="BT114" i="8"/>
  <c r="BT123" i="8"/>
  <c r="BT131" i="8"/>
  <c r="BT141" i="8"/>
  <c r="BT149" i="8"/>
  <c r="BT147" i="8"/>
  <c r="BT157" i="8"/>
  <c r="BT144" i="8"/>
  <c r="BT148" i="8"/>
  <c r="BT155" i="8"/>
  <c r="BT163" i="8"/>
  <c r="BT140" i="8"/>
  <c r="BT150" i="8"/>
  <c r="BT153" i="8"/>
  <c r="BT152" i="8"/>
  <c r="BT160" i="8"/>
  <c r="BT151" i="8"/>
  <c r="BT159" i="8"/>
  <c r="BT167" i="8"/>
  <c r="BT175" i="8"/>
  <c r="BT166" i="8"/>
  <c r="BT174" i="8"/>
  <c r="BT165" i="8"/>
  <c r="BT173" i="8"/>
  <c r="BT181" i="8"/>
  <c r="BT161" i="8"/>
  <c r="BT164" i="8"/>
  <c r="BT172" i="8"/>
  <c r="BT154" i="8"/>
  <c r="BT162" i="8"/>
  <c r="BT171" i="8"/>
  <c r="BT146" i="8"/>
  <c r="BT156" i="8"/>
  <c r="BT170" i="8"/>
  <c r="BT178" i="8"/>
  <c r="BT158" i="8"/>
  <c r="BT169" i="8"/>
  <c r="BT177" i="8"/>
  <c r="BT182" i="8"/>
  <c r="BT186" i="8"/>
  <c r="BT194" i="8"/>
  <c r="BT202" i="8"/>
  <c r="BT183" i="8"/>
  <c r="BT185" i="8"/>
  <c r="BT193" i="8"/>
  <c r="BT168" i="8"/>
  <c r="BT184" i="8"/>
  <c r="BT192" i="8"/>
  <c r="BT200" i="8"/>
  <c r="BT191" i="8"/>
  <c r="BT179" i="8"/>
  <c r="BT190" i="8"/>
  <c r="BT198" i="8"/>
  <c r="BT180" i="8"/>
  <c r="BT189" i="8"/>
  <c r="BT197" i="8"/>
  <c r="BT188" i="8"/>
  <c r="BT196" i="8"/>
  <c r="BT204" i="8"/>
  <c r="BT187" i="8"/>
  <c r="BT211" i="8"/>
  <c r="BT219" i="8"/>
  <c r="BT176" i="8"/>
  <c r="BT205" i="8"/>
  <c r="BT210" i="8"/>
  <c r="BT218" i="8"/>
  <c r="BT201" i="8"/>
  <c r="BT209" i="8"/>
  <c r="BT217" i="8"/>
  <c r="BT225" i="8"/>
  <c r="BT233" i="8"/>
  <c r="BT195" i="8"/>
  <c r="BT199" i="8"/>
  <c r="BT208" i="8"/>
  <c r="BT216" i="8"/>
  <c r="BT207" i="8"/>
  <c r="BT215" i="8"/>
  <c r="BT223" i="8"/>
  <c r="BT206" i="8"/>
  <c r="BT214" i="8"/>
  <c r="BT222" i="8"/>
  <c r="BT203" i="8"/>
  <c r="BT213" i="8"/>
  <c r="BT221" i="8"/>
  <c r="BT229" i="8"/>
  <c r="BT226" i="8"/>
  <c r="BT232" i="8"/>
  <c r="BT240" i="8"/>
  <c r="BT247" i="8"/>
  <c r="BT239" i="8"/>
  <c r="BT231" i="8"/>
  <c r="BT227" i="8"/>
  <c r="BT238" i="8"/>
  <c r="BT246" i="8"/>
  <c r="BT228" i="8"/>
  <c r="BT237" i="8"/>
  <c r="BT245" i="8"/>
  <c r="BT224" i="8"/>
  <c r="BT236" i="8"/>
  <c r="BT244" i="8"/>
  <c r="BT220" i="8"/>
  <c r="BT235" i="8"/>
  <c r="BT243" i="8"/>
  <c r="BT241" i="8"/>
  <c r="BT212" i="8"/>
  <c r="BT230" i="8"/>
  <c r="BT234" i="8"/>
  <c r="BT242" i="8"/>
  <c r="BT3" i="8"/>
  <c r="CV5" i="8"/>
  <c r="CV4" i="8"/>
  <c r="CV10" i="8"/>
  <c r="CV8" i="8"/>
  <c r="CV6" i="8"/>
  <c r="CV9" i="8"/>
  <c r="CV12" i="8"/>
  <c r="CV13" i="8"/>
  <c r="CV11" i="8"/>
  <c r="CV14" i="8"/>
  <c r="CV19" i="8"/>
  <c r="CV22" i="8"/>
  <c r="CV17" i="8"/>
  <c r="CV7" i="8"/>
  <c r="CV29" i="8"/>
  <c r="CV15" i="8"/>
  <c r="CV16" i="8"/>
  <c r="CV23" i="8"/>
  <c r="CV25" i="8"/>
  <c r="CV18" i="8"/>
  <c r="CV26" i="8"/>
  <c r="CV28" i="8"/>
  <c r="CV20" i="8"/>
  <c r="CV24" i="8"/>
  <c r="CV21" i="8"/>
  <c r="CV32" i="8"/>
  <c r="CV27" i="8"/>
  <c r="CV37" i="8"/>
  <c r="CV31" i="8"/>
  <c r="CV35" i="8"/>
  <c r="CV30" i="8"/>
  <c r="CV33" i="8"/>
  <c r="CV40" i="8"/>
  <c r="CV41" i="8"/>
  <c r="CV34" i="8"/>
  <c r="CV47" i="8"/>
  <c r="CV38" i="8"/>
  <c r="CV45" i="8"/>
  <c r="CV36" i="8"/>
  <c r="CV43" i="8"/>
  <c r="CV42" i="8"/>
  <c r="CV46" i="8"/>
  <c r="CV48" i="8"/>
  <c r="CV52" i="8"/>
  <c r="CV44" i="8"/>
  <c r="CV53" i="8"/>
  <c r="CV51" i="8"/>
  <c r="CV39" i="8"/>
  <c r="CV55" i="8"/>
  <c r="CV61" i="8"/>
  <c r="CV49" i="8"/>
  <c r="CV50" i="8"/>
  <c r="CV59" i="8"/>
  <c r="CV58" i="8"/>
  <c r="CV57" i="8"/>
  <c r="CV54" i="8"/>
  <c r="CV60" i="8"/>
  <c r="CV69" i="8"/>
  <c r="CV56" i="8"/>
  <c r="CV62" i="8"/>
  <c r="CV67" i="8"/>
  <c r="CV63" i="8"/>
  <c r="CV64" i="8"/>
  <c r="CV65" i="8"/>
  <c r="CV73" i="8"/>
  <c r="CV81" i="8"/>
  <c r="CV66" i="8"/>
  <c r="CV79" i="8"/>
  <c r="CV68" i="8"/>
  <c r="CV70" i="8"/>
  <c r="CV77" i="8"/>
  <c r="CV71" i="8"/>
  <c r="CV76" i="8"/>
  <c r="CV72" i="8"/>
  <c r="CV75" i="8"/>
  <c r="CV83" i="8"/>
  <c r="CV87" i="8"/>
  <c r="CV86" i="8"/>
  <c r="CV85" i="8"/>
  <c r="CV93" i="8"/>
  <c r="CV74" i="8"/>
  <c r="CV78" i="8"/>
  <c r="CV80" i="8"/>
  <c r="CV82" i="8"/>
  <c r="CV91" i="8"/>
  <c r="CV89" i="8"/>
  <c r="CV84" i="8"/>
  <c r="CV103" i="8"/>
  <c r="CV92" i="8"/>
  <c r="CV101" i="8"/>
  <c r="CV90" i="8"/>
  <c r="CV99" i="8"/>
  <c r="CV94" i="8"/>
  <c r="CV98" i="8"/>
  <c r="CV95" i="8"/>
  <c r="CV97" i="8"/>
  <c r="CV105" i="8"/>
  <c r="CV107" i="8"/>
  <c r="CV110" i="8"/>
  <c r="CV109" i="8"/>
  <c r="CV96" i="8"/>
  <c r="CV100" i="8"/>
  <c r="CV108" i="8"/>
  <c r="CV116" i="8"/>
  <c r="CV88" i="8"/>
  <c r="CV102" i="8"/>
  <c r="CV104" i="8"/>
  <c r="CV114" i="8"/>
  <c r="CV112" i="8"/>
  <c r="CV111" i="8"/>
  <c r="CV126" i="8"/>
  <c r="CV106" i="8"/>
  <c r="CV117" i="8"/>
  <c r="CV113" i="8"/>
  <c r="CV118" i="8"/>
  <c r="CV124" i="8"/>
  <c r="CV132" i="8"/>
  <c r="CV123" i="8"/>
  <c r="CV122" i="8"/>
  <c r="CV121" i="8"/>
  <c r="CV129" i="8"/>
  <c r="CV120" i="8"/>
  <c r="CV128" i="8"/>
  <c r="CV135" i="8"/>
  <c r="CV134" i="8"/>
  <c r="CV125" i="8"/>
  <c r="CV141" i="8"/>
  <c r="CV149" i="8"/>
  <c r="CV127" i="8"/>
  <c r="CV131" i="8"/>
  <c r="CV115" i="8"/>
  <c r="CV139" i="8"/>
  <c r="CV130" i="8"/>
  <c r="CV138" i="8"/>
  <c r="CV119" i="8"/>
  <c r="CV133" i="8"/>
  <c r="CV137" i="8"/>
  <c r="CV145" i="8"/>
  <c r="CV153" i="8"/>
  <c r="CV152" i="8"/>
  <c r="CV144" i="8"/>
  <c r="CV151" i="8"/>
  <c r="CV159" i="8"/>
  <c r="CV136" i="8"/>
  <c r="CV140" i="8"/>
  <c r="CV142" i="8"/>
  <c r="CV150" i="8"/>
  <c r="CV143" i="8"/>
  <c r="CV146" i="8"/>
  <c r="CV157" i="8"/>
  <c r="CV147" i="8"/>
  <c r="CV156" i="8"/>
  <c r="CV148" i="8"/>
  <c r="CV155" i="8"/>
  <c r="CV163" i="8"/>
  <c r="CV161" i="8"/>
  <c r="CV171" i="8"/>
  <c r="CV158" i="8"/>
  <c r="CV162" i="8"/>
  <c r="CV170" i="8"/>
  <c r="CV169" i="8"/>
  <c r="CV177" i="8"/>
  <c r="CV168" i="8"/>
  <c r="CV167" i="8"/>
  <c r="CV175" i="8"/>
  <c r="CV166" i="8"/>
  <c r="CV174" i="8"/>
  <c r="CV154" i="8"/>
  <c r="CV165" i="8"/>
  <c r="CV173" i="8"/>
  <c r="CV181" i="8"/>
  <c r="CV178" i="8"/>
  <c r="CV190" i="8"/>
  <c r="CV198" i="8"/>
  <c r="CV172" i="8"/>
  <c r="CV179" i="8"/>
  <c r="CV189" i="8"/>
  <c r="CV164" i="8"/>
  <c r="CV176" i="8"/>
  <c r="CV180" i="8"/>
  <c r="CV188" i="8"/>
  <c r="CV196" i="8"/>
  <c r="CV204" i="8"/>
  <c r="CV187" i="8"/>
  <c r="CV186" i="8"/>
  <c r="CV194" i="8"/>
  <c r="CV160" i="8"/>
  <c r="CV182" i="8"/>
  <c r="CV185" i="8"/>
  <c r="CV193" i="8"/>
  <c r="CV201" i="8"/>
  <c r="CV183" i="8"/>
  <c r="CV184" i="8"/>
  <c r="CV192" i="8"/>
  <c r="CV200" i="8"/>
  <c r="CV207" i="8"/>
  <c r="CV215" i="8"/>
  <c r="CV223" i="8"/>
  <c r="CV199" i="8"/>
  <c r="CV206" i="8"/>
  <c r="CV214" i="8"/>
  <c r="CV222" i="8"/>
  <c r="CV205" i="8"/>
  <c r="CV213" i="8"/>
  <c r="CV221" i="8"/>
  <c r="CV229" i="8"/>
  <c r="CV203" i="8"/>
  <c r="CV212" i="8"/>
  <c r="CV220" i="8"/>
  <c r="CV202" i="8"/>
  <c r="CV211" i="8"/>
  <c r="CV219" i="8"/>
  <c r="CV210" i="8"/>
  <c r="CV218" i="8"/>
  <c r="CV226" i="8"/>
  <c r="CV195" i="8"/>
  <c r="CV209" i="8"/>
  <c r="CV217" i="8"/>
  <c r="CV225" i="8"/>
  <c r="CV233" i="8"/>
  <c r="CV228" i="8"/>
  <c r="CV236" i="8"/>
  <c r="CV244" i="8"/>
  <c r="CV245" i="8"/>
  <c r="CV235" i="8"/>
  <c r="CV243" i="8"/>
  <c r="CV191" i="8"/>
  <c r="CV234" i="8"/>
  <c r="CV242" i="8"/>
  <c r="CV241" i="8"/>
  <c r="CV230" i="8"/>
  <c r="CV3" i="8"/>
  <c r="CV237" i="8"/>
  <c r="CV231" i="8"/>
  <c r="CV240" i="8"/>
  <c r="CV216" i="8"/>
  <c r="CV232" i="8"/>
  <c r="CV239" i="8"/>
  <c r="CV247" i="8"/>
  <c r="CV208" i="8"/>
  <c r="CV224" i="8"/>
  <c r="CV238" i="8"/>
  <c r="CV246" i="8"/>
  <c r="CV197" i="8"/>
  <c r="CV227" i="8"/>
  <c r="BS4" i="8"/>
  <c r="BS7" i="8"/>
  <c r="BS6" i="8"/>
  <c r="BS9" i="8"/>
  <c r="BS5" i="8"/>
  <c r="BS10" i="8"/>
  <c r="BS15" i="8"/>
  <c r="BS8" i="8"/>
  <c r="BS13" i="8"/>
  <c r="BS12" i="8"/>
  <c r="BS18" i="8"/>
  <c r="BS16" i="8"/>
  <c r="BS11" i="8"/>
  <c r="BS14" i="8"/>
  <c r="BS20" i="8"/>
  <c r="BS23" i="8"/>
  <c r="BS17" i="8"/>
  <c r="BS24" i="8"/>
  <c r="BS19" i="8"/>
  <c r="BS28" i="8"/>
  <c r="BS25" i="8"/>
  <c r="BS22" i="8"/>
  <c r="BS31" i="8"/>
  <c r="BS27" i="8"/>
  <c r="BS21" i="8"/>
  <c r="BS26" i="8"/>
  <c r="BS29" i="8"/>
  <c r="BS33" i="8"/>
  <c r="BS40" i="8"/>
  <c r="BS30" i="8"/>
  <c r="BS38" i="8"/>
  <c r="BS36" i="8"/>
  <c r="BS37" i="8"/>
  <c r="BS42" i="8"/>
  <c r="BS50" i="8"/>
  <c r="BS32" i="8"/>
  <c r="BS34" i="8"/>
  <c r="BS35" i="8"/>
  <c r="BS46" i="8"/>
  <c r="BS43" i="8"/>
  <c r="BS51" i="8"/>
  <c r="BS44" i="8"/>
  <c r="BS47" i="8"/>
  <c r="BS48" i="8"/>
  <c r="BS55" i="8"/>
  <c r="BS58" i="8"/>
  <c r="BS39" i="8"/>
  <c r="BS53" i="8"/>
  <c r="BS56" i="8"/>
  <c r="BS64" i="8"/>
  <c r="BS41" i="8"/>
  <c r="BS45" i="8"/>
  <c r="BS49" i="8"/>
  <c r="BS52" i="8"/>
  <c r="BS60" i="8"/>
  <c r="BS66" i="8"/>
  <c r="BS54" i="8"/>
  <c r="BS57" i="8"/>
  <c r="BS59" i="8"/>
  <c r="BS65" i="8"/>
  <c r="BS72" i="8"/>
  <c r="BS61" i="8"/>
  <c r="BS62" i="8"/>
  <c r="BS68" i="8"/>
  <c r="BS76" i="8"/>
  <c r="BS63" i="8"/>
  <c r="BS75" i="8"/>
  <c r="BS73" i="8"/>
  <c r="BS74" i="8"/>
  <c r="BS82" i="8"/>
  <c r="BS80" i="8"/>
  <c r="BS79" i="8"/>
  <c r="BS70" i="8"/>
  <c r="BS78" i="8"/>
  <c r="BS83" i="8"/>
  <c r="BS90" i="8"/>
  <c r="BS69" i="8"/>
  <c r="BS84" i="8"/>
  <c r="BS67" i="8"/>
  <c r="BS81" i="8"/>
  <c r="BS85" i="8"/>
  <c r="BS88" i="8"/>
  <c r="BS96" i="8"/>
  <c r="BS71" i="8"/>
  <c r="BS87" i="8"/>
  <c r="BS86" i="8"/>
  <c r="BS92" i="8"/>
  <c r="BS95" i="8"/>
  <c r="BS98" i="8"/>
  <c r="BS97" i="8"/>
  <c r="BS104" i="8"/>
  <c r="BS89" i="8"/>
  <c r="BS77" i="8"/>
  <c r="BS102" i="8"/>
  <c r="BS91" i="8"/>
  <c r="BS101" i="8"/>
  <c r="BS93" i="8"/>
  <c r="BS100" i="8"/>
  <c r="BS108" i="8"/>
  <c r="BS105" i="8"/>
  <c r="BS113" i="8"/>
  <c r="BS103" i="8"/>
  <c r="BS106" i="8"/>
  <c r="BS107" i="8"/>
  <c r="BS111" i="8"/>
  <c r="BS94" i="8"/>
  <c r="BS110" i="8"/>
  <c r="BS109" i="8"/>
  <c r="BS99" i="8"/>
  <c r="BS115" i="8"/>
  <c r="BS121" i="8"/>
  <c r="BS129" i="8"/>
  <c r="BS120" i="8"/>
  <c r="BS116" i="8"/>
  <c r="BS119" i="8"/>
  <c r="BS127" i="8"/>
  <c r="BS117" i="8"/>
  <c r="BS118" i="8"/>
  <c r="BS125" i="8"/>
  <c r="BS124" i="8"/>
  <c r="BS112" i="8"/>
  <c r="BS114" i="8"/>
  <c r="BS123" i="8"/>
  <c r="BS131" i="8"/>
  <c r="BS126" i="8"/>
  <c r="BS133" i="8"/>
  <c r="BS138" i="8"/>
  <c r="BS128" i="8"/>
  <c r="BS137" i="8"/>
  <c r="BS136" i="8"/>
  <c r="BS144" i="8"/>
  <c r="BS122" i="8"/>
  <c r="BS135" i="8"/>
  <c r="BS134" i="8"/>
  <c r="BS142" i="8"/>
  <c r="BS141" i="8"/>
  <c r="BS130" i="8"/>
  <c r="BS140" i="8"/>
  <c r="BS148" i="8"/>
  <c r="BS156" i="8"/>
  <c r="BS143" i="8"/>
  <c r="BS149" i="8"/>
  <c r="BS154" i="8"/>
  <c r="BS162" i="8"/>
  <c r="BS150" i="8"/>
  <c r="BS153" i="8"/>
  <c r="BS132" i="8"/>
  <c r="BS152" i="8"/>
  <c r="BS151" i="8"/>
  <c r="BS159" i="8"/>
  <c r="BS139" i="8"/>
  <c r="BS146" i="8"/>
  <c r="BS158" i="8"/>
  <c r="BS145" i="8"/>
  <c r="BS166" i="8"/>
  <c r="BS174" i="8"/>
  <c r="BS165" i="8"/>
  <c r="BS173" i="8"/>
  <c r="BS161" i="8"/>
  <c r="BS164" i="8"/>
  <c r="BS172" i="8"/>
  <c r="BS180" i="8"/>
  <c r="BS147" i="8"/>
  <c r="BS171" i="8"/>
  <c r="BS155" i="8"/>
  <c r="BS170" i="8"/>
  <c r="BS157" i="8"/>
  <c r="BS160" i="8"/>
  <c r="BS163" i="8"/>
  <c r="BS169" i="8"/>
  <c r="BS177" i="8"/>
  <c r="BS168" i="8"/>
  <c r="BS176" i="8"/>
  <c r="BS183" i="8"/>
  <c r="BS185" i="8"/>
  <c r="BS193" i="8"/>
  <c r="BS201" i="8"/>
  <c r="BS184" i="8"/>
  <c r="BS192" i="8"/>
  <c r="BS191" i="8"/>
  <c r="BS199" i="8"/>
  <c r="BS178" i="8"/>
  <c r="BS179" i="8"/>
  <c r="BS190" i="8"/>
  <c r="BS189" i="8"/>
  <c r="BS197" i="8"/>
  <c r="BS188" i="8"/>
  <c r="BS196" i="8"/>
  <c r="BS175" i="8"/>
  <c r="BS181" i="8"/>
  <c r="BS187" i="8"/>
  <c r="BS195" i="8"/>
  <c r="BS203" i="8"/>
  <c r="BS182" i="8"/>
  <c r="BS205" i="8"/>
  <c r="BS210" i="8"/>
  <c r="BS218" i="8"/>
  <c r="BS226" i="8"/>
  <c r="BS209" i="8"/>
  <c r="BS217" i="8"/>
  <c r="BS208" i="8"/>
  <c r="BS216" i="8"/>
  <c r="BS224" i="8"/>
  <c r="BS232" i="8"/>
  <c r="BS207" i="8"/>
  <c r="BS215" i="8"/>
  <c r="BS223" i="8"/>
  <c r="BS206" i="8"/>
  <c r="BS214" i="8"/>
  <c r="BS222" i="8"/>
  <c r="BS186" i="8"/>
  <c r="BS194" i="8"/>
  <c r="BS198" i="8"/>
  <c r="BS202" i="8"/>
  <c r="BS213" i="8"/>
  <c r="BS221" i="8"/>
  <c r="BS167" i="8"/>
  <c r="BS200" i="8"/>
  <c r="BS212" i="8"/>
  <c r="BS220" i="8"/>
  <c r="BS228" i="8"/>
  <c r="BS239" i="8"/>
  <c r="BS247" i="8"/>
  <c r="BS227" i="8"/>
  <c r="BS233" i="8"/>
  <c r="BS238" i="8"/>
  <c r="BS246" i="8"/>
  <c r="BS219" i="8"/>
  <c r="BS237" i="8"/>
  <c r="BS245" i="8"/>
  <c r="BS244" i="8"/>
  <c r="BS211" i="8"/>
  <c r="BS236" i="8"/>
  <c r="BS204" i="8"/>
  <c r="BS225" i="8"/>
  <c r="BS229" i="8"/>
  <c r="BS235" i="8"/>
  <c r="BS243" i="8"/>
  <c r="BS230" i="8"/>
  <c r="BS234" i="8"/>
  <c r="BS242" i="8"/>
  <c r="BS240" i="8"/>
  <c r="BS231" i="8"/>
  <c r="BS241" i="8"/>
  <c r="BS3" i="8"/>
  <c r="CU7" i="8"/>
  <c r="CU4" i="8"/>
  <c r="CU9" i="8"/>
  <c r="CU6" i="8"/>
  <c r="CU8" i="8"/>
  <c r="CU11" i="8"/>
  <c r="CU15" i="8"/>
  <c r="CU12" i="8"/>
  <c r="CU5" i="8"/>
  <c r="CU18" i="8"/>
  <c r="CU14" i="8"/>
  <c r="CU13" i="8"/>
  <c r="CU23" i="8"/>
  <c r="CU10" i="8"/>
  <c r="CU17" i="8"/>
  <c r="CU21" i="8"/>
  <c r="CU16" i="8"/>
  <c r="CU19" i="8"/>
  <c r="CU20" i="8"/>
  <c r="CU28" i="8"/>
  <c r="CU26" i="8"/>
  <c r="CU22" i="8"/>
  <c r="CU27" i="8"/>
  <c r="CU31" i="8"/>
  <c r="CU25" i="8"/>
  <c r="CU32" i="8"/>
  <c r="CU36" i="8"/>
  <c r="CU34" i="8"/>
  <c r="CU40" i="8"/>
  <c r="CU29" i="8"/>
  <c r="CU30" i="8"/>
  <c r="CU38" i="8"/>
  <c r="CU46" i="8"/>
  <c r="CU24" i="8"/>
  <c r="CU37" i="8"/>
  <c r="CU44" i="8"/>
  <c r="CU43" i="8"/>
  <c r="CU39" i="8"/>
  <c r="CU42" i="8"/>
  <c r="CU50" i="8"/>
  <c r="CU47" i="8"/>
  <c r="CU41" i="8"/>
  <c r="CU55" i="8"/>
  <c r="CU45" i="8"/>
  <c r="CU33" i="8"/>
  <c r="CU49" i="8"/>
  <c r="CU35" i="8"/>
  <c r="CU51" i="8"/>
  <c r="CU54" i="8"/>
  <c r="CU60" i="8"/>
  <c r="CU58" i="8"/>
  <c r="CU57" i="8"/>
  <c r="CU48" i="8"/>
  <c r="CU56" i="8"/>
  <c r="CU64" i="8"/>
  <c r="CU61" i="8"/>
  <c r="CU53" i="8"/>
  <c r="CU68" i="8"/>
  <c r="CU59" i="8"/>
  <c r="CU62" i="8"/>
  <c r="CU52" i="8"/>
  <c r="CU63" i="8"/>
  <c r="CU66" i="8"/>
  <c r="CU72" i="8"/>
  <c r="CU80" i="8"/>
  <c r="CU69" i="8"/>
  <c r="CU78" i="8"/>
  <c r="CU70" i="8"/>
  <c r="CU71" i="8"/>
  <c r="CU76" i="8"/>
  <c r="CU67" i="8"/>
  <c r="CU75" i="8"/>
  <c r="CU65" i="8"/>
  <c r="CU74" i="8"/>
  <c r="CU82" i="8"/>
  <c r="CU86" i="8"/>
  <c r="CU85" i="8"/>
  <c r="CU73" i="8"/>
  <c r="CU77" i="8"/>
  <c r="CU92" i="8"/>
  <c r="CU79" i="8"/>
  <c r="CU81" i="8"/>
  <c r="CU90" i="8"/>
  <c r="CU83" i="8"/>
  <c r="CU89" i="8"/>
  <c r="CU84" i="8"/>
  <c r="CU88" i="8"/>
  <c r="CU96" i="8"/>
  <c r="CU102" i="8"/>
  <c r="CU100" i="8"/>
  <c r="CU93" i="8"/>
  <c r="CU87" i="8"/>
  <c r="CU94" i="8"/>
  <c r="CU98" i="8"/>
  <c r="CU95" i="8"/>
  <c r="CU97" i="8"/>
  <c r="CU104" i="8"/>
  <c r="CU109" i="8"/>
  <c r="CU99" i="8"/>
  <c r="CU108" i="8"/>
  <c r="CU101" i="8"/>
  <c r="CU115" i="8"/>
  <c r="CU103" i="8"/>
  <c r="CU113" i="8"/>
  <c r="CU91" i="8"/>
  <c r="CU105" i="8"/>
  <c r="CU112" i="8"/>
  <c r="CU106" i="8"/>
  <c r="CU111" i="8"/>
  <c r="CU114" i="8"/>
  <c r="CU117" i="8"/>
  <c r="CU125" i="8"/>
  <c r="CU118" i="8"/>
  <c r="CU123" i="8"/>
  <c r="CU131" i="8"/>
  <c r="CU110" i="8"/>
  <c r="CU122" i="8"/>
  <c r="CU121" i="8"/>
  <c r="CU129" i="8"/>
  <c r="CU120" i="8"/>
  <c r="CU128" i="8"/>
  <c r="CU119" i="8"/>
  <c r="CU127" i="8"/>
  <c r="CU134" i="8"/>
  <c r="CU124" i="8"/>
  <c r="CU116" i="8"/>
  <c r="CU126" i="8"/>
  <c r="CU140" i="8"/>
  <c r="CU148" i="8"/>
  <c r="CU107" i="8"/>
  <c r="CU130" i="8"/>
  <c r="CU132" i="8"/>
  <c r="CU138" i="8"/>
  <c r="CU133" i="8"/>
  <c r="CU137" i="8"/>
  <c r="CU136" i="8"/>
  <c r="CU144" i="8"/>
  <c r="CU135" i="8"/>
  <c r="CU145" i="8"/>
  <c r="CU152" i="8"/>
  <c r="CU151" i="8"/>
  <c r="CU142" i="8"/>
  <c r="CU150" i="8"/>
  <c r="CU158" i="8"/>
  <c r="CU143" i="8"/>
  <c r="CU146" i="8"/>
  <c r="CU147" i="8"/>
  <c r="CU156" i="8"/>
  <c r="CU139" i="8"/>
  <c r="CU155" i="8"/>
  <c r="CU154" i="8"/>
  <c r="CU162" i="8"/>
  <c r="CU157" i="8"/>
  <c r="CU170" i="8"/>
  <c r="CU153" i="8"/>
  <c r="CU169" i="8"/>
  <c r="CU149" i="8"/>
  <c r="CU163" i="8"/>
  <c r="CU168" i="8"/>
  <c r="CU176" i="8"/>
  <c r="CU167" i="8"/>
  <c r="CU166" i="8"/>
  <c r="CU174" i="8"/>
  <c r="CU165" i="8"/>
  <c r="CU173" i="8"/>
  <c r="CU160" i="8"/>
  <c r="CU164" i="8"/>
  <c r="CU172" i="8"/>
  <c r="CU180" i="8"/>
  <c r="CU179" i="8"/>
  <c r="CU189" i="8"/>
  <c r="CU197" i="8"/>
  <c r="CU175" i="8"/>
  <c r="CU188" i="8"/>
  <c r="CU177" i="8"/>
  <c r="CU187" i="8"/>
  <c r="CU195" i="8"/>
  <c r="CU203" i="8"/>
  <c r="CU141" i="8"/>
  <c r="CU159" i="8"/>
  <c r="CU161" i="8"/>
  <c r="CU181" i="8"/>
  <c r="CU186" i="8"/>
  <c r="CU182" i="8"/>
  <c r="CU185" i="8"/>
  <c r="CU193" i="8"/>
  <c r="CU183" i="8"/>
  <c r="CU184" i="8"/>
  <c r="CU192" i="8"/>
  <c r="CU200" i="8"/>
  <c r="CU171" i="8"/>
  <c r="CU191" i="8"/>
  <c r="CU199" i="8"/>
  <c r="CU201" i="8"/>
  <c r="CU206" i="8"/>
  <c r="CU214" i="8"/>
  <c r="CU222" i="8"/>
  <c r="CU205" i="8"/>
  <c r="CU213" i="8"/>
  <c r="CU221" i="8"/>
  <c r="CU178" i="8"/>
  <c r="CU212" i="8"/>
  <c r="CU220" i="8"/>
  <c r="CU228" i="8"/>
  <c r="CU202" i="8"/>
  <c r="CU211" i="8"/>
  <c r="CU219" i="8"/>
  <c r="CU190" i="8"/>
  <c r="CU204" i="8"/>
  <c r="CU210" i="8"/>
  <c r="CU218" i="8"/>
  <c r="CU194" i="8"/>
  <c r="CU209" i="8"/>
  <c r="CU217" i="8"/>
  <c r="CU225" i="8"/>
  <c r="CU196" i="8"/>
  <c r="CU208" i="8"/>
  <c r="CU216" i="8"/>
  <c r="CU224" i="8"/>
  <c r="CU232" i="8"/>
  <c r="CU235" i="8"/>
  <c r="CU243" i="8"/>
  <c r="CU223" i="8"/>
  <c r="CU229" i="8"/>
  <c r="CU234" i="8"/>
  <c r="CU242" i="8"/>
  <c r="CU244" i="8"/>
  <c r="CU215" i="8"/>
  <c r="CU230" i="8"/>
  <c r="CU241" i="8"/>
  <c r="CU3" i="8"/>
  <c r="CU207" i="8"/>
  <c r="CU231" i="8"/>
  <c r="CU240" i="8"/>
  <c r="CU239" i="8"/>
  <c r="CU247" i="8"/>
  <c r="CU238" i="8"/>
  <c r="CU246" i="8"/>
  <c r="CU198" i="8"/>
  <c r="CU226" i="8"/>
  <c r="CU227" i="8"/>
  <c r="CU233" i="8"/>
  <c r="CU237" i="8"/>
  <c r="CU245" i="8"/>
  <c r="CU236" i="8"/>
  <c r="CH4" i="8"/>
  <c r="CH7" i="8"/>
  <c r="CH6" i="8"/>
  <c r="CH5" i="8"/>
  <c r="CH8" i="8"/>
  <c r="CH12" i="8"/>
  <c r="CH9" i="8"/>
  <c r="CH14" i="8"/>
  <c r="CH17" i="8"/>
  <c r="CH10" i="8"/>
  <c r="CH19" i="8"/>
  <c r="CH11" i="8"/>
  <c r="CH13" i="8"/>
  <c r="CH16" i="8"/>
  <c r="CH22" i="8"/>
  <c r="CH21" i="8"/>
  <c r="CH15" i="8"/>
  <c r="CH18" i="8"/>
  <c r="CH20" i="8"/>
  <c r="CH23" i="8"/>
  <c r="CH27" i="8"/>
  <c r="CH28" i="8"/>
  <c r="CH30" i="8"/>
  <c r="CH24" i="8"/>
  <c r="CH34" i="8"/>
  <c r="CH26" i="8"/>
  <c r="CH32" i="8"/>
  <c r="CH39" i="8"/>
  <c r="CH29" i="8"/>
  <c r="CH33" i="8"/>
  <c r="CH31" i="8"/>
  <c r="CH37" i="8"/>
  <c r="CH35" i="8"/>
  <c r="CH43" i="8"/>
  <c r="CH38" i="8"/>
  <c r="CH41" i="8"/>
  <c r="CH49" i="8"/>
  <c r="CH47" i="8"/>
  <c r="CH36" i="8"/>
  <c r="CH40" i="8"/>
  <c r="CH45" i="8"/>
  <c r="CH44" i="8"/>
  <c r="CH50" i="8"/>
  <c r="CH42" i="8"/>
  <c r="CH54" i="8"/>
  <c r="CH55" i="8"/>
  <c r="CH57" i="8"/>
  <c r="CH48" i="8"/>
  <c r="CH51" i="8"/>
  <c r="CH63" i="8"/>
  <c r="CH46" i="8"/>
  <c r="CH61" i="8"/>
  <c r="CH53" i="8"/>
  <c r="CH25" i="8"/>
  <c r="CH59" i="8"/>
  <c r="CH65" i="8"/>
  <c r="CH60" i="8"/>
  <c r="CH62" i="8"/>
  <c r="CH71" i="8"/>
  <c r="CH52" i="8"/>
  <c r="CH64" i="8"/>
  <c r="CH69" i="8"/>
  <c r="CH56" i="8"/>
  <c r="CH67" i="8"/>
  <c r="CH75" i="8"/>
  <c r="CH70" i="8"/>
  <c r="CH74" i="8"/>
  <c r="CH68" i="8"/>
  <c r="CH81" i="8"/>
  <c r="CH66" i="8"/>
  <c r="CH72" i="8"/>
  <c r="CH79" i="8"/>
  <c r="CH58" i="8"/>
  <c r="CH73" i="8"/>
  <c r="CH78" i="8"/>
  <c r="CH77" i="8"/>
  <c r="CH85" i="8"/>
  <c r="CH89" i="8"/>
  <c r="CH88" i="8"/>
  <c r="CH82" i="8"/>
  <c r="CH87" i="8"/>
  <c r="CH95" i="8"/>
  <c r="CH83" i="8"/>
  <c r="CH86" i="8"/>
  <c r="CH76" i="8"/>
  <c r="CH84" i="8"/>
  <c r="CH91" i="8"/>
  <c r="CH92" i="8"/>
  <c r="CH97" i="8"/>
  <c r="CH93" i="8"/>
  <c r="CH80" i="8"/>
  <c r="CH94" i="8"/>
  <c r="CH103" i="8"/>
  <c r="CH101" i="8"/>
  <c r="CH90" i="8"/>
  <c r="CH96" i="8"/>
  <c r="CH100" i="8"/>
  <c r="CH99" i="8"/>
  <c r="CH107" i="8"/>
  <c r="CH112" i="8"/>
  <c r="CH110" i="8"/>
  <c r="CH118" i="8"/>
  <c r="CH98" i="8"/>
  <c r="CH105" i="8"/>
  <c r="CH109" i="8"/>
  <c r="CH106" i="8"/>
  <c r="CH102" i="8"/>
  <c r="CH114" i="8"/>
  <c r="CH120" i="8"/>
  <c r="CH128" i="8"/>
  <c r="CH119" i="8"/>
  <c r="CH113" i="8"/>
  <c r="CH126" i="8"/>
  <c r="CH111" i="8"/>
  <c r="CH108" i="8"/>
  <c r="CH124" i="8"/>
  <c r="CH104" i="8"/>
  <c r="CH116" i="8"/>
  <c r="CH123" i="8"/>
  <c r="CH115" i="8"/>
  <c r="CH117" i="8"/>
  <c r="CH122" i="8"/>
  <c r="CH130" i="8"/>
  <c r="CH137" i="8"/>
  <c r="CH131" i="8"/>
  <c r="CH136" i="8"/>
  <c r="CH121" i="8"/>
  <c r="CH132" i="8"/>
  <c r="CH135" i="8"/>
  <c r="CH143" i="8"/>
  <c r="CH133" i="8"/>
  <c r="CH134" i="8"/>
  <c r="CH141" i="8"/>
  <c r="CH125" i="8"/>
  <c r="CH140" i="8"/>
  <c r="CH127" i="8"/>
  <c r="CH139" i="8"/>
  <c r="CH147" i="8"/>
  <c r="CH145" i="8"/>
  <c r="CH155" i="8"/>
  <c r="CH146" i="8"/>
  <c r="CH144" i="8"/>
  <c r="CH153" i="8"/>
  <c r="CH161" i="8"/>
  <c r="CH152" i="8"/>
  <c r="CH129" i="8"/>
  <c r="CH142" i="8"/>
  <c r="CH148" i="8"/>
  <c r="CH151" i="8"/>
  <c r="CH149" i="8"/>
  <c r="CH158" i="8"/>
  <c r="CH157" i="8"/>
  <c r="CH163" i="8"/>
  <c r="CH165" i="8"/>
  <c r="CH173" i="8"/>
  <c r="CH154" i="8"/>
  <c r="CH159" i="8"/>
  <c r="CH164" i="8"/>
  <c r="CH172" i="8"/>
  <c r="CH156" i="8"/>
  <c r="CH171" i="8"/>
  <c r="CH179" i="8"/>
  <c r="CH170" i="8"/>
  <c r="CH169" i="8"/>
  <c r="CH177" i="8"/>
  <c r="CH160" i="8"/>
  <c r="CH168" i="8"/>
  <c r="CH176" i="8"/>
  <c r="CH167" i="8"/>
  <c r="CH175" i="8"/>
  <c r="CH183" i="8"/>
  <c r="CH162" i="8"/>
  <c r="CH180" i="8"/>
  <c r="CH184" i="8"/>
  <c r="CH192" i="8"/>
  <c r="CH200" i="8"/>
  <c r="CH138" i="8"/>
  <c r="CH150" i="8"/>
  <c r="CH181" i="8"/>
  <c r="CH191" i="8"/>
  <c r="CH182" i="8"/>
  <c r="CH190" i="8"/>
  <c r="CH198" i="8"/>
  <c r="CH189" i="8"/>
  <c r="CH188" i="8"/>
  <c r="CH196" i="8"/>
  <c r="CH174" i="8"/>
  <c r="CH178" i="8"/>
  <c r="CH187" i="8"/>
  <c r="CH195" i="8"/>
  <c r="CH166" i="8"/>
  <c r="CH186" i="8"/>
  <c r="CH194" i="8"/>
  <c r="CH202" i="8"/>
  <c r="CH209" i="8"/>
  <c r="CH217" i="8"/>
  <c r="CH225" i="8"/>
  <c r="CH201" i="8"/>
  <c r="CH203" i="8"/>
  <c r="CH208" i="8"/>
  <c r="CH216" i="8"/>
  <c r="CH197" i="8"/>
  <c r="CH199" i="8"/>
  <c r="CH204" i="8"/>
  <c r="CH207" i="8"/>
  <c r="CH215" i="8"/>
  <c r="CH223" i="8"/>
  <c r="CH231" i="8"/>
  <c r="CH193" i="8"/>
  <c r="CH206" i="8"/>
  <c r="CH214" i="8"/>
  <c r="CH222" i="8"/>
  <c r="CH185" i="8"/>
  <c r="CH213" i="8"/>
  <c r="CH221" i="8"/>
  <c r="CH205" i="8"/>
  <c r="CH212" i="8"/>
  <c r="CH220" i="8"/>
  <c r="CH211" i="8"/>
  <c r="CH219" i="8"/>
  <c r="CH227" i="8"/>
  <c r="CH230" i="8"/>
  <c r="CH238" i="8"/>
  <c r="CH246" i="8"/>
  <c r="CH218" i="8"/>
  <c r="CH224" i="8"/>
  <c r="CH237" i="8"/>
  <c r="CH245" i="8"/>
  <c r="CH247" i="8"/>
  <c r="CH210" i="8"/>
  <c r="CH236" i="8"/>
  <c r="CH244" i="8"/>
  <c r="CH243" i="8"/>
  <c r="CH239" i="8"/>
  <c r="CH232" i="8"/>
  <c r="CH235" i="8"/>
  <c r="CH233" i="8"/>
  <c r="CH234" i="8"/>
  <c r="CH242" i="8"/>
  <c r="CH241" i="8"/>
  <c r="CH3" i="8"/>
  <c r="CH226" i="8"/>
  <c r="CH229" i="8"/>
  <c r="CH228" i="8"/>
  <c r="CH240" i="8"/>
  <c r="DL5" i="8"/>
  <c r="DL4" i="8"/>
  <c r="DL10" i="8"/>
  <c r="DL8" i="8"/>
  <c r="DL7" i="8"/>
  <c r="DL12" i="8"/>
  <c r="DL9" i="8"/>
  <c r="DL13" i="8"/>
  <c r="DL11" i="8"/>
  <c r="DL19" i="8"/>
  <c r="DL6" i="8"/>
  <c r="DL14" i="8"/>
  <c r="DL20" i="8"/>
  <c r="DL22" i="8"/>
  <c r="DL16" i="8"/>
  <c r="DL23" i="8"/>
  <c r="DL21" i="8"/>
  <c r="DL17" i="8"/>
  <c r="DL18" i="8"/>
  <c r="DL25" i="8"/>
  <c r="DL15" i="8"/>
  <c r="DL26" i="8"/>
  <c r="DL24" i="8"/>
  <c r="DL27" i="8"/>
  <c r="DL28" i="8"/>
  <c r="DL32" i="8"/>
  <c r="DL30" i="8"/>
  <c r="DL29" i="8"/>
  <c r="DL33" i="8"/>
  <c r="DL37" i="8"/>
  <c r="DL35" i="8"/>
  <c r="DL31" i="8"/>
  <c r="DL36" i="8"/>
  <c r="DL41" i="8"/>
  <c r="DL34" i="8"/>
  <c r="DL47" i="8"/>
  <c r="DL40" i="8"/>
  <c r="DL45" i="8"/>
  <c r="DL38" i="8"/>
  <c r="DL43" i="8"/>
  <c r="DL42" i="8"/>
  <c r="DL48" i="8"/>
  <c r="DL39" i="8"/>
  <c r="DL46" i="8"/>
  <c r="DL52" i="8"/>
  <c r="DL55" i="8"/>
  <c r="DL61" i="8"/>
  <c r="DL49" i="8"/>
  <c r="DL51" i="8"/>
  <c r="DL44" i="8"/>
  <c r="DL53" i="8"/>
  <c r="DL59" i="8"/>
  <c r="DL50" i="8"/>
  <c r="DL54" i="8"/>
  <c r="DL57" i="8"/>
  <c r="DL62" i="8"/>
  <c r="DL56" i="8"/>
  <c r="DL63" i="8"/>
  <c r="DL64" i="8"/>
  <c r="DL69" i="8"/>
  <c r="DL60" i="8"/>
  <c r="DL67" i="8"/>
  <c r="DL65" i="8"/>
  <c r="DL73" i="8"/>
  <c r="DL70" i="8"/>
  <c r="DL81" i="8"/>
  <c r="DL71" i="8"/>
  <c r="DL66" i="8"/>
  <c r="DL72" i="8"/>
  <c r="DL79" i="8"/>
  <c r="DL77" i="8"/>
  <c r="DL68" i="8"/>
  <c r="DL76" i="8"/>
  <c r="DL75" i="8"/>
  <c r="DL83" i="8"/>
  <c r="DL82" i="8"/>
  <c r="DL87" i="8"/>
  <c r="DL78" i="8"/>
  <c r="DL86" i="8"/>
  <c r="DL80" i="8"/>
  <c r="DL85" i="8"/>
  <c r="DL93" i="8"/>
  <c r="DL58" i="8"/>
  <c r="DL84" i="8"/>
  <c r="DL91" i="8"/>
  <c r="DL74" i="8"/>
  <c r="DL89" i="8"/>
  <c r="DL103" i="8"/>
  <c r="DL94" i="8"/>
  <c r="DL95" i="8"/>
  <c r="DL101" i="8"/>
  <c r="DL88" i="8"/>
  <c r="DL96" i="8"/>
  <c r="DL90" i="8"/>
  <c r="DL99" i="8"/>
  <c r="DL98" i="8"/>
  <c r="DL92" i="8"/>
  <c r="DL97" i="8"/>
  <c r="DL105" i="8"/>
  <c r="DL100" i="8"/>
  <c r="DL110" i="8"/>
  <c r="DL102" i="8"/>
  <c r="DL109" i="8"/>
  <c r="DL108" i="8"/>
  <c r="DL116" i="8"/>
  <c r="DL106" i="8"/>
  <c r="DL104" i="8"/>
  <c r="DL107" i="8"/>
  <c r="DL114" i="8"/>
  <c r="DL112" i="8"/>
  <c r="DL126" i="8"/>
  <c r="DL115" i="8"/>
  <c r="DL124" i="8"/>
  <c r="DL132" i="8"/>
  <c r="DL123" i="8"/>
  <c r="DL113" i="8"/>
  <c r="DL122" i="8"/>
  <c r="DL117" i="8"/>
  <c r="DL121" i="8"/>
  <c r="DL129" i="8"/>
  <c r="DL111" i="8"/>
  <c r="DL118" i="8"/>
  <c r="DL120" i="8"/>
  <c r="DL128" i="8"/>
  <c r="DL119" i="8"/>
  <c r="DL125" i="8"/>
  <c r="DL135" i="8"/>
  <c r="DL127" i="8"/>
  <c r="DL134" i="8"/>
  <c r="DL133" i="8"/>
  <c r="DL141" i="8"/>
  <c r="DL149" i="8"/>
  <c r="DL139" i="8"/>
  <c r="DL130" i="8"/>
  <c r="DL138" i="8"/>
  <c r="DL137" i="8"/>
  <c r="DL145" i="8"/>
  <c r="DL146" i="8"/>
  <c r="DL153" i="8"/>
  <c r="DL147" i="8"/>
  <c r="DL152" i="8"/>
  <c r="DL131" i="8"/>
  <c r="DL148" i="8"/>
  <c r="DL151" i="8"/>
  <c r="DL159" i="8"/>
  <c r="DL142" i="8"/>
  <c r="DL150" i="8"/>
  <c r="DL144" i="8"/>
  <c r="DL157" i="8"/>
  <c r="DL136" i="8"/>
  <c r="DL156" i="8"/>
  <c r="DL143" i="8"/>
  <c r="DL155" i="8"/>
  <c r="DL140" i="8"/>
  <c r="DL163" i="8"/>
  <c r="DL171" i="8"/>
  <c r="DL170" i="8"/>
  <c r="DL169" i="8"/>
  <c r="DL177" i="8"/>
  <c r="DL160" i="8"/>
  <c r="DL168" i="8"/>
  <c r="DL154" i="8"/>
  <c r="DL161" i="8"/>
  <c r="DL167" i="8"/>
  <c r="DL175" i="8"/>
  <c r="DL162" i="8"/>
  <c r="DL166" i="8"/>
  <c r="DL174" i="8"/>
  <c r="DL165" i="8"/>
  <c r="DL173" i="8"/>
  <c r="DL181" i="8"/>
  <c r="DL176" i="8"/>
  <c r="DL190" i="8"/>
  <c r="DL198" i="8"/>
  <c r="DL182" i="8"/>
  <c r="DL189" i="8"/>
  <c r="DL183" i="8"/>
  <c r="DL188" i="8"/>
  <c r="DL196" i="8"/>
  <c r="DL204" i="8"/>
  <c r="DL172" i="8"/>
  <c r="DL187" i="8"/>
  <c r="DL158" i="8"/>
  <c r="DL164" i="8"/>
  <c r="DL178" i="8"/>
  <c r="DL186" i="8"/>
  <c r="DL194" i="8"/>
  <c r="DL179" i="8"/>
  <c r="DL185" i="8"/>
  <c r="DL193" i="8"/>
  <c r="DL201" i="8"/>
  <c r="DL180" i="8"/>
  <c r="DL184" i="8"/>
  <c r="DL192" i="8"/>
  <c r="DL200" i="8"/>
  <c r="DL207" i="8"/>
  <c r="DL215" i="8"/>
  <c r="DL223" i="8"/>
  <c r="DL191" i="8"/>
  <c r="DL199" i="8"/>
  <c r="DL206" i="8"/>
  <c r="DL214" i="8"/>
  <c r="DL222" i="8"/>
  <c r="DL205" i="8"/>
  <c r="DL213" i="8"/>
  <c r="DL221" i="8"/>
  <c r="DL229" i="8"/>
  <c r="DL212" i="8"/>
  <c r="DL220" i="8"/>
  <c r="DL195" i="8"/>
  <c r="DL211" i="8"/>
  <c r="DL219" i="8"/>
  <c r="DL197" i="8"/>
  <c r="DL210" i="8"/>
  <c r="DL218" i="8"/>
  <c r="DL226" i="8"/>
  <c r="DL202" i="8"/>
  <c r="DL209" i="8"/>
  <c r="DL217" i="8"/>
  <c r="DL225" i="8"/>
  <c r="DL208" i="8"/>
  <c r="DL231" i="8"/>
  <c r="DL236" i="8"/>
  <c r="DL244" i="8"/>
  <c r="DL245" i="8"/>
  <c r="DL232" i="8"/>
  <c r="DL235" i="8"/>
  <c r="DL243" i="8"/>
  <c r="DL237" i="8"/>
  <c r="DL203" i="8"/>
  <c r="DL234" i="8"/>
  <c r="DL242" i="8"/>
  <c r="DL241" i="8"/>
  <c r="DL216" i="8"/>
  <c r="DL227" i="8"/>
  <c r="DL233" i="8"/>
  <c r="DL3" i="8"/>
  <c r="DL224" i="8"/>
  <c r="DL228" i="8"/>
  <c r="DL240" i="8"/>
  <c r="DL230" i="8"/>
  <c r="DL239" i="8"/>
  <c r="DL247" i="8"/>
  <c r="DL238" i="8"/>
  <c r="DL246" i="8"/>
  <c r="CI4" i="8"/>
  <c r="CI7" i="8"/>
  <c r="CI6" i="8"/>
  <c r="CI9" i="8"/>
  <c r="CI10" i="8"/>
  <c r="CI8" i="8"/>
  <c r="CI12" i="8"/>
  <c r="CI15" i="8"/>
  <c r="CI13" i="8"/>
  <c r="CI5" i="8"/>
  <c r="CI14" i="8"/>
  <c r="CI18" i="8"/>
  <c r="CI16" i="8"/>
  <c r="CI11" i="8"/>
  <c r="CI17" i="8"/>
  <c r="CI20" i="8"/>
  <c r="CI23" i="8"/>
  <c r="CI19" i="8"/>
  <c r="CI24" i="8"/>
  <c r="CI28" i="8"/>
  <c r="CI26" i="8"/>
  <c r="CI21" i="8"/>
  <c r="CI25" i="8"/>
  <c r="CI29" i="8"/>
  <c r="CI31" i="8"/>
  <c r="CI22" i="8"/>
  <c r="CI40" i="8"/>
  <c r="CI32" i="8"/>
  <c r="CI33" i="8"/>
  <c r="CI38" i="8"/>
  <c r="CI27" i="8"/>
  <c r="CI30" i="8"/>
  <c r="CI36" i="8"/>
  <c r="CI42" i="8"/>
  <c r="CI34" i="8"/>
  <c r="CI37" i="8"/>
  <c r="CI39" i="8"/>
  <c r="CI46" i="8"/>
  <c r="CI47" i="8"/>
  <c r="CI48" i="8"/>
  <c r="CI51" i="8"/>
  <c r="CI45" i="8"/>
  <c r="CI35" i="8"/>
  <c r="CI41" i="8"/>
  <c r="CI43" i="8"/>
  <c r="CI55" i="8"/>
  <c r="CI52" i="8"/>
  <c r="CI56" i="8"/>
  <c r="CI64" i="8"/>
  <c r="CI50" i="8"/>
  <c r="CI44" i="8"/>
  <c r="CI49" i="8"/>
  <c r="CI53" i="8"/>
  <c r="CI60" i="8"/>
  <c r="CI58" i="8"/>
  <c r="CI61" i="8"/>
  <c r="CI66" i="8"/>
  <c r="CI62" i="8"/>
  <c r="CI72" i="8"/>
  <c r="CI59" i="8"/>
  <c r="CI63" i="8"/>
  <c r="CI54" i="8"/>
  <c r="CI68" i="8"/>
  <c r="CI76" i="8"/>
  <c r="CI69" i="8"/>
  <c r="CI75" i="8"/>
  <c r="CI65" i="8"/>
  <c r="CI70" i="8"/>
  <c r="CI74" i="8"/>
  <c r="CI82" i="8"/>
  <c r="CI71" i="8"/>
  <c r="CI80" i="8"/>
  <c r="CI79" i="8"/>
  <c r="CI57" i="8"/>
  <c r="CI73" i="8"/>
  <c r="CI78" i="8"/>
  <c r="CI81" i="8"/>
  <c r="CI90" i="8"/>
  <c r="CI88" i="8"/>
  <c r="CI96" i="8"/>
  <c r="CI67" i="8"/>
  <c r="CI87" i="8"/>
  <c r="CI83" i="8"/>
  <c r="CI86" i="8"/>
  <c r="CI77" i="8"/>
  <c r="CI84" i="8"/>
  <c r="CI85" i="8"/>
  <c r="CI92" i="8"/>
  <c r="CI98" i="8"/>
  <c r="CI89" i="8"/>
  <c r="CI97" i="8"/>
  <c r="CI93" i="8"/>
  <c r="CI104" i="8"/>
  <c r="CI94" i="8"/>
  <c r="CI95" i="8"/>
  <c r="CI102" i="8"/>
  <c r="CI101" i="8"/>
  <c r="CI100" i="8"/>
  <c r="CI108" i="8"/>
  <c r="CI113" i="8"/>
  <c r="CI111" i="8"/>
  <c r="CI110" i="8"/>
  <c r="CI91" i="8"/>
  <c r="CI99" i="8"/>
  <c r="CI105" i="8"/>
  <c r="CI109" i="8"/>
  <c r="CI106" i="8"/>
  <c r="CI107" i="8"/>
  <c r="CI115" i="8"/>
  <c r="CI114" i="8"/>
  <c r="CI118" i="8"/>
  <c r="CI121" i="8"/>
  <c r="CI129" i="8"/>
  <c r="CI120" i="8"/>
  <c r="CI119" i="8"/>
  <c r="CI127" i="8"/>
  <c r="CI112" i="8"/>
  <c r="CI125" i="8"/>
  <c r="CI124" i="8"/>
  <c r="CI103" i="8"/>
  <c r="CI116" i="8"/>
  <c r="CI123" i="8"/>
  <c r="CI131" i="8"/>
  <c r="CI138" i="8"/>
  <c r="CI137" i="8"/>
  <c r="CI136" i="8"/>
  <c r="CI144" i="8"/>
  <c r="CI132" i="8"/>
  <c r="CI135" i="8"/>
  <c r="CI133" i="8"/>
  <c r="CI134" i="8"/>
  <c r="CI142" i="8"/>
  <c r="CI122" i="8"/>
  <c r="CI141" i="8"/>
  <c r="CI126" i="8"/>
  <c r="CI130" i="8"/>
  <c r="CI140" i="8"/>
  <c r="CI148" i="8"/>
  <c r="CI150" i="8"/>
  <c r="CI156" i="8"/>
  <c r="CI117" i="8"/>
  <c r="CI145" i="8"/>
  <c r="CI139" i="8"/>
  <c r="CI146" i="8"/>
  <c r="CI154" i="8"/>
  <c r="CI162" i="8"/>
  <c r="CI147" i="8"/>
  <c r="CI153" i="8"/>
  <c r="CI143" i="8"/>
  <c r="CI152" i="8"/>
  <c r="CI128" i="8"/>
  <c r="CI151" i="8"/>
  <c r="CI159" i="8"/>
  <c r="CI149" i="8"/>
  <c r="CI158" i="8"/>
  <c r="CI166" i="8"/>
  <c r="CI174" i="8"/>
  <c r="CI163" i="8"/>
  <c r="CI165" i="8"/>
  <c r="CI173" i="8"/>
  <c r="CI155" i="8"/>
  <c r="CI164" i="8"/>
  <c r="CI172" i="8"/>
  <c r="CI180" i="8"/>
  <c r="CI157" i="8"/>
  <c r="CI171" i="8"/>
  <c r="CI170" i="8"/>
  <c r="CI169" i="8"/>
  <c r="CI177" i="8"/>
  <c r="CI160" i="8"/>
  <c r="CI161" i="8"/>
  <c r="CI168" i="8"/>
  <c r="CI176" i="8"/>
  <c r="CI185" i="8"/>
  <c r="CI193" i="8"/>
  <c r="CI201" i="8"/>
  <c r="CI167" i="8"/>
  <c r="CI184" i="8"/>
  <c r="CI192" i="8"/>
  <c r="CI181" i="8"/>
  <c r="CI191" i="8"/>
  <c r="CI199" i="8"/>
  <c r="CI182" i="8"/>
  <c r="CI190" i="8"/>
  <c r="CI175" i="8"/>
  <c r="CI183" i="8"/>
  <c r="CI189" i="8"/>
  <c r="CI197" i="8"/>
  <c r="CI188" i="8"/>
  <c r="CI196" i="8"/>
  <c r="CI178" i="8"/>
  <c r="CI187" i="8"/>
  <c r="CI195" i="8"/>
  <c r="CI203" i="8"/>
  <c r="CI210" i="8"/>
  <c r="CI218" i="8"/>
  <c r="CI226" i="8"/>
  <c r="CI194" i="8"/>
  <c r="CI209" i="8"/>
  <c r="CI217" i="8"/>
  <c r="CI208" i="8"/>
  <c r="CI216" i="8"/>
  <c r="CI224" i="8"/>
  <c r="CI232" i="8"/>
  <c r="CI198" i="8"/>
  <c r="CI204" i="8"/>
  <c r="CI207" i="8"/>
  <c r="CI215" i="8"/>
  <c r="CI223" i="8"/>
  <c r="CI206" i="8"/>
  <c r="CI214" i="8"/>
  <c r="CI222" i="8"/>
  <c r="CI202" i="8"/>
  <c r="CI213" i="8"/>
  <c r="CI221" i="8"/>
  <c r="CI200" i="8"/>
  <c r="CI205" i="8"/>
  <c r="CI212" i="8"/>
  <c r="CI220" i="8"/>
  <c r="CI228" i="8"/>
  <c r="CI179" i="8"/>
  <c r="CI229" i="8"/>
  <c r="CI239" i="8"/>
  <c r="CI247" i="8"/>
  <c r="CI230" i="8"/>
  <c r="CI238" i="8"/>
  <c r="CI246" i="8"/>
  <c r="CI225" i="8"/>
  <c r="CI231" i="8"/>
  <c r="CI237" i="8"/>
  <c r="CI245" i="8"/>
  <c r="CI244" i="8"/>
  <c r="CI236" i="8"/>
  <c r="CI219" i="8"/>
  <c r="CI235" i="8"/>
  <c r="CI243" i="8"/>
  <c r="CI211" i="8"/>
  <c r="CI227" i="8"/>
  <c r="CI233" i="8"/>
  <c r="CI234" i="8"/>
  <c r="CI242" i="8"/>
  <c r="CI186" i="8"/>
  <c r="CI241" i="8"/>
  <c r="CI3" i="8"/>
  <c r="CI240" i="8"/>
  <c r="DK7" i="8"/>
  <c r="DK4" i="8"/>
  <c r="DK9" i="8"/>
  <c r="DK6" i="8"/>
  <c r="DK5" i="8"/>
  <c r="DK10" i="8"/>
  <c r="DK11" i="8"/>
  <c r="DK15" i="8"/>
  <c r="DK8" i="8"/>
  <c r="DK12" i="8"/>
  <c r="DK18" i="8"/>
  <c r="DK13" i="8"/>
  <c r="DK16" i="8"/>
  <c r="DK19" i="8"/>
  <c r="DK23" i="8"/>
  <c r="DK21" i="8"/>
  <c r="DK17" i="8"/>
  <c r="DK20" i="8"/>
  <c r="DK28" i="8"/>
  <c r="DK14" i="8"/>
  <c r="DK26" i="8"/>
  <c r="DK24" i="8"/>
  <c r="DK22" i="8"/>
  <c r="DK27" i="8"/>
  <c r="DK31" i="8"/>
  <c r="DK34" i="8"/>
  <c r="DK36" i="8"/>
  <c r="DK32" i="8"/>
  <c r="DK25" i="8"/>
  <c r="DK40" i="8"/>
  <c r="DK35" i="8"/>
  <c r="DK39" i="8"/>
  <c r="DK46" i="8"/>
  <c r="DK29" i="8"/>
  <c r="DK38" i="8"/>
  <c r="DK44" i="8"/>
  <c r="DK33" i="8"/>
  <c r="DK43" i="8"/>
  <c r="DK30" i="8"/>
  <c r="DK37" i="8"/>
  <c r="DK42" i="8"/>
  <c r="DK47" i="8"/>
  <c r="DK51" i="8"/>
  <c r="DK49" i="8"/>
  <c r="DK52" i="8"/>
  <c r="DK60" i="8"/>
  <c r="DK53" i="8"/>
  <c r="DK48" i="8"/>
  <c r="DK50" i="8"/>
  <c r="DK54" i="8"/>
  <c r="DK58" i="8"/>
  <c r="DK57" i="8"/>
  <c r="DK41" i="8"/>
  <c r="DK56" i="8"/>
  <c r="DK64" i="8"/>
  <c r="DK55" i="8"/>
  <c r="DK63" i="8"/>
  <c r="DK61" i="8"/>
  <c r="DK68" i="8"/>
  <c r="DK45" i="8"/>
  <c r="DK66" i="8"/>
  <c r="DK59" i="8"/>
  <c r="DK72" i="8"/>
  <c r="DK71" i="8"/>
  <c r="DK80" i="8"/>
  <c r="DK78" i="8"/>
  <c r="DK69" i="8"/>
  <c r="DK73" i="8"/>
  <c r="DK65" i="8"/>
  <c r="DK76" i="8"/>
  <c r="DK75" i="8"/>
  <c r="DK67" i="8"/>
  <c r="DK74" i="8"/>
  <c r="DK82" i="8"/>
  <c r="DK77" i="8"/>
  <c r="DK86" i="8"/>
  <c r="DK62" i="8"/>
  <c r="DK70" i="8"/>
  <c r="DK79" i="8"/>
  <c r="DK83" i="8"/>
  <c r="DK85" i="8"/>
  <c r="DK81" i="8"/>
  <c r="DK84" i="8"/>
  <c r="DK92" i="8"/>
  <c r="DK90" i="8"/>
  <c r="DK89" i="8"/>
  <c r="DK88" i="8"/>
  <c r="DK96" i="8"/>
  <c r="DK94" i="8"/>
  <c r="DK102" i="8"/>
  <c r="DK91" i="8"/>
  <c r="DK95" i="8"/>
  <c r="DK100" i="8"/>
  <c r="DK98" i="8"/>
  <c r="DK97" i="8"/>
  <c r="DK87" i="8"/>
  <c r="DK104" i="8"/>
  <c r="DK101" i="8"/>
  <c r="DK109" i="8"/>
  <c r="DK93" i="8"/>
  <c r="DK103" i="8"/>
  <c r="DK105" i="8"/>
  <c r="DK108" i="8"/>
  <c r="DK106" i="8"/>
  <c r="DK115" i="8"/>
  <c r="DK107" i="8"/>
  <c r="DK113" i="8"/>
  <c r="DK112" i="8"/>
  <c r="DK111" i="8"/>
  <c r="DK125" i="8"/>
  <c r="DK114" i="8"/>
  <c r="DK123" i="8"/>
  <c r="DK131" i="8"/>
  <c r="DK99" i="8"/>
  <c r="DK116" i="8"/>
  <c r="DK122" i="8"/>
  <c r="DK117" i="8"/>
  <c r="DK121" i="8"/>
  <c r="DK129" i="8"/>
  <c r="DK110" i="8"/>
  <c r="DK118" i="8"/>
  <c r="DK120" i="8"/>
  <c r="DK128" i="8"/>
  <c r="DK119" i="8"/>
  <c r="DK127" i="8"/>
  <c r="DK126" i="8"/>
  <c r="DK132" i="8"/>
  <c r="DK134" i="8"/>
  <c r="DK133" i="8"/>
  <c r="DK140" i="8"/>
  <c r="DK148" i="8"/>
  <c r="DK130" i="8"/>
  <c r="DK138" i="8"/>
  <c r="DK137" i="8"/>
  <c r="DK136" i="8"/>
  <c r="DK144" i="8"/>
  <c r="DK147" i="8"/>
  <c r="DK152" i="8"/>
  <c r="DK139" i="8"/>
  <c r="DK151" i="8"/>
  <c r="DK124" i="8"/>
  <c r="DK135" i="8"/>
  <c r="DK142" i="8"/>
  <c r="DK145" i="8"/>
  <c r="DK150" i="8"/>
  <c r="DK158" i="8"/>
  <c r="DK149" i="8"/>
  <c r="DK156" i="8"/>
  <c r="DK143" i="8"/>
  <c r="DK155" i="8"/>
  <c r="DK154" i="8"/>
  <c r="DK162" i="8"/>
  <c r="DK141" i="8"/>
  <c r="DK170" i="8"/>
  <c r="DK146" i="8"/>
  <c r="DK169" i="8"/>
  <c r="DK160" i="8"/>
  <c r="DK168" i="8"/>
  <c r="DK176" i="8"/>
  <c r="DK161" i="8"/>
  <c r="DK167" i="8"/>
  <c r="DK153" i="8"/>
  <c r="DK166" i="8"/>
  <c r="DK174" i="8"/>
  <c r="DK165" i="8"/>
  <c r="DK173" i="8"/>
  <c r="DK157" i="8"/>
  <c r="DK164" i="8"/>
  <c r="DK172" i="8"/>
  <c r="DK180" i="8"/>
  <c r="DK171" i="8"/>
  <c r="DK177" i="8"/>
  <c r="DK182" i="8"/>
  <c r="DK189" i="8"/>
  <c r="DK197" i="8"/>
  <c r="DK163" i="8"/>
  <c r="DK183" i="8"/>
  <c r="DK188" i="8"/>
  <c r="DK187" i="8"/>
  <c r="DK195" i="8"/>
  <c r="DK203" i="8"/>
  <c r="DK178" i="8"/>
  <c r="DK186" i="8"/>
  <c r="DK159" i="8"/>
  <c r="DK179" i="8"/>
  <c r="DK185" i="8"/>
  <c r="DK193" i="8"/>
  <c r="DK184" i="8"/>
  <c r="DK192" i="8"/>
  <c r="DK200" i="8"/>
  <c r="DK191" i="8"/>
  <c r="DK199" i="8"/>
  <c r="DK201" i="8"/>
  <c r="DK204" i="8"/>
  <c r="DK206" i="8"/>
  <c r="DK214" i="8"/>
  <c r="DK222" i="8"/>
  <c r="DK205" i="8"/>
  <c r="DK213" i="8"/>
  <c r="DK221" i="8"/>
  <c r="DK212" i="8"/>
  <c r="DK220" i="8"/>
  <c r="DK228" i="8"/>
  <c r="DK194" i="8"/>
  <c r="DK211" i="8"/>
  <c r="DK219" i="8"/>
  <c r="DK175" i="8"/>
  <c r="DK196" i="8"/>
  <c r="DK210" i="8"/>
  <c r="DK218" i="8"/>
  <c r="DK198" i="8"/>
  <c r="DK202" i="8"/>
  <c r="DK209" i="8"/>
  <c r="DK217" i="8"/>
  <c r="DK225" i="8"/>
  <c r="DK181" i="8"/>
  <c r="DK190" i="8"/>
  <c r="DK208" i="8"/>
  <c r="DK216" i="8"/>
  <c r="DK224" i="8"/>
  <c r="DK232" i="8"/>
  <c r="DK235" i="8"/>
  <c r="DK243" i="8"/>
  <c r="DK244" i="8"/>
  <c r="DK234" i="8"/>
  <c r="DK242" i="8"/>
  <c r="DK236" i="8"/>
  <c r="DK227" i="8"/>
  <c r="DK233" i="8"/>
  <c r="DK241" i="8"/>
  <c r="DK3" i="8"/>
  <c r="DK223" i="8"/>
  <c r="DK240" i="8"/>
  <c r="DK231" i="8"/>
  <c r="DK215" i="8"/>
  <c r="DK239" i="8"/>
  <c r="DK247" i="8"/>
  <c r="DK207" i="8"/>
  <c r="DK229" i="8"/>
  <c r="DK238" i="8"/>
  <c r="DK246" i="8"/>
  <c r="DK226" i="8"/>
  <c r="DK230" i="8"/>
  <c r="DK237" i="8"/>
  <c r="DK245" i="8"/>
  <c r="CX4" i="8"/>
  <c r="CX7" i="8"/>
  <c r="CX6" i="8"/>
  <c r="CX5" i="8"/>
  <c r="CX8" i="8"/>
  <c r="CX12" i="8"/>
  <c r="CX9" i="8"/>
  <c r="CX14" i="8"/>
  <c r="CX11" i="8"/>
  <c r="CX10" i="8"/>
  <c r="CX17" i="8"/>
  <c r="CX15" i="8"/>
  <c r="CX16" i="8"/>
  <c r="CX22" i="8"/>
  <c r="CX18" i="8"/>
  <c r="CX23" i="8"/>
  <c r="CX20" i="8"/>
  <c r="CX21" i="8"/>
  <c r="CX24" i="8"/>
  <c r="CX13" i="8"/>
  <c r="CX19" i="8"/>
  <c r="CX27" i="8"/>
  <c r="CX30" i="8"/>
  <c r="CX28" i="8"/>
  <c r="CX34" i="8"/>
  <c r="CX29" i="8"/>
  <c r="CX39" i="8"/>
  <c r="CX25" i="8"/>
  <c r="CX32" i="8"/>
  <c r="CX37" i="8"/>
  <c r="CX26" i="8"/>
  <c r="CX31" i="8"/>
  <c r="CX35" i="8"/>
  <c r="CX33" i="8"/>
  <c r="CX43" i="8"/>
  <c r="CX40" i="8"/>
  <c r="CX41" i="8"/>
  <c r="CX49" i="8"/>
  <c r="CX38" i="8"/>
  <c r="CX47" i="8"/>
  <c r="CX45" i="8"/>
  <c r="CX36" i="8"/>
  <c r="CX50" i="8"/>
  <c r="CX42" i="8"/>
  <c r="CX46" i="8"/>
  <c r="CX44" i="8"/>
  <c r="CX54" i="8"/>
  <c r="CX57" i="8"/>
  <c r="CX52" i="8"/>
  <c r="CX53" i="8"/>
  <c r="CX63" i="8"/>
  <c r="CX51" i="8"/>
  <c r="CX55" i="8"/>
  <c r="CX61" i="8"/>
  <c r="CX59" i="8"/>
  <c r="CX64" i="8"/>
  <c r="CX65" i="8"/>
  <c r="CX71" i="8"/>
  <c r="CX48" i="8"/>
  <c r="CX60" i="8"/>
  <c r="CX56" i="8"/>
  <c r="CX69" i="8"/>
  <c r="CX62" i="8"/>
  <c r="CX67" i="8"/>
  <c r="CX72" i="8"/>
  <c r="CX75" i="8"/>
  <c r="CX73" i="8"/>
  <c r="CX74" i="8"/>
  <c r="CX81" i="8"/>
  <c r="CX66" i="8"/>
  <c r="CX68" i="8"/>
  <c r="CX79" i="8"/>
  <c r="CX70" i="8"/>
  <c r="CX78" i="8"/>
  <c r="CX58" i="8"/>
  <c r="CX77" i="8"/>
  <c r="CX84" i="8"/>
  <c r="CX89" i="8"/>
  <c r="CX88" i="8"/>
  <c r="CX76" i="8"/>
  <c r="CX87" i="8"/>
  <c r="CX95" i="8"/>
  <c r="CX86" i="8"/>
  <c r="CX85" i="8"/>
  <c r="CX80" i="8"/>
  <c r="CX82" i="8"/>
  <c r="CX91" i="8"/>
  <c r="CX97" i="8"/>
  <c r="CX96" i="8"/>
  <c r="CX83" i="8"/>
  <c r="CX103" i="8"/>
  <c r="CX92" i="8"/>
  <c r="CX101" i="8"/>
  <c r="CX90" i="8"/>
  <c r="CX93" i="8"/>
  <c r="CX100" i="8"/>
  <c r="CX94" i="8"/>
  <c r="CX99" i="8"/>
  <c r="CX107" i="8"/>
  <c r="CX106" i="8"/>
  <c r="CX112" i="8"/>
  <c r="CX98" i="8"/>
  <c r="CX110" i="8"/>
  <c r="CX118" i="8"/>
  <c r="CX109" i="8"/>
  <c r="CX102" i="8"/>
  <c r="CX108" i="8"/>
  <c r="CX104" i="8"/>
  <c r="CX114" i="8"/>
  <c r="CX115" i="8"/>
  <c r="CX120" i="8"/>
  <c r="CX128" i="8"/>
  <c r="CX111" i="8"/>
  <c r="CX116" i="8"/>
  <c r="CX119" i="8"/>
  <c r="CX117" i="8"/>
  <c r="CX126" i="8"/>
  <c r="CX105" i="8"/>
  <c r="CX113" i="8"/>
  <c r="CX124" i="8"/>
  <c r="CX123" i="8"/>
  <c r="CX122" i="8"/>
  <c r="CX130" i="8"/>
  <c r="CX137" i="8"/>
  <c r="CX136" i="8"/>
  <c r="CX135" i="8"/>
  <c r="CX143" i="8"/>
  <c r="CX125" i="8"/>
  <c r="CX134" i="8"/>
  <c r="CX121" i="8"/>
  <c r="CX127" i="8"/>
  <c r="CX141" i="8"/>
  <c r="CX129" i="8"/>
  <c r="CX131" i="8"/>
  <c r="CX140" i="8"/>
  <c r="CX132" i="8"/>
  <c r="CX139" i="8"/>
  <c r="CX147" i="8"/>
  <c r="CX148" i="8"/>
  <c r="CX155" i="8"/>
  <c r="CX138" i="8"/>
  <c r="CX149" i="8"/>
  <c r="CX145" i="8"/>
  <c r="CX153" i="8"/>
  <c r="CX161" i="8"/>
  <c r="CX152" i="8"/>
  <c r="CX142" i="8"/>
  <c r="CX144" i="8"/>
  <c r="CX151" i="8"/>
  <c r="CX133" i="8"/>
  <c r="CX146" i="8"/>
  <c r="CX150" i="8"/>
  <c r="CX158" i="8"/>
  <c r="CX157" i="8"/>
  <c r="CX156" i="8"/>
  <c r="CX160" i="8"/>
  <c r="CX165" i="8"/>
  <c r="CX173" i="8"/>
  <c r="CX159" i="8"/>
  <c r="CX164" i="8"/>
  <c r="CX172" i="8"/>
  <c r="CX171" i="8"/>
  <c r="CX179" i="8"/>
  <c r="CX162" i="8"/>
  <c r="CX170" i="8"/>
  <c r="CX163" i="8"/>
  <c r="CX169" i="8"/>
  <c r="CX177" i="8"/>
  <c r="CX168" i="8"/>
  <c r="CX176" i="8"/>
  <c r="CX167" i="8"/>
  <c r="CX175" i="8"/>
  <c r="CX183" i="8"/>
  <c r="CX166" i="8"/>
  <c r="CX184" i="8"/>
  <c r="CX192" i="8"/>
  <c r="CX200" i="8"/>
  <c r="CX178" i="8"/>
  <c r="CX191" i="8"/>
  <c r="CX190" i="8"/>
  <c r="CX198" i="8"/>
  <c r="CX189" i="8"/>
  <c r="CX180" i="8"/>
  <c r="CX188" i="8"/>
  <c r="CX196" i="8"/>
  <c r="CX181" i="8"/>
  <c r="CX187" i="8"/>
  <c r="CX195" i="8"/>
  <c r="CX182" i="8"/>
  <c r="CX186" i="8"/>
  <c r="CX194" i="8"/>
  <c r="CX202" i="8"/>
  <c r="CX197" i="8"/>
  <c r="CX209" i="8"/>
  <c r="CX217" i="8"/>
  <c r="CX225" i="8"/>
  <c r="CX201" i="8"/>
  <c r="CX208" i="8"/>
  <c r="CX216" i="8"/>
  <c r="CX154" i="8"/>
  <c r="CX199" i="8"/>
  <c r="CX207" i="8"/>
  <c r="CX215" i="8"/>
  <c r="CX223" i="8"/>
  <c r="CX231" i="8"/>
  <c r="CX206" i="8"/>
  <c r="CX214" i="8"/>
  <c r="CX222" i="8"/>
  <c r="CX205" i="8"/>
  <c r="CX213" i="8"/>
  <c r="CX221" i="8"/>
  <c r="CX193" i="8"/>
  <c r="CX203" i="8"/>
  <c r="CX212" i="8"/>
  <c r="CX220" i="8"/>
  <c r="CX185" i="8"/>
  <c r="CX204" i="8"/>
  <c r="CX211" i="8"/>
  <c r="CX219" i="8"/>
  <c r="CX227" i="8"/>
  <c r="CX233" i="8"/>
  <c r="CX238" i="8"/>
  <c r="CX246" i="8"/>
  <c r="CX237" i="8"/>
  <c r="CX245" i="8"/>
  <c r="CX228" i="8"/>
  <c r="CX236" i="8"/>
  <c r="CX244" i="8"/>
  <c r="CX243" i="8"/>
  <c r="CX174" i="8"/>
  <c r="CX218" i="8"/>
  <c r="CX229" i="8"/>
  <c r="CX235" i="8"/>
  <c r="CX210" i="8"/>
  <c r="CX230" i="8"/>
  <c r="CX234" i="8"/>
  <c r="CX242" i="8"/>
  <c r="CX241" i="8"/>
  <c r="CX3" i="8"/>
  <c r="CX224" i="8"/>
  <c r="CX232" i="8"/>
  <c r="CX239" i="8"/>
  <c r="CX240" i="8"/>
  <c r="CX226" i="8"/>
  <c r="CX247" i="8"/>
  <c r="DQ6" i="8"/>
  <c r="DQ5" i="8"/>
  <c r="DQ4" i="8"/>
  <c r="DQ9" i="8"/>
  <c r="DQ7" i="8"/>
  <c r="DQ8" i="8"/>
  <c r="DQ11" i="8"/>
  <c r="DQ13" i="8"/>
  <c r="DQ20" i="8"/>
  <c r="DQ14" i="8"/>
  <c r="DQ18" i="8"/>
  <c r="DQ10" i="8"/>
  <c r="DQ16" i="8"/>
  <c r="DQ17" i="8"/>
  <c r="DQ21" i="8"/>
  <c r="DQ19" i="8"/>
  <c r="DQ15" i="8"/>
  <c r="DQ26" i="8"/>
  <c r="DQ24" i="8"/>
  <c r="DQ12" i="8"/>
  <c r="DQ23" i="8"/>
  <c r="DQ28" i="8"/>
  <c r="DQ33" i="8"/>
  <c r="DQ31" i="8"/>
  <c r="DQ22" i="8"/>
  <c r="DQ29" i="8"/>
  <c r="DQ27" i="8"/>
  <c r="DQ32" i="8"/>
  <c r="DQ30" i="8"/>
  <c r="DQ38" i="8"/>
  <c r="DQ25" i="8"/>
  <c r="DQ40" i="8"/>
  <c r="DQ37" i="8"/>
  <c r="DQ44" i="8"/>
  <c r="DQ34" i="8"/>
  <c r="DQ36" i="8"/>
  <c r="DQ42" i="8"/>
  <c r="DQ35" i="8"/>
  <c r="DQ41" i="8"/>
  <c r="DQ48" i="8"/>
  <c r="DQ53" i="8"/>
  <c r="DQ43" i="8"/>
  <c r="DQ51" i="8"/>
  <c r="DQ39" i="8"/>
  <c r="DQ50" i="8"/>
  <c r="DQ45" i="8"/>
  <c r="DQ58" i="8"/>
  <c r="DQ46" i="8"/>
  <c r="DQ56" i="8"/>
  <c r="DQ49" i="8"/>
  <c r="DQ55" i="8"/>
  <c r="DQ52" i="8"/>
  <c r="DQ62" i="8"/>
  <c r="DQ59" i="8"/>
  <c r="DQ66" i="8"/>
  <c r="DQ65" i="8"/>
  <c r="DQ57" i="8"/>
  <c r="DQ47" i="8"/>
  <c r="DQ61" i="8"/>
  <c r="DQ63" i="8"/>
  <c r="DQ64" i="8"/>
  <c r="DQ70" i="8"/>
  <c r="DQ68" i="8"/>
  <c r="DQ78" i="8"/>
  <c r="DQ67" i="8"/>
  <c r="DQ76" i="8"/>
  <c r="DQ84" i="8"/>
  <c r="DQ75" i="8"/>
  <c r="DQ54" i="8"/>
  <c r="DQ74" i="8"/>
  <c r="DQ71" i="8"/>
  <c r="DQ81" i="8"/>
  <c r="DQ69" i="8"/>
  <c r="DQ72" i="8"/>
  <c r="DQ80" i="8"/>
  <c r="DQ77" i="8"/>
  <c r="DQ90" i="8"/>
  <c r="DQ79" i="8"/>
  <c r="DQ73" i="8"/>
  <c r="DQ82" i="8"/>
  <c r="DQ88" i="8"/>
  <c r="DQ83" i="8"/>
  <c r="DQ87" i="8"/>
  <c r="DQ60" i="8"/>
  <c r="DQ86" i="8"/>
  <c r="DQ94" i="8"/>
  <c r="DQ100" i="8"/>
  <c r="DQ85" i="8"/>
  <c r="DQ92" i="8"/>
  <c r="DQ98" i="8"/>
  <c r="DQ106" i="8"/>
  <c r="DQ93" i="8"/>
  <c r="DQ97" i="8"/>
  <c r="DQ91" i="8"/>
  <c r="DQ103" i="8"/>
  <c r="DQ89" i="8"/>
  <c r="DQ95" i="8"/>
  <c r="DQ102" i="8"/>
  <c r="DQ107" i="8"/>
  <c r="DQ99" i="8"/>
  <c r="DQ101" i="8"/>
  <c r="DQ113" i="8"/>
  <c r="DQ96" i="8"/>
  <c r="DQ111" i="8"/>
  <c r="DQ105" i="8"/>
  <c r="DQ110" i="8"/>
  <c r="DQ109" i="8"/>
  <c r="DQ117" i="8"/>
  <c r="DQ108" i="8"/>
  <c r="DQ123" i="8"/>
  <c r="DQ112" i="8"/>
  <c r="DQ122" i="8"/>
  <c r="DQ118" i="8"/>
  <c r="DQ121" i="8"/>
  <c r="DQ129" i="8"/>
  <c r="DQ120" i="8"/>
  <c r="DQ119" i="8"/>
  <c r="DQ127" i="8"/>
  <c r="DQ126" i="8"/>
  <c r="DQ114" i="8"/>
  <c r="DQ115" i="8"/>
  <c r="DQ125" i="8"/>
  <c r="DQ133" i="8"/>
  <c r="DQ140" i="8"/>
  <c r="DQ124" i="8"/>
  <c r="DQ139" i="8"/>
  <c r="DQ138" i="8"/>
  <c r="DQ146" i="8"/>
  <c r="DQ131" i="8"/>
  <c r="DQ137" i="8"/>
  <c r="DQ116" i="8"/>
  <c r="DQ128" i="8"/>
  <c r="DQ132" i="8"/>
  <c r="DQ136" i="8"/>
  <c r="DQ144" i="8"/>
  <c r="DQ135" i="8"/>
  <c r="DQ104" i="8"/>
  <c r="DQ134" i="8"/>
  <c r="DQ142" i="8"/>
  <c r="DQ150" i="8"/>
  <c r="DQ158" i="8"/>
  <c r="DQ141" i="8"/>
  <c r="DQ143" i="8"/>
  <c r="DQ156" i="8"/>
  <c r="DQ154" i="8"/>
  <c r="DQ147" i="8"/>
  <c r="DQ153" i="8"/>
  <c r="DQ145" i="8"/>
  <c r="DQ148" i="8"/>
  <c r="DQ152" i="8"/>
  <c r="DQ160" i="8"/>
  <c r="DQ157" i="8"/>
  <c r="DQ161" i="8"/>
  <c r="DQ168" i="8"/>
  <c r="DQ176" i="8"/>
  <c r="DQ162" i="8"/>
  <c r="DQ167" i="8"/>
  <c r="DQ159" i="8"/>
  <c r="DQ166" i="8"/>
  <c r="DQ174" i="8"/>
  <c r="DQ182" i="8"/>
  <c r="DQ165" i="8"/>
  <c r="DQ173" i="8"/>
  <c r="DQ149" i="8"/>
  <c r="DQ164" i="8"/>
  <c r="DQ172" i="8"/>
  <c r="DQ163" i="8"/>
  <c r="DQ171" i="8"/>
  <c r="DQ151" i="8"/>
  <c r="DQ170" i="8"/>
  <c r="DQ178" i="8"/>
  <c r="DQ187" i="8"/>
  <c r="DQ195" i="8"/>
  <c r="DQ175" i="8"/>
  <c r="DQ179" i="8"/>
  <c r="DQ186" i="8"/>
  <c r="DQ177" i="8"/>
  <c r="DQ180" i="8"/>
  <c r="DQ185" i="8"/>
  <c r="DQ193" i="8"/>
  <c r="DQ201" i="8"/>
  <c r="DQ169" i="8"/>
  <c r="DQ181" i="8"/>
  <c r="DQ184" i="8"/>
  <c r="DQ192" i="8"/>
  <c r="DQ191" i="8"/>
  <c r="DQ190" i="8"/>
  <c r="DQ198" i="8"/>
  <c r="DQ183" i="8"/>
  <c r="DQ189" i="8"/>
  <c r="DQ197" i="8"/>
  <c r="DQ212" i="8"/>
  <c r="DQ220" i="8"/>
  <c r="DQ188" i="8"/>
  <c r="DQ211" i="8"/>
  <c r="DQ219" i="8"/>
  <c r="DQ202" i="8"/>
  <c r="DQ210" i="8"/>
  <c r="DQ218" i="8"/>
  <c r="DQ226" i="8"/>
  <c r="DQ155" i="8"/>
  <c r="DQ203" i="8"/>
  <c r="DQ209" i="8"/>
  <c r="DQ217" i="8"/>
  <c r="DQ199" i="8"/>
  <c r="DQ204" i="8"/>
  <c r="DQ208" i="8"/>
  <c r="DQ216" i="8"/>
  <c r="DQ224" i="8"/>
  <c r="DQ194" i="8"/>
  <c r="DQ207" i="8"/>
  <c r="DQ215" i="8"/>
  <c r="DQ223" i="8"/>
  <c r="DQ130" i="8"/>
  <c r="DQ196" i="8"/>
  <c r="DQ206" i="8"/>
  <c r="DQ214" i="8"/>
  <c r="DQ222" i="8"/>
  <c r="DQ230" i="8"/>
  <c r="DQ205" i="8"/>
  <c r="DQ228" i="8"/>
  <c r="DQ233" i="8"/>
  <c r="DQ241" i="8"/>
  <c r="DQ3" i="8"/>
  <c r="DQ200" i="8"/>
  <c r="DQ229" i="8"/>
  <c r="DQ240" i="8"/>
  <c r="DQ239" i="8"/>
  <c r="DQ247" i="8"/>
  <c r="DQ234" i="8"/>
  <c r="DQ238" i="8"/>
  <c r="DQ246" i="8"/>
  <c r="DQ231" i="8"/>
  <c r="DQ237" i="8"/>
  <c r="DQ245" i="8"/>
  <c r="DQ232" i="8"/>
  <c r="DQ236" i="8"/>
  <c r="DQ244" i="8"/>
  <c r="DQ225" i="8"/>
  <c r="DQ221" i="8"/>
  <c r="DQ235" i="8"/>
  <c r="DQ243" i="8"/>
  <c r="DQ213" i="8"/>
  <c r="DQ227" i="8"/>
  <c r="DQ242" i="8"/>
  <c r="EK4" i="8"/>
  <c r="EK6" i="8"/>
  <c r="EK5" i="8"/>
  <c r="EK7" i="8"/>
  <c r="EK10" i="8"/>
  <c r="EK11" i="8"/>
  <c r="EK13" i="8"/>
  <c r="EK9" i="8"/>
  <c r="EK16" i="8"/>
  <c r="EK12" i="8"/>
  <c r="EK15" i="8"/>
  <c r="EK8" i="8"/>
  <c r="EK14" i="8"/>
  <c r="EK21" i="8"/>
  <c r="EK17" i="8"/>
  <c r="EK20" i="8"/>
  <c r="EK22" i="8"/>
  <c r="EK26" i="8"/>
  <c r="EK19" i="8"/>
  <c r="EK27" i="8"/>
  <c r="EK23" i="8"/>
  <c r="EK18" i="8"/>
  <c r="EK29" i="8"/>
  <c r="EK24" i="8"/>
  <c r="EK33" i="8"/>
  <c r="EK28" i="8"/>
  <c r="EK30" i="8"/>
  <c r="EK38" i="8"/>
  <c r="EK25" i="8"/>
  <c r="EK32" i="8"/>
  <c r="EK36" i="8"/>
  <c r="EK31" i="8"/>
  <c r="EK34" i="8"/>
  <c r="EK42" i="8"/>
  <c r="EK35" i="8"/>
  <c r="EK48" i="8"/>
  <c r="EK46" i="8"/>
  <c r="EK37" i="8"/>
  <c r="EK39" i="8"/>
  <c r="EK44" i="8"/>
  <c r="EK41" i="8"/>
  <c r="EK43" i="8"/>
  <c r="EK47" i="8"/>
  <c r="EK49" i="8"/>
  <c r="EK40" i="8"/>
  <c r="EK53" i="8"/>
  <c r="EK54" i="8"/>
  <c r="EK56" i="8"/>
  <c r="EK62" i="8"/>
  <c r="EK51" i="8"/>
  <c r="EK60" i="8"/>
  <c r="EK45" i="8"/>
  <c r="EK50" i="8"/>
  <c r="EK52" i="8"/>
  <c r="EK58" i="8"/>
  <c r="EK55" i="8"/>
  <c r="EK61" i="8"/>
  <c r="EK70" i="8"/>
  <c r="EK57" i="8"/>
  <c r="EK63" i="8"/>
  <c r="EK68" i="8"/>
  <c r="EK59" i="8"/>
  <c r="EK66" i="8"/>
  <c r="EK74" i="8"/>
  <c r="EK80" i="8"/>
  <c r="EK69" i="8"/>
  <c r="EK71" i="8"/>
  <c r="EK78" i="8"/>
  <c r="EK64" i="8"/>
  <c r="EK72" i="8"/>
  <c r="EK77" i="8"/>
  <c r="EK65" i="8"/>
  <c r="EK67" i="8"/>
  <c r="EK73" i="8"/>
  <c r="EK76" i="8"/>
  <c r="EK84" i="8"/>
  <c r="EK88" i="8"/>
  <c r="EK87" i="8"/>
  <c r="EK86" i="8"/>
  <c r="EK94" i="8"/>
  <c r="EK75" i="8"/>
  <c r="EK79" i="8"/>
  <c r="EK82" i="8"/>
  <c r="EK85" i="8"/>
  <c r="EK83" i="8"/>
  <c r="EK81" i="8"/>
  <c r="EK90" i="8"/>
  <c r="EK96" i="8"/>
  <c r="EK91" i="8"/>
  <c r="EK92" i="8"/>
  <c r="EK93" i="8"/>
  <c r="EK102" i="8"/>
  <c r="EK100" i="8"/>
  <c r="EK89" i="8"/>
  <c r="EK95" i="8"/>
  <c r="EK99" i="8"/>
  <c r="EK98" i="8"/>
  <c r="EK106" i="8"/>
  <c r="EK111" i="8"/>
  <c r="EK97" i="8"/>
  <c r="EK110" i="8"/>
  <c r="EK101" i="8"/>
  <c r="EK109" i="8"/>
  <c r="EK117" i="8"/>
  <c r="EK103" i="8"/>
  <c r="EK104" i="8"/>
  <c r="EK108" i="8"/>
  <c r="EK105" i="8"/>
  <c r="EK113" i="8"/>
  <c r="EK112" i="8"/>
  <c r="EK119" i="8"/>
  <c r="EK127" i="8"/>
  <c r="EK118" i="8"/>
  <c r="EK114" i="8"/>
  <c r="EK125" i="8"/>
  <c r="EK133" i="8"/>
  <c r="EK107" i="8"/>
  <c r="EK123" i="8"/>
  <c r="EK115" i="8"/>
  <c r="EK122" i="8"/>
  <c r="EK130" i="8"/>
  <c r="EK116" i="8"/>
  <c r="EK121" i="8"/>
  <c r="EK129" i="8"/>
  <c r="EK136" i="8"/>
  <c r="EK124" i="8"/>
  <c r="EK135" i="8"/>
  <c r="EK126" i="8"/>
  <c r="EK131" i="8"/>
  <c r="EK134" i="8"/>
  <c r="EK142" i="8"/>
  <c r="EK128" i="8"/>
  <c r="EK132" i="8"/>
  <c r="EK140" i="8"/>
  <c r="EK139" i="8"/>
  <c r="EK120" i="8"/>
  <c r="EK138" i="8"/>
  <c r="EK146" i="8"/>
  <c r="EK154" i="8"/>
  <c r="EK145" i="8"/>
  <c r="EK152" i="8"/>
  <c r="EK160" i="8"/>
  <c r="EK137" i="8"/>
  <c r="EK151" i="8"/>
  <c r="EK141" i="8"/>
  <c r="EK144" i="8"/>
  <c r="EK147" i="8"/>
  <c r="EK150" i="8"/>
  <c r="EK158" i="8"/>
  <c r="EK148" i="8"/>
  <c r="EK157" i="8"/>
  <c r="EK143" i="8"/>
  <c r="EK149" i="8"/>
  <c r="EK156" i="8"/>
  <c r="EK162" i="8"/>
  <c r="EK164" i="8"/>
  <c r="EK172" i="8"/>
  <c r="EK163" i="8"/>
  <c r="EK171" i="8"/>
  <c r="EK170" i="8"/>
  <c r="EK178" i="8"/>
  <c r="EK169" i="8"/>
  <c r="EK159" i="8"/>
  <c r="EK168" i="8"/>
  <c r="EK176" i="8"/>
  <c r="EK153" i="8"/>
  <c r="EK167" i="8"/>
  <c r="EK175" i="8"/>
  <c r="EK155" i="8"/>
  <c r="EK166" i="8"/>
  <c r="EK174" i="8"/>
  <c r="EK182" i="8"/>
  <c r="EK179" i="8"/>
  <c r="EK183" i="8"/>
  <c r="EK191" i="8"/>
  <c r="EK199" i="8"/>
  <c r="EK173" i="8"/>
  <c r="EK180" i="8"/>
  <c r="EK190" i="8"/>
  <c r="EK165" i="8"/>
  <c r="EK177" i="8"/>
  <c r="EK181" i="8"/>
  <c r="EK189" i="8"/>
  <c r="EK197" i="8"/>
  <c r="EK188" i="8"/>
  <c r="EK187" i="8"/>
  <c r="EK195" i="8"/>
  <c r="EK186" i="8"/>
  <c r="EK194" i="8"/>
  <c r="EK185" i="8"/>
  <c r="EK193" i="8"/>
  <c r="EK201" i="8"/>
  <c r="EK184" i="8"/>
  <c r="EK208" i="8"/>
  <c r="EK216" i="8"/>
  <c r="EK224" i="8"/>
  <c r="EK200" i="8"/>
  <c r="EK202" i="8"/>
  <c r="EK207" i="8"/>
  <c r="EK215" i="8"/>
  <c r="EK223" i="8"/>
  <c r="EK161" i="8"/>
  <c r="EK203" i="8"/>
  <c r="EK206" i="8"/>
  <c r="EK214" i="8"/>
  <c r="EK222" i="8"/>
  <c r="EK230" i="8"/>
  <c r="EK204" i="8"/>
  <c r="EK205" i="8"/>
  <c r="EK213" i="8"/>
  <c r="EK221" i="8"/>
  <c r="EK212" i="8"/>
  <c r="EK220" i="8"/>
  <c r="EK211" i="8"/>
  <c r="EK219" i="8"/>
  <c r="EK196" i="8"/>
  <c r="EK210" i="8"/>
  <c r="EK218" i="8"/>
  <c r="EK226" i="8"/>
  <c r="EK198" i="8"/>
  <c r="EK229" i="8"/>
  <c r="EK237" i="8"/>
  <c r="EK245" i="8"/>
  <c r="EK236" i="8"/>
  <c r="EK244" i="8"/>
  <c r="EK246" i="8"/>
  <c r="EK235" i="8"/>
  <c r="EK243" i="8"/>
  <c r="EK242" i="8"/>
  <c r="EK231" i="8"/>
  <c r="EK234" i="8"/>
  <c r="EK232" i="8"/>
  <c r="EK233" i="8"/>
  <c r="EK241" i="8"/>
  <c r="EK3" i="8"/>
  <c r="EK238" i="8"/>
  <c r="EK192" i="8"/>
  <c r="EK217" i="8"/>
  <c r="EK240" i="8"/>
  <c r="EK228" i="8"/>
  <c r="EK209" i="8"/>
  <c r="EK225" i="8"/>
  <c r="EK227" i="8"/>
  <c r="EK239" i="8"/>
  <c r="EK247" i="8"/>
  <c r="DH5" i="8"/>
  <c r="DH4" i="8"/>
  <c r="DH7" i="8"/>
  <c r="DH10" i="8"/>
  <c r="DH6" i="8"/>
  <c r="DH9" i="8"/>
  <c r="DH8" i="8"/>
  <c r="DH11" i="8"/>
  <c r="DH12" i="8"/>
  <c r="DH19" i="8"/>
  <c r="DH17" i="8"/>
  <c r="DH15" i="8"/>
  <c r="DH13" i="8"/>
  <c r="DH14" i="8"/>
  <c r="DH16" i="8"/>
  <c r="DH25" i="8"/>
  <c r="DH18" i="8"/>
  <c r="DH21" i="8"/>
  <c r="DH26" i="8"/>
  <c r="DH27" i="8"/>
  <c r="DH32" i="8"/>
  <c r="DH22" i="8"/>
  <c r="DH30" i="8"/>
  <c r="DH20" i="8"/>
  <c r="DH23" i="8"/>
  <c r="DH28" i="8"/>
  <c r="DH24" i="8"/>
  <c r="DH31" i="8"/>
  <c r="DH37" i="8"/>
  <c r="DH39" i="8"/>
  <c r="DH29" i="8"/>
  <c r="DH38" i="8"/>
  <c r="DH43" i="8"/>
  <c r="DH33" i="8"/>
  <c r="DH41" i="8"/>
  <c r="DH36" i="8"/>
  <c r="DH47" i="8"/>
  <c r="DH52" i="8"/>
  <c r="DH45" i="8"/>
  <c r="DH50" i="8"/>
  <c r="DH34" i="8"/>
  <c r="DH40" i="8"/>
  <c r="DH49" i="8"/>
  <c r="DH51" i="8"/>
  <c r="DH53" i="8"/>
  <c r="DH46" i="8"/>
  <c r="DH54" i="8"/>
  <c r="DH57" i="8"/>
  <c r="DH35" i="8"/>
  <c r="DH44" i="8"/>
  <c r="DH48" i="8"/>
  <c r="DH55" i="8"/>
  <c r="DH42" i="8"/>
  <c r="DH61" i="8"/>
  <c r="DH56" i="8"/>
  <c r="DH60" i="8"/>
  <c r="DH65" i="8"/>
  <c r="DH73" i="8"/>
  <c r="DH59" i="8"/>
  <c r="DH58" i="8"/>
  <c r="DH62" i="8"/>
  <c r="DH63" i="8"/>
  <c r="DH69" i="8"/>
  <c r="DH66" i="8"/>
  <c r="DH77" i="8"/>
  <c r="DH68" i="8"/>
  <c r="DH75" i="8"/>
  <c r="DH83" i="8"/>
  <c r="DH74" i="8"/>
  <c r="DH67" i="8"/>
  <c r="DH81" i="8"/>
  <c r="DH70" i="8"/>
  <c r="DH80" i="8"/>
  <c r="DH64" i="8"/>
  <c r="DH71" i="8"/>
  <c r="DH79" i="8"/>
  <c r="DH84" i="8"/>
  <c r="DH89" i="8"/>
  <c r="DH87" i="8"/>
  <c r="DH72" i="8"/>
  <c r="DH82" i="8"/>
  <c r="DH86" i="8"/>
  <c r="DH76" i="8"/>
  <c r="DH85" i="8"/>
  <c r="DH93" i="8"/>
  <c r="DH96" i="8"/>
  <c r="DH99" i="8"/>
  <c r="DH88" i="8"/>
  <c r="DH90" i="8"/>
  <c r="DH97" i="8"/>
  <c r="DH105" i="8"/>
  <c r="DH92" i="8"/>
  <c r="DH103" i="8"/>
  <c r="DH78" i="8"/>
  <c r="DH102" i="8"/>
  <c r="DH94" i="8"/>
  <c r="DH101" i="8"/>
  <c r="DH106" i="8"/>
  <c r="DH107" i="8"/>
  <c r="DH104" i="8"/>
  <c r="DH112" i="8"/>
  <c r="DH110" i="8"/>
  <c r="DH95" i="8"/>
  <c r="DH98" i="8"/>
  <c r="DH109" i="8"/>
  <c r="DH91" i="8"/>
  <c r="DH100" i="8"/>
  <c r="DH108" i="8"/>
  <c r="DH116" i="8"/>
  <c r="DH114" i="8"/>
  <c r="DH122" i="8"/>
  <c r="DH130" i="8"/>
  <c r="DH121" i="8"/>
  <c r="DH113" i="8"/>
  <c r="DH117" i="8"/>
  <c r="DH120" i="8"/>
  <c r="DH128" i="8"/>
  <c r="DH118" i="8"/>
  <c r="DH119" i="8"/>
  <c r="DH126" i="8"/>
  <c r="DH111" i="8"/>
  <c r="DH125" i="8"/>
  <c r="DH124" i="8"/>
  <c r="DH132" i="8"/>
  <c r="DH127" i="8"/>
  <c r="DH139" i="8"/>
  <c r="DH129" i="8"/>
  <c r="DH138" i="8"/>
  <c r="DH137" i="8"/>
  <c r="DH145" i="8"/>
  <c r="DH123" i="8"/>
  <c r="DH136" i="8"/>
  <c r="DH131" i="8"/>
  <c r="DH135" i="8"/>
  <c r="DH143" i="8"/>
  <c r="DH115" i="8"/>
  <c r="DH134" i="8"/>
  <c r="DH142" i="8"/>
  <c r="DH141" i="8"/>
  <c r="DH149" i="8"/>
  <c r="DH157" i="8"/>
  <c r="DH144" i="8"/>
  <c r="DH155" i="8"/>
  <c r="DH153" i="8"/>
  <c r="DH146" i="8"/>
  <c r="DH152" i="8"/>
  <c r="DH133" i="8"/>
  <c r="DH140" i="8"/>
  <c r="DH147" i="8"/>
  <c r="DH151" i="8"/>
  <c r="DH159" i="8"/>
  <c r="DH160" i="8"/>
  <c r="DH167" i="8"/>
  <c r="DH175" i="8"/>
  <c r="DH161" i="8"/>
  <c r="DH166" i="8"/>
  <c r="DH174" i="8"/>
  <c r="DH150" i="8"/>
  <c r="DH162" i="8"/>
  <c r="DH165" i="8"/>
  <c r="DH173" i="8"/>
  <c r="DH181" i="8"/>
  <c r="DH154" i="8"/>
  <c r="DH164" i="8"/>
  <c r="DH172" i="8"/>
  <c r="DH156" i="8"/>
  <c r="DH163" i="8"/>
  <c r="DH171" i="8"/>
  <c r="DH148" i="8"/>
  <c r="DH158" i="8"/>
  <c r="DH170" i="8"/>
  <c r="DH169" i="8"/>
  <c r="DH177" i="8"/>
  <c r="DH186" i="8"/>
  <c r="DH194" i="8"/>
  <c r="DH178" i="8"/>
  <c r="DH185" i="8"/>
  <c r="DH193" i="8"/>
  <c r="DH179" i="8"/>
  <c r="DH184" i="8"/>
  <c r="DH192" i="8"/>
  <c r="DH200" i="8"/>
  <c r="DH180" i="8"/>
  <c r="DH191" i="8"/>
  <c r="DH190" i="8"/>
  <c r="DH198" i="8"/>
  <c r="DH189" i="8"/>
  <c r="DH197" i="8"/>
  <c r="DH176" i="8"/>
  <c r="DH182" i="8"/>
  <c r="DH188" i="8"/>
  <c r="DH196" i="8"/>
  <c r="DH204" i="8"/>
  <c r="DH211" i="8"/>
  <c r="DH219" i="8"/>
  <c r="DH168" i="8"/>
  <c r="DH210" i="8"/>
  <c r="DH218" i="8"/>
  <c r="DH183" i="8"/>
  <c r="DH195" i="8"/>
  <c r="DH209" i="8"/>
  <c r="DH217" i="8"/>
  <c r="DH225" i="8"/>
  <c r="DH233" i="8"/>
  <c r="DH202" i="8"/>
  <c r="DH208" i="8"/>
  <c r="DH216" i="8"/>
  <c r="DH203" i="8"/>
  <c r="DH207" i="8"/>
  <c r="DH215" i="8"/>
  <c r="DH223" i="8"/>
  <c r="DH187" i="8"/>
  <c r="DH206" i="8"/>
  <c r="DH214" i="8"/>
  <c r="DH222" i="8"/>
  <c r="DH201" i="8"/>
  <c r="DH205" i="8"/>
  <c r="DH213" i="8"/>
  <c r="DH221" i="8"/>
  <c r="DH229" i="8"/>
  <c r="DH227" i="8"/>
  <c r="DH240" i="8"/>
  <c r="DH3" i="8"/>
  <c r="DH228" i="8"/>
  <c r="DH239" i="8"/>
  <c r="DH247" i="8"/>
  <c r="DH220" i="8"/>
  <c r="DH238" i="8"/>
  <c r="DH246" i="8"/>
  <c r="DH245" i="8"/>
  <c r="DH241" i="8"/>
  <c r="DH212" i="8"/>
  <c r="DH224" i="8"/>
  <c r="DH237" i="8"/>
  <c r="DH226" i="8"/>
  <c r="DH230" i="8"/>
  <c r="DH236" i="8"/>
  <c r="DH244" i="8"/>
  <c r="DH231" i="8"/>
  <c r="DH235" i="8"/>
  <c r="DH243" i="8"/>
  <c r="DH232" i="8"/>
  <c r="DH234" i="8"/>
  <c r="DH242" i="8"/>
  <c r="DH199" i="8"/>
  <c r="U4" i="8"/>
  <c r="U6" i="8"/>
  <c r="U5" i="8"/>
  <c r="U11" i="8"/>
  <c r="U8" i="8"/>
  <c r="U9" i="8"/>
  <c r="U10" i="8"/>
  <c r="U13" i="8"/>
  <c r="U7" i="8"/>
  <c r="U15" i="8"/>
  <c r="U16" i="8"/>
  <c r="U12" i="8"/>
  <c r="U20" i="8"/>
  <c r="U18" i="8"/>
  <c r="U17" i="8"/>
  <c r="U14" i="8"/>
  <c r="U21" i="8"/>
  <c r="U23" i="8"/>
  <c r="U24" i="8"/>
  <c r="U19" i="8"/>
  <c r="U22" i="8"/>
  <c r="U26" i="8"/>
  <c r="U25" i="8"/>
  <c r="U27" i="8"/>
  <c r="U33" i="8"/>
  <c r="U38" i="8"/>
  <c r="U31" i="8"/>
  <c r="U29" i="8"/>
  <c r="U34" i="8"/>
  <c r="U36" i="8"/>
  <c r="U28" i="8"/>
  <c r="U30" i="8"/>
  <c r="U42" i="8"/>
  <c r="U48" i="8"/>
  <c r="U35" i="8"/>
  <c r="U37" i="8"/>
  <c r="U39" i="8"/>
  <c r="U46" i="8"/>
  <c r="U40" i="8"/>
  <c r="U41" i="8"/>
  <c r="U44" i="8"/>
  <c r="U45" i="8"/>
  <c r="U49" i="8"/>
  <c r="U32" i="8"/>
  <c r="U43" i="8"/>
  <c r="U53" i="8"/>
  <c r="U47" i="8"/>
  <c r="U51" i="8"/>
  <c r="U56" i="8"/>
  <c r="U62" i="8"/>
  <c r="U60" i="8"/>
  <c r="U50" i="8"/>
  <c r="U52" i="8"/>
  <c r="U54" i="8"/>
  <c r="U58" i="8"/>
  <c r="U59" i="8"/>
  <c r="U63" i="8"/>
  <c r="U70" i="8"/>
  <c r="U64" i="8"/>
  <c r="U65" i="8"/>
  <c r="U68" i="8"/>
  <c r="U55" i="8"/>
  <c r="U57" i="8"/>
  <c r="U66" i="8"/>
  <c r="U69" i="8"/>
  <c r="U74" i="8"/>
  <c r="U82" i="8"/>
  <c r="U71" i="8"/>
  <c r="U80" i="8"/>
  <c r="U61" i="8"/>
  <c r="U72" i="8"/>
  <c r="U73" i="8"/>
  <c r="U78" i="8"/>
  <c r="U77" i="8"/>
  <c r="U67" i="8"/>
  <c r="U76" i="8"/>
  <c r="U84" i="8"/>
  <c r="U88" i="8"/>
  <c r="U87" i="8"/>
  <c r="U83" i="8"/>
  <c r="U86" i="8"/>
  <c r="U94" i="8"/>
  <c r="U75" i="8"/>
  <c r="U92" i="8"/>
  <c r="U85" i="8"/>
  <c r="U79" i="8"/>
  <c r="U90" i="8"/>
  <c r="U89" i="8"/>
  <c r="U93" i="8"/>
  <c r="U104" i="8"/>
  <c r="U102" i="8"/>
  <c r="U95" i="8"/>
  <c r="U96" i="8"/>
  <c r="U100" i="8"/>
  <c r="U99" i="8"/>
  <c r="U81" i="8"/>
  <c r="U91" i="8"/>
  <c r="U98" i="8"/>
  <c r="U106" i="8"/>
  <c r="U111" i="8"/>
  <c r="U110" i="8"/>
  <c r="U97" i="8"/>
  <c r="U105" i="8"/>
  <c r="U109" i="8"/>
  <c r="U117" i="8"/>
  <c r="U115" i="8"/>
  <c r="U101" i="8"/>
  <c r="U107" i="8"/>
  <c r="U103" i="8"/>
  <c r="U108" i="8"/>
  <c r="U113" i="8"/>
  <c r="U119" i="8"/>
  <c r="U127" i="8"/>
  <c r="U125" i="8"/>
  <c r="U133" i="8"/>
  <c r="U112" i="8"/>
  <c r="U124" i="8"/>
  <c r="U116" i="8"/>
  <c r="U123" i="8"/>
  <c r="U122" i="8"/>
  <c r="U130" i="8"/>
  <c r="U121" i="8"/>
  <c r="U129" i="8"/>
  <c r="U136" i="8"/>
  <c r="U131" i="8"/>
  <c r="U132" i="8"/>
  <c r="U135" i="8"/>
  <c r="U114" i="8"/>
  <c r="U142" i="8"/>
  <c r="U150" i="8"/>
  <c r="U140" i="8"/>
  <c r="U126" i="8"/>
  <c r="U134" i="8"/>
  <c r="U139" i="8"/>
  <c r="U128" i="8"/>
  <c r="U138" i="8"/>
  <c r="U146" i="8"/>
  <c r="U141" i="8"/>
  <c r="U154" i="8"/>
  <c r="U144" i="8"/>
  <c r="U153" i="8"/>
  <c r="U118" i="8"/>
  <c r="U147" i="8"/>
  <c r="U152" i="8"/>
  <c r="U160" i="8"/>
  <c r="U148" i="8"/>
  <c r="U151" i="8"/>
  <c r="U137" i="8"/>
  <c r="U149" i="8"/>
  <c r="U158" i="8"/>
  <c r="U157" i="8"/>
  <c r="U120" i="8"/>
  <c r="U156" i="8"/>
  <c r="U164" i="8"/>
  <c r="U172" i="8"/>
  <c r="U155" i="8"/>
  <c r="U171" i="8"/>
  <c r="U170" i="8"/>
  <c r="U178" i="8"/>
  <c r="U169" i="8"/>
  <c r="U145" i="8"/>
  <c r="U159" i="8"/>
  <c r="U168" i="8"/>
  <c r="U176" i="8"/>
  <c r="U143" i="8"/>
  <c r="U161" i="8"/>
  <c r="U167" i="8"/>
  <c r="U175" i="8"/>
  <c r="U162" i="8"/>
  <c r="U166" i="8"/>
  <c r="U174" i="8"/>
  <c r="U182" i="8"/>
  <c r="U163" i="8"/>
  <c r="U181" i="8"/>
  <c r="U191" i="8"/>
  <c r="U199" i="8"/>
  <c r="U190" i="8"/>
  <c r="U173" i="8"/>
  <c r="U189" i="8"/>
  <c r="U197" i="8"/>
  <c r="U205" i="8"/>
  <c r="U165" i="8"/>
  <c r="U183" i="8"/>
  <c r="U188" i="8"/>
  <c r="U187" i="8"/>
  <c r="U195" i="8"/>
  <c r="U177" i="8"/>
  <c r="U186" i="8"/>
  <c r="U194" i="8"/>
  <c r="U202" i="8"/>
  <c r="U179" i="8"/>
  <c r="U185" i="8"/>
  <c r="U193" i="8"/>
  <c r="U201" i="8"/>
  <c r="U192" i="8"/>
  <c r="U203" i="8"/>
  <c r="U208" i="8"/>
  <c r="U216" i="8"/>
  <c r="U224" i="8"/>
  <c r="U184" i="8"/>
  <c r="U196" i="8"/>
  <c r="U204" i="8"/>
  <c r="U207" i="8"/>
  <c r="U215" i="8"/>
  <c r="U223" i="8"/>
  <c r="U198" i="8"/>
  <c r="U206" i="8"/>
  <c r="U214" i="8"/>
  <c r="U222" i="8"/>
  <c r="U230" i="8"/>
  <c r="U213" i="8"/>
  <c r="U221" i="8"/>
  <c r="U212" i="8"/>
  <c r="U220" i="8"/>
  <c r="U200" i="8"/>
  <c r="U211" i="8"/>
  <c r="U219" i="8"/>
  <c r="U227" i="8"/>
  <c r="U210" i="8"/>
  <c r="U218" i="8"/>
  <c r="U226" i="8"/>
  <c r="U237" i="8"/>
  <c r="U245" i="8"/>
  <c r="U180" i="8"/>
  <c r="U225" i="8"/>
  <c r="U231" i="8"/>
  <c r="U236" i="8"/>
  <c r="U244" i="8"/>
  <c r="U232" i="8"/>
  <c r="U235" i="8"/>
  <c r="U243" i="8"/>
  <c r="U242" i="8"/>
  <c r="U233" i="8"/>
  <c r="U234" i="8"/>
  <c r="U246" i="8"/>
  <c r="U241" i="8"/>
  <c r="U3" i="8"/>
  <c r="U228" i="8"/>
  <c r="U240" i="8"/>
  <c r="U238" i="8"/>
  <c r="U217" i="8"/>
  <c r="U229" i="8"/>
  <c r="U239" i="8"/>
  <c r="U247" i="8"/>
  <c r="U209" i="8"/>
  <c r="CL7" i="8"/>
  <c r="CL6" i="8"/>
  <c r="CL4" i="8"/>
  <c r="CL8" i="8"/>
  <c r="CL5" i="8"/>
  <c r="CL10" i="8"/>
  <c r="CL9" i="8"/>
  <c r="CL14" i="8"/>
  <c r="CL12" i="8"/>
  <c r="CL15" i="8"/>
  <c r="CL17" i="8"/>
  <c r="CL16" i="8"/>
  <c r="CL22" i="8"/>
  <c r="CL11" i="8"/>
  <c r="CL13" i="8"/>
  <c r="CL27" i="8"/>
  <c r="CL18" i="8"/>
  <c r="CL21" i="8"/>
  <c r="CL20" i="8"/>
  <c r="CL25" i="8"/>
  <c r="CL19" i="8"/>
  <c r="CL26" i="8"/>
  <c r="CL34" i="8"/>
  <c r="CL29" i="8"/>
  <c r="CL32" i="8"/>
  <c r="CL30" i="8"/>
  <c r="CL28" i="8"/>
  <c r="CL35" i="8"/>
  <c r="CL23" i="8"/>
  <c r="CL24" i="8"/>
  <c r="CL31" i="8"/>
  <c r="CL33" i="8"/>
  <c r="CL39" i="8"/>
  <c r="CL36" i="8"/>
  <c r="CL45" i="8"/>
  <c r="CL38" i="8"/>
  <c r="CL43" i="8"/>
  <c r="CL42" i="8"/>
  <c r="CL37" i="8"/>
  <c r="CL41" i="8"/>
  <c r="CL49" i="8"/>
  <c r="CL47" i="8"/>
  <c r="CL54" i="8"/>
  <c r="CL46" i="8"/>
  <c r="CL48" i="8"/>
  <c r="CL52" i="8"/>
  <c r="CL53" i="8"/>
  <c r="CL59" i="8"/>
  <c r="CL51" i="8"/>
  <c r="CL57" i="8"/>
  <c r="CL56" i="8"/>
  <c r="CL44" i="8"/>
  <c r="CL50" i="8"/>
  <c r="CL63" i="8"/>
  <c r="CL40" i="8"/>
  <c r="CL55" i="8"/>
  <c r="CL58" i="8"/>
  <c r="CL61" i="8"/>
  <c r="CL67" i="8"/>
  <c r="CL60" i="8"/>
  <c r="CL62" i="8"/>
  <c r="CL65" i="8"/>
  <c r="CL71" i="8"/>
  <c r="CL73" i="8"/>
  <c r="CL79" i="8"/>
  <c r="CL64" i="8"/>
  <c r="CL77" i="8"/>
  <c r="CL69" i="8"/>
  <c r="CL70" i="8"/>
  <c r="CL75" i="8"/>
  <c r="CL66" i="8"/>
  <c r="CL68" i="8"/>
  <c r="CL74" i="8"/>
  <c r="CL81" i="8"/>
  <c r="CL80" i="8"/>
  <c r="CL85" i="8"/>
  <c r="CL91" i="8"/>
  <c r="CL72" i="8"/>
  <c r="CL89" i="8"/>
  <c r="CL82" i="8"/>
  <c r="CL88" i="8"/>
  <c r="CL76" i="8"/>
  <c r="CL83" i="8"/>
  <c r="CL87" i="8"/>
  <c r="CL95" i="8"/>
  <c r="CL86" i="8"/>
  <c r="CL96" i="8"/>
  <c r="CL101" i="8"/>
  <c r="CL99" i="8"/>
  <c r="CL107" i="8"/>
  <c r="CL92" i="8"/>
  <c r="CL78" i="8"/>
  <c r="CL93" i="8"/>
  <c r="CL97" i="8"/>
  <c r="CL94" i="8"/>
  <c r="CL104" i="8"/>
  <c r="CL103" i="8"/>
  <c r="CL90" i="8"/>
  <c r="CL84" i="8"/>
  <c r="CL108" i="8"/>
  <c r="CL114" i="8"/>
  <c r="CL112" i="8"/>
  <c r="CL98" i="8"/>
  <c r="CL111" i="8"/>
  <c r="CL100" i="8"/>
  <c r="CL105" i="8"/>
  <c r="CL110" i="8"/>
  <c r="CL118" i="8"/>
  <c r="CL106" i="8"/>
  <c r="CL116" i="8"/>
  <c r="CL124" i="8"/>
  <c r="CL115" i="8"/>
  <c r="CL117" i="8"/>
  <c r="CL123" i="8"/>
  <c r="CL122" i="8"/>
  <c r="CL130" i="8"/>
  <c r="CL121" i="8"/>
  <c r="CL113" i="8"/>
  <c r="CL120" i="8"/>
  <c r="CL128" i="8"/>
  <c r="CL119" i="8"/>
  <c r="CL127" i="8"/>
  <c r="CL126" i="8"/>
  <c r="CL129" i="8"/>
  <c r="CL140" i="8"/>
  <c r="CL139" i="8"/>
  <c r="CL147" i="8"/>
  <c r="CL138" i="8"/>
  <c r="CL102" i="8"/>
  <c r="CL131" i="8"/>
  <c r="CL137" i="8"/>
  <c r="CL145" i="8"/>
  <c r="CL132" i="8"/>
  <c r="CL136" i="8"/>
  <c r="CL125" i="8"/>
  <c r="CL133" i="8"/>
  <c r="CL135" i="8"/>
  <c r="CL143" i="8"/>
  <c r="CL109" i="8"/>
  <c r="CL149" i="8"/>
  <c r="CL151" i="8"/>
  <c r="CL159" i="8"/>
  <c r="CL141" i="8"/>
  <c r="CL150" i="8"/>
  <c r="CL157" i="8"/>
  <c r="CL134" i="8"/>
  <c r="CL144" i="8"/>
  <c r="CL146" i="8"/>
  <c r="CL155" i="8"/>
  <c r="CL142" i="8"/>
  <c r="CL154" i="8"/>
  <c r="CL153" i="8"/>
  <c r="CL161" i="8"/>
  <c r="CL169" i="8"/>
  <c r="CL177" i="8"/>
  <c r="CL168" i="8"/>
  <c r="CL162" i="8"/>
  <c r="CL167" i="8"/>
  <c r="CL175" i="8"/>
  <c r="CL183" i="8"/>
  <c r="CL148" i="8"/>
  <c r="CL163" i="8"/>
  <c r="CL166" i="8"/>
  <c r="CL174" i="8"/>
  <c r="CL156" i="8"/>
  <c r="CL165" i="8"/>
  <c r="CL173" i="8"/>
  <c r="CL152" i="8"/>
  <c r="CL158" i="8"/>
  <c r="CL164" i="8"/>
  <c r="CL172" i="8"/>
  <c r="CL171" i="8"/>
  <c r="CL179" i="8"/>
  <c r="CL178" i="8"/>
  <c r="CL188" i="8"/>
  <c r="CL196" i="8"/>
  <c r="CL187" i="8"/>
  <c r="CL170" i="8"/>
  <c r="CL186" i="8"/>
  <c r="CL194" i="8"/>
  <c r="CL202" i="8"/>
  <c r="CL180" i="8"/>
  <c r="CL185" i="8"/>
  <c r="CL193" i="8"/>
  <c r="CL160" i="8"/>
  <c r="CL181" i="8"/>
  <c r="CL184" i="8"/>
  <c r="CL192" i="8"/>
  <c r="CL182" i="8"/>
  <c r="CL191" i="8"/>
  <c r="CL199" i="8"/>
  <c r="CL176" i="8"/>
  <c r="CL190" i="8"/>
  <c r="CL198" i="8"/>
  <c r="CL189" i="8"/>
  <c r="CL200" i="8"/>
  <c r="CL205" i="8"/>
  <c r="CL213" i="8"/>
  <c r="CL221" i="8"/>
  <c r="CL212" i="8"/>
  <c r="CL220" i="8"/>
  <c r="CL195" i="8"/>
  <c r="CL211" i="8"/>
  <c r="CL219" i="8"/>
  <c r="CL227" i="8"/>
  <c r="CL197" i="8"/>
  <c r="CL201" i="8"/>
  <c r="CL210" i="8"/>
  <c r="CL218" i="8"/>
  <c r="CL203" i="8"/>
  <c r="CL209" i="8"/>
  <c r="CL217" i="8"/>
  <c r="CL225" i="8"/>
  <c r="CL204" i="8"/>
  <c r="CL208" i="8"/>
  <c r="CL216" i="8"/>
  <c r="CL224" i="8"/>
  <c r="CL207" i="8"/>
  <c r="CL215" i="8"/>
  <c r="CL223" i="8"/>
  <c r="CL231" i="8"/>
  <c r="CL234" i="8"/>
  <c r="CL242" i="8"/>
  <c r="CL3" i="8"/>
  <c r="CL243" i="8"/>
  <c r="CL226" i="8"/>
  <c r="CL228" i="8"/>
  <c r="CL241" i="8"/>
  <c r="CL233" i="8"/>
  <c r="CL229" i="8"/>
  <c r="CL240" i="8"/>
  <c r="CL235" i="8"/>
  <c r="CL230" i="8"/>
  <c r="CL239" i="8"/>
  <c r="CL247" i="8"/>
  <c r="CL238" i="8"/>
  <c r="CL246" i="8"/>
  <c r="CL222" i="8"/>
  <c r="CL237" i="8"/>
  <c r="CL245" i="8"/>
  <c r="CL214" i="8"/>
  <c r="CL232" i="8"/>
  <c r="CL236" i="8"/>
  <c r="CL244" i="8"/>
  <c r="CL206" i="8"/>
  <c r="T8" i="8"/>
  <c r="T5" i="8"/>
  <c r="T4" i="8"/>
  <c r="T10" i="8"/>
  <c r="T7" i="8"/>
  <c r="T6" i="8"/>
  <c r="T14" i="8"/>
  <c r="T13" i="8"/>
  <c r="T19" i="8"/>
  <c r="T15" i="8"/>
  <c r="T24" i="8"/>
  <c r="T11" i="8"/>
  <c r="T12" i="8"/>
  <c r="T20" i="8"/>
  <c r="T22" i="8"/>
  <c r="T9" i="8"/>
  <c r="T16" i="8"/>
  <c r="T18" i="8"/>
  <c r="T23" i="8"/>
  <c r="T29" i="8"/>
  <c r="T27" i="8"/>
  <c r="T17" i="8"/>
  <c r="T25" i="8"/>
  <c r="T21" i="8"/>
  <c r="T26" i="8"/>
  <c r="T28" i="8"/>
  <c r="T32" i="8"/>
  <c r="T31" i="8"/>
  <c r="T37" i="8"/>
  <c r="T30" i="8"/>
  <c r="T35" i="8"/>
  <c r="T41" i="8"/>
  <c r="T38" i="8"/>
  <c r="T33" i="8"/>
  <c r="T47" i="8"/>
  <c r="T39" i="8"/>
  <c r="T34" i="8"/>
  <c r="T36" i="8"/>
  <c r="T40" i="8"/>
  <c r="T45" i="8"/>
  <c r="T43" i="8"/>
  <c r="T46" i="8"/>
  <c r="T48" i="8"/>
  <c r="T50" i="8"/>
  <c r="T44" i="8"/>
  <c r="T42" i="8"/>
  <c r="T52" i="8"/>
  <c r="T61" i="8"/>
  <c r="T53" i="8"/>
  <c r="T59" i="8"/>
  <c r="T54" i="8"/>
  <c r="T58" i="8"/>
  <c r="T49" i="8"/>
  <c r="T55" i="8"/>
  <c r="T57" i="8"/>
  <c r="T65" i="8"/>
  <c r="T60" i="8"/>
  <c r="T63" i="8"/>
  <c r="T51" i="8"/>
  <c r="T64" i="8"/>
  <c r="T69" i="8"/>
  <c r="T67" i="8"/>
  <c r="T56" i="8"/>
  <c r="T62" i="8"/>
  <c r="T73" i="8"/>
  <c r="T81" i="8"/>
  <c r="T66" i="8"/>
  <c r="T68" i="8"/>
  <c r="T71" i="8"/>
  <c r="T72" i="8"/>
  <c r="T79" i="8"/>
  <c r="T77" i="8"/>
  <c r="T76" i="8"/>
  <c r="T70" i="8"/>
  <c r="T75" i="8"/>
  <c r="T83" i="8"/>
  <c r="T87" i="8"/>
  <c r="T74" i="8"/>
  <c r="T86" i="8"/>
  <c r="T93" i="8"/>
  <c r="T84" i="8"/>
  <c r="T85" i="8"/>
  <c r="T91" i="8"/>
  <c r="T78" i="8"/>
  <c r="T82" i="8"/>
  <c r="T90" i="8"/>
  <c r="T80" i="8"/>
  <c r="T89" i="8"/>
  <c r="T103" i="8"/>
  <c r="T94" i="8"/>
  <c r="T95" i="8"/>
  <c r="T101" i="8"/>
  <c r="T96" i="8"/>
  <c r="T92" i="8"/>
  <c r="T99" i="8"/>
  <c r="T88" i="8"/>
  <c r="T98" i="8"/>
  <c r="T97" i="8"/>
  <c r="T105" i="8"/>
  <c r="T110" i="8"/>
  <c r="T109" i="8"/>
  <c r="T116" i="8"/>
  <c r="T106" i="8"/>
  <c r="T100" i="8"/>
  <c r="T107" i="8"/>
  <c r="T114" i="8"/>
  <c r="T102" i="8"/>
  <c r="T108" i="8"/>
  <c r="T113" i="8"/>
  <c r="T104" i="8"/>
  <c r="T112" i="8"/>
  <c r="T126" i="8"/>
  <c r="T124" i="8"/>
  <c r="T132" i="8"/>
  <c r="T123" i="8"/>
  <c r="T111" i="8"/>
  <c r="T122" i="8"/>
  <c r="T115" i="8"/>
  <c r="T117" i="8"/>
  <c r="T121" i="8"/>
  <c r="T129" i="8"/>
  <c r="T118" i="8"/>
  <c r="T120" i="8"/>
  <c r="T128" i="8"/>
  <c r="T131" i="8"/>
  <c r="T135" i="8"/>
  <c r="T133" i="8"/>
  <c r="T141" i="8"/>
  <c r="T149" i="8"/>
  <c r="T125" i="8"/>
  <c r="T134" i="8"/>
  <c r="T139" i="8"/>
  <c r="T119" i="8"/>
  <c r="T127" i="8"/>
  <c r="T130" i="8"/>
  <c r="T138" i="8"/>
  <c r="T137" i="8"/>
  <c r="T145" i="8"/>
  <c r="T144" i="8"/>
  <c r="T146" i="8"/>
  <c r="T153" i="8"/>
  <c r="T136" i="8"/>
  <c r="T147" i="8"/>
  <c r="T152" i="8"/>
  <c r="T148" i="8"/>
  <c r="T151" i="8"/>
  <c r="T159" i="8"/>
  <c r="T142" i="8"/>
  <c r="T157" i="8"/>
  <c r="T150" i="8"/>
  <c r="T156" i="8"/>
  <c r="T143" i="8"/>
  <c r="T155" i="8"/>
  <c r="T163" i="8"/>
  <c r="T154" i="8"/>
  <c r="T171" i="8"/>
  <c r="T170" i="8"/>
  <c r="T169" i="8"/>
  <c r="T177" i="8"/>
  <c r="T158" i="8"/>
  <c r="T160" i="8"/>
  <c r="T168" i="8"/>
  <c r="T161" i="8"/>
  <c r="T167" i="8"/>
  <c r="T175" i="8"/>
  <c r="T140" i="8"/>
  <c r="T162" i="8"/>
  <c r="T166" i="8"/>
  <c r="T174" i="8"/>
  <c r="T165" i="8"/>
  <c r="T173" i="8"/>
  <c r="T181" i="8"/>
  <c r="T164" i="8"/>
  <c r="T190" i="8"/>
  <c r="T198" i="8"/>
  <c r="T182" i="8"/>
  <c r="T189" i="8"/>
  <c r="T183" i="8"/>
  <c r="T188" i="8"/>
  <c r="T196" i="8"/>
  <c r="T204" i="8"/>
  <c r="T187" i="8"/>
  <c r="T176" i="8"/>
  <c r="T186" i="8"/>
  <c r="T194" i="8"/>
  <c r="T178" i="8"/>
  <c r="T179" i="8"/>
  <c r="T185" i="8"/>
  <c r="T193" i="8"/>
  <c r="T201" i="8"/>
  <c r="T180" i="8"/>
  <c r="T184" i="8"/>
  <c r="T192" i="8"/>
  <c r="T200" i="8"/>
  <c r="T195" i="8"/>
  <c r="T207" i="8"/>
  <c r="T215" i="8"/>
  <c r="T223" i="8"/>
  <c r="T172" i="8"/>
  <c r="T197" i="8"/>
  <c r="T206" i="8"/>
  <c r="T214" i="8"/>
  <c r="T222" i="8"/>
  <c r="T199" i="8"/>
  <c r="T205" i="8"/>
  <c r="T213" i="8"/>
  <c r="T221" i="8"/>
  <c r="T229" i="8"/>
  <c r="T212" i="8"/>
  <c r="T220" i="8"/>
  <c r="T202" i="8"/>
  <c r="T211" i="8"/>
  <c r="T219" i="8"/>
  <c r="T191" i="8"/>
  <c r="T210" i="8"/>
  <c r="T218" i="8"/>
  <c r="T226" i="8"/>
  <c r="T209" i="8"/>
  <c r="T217" i="8"/>
  <c r="T225" i="8"/>
  <c r="T233" i="8"/>
  <c r="T224" i="8"/>
  <c r="T231" i="8"/>
  <c r="T236" i="8"/>
  <c r="T244" i="8"/>
  <c r="T203" i="8"/>
  <c r="T232" i="8"/>
  <c r="T235" i="8"/>
  <c r="T243" i="8"/>
  <c r="T227" i="8"/>
  <c r="T234" i="8"/>
  <c r="T242" i="8"/>
  <c r="T3" i="8"/>
  <c r="T216" i="8"/>
  <c r="T241" i="8"/>
  <c r="T208" i="8"/>
  <c r="T228" i="8"/>
  <c r="T240" i="8"/>
  <c r="T237" i="8"/>
  <c r="T239" i="8"/>
  <c r="T247" i="8"/>
  <c r="T230" i="8"/>
  <c r="T238" i="8"/>
  <c r="T246" i="8"/>
  <c r="T245" i="8"/>
  <c r="DB7" i="8"/>
  <c r="DB6" i="8"/>
  <c r="DB4" i="8"/>
  <c r="DB8" i="8"/>
  <c r="DB5" i="8"/>
  <c r="DB10" i="8"/>
  <c r="DB14" i="8"/>
  <c r="DB15" i="8"/>
  <c r="DB9" i="8"/>
  <c r="DB11" i="8"/>
  <c r="DB17" i="8"/>
  <c r="DB16" i="8"/>
  <c r="DB22" i="8"/>
  <c r="DB12" i="8"/>
  <c r="DB13" i="8"/>
  <c r="DB20" i="8"/>
  <c r="DB18" i="8"/>
  <c r="DB27" i="8"/>
  <c r="DB25" i="8"/>
  <c r="DB19" i="8"/>
  <c r="DB34" i="8"/>
  <c r="DB23" i="8"/>
  <c r="DB26" i="8"/>
  <c r="DB32" i="8"/>
  <c r="DB21" i="8"/>
  <c r="DB30" i="8"/>
  <c r="DB24" i="8"/>
  <c r="DB31" i="8"/>
  <c r="DB33" i="8"/>
  <c r="DB35" i="8"/>
  <c r="DB29" i="8"/>
  <c r="DB28" i="8"/>
  <c r="DB39" i="8"/>
  <c r="DB37" i="8"/>
  <c r="DB36" i="8"/>
  <c r="DB45" i="8"/>
  <c r="DB43" i="8"/>
  <c r="DB40" i="8"/>
  <c r="DB42" i="8"/>
  <c r="DB38" i="8"/>
  <c r="DB41" i="8"/>
  <c r="DB49" i="8"/>
  <c r="DB48" i="8"/>
  <c r="DB54" i="8"/>
  <c r="DB47" i="8"/>
  <c r="DB52" i="8"/>
  <c r="DB46" i="8"/>
  <c r="DB50" i="8"/>
  <c r="DB44" i="8"/>
  <c r="DB59" i="8"/>
  <c r="DB53" i="8"/>
  <c r="DB57" i="8"/>
  <c r="DB51" i="8"/>
  <c r="DB56" i="8"/>
  <c r="DB63" i="8"/>
  <c r="DB62" i="8"/>
  <c r="DB58" i="8"/>
  <c r="DB67" i="8"/>
  <c r="DB64" i="8"/>
  <c r="DB61" i="8"/>
  <c r="DB65" i="8"/>
  <c r="DB55" i="8"/>
  <c r="DB60" i="8"/>
  <c r="DB71" i="8"/>
  <c r="DB70" i="8"/>
  <c r="DB79" i="8"/>
  <c r="DB77" i="8"/>
  <c r="DB72" i="8"/>
  <c r="DB73" i="8"/>
  <c r="DB75" i="8"/>
  <c r="DB66" i="8"/>
  <c r="DB69" i="8"/>
  <c r="DB74" i="8"/>
  <c r="DB81" i="8"/>
  <c r="DB68" i="8"/>
  <c r="DB85" i="8"/>
  <c r="DB82" i="8"/>
  <c r="DB83" i="8"/>
  <c r="DB91" i="8"/>
  <c r="DB84" i="8"/>
  <c r="DB76" i="8"/>
  <c r="DB89" i="8"/>
  <c r="DB78" i="8"/>
  <c r="DB88" i="8"/>
  <c r="DB80" i="8"/>
  <c r="DB87" i="8"/>
  <c r="DB95" i="8"/>
  <c r="DB93" i="8"/>
  <c r="DB101" i="8"/>
  <c r="DB94" i="8"/>
  <c r="DB86" i="8"/>
  <c r="DB99" i="8"/>
  <c r="DB107" i="8"/>
  <c r="DB96" i="8"/>
  <c r="DB97" i="8"/>
  <c r="DB104" i="8"/>
  <c r="DB103" i="8"/>
  <c r="DB108" i="8"/>
  <c r="DB90" i="8"/>
  <c r="DB92" i="8"/>
  <c r="DB105" i="8"/>
  <c r="DB114" i="8"/>
  <c r="DB98" i="8"/>
  <c r="DB106" i="8"/>
  <c r="DB100" i="8"/>
  <c r="DB112" i="8"/>
  <c r="DB102" i="8"/>
  <c r="DB111" i="8"/>
  <c r="DB110" i="8"/>
  <c r="DB118" i="8"/>
  <c r="DB124" i="8"/>
  <c r="DB109" i="8"/>
  <c r="DB123" i="8"/>
  <c r="DB122" i="8"/>
  <c r="DB130" i="8"/>
  <c r="DB115" i="8"/>
  <c r="DB121" i="8"/>
  <c r="DB116" i="8"/>
  <c r="DB120" i="8"/>
  <c r="DB128" i="8"/>
  <c r="DB117" i="8"/>
  <c r="DB119" i="8"/>
  <c r="DB127" i="8"/>
  <c r="DB113" i="8"/>
  <c r="DB126" i="8"/>
  <c r="DB131" i="8"/>
  <c r="DB132" i="8"/>
  <c r="DB140" i="8"/>
  <c r="DB133" i="8"/>
  <c r="DB139" i="8"/>
  <c r="DB147" i="8"/>
  <c r="DB138" i="8"/>
  <c r="DB125" i="8"/>
  <c r="DB137" i="8"/>
  <c r="DB145" i="8"/>
  <c r="DB136" i="8"/>
  <c r="DB135" i="8"/>
  <c r="DB143" i="8"/>
  <c r="DB146" i="8"/>
  <c r="DB151" i="8"/>
  <c r="DB159" i="8"/>
  <c r="DB150" i="8"/>
  <c r="DB141" i="8"/>
  <c r="DB157" i="8"/>
  <c r="DB148" i="8"/>
  <c r="DB149" i="8"/>
  <c r="DB155" i="8"/>
  <c r="DB129" i="8"/>
  <c r="DB142" i="8"/>
  <c r="DB154" i="8"/>
  <c r="DB134" i="8"/>
  <c r="DB144" i="8"/>
  <c r="DB153" i="8"/>
  <c r="DB161" i="8"/>
  <c r="DB169" i="8"/>
  <c r="DB177" i="8"/>
  <c r="DB168" i="8"/>
  <c r="DB156" i="8"/>
  <c r="DB167" i="8"/>
  <c r="DB175" i="8"/>
  <c r="DB183" i="8"/>
  <c r="DB158" i="8"/>
  <c r="DB160" i="8"/>
  <c r="DB166" i="8"/>
  <c r="DB174" i="8"/>
  <c r="DB165" i="8"/>
  <c r="DB173" i="8"/>
  <c r="DB164" i="8"/>
  <c r="DB172" i="8"/>
  <c r="DB162" i="8"/>
  <c r="DB171" i="8"/>
  <c r="DB179" i="8"/>
  <c r="DB163" i="8"/>
  <c r="DB181" i="8"/>
  <c r="DB188" i="8"/>
  <c r="DB196" i="8"/>
  <c r="DB182" i="8"/>
  <c r="DB187" i="8"/>
  <c r="DB186" i="8"/>
  <c r="DB194" i="8"/>
  <c r="DB202" i="8"/>
  <c r="DB185" i="8"/>
  <c r="DB193" i="8"/>
  <c r="DB170" i="8"/>
  <c r="DB176" i="8"/>
  <c r="DB178" i="8"/>
  <c r="DB184" i="8"/>
  <c r="DB192" i="8"/>
  <c r="DB191" i="8"/>
  <c r="DB199" i="8"/>
  <c r="DB152" i="8"/>
  <c r="DB190" i="8"/>
  <c r="DB198" i="8"/>
  <c r="DB195" i="8"/>
  <c r="DB200" i="8"/>
  <c r="DB203" i="8"/>
  <c r="DB205" i="8"/>
  <c r="DB213" i="8"/>
  <c r="DB221" i="8"/>
  <c r="DB197" i="8"/>
  <c r="DB204" i="8"/>
  <c r="DB212" i="8"/>
  <c r="DB220" i="8"/>
  <c r="DB189" i="8"/>
  <c r="DB211" i="8"/>
  <c r="DB219" i="8"/>
  <c r="DB227" i="8"/>
  <c r="DB201" i="8"/>
  <c r="DB210" i="8"/>
  <c r="DB218" i="8"/>
  <c r="DB209" i="8"/>
  <c r="DB217" i="8"/>
  <c r="DB225" i="8"/>
  <c r="DB208" i="8"/>
  <c r="DB216" i="8"/>
  <c r="DB224" i="8"/>
  <c r="DB207" i="8"/>
  <c r="DB215" i="8"/>
  <c r="DB223" i="8"/>
  <c r="DB231" i="8"/>
  <c r="DB214" i="8"/>
  <c r="DB234" i="8"/>
  <c r="DB242" i="8"/>
  <c r="DB3" i="8"/>
  <c r="DB206" i="8"/>
  <c r="DB226" i="8"/>
  <c r="DB241" i="8"/>
  <c r="DB180" i="8"/>
  <c r="DB232" i="8"/>
  <c r="DB240" i="8"/>
  <c r="DB233" i="8"/>
  <c r="DB239" i="8"/>
  <c r="DB247" i="8"/>
  <c r="DB238" i="8"/>
  <c r="DB246" i="8"/>
  <c r="DB243" i="8"/>
  <c r="DB228" i="8"/>
  <c r="DB237" i="8"/>
  <c r="DB245" i="8"/>
  <c r="DB230" i="8"/>
  <c r="DB235" i="8"/>
  <c r="DB229" i="8"/>
  <c r="DB236" i="8"/>
  <c r="DB244" i="8"/>
  <c r="DB222" i="8"/>
  <c r="S28" i="8"/>
  <c r="S35" i="8"/>
  <c r="S33" i="8"/>
  <c r="S31" i="8"/>
  <c r="S32" i="8"/>
  <c r="S34" i="8"/>
  <c r="S36" i="8"/>
  <c r="S29" i="8"/>
  <c r="S30" i="8"/>
  <c r="S40" i="8"/>
  <c r="S38" i="8"/>
  <c r="S37" i="8"/>
  <c r="S39" i="8"/>
  <c r="S46" i="8"/>
  <c r="S44" i="8"/>
  <c r="S41" i="8"/>
  <c r="S43" i="8"/>
  <c r="S42" i="8"/>
  <c r="S50" i="8"/>
  <c r="S55" i="8"/>
  <c r="S47" i="8"/>
  <c r="S51" i="8"/>
  <c r="S48" i="8"/>
  <c r="S45" i="8"/>
  <c r="S60" i="8"/>
  <c r="S53" i="8"/>
  <c r="S54" i="8"/>
  <c r="S58" i="8"/>
  <c r="S49" i="8"/>
  <c r="S52" i="8"/>
  <c r="S57" i="8"/>
  <c r="S56" i="8"/>
  <c r="S64" i="8"/>
  <c r="S63" i="8"/>
  <c r="S59" i="8"/>
  <c r="S68" i="8"/>
  <c r="S65" i="8"/>
  <c r="S62" i="8"/>
  <c r="S66" i="8"/>
  <c r="S61" i="8"/>
  <c r="S72" i="8"/>
  <c r="S71" i="8"/>
  <c r="S80" i="8"/>
  <c r="S78" i="8"/>
  <c r="S73" i="8"/>
  <c r="S76" i="8"/>
  <c r="S67" i="8"/>
  <c r="S70" i="8"/>
  <c r="S75" i="8"/>
  <c r="S74" i="8"/>
  <c r="S82" i="8"/>
  <c r="S86" i="8"/>
  <c r="S83" i="8"/>
  <c r="S84" i="8"/>
  <c r="S92" i="8"/>
  <c r="S85" i="8"/>
  <c r="S77" i="8"/>
  <c r="S90" i="8"/>
  <c r="S69" i="8"/>
  <c r="S79" i="8"/>
  <c r="S89" i="8"/>
  <c r="S81" i="8"/>
  <c r="S88" i="8"/>
  <c r="S96" i="8"/>
  <c r="S94" i="8"/>
  <c r="S102" i="8"/>
  <c r="S95" i="8"/>
  <c r="S87" i="8"/>
  <c r="S100" i="8"/>
  <c r="S108" i="8"/>
  <c r="S98" i="8"/>
  <c r="S91" i="8"/>
  <c r="S97" i="8"/>
  <c r="S104" i="8"/>
  <c r="S93" i="8"/>
  <c r="S109" i="8"/>
  <c r="S105" i="8"/>
  <c r="S106" i="8"/>
  <c r="S115" i="8"/>
  <c r="S99" i="8"/>
  <c r="S107" i="8"/>
  <c r="S101" i="8"/>
  <c r="S113" i="8"/>
  <c r="S103" i="8"/>
  <c r="S112" i="8"/>
  <c r="S111" i="8"/>
  <c r="S119" i="8"/>
  <c r="S125" i="8"/>
  <c r="S110" i="8"/>
  <c r="S124" i="8"/>
  <c r="S123" i="8"/>
  <c r="S131" i="8"/>
  <c r="S116" i="8"/>
  <c r="S122" i="8"/>
  <c r="S117" i="8"/>
  <c r="S121" i="8"/>
  <c r="S129" i="8"/>
  <c r="S118" i="8"/>
  <c r="S120" i="8"/>
  <c r="S128" i="8"/>
  <c r="S114" i="8"/>
  <c r="S127" i="8"/>
  <c r="S132" i="8"/>
  <c r="S133" i="8"/>
  <c r="S140" i="8"/>
  <c r="S148" i="8"/>
  <c r="S134" i="8"/>
  <c r="S139" i="8"/>
  <c r="S126" i="8"/>
  <c r="S130" i="8"/>
  <c r="S138" i="8"/>
  <c r="S137" i="8"/>
  <c r="S136" i="8"/>
  <c r="S144" i="8"/>
  <c r="S147" i="8"/>
  <c r="S152" i="8"/>
  <c r="S160" i="8"/>
  <c r="S151" i="8"/>
  <c r="S142" i="8"/>
  <c r="S158" i="8"/>
  <c r="S149" i="8"/>
  <c r="S150" i="8"/>
  <c r="S156" i="8"/>
  <c r="S143" i="8"/>
  <c r="S155" i="8"/>
  <c r="S135" i="8"/>
  <c r="S145" i="8"/>
  <c r="S154" i="8"/>
  <c r="S162" i="8"/>
  <c r="S146" i="8"/>
  <c r="S170" i="8"/>
  <c r="S178" i="8"/>
  <c r="S169" i="8"/>
  <c r="S141" i="8"/>
  <c r="S157" i="8"/>
  <c r="S168" i="8"/>
  <c r="S176" i="8"/>
  <c r="S159" i="8"/>
  <c r="S161" i="8"/>
  <c r="S167" i="8"/>
  <c r="S175" i="8"/>
  <c r="S166" i="8"/>
  <c r="S174" i="8"/>
  <c r="S165" i="8"/>
  <c r="S173" i="8"/>
  <c r="S163" i="8"/>
  <c r="S164" i="8"/>
  <c r="S172" i="8"/>
  <c r="S180" i="8"/>
  <c r="S182" i="8"/>
  <c r="S189" i="8"/>
  <c r="S197" i="8"/>
  <c r="S183" i="8"/>
  <c r="S188" i="8"/>
  <c r="S187" i="8"/>
  <c r="S195" i="8"/>
  <c r="S203" i="8"/>
  <c r="S186" i="8"/>
  <c r="S194" i="8"/>
  <c r="S171" i="8"/>
  <c r="S177" i="8"/>
  <c r="S179" i="8"/>
  <c r="S185" i="8"/>
  <c r="S193" i="8"/>
  <c r="S184" i="8"/>
  <c r="S192" i="8"/>
  <c r="S200" i="8"/>
  <c r="S191" i="8"/>
  <c r="S199" i="8"/>
  <c r="S196" i="8"/>
  <c r="S201" i="8"/>
  <c r="S204" i="8"/>
  <c r="S206" i="8"/>
  <c r="S214" i="8"/>
  <c r="S222" i="8"/>
  <c r="S153" i="8"/>
  <c r="S198" i="8"/>
  <c r="S205" i="8"/>
  <c r="S213" i="8"/>
  <c r="S221" i="8"/>
  <c r="S190" i="8"/>
  <c r="S212" i="8"/>
  <c r="S220" i="8"/>
  <c r="S228" i="8"/>
  <c r="S202" i="8"/>
  <c r="S211" i="8"/>
  <c r="S219" i="8"/>
  <c r="S210" i="8"/>
  <c r="S218" i="8"/>
  <c r="S226" i="8"/>
  <c r="S181" i="8"/>
  <c r="S209" i="8"/>
  <c r="S217" i="8"/>
  <c r="S225" i="8"/>
  <c r="S208" i="8"/>
  <c r="S216" i="8"/>
  <c r="S224" i="8"/>
  <c r="S232" i="8"/>
  <c r="S215" i="8"/>
  <c r="S235" i="8"/>
  <c r="S243" i="8"/>
  <c r="S207" i="8"/>
  <c r="S227" i="8"/>
  <c r="S234" i="8"/>
  <c r="S242" i="8"/>
  <c r="S233" i="8"/>
  <c r="S241" i="8"/>
  <c r="S240" i="8"/>
  <c r="S236" i="8"/>
  <c r="S239" i="8"/>
  <c r="S247" i="8"/>
  <c r="S244" i="8"/>
  <c r="S229" i="8"/>
  <c r="S238" i="8"/>
  <c r="S246" i="8"/>
  <c r="S223" i="8"/>
  <c r="S230" i="8"/>
  <c r="S237" i="8"/>
  <c r="S245" i="8"/>
  <c r="S231" i="8"/>
  <c r="F30" i="8"/>
  <c r="F28" i="8"/>
  <c r="F29" i="8"/>
  <c r="F34" i="8"/>
  <c r="F32" i="8"/>
  <c r="F31" i="8"/>
  <c r="F35" i="8"/>
  <c r="F39" i="8"/>
  <c r="F37" i="8"/>
  <c r="F33" i="8"/>
  <c r="F38" i="8"/>
  <c r="F43" i="8"/>
  <c r="F40" i="8"/>
  <c r="F49" i="8"/>
  <c r="F36" i="8"/>
  <c r="F47" i="8"/>
  <c r="F45" i="8"/>
  <c r="F41" i="8"/>
  <c r="F44" i="8"/>
  <c r="F54" i="8"/>
  <c r="F42" i="8"/>
  <c r="F57" i="8"/>
  <c r="F46" i="8"/>
  <c r="F53" i="8"/>
  <c r="F63" i="8"/>
  <c r="F48" i="8"/>
  <c r="F55" i="8"/>
  <c r="F61" i="8"/>
  <c r="F52" i="8"/>
  <c r="F50" i="8"/>
  <c r="F59" i="8"/>
  <c r="F56" i="8"/>
  <c r="F64" i="8"/>
  <c r="F51" i="8"/>
  <c r="F58" i="8"/>
  <c r="F71" i="8"/>
  <c r="F62" i="8"/>
  <c r="F69" i="8"/>
  <c r="F67" i="8"/>
  <c r="F68" i="8"/>
  <c r="F72" i="8"/>
  <c r="F75" i="8"/>
  <c r="F73" i="8"/>
  <c r="F65" i="8"/>
  <c r="F74" i="8"/>
  <c r="F81" i="8"/>
  <c r="F66" i="8"/>
  <c r="F79" i="8"/>
  <c r="F70" i="8"/>
  <c r="F78" i="8"/>
  <c r="F60" i="8"/>
  <c r="F77" i="8"/>
  <c r="F85" i="8"/>
  <c r="F84" i="8"/>
  <c r="F89" i="8"/>
  <c r="F80" i="8"/>
  <c r="F88" i="8"/>
  <c r="F87" i="8"/>
  <c r="F95" i="8"/>
  <c r="F86" i="8"/>
  <c r="F76" i="8"/>
  <c r="F82" i="8"/>
  <c r="F91" i="8"/>
  <c r="F97" i="8"/>
  <c r="F83" i="8"/>
  <c r="F96" i="8"/>
  <c r="F103" i="8"/>
  <c r="F90" i="8"/>
  <c r="F92" i="8"/>
  <c r="F101" i="8"/>
  <c r="F93" i="8"/>
  <c r="F100" i="8"/>
  <c r="F94" i="8"/>
  <c r="F99" i="8"/>
  <c r="F107" i="8"/>
  <c r="F102" i="8"/>
  <c r="F106" i="8"/>
  <c r="F112" i="8"/>
  <c r="F104" i="8"/>
  <c r="F111" i="8"/>
  <c r="F110" i="8"/>
  <c r="F118" i="8"/>
  <c r="F98" i="8"/>
  <c r="F108" i="8"/>
  <c r="F109" i="8"/>
  <c r="F114" i="8"/>
  <c r="F120" i="8"/>
  <c r="F128" i="8"/>
  <c r="F116" i="8"/>
  <c r="F105" i="8"/>
  <c r="F117" i="8"/>
  <c r="F126" i="8"/>
  <c r="F134" i="8"/>
  <c r="F115" i="8"/>
  <c r="F124" i="8"/>
  <c r="F119" i="8"/>
  <c r="F123" i="8"/>
  <c r="F131" i="8"/>
  <c r="F113" i="8"/>
  <c r="F122" i="8"/>
  <c r="F130" i="8"/>
  <c r="F121" i="8"/>
  <c r="F127" i="8"/>
  <c r="F137" i="8"/>
  <c r="F129" i="8"/>
  <c r="F136" i="8"/>
  <c r="F135" i="8"/>
  <c r="F143" i="8"/>
  <c r="F141" i="8"/>
  <c r="F140" i="8"/>
  <c r="F132" i="8"/>
  <c r="F139" i="8"/>
  <c r="F147" i="8"/>
  <c r="F144" i="8"/>
  <c r="F148" i="8"/>
  <c r="F155" i="8"/>
  <c r="F149" i="8"/>
  <c r="F150" i="8"/>
  <c r="F153" i="8"/>
  <c r="F161" i="8"/>
  <c r="F152" i="8"/>
  <c r="F125" i="8"/>
  <c r="F133" i="8"/>
  <c r="F142" i="8"/>
  <c r="F151" i="8"/>
  <c r="F159" i="8"/>
  <c r="F138" i="8"/>
  <c r="F146" i="8"/>
  <c r="F158" i="8"/>
  <c r="F145" i="8"/>
  <c r="F157" i="8"/>
  <c r="F165" i="8"/>
  <c r="F173" i="8"/>
  <c r="F164" i="8"/>
  <c r="F172" i="8"/>
  <c r="F171" i="8"/>
  <c r="F179" i="8"/>
  <c r="F154" i="8"/>
  <c r="F162" i="8"/>
  <c r="F170" i="8"/>
  <c r="F156" i="8"/>
  <c r="F160" i="8"/>
  <c r="F163" i="8"/>
  <c r="F169" i="8"/>
  <c r="F177" i="8"/>
  <c r="F168" i="8"/>
  <c r="F176" i="8"/>
  <c r="F167" i="8"/>
  <c r="F175" i="8"/>
  <c r="F183" i="8"/>
  <c r="F178" i="8"/>
  <c r="F184" i="8"/>
  <c r="F192" i="8"/>
  <c r="F200" i="8"/>
  <c r="F191" i="8"/>
  <c r="F190" i="8"/>
  <c r="F198" i="8"/>
  <c r="F174" i="8"/>
  <c r="F189" i="8"/>
  <c r="F166" i="8"/>
  <c r="F180" i="8"/>
  <c r="F188" i="8"/>
  <c r="F196" i="8"/>
  <c r="F181" i="8"/>
  <c r="F187" i="8"/>
  <c r="F195" i="8"/>
  <c r="F182" i="8"/>
  <c r="F186" i="8"/>
  <c r="F194" i="8"/>
  <c r="F202" i="8"/>
  <c r="F209" i="8"/>
  <c r="F217" i="8"/>
  <c r="F225" i="8"/>
  <c r="F193" i="8"/>
  <c r="F201" i="8"/>
  <c r="F208" i="8"/>
  <c r="F216" i="8"/>
  <c r="F224" i="8"/>
  <c r="F185" i="8"/>
  <c r="F207" i="8"/>
  <c r="F215" i="8"/>
  <c r="F223" i="8"/>
  <c r="F231" i="8"/>
  <c r="F206" i="8"/>
  <c r="F214" i="8"/>
  <c r="F222" i="8"/>
  <c r="F197" i="8"/>
  <c r="F213" i="8"/>
  <c r="F221" i="8"/>
  <c r="F199" i="8"/>
  <c r="F203" i="8"/>
  <c r="F212" i="8"/>
  <c r="F220" i="8"/>
  <c r="F204" i="8"/>
  <c r="F211" i="8"/>
  <c r="F219" i="8"/>
  <c r="F227" i="8"/>
  <c r="F210" i="8"/>
  <c r="F233" i="8"/>
  <c r="F238" i="8"/>
  <c r="F246" i="8"/>
  <c r="F245" i="8"/>
  <c r="F239" i="8"/>
  <c r="F237" i="8"/>
  <c r="F228" i="8"/>
  <c r="F236" i="8"/>
  <c r="F244" i="8"/>
  <c r="F243" i="8"/>
  <c r="F229" i="8"/>
  <c r="F235" i="8"/>
  <c r="F205" i="8"/>
  <c r="F226" i="8"/>
  <c r="F230" i="8"/>
  <c r="F234" i="8"/>
  <c r="F242" i="8"/>
  <c r="F241" i="8"/>
  <c r="F247" i="8"/>
  <c r="F240" i="8"/>
  <c r="F218" i="8"/>
  <c r="F232" i="8"/>
  <c r="EF5" i="8"/>
  <c r="EF4" i="8"/>
  <c r="EF7" i="8"/>
  <c r="EF10" i="8"/>
  <c r="EF11" i="8"/>
  <c r="EF12" i="8"/>
  <c r="EF8" i="8"/>
  <c r="EF19" i="8"/>
  <c r="EF6" i="8"/>
  <c r="EF17" i="8"/>
  <c r="EF9" i="8"/>
  <c r="EF13" i="8"/>
  <c r="EF15" i="8"/>
  <c r="EF18" i="8"/>
  <c r="EF16" i="8"/>
  <c r="EF14" i="8"/>
  <c r="EF21" i="8"/>
  <c r="EF22" i="8"/>
  <c r="EF20" i="8"/>
  <c r="EF25" i="8"/>
  <c r="EF24" i="8"/>
  <c r="EF32" i="8"/>
  <c r="EF27" i="8"/>
  <c r="EF30" i="8"/>
  <c r="EF28" i="8"/>
  <c r="EF34" i="8"/>
  <c r="EF31" i="8"/>
  <c r="EF23" i="8"/>
  <c r="EF26" i="8"/>
  <c r="EF29" i="8"/>
  <c r="EF37" i="8"/>
  <c r="EF38" i="8"/>
  <c r="EF39" i="8"/>
  <c r="EF43" i="8"/>
  <c r="EF36" i="8"/>
  <c r="EF41" i="8"/>
  <c r="EF33" i="8"/>
  <c r="EF35" i="8"/>
  <c r="EF47" i="8"/>
  <c r="EF42" i="8"/>
  <c r="EF46" i="8"/>
  <c r="EF45" i="8"/>
  <c r="EF52" i="8"/>
  <c r="EF40" i="8"/>
  <c r="EF44" i="8"/>
  <c r="EF50" i="8"/>
  <c r="EF51" i="8"/>
  <c r="EF57" i="8"/>
  <c r="EF53" i="8"/>
  <c r="EF49" i="8"/>
  <c r="EF54" i="8"/>
  <c r="EF55" i="8"/>
  <c r="EF48" i="8"/>
  <c r="EF61" i="8"/>
  <c r="EF60" i="8"/>
  <c r="EF63" i="8"/>
  <c r="EF56" i="8"/>
  <c r="EF59" i="8"/>
  <c r="EF65" i="8"/>
  <c r="EF73" i="8"/>
  <c r="EF58" i="8"/>
  <c r="EF69" i="8"/>
  <c r="EF71" i="8"/>
  <c r="EF77" i="8"/>
  <c r="EF62" i="8"/>
  <c r="EF68" i="8"/>
  <c r="EF72" i="8"/>
  <c r="EF75" i="8"/>
  <c r="EF83" i="8"/>
  <c r="EF67" i="8"/>
  <c r="EF74" i="8"/>
  <c r="EF64" i="8"/>
  <c r="EF66" i="8"/>
  <c r="EF80" i="8"/>
  <c r="EF79" i="8"/>
  <c r="EF78" i="8"/>
  <c r="EF84" i="8"/>
  <c r="EF89" i="8"/>
  <c r="EF70" i="8"/>
  <c r="EF81" i="8"/>
  <c r="EF87" i="8"/>
  <c r="EF86" i="8"/>
  <c r="EF85" i="8"/>
  <c r="EF93" i="8"/>
  <c r="EF76" i="8"/>
  <c r="EF90" i="8"/>
  <c r="EF94" i="8"/>
  <c r="EF99" i="8"/>
  <c r="EF95" i="8"/>
  <c r="EF97" i="8"/>
  <c r="EF105" i="8"/>
  <c r="EF88" i="8"/>
  <c r="EF96" i="8"/>
  <c r="EF103" i="8"/>
  <c r="EF92" i="8"/>
  <c r="EF102" i="8"/>
  <c r="EF91" i="8"/>
  <c r="EF101" i="8"/>
  <c r="EF106" i="8"/>
  <c r="EF112" i="8"/>
  <c r="EF107" i="8"/>
  <c r="EF110" i="8"/>
  <c r="EF109" i="8"/>
  <c r="EF98" i="8"/>
  <c r="EF108" i="8"/>
  <c r="EF116" i="8"/>
  <c r="EF104" i="8"/>
  <c r="EF122" i="8"/>
  <c r="EF130" i="8"/>
  <c r="EF113" i="8"/>
  <c r="EF115" i="8"/>
  <c r="EF121" i="8"/>
  <c r="EF120" i="8"/>
  <c r="EF128" i="8"/>
  <c r="EF100" i="8"/>
  <c r="EF119" i="8"/>
  <c r="EF117" i="8"/>
  <c r="EF126" i="8"/>
  <c r="EF118" i="8"/>
  <c r="EF125" i="8"/>
  <c r="EF111" i="8"/>
  <c r="EF124" i="8"/>
  <c r="EF132" i="8"/>
  <c r="EF139" i="8"/>
  <c r="EF127" i="8"/>
  <c r="EF133" i="8"/>
  <c r="EF138" i="8"/>
  <c r="EF137" i="8"/>
  <c r="EF145" i="8"/>
  <c r="EF114" i="8"/>
  <c r="EF129" i="8"/>
  <c r="EF136" i="8"/>
  <c r="EF135" i="8"/>
  <c r="EF143" i="8"/>
  <c r="EF134" i="8"/>
  <c r="EF142" i="8"/>
  <c r="EF82" i="8"/>
  <c r="EF123" i="8"/>
  <c r="EF131" i="8"/>
  <c r="EF141" i="8"/>
  <c r="EF149" i="8"/>
  <c r="EF147" i="8"/>
  <c r="EF157" i="8"/>
  <c r="EF144" i="8"/>
  <c r="EF148" i="8"/>
  <c r="EF155" i="8"/>
  <c r="EF140" i="8"/>
  <c r="EF153" i="8"/>
  <c r="EF152" i="8"/>
  <c r="EF151" i="8"/>
  <c r="EF159" i="8"/>
  <c r="EF167" i="8"/>
  <c r="EF175" i="8"/>
  <c r="EF166" i="8"/>
  <c r="EF174" i="8"/>
  <c r="EF160" i="8"/>
  <c r="EF165" i="8"/>
  <c r="EF173" i="8"/>
  <c r="EF181" i="8"/>
  <c r="EF146" i="8"/>
  <c r="EF161" i="8"/>
  <c r="EF164" i="8"/>
  <c r="EF172" i="8"/>
  <c r="EF154" i="8"/>
  <c r="EF162" i="8"/>
  <c r="EF163" i="8"/>
  <c r="EF171" i="8"/>
  <c r="EF150" i="8"/>
  <c r="EF156" i="8"/>
  <c r="EF170" i="8"/>
  <c r="EF158" i="8"/>
  <c r="EF169" i="8"/>
  <c r="EF177" i="8"/>
  <c r="EF182" i="8"/>
  <c r="EF186" i="8"/>
  <c r="EF194" i="8"/>
  <c r="EF185" i="8"/>
  <c r="EF193" i="8"/>
  <c r="EF168" i="8"/>
  <c r="EF184" i="8"/>
  <c r="EF192" i="8"/>
  <c r="EF200" i="8"/>
  <c r="EF178" i="8"/>
  <c r="EF183" i="8"/>
  <c r="EF191" i="8"/>
  <c r="EF179" i="8"/>
  <c r="EF190" i="8"/>
  <c r="EF198" i="8"/>
  <c r="EF180" i="8"/>
  <c r="EF189" i="8"/>
  <c r="EF197" i="8"/>
  <c r="EF188" i="8"/>
  <c r="EF196" i="8"/>
  <c r="EF204" i="8"/>
  <c r="EF187" i="8"/>
  <c r="EF211" i="8"/>
  <c r="EF219" i="8"/>
  <c r="EF210" i="8"/>
  <c r="EF218" i="8"/>
  <c r="EF201" i="8"/>
  <c r="EF209" i="8"/>
  <c r="EF217" i="8"/>
  <c r="EF225" i="8"/>
  <c r="EF195" i="8"/>
  <c r="EF199" i="8"/>
  <c r="EF208" i="8"/>
  <c r="EF216" i="8"/>
  <c r="EF176" i="8"/>
  <c r="EF207" i="8"/>
  <c r="EF215" i="8"/>
  <c r="EF223" i="8"/>
  <c r="EF202" i="8"/>
  <c r="EF206" i="8"/>
  <c r="EF214" i="8"/>
  <c r="EF222" i="8"/>
  <c r="EF203" i="8"/>
  <c r="EF205" i="8"/>
  <c r="EF213" i="8"/>
  <c r="EF221" i="8"/>
  <c r="EF229" i="8"/>
  <c r="EF226" i="8"/>
  <c r="EF232" i="8"/>
  <c r="EF240" i="8"/>
  <c r="EF247" i="8"/>
  <c r="EF239" i="8"/>
  <c r="EF227" i="8"/>
  <c r="EF238" i="8"/>
  <c r="EF246" i="8"/>
  <c r="EF228" i="8"/>
  <c r="EF237" i="8"/>
  <c r="EF245" i="8"/>
  <c r="EF233" i="8"/>
  <c r="EF224" i="8"/>
  <c r="EF236" i="8"/>
  <c r="EF244" i="8"/>
  <c r="EF220" i="8"/>
  <c r="EF235" i="8"/>
  <c r="EF243" i="8"/>
  <c r="EF231" i="8"/>
  <c r="EF241" i="8"/>
  <c r="EF212" i="8"/>
  <c r="EF230" i="8"/>
  <c r="EF234" i="8"/>
  <c r="EF242" i="8"/>
  <c r="EF3" i="8"/>
  <c r="AP7" i="8"/>
  <c r="AP6" i="8"/>
  <c r="AP4" i="8"/>
  <c r="AP8" i="8"/>
  <c r="AP5" i="8"/>
  <c r="AP12" i="8"/>
  <c r="AP9" i="8"/>
  <c r="AP10" i="8"/>
  <c r="AP14" i="8"/>
  <c r="AP15" i="8"/>
  <c r="AP11" i="8"/>
  <c r="AP17" i="8"/>
  <c r="AP13" i="8"/>
  <c r="AP16" i="8"/>
  <c r="AP22" i="8"/>
  <c r="AP20" i="8"/>
  <c r="AP18" i="8"/>
  <c r="AP27" i="8"/>
  <c r="AP23" i="8"/>
  <c r="AP24" i="8"/>
  <c r="AP25" i="8"/>
  <c r="AP34" i="8"/>
  <c r="AP26" i="8"/>
  <c r="AP32" i="8"/>
  <c r="AP19" i="8"/>
  <c r="AP30" i="8"/>
  <c r="AP21" i="8"/>
  <c r="AP31" i="8"/>
  <c r="AP28" i="8"/>
  <c r="AP29" i="8"/>
  <c r="AP39" i="8"/>
  <c r="AP37" i="8"/>
  <c r="AP36" i="8"/>
  <c r="AP45" i="8"/>
  <c r="AP43" i="8"/>
  <c r="AP35" i="8"/>
  <c r="AP40" i="8"/>
  <c r="AP42" i="8"/>
  <c r="AP38" i="8"/>
  <c r="AP49" i="8"/>
  <c r="AP48" i="8"/>
  <c r="AP33" i="8"/>
  <c r="AP54" i="8"/>
  <c r="AP41" i="8"/>
  <c r="AP47" i="8"/>
  <c r="AP52" i="8"/>
  <c r="AP46" i="8"/>
  <c r="AP59" i="8"/>
  <c r="AP44" i="8"/>
  <c r="AP53" i="8"/>
  <c r="AP57" i="8"/>
  <c r="AP51" i="8"/>
  <c r="AP56" i="8"/>
  <c r="AP63" i="8"/>
  <c r="AP50" i="8"/>
  <c r="AP62" i="8"/>
  <c r="AP67" i="8"/>
  <c r="AP55" i="8"/>
  <c r="AP64" i="8"/>
  <c r="AP66" i="8"/>
  <c r="AP61" i="8"/>
  <c r="AP65" i="8"/>
  <c r="AP60" i="8"/>
  <c r="AP71" i="8"/>
  <c r="AP79" i="8"/>
  <c r="AP77" i="8"/>
  <c r="AP85" i="8"/>
  <c r="AP58" i="8"/>
  <c r="AP70" i="8"/>
  <c r="AP72" i="8"/>
  <c r="AP73" i="8"/>
  <c r="AP75" i="8"/>
  <c r="AP69" i="8"/>
  <c r="AP74" i="8"/>
  <c r="AP82" i="8"/>
  <c r="AP81" i="8"/>
  <c r="AP83" i="8"/>
  <c r="AP91" i="8"/>
  <c r="AP68" i="8"/>
  <c r="AP84" i="8"/>
  <c r="AP76" i="8"/>
  <c r="AP89" i="8"/>
  <c r="AP78" i="8"/>
  <c r="AP88" i="8"/>
  <c r="AP80" i="8"/>
  <c r="AP87" i="8"/>
  <c r="AP95" i="8"/>
  <c r="AP93" i="8"/>
  <c r="AP101" i="8"/>
  <c r="AP90" i="8"/>
  <c r="AP94" i="8"/>
  <c r="AP86" i="8"/>
  <c r="AP92" i="8"/>
  <c r="AP99" i="8"/>
  <c r="AP107" i="8"/>
  <c r="AP96" i="8"/>
  <c r="AP97" i="8"/>
  <c r="AP104" i="8"/>
  <c r="AP103" i="8"/>
  <c r="AP105" i="8"/>
  <c r="AP114" i="8"/>
  <c r="AP98" i="8"/>
  <c r="AP106" i="8"/>
  <c r="AP100" i="8"/>
  <c r="AP112" i="8"/>
  <c r="AP102" i="8"/>
  <c r="AP111" i="8"/>
  <c r="AP108" i="8"/>
  <c r="AP110" i="8"/>
  <c r="AP118" i="8"/>
  <c r="AP124" i="8"/>
  <c r="AP109" i="8"/>
  <c r="AP119" i="8"/>
  <c r="AP123" i="8"/>
  <c r="AP122" i="8"/>
  <c r="AP130" i="8"/>
  <c r="AP115" i="8"/>
  <c r="AP121" i="8"/>
  <c r="AP113" i="8"/>
  <c r="AP116" i="8"/>
  <c r="AP120" i="8"/>
  <c r="AP128" i="8"/>
  <c r="AP117" i="8"/>
  <c r="AP127" i="8"/>
  <c r="AP126" i="8"/>
  <c r="AP134" i="8"/>
  <c r="AP132" i="8"/>
  <c r="AP140" i="8"/>
  <c r="AP133" i="8"/>
  <c r="AP139" i="8"/>
  <c r="AP147" i="8"/>
  <c r="AP131" i="8"/>
  <c r="AP138" i="8"/>
  <c r="AP125" i="8"/>
  <c r="AP137" i="8"/>
  <c r="AP145" i="8"/>
  <c r="AP136" i="8"/>
  <c r="AP135" i="8"/>
  <c r="AP143" i="8"/>
  <c r="AP146" i="8"/>
  <c r="AP151" i="8"/>
  <c r="AP159" i="8"/>
  <c r="AP129" i="8"/>
  <c r="AP141" i="8"/>
  <c r="AP157" i="8"/>
  <c r="AP148" i="8"/>
  <c r="AP149" i="8"/>
  <c r="AP155" i="8"/>
  <c r="AP142" i="8"/>
  <c r="AP150" i="8"/>
  <c r="AP154" i="8"/>
  <c r="AP144" i="8"/>
  <c r="AP153" i="8"/>
  <c r="AP161" i="8"/>
  <c r="AP169" i="8"/>
  <c r="AP177" i="8"/>
  <c r="AP168" i="8"/>
  <c r="AP156" i="8"/>
  <c r="AP167" i="8"/>
  <c r="AP175" i="8"/>
  <c r="AP183" i="8"/>
  <c r="AP158" i="8"/>
  <c r="AP166" i="8"/>
  <c r="AP174" i="8"/>
  <c r="AP165" i="8"/>
  <c r="AP173" i="8"/>
  <c r="AP164" i="8"/>
  <c r="AP172" i="8"/>
  <c r="AP160" i="8"/>
  <c r="AP162" i="8"/>
  <c r="AP171" i="8"/>
  <c r="AP179" i="8"/>
  <c r="AP181" i="8"/>
  <c r="AP188" i="8"/>
  <c r="AP196" i="8"/>
  <c r="AP182" i="8"/>
  <c r="AP187" i="8"/>
  <c r="AP163" i="8"/>
  <c r="AP186" i="8"/>
  <c r="AP194" i="8"/>
  <c r="AP202" i="8"/>
  <c r="AP185" i="8"/>
  <c r="AP193" i="8"/>
  <c r="AP170" i="8"/>
  <c r="AP176" i="8"/>
  <c r="AP184" i="8"/>
  <c r="AP192" i="8"/>
  <c r="AP152" i="8"/>
  <c r="AP178" i="8"/>
  <c r="AP191" i="8"/>
  <c r="AP199" i="8"/>
  <c r="AP190" i="8"/>
  <c r="AP198" i="8"/>
  <c r="AP195" i="8"/>
  <c r="AP200" i="8"/>
  <c r="AP203" i="8"/>
  <c r="AP213" i="8"/>
  <c r="AP221" i="8"/>
  <c r="AP180" i="8"/>
  <c r="AP197" i="8"/>
  <c r="AP204" i="8"/>
  <c r="AP212" i="8"/>
  <c r="AP220" i="8"/>
  <c r="AP189" i="8"/>
  <c r="AP205" i="8"/>
  <c r="AP211" i="8"/>
  <c r="AP219" i="8"/>
  <c r="AP227" i="8"/>
  <c r="AP201" i="8"/>
  <c r="AP210" i="8"/>
  <c r="AP218" i="8"/>
  <c r="AP209" i="8"/>
  <c r="AP217" i="8"/>
  <c r="AP225" i="8"/>
  <c r="AP208" i="8"/>
  <c r="AP216" i="8"/>
  <c r="AP224" i="8"/>
  <c r="AP207" i="8"/>
  <c r="AP215" i="8"/>
  <c r="AP223" i="8"/>
  <c r="AP231" i="8"/>
  <c r="AP214" i="8"/>
  <c r="AP234" i="8"/>
  <c r="AP242" i="8"/>
  <c r="AP3" i="8"/>
  <c r="AP206" i="8"/>
  <c r="AP241" i="8"/>
  <c r="AP235" i="8"/>
  <c r="AP226" i="8"/>
  <c r="AP232" i="8"/>
  <c r="AP240" i="8"/>
  <c r="AP247" i="8"/>
  <c r="AP243" i="8"/>
  <c r="AP233" i="8"/>
  <c r="AP239" i="8"/>
  <c r="AP238" i="8"/>
  <c r="AP246" i="8"/>
  <c r="AP228" i="8"/>
  <c r="AP237" i="8"/>
  <c r="AP245" i="8"/>
  <c r="AP230" i="8"/>
  <c r="AP229" i="8"/>
  <c r="AP236" i="8"/>
  <c r="AP244" i="8"/>
  <c r="AP222" i="8"/>
  <c r="EE4" i="8"/>
  <c r="EE7" i="8"/>
  <c r="EE6" i="8"/>
  <c r="EE9" i="8"/>
  <c r="EE5" i="8"/>
  <c r="EE8" i="8"/>
  <c r="EE10" i="8"/>
  <c r="EE15" i="8"/>
  <c r="EE13" i="8"/>
  <c r="EE18" i="8"/>
  <c r="EE11" i="8"/>
  <c r="EE16" i="8"/>
  <c r="EE14" i="8"/>
  <c r="EE12" i="8"/>
  <c r="EE20" i="8"/>
  <c r="EE23" i="8"/>
  <c r="EE17" i="8"/>
  <c r="EE24" i="8"/>
  <c r="EE19" i="8"/>
  <c r="EE28" i="8"/>
  <c r="EE25" i="8"/>
  <c r="EE22" i="8"/>
  <c r="EE31" i="8"/>
  <c r="EE29" i="8"/>
  <c r="EE21" i="8"/>
  <c r="EE26" i="8"/>
  <c r="EE33" i="8"/>
  <c r="EE40" i="8"/>
  <c r="EE27" i="8"/>
  <c r="EE30" i="8"/>
  <c r="EE38" i="8"/>
  <c r="EE36" i="8"/>
  <c r="EE32" i="8"/>
  <c r="EE34" i="8"/>
  <c r="EE37" i="8"/>
  <c r="EE42" i="8"/>
  <c r="EE35" i="8"/>
  <c r="EE46" i="8"/>
  <c r="EE43" i="8"/>
  <c r="EE39" i="8"/>
  <c r="EE51" i="8"/>
  <c r="EE44" i="8"/>
  <c r="EE47" i="8"/>
  <c r="EE48" i="8"/>
  <c r="EE50" i="8"/>
  <c r="EE52" i="8"/>
  <c r="EE53" i="8"/>
  <c r="EE56" i="8"/>
  <c r="EE64" i="8"/>
  <c r="EE49" i="8"/>
  <c r="EE45" i="8"/>
  <c r="EE60" i="8"/>
  <c r="EE55" i="8"/>
  <c r="EE66" i="8"/>
  <c r="EE41" i="8"/>
  <c r="EE57" i="8"/>
  <c r="EE59" i="8"/>
  <c r="EE72" i="8"/>
  <c r="EE54" i="8"/>
  <c r="EE58" i="8"/>
  <c r="EE61" i="8"/>
  <c r="EE62" i="8"/>
  <c r="EE68" i="8"/>
  <c r="EE76" i="8"/>
  <c r="EE75" i="8"/>
  <c r="EE67" i="8"/>
  <c r="EE73" i="8"/>
  <c r="EE74" i="8"/>
  <c r="EE82" i="8"/>
  <c r="EE65" i="8"/>
  <c r="EE80" i="8"/>
  <c r="EE79" i="8"/>
  <c r="EE70" i="8"/>
  <c r="EE78" i="8"/>
  <c r="EE83" i="8"/>
  <c r="EE71" i="8"/>
  <c r="EE84" i="8"/>
  <c r="EE88" i="8"/>
  <c r="EE63" i="8"/>
  <c r="EE81" i="8"/>
  <c r="EE87" i="8"/>
  <c r="EE86" i="8"/>
  <c r="EE85" i="8"/>
  <c r="EE69" i="8"/>
  <c r="EE92" i="8"/>
  <c r="EE95" i="8"/>
  <c r="EE98" i="8"/>
  <c r="EE97" i="8"/>
  <c r="EE104" i="8"/>
  <c r="EE89" i="8"/>
  <c r="EE96" i="8"/>
  <c r="EE102" i="8"/>
  <c r="EE91" i="8"/>
  <c r="EE101" i="8"/>
  <c r="EE93" i="8"/>
  <c r="EE100" i="8"/>
  <c r="EE105" i="8"/>
  <c r="EE94" i="8"/>
  <c r="EE103" i="8"/>
  <c r="EE106" i="8"/>
  <c r="EE77" i="8"/>
  <c r="EE107" i="8"/>
  <c r="EE111" i="8"/>
  <c r="EE110" i="8"/>
  <c r="EE90" i="8"/>
  <c r="EE109" i="8"/>
  <c r="EE108" i="8"/>
  <c r="EE99" i="8"/>
  <c r="EE115" i="8"/>
  <c r="EE113" i="8"/>
  <c r="EE121" i="8"/>
  <c r="EE129" i="8"/>
  <c r="EE120" i="8"/>
  <c r="EE116" i="8"/>
  <c r="EE119" i="8"/>
  <c r="EE127" i="8"/>
  <c r="EE117" i="8"/>
  <c r="EE118" i="8"/>
  <c r="EE125" i="8"/>
  <c r="EE124" i="8"/>
  <c r="EE112" i="8"/>
  <c r="EE114" i="8"/>
  <c r="EE123" i="8"/>
  <c r="EE131" i="8"/>
  <c r="EE126" i="8"/>
  <c r="EE133" i="8"/>
  <c r="EE138" i="8"/>
  <c r="EE128" i="8"/>
  <c r="EE137" i="8"/>
  <c r="EE136" i="8"/>
  <c r="EE144" i="8"/>
  <c r="EE122" i="8"/>
  <c r="EE135" i="8"/>
  <c r="EE134" i="8"/>
  <c r="EE142" i="8"/>
  <c r="EE141" i="8"/>
  <c r="EE130" i="8"/>
  <c r="EE140" i="8"/>
  <c r="EE148" i="8"/>
  <c r="EE156" i="8"/>
  <c r="EE132" i="8"/>
  <c r="EE143" i="8"/>
  <c r="EE149" i="8"/>
  <c r="EE154" i="8"/>
  <c r="EE162" i="8"/>
  <c r="EE152" i="8"/>
  <c r="EE151" i="8"/>
  <c r="EE159" i="8"/>
  <c r="EE139" i="8"/>
  <c r="EE146" i="8"/>
  <c r="EE150" i="8"/>
  <c r="EE158" i="8"/>
  <c r="EE166" i="8"/>
  <c r="EE174" i="8"/>
  <c r="EE147" i="8"/>
  <c r="EE160" i="8"/>
  <c r="EE165" i="8"/>
  <c r="EE173" i="8"/>
  <c r="EE161" i="8"/>
  <c r="EE164" i="8"/>
  <c r="EE172" i="8"/>
  <c r="EE180" i="8"/>
  <c r="EE153" i="8"/>
  <c r="EE163" i="8"/>
  <c r="EE171" i="8"/>
  <c r="EE155" i="8"/>
  <c r="EE170" i="8"/>
  <c r="EE145" i="8"/>
  <c r="EE157" i="8"/>
  <c r="EE169" i="8"/>
  <c r="EE177" i="8"/>
  <c r="EE168" i="8"/>
  <c r="EE176" i="8"/>
  <c r="EE185" i="8"/>
  <c r="EE193" i="8"/>
  <c r="EE201" i="8"/>
  <c r="EE184" i="8"/>
  <c r="EE192" i="8"/>
  <c r="EE178" i="8"/>
  <c r="EE183" i="8"/>
  <c r="EE191" i="8"/>
  <c r="EE199" i="8"/>
  <c r="EE179" i="8"/>
  <c r="EE190" i="8"/>
  <c r="EE189" i="8"/>
  <c r="EE197" i="8"/>
  <c r="EE188" i="8"/>
  <c r="EE196" i="8"/>
  <c r="EE175" i="8"/>
  <c r="EE181" i="8"/>
  <c r="EE187" i="8"/>
  <c r="EE195" i="8"/>
  <c r="EE203" i="8"/>
  <c r="EE210" i="8"/>
  <c r="EE218" i="8"/>
  <c r="EE226" i="8"/>
  <c r="EE209" i="8"/>
  <c r="EE217" i="8"/>
  <c r="EE194" i="8"/>
  <c r="EE208" i="8"/>
  <c r="EE216" i="8"/>
  <c r="EE224" i="8"/>
  <c r="EE232" i="8"/>
  <c r="EE207" i="8"/>
  <c r="EE215" i="8"/>
  <c r="EE202" i="8"/>
  <c r="EE206" i="8"/>
  <c r="EE214" i="8"/>
  <c r="EE222" i="8"/>
  <c r="EE186" i="8"/>
  <c r="EE198" i="8"/>
  <c r="EE205" i="8"/>
  <c r="EE213" i="8"/>
  <c r="EE221" i="8"/>
  <c r="EE182" i="8"/>
  <c r="EE200" i="8"/>
  <c r="EE212" i="8"/>
  <c r="EE220" i="8"/>
  <c r="EE228" i="8"/>
  <c r="EE239" i="8"/>
  <c r="EE247" i="8"/>
  <c r="EE167" i="8"/>
  <c r="EE227" i="8"/>
  <c r="EE238" i="8"/>
  <c r="EE246" i="8"/>
  <c r="EE204" i="8"/>
  <c r="EE219" i="8"/>
  <c r="EE237" i="8"/>
  <c r="EE245" i="8"/>
  <c r="EE244" i="8"/>
  <c r="EE211" i="8"/>
  <c r="EE236" i="8"/>
  <c r="EE225" i="8"/>
  <c r="EE229" i="8"/>
  <c r="EE235" i="8"/>
  <c r="EE243" i="8"/>
  <c r="EE230" i="8"/>
  <c r="EE234" i="8"/>
  <c r="EE242" i="8"/>
  <c r="EE223" i="8"/>
  <c r="EE231" i="8"/>
  <c r="EE233" i="8"/>
  <c r="EE241" i="8"/>
  <c r="EE3" i="8"/>
  <c r="EE240" i="8"/>
  <c r="AH7" i="8"/>
  <c r="AH6" i="8"/>
  <c r="AH5" i="8"/>
  <c r="AH4" i="8"/>
  <c r="AH10" i="8"/>
  <c r="AH9" i="8"/>
  <c r="AH12" i="8"/>
  <c r="AH8" i="8"/>
  <c r="AH14" i="8"/>
  <c r="AH11" i="8"/>
  <c r="AH15" i="8"/>
  <c r="AH13" i="8"/>
  <c r="AH17" i="8"/>
  <c r="AH18" i="8"/>
  <c r="AH22" i="8"/>
  <c r="AH16" i="8"/>
  <c r="AH20" i="8"/>
  <c r="AH21" i="8"/>
  <c r="AH27" i="8"/>
  <c r="AH19" i="8"/>
  <c r="AH25" i="8"/>
  <c r="AH24" i="8"/>
  <c r="AH29" i="8"/>
  <c r="AH34" i="8"/>
  <c r="AH32" i="8"/>
  <c r="AH30" i="8"/>
  <c r="AH33" i="8"/>
  <c r="AH23" i="8"/>
  <c r="AH28" i="8"/>
  <c r="AH31" i="8"/>
  <c r="AH26" i="8"/>
  <c r="AH39" i="8"/>
  <c r="AH41" i="8"/>
  <c r="AH35" i="8"/>
  <c r="AH38" i="8"/>
  <c r="AH45" i="8"/>
  <c r="AH37" i="8"/>
  <c r="AH43" i="8"/>
  <c r="AH36" i="8"/>
  <c r="AH42" i="8"/>
  <c r="AH49" i="8"/>
  <c r="AH48" i="8"/>
  <c r="AH54" i="8"/>
  <c r="AH44" i="8"/>
  <c r="AH52" i="8"/>
  <c r="AH46" i="8"/>
  <c r="AH51" i="8"/>
  <c r="AH59" i="8"/>
  <c r="AH47" i="8"/>
  <c r="AH50" i="8"/>
  <c r="AH57" i="8"/>
  <c r="AH40" i="8"/>
  <c r="AH56" i="8"/>
  <c r="AH53" i="8"/>
  <c r="AH63" i="8"/>
  <c r="AH55" i="8"/>
  <c r="AH60" i="8"/>
  <c r="AH67" i="8"/>
  <c r="AH66" i="8"/>
  <c r="AH58" i="8"/>
  <c r="AH62" i="8"/>
  <c r="AH64" i="8"/>
  <c r="AH65" i="8"/>
  <c r="AH71" i="8"/>
  <c r="AH69" i="8"/>
  <c r="AH79" i="8"/>
  <c r="AH68" i="8"/>
  <c r="AH77" i="8"/>
  <c r="AH85" i="8"/>
  <c r="AH61" i="8"/>
  <c r="AH75" i="8"/>
  <c r="AH72" i="8"/>
  <c r="AH74" i="8"/>
  <c r="AH82" i="8"/>
  <c r="AH70" i="8"/>
  <c r="AH73" i="8"/>
  <c r="AH81" i="8"/>
  <c r="AH76" i="8"/>
  <c r="AH78" i="8"/>
  <c r="AH91" i="8"/>
  <c r="AH80" i="8"/>
  <c r="AH83" i="8"/>
  <c r="AH89" i="8"/>
  <c r="AH84" i="8"/>
  <c r="AH88" i="8"/>
  <c r="AH87" i="8"/>
  <c r="AH95" i="8"/>
  <c r="AH101" i="8"/>
  <c r="AH86" i="8"/>
  <c r="AH93" i="8"/>
  <c r="AH99" i="8"/>
  <c r="AH107" i="8"/>
  <c r="AH94" i="8"/>
  <c r="AH97" i="8"/>
  <c r="AH92" i="8"/>
  <c r="AH104" i="8"/>
  <c r="AH90" i="8"/>
  <c r="AH96" i="8"/>
  <c r="AH103" i="8"/>
  <c r="AH98" i="8"/>
  <c r="AH108" i="8"/>
  <c r="AH100" i="8"/>
  <c r="AH102" i="8"/>
  <c r="AH114" i="8"/>
  <c r="AH105" i="8"/>
  <c r="AH112" i="8"/>
  <c r="AH106" i="8"/>
  <c r="AH111" i="8"/>
  <c r="AH110" i="8"/>
  <c r="AH118" i="8"/>
  <c r="AH109" i="8"/>
  <c r="AH124" i="8"/>
  <c r="AH113" i="8"/>
  <c r="AH123" i="8"/>
  <c r="AH119" i="8"/>
  <c r="AH122" i="8"/>
  <c r="AH130" i="8"/>
  <c r="AH121" i="8"/>
  <c r="AH120" i="8"/>
  <c r="AH128" i="8"/>
  <c r="AH127" i="8"/>
  <c r="AH115" i="8"/>
  <c r="AH116" i="8"/>
  <c r="AH126" i="8"/>
  <c r="AH134" i="8"/>
  <c r="AH125" i="8"/>
  <c r="AH140" i="8"/>
  <c r="AH117" i="8"/>
  <c r="AH139" i="8"/>
  <c r="AH147" i="8"/>
  <c r="AH132" i="8"/>
  <c r="AH138" i="8"/>
  <c r="AH129" i="8"/>
  <c r="AH133" i="8"/>
  <c r="AH137" i="8"/>
  <c r="AH145" i="8"/>
  <c r="AH136" i="8"/>
  <c r="AH135" i="8"/>
  <c r="AH143" i="8"/>
  <c r="AH151" i="8"/>
  <c r="AH159" i="8"/>
  <c r="AH142" i="8"/>
  <c r="AH144" i="8"/>
  <c r="AH146" i="8"/>
  <c r="AH157" i="8"/>
  <c r="AH131" i="8"/>
  <c r="AH155" i="8"/>
  <c r="AH148" i="8"/>
  <c r="AH154" i="8"/>
  <c r="AH141" i="8"/>
  <c r="AH149" i="8"/>
  <c r="AH153" i="8"/>
  <c r="AH161" i="8"/>
  <c r="AH158" i="8"/>
  <c r="AH162" i="8"/>
  <c r="AH169" i="8"/>
  <c r="AH177" i="8"/>
  <c r="AH163" i="8"/>
  <c r="AH168" i="8"/>
  <c r="AH150" i="8"/>
  <c r="AH160" i="8"/>
  <c r="AH167" i="8"/>
  <c r="AH175" i="8"/>
  <c r="AH183" i="8"/>
  <c r="AH166" i="8"/>
  <c r="AH174" i="8"/>
  <c r="AH165" i="8"/>
  <c r="AH173" i="8"/>
  <c r="AH164" i="8"/>
  <c r="AH172" i="8"/>
  <c r="AH152" i="8"/>
  <c r="AH171" i="8"/>
  <c r="AH179" i="8"/>
  <c r="AH188" i="8"/>
  <c r="AH196" i="8"/>
  <c r="AH176" i="8"/>
  <c r="AH180" i="8"/>
  <c r="AH187" i="8"/>
  <c r="AH156" i="8"/>
  <c r="AH178" i="8"/>
  <c r="AH181" i="8"/>
  <c r="AH186" i="8"/>
  <c r="AH194" i="8"/>
  <c r="AH202" i="8"/>
  <c r="AH170" i="8"/>
  <c r="AH182" i="8"/>
  <c r="AH185" i="8"/>
  <c r="AH193" i="8"/>
  <c r="AH184" i="8"/>
  <c r="AH192" i="8"/>
  <c r="AH191" i="8"/>
  <c r="AH199" i="8"/>
  <c r="AH190" i="8"/>
  <c r="AH198" i="8"/>
  <c r="AH213" i="8"/>
  <c r="AH221" i="8"/>
  <c r="AH189" i="8"/>
  <c r="AH212" i="8"/>
  <c r="AH220" i="8"/>
  <c r="AH203" i="8"/>
  <c r="AH211" i="8"/>
  <c r="AH219" i="8"/>
  <c r="AH227" i="8"/>
  <c r="AH204" i="8"/>
  <c r="AH210" i="8"/>
  <c r="AH218" i="8"/>
  <c r="AH200" i="8"/>
  <c r="AH205" i="8"/>
  <c r="AH209" i="8"/>
  <c r="AH217" i="8"/>
  <c r="AH225" i="8"/>
  <c r="AH195" i="8"/>
  <c r="AH208" i="8"/>
  <c r="AH216" i="8"/>
  <c r="AH224" i="8"/>
  <c r="AH197" i="8"/>
  <c r="AH207" i="8"/>
  <c r="AH215" i="8"/>
  <c r="AH223" i="8"/>
  <c r="AH231" i="8"/>
  <c r="AH206" i="8"/>
  <c r="AH229" i="8"/>
  <c r="AH234" i="8"/>
  <c r="AH242" i="8"/>
  <c r="AH230" i="8"/>
  <c r="AH241" i="8"/>
  <c r="AH3" i="8"/>
  <c r="AH240" i="8"/>
  <c r="AH235" i="8"/>
  <c r="AH239" i="8"/>
  <c r="AH247" i="8"/>
  <c r="AH232" i="8"/>
  <c r="AH238" i="8"/>
  <c r="AH246" i="8"/>
  <c r="AH201" i="8"/>
  <c r="AH233" i="8"/>
  <c r="AH237" i="8"/>
  <c r="AH245" i="8"/>
  <c r="AH222" i="8"/>
  <c r="AH236" i="8"/>
  <c r="AH244" i="8"/>
  <c r="AH214" i="8"/>
  <c r="AH226" i="8"/>
  <c r="AH228" i="8"/>
  <c r="AH243" i="8"/>
  <c r="ET4" i="8"/>
  <c r="ET7" i="8"/>
  <c r="ET6" i="8"/>
  <c r="ET5" i="8"/>
  <c r="ET8" i="8"/>
  <c r="ET14" i="8"/>
  <c r="ET12" i="8"/>
  <c r="ET9" i="8"/>
  <c r="ET17" i="8"/>
  <c r="ET11" i="8"/>
  <c r="ET15" i="8"/>
  <c r="ET10" i="8"/>
  <c r="ET19" i="8"/>
  <c r="ET13" i="8"/>
  <c r="ET16" i="8"/>
  <c r="ET22" i="8"/>
  <c r="ET21" i="8"/>
  <c r="ET20" i="8"/>
  <c r="ET18" i="8"/>
  <c r="ET23" i="8"/>
  <c r="ET27" i="8"/>
  <c r="ET30" i="8"/>
  <c r="ET34" i="8"/>
  <c r="ET26" i="8"/>
  <c r="ET32" i="8"/>
  <c r="ET39" i="8"/>
  <c r="ET24" i="8"/>
  <c r="ET28" i="8"/>
  <c r="ET31" i="8"/>
  <c r="ET37" i="8"/>
  <c r="ET25" i="8"/>
  <c r="ET35" i="8"/>
  <c r="ET33" i="8"/>
  <c r="ET41" i="8"/>
  <c r="ET49" i="8"/>
  <c r="ET29" i="8"/>
  <c r="ET38" i="8"/>
  <c r="ET36" i="8"/>
  <c r="ET40" i="8"/>
  <c r="ET45" i="8"/>
  <c r="ET47" i="8"/>
  <c r="ET50" i="8"/>
  <c r="ET44" i="8"/>
  <c r="ET42" i="8"/>
  <c r="ET54" i="8"/>
  <c r="ET57" i="8"/>
  <c r="ET43" i="8"/>
  <c r="ET51" i="8"/>
  <c r="ET55" i="8"/>
  <c r="ET63" i="8"/>
  <c r="ET46" i="8"/>
  <c r="ET48" i="8"/>
  <c r="ET52" i="8"/>
  <c r="ET61" i="8"/>
  <c r="ET53" i="8"/>
  <c r="ET59" i="8"/>
  <c r="ET65" i="8"/>
  <c r="ET60" i="8"/>
  <c r="ET62" i="8"/>
  <c r="ET71" i="8"/>
  <c r="ET58" i="8"/>
  <c r="ET64" i="8"/>
  <c r="ET69" i="8"/>
  <c r="ET56" i="8"/>
  <c r="ET67" i="8"/>
  <c r="ET75" i="8"/>
  <c r="ET70" i="8"/>
  <c r="ET74" i="8"/>
  <c r="ET68" i="8"/>
  <c r="ET81" i="8"/>
  <c r="ET66" i="8"/>
  <c r="ET72" i="8"/>
  <c r="ET79" i="8"/>
  <c r="ET73" i="8"/>
  <c r="ET78" i="8"/>
  <c r="ET77" i="8"/>
  <c r="ET89" i="8"/>
  <c r="ET82" i="8"/>
  <c r="ET87" i="8"/>
  <c r="ET95" i="8"/>
  <c r="ET83" i="8"/>
  <c r="ET86" i="8"/>
  <c r="ET76" i="8"/>
  <c r="ET84" i="8"/>
  <c r="ET85" i="8"/>
  <c r="ET91" i="8"/>
  <c r="ET88" i="8"/>
  <c r="ET90" i="8"/>
  <c r="ET92" i="8"/>
  <c r="ET97" i="8"/>
  <c r="ET93" i="8"/>
  <c r="ET96" i="8"/>
  <c r="ET94" i="8"/>
  <c r="ET103" i="8"/>
  <c r="ET101" i="8"/>
  <c r="ET80" i="8"/>
  <c r="ET100" i="8"/>
  <c r="ET99" i="8"/>
  <c r="ET107" i="8"/>
  <c r="ET112" i="8"/>
  <c r="ET104" i="8"/>
  <c r="ET110" i="8"/>
  <c r="ET118" i="8"/>
  <c r="ET98" i="8"/>
  <c r="ET105" i="8"/>
  <c r="ET109" i="8"/>
  <c r="ET106" i="8"/>
  <c r="ET108" i="8"/>
  <c r="ET102" i="8"/>
  <c r="ET114" i="8"/>
  <c r="ET120" i="8"/>
  <c r="ET128" i="8"/>
  <c r="ET113" i="8"/>
  <c r="ET119" i="8"/>
  <c r="ET126" i="8"/>
  <c r="ET111" i="8"/>
  <c r="ET115" i="8"/>
  <c r="ET124" i="8"/>
  <c r="ET116" i="8"/>
  <c r="ET123" i="8"/>
  <c r="ET117" i="8"/>
  <c r="ET122" i="8"/>
  <c r="ET130" i="8"/>
  <c r="ET137" i="8"/>
  <c r="ET131" i="8"/>
  <c r="ET136" i="8"/>
  <c r="ET121" i="8"/>
  <c r="ET129" i="8"/>
  <c r="ET132" i="8"/>
  <c r="ET135" i="8"/>
  <c r="ET143" i="8"/>
  <c r="ET133" i="8"/>
  <c r="ET134" i="8"/>
  <c r="ET141" i="8"/>
  <c r="ET125" i="8"/>
  <c r="ET140" i="8"/>
  <c r="ET127" i="8"/>
  <c r="ET139" i="8"/>
  <c r="ET147" i="8"/>
  <c r="ET145" i="8"/>
  <c r="ET155" i="8"/>
  <c r="ET146" i="8"/>
  <c r="ET144" i="8"/>
  <c r="ET153" i="8"/>
  <c r="ET161" i="8"/>
  <c r="ET152" i="8"/>
  <c r="ET142" i="8"/>
  <c r="ET148" i="8"/>
  <c r="ET151" i="8"/>
  <c r="ET149" i="8"/>
  <c r="ET150" i="8"/>
  <c r="ET158" i="8"/>
  <c r="ET157" i="8"/>
  <c r="ET138" i="8"/>
  <c r="ET165" i="8"/>
  <c r="ET173" i="8"/>
  <c r="ET154" i="8"/>
  <c r="ET159" i="8"/>
  <c r="ET164" i="8"/>
  <c r="ET172" i="8"/>
  <c r="ET156" i="8"/>
  <c r="ET163" i="8"/>
  <c r="ET171" i="8"/>
  <c r="ET179" i="8"/>
  <c r="ET170" i="8"/>
  <c r="ET160" i="8"/>
  <c r="ET169" i="8"/>
  <c r="ET177" i="8"/>
  <c r="ET168" i="8"/>
  <c r="ET176" i="8"/>
  <c r="ET167" i="8"/>
  <c r="ET175" i="8"/>
  <c r="ET180" i="8"/>
  <c r="ET184" i="8"/>
  <c r="ET192" i="8"/>
  <c r="ET200" i="8"/>
  <c r="ET181" i="8"/>
  <c r="ET183" i="8"/>
  <c r="ET191" i="8"/>
  <c r="ET182" i="8"/>
  <c r="ET190" i="8"/>
  <c r="ET198" i="8"/>
  <c r="ET189" i="8"/>
  <c r="ET188" i="8"/>
  <c r="ET196" i="8"/>
  <c r="ET174" i="8"/>
  <c r="ET178" i="8"/>
  <c r="ET187" i="8"/>
  <c r="ET195" i="8"/>
  <c r="ET162" i="8"/>
  <c r="ET166" i="8"/>
  <c r="ET186" i="8"/>
  <c r="ET194" i="8"/>
  <c r="ET202" i="8"/>
  <c r="ET209" i="8"/>
  <c r="ET217" i="8"/>
  <c r="ET225" i="8"/>
  <c r="ET201" i="8"/>
  <c r="ET203" i="8"/>
  <c r="ET208" i="8"/>
  <c r="ET216" i="8"/>
  <c r="ET197" i="8"/>
  <c r="ET199" i="8"/>
  <c r="ET204" i="8"/>
  <c r="ET207" i="8"/>
  <c r="ET215" i="8"/>
  <c r="ET223" i="8"/>
  <c r="ET231" i="8"/>
  <c r="ET193" i="8"/>
  <c r="ET206" i="8"/>
  <c r="ET214" i="8"/>
  <c r="ET222" i="8"/>
  <c r="ET185" i="8"/>
  <c r="ET205" i="8"/>
  <c r="ET213" i="8"/>
  <c r="ET221" i="8"/>
  <c r="ET212" i="8"/>
  <c r="ET220" i="8"/>
  <c r="ET211" i="8"/>
  <c r="ET219" i="8"/>
  <c r="ET227" i="8"/>
  <c r="ET230" i="8"/>
  <c r="ET238" i="8"/>
  <c r="ET246" i="8"/>
  <c r="ET218" i="8"/>
  <c r="ET224" i="8"/>
  <c r="ET237" i="8"/>
  <c r="ET245" i="8"/>
  <c r="ET210" i="8"/>
  <c r="ET236" i="8"/>
  <c r="ET244" i="8"/>
  <c r="ET232" i="8"/>
  <c r="ET235" i="8"/>
  <c r="ET243" i="8"/>
  <c r="ET239" i="8"/>
  <c r="ET234" i="8"/>
  <c r="ET242" i="8"/>
  <c r="ET233" i="8"/>
  <c r="ET241" i="8"/>
  <c r="ET3" i="8"/>
  <c r="ET226" i="8"/>
  <c r="ET229" i="8"/>
  <c r="ET247" i="8"/>
  <c r="ET228" i="8"/>
  <c r="ET240" i="8"/>
  <c r="CT7" i="8"/>
  <c r="CT6" i="8"/>
  <c r="CT4" i="8"/>
  <c r="CT8" i="8"/>
  <c r="CT10" i="8"/>
  <c r="CT9" i="8"/>
  <c r="CT5" i="8"/>
  <c r="CT12" i="8"/>
  <c r="CT14" i="8"/>
  <c r="CT11" i="8"/>
  <c r="CT15" i="8"/>
  <c r="CT13" i="8"/>
  <c r="CT17" i="8"/>
  <c r="CT18" i="8"/>
  <c r="CT22" i="8"/>
  <c r="CT16" i="8"/>
  <c r="CT20" i="8"/>
  <c r="CT21" i="8"/>
  <c r="CT27" i="8"/>
  <c r="CT25" i="8"/>
  <c r="CT24" i="8"/>
  <c r="CT19" i="8"/>
  <c r="CT23" i="8"/>
  <c r="CT29" i="8"/>
  <c r="CT34" i="8"/>
  <c r="CT32" i="8"/>
  <c r="CT30" i="8"/>
  <c r="CT35" i="8"/>
  <c r="CT31" i="8"/>
  <c r="CT28" i="8"/>
  <c r="CT33" i="8"/>
  <c r="CT26" i="8"/>
  <c r="CT39" i="8"/>
  <c r="CT38" i="8"/>
  <c r="CT45" i="8"/>
  <c r="CT37" i="8"/>
  <c r="CT43" i="8"/>
  <c r="CT36" i="8"/>
  <c r="CT42" i="8"/>
  <c r="CT41" i="8"/>
  <c r="CT49" i="8"/>
  <c r="CT40" i="8"/>
  <c r="CT48" i="8"/>
  <c r="CT54" i="8"/>
  <c r="CT44" i="8"/>
  <c r="CT52" i="8"/>
  <c r="CT51" i="8"/>
  <c r="CT47" i="8"/>
  <c r="CT50" i="8"/>
  <c r="CT59" i="8"/>
  <c r="CT57" i="8"/>
  <c r="CT56" i="8"/>
  <c r="CT53" i="8"/>
  <c r="CT63" i="8"/>
  <c r="CT46" i="8"/>
  <c r="CT60" i="8"/>
  <c r="CT62" i="8"/>
  <c r="CT67" i="8"/>
  <c r="CT55" i="8"/>
  <c r="CT65" i="8"/>
  <c r="CT64" i="8"/>
  <c r="CT58" i="8"/>
  <c r="CT71" i="8"/>
  <c r="CT69" i="8"/>
  <c r="CT79" i="8"/>
  <c r="CT61" i="8"/>
  <c r="CT66" i="8"/>
  <c r="CT68" i="8"/>
  <c r="CT70" i="8"/>
  <c r="CT77" i="8"/>
  <c r="CT75" i="8"/>
  <c r="CT72" i="8"/>
  <c r="CT74" i="8"/>
  <c r="CT73" i="8"/>
  <c r="CT81" i="8"/>
  <c r="CT85" i="8"/>
  <c r="CT76" i="8"/>
  <c r="CT78" i="8"/>
  <c r="CT91" i="8"/>
  <c r="CT80" i="8"/>
  <c r="CT82" i="8"/>
  <c r="CT83" i="8"/>
  <c r="CT89" i="8"/>
  <c r="CT84" i="8"/>
  <c r="CT88" i="8"/>
  <c r="CT87" i="8"/>
  <c r="CT95" i="8"/>
  <c r="CT101" i="8"/>
  <c r="CT86" i="8"/>
  <c r="CT92" i="8"/>
  <c r="CT93" i="8"/>
  <c r="CT99" i="8"/>
  <c r="CT107" i="8"/>
  <c r="CT90" i="8"/>
  <c r="CT94" i="8"/>
  <c r="CT97" i="8"/>
  <c r="CT104" i="8"/>
  <c r="CT96" i="8"/>
  <c r="CT103" i="8"/>
  <c r="CT98" i="8"/>
  <c r="CT108" i="8"/>
  <c r="CT100" i="8"/>
  <c r="CT102" i="8"/>
  <c r="CT114" i="8"/>
  <c r="CT105" i="8"/>
  <c r="CT112" i="8"/>
  <c r="CT106" i="8"/>
  <c r="CT111" i="8"/>
  <c r="CT110" i="8"/>
  <c r="CT118" i="8"/>
  <c r="CT109" i="8"/>
  <c r="CT124" i="8"/>
  <c r="CT113" i="8"/>
  <c r="CT123" i="8"/>
  <c r="CT122" i="8"/>
  <c r="CT130" i="8"/>
  <c r="CT121" i="8"/>
  <c r="CT120" i="8"/>
  <c r="CT128" i="8"/>
  <c r="CT119" i="8"/>
  <c r="CT127" i="8"/>
  <c r="CT115" i="8"/>
  <c r="CT116" i="8"/>
  <c r="CT126" i="8"/>
  <c r="CT117" i="8"/>
  <c r="CT125" i="8"/>
  <c r="CT140" i="8"/>
  <c r="CT131" i="8"/>
  <c r="CT139" i="8"/>
  <c r="CT147" i="8"/>
  <c r="CT132" i="8"/>
  <c r="CT138" i="8"/>
  <c r="CT129" i="8"/>
  <c r="CT133" i="8"/>
  <c r="CT137" i="8"/>
  <c r="CT145" i="8"/>
  <c r="CT136" i="8"/>
  <c r="CT135" i="8"/>
  <c r="CT143" i="8"/>
  <c r="CT151" i="8"/>
  <c r="CT159" i="8"/>
  <c r="CT142" i="8"/>
  <c r="CT144" i="8"/>
  <c r="CT150" i="8"/>
  <c r="CT146" i="8"/>
  <c r="CT157" i="8"/>
  <c r="CT155" i="8"/>
  <c r="CT134" i="8"/>
  <c r="CT148" i="8"/>
  <c r="CT154" i="8"/>
  <c r="CT141" i="8"/>
  <c r="CT149" i="8"/>
  <c r="CT153" i="8"/>
  <c r="CT161" i="8"/>
  <c r="CT158" i="8"/>
  <c r="CT162" i="8"/>
  <c r="CT169" i="8"/>
  <c r="CT177" i="8"/>
  <c r="CT163" i="8"/>
  <c r="CT168" i="8"/>
  <c r="CT167" i="8"/>
  <c r="CT175" i="8"/>
  <c r="CT183" i="8"/>
  <c r="CT166" i="8"/>
  <c r="CT174" i="8"/>
  <c r="CT165" i="8"/>
  <c r="CT173" i="8"/>
  <c r="CT160" i="8"/>
  <c r="CT164" i="8"/>
  <c r="CT172" i="8"/>
  <c r="CT152" i="8"/>
  <c r="CT171" i="8"/>
  <c r="CT179" i="8"/>
  <c r="CT188" i="8"/>
  <c r="CT196" i="8"/>
  <c r="CT176" i="8"/>
  <c r="CT180" i="8"/>
  <c r="CT187" i="8"/>
  <c r="CT181" i="8"/>
  <c r="CT186" i="8"/>
  <c r="CT194" i="8"/>
  <c r="CT202" i="8"/>
  <c r="CT170" i="8"/>
  <c r="CT182" i="8"/>
  <c r="CT185" i="8"/>
  <c r="CT193" i="8"/>
  <c r="CT184" i="8"/>
  <c r="CT192" i="8"/>
  <c r="CT156" i="8"/>
  <c r="CT191" i="8"/>
  <c r="CT199" i="8"/>
  <c r="CT178" i="8"/>
  <c r="CT190" i="8"/>
  <c r="CT198" i="8"/>
  <c r="CT205" i="8"/>
  <c r="CT213" i="8"/>
  <c r="CT221" i="8"/>
  <c r="CT189" i="8"/>
  <c r="CT212" i="8"/>
  <c r="CT220" i="8"/>
  <c r="CT203" i="8"/>
  <c r="CT211" i="8"/>
  <c r="CT219" i="8"/>
  <c r="CT227" i="8"/>
  <c r="CT204" i="8"/>
  <c r="CT210" i="8"/>
  <c r="CT218" i="8"/>
  <c r="CT200" i="8"/>
  <c r="CT209" i="8"/>
  <c r="CT217" i="8"/>
  <c r="CT225" i="8"/>
  <c r="CT195" i="8"/>
  <c r="CT208" i="8"/>
  <c r="CT216" i="8"/>
  <c r="CT224" i="8"/>
  <c r="CT197" i="8"/>
  <c r="CT207" i="8"/>
  <c r="CT215" i="8"/>
  <c r="CT223" i="8"/>
  <c r="CT231" i="8"/>
  <c r="CT206" i="8"/>
  <c r="CT229" i="8"/>
  <c r="CT234" i="8"/>
  <c r="CT242" i="8"/>
  <c r="CT201" i="8"/>
  <c r="CT230" i="8"/>
  <c r="CT241" i="8"/>
  <c r="CT3" i="8"/>
  <c r="CT235" i="8"/>
  <c r="CT240" i="8"/>
  <c r="CT247" i="8"/>
  <c r="CT243" i="8"/>
  <c r="CT239" i="8"/>
  <c r="CT232" i="8"/>
  <c r="CT238" i="8"/>
  <c r="CT246" i="8"/>
  <c r="CT226" i="8"/>
  <c r="CT233" i="8"/>
  <c r="CT237" i="8"/>
  <c r="CT245" i="8"/>
  <c r="CT222" i="8"/>
  <c r="CT236" i="8"/>
  <c r="CT244" i="8"/>
  <c r="CT214" i="8"/>
  <c r="CT228" i="8"/>
  <c r="DJ7" i="8"/>
  <c r="DJ6" i="8"/>
  <c r="DJ4" i="8"/>
  <c r="DJ8" i="8"/>
  <c r="DJ9" i="8"/>
  <c r="DJ10" i="8"/>
  <c r="DJ12" i="8"/>
  <c r="DJ14" i="8"/>
  <c r="DJ11" i="8"/>
  <c r="DJ5" i="8"/>
  <c r="DJ17" i="8"/>
  <c r="DJ20" i="8"/>
  <c r="DJ22" i="8"/>
  <c r="DJ18" i="8"/>
  <c r="DJ15" i="8"/>
  <c r="DJ16" i="8"/>
  <c r="DJ21" i="8"/>
  <c r="DJ27" i="8"/>
  <c r="DJ13" i="8"/>
  <c r="DJ25" i="8"/>
  <c r="DJ34" i="8"/>
  <c r="DJ19" i="8"/>
  <c r="DJ24" i="8"/>
  <c r="DJ32" i="8"/>
  <c r="DJ28" i="8"/>
  <c r="DJ30" i="8"/>
  <c r="DJ29" i="8"/>
  <c r="DJ33" i="8"/>
  <c r="DJ26" i="8"/>
  <c r="DJ35" i="8"/>
  <c r="DJ23" i="8"/>
  <c r="DJ39" i="8"/>
  <c r="DJ31" i="8"/>
  <c r="DJ45" i="8"/>
  <c r="DJ38" i="8"/>
  <c r="DJ43" i="8"/>
  <c r="DJ37" i="8"/>
  <c r="DJ42" i="8"/>
  <c r="DJ41" i="8"/>
  <c r="DJ49" i="8"/>
  <c r="DJ54" i="8"/>
  <c r="DJ36" i="8"/>
  <c r="DJ46" i="8"/>
  <c r="DJ40" i="8"/>
  <c r="DJ44" i="8"/>
  <c r="DJ48" i="8"/>
  <c r="DJ50" i="8"/>
  <c r="DJ52" i="8"/>
  <c r="DJ51" i="8"/>
  <c r="DJ53" i="8"/>
  <c r="DJ59" i="8"/>
  <c r="DJ57" i="8"/>
  <c r="DJ56" i="8"/>
  <c r="DJ47" i="8"/>
  <c r="DJ55" i="8"/>
  <c r="DJ63" i="8"/>
  <c r="DJ61" i="8"/>
  <c r="DJ67" i="8"/>
  <c r="DJ60" i="8"/>
  <c r="DJ65" i="8"/>
  <c r="DJ58" i="8"/>
  <c r="DJ62" i="8"/>
  <c r="DJ71" i="8"/>
  <c r="DJ79" i="8"/>
  <c r="DJ66" i="8"/>
  <c r="DJ72" i="8"/>
  <c r="DJ69" i="8"/>
  <c r="DJ73" i="8"/>
  <c r="DJ77" i="8"/>
  <c r="DJ68" i="8"/>
  <c r="DJ75" i="8"/>
  <c r="DJ74" i="8"/>
  <c r="DJ70" i="8"/>
  <c r="DJ81" i="8"/>
  <c r="DJ78" i="8"/>
  <c r="DJ83" i="8"/>
  <c r="DJ85" i="8"/>
  <c r="DJ80" i="8"/>
  <c r="DJ84" i="8"/>
  <c r="DJ91" i="8"/>
  <c r="DJ89" i="8"/>
  <c r="DJ88" i="8"/>
  <c r="DJ64" i="8"/>
  <c r="DJ87" i="8"/>
  <c r="DJ95" i="8"/>
  <c r="DJ101" i="8"/>
  <c r="DJ96" i="8"/>
  <c r="DJ99" i="8"/>
  <c r="DJ107" i="8"/>
  <c r="DJ86" i="8"/>
  <c r="DJ90" i="8"/>
  <c r="DJ97" i="8"/>
  <c r="DJ82" i="8"/>
  <c r="DJ92" i="8"/>
  <c r="DJ104" i="8"/>
  <c r="DJ93" i="8"/>
  <c r="DJ103" i="8"/>
  <c r="DJ102" i="8"/>
  <c r="DJ105" i="8"/>
  <c r="DJ108" i="8"/>
  <c r="DJ76" i="8"/>
  <c r="DJ106" i="8"/>
  <c r="DJ114" i="8"/>
  <c r="DJ112" i="8"/>
  <c r="DJ111" i="8"/>
  <c r="DJ98" i="8"/>
  <c r="DJ110" i="8"/>
  <c r="DJ118" i="8"/>
  <c r="DJ124" i="8"/>
  <c r="DJ94" i="8"/>
  <c r="DJ115" i="8"/>
  <c r="DJ123" i="8"/>
  <c r="DJ100" i="8"/>
  <c r="DJ109" i="8"/>
  <c r="DJ116" i="8"/>
  <c r="DJ122" i="8"/>
  <c r="DJ130" i="8"/>
  <c r="DJ113" i="8"/>
  <c r="DJ117" i="8"/>
  <c r="DJ121" i="8"/>
  <c r="DJ120" i="8"/>
  <c r="DJ128" i="8"/>
  <c r="DJ119" i="8"/>
  <c r="DJ127" i="8"/>
  <c r="DJ126" i="8"/>
  <c r="DJ133" i="8"/>
  <c r="DJ140" i="8"/>
  <c r="DJ129" i="8"/>
  <c r="DJ139" i="8"/>
  <c r="DJ147" i="8"/>
  <c r="DJ138" i="8"/>
  <c r="DJ137" i="8"/>
  <c r="DJ145" i="8"/>
  <c r="DJ136" i="8"/>
  <c r="DJ131" i="8"/>
  <c r="DJ135" i="8"/>
  <c r="DJ143" i="8"/>
  <c r="DJ132" i="8"/>
  <c r="DJ151" i="8"/>
  <c r="DJ159" i="8"/>
  <c r="DJ125" i="8"/>
  <c r="DJ142" i="8"/>
  <c r="DJ148" i="8"/>
  <c r="DJ150" i="8"/>
  <c r="DJ149" i="8"/>
  <c r="DJ157" i="8"/>
  <c r="DJ144" i="8"/>
  <c r="DJ155" i="8"/>
  <c r="DJ154" i="8"/>
  <c r="DJ141" i="8"/>
  <c r="DJ146" i="8"/>
  <c r="DJ153" i="8"/>
  <c r="DJ161" i="8"/>
  <c r="DJ152" i="8"/>
  <c r="DJ169" i="8"/>
  <c r="DJ177" i="8"/>
  <c r="DJ160" i="8"/>
  <c r="DJ168" i="8"/>
  <c r="DJ167" i="8"/>
  <c r="DJ175" i="8"/>
  <c r="DJ183" i="8"/>
  <c r="DJ166" i="8"/>
  <c r="DJ174" i="8"/>
  <c r="DJ162" i="8"/>
  <c r="DJ165" i="8"/>
  <c r="DJ173" i="8"/>
  <c r="DJ156" i="8"/>
  <c r="DJ164" i="8"/>
  <c r="DJ172" i="8"/>
  <c r="DJ134" i="8"/>
  <c r="DJ158" i="8"/>
  <c r="DJ163" i="8"/>
  <c r="DJ171" i="8"/>
  <c r="DJ179" i="8"/>
  <c r="DJ188" i="8"/>
  <c r="DJ196" i="8"/>
  <c r="DJ187" i="8"/>
  <c r="DJ178" i="8"/>
  <c r="DJ186" i="8"/>
  <c r="DJ194" i="8"/>
  <c r="DJ202" i="8"/>
  <c r="DJ185" i="8"/>
  <c r="DJ193" i="8"/>
  <c r="DJ184" i="8"/>
  <c r="DJ192" i="8"/>
  <c r="DJ170" i="8"/>
  <c r="DJ180" i="8"/>
  <c r="DJ191" i="8"/>
  <c r="DJ199" i="8"/>
  <c r="DJ181" i="8"/>
  <c r="DJ190" i="8"/>
  <c r="DJ198" i="8"/>
  <c r="DJ205" i="8"/>
  <c r="DJ213" i="8"/>
  <c r="DJ221" i="8"/>
  <c r="DJ212" i="8"/>
  <c r="DJ220" i="8"/>
  <c r="DJ211" i="8"/>
  <c r="DJ219" i="8"/>
  <c r="DJ227" i="8"/>
  <c r="DJ176" i="8"/>
  <c r="DJ189" i="8"/>
  <c r="DJ195" i="8"/>
  <c r="DJ210" i="8"/>
  <c r="DJ218" i="8"/>
  <c r="DJ182" i="8"/>
  <c r="DJ197" i="8"/>
  <c r="DJ200" i="8"/>
  <c r="DJ209" i="8"/>
  <c r="DJ217" i="8"/>
  <c r="DJ225" i="8"/>
  <c r="DJ208" i="8"/>
  <c r="DJ216" i="8"/>
  <c r="DJ224" i="8"/>
  <c r="DJ203" i="8"/>
  <c r="DJ207" i="8"/>
  <c r="DJ215" i="8"/>
  <c r="DJ223" i="8"/>
  <c r="DJ231" i="8"/>
  <c r="DJ204" i="8"/>
  <c r="DJ222" i="8"/>
  <c r="DJ232" i="8"/>
  <c r="DJ234" i="8"/>
  <c r="DJ242" i="8"/>
  <c r="DJ235" i="8"/>
  <c r="DJ214" i="8"/>
  <c r="DJ233" i="8"/>
  <c r="DJ241" i="8"/>
  <c r="DJ3" i="8"/>
  <c r="DJ201" i="8"/>
  <c r="DJ206" i="8"/>
  <c r="DJ240" i="8"/>
  <c r="DJ247" i="8"/>
  <c r="DJ228" i="8"/>
  <c r="DJ239" i="8"/>
  <c r="DJ243" i="8"/>
  <c r="DJ229" i="8"/>
  <c r="DJ238" i="8"/>
  <c r="DJ246" i="8"/>
  <c r="DJ226" i="8"/>
  <c r="DJ230" i="8"/>
  <c r="DJ237" i="8"/>
  <c r="DJ245" i="8"/>
  <c r="DJ236" i="8"/>
  <c r="DJ244" i="8"/>
  <c r="EU4" i="8"/>
  <c r="EU7" i="8"/>
  <c r="EU6" i="8"/>
  <c r="EU9" i="8"/>
  <c r="EU10" i="8"/>
  <c r="EU8" i="8"/>
  <c r="EU5" i="8"/>
  <c r="EU13" i="8"/>
  <c r="EU14" i="8"/>
  <c r="EU18" i="8"/>
  <c r="EU11" i="8"/>
  <c r="EU16" i="8"/>
  <c r="EU15" i="8"/>
  <c r="EU12" i="8"/>
  <c r="EU23" i="8"/>
  <c r="EU17" i="8"/>
  <c r="EU19" i="8"/>
  <c r="EU24" i="8"/>
  <c r="EU20" i="8"/>
  <c r="EU22" i="8"/>
  <c r="EU28" i="8"/>
  <c r="EU26" i="8"/>
  <c r="EU21" i="8"/>
  <c r="EU25" i="8"/>
  <c r="EU31" i="8"/>
  <c r="EU29" i="8"/>
  <c r="EU27" i="8"/>
  <c r="EU40" i="8"/>
  <c r="EU32" i="8"/>
  <c r="EU33" i="8"/>
  <c r="EU30" i="8"/>
  <c r="EU36" i="8"/>
  <c r="EU34" i="8"/>
  <c r="EU42" i="8"/>
  <c r="EU37" i="8"/>
  <c r="EU38" i="8"/>
  <c r="EU39" i="8"/>
  <c r="EU46" i="8"/>
  <c r="EU43" i="8"/>
  <c r="EU35" i="8"/>
  <c r="EU48" i="8"/>
  <c r="EU51" i="8"/>
  <c r="EU45" i="8"/>
  <c r="EU41" i="8"/>
  <c r="EU47" i="8"/>
  <c r="EU56" i="8"/>
  <c r="EU64" i="8"/>
  <c r="EU49" i="8"/>
  <c r="EU50" i="8"/>
  <c r="EU44" i="8"/>
  <c r="EU52" i="8"/>
  <c r="EU53" i="8"/>
  <c r="EU60" i="8"/>
  <c r="EU61" i="8"/>
  <c r="EU66" i="8"/>
  <c r="EU62" i="8"/>
  <c r="EU72" i="8"/>
  <c r="EU59" i="8"/>
  <c r="EU63" i="8"/>
  <c r="EU58" i="8"/>
  <c r="EU55" i="8"/>
  <c r="EU68" i="8"/>
  <c r="EU76" i="8"/>
  <c r="EU57" i="8"/>
  <c r="EU69" i="8"/>
  <c r="EU75" i="8"/>
  <c r="EU65" i="8"/>
  <c r="EU70" i="8"/>
  <c r="EU74" i="8"/>
  <c r="EU82" i="8"/>
  <c r="EU71" i="8"/>
  <c r="EU67" i="8"/>
  <c r="EU80" i="8"/>
  <c r="EU54" i="8"/>
  <c r="EU79" i="8"/>
  <c r="EU73" i="8"/>
  <c r="EU78" i="8"/>
  <c r="EU88" i="8"/>
  <c r="EU81" i="8"/>
  <c r="EU87" i="8"/>
  <c r="EU83" i="8"/>
  <c r="EU86" i="8"/>
  <c r="EU77" i="8"/>
  <c r="EU84" i="8"/>
  <c r="EU85" i="8"/>
  <c r="EU92" i="8"/>
  <c r="EU98" i="8"/>
  <c r="EU89" i="8"/>
  <c r="EU90" i="8"/>
  <c r="EU97" i="8"/>
  <c r="EU93" i="8"/>
  <c r="EU96" i="8"/>
  <c r="EU104" i="8"/>
  <c r="EU94" i="8"/>
  <c r="EU95" i="8"/>
  <c r="EU102" i="8"/>
  <c r="EU101" i="8"/>
  <c r="EU100" i="8"/>
  <c r="EU91" i="8"/>
  <c r="EU111" i="8"/>
  <c r="EU110" i="8"/>
  <c r="EU99" i="8"/>
  <c r="EU105" i="8"/>
  <c r="EU109" i="8"/>
  <c r="EU106" i="8"/>
  <c r="EU108" i="8"/>
  <c r="EU107" i="8"/>
  <c r="EU115" i="8"/>
  <c r="EU114" i="8"/>
  <c r="EU118" i="8"/>
  <c r="EU121" i="8"/>
  <c r="EU129" i="8"/>
  <c r="EU103" i="8"/>
  <c r="EU120" i="8"/>
  <c r="EU113" i="8"/>
  <c r="EU119" i="8"/>
  <c r="EU127" i="8"/>
  <c r="EU112" i="8"/>
  <c r="EU125" i="8"/>
  <c r="EU124" i="8"/>
  <c r="EU116" i="8"/>
  <c r="EU123" i="8"/>
  <c r="EU131" i="8"/>
  <c r="EU138" i="8"/>
  <c r="EU137" i="8"/>
  <c r="EU136" i="8"/>
  <c r="EU144" i="8"/>
  <c r="EU132" i="8"/>
  <c r="EU135" i="8"/>
  <c r="EU133" i="8"/>
  <c r="EU134" i="8"/>
  <c r="EU142" i="8"/>
  <c r="EU117" i="8"/>
  <c r="EU122" i="8"/>
  <c r="EU141" i="8"/>
  <c r="EU126" i="8"/>
  <c r="EU130" i="8"/>
  <c r="EU140" i="8"/>
  <c r="EU148" i="8"/>
  <c r="EU128" i="8"/>
  <c r="EU156" i="8"/>
  <c r="EU145" i="8"/>
  <c r="EU139" i="8"/>
  <c r="EU146" i="8"/>
  <c r="EU154" i="8"/>
  <c r="EU162" i="8"/>
  <c r="EU147" i="8"/>
  <c r="EU143" i="8"/>
  <c r="EU152" i="8"/>
  <c r="EU151" i="8"/>
  <c r="EU159" i="8"/>
  <c r="EU149" i="8"/>
  <c r="EU150" i="8"/>
  <c r="EU158" i="8"/>
  <c r="EU166" i="8"/>
  <c r="EU174" i="8"/>
  <c r="EU153" i="8"/>
  <c r="EU165" i="8"/>
  <c r="EU173" i="8"/>
  <c r="EU155" i="8"/>
  <c r="EU164" i="8"/>
  <c r="EU172" i="8"/>
  <c r="EU180" i="8"/>
  <c r="EU157" i="8"/>
  <c r="EU163" i="8"/>
  <c r="EU171" i="8"/>
  <c r="EU170" i="8"/>
  <c r="EU160" i="8"/>
  <c r="EU169" i="8"/>
  <c r="EU177" i="8"/>
  <c r="EU161" i="8"/>
  <c r="EU168" i="8"/>
  <c r="EU176" i="8"/>
  <c r="EU185" i="8"/>
  <c r="EU193" i="8"/>
  <c r="EU201" i="8"/>
  <c r="EU167" i="8"/>
  <c r="EU184" i="8"/>
  <c r="EU192" i="8"/>
  <c r="EU181" i="8"/>
  <c r="EU183" i="8"/>
  <c r="EU191" i="8"/>
  <c r="EU199" i="8"/>
  <c r="EU182" i="8"/>
  <c r="EU190" i="8"/>
  <c r="EU175" i="8"/>
  <c r="EU189" i="8"/>
  <c r="EU197" i="8"/>
  <c r="EU188" i="8"/>
  <c r="EU196" i="8"/>
  <c r="EU178" i="8"/>
  <c r="EU187" i="8"/>
  <c r="EU195" i="8"/>
  <c r="EU203" i="8"/>
  <c r="EU194" i="8"/>
  <c r="EU202" i="8"/>
  <c r="EU210" i="8"/>
  <c r="EU218" i="8"/>
  <c r="EU226" i="8"/>
  <c r="EU209" i="8"/>
  <c r="EU217" i="8"/>
  <c r="EU208" i="8"/>
  <c r="EU216" i="8"/>
  <c r="EU224" i="8"/>
  <c r="EU232" i="8"/>
  <c r="EU198" i="8"/>
  <c r="EU204" i="8"/>
  <c r="EU207" i="8"/>
  <c r="EU215" i="8"/>
  <c r="EU206" i="8"/>
  <c r="EU214" i="8"/>
  <c r="EU222" i="8"/>
  <c r="EU179" i="8"/>
  <c r="EU205" i="8"/>
  <c r="EU213" i="8"/>
  <c r="EU221" i="8"/>
  <c r="EU200" i="8"/>
  <c r="EU212" i="8"/>
  <c r="EU220" i="8"/>
  <c r="EU228" i="8"/>
  <c r="EU229" i="8"/>
  <c r="EU239" i="8"/>
  <c r="EU247" i="8"/>
  <c r="EU230" i="8"/>
  <c r="EU238" i="8"/>
  <c r="EU246" i="8"/>
  <c r="EU240" i="8"/>
  <c r="EU225" i="8"/>
  <c r="EU231" i="8"/>
  <c r="EU237" i="8"/>
  <c r="EU245" i="8"/>
  <c r="EU244" i="8"/>
  <c r="EU223" i="8"/>
  <c r="EU236" i="8"/>
  <c r="EU219" i="8"/>
  <c r="EU235" i="8"/>
  <c r="EU243" i="8"/>
  <c r="EU211" i="8"/>
  <c r="EU227" i="8"/>
  <c r="EU234" i="8"/>
  <c r="EU242" i="8"/>
  <c r="EU233" i="8"/>
  <c r="EU241" i="8"/>
  <c r="EU3" i="8"/>
  <c r="EU186" i="8"/>
  <c r="DZ7" i="8"/>
  <c r="DZ6" i="8"/>
  <c r="DZ4" i="8"/>
  <c r="DZ8" i="8"/>
  <c r="DZ10" i="8"/>
  <c r="DZ5" i="8"/>
  <c r="DZ14" i="8"/>
  <c r="DZ11" i="8"/>
  <c r="DZ13" i="8"/>
  <c r="DZ9" i="8"/>
  <c r="DZ12" i="8"/>
  <c r="DZ15" i="8"/>
  <c r="DZ17" i="8"/>
  <c r="DZ22" i="8"/>
  <c r="DZ18" i="8"/>
  <c r="DZ20" i="8"/>
  <c r="DZ19" i="8"/>
  <c r="DZ27" i="8"/>
  <c r="DZ16" i="8"/>
  <c r="DZ21" i="8"/>
  <c r="DZ25" i="8"/>
  <c r="DZ34" i="8"/>
  <c r="DZ32" i="8"/>
  <c r="DZ23" i="8"/>
  <c r="DZ24" i="8"/>
  <c r="DZ30" i="8"/>
  <c r="DZ29" i="8"/>
  <c r="DZ35" i="8"/>
  <c r="DZ33" i="8"/>
  <c r="DZ26" i="8"/>
  <c r="DZ28" i="8"/>
  <c r="DZ39" i="8"/>
  <c r="DZ36" i="8"/>
  <c r="DZ45" i="8"/>
  <c r="DZ43" i="8"/>
  <c r="DZ31" i="8"/>
  <c r="DZ38" i="8"/>
  <c r="DZ42" i="8"/>
  <c r="DZ41" i="8"/>
  <c r="DZ49" i="8"/>
  <c r="DZ37" i="8"/>
  <c r="DZ44" i="8"/>
  <c r="DZ40" i="8"/>
  <c r="DZ48" i="8"/>
  <c r="DZ54" i="8"/>
  <c r="DZ50" i="8"/>
  <c r="DZ47" i="8"/>
  <c r="DZ59" i="8"/>
  <c r="DZ51" i="8"/>
  <c r="DZ57" i="8"/>
  <c r="DZ52" i="8"/>
  <c r="DZ56" i="8"/>
  <c r="DZ46" i="8"/>
  <c r="DZ53" i="8"/>
  <c r="DZ55" i="8"/>
  <c r="DZ63" i="8"/>
  <c r="DZ58" i="8"/>
  <c r="DZ62" i="8"/>
  <c r="DZ67" i="8"/>
  <c r="DZ61" i="8"/>
  <c r="DZ65" i="8"/>
  <c r="DZ60" i="8"/>
  <c r="DZ71" i="8"/>
  <c r="DZ79" i="8"/>
  <c r="DZ66" i="8"/>
  <c r="DZ64" i="8"/>
  <c r="DZ70" i="8"/>
  <c r="DZ77" i="8"/>
  <c r="DZ69" i="8"/>
  <c r="DZ75" i="8"/>
  <c r="DZ72" i="8"/>
  <c r="DZ74" i="8"/>
  <c r="DZ68" i="8"/>
  <c r="DZ73" i="8"/>
  <c r="DZ81" i="8"/>
  <c r="DZ85" i="8"/>
  <c r="DZ91" i="8"/>
  <c r="DZ82" i="8"/>
  <c r="DZ83" i="8"/>
  <c r="DZ89" i="8"/>
  <c r="DZ76" i="8"/>
  <c r="DZ84" i="8"/>
  <c r="DZ88" i="8"/>
  <c r="DZ78" i="8"/>
  <c r="DZ87" i="8"/>
  <c r="DZ95" i="8"/>
  <c r="DZ101" i="8"/>
  <c r="DZ92" i="8"/>
  <c r="DZ93" i="8"/>
  <c r="DZ99" i="8"/>
  <c r="DZ107" i="8"/>
  <c r="DZ94" i="8"/>
  <c r="DZ80" i="8"/>
  <c r="DZ90" i="8"/>
  <c r="DZ97" i="8"/>
  <c r="DZ86" i="8"/>
  <c r="DZ104" i="8"/>
  <c r="DZ103" i="8"/>
  <c r="DZ108" i="8"/>
  <c r="DZ114" i="8"/>
  <c r="DZ98" i="8"/>
  <c r="DZ105" i="8"/>
  <c r="DZ112" i="8"/>
  <c r="DZ96" i="8"/>
  <c r="DZ100" i="8"/>
  <c r="DZ106" i="8"/>
  <c r="DZ111" i="8"/>
  <c r="DZ102" i="8"/>
  <c r="DZ110" i="8"/>
  <c r="DZ118" i="8"/>
  <c r="DZ124" i="8"/>
  <c r="DZ123" i="8"/>
  <c r="DZ122" i="8"/>
  <c r="DZ130" i="8"/>
  <c r="DZ121" i="8"/>
  <c r="DZ109" i="8"/>
  <c r="DZ120" i="8"/>
  <c r="DZ128" i="8"/>
  <c r="DZ113" i="8"/>
  <c r="DZ115" i="8"/>
  <c r="DZ119" i="8"/>
  <c r="DZ127" i="8"/>
  <c r="DZ116" i="8"/>
  <c r="DZ126" i="8"/>
  <c r="DZ129" i="8"/>
  <c r="DZ140" i="8"/>
  <c r="DZ131" i="8"/>
  <c r="DZ139" i="8"/>
  <c r="DZ147" i="8"/>
  <c r="DZ117" i="8"/>
  <c r="DZ132" i="8"/>
  <c r="DZ138" i="8"/>
  <c r="DZ133" i="8"/>
  <c r="DZ137" i="8"/>
  <c r="DZ145" i="8"/>
  <c r="DZ125" i="8"/>
  <c r="DZ136" i="8"/>
  <c r="DZ135" i="8"/>
  <c r="DZ143" i="8"/>
  <c r="DZ151" i="8"/>
  <c r="DZ159" i="8"/>
  <c r="DZ134" i="8"/>
  <c r="DZ142" i="8"/>
  <c r="DZ150" i="8"/>
  <c r="DZ146" i="8"/>
  <c r="DZ157" i="8"/>
  <c r="DZ155" i="8"/>
  <c r="DZ144" i="8"/>
  <c r="DZ148" i="8"/>
  <c r="DZ154" i="8"/>
  <c r="DZ141" i="8"/>
  <c r="DZ149" i="8"/>
  <c r="DZ153" i="8"/>
  <c r="DZ161" i="8"/>
  <c r="DZ162" i="8"/>
  <c r="DZ169" i="8"/>
  <c r="DZ177" i="8"/>
  <c r="DZ168" i="8"/>
  <c r="DZ152" i="8"/>
  <c r="DZ167" i="8"/>
  <c r="DZ175" i="8"/>
  <c r="DZ156" i="8"/>
  <c r="DZ166" i="8"/>
  <c r="DZ174" i="8"/>
  <c r="DZ158" i="8"/>
  <c r="DZ165" i="8"/>
  <c r="DZ173" i="8"/>
  <c r="DZ160" i="8"/>
  <c r="DZ164" i="8"/>
  <c r="DZ172" i="8"/>
  <c r="DZ163" i="8"/>
  <c r="DZ171" i="8"/>
  <c r="DZ179" i="8"/>
  <c r="DZ188" i="8"/>
  <c r="DZ196" i="8"/>
  <c r="DZ180" i="8"/>
  <c r="DZ187" i="8"/>
  <c r="DZ181" i="8"/>
  <c r="DZ186" i="8"/>
  <c r="DZ194" i="8"/>
  <c r="DZ202" i="8"/>
  <c r="DZ182" i="8"/>
  <c r="DZ185" i="8"/>
  <c r="DZ193" i="8"/>
  <c r="DZ184" i="8"/>
  <c r="DZ192" i="8"/>
  <c r="DZ176" i="8"/>
  <c r="DZ183" i="8"/>
  <c r="DZ191" i="8"/>
  <c r="DZ199" i="8"/>
  <c r="DZ178" i="8"/>
  <c r="DZ190" i="8"/>
  <c r="DZ198" i="8"/>
  <c r="DZ205" i="8"/>
  <c r="DZ213" i="8"/>
  <c r="DZ221" i="8"/>
  <c r="DZ195" i="8"/>
  <c r="DZ212" i="8"/>
  <c r="DZ220" i="8"/>
  <c r="DZ197" i="8"/>
  <c r="DZ203" i="8"/>
  <c r="DZ211" i="8"/>
  <c r="DZ219" i="8"/>
  <c r="DZ227" i="8"/>
  <c r="DZ204" i="8"/>
  <c r="DZ210" i="8"/>
  <c r="DZ218" i="8"/>
  <c r="DZ200" i="8"/>
  <c r="DZ209" i="8"/>
  <c r="DZ217" i="8"/>
  <c r="DZ225" i="8"/>
  <c r="DZ189" i="8"/>
  <c r="DZ208" i="8"/>
  <c r="DZ216" i="8"/>
  <c r="DZ224" i="8"/>
  <c r="DZ170" i="8"/>
  <c r="DZ207" i="8"/>
  <c r="DZ215" i="8"/>
  <c r="DZ223" i="8"/>
  <c r="DZ231" i="8"/>
  <c r="DZ229" i="8"/>
  <c r="DZ234" i="8"/>
  <c r="DZ242" i="8"/>
  <c r="DZ230" i="8"/>
  <c r="DZ233" i="8"/>
  <c r="DZ241" i="8"/>
  <c r="DZ3" i="8"/>
  <c r="DZ222" i="8"/>
  <c r="DZ240" i="8"/>
  <c r="DZ247" i="8"/>
  <c r="DZ201" i="8"/>
  <c r="DZ214" i="8"/>
  <c r="DZ239" i="8"/>
  <c r="DZ206" i="8"/>
  <c r="DZ232" i="8"/>
  <c r="DZ238" i="8"/>
  <c r="DZ246" i="8"/>
  <c r="DZ235" i="8"/>
  <c r="DZ226" i="8"/>
  <c r="DZ237" i="8"/>
  <c r="DZ245" i="8"/>
  <c r="DZ243" i="8"/>
  <c r="DZ236" i="8"/>
  <c r="DZ244" i="8"/>
  <c r="DZ228" i="8"/>
  <c r="R34" i="8"/>
  <c r="R32" i="8"/>
  <c r="R28" i="8"/>
  <c r="R29" i="8"/>
  <c r="R30" i="8"/>
  <c r="R33" i="8"/>
  <c r="R39" i="8"/>
  <c r="R37" i="8"/>
  <c r="R35" i="8"/>
  <c r="R45" i="8"/>
  <c r="R31" i="8"/>
  <c r="R36" i="8"/>
  <c r="R41" i="8"/>
  <c r="R43" i="8"/>
  <c r="R42" i="8"/>
  <c r="R49" i="8"/>
  <c r="R44" i="8"/>
  <c r="R54" i="8"/>
  <c r="R38" i="8"/>
  <c r="R40" i="8"/>
  <c r="R52" i="8"/>
  <c r="R48" i="8"/>
  <c r="R53" i="8"/>
  <c r="R59" i="8"/>
  <c r="R46" i="8"/>
  <c r="R50" i="8"/>
  <c r="R57" i="8"/>
  <c r="R55" i="8"/>
  <c r="R56" i="8"/>
  <c r="R51" i="8"/>
  <c r="R63" i="8"/>
  <c r="R47" i="8"/>
  <c r="R65" i="8"/>
  <c r="R67" i="8"/>
  <c r="R62" i="8"/>
  <c r="R66" i="8"/>
  <c r="R61" i="8"/>
  <c r="R58" i="8"/>
  <c r="R71" i="8"/>
  <c r="R68" i="8"/>
  <c r="R79" i="8"/>
  <c r="R72" i="8"/>
  <c r="R73" i="8"/>
  <c r="R77" i="8"/>
  <c r="R85" i="8"/>
  <c r="R70" i="8"/>
  <c r="R75" i="8"/>
  <c r="R64" i="8"/>
  <c r="R74" i="8"/>
  <c r="R82" i="8"/>
  <c r="R69" i="8"/>
  <c r="R81" i="8"/>
  <c r="R83" i="8"/>
  <c r="R84" i="8"/>
  <c r="R91" i="8"/>
  <c r="R76" i="8"/>
  <c r="R78" i="8"/>
  <c r="R89" i="8"/>
  <c r="R60" i="8"/>
  <c r="R80" i="8"/>
  <c r="R88" i="8"/>
  <c r="R87" i="8"/>
  <c r="R95" i="8"/>
  <c r="R90" i="8"/>
  <c r="R101" i="8"/>
  <c r="R96" i="8"/>
  <c r="R99" i="8"/>
  <c r="R107" i="8"/>
  <c r="R92" i="8"/>
  <c r="R98" i="8"/>
  <c r="R97" i="8"/>
  <c r="R104" i="8"/>
  <c r="R93" i="8"/>
  <c r="R103" i="8"/>
  <c r="R105" i="8"/>
  <c r="R106" i="8"/>
  <c r="R114" i="8"/>
  <c r="R100" i="8"/>
  <c r="R102" i="8"/>
  <c r="R108" i="8"/>
  <c r="R112" i="8"/>
  <c r="R86" i="8"/>
  <c r="R111" i="8"/>
  <c r="R94" i="8"/>
  <c r="R110" i="8"/>
  <c r="R118" i="8"/>
  <c r="R124" i="8"/>
  <c r="R123" i="8"/>
  <c r="R116" i="8"/>
  <c r="R122" i="8"/>
  <c r="R130" i="8"/>
  <c r="R113" i="8"/>
  <c r="R117" i="8"/>
  <c r="R121" i="8"/>
  <c r="R115" i="8"/>
  <c r="R120" i="8"/>
  <c r="R128" i="8"/>
  <c r="R127" i="8"/>
  <c r="R109" i="8"/>
  <c r="R119" i="8"/>
  <c r="R126" i="8"/>
  <c r="R134" i="8"/>
  <c r="R133" i="8"/>
  <c r="R140" i="8"/>
  <c r="R139" i="8"/>
  <c r="R147" i="8"/>
  <c r="R125" i="8"/>
  <c r="R138" i="8"/>
  <c r="R137" i="8"/>
  <c r="R145" i="8"/>
  <c r="R136" i="8"/>
  <c r="R129" i="8"/>
  <c r="R135" i="8"/>
  <c r="R143" i="8"/>
  <c r="R151" i="8"/>
  <c r="R159" i="8"/>
  <c r="R142" i="8"/>
  <c r="R148" i="8"/>
  <c r="R131" i="8"/>
  <c r="R149" i="8"/>
  <c r="R157" i="8"/>
  <c r="R150" i="8"/>
  <c r="R155" i="8"/>
  <c r="R154" i="8"/>
  <c r="R141" i="8"/>
  <c r="R146" i="8"/>
  <c r="R153" i="8"/>
  <c r="R161" i="8"/>
  <c r="R144" i="8"/>
  <c r="R169" i="8"/>
  <c r="R177" i="8"/>
  <c r="R132" i="8"/>
  <c r="R156" i="8"/>
  <c r="R168" i="8"/>
  <c r="R158" i="8"/>
  <c r="R160" i="8"/>
  <c r="R167" i="8"/>
  <c r="R175" i="8"/>
  <c r="R183" i="8"/>
  <c r="R166" i="8"/>
  <c r="R174" i="8"/>
  <c r="R152" i="8"/>
  <c r="R162" i="8"/>
  <c r="R165" i="8"/>
  <c r="R173" i="8"/>
  <c r="R163" i="8"/>
  <c r="R164" i="8"/>
  <c r="R172" i="8"/>
  <c r="R171" i="8"/>
  <c r="R179" i="8"/>
  <c r="R188" i="8"/>
  <c r="R196" i="8"/>
  <c r="R170" i="8"/>
  <c r="R187" i="8"/>
  <c r="R186" i="8"/>
  <c r="R194" i="8"/>
  <c r="R202" i="8"/>
  <c r="R176" i="8"/>
  <c r="R185" i="8"/>
  <c r="R193" i="8"/>
  <c r="R178" i="8"/>
  <c r="R184" i="8"/>
  <c r="R192" i="8"/>
  <c r="R180" i="8"/>
  <c r="R191" i="8"/>
  <c r="R199" i="8"/>
  <c r="R181" i="8"/>
  <c r="R190" i="8"/>
  <c r="R198" i="8"/>
  <c r="R197" i="8"/>
  <c r="R205" i="8"/>
  <c r="R213" i="8"/>
  <c r="R221" i="8"/>
  <c r="R212" i="8"/>
  <c r="R220" i="8"/>
  <c r="R211" i="8"/>
  <c r="R219" i="8"/>
  <c r="R227" i="8"/>
  <c r="R182" i="8"/>
  <c r="R210" i="8"/>
  <c r="R218" i="8"/>
  <c r="R200" i="8"/>
  <c r="R209" i="8"/>
  <c r="R217" i="8"/>
  <c r="R225" i="8"/>
  <c r="R208" i="8"/>
  <c r="R216" i="8"/>
  <c r="R224" i="8"/>
  <c r="R203" i="8"/>
  <c r="R207" i="8"/>
  <c r="R215" i="8"/>
  <c r="R223" i="8"/>
  <c r="R231" i="8"/>
  <c r="R232" i="8"/>
  <c r="R234" i="8"/>
  <c r="R242" i="8"/>
  <c r="R235" i="8"/>
  <c r="R226" i="8"/>
  <c r="R233" i="8"/>
  <c r="R241" i="8"/>
  <c r="R240" i="8"/>
  <c r="R228" i="8"/>
  <c r="R239" i="8"/>
  <c r="R247" i="8"/>
  <c r="R189" i="8"/>
  <c r="R201" i="8"/>
  <c r="R222" i="8"/>
  <c r="R229" i="8"/>
  <c r="R238" i="8"/>
  <c r="R246" i="8"/>
  <c r="R243" i="8"/>
  <c r="R195" i="8"/>
  <c r="R214" i="8"/>
  <c r="R230" i="8"/>
  <c r="R237" i="8"/>
  <c r="R245" i="8"/>
  <c r="R206" i="8"/>
  <c r="R236" i="8"/>
  <c r="R244" i="8"/>
  <c r="R204" i="8"/>
  <c r="BG8" i="8"/>
  <c r="BG7" i="8"/>
  <c r="BG4" i="8"/>
  <c r="BG9" i="8"/>
  <c r="BG5" i="8"/>
  <c r="BG10" i="8"/>
  <c r="BG11" i="8"/>
  <c r="BG6" i="8"/>
  <c r="BG15" i="8"/>
  <c r="BG13" i="8"/>
  <c r="BG18" i="8"/>
  <c r="BG23" i="8"/>
  <c r="BG21" i="8"/>
  <c r="BG14" i="8"/>
  <c r="BG16" i="8"/>
  <c r="BG12" i="8"/>
  <c r="BG28" i="8"/>
  <c r="BG26" i="8"/>
  <c r="BG20" i="8"/>
  <c r="BG22" i="8"/>
  <c r="BG17" i="8"/>
  <c r="BG25" i="8"/>
  <c r="BG33" i="8"/>
  <c r="BG27" i="8"/>
  <c r="BG19" i="8"/>
  <c r="BG31" i="8"/>
  <c r="BG24" i="8"/>
  <c r="BG36" i="8"/>
  <c r="BG30" i="8"/>
  <c r="BG29" i="8"/>
  <c r="BG40" i="8"/>
  <c r="BG32" i="8"/>
  <c r="BG39" i="8"/>
  <c r="BG38" i="8"/>
  <c r="BG46" i="8"/>
  <c r="BG37" i="8"/>
  <c r="BG44" i="8"/>
  <c r="BG43" i="8"/>
  <c r="BG34" i="8"/>
  <c r="BG35" i="8"/>
  <c r="BG42" i="8"/>
  <c r="BG50" i="8"/>
  <c r="BG41" i="8"/>
  <c r="BG45" i="8"/>
  <c r="BG55" i="8"/>
  <c r="BG49" i="8"/>
  <c r="BG51" i="8"/>
  <c r="BG47" i="8"/>
  <c r="BG53" i="8"/>
  <c r="BG54" i="8"/>
  <c r="BG60" i="8"/>
  <c r="BG58" i="8"/>
  <c r="BG57" i="8"/>
  <c r="BG52" i="8"/>
  <c r="BG56" i="8"/>
  <c r="BG64" i="8"/>
  <c r="BG48" i="8"/>
  <c r="BG59" i="8"/>
  <c r="BG68" i="8"/>
  <c r="BG66" i="8"/>
  <c r="BG62" i="8"/>
  <c r="BG63" i="8"/>
  <c r="BG72" i="8"/>
  <c r="BG69" i="8"/>
  <c r="BG80" i="8"/>
  <c r="BG65" i="8"/>
  <c r="BG67" i="8"/>
  <c r="BG73" i="8"/>
  <c r="BG78" i="8"/>
  <c r="BG76" i="8"/>
  <c r="BG75" i="8"/>
  <c r="BG61" i="8"/>
  <c r="BG70" i="8"/>
  <c r="BG71" i="8"/>
  <c r="BG74" i="8"/>
  <c r="BG82" i="8"/>
  <c r="BG84" i="8"/>
  <c r="BG86" i="8"/>
  <c r="BG85" i="8"/>
  <c r="BG92" i="8"/>
  <c r="BG77" i="8"/>
  <c r="BG79" i="8"/>
  <c r="BG90" i="8"/>
  <c r="BG81" i="8"/>
  <c r="BG89" i="8"/>
  <c r="BG88" i="8"/>
  <c r="BG96" i="8"/>
  <c r="BG102" i="8"/>
  <c r="BG100" i="8"/>
  <c r="BG108" i="8"/>
  <c r="BG98" i="8"/>
  <c r="BG93" i="8"/>
  <c r="BG97" i="8"/>
  <c r="BG83" i="8"/>
  <c r="BG91" i="8"/>
  <c r="BG94" i="8"/>
  <c r="BG104" i="8"/>
  <c r="BG87" i="8"/>
  <c r="BG95" i="8"/>
  <c r="BG106" i="8"/>
  <c r="BG109" i="8"/>
  <c r="BG107" i="8"/>
  <c r="BG99" i="8"/>
  <c r="BG115" i="8"/>
  <c r="BG101" i="8"/>
  <c r="BG103" i="8"/>
  <c r="BG113" i="8"/>
  <c r="BG112" i="8"/>
  <c r="BG111" i="8"/>
  <c r="BG119" i="8"/>
  <c r="BG125" i="8"/>
  <c r="BG116" i="8"/>
  <c r="BG124" i="8"/>
  <c r="BG117" i="8"/>
  <c r="BG123" i="8"/>
  <c r="BG131" i="8"/>
  <c r="BG118" i="8"/>
  <c r="BG122" i="8"/>
  <c r="BG121" i="8"/>
  <c r="BG129" i="8"/>
  <c r="BG120" i="8"/>
  <c r="BG128" i="8"/>
  <c r="BG110" i="8"/>
  <c r="BG127" i="8"/>
  <c r="BG130" i="8"/>
  <c r="BG134" i="8"/>
  <c r="BG140" i="8"/>
  <c r="BG148" i="8"/>
  <c r="BG126" i="8"/>
  <c r="BG138" i="8"/>
  <c r="BG114" i="8"/>
  <c r="BG137" i="8"/>
  <c r="BG132" i="8"/>
  <c r="BG136" i="8"/>
  <c r="BG144" i="8"/>
  <c r="BG152" i="8"/>
  <c r="BG160" i="8"/>
  <c r="BG133" i="8"/>
  <c r="BG149" i="8"/>
  <c r="BG151" i="8"/>
  <c r="BG143" i="8"/>
  <c r="BG150" i="8"/>
  <c r="BG158" i="8"/>
  <c r="BG135" i="8"/>
  <c r="BG139" i="8"/>
  <c r="BG141" i="8"/>
  <c r="BG156" i="8"/>
  <c r="BG146" i="8"/>
  <c r="BG155" i="8"/>
  <c r="BG142" i="8"/>
  <c r="BG147" i="8"/>
  <c r="BG154" i="8"/>
  <c r="BG162" i="8"/>
  <c r="BG170" i="8"/>
  <c r="BG178" i="8"/>
  <c r="BG157" i="8"/>
  <c r="BG161" i="8"/>
  <c r="BG169" i="8"/>
  <c r="BG168" i="8"/>
  <c r="BG176" i="8"/>
  <c r="BG159" i="8"/>
  <c r="BG167" i="8"/>
  <c r="BG153" i="8"/>
  <c r="BG163" i="8"/>
  <c r="BG166" i="8"/>
  <c r="BG174" i="8"/>
  <c r="BG165" i="8"/>
  <c r="BG173" i="8"/>
  <c r="BG105" i="8"/>
  <c r="BG164" i="8"/>
  <c r="BG172" i="8"/>
  <c r="BG180" i="8"/>
  <c r="BG145" i="8"/>
  <c r="BG189" i="8"/>
  <c r="BG197" i="8"/>
  <c r="BG171" i="8"/>
  <c r="BG188" i="8"/>
  <c r="BG175" i="8"/>
  <c r="BG179" i="8"/>
  <c r="BG187" i="8"/>
  <c r="BG195" i="8"/>
  <c r="BG203" i="8"/>
  <c r="BG177" i="8"/>
  <c r="BG186" i="8"/>
  <c r="BG194" i="8"/>
  <c r="BG185" i="8"/>
  <c r="BG193" i="8"/>
  <c r="BG181" i="8"/>
  <c r="BG184" i="8"/>
  <c r="BG192" i="8"/>
  <c r="BG200" i="8"/>
  <c r="BG182" i="8"/>
  <c r="BG191" i="8"/>
  <c r="BG199" i="8"/>
  <c r="BG198" i="8"/>
  <c r="BG206" i="8"/>
  <c r="BG214" i="8"/>
  <c r="BG222" i="8"/>
  <c r="BG213" i="8"/>
  <c r="BG221" i="8"/>
  <c r="BG212" i="8"/>
  <c r="BG220" i="8"/>
  <c r="BG228" i="8"/>
  <c r="BG211" i="8"/>
  <c r="BG219" i="8"/>
  <c r="BG201" i="8"/>
  <c r="BG210" i="8"/>
  <c r="BG218" i="8"/>
  <c r="BG183" i="8"/>
  <c r="BG209" i="8"/>
  <c r="BG217" i="8"/>
  <c r="BG225" i="8"/>
  <c r="BG204" i="8"/>
  <c r="BG208" i="8"/>
  <c r="BG216" i="8"/>
  <c r="BG224" i="8"/>
  <c r="BG232" i="8"/>
  <c r="BG202" i="8"/>
  <c r="BG227" i="8"/>
  <c r="BG233" i="8"/>
  <c r="BG235" i="8"/>
  <c r="BG243" i="8"/>
  <c r="BG205" i="8"/>
  <c r="BG234" i="8"/>
  <c r="BG242" i="8"/>
  <c r="BG236" i="8"/>
  <c r="BG226" i="8"/>
  <c r="BG241" i="8"/>
  <c r="BG3" i="8"/>
  <c r="BG229" i="8"/>
  <c r="BG240" i="8"/>
  <c r="BG223" i="8"/>
  <c r="BG230" i="8"/>
  <c r="BG239" i="8"/>
  <c r="BG247" i="8"/>
  <c r="BG215" i="8"/>
  <c r="BG231" i="8"/>
  <c r="BG238" i="8"/>
  <c r="BG246" i="8"/>
  <c r="BG196" i="8"/>
  <c r="BG207" i="8"/>
  <c r="BG237" i="8"/>
  <c r="BG245" i="8"/>
  <c r="BG190" i="8"/>
  <c r="BG244" i="8"/>
  <c r="AT5" i="8"/>
  <c r="AT4" i="8"/>
  <c r="AT7" i="8"/>
  <c r="AT6" i="8"/>
  <c r="AT12" i="8"/>
  <c r="AT8" i="8"/>
  <c r="AT11" i="8"/>
  <c r="AT14" i="8"/>
  <c r="AT10" i="8"/>
  <c r="AT17" i="8"/>
  <c r="AT13" i="8"/>
  <c r="AT18" i="8"/>
  <c r="AT16" i="8"/>
  <c r="AT15" i="8"/>
  <c r="AT19" i="8"/>
  <c r="AT22" i="8"/>
  <c r="AT9" i="8"/>
  <c r="AT23" i="8"/>
  <c r="AT27" i="8"/>
  <c r="AT21" i="8"/>
  <c r="AT25" i="8"/>
  <c r="AT20" i="8"/>
  <c r="AT24" i="8"/>
  <c r="AT28" i="8"/>
  <c r="AT30" i="8"/>
  <c r="AT26" i="8"/>
  <c r="AT34" i="8"/>
  <c r="AT29" i="8"/>
  <c r="AT39" i="8"/>
  <c r="AT31" i="8"/>
  <c r="AT37" i="8"/>
  <c r="AT33" i="8"/>
  <c r="AT40" i="8"/>
  <c r="AT43" i="8"/>
  <c r="AT38" i="8"/>
  <c r="AT41" i="8"/>
  <c r="AT49" i="8"/>
  <c r="AT36" i="8"/>
  <c r="AT47" i="8"/>
  <c r="AT32" i="8"/>
  <c r="AT45" i="8"/>
  <c r="AT46" i="8"/>
  <c r="AT35" i="8"/>
  <c r="AT44" i="8"/>
  <c r="AT42" i="8"/>
  <c r="AT50" i="8"/>
  <c r="AT54" i="8"/>
  <c r="AT51" i="8"/>
  <c r="AT57" i="8"/>
  <c r="AT48" i="8"/>
  <c r="AT55" i="8"/>
  <c r="AT63" i="8"/>
  <c r="AT61" i="8"/>
  <c r="AT52" i="8"/>
  <c r="AT59" i="8"/>
  <c r="AT58" i="8"/>
  <c r="AT60" i="8"/>
  <c r="AT71" i="8"/>
  <c r="AT69" i="8"/>
  <c r="AT53" i="8"/>
  <c r="AT62" i="8"/>
  <c r="AT64" i="8"/>
  <c r="AT67" i="8"/>
  <c r="AT75" i="8"/>
  <c r="AT68" i="8"/>
  <c r="AT74" i="8"/>
  <c r="AT81" i="8"/>
  <c r="AT66" i="8"/>
  <c r="AT79" i="8"/>
  <c r="AT56" i="8"/>
  <c r="AT65" i="8"/>
  <c r="AT78" i="8"/>
  <c r="AT70" i="8"/>
  <c r="AT72" i="8"/>
  <c r="AT77" i="8"/>
  <c r="AT85" i="8"/>
  <c r="AT80" i="8"/>
  <c r="AT89" i="8"/>
  <c r="AT88" i="8"/>
  <c r="AT82" i="8"/>
  <c r="AT87" i="8"/>
  <c r="AT95" i="8"/>
  <c r="AT86" i="8"/>
  <c r="AT73" i="8"/>
  <c r="AT76" i="8"/>
  <c r="AT83" i="8"/>
  <c r="AT84" i="8"/>
  <c r="AT91" i="8"/>
  <c r="AT97" i="8"/>
  <c r="AT90" i="8"/>
  <c r="AT103" i="8"/>
  <c r="AT93" i="8"/>
  <c r="AT92" i="8"/>
  <c r="AT94" i="8"/>
  <c r="AT101" i="8"/>
  <c r="AT100" i="8"/>
  <c r="AT99" i="8"/>
  <c r="AT107" i="8"/>
  <c r="AT104" i="8"/>
  <c r="AT112" i="8"/>
  <c r="AT108" i="8"/>
  <c r="AT111" i="8"/>
  <c r="AT110" i="8"/>
  <c r="AT118" i="8"/>
  <c r="AT109" i="8"/>
  <c r="AT98" i="8"/>
  <c r="AT96" i="8"/>
  <c r="AT105" i="8"/>
  <c r="AT106" i="8"/>
  <c r="AT114" i="8"/>
  <c r="AT117" i="8"/>
  <c r="AT120" i="8"/>
  <c r="AT128" i="8"/>
  <c r="AT126" i="8"/>
  <c r="AT119" i="8"/>
  <c r="AT124" i="8"/>
  <c r="AT102" i="8"/>
  <c r="AT115" i="8"/>
  <c r="AT123" i="8"/>
  <c r="AT131" i="8"/>
  <c r="AT113" i="8"/>
  <c r="AT122" i="8"/>
  <c r="AT130" i="8"/>
  <c r="AT129" i="8"/>
  <c r="AT137" i="8"/>
  <c r="AT136" i="8"/>
  <c r="AT135" i="8"/>
  <c r="AT143" i="8"/>
  <c r="AT134" i="8"/>
  <c r="AT132" i="8"/>
  <c r="AT141" i="8"/>
  <c r="AT116" i="8"/>
  <c r="AT121" i="8"/>
  <c r="AT133" i="8"/>
  <c r="AT140" i="8"/>
  <c r="AT125" i="8"/>
  <c r="AT139" i="8"/>
  <c r="AT147" i="8"/>
  <c r="AT142" i="8"/>
  <c r="AT150" i="8"/>
  <c r="AT155" i="8"/>
  <c r="AT144" i="8"/>
  <c r="AT138" i="8"/>
  <c r="AT153" i="8"/>
  <c r="AT161" i="8"/>
  <c r="AT146" i="8"/>
  <c r="AT152" i="8"/>
  <c r="AT127" i="8"/>
  <c r="AT151" i="8"/>
  <c r="AT159" i="8"/>
  <c r="AT158" i="8"/>
  <c r="AT148" i="8"/>
  <c r="AT157" i="8"/>
  <c r="AT160" i="8"/>
  <c r="AT165" i="8"/>
  <c r="AT173" i="8"/>
  <c r="AT162" i="8"/>
  <c r="AT164" i="8"/>
  <c r="AT172" i="8"/>
  <c r="AT154" i="8"/>
  <c r="AT163" i="8"/>
  <c r="AT171" i="8"/>
  <c r="AT179" i="8"/>
  <c r="AT156" i="8"/>
  <c r="AT170" i="8"/>
  <c r="AT169" i="8"/>
  <c r="AT177" i="8"/>
  <c r="AT149" i="8"/>
  <c r="AT168" i="8"/>
  <c r="AT176" i="8"/>
  <c r="AT145" i="8"/>
  <c r="AT167" i="8"/>
  <c r="AT175" i="8"/>
  <c r="AT183" i="8"/>
  <c r="AT174" i="8"/>
  <c r="AT184" i="8"/>
  <c r="AT192" i="8"/>
  <c r="AT200" i="8"/>
  <c r="AT166" i="8"/>
  <c r="AT191" i="8"/>
  <c r="AT180" i="8"/>
  <c r="AT190" i="8"/>
  <c r="AT198" i="8"/>
  <c r="AT181" i="8"/>
  <c r="AT189" i="8"/>
  <c r="AT182" i="8"/>
  <c r="AT188" i="8"/>
  <c r="AT196" i="8"/>
  <c r="AT187" i="8"/>
  <c r="AT195" i="8"/>
  <c r="AT186" i="8"/>
  <c r="AT194" i="8"/>
  <c r="AT202" i="8"/>
  <c r="AT209" i="8"/>
  <c r="AT217" i="8"/>
  <c r="AT225" i="8"/>
  <c r="AT208" i="8"/>
  <c r="AT216" i="8"/>
  <c r="AT207" i="8"/>
  <c r="AT215" i="8"/>
  <c r="AT223" i="8"/>
  <c r="AT231" i="8"/>
  <c r="AT197" i="8"/>
  <c r="AT203" i="8"/>
  <c r="AT206" i="8"/>
  <c r="AT214" i="8"/>
  <c r="AT222" i="8"/>
  <c r="AT204" i="8"/>
  <c r="AT213" i="8"/>
  <c r="AT221" i="8"/>
  <c r="AT201" i="8"/>
  <c r="AT205" i="8"/>
  <c r="AT212" i="8"/>
  <c r="AT220" i="8"/>
  <c r="AT178" i="8"/>
  <c r="AT193" i="8"/>
  <c r="AT199" i="8"/>
  <c r="AT211" i="8"/>
  <c r="AT219" i="8"/>
  <c r="AT227" i="8"/>
  <c r="AT228" i="8"/>
  <c r="AT238" i="8"/>
  <c r="AT246" i="8"/>
  <c r="AT229" i="8"/>
  <c r="AT237" i="8"/>
  <c r="AT245" i="8"/>
  <c r="AT247" i="8"/>
  <c r="AT224" i="8"/>
  <c r="AT230" i="8"/>
  <c r="AT236" i="8"/>
  <c r="AT244" i="8"/>
  <c r="AT185" i="8"/>
  <c r="AT226" i="8"/>
  <c r="AT235" i="8"/>
  <c r="AT243" i="8"/>
  <c r="AT218" i="8"/>
  <c r="AT234" i="8"/>
  <c r="AT242" i="8"/>
  <c r="AT239" i="8"/>
  <c r="AT210" i="8"/>
  <c r="AT232" i="8"/>
  <c r="AT241" i="8"/>
  <c r="AT3" i="8"/>
  <c r="AT233" i="8"/>
  <c r="AT240" i="8"/>
  <c r="Y6" i="8"/>
  <c r="Y5" i="8"/>
  <c r="Y4" i="8"/>
  <c r="Y8" i="8"/>
  <c r="Y11" i="8"/>
  <c r="Y7" i="8"/>
  <c r="Y9" i="8"/>
  <c r="Y10" i="8"/>
  <c r="Y12" i="8"/>
  <c r="Y13" i="8"/>
  <c r="Y20" i="8"/>
  <c r="Y18" i="8"/>
  <c r="Y16" i="8"/>
  <c r="Y21" i="8"/>
  <c r="Y15" i="8"/>
  <c r="Y17" i="8"/>
  <c r="Y19" i="8"/>
  <c r="Y26" i="8"/>
  <c r="Y14" i="8"/>
  <c r="Y23" i="8"/>
  <c r="Y24" i="8"/>
  <c r="Y27" i="8"/>
  <c r="Y28" i="8"/>
  <c r="Y33" i="8"/>
  <c r="Y31" i="8"/>
  <c r="Y25" i="8"/>
  <c r="Y22" i="8"/>
  <c r="Y32" i="8"/>
  <c r="Y29" i="8"/>
  <c r="Y38" i="8"/>
  <c r="Y40" i="8"/>
  <c r="Y30" i="8"/>
  <c r="Y44" i="8"/>
  <c r="Y42" i="8"/>
  <c r="Y35" i="8"/>
  <c r="Y37" i="8"/>
  <c r="Y34" i="8"/>
  <c r="Y48" i="8"/>
  <c r="Y39" i="8"/>
  <c r="Y53" i="8"/>
  <c r="Y46" i="8"/>
  <c r="Y36" i="8"/>
  <c r="Y51" i="8"/>
  <c r="Y50" i="8"/>
  <c r="Y49" i="8"/>
  <c r="Y43" i="8"/>
  <c r="Y47" i="8"/>
  <c r="Y52" i="8"/>
  <c r="Y54" i="8"/>
  <c r="Y41" i="8"/>
  <c r="Y45" i="8"/>
  <c r="Y55" i="8"/>
  <c r="Y58" i="8"/>
  <c r="Y56" i="8"/>
  <c r="Y62" i="8"/>
  <c r="Y57" i="8"/>
  <c r="Y61" i="8"/>
  <c r="Y66" i="8"/>
  <c r="Y60" i="8"/>
  <c r="Y59" i="8"/>
  <c r="Y63" i="8"/>
  <c r="Y64" i="8"/>
  <c r="Y70" i="8"/>
  <c r="Y67" i="8"/>
  <c r="Y78" i="8"/>
  <c r="Y69" i="8"/>
  <c r="Y76" i="8"/>
  <c r="Y84" i="8"/>
  <c r="Y75" i="8"/>
  <c r="Y68" i="8"/>
  <c r="Y74" i="8"/>
  <c r="Y71" i="8"/>
  <c r="Y81" i="8"/>
  <c r="Y72" i="8"/>
  <c r="Y80" i="8"/>
  <c r="Y65" i="8"/>
  <c r="Y82" i="8"/>
  <c r="Y85" i="8"/>
  <c r="Y90" i="8"/>
  <c r="Y73" i="8"/>
  <c r="Y88" i="8"/>
  <c r="Y83" i="8"/>
  <c r="Y87" i="8"/>
  <c r="Y77" i="8"/>
  <c r="Y86" i="8"/>
  <c r="Y94" i="8"/>
  <c r="Y79" i="8"/>
  <c r="Y100" i="8"/>
  <c r="Y91" i="8"/>
  <c r="Y89" i="8"/>
  <c r="Y98" i="8"/>
  <c r="Y106" i="8"/>
  <c r="Y93" i="8"/>
  <c r="Y97" i="8"/>
  <c r="Y104" i="8"/>
  <c r="Y103" i="8"/>
  <c r="Y95" i="8"/>
  <c r="Y102" i="8"/>
  <c r="Y107" i="8"/>
  <c r="Y108" i="8"/>
  <c r="Y113" i="8"/>
  <c r="Y92" i="8"/>
  <c r="Y96" i="8"/>
  <c r="Y111" i="8"/>
  <c r="Y99" i="8"/>
  <c r="Y105" i="8"/>
  <c r="Y110" i="8"/>
  <c r="Y101" i="8"/>
  <c r="Y109" i="8"/>
  <c r="Y117" i="8"/>
  <c r="Y115" i="8"/>
  <c r="Y123" i="8"/>
  <c r="Y131" i="8"/>
  <c r="Y122" i="8"/>
  <c r="Y114" i="8"/>
  <c r="Y118" i="8"/>
  <c r="Y121" i="8"/>
  <c r="Y129" i="8"/>
  <c r="Y119" i="8"/>
  <c r="Y120" i="8"/>
  <c r="Y127" i="8"/>
  <c r="Y112" i="8"/>
  <c r="Y126" i="8"/>
  <c r="Y125" i="8"/>
  <c r="Y133" i="8"/>
  <c r="Y128" i="8"/>
  <c r="Y140" i="8"/>
  <c r="Y134" i="8"/>
  <c r="Y139" i="8"/>
  <c r="Y138" i="8"/>
  <c r="Y146" i="8"/>
  <c r="Y116" i="8"/>
  <c r="Y124" i="8"/>
  <c r="Y137" i="8"/>
  <c r="Y132" i="8"/>
  <c r="Y136" i="8"/>
  <c r="Y144" i="8"/>
  <c r="Y135" i="8"/>
  <c r="Y143" i="8"/>
  <c r="Y142" i="8"/>
  <c r="Y150" i="8"/>
  <c r="Y158" i="8"/>
  <c r="Y130" i="8"/>
  <c r="Y141" i="8"/>
  <c r="Y145" i="8"/>
  <c r="Y156" i="8"/>
  <c r="Y154" i="8"/>
  <c r="Y147" i="8"/>
  <c r="Y153" i="8"/>
  <c r="Y148" i="8"/>
  <c r="Y152" i="8"/>
  <c r="Y160" i="8"/>
  <c r="Y161" i="8"/>
  <c r="Y168" i="8"/>
  <c r="Y176" i="8"/>
  <c r="Y162" i="8"/>
  <c r="Y167" i="8"/>
  <c r="Y175" i="8"/>
  <c r="Y151" i="8"/>
  <c r="Y163" i="8"/>
  <c r="Y166" i="8"/>
  <c r="Y174" i="8"/>
  <c r="Y182" i="8"/>
  <c r="Y149" i="8"/>
  <c r="Y155" i="8"/>
  <c r="Y165" i="8"/>
  <c r="Y173" i="8"/>
  <c r="Y157" i="8"/>
  <c r="Y164" i="8"/>
  <c r="Y172" i="8"/>
  <c r="Y159" i="8"/>
  <c r="Y171" i="8"/>
  <c r="Y170" i="8"/>
  <c r="Y178" i="8"/>
  <c r="Y187" i="8"/>
  <c r="Y195" i="8"/>
  <c r="Y179" i="8"/>
  <c r="Y186" i="8"/>
  <c r="Y194" i="8"/>
  <c r="Y180" i="8"/>
  <c r="Y185" i="8"/>
  <c r="Y193" i="8"/>
  <c r="Y201" i="8"/>
  <c r="Y181" i="8"/>
  <c r="Y184" i="8"/>
  <c r="Y192" i="8"/>
  <c r="Y191" i="8"/>
  <c r="Y199" i="8"/>
  <c r="Y190" i="8"/>
  <c r="Y198" i="8"/>
  <c r="Y177" i="8"/>
  <c r="Y183" i="8"/>
  <c r="Y189" i="8"/>
  <c r="Y197" i="8"/>
  <c r="Y205" i="8"/>
  <c r="Y212" i="8"/>
  <c r="Y220" i="8"/>
  <c r="Y211" i="8"/>
  <c r="Y219" i="8"/>
  <c r="Y169" i="8"/>
  <c r="Y196" i="8"/>
  <c r="Y210" i="8"/>
  <c r="Y218" i="8"/>
  <c r="Y226" i="8"/>
  <c r="Y203" i="8"/>
  <c r="Y209" i="8"/>
  <c r="Y217" i="8"/>
  <c r="Y204" i="8"/>
  <c r="Y208" i="8"/>
  <c r="Y216" i="8"/>
  <c r="Y224" i="8"/>
  <c r="Y188" i="8"/>
  <c r="Y207" i="8"/>
  <c r="Y215" i="8"/>
  <c r="Y223" i="8"/>
  <c r="Y202" i="8"/>
  <c r="Y206" i="8"/>
  <c r="Y214" i="8"/>
  <c r="Y222" i="8"/>
  <c r="Y230" i="8"/>
  <c r="Y228" i="8"/>
  <c r="Y241" i="8"/>
  <c r="Y3" i="8"/>
  <c r="Y234" i="8"/>
  <c r="Y229" i="8"/>
  <c r="Y240" i="8"/>
  <c r="Y221" i="8"/>
  <c r="Y239" i="8"/>
  <c r="Y247" i="8"/>
  <c r="Y200" i="8"/>
  <c r="Y213" i="8"/>
  <c r="Y225" i="8"/>
  <c r="Y238" i="8"/>
  <c r="Y246" i="8"/>
  <c r="Y242" i="8"/>
  <c r="Y227" i="8"/>
  <c r="Y231" i="8"/>
  <c r="Y237" i="8"/>
  <c r="Y245" i="8"/>
  <c r="Y232" i="8"/>
  <c r="Y236" i="8"/>
  <c r="Y244" i="8"/>
  <c r="Y233" i="8"/>
  <c r="Y235" i="8"/>
  <c r="Y243" i="8"/>
  <c r="CG4" i="8"/>
  <c r="CG6" i="8"/>
  <c r="CG5" i="8"/>
  <c r="CG9" i="8"/>
  <c r="CG11" i="8"/>
  <c r="CG13" i="8"/>
  <c r="CG7" i="8"/>
  <c r="CG15" i="8"/>
  <c r="CG16" i="8"/>
  <c r="CG10" i="8"/>
  <c r="CG8" i="8"/>
  <c r="CG12" i="8"/>
  <c r="CG20" i="8"/>
  <c r="CG14" i="8"/>
  <c r="CG18" i="8"/>
  <c r="CG17" i="8"/>
  <c r="CG21" i="8"/>
  <c r="CG19" i="8"/>
  <c r="CG23" i="8"/>
  <c r="CG24" i="8"/>
  <c r="CG22" i="8"/>
  <c r="CG26" i="8"/>
  <c r="CG25" i="8"/>
  <c r="CG27" i="8"/>
  <c r="CG33" i="8"/>
  <c r="CG28" i="8"/>
  <c r="CG29" i="8"/>
  <c r="CG38" i="8"/>
  <c r="CG31" i="8"/>
  <c r="CG34" i="8"/>
  <c r="CG36" i="8"/>
  <c r="CG42" i="8"/>
  <c r="CG48" i="8"/>
  <c r="CG37" i="8"/>
  <c r="CG39" i="8"/>
  <c r="CG46" i="8"/>
  <c r="CG40" i="8"/>
  <c r="CG32" i="8"/>
  <c r="CG35" i="8"/>
  <c r="CG44" i="8"/>
  <c r="CG45" i="8"/>
  <c r="CG49" i="8"/>
  <c r="CG41" i="8"/>
  <c r="CG30" i="8"/>
  <c r="CG53" i="8"/>
  <c r="CG51" i="8"/>
  <c r="CG56" i="8"/>
  <c r="CG62" i="8"/>
  <c r="CG50" i="8"/>
  <c r="CG60" i="8"/>
  <c r="CG52" i="8"/>
  <c r="CG54" i="8"/>
  <c r="CG58" i="8"/>
  <c r="CG59" i="8"/>
  <c r="CG63" i="8"/>
  <c r="CG70" i="8"/>
  <c r="CG43" i="8"/>
  <c r="CG64" i="8"/>
  <c r="CG47" i="8"/>
  <c r="CG68" i="8"/>
  <c r="CG57" i="8"/>
  <c r="CG66" i="8"/>
  <c r="CG55" i="8"/>
  <c r="CG61" i="8"/>
  <c r="CG69" i="8"/>
  <c r="CG74" i="8"/>
  <c r="CG65" i="8"/>
  <c r="CG71" i="8"/>
  <c r="CG80" i="8"/>
  <c r="CG72" i="8"/>
  <c r="CG73" i="8"/>
  <c r="CG78" i="8"/>
  <c r="CG77" i="8"/>
  <c r="CG67" i="8"/>
  <c r="CG76" i="8"/>
  <c r="CG84" i="8"/>
  <c r="CG88" i="8"/>
  <c r="CG82" i="8"/>
  <c r="CG87" i="8"/>
  <c r="CG83" i="8"/>
  <c r="CG86" i="8"/>
  <c r="CG94" i="8"/>
  <c r="CG75" i="8"/>
  <c r="CG85" i="8"/>
  <c r="CG79" i="8"/>
  <c r="CG90" i="8"/>
  <c r="CG89" i="8"/>
  <c r="CG93" i="8"/>
  <c r="CG104" i="8"/>
  <c r="CG81" i="8"/>
  <c r="CG102" i="8"/>
  <c r="CG95" i="8"/>
  <c r="CG96" i="8"/>
  <c r="CG100" i="8"/>
  <c r="CG99" i="8"/>
  <c r="CG91" i="8"/>
  <c r="CG98" i="8"/>
  <c r="CG106" i="8"/>
  <c r="CG92" i="8"/>
  <c r="CG111" i="8"/>
  <c r="CG110" i="8"/>
  <c r="CG97" i="8"/>
  <c r="CG105" i="8"/>
  <c r="CG109" i="8"/>
  <c r="CG117" i="8"/>
  <c r="CG115" i="8"/>
  <c r="CG101" i="8"/>
  <c r="CG107" i="8"/>
  <c r="CG103" i="8"/>
  <c r="CG108" i="8"/>
  <c r="CG113" i="8"/>
  <c r="CG119" i="8"/>
  <c r="CG127" i="8"/>
  <c r="CG125" i="8"/>
  <c r="CG133" i="8"/>
  <c r="CG112" i="8"/>
  <c r="CG116" i="8"/>
  <c r="CG123" i="8"/>
  <c r="CG122" i="8"/>
  <c r="CG130" i="8"/>
  <c r="CG121" i="8"/>
  <c r="CG129" i="8"/>
  <c r="CG131" i="8"/>
  <c r="CG136" i="8"/>
  <c r="CG132" i="8"/>
  <c r="CG135" i="8"/>
  <c r="CG134" i="8"/>
  <c r="CG142" i="8"/>
  <c r="CG124" i="8"/>
  <c r="CG140" i="8"/>
  <c r="CG118" i="8"/>
  <c r="CG126" i="8"/>
  <c r="CG139" i="8"/>
  <c r="CG128" i="8"/>
  <c r="CG138" i="8"/>
  <c r="CG146" i="8"/>
  <c r="CG141" i="8"/>
  <c r="CG154" i="8"/>
  <c r="CG144" i="8"/>
  <c r="CG153" i="8"/>
  <c r="CG147" i="8"/>
  <c r="CG152" i="8"/>
  <c r="CG160" i="8"/>
  <c r="CG143" i="8"/>
  <c r="CG148" i="8"/>
  <c r="CG151" i="8"/>
  <c r="CG114" i="8"/>
  <c r="CG137" i="8"/>
  <c r="CG149" i="8"/>
  <c r="CG158" i="8"/>
  <c r="CG157" i="8"/>
  <c r="CG150" i="8"/>
  <c r="CG156" i="8"/>
  <c r="CG120" i="8"/>
  <c r="CG159" i="8"/>
  <c r="CG164" i="8"/>
  <c r="CG172" i="8"/>
  <c r="CG145" i="8"/>
  <c r="CG155" i="8"/>
  <c r="CG171" i="8"/>
  <c r="CG170" i="8"/>
  <c r="CG178" i="8"/>
  <c r="CG169" i="8"/>
  <c r="CG168" i="8"/>
  <c r="CG176" i="8"/>
  <c r="CG161" i="8"/>
  <c r="CG167" i="8"/>
  <c r="CG175" i="8"/>
  <c r="CG162" i="8"/>
  <c r="CG166" i="8"/>
  <c r="CG174" i="8"/>
  <c r="CG182" i="8"/>
  <c r="CG181" i="8"/>
  <c r="CG191" i="8"/>
  <c r="CG199" i="8"/>
  <c r="CG190" i="8"/>
  <c r="CG173" i="8"/>
  <c r="CG189" i="8"/>
  <c r="CG197" i="8"/>
  <c r="CG165" i="8"/>
  <c r="CG183" i="8"/>
  <c r="CG188" i="8"/>
  <c r="CG187" i="8"/>
  <c r="CG195" i="8"/>
  <c r="CG177" i="8"/>
  <c r="CG186" i="8"/>
  <c r="CG194" i="8"/>
  <c r="CG202" i="8"/>
  <c r="CG163" i="8"/>
  <c r="CG179" i="8"/>
  <c r="CG185" i="8"/>
  <c r="CG193" i="8"/>
  <c r="CG201" i="8"/>
  <c r="CG192" i="8"/>
  <c r="CG203" i="8"/>
  <c r="CG208" i="8"/>
  <c r="CG216" i="8"/>
  <c r="CG224" i="8"/>
  <c r="CG184" i="8"/>
  <c r="CG196" i="8"/>
  <c r="CG204" i="8"/>
  <c r="CG207" i="8"/>
  <c r="CG215" i="8"/>
  <c r="CG223" i="8"/>
  <c r="CG198" i="8"/>
  <c r="CG206" i="8"/>
  <c r="CG214" i="8"/>
  <c r="CG222" i="8"/>
  <c r="CG230" i="8"/>
  <c r="CG213" i="8"/>
  <c r="CG221" i="8"/>
  <c r="CG205" i="8"/>
  <c r="CG212" i="8"/>
  <c r="CG220" i="8"/>
  <c r="CG180" i="8"/>
  <c r="CG200" i="8"/>
  <c r="CG211" i="8"/>
  <c r="CG219" i="8"/>
  <c r="CG210" i="8"/>
  <c r="CG218" i="8"/>
  <c r="CG226" i="8"/>
  <c r="CG237" i="8"/>
  <c r="CG245" i="8"/>
  <c r="CG225" i="8"/>
  <c r="CG231" i="8"/>
  <c r="CG236" i="8"/>
  <c r="CG244" i="8"/>
  <c r="CG232" i="8"/>
  <c r="CG235" i="8"/>
  <c r="CG243" i="8"/>
  <c r="CG238" i="8"/>
  <c r="CG233" i="8"/>
  <c r="CG234" i="8"/>
  <c r="CG242" i="8"/>
  <c r="CG246" i="8"/>
  <c r="CG227" i="8"/>
  <c r="CG241" i="8"/>
  <c r="CG3" i="8"/>
  <c r="CG228" i="8"/>
  <c r="CG240" i="8"/>
  <c r="CG217" i="8"/>
  <c r="CG229" i="8"/>
  <c r="CG239" i="8"/>
  <c r="CG247" i="8"/>
  <c r="CG209" i="8"/>
  <c r="BD5" i="8"/>
  <c r="BD4" i="8"/>
  <c r="BD8" i="8"/>
  <c r="BD7" i="8"/>
  <c r="BD10" i="8"/>
  <c r="BD11" i="8"/>
  <c r="BD9" i="8"/>
  <c r="BD19" i="8"/>
  <c r="BD13" i="8"/>
  <c r="BD15" i="8"/>
  <c r="BD17" i="8"/>
  <c r="BD12" i="8"/>
  <c r="BD14" i="8"/>
  <c r="BD6" i="8"/>
  <c r="BD24" i="8"/>
  <c r="BD25" i="8"/>
  <c r="BD16" i="8"/>
  <c r="BD20" i="8"/>
  <c r="BD22" i="8"/>
  <c r="BD18" i="8"/>
  <c r="BD21" i="8"/>
  <c r="BD29" i="8"/>
  <c r="BD32" i="8"/>
  <c r="BD30" i="8"/>
  <c r="BD23" i="8"/>
  <c r="BD26" i="8"/>
  <c r="BD28" i="8"/>
  <c r="BD33" i="8"/>
  <c r="BD34" i="8"/>
  <c r="BD37" i="8"/>
  <c r="BD36" i="8"/>
  <c r="BD43" i="8"/>
  <c r="BD31" i="8"/>
  <c r="BD35" i="8"/>
  <c r="BD41" i="8"/>
  <c r="BD39" i="8"/>
  <c r="BD47" i="8"/>
  <c r="BD27" i="8"/>
  <c r="BD45" i="8"/>
  <c r="BD42" i="8"/>
  <c r="BD44" i="8"/>
  <c r="BD52" i="8"/>
  <c r="BD49" i="8"/>
  <c r="BD40" i="8"/>
  <c r="BD38" i="8"/>
  <c r="BD46" i="8"/>
  <c r="BD54" i="8"/>
  <c r="BD57" i="8"/>
  <c r="BD65" i="8"/>
  <c r="BD50" i="8"/>
  <c r="BD48" i="8"/>
  <c r="BD51" i="8"/>
  <c r="BD61" i="8"/>
  <c r="BD59" i="8"/>
  <c r="BD67" i="8"/>
  <c r="BD73" i="8"/>
  <c r="BD56" i="8"/>
  <c r="BD62" i="8"/>
  <c r="BD58" i="8"/>
  <c r="BD63" i="8"/>
  <c r="BD64" i="8"/>
  <c r="BD53" i="8"/>
  <c r="BD60" i="8"/>
  <c r="BD69" i="8"/>
  <c r="BD77" i="8"/>
  <c r="BD75" i="8"/>
  <c r="BD83" i="8"/>
  <c r="BD74" i="8"/>
  <c r="BD70" i="8"/>
  <c r="BD71" i="8"/>
  <c r="BD81" i="8"/>
  <c r="BD72" i="8"/>
  <c r="BD80" i="8"/>
  <c r="BD79" i="8"/>
  <c r="BD55" i="8"/>
  <c r="BD66" i="8"/>
  <c r="BD76" i="8"/>
  <c r="BD78" i="8"/>
  <c r="BD89" i="8"/>
  <c r="BD88" i="8"/>
  <c r="BD68" i="8"/>
  <c r="BD87" i="8"/>
  <c r="BD86" i="8"/>
  <c r="BD84" i="8"/>
  <c r="BD93" i="8"/>
  <c r="BD82" i="8"/>
  <c r="BD99" i="8"/>
  <c r="BD85" i="8"/>
  <c r="BD92" i="8"/>
  <c r="BD97" i="8"/>
  <c r="BD105" i="8"/>
  <c r="BD91" i="8"/>
  <c r="BD94" i="8"/>
  <c r="BD103" i="8"/>
  <c r="BD95" i="8"/>
  <c r="BD102" i="8"/>
  <c r="BD90" i="8"/>
  <c r="BD96" i="8"/>
  <c r="BD101" i="8"/>
  <c r="BD98" i="8"/>
  <c r="BD108" i="8"/>
  <c r="BD100" i="8"/>
  <c r="BD112" i="8"/>
  <c r="BD104" i="8"/>
  <c r="BD110" i="8"/>
  <c r="BD109" i="8"/>
  <c r="BD106" i="8"/>
  <c r="BD116" i="8"/>
  <c r="BD117" i="8"/>
  <c r="BD122" i="8"/>
  <c r="BD130" i="8"/>
  <c r="BD111" i="8"/>
  <c r="BD118" i="8"/>
  <c r="BD121" i="8"/>
  <c r="BD120" i="8"/>
  <c r="BD128" i="8"/>
  <c r="BD107" i="8"/>
  <c r="BD113" i="8"/>
  <c r="BD115" i="8"/>
  <c r="BD126" i="8"/>
  <c r="BD114" i="8"/>
  <c r="BD119" i="8"/>
  <c r="BD125" i="8"/>
  <c r="BD124" i="8"/>
  <c r="BD132" i="8"/>
  <c r="BD139" i="8"/>
  <c r="BD138" i="8"/>
  <c r="BD131" i="8"/>
  <c r="BD137" i="8"/>
  <c r="BD145" i="8"/>
  <c r="BD127" i="8"/>
  <c r="BD136" i="8"/>
  <c r="BD123" i="8"/>
  <c r="BD129" i="8"/>
  <c r="BD135" i="8"/>
  <c r="BD143" i="8"/>
  <c r="BD133" i="8"/>
  <c r="BD134" i="8"/>
  <c r="BD142" i="8"/>
  <c r="BD141" i="8"/>
  <c r="BD149" i="8"/>
  <c r="BD140" i="8"/>
  <c r="BD150" i="8"/>
  <c r="BD157" i="8"/>
  <c r="BD155" i="8"/>
  <c r="BD163" i="8"/>
  <c r="BD146" i="8"/>
  <c r="BD147" i="8"/>
  <c r="BD153" i="8"/>
  <c r="BD148" i="8"/>
  <c r="BD152" i="8"/>
  <c r="BD160" i="8"/>
  <c r="BD151" i="8"/>
  <c r="BD159" i="8"/>
  <c r="BD158" i="8"/>
  <c r="BD162" i="8"/>
  <c r="BD167" i="8"/>
  <c r="BD175" i="8"/>
  <c r="BD166" i="8"/>
  <c r="BD174" i="8"/>
  <c r="BD165" i="8"/>
  <c r="BD173" i="8"/>
  <c r="BD181" i="8"/>
  <c r="BD144" i="8"/>
  <c r="BD164" i="8"/>
  <c r="BD172" i="8"/>
  <c r="BD171" i="8"/>
  <c r="BD170" i="8"/>
  <c r="BD178" i="8"/>
  <c r="BD154" i="8"/>
  <c r="BD169" i="8"/>
  <c r="BD177" i="8"/>
  <c r="BD168" i="8"/>
  <c r="BD179" i="8"/>
  <c r="BD186" i="8"/>
  <c r="BD194" i="8"/>
  <c r="BD202" i="8"/>
  <c r="BD176" i="8"/>
  <c r="BD180" i="8"/>
  <c r="BD185" i="8"/>
  <c r="BD193" i="8"/>
  <c r="BD184" i="8"/>
  <c r="BD192" i="8"/>
  <c r="BD200" i="8"/>
  <c r="BD156" i="8"/>
  <c r="BD191" i="8"/>
  <c r="BD182" i="8"/>
  <c r="BD190" i="8"/>
  <c r="BD198" i="8"/>
  <c r="BD183" i="8"/>
  <c r="BD189" i="8"/>
  <c r="BD197" i="8"/>
  <c r="BD188" i="8"/>
  <c r="BD196" i="8"/>
  <c r="BD204" i="8"/>
  <c r="BD211" i="8"/>
  <c r="BD219" i="8"/>
  <c r="BD161" i="8"/>
  <c r="BD210" i="8"/>
  <c r="BD218" i="8"/>
  <c r="BD201" i="8"/>
  <c r="BD203" i="8"/>
  <c r="BD209" i="8"/>
  <c r="BD217" i="8"/>
  <c r="BD225" i="8"/>
  <c r="BD233" i="8"/>
  <c r="BD199" i="8"/>
  <c r="BD208" i="8"/>
  <c r="BD216" i="8"/>
  <c r="BD207" i="8"/>
  <c r="BD215" i="8"/>
  <c r="BD223" i="8"/>
  <c r="BD195" i="8"/>
  <c r="BD205" i="8"/>
  <c r="BD206" i="8"/>
  <c r="BD214" i="8"/>
  <c r="BD222" i="8"/>
  <c r="BD187" i="8"/>
  <c r="BD213" i="8"/>
  <c r="BD221" i="8"/>
  <c r="BD229" i="8"/>
  <c r="BD226" i="8"/>
  <c r="BD240" i="8"/>
  <c r="BD247" i="8"/>
  <c r="BD3" i="8"/>
  <c r="BD239" i="8"/>
  <c r="BD241" i="8"/>
  <c r="BD230" i="8"/>
  <c r="BD238" i="8"/>
  <c r="BD246" i="8"/>
  <c r="BD220" i="8"/>
  <c r="BD231" i="8"/>
  <c r="BD237" i="8"/>
  <c r="BD245" i="8"/>
  <c r="BD212" i="8"/>
  <c r="BD232" i="8"/>
  <c r="BD236" i="8"/>
  <c r="BD244" i="8"/>
  <c r="BD235" i="8"/>
  <c r="BD243" i="8"/>
  <c r="BD224" i="8"/>
  <c r="BD227" i="8"/>
  <c r="BD234" i="8"/>
  <c r="BD242" i="8"/>
  <c r="BD228" i="8"/>
  <c r="CF5" i="8"/>
  <c r="CF4" i="8"/>
  <c r="CF10" i="8"/>
  <c r="CF8" i="8"/>
  <c r="CF9" i="8"/>
  <c r="CF12" i="8"/>
  <c r="CF11" i="8"/>
  <c r="CF13" i="8"/>
  <c r="CF19" i="8"/>
  <c r="CF15" i="8"/>
  <c r="CF24" i="8"/>
  <c r="CF20" i="8"/>
  <c r="CF22" i="8"/>
  <c r="CF7" i="8"/>
  <c r="CF16" i="8"/>
  <c r="CF6" i="8"/>
  <c r="CF18" i="8"/>
  <c r="CF23" i="8"/>
  <c r="CF29" i="8"/>
  <c r="CF17" i="8"/>
  <c r="CF25" i="8"/>
  <c r="CF21" i="8"/>
  <c r="CF14" i="8"/>
  <c r="CF27" i="8"/>
  <c r="CF26" i="8"/>
  <c r="CF28" i="8"/>
  <c r="CF32" i="8"/>
  <c r="CF31" i="8"/>
  <c r="CF33" i="8"/>
  <c r="CF37" i="8"/>
  <c r="CF30" i="8"/>
  <c r="CF35" i="8"/>
  <c r="CF41" i="8"/>
  <c r="CF38" i="8"/>
  <c r="CF34" i="8"/>
  <c r="CF47" i="8"/>
  <c r="CF36" i="8"/>
  <c r="CF40" i="8"/>
  <c r="CF45" i="8"/>
  <c r="CF43" i="8"/>
  <c r="CF46" i="8"/>
  <c r="CF48" i="8"/>
  <c r="CF50" i="8"/>
  <c r="CF39" i="8"/>
  <c r="CF44" i="8"/>
  <c r="CF42" i="8"/>
  <c r="CF52" i="8"/>
  <c r="CF61" i="8"/>
  <c r="CF49" i="8"/>
  <c r="CF53" i="8"/>
  <c r="CF59" i="8"/>
  <c r="CF54" i="8"/>
  <c r="CF58" i="8"/>
  <c r="CF55" i="8"/>
  <c r="CF57" i="8"/>
  <c r="CF60" i="8"/>
  <c r="CF62" i="8"/>
  <c r="CF63" i="8"/>
  <c r="CF64" i="8"/>
  <c r="CF69" i="8"/>
  <c r="CF67" i="8"/>
  <c r="CF56" i="8"/>
  <c r="CF65" i="8"/>
  <c r="CF73" i="8"/>
  <c r="CF70" i="8"/>
  <c r="CF81" i="8"/>
  <c r="CF68" i="8"/>
  <c r="CF71" i="8"/>
  <c r="CF66" i="8"/>
  <c r="CF72" i="8"/>
  <c r="CF79" i="8"/>
  <c r="CF77" i="8"/>
  <c r="CF51" i="8"/>
  <c r="CF76" i="8"/>
  <c r="CF75" i="8"/>
  <c r="CF83" i="8"/>
  <c r="CF82" i="8"/>
  <c r="CF87" i="8"/>
  <c r="CF74" i="8"/>
  <c r="CF86" i="8"/>
  <c r="CF93" i="8"/>
  <c r="CF84" i="8"/>
  <c r="CF85" i="8"/>
  <c r="CF91" i="8"/>
  <c r="CF78" i="8"/>
  <c r="CF80" i="8"/>
  <c r="CF89" i="8"/>
  <c r="CF103" i="8"/>
  <c r="CF94" i="8"/>
  <c r="CF95" i="8"/>
  <c r="CF101" i="8"/>
  <c r="CF96" i="8"/>
  <c r="CF90" i="8"/>
  <c r="CF99" i="8"/>
  <c r="CF88" i="8"/>
  <c r="CF98" i="8"/>
  <c r="CF92" i="8"/>
  <c r="CF97" i="8"/>
  <c r="CF105" i="8"/>
  <c r="CF110" i="8"/>
  <c r="CF109" i="8"/>
  <c r="CF116" i="8"/>
  <c r="CF106" i="8"/>
  <c r="CF100" i="8"/>
  <c r="CF107" i="8"/>
  <c r="CF114" i="8"/>
  <c r="CF102" i="8"/>
  <c r="CF108" i="8"/>
  <c r="CF104" i="8"/>
  <c r="CF112" i="8"/>
  <c r="CF126" i="8"/>
  <c r="CF113" i="8"/>
  <c r="CF111" i="8"/>
  <c r="CF124" i="8"/>
  <c r="CF132" i="8"/>
  <c r="CF123" i="8"/>
  <c r="CF122" i="8"/>
  <c r="CF115" i="8"/>
  <c r="CF117" i="8"/>
  <c r="CF121" i="8"/>
  <c r="CF129" i="8"/>
  <c r="CF118" i="8"/>
  <c r="CF120" i="8"/>
  <c r="CF128" i="8"/>
  <c r="CF135" i="8"/>
  <c r="CF134" i="8"/>
  <c r="CF133" i="8"/>
  <c r="CF141" i="8"/>
  <c r="CF149" i="8"/>
  <c r="CF119" i="8"/>
  <c r="CF125" i="8"/>
  <c r="CF139" i="8"/>
  <c r="CF127" i="8"/>
  <c r="CF130" i="8"/>
  <c r="CF138" i="8"/>
  <c r="CF137" i="8"/>
  <c r="CF145" i="8"/>
  <c r="CF144" i="8"/>
  <c r="CF146" i="8"/>
  <c r="CF153" i="8"/>
  <c r="CF136" i="8"/>
  <c r="CF147" i="8"/>
  <c r="CF152" i="8"/>
  <c r="CF143" i="8"/>
  <c r="CF148" i="8"/>
  <c r="CF151" i="8"/>
  <c r="CF159" i="8"/>
  <c r="CF142" i="8"/>
  <c r="CF157" i="8"/>
  <c r="CF150" i="8"/>
  <c r="CF156" i="8"/>
  <c r="CF155" i="8"/>
  <c r="CF163" i="8"/>
  <c r="CF131" i="8"/>
  <c r="CF154" i="8"/>
  <c r="CF171" i="8"/>
  <c r="CF170" i="8"/>
  <c r="CF169" i="8"/>
  <c r="CF177" i="8"/>
  <c r="CF158" i="8"/>
  <c r="CF168" i="8"/>
  <c r="CF160" i="8"/>
  <c r="CF161" i="8"/>
  <c r="CF167" i="8"/>
  <c r="CF175" i="8"/>
  <c r="CF162" i="8"/>
  <c r="CF166" i="8"/>
  <c r="CF174" i="8"/>
  <c r="CF165" i="8"/>
  <c r="CF173" i="8"/>
  <c r="CF181" i="8"/>
  <c r="CF164" i="8"/>
  <c r="CF190" i="8"/>
  <c r="CF198" i="8"/>
  <c r="CF182" i="8"/>
  <c r="CF189" i="8"/>
  <c r="CF140" i="8"/>
  <c r="CF183" i="8"/>
  <c r="CF188" i="8"/>
  <c r="CF196" i="8"/>
  <c r="CF204" i="8"/>
  <c r="CF187" i="8"/>
  <c r="CF176" i="8"/>
  <c r="CF178" i="8"/>
  <c r="CF186" i="8"/>
  <c r="CF194" i="8"/>
  <c r="CF179" i="8"/>
  <c r="CF185" i="8"/>
  <c r="CF193" i="8"/>
  <c r="CF201" i="8"/>
  <c r="CF180" i="8"/>
  <c r="CF184" i="8"/>
  <c r="CF192" i="8"/>
  <c r="CF200" i="8"/>
  <c r="CF195" i="8"/>
  <c r="CF207" i="8"/>
  <c r="CF215" i="8"/>
  <c r="CF223" i="8"/>
  <c r="CF197" i="8"/>
  <c r="CF199" i="8"/>
  <c r="CF206" i="8"/>
  <c r="CF214" i="8"/>
  <c r="CF222" i="8"/>
  <c r="CF172" i="8"/>
  <c r="CF213" i="8"/>
  <c r="CF221" i="8"/>
  <c r="CF229" i="8"/>
  <c r="CF205" i="8"/>
  <c r="CF212" i="8"/>
  <c r="CF220" i="8"/>
  <c r="CF202" i="8"/>
  <c r="CF211" i="8"/>
  <c r="CF219" i="8"/>
  <c r="CF191" i="8"/>
  <c r="CF210" i="8"/>
  <c r="CF218" i="8"/>
  <c r="CF226" i="8"/>
  <c r="CF209" i="8"/>
  <c r="CF217" i="8"/>
  <c r="CF225" i="8"/>
  <c r="CF233" i="8"/>
  <c r="CF224" i="8"/>
  <c r="CF231" i="8"/>
  <c r="CF236" i="8"/>
  <c r="CF244" i="8"/>
  <c r="CF232" i="8"/>
  <c r="CF235" i="8"/>
  <c r="CF243" i="8"/>
  <c r="CF234" i="8"/>
  <c r="CF242" i="8"/>
  <c r="CF241" i="8"/>
  <c r="CF216" i="8"/>
  <c r="CF227" i="8"/>
  <c r="CF3" i="8"/>
  <c r="CF208" i="8"/>
  <c r="CF228" i="8"/>
  <c r="CF240" i="8"/>
  <c r="CF237" i="8"/>
  <c r="CF239" i="8"/>
  <c r="CF247" i="8"/>
  <c r="CF230" i="8"/>
  <c r="CF238" i="8"/>
  <c r="CF246" i="8"/>
  <c r="CF203" i="8"/>
  <c r="CF245" i="8"/>
  <c r="BC4" i="8"/>
  <c r="BC8" i="8"/>
  <c r="BC7" i="8"/>
  <c r="BC5" i="8"/>
  <c r="BC6" i="8"/>
  <c r="BC9" i="8"/>
  <c r="BC10" i="8"/>
  <c r="BC11" i="8"/>
  <c r="BC12" i="8"/>
  <c r="BC15" i="8"/>
  <c r="BC13" i="8"/>
  <c r="BC14" i="8"/>
  <c r="BC18" i="8"/>
  <c r="BC16" i="8"/>
  <c r="BC20" i="8"/>
  <c r="BC23" i="8"/>
  <c r="BC22" i="8"/>
  <c r="BC19" i="8"/>
  <c r="BC17" i="8"/>
  <c r="BC24" i="8"/>
  <c r="BC28" i="8"/>
  <c r="BC21" i="8"/>
  <c r="BC27" i="8"/>
  <c r="BC29" i="8"/>
  <c r="BC31" i="8"/>
  <c r="BC26" i="8"/>
  <c r="BC25" i="8"/>
  <c r="BC30" i="8"/>
  <c r="BC40" i="8"/>
  <c r="BC38" i="8"/>
  <c r="BC36" i="8"/>
  <c r="BC37" i="8"/>
  <c r="BC33" i="8"/>
  <c r="BC42" i="8"/>
  <c r="BC50" i="8"/>
  <c r="BC35" i="8"/>
  <c r="BC34" i="8"/>
  <c r="BC39" i="8"/>
  <c r="BC46" i="8"/>
  <c r="BC41" i="8"/>
  <c r="BC43" i="8"/>
  <c r="BC48" i="8"/>
  <c r="BC51" i="8"/>
  <c r="BC47" i="8"/>
  <c r="BC32" i="8"/>
  <c r="BC55" i="8"/>
  <c r="BC58" i="8"/>
  <c r="BC45" i="8"/>
  <c r="BC56" i="8"/>
  <c r="BC64" i="8"/>
  <c r="BC52" i="8"/>
  <c r="BC62" i="8"/>
  <c r="BC44" i="8"/>
  <c r="BC49" i="8"/>
  <c r="BC53" i="8"/>
  <c r="BC60" i="8"/>
  <c r="BC66" i="8"/>
  <c r="BC72" i="8"/>
  <c r="BC57" i="8"/>
  <c r="BC63" i="8"/>
  <c r="BC54" i="8"/>
  <c r="BC61" i="8"/>
  <c r="BC70" i="8"/>
  <c r="BC65" i="8"/>
  <c r="BC68" i="8"/>
  <c r="BC76" i="8"/>
  <c r="BC75" i="8"/>
  <c r="BC74" i="8"/>
  <c r="BC82" i="8"/>
  <c r="BC71" i="8"/>
  <c r="BC80" i="8"/>
  <c r="BC69" i="8"/>
  <c r="BC79" i="8"/>
  <c r="BC59" i="8"/>
  <c r="BC73" i="8"/>
  <c r="BC78" i="8"/>
  <c r="BC90" i="8"/>
  <c r="BC67" i="8"/>
  <c r="BC77" i="8"/>
  <c r="BC88" i="8"/>
  <c r="BC96" i="8"/>
  <c r="BC87" i="8"/>
  <c r="BC81" i="8"/>
  <c r="BC83" i="8"/>
  <c r="BC86" i="8"/>
  <c r="BC84" i="8"/>
  <c r="BC85" i="8"/>
  <c r="BC92" i="8"/>
  <c r="BC98" i="8"/>
  <c r="BC97" i="8"/>
  <c r="BC93" i="8"/>
  <c r="BC104" i="8"/>
  <c r="BC91" i="8"/>
  <c r="BC94" i="8"/>
  <c r="BC95" i="8"/>
  <c r="BC102" i="8"/>
  <c r="BC89" i="8"/>
  <c r="BC101" i="8"/>
  <c r="BC100" i="8"/>
  <c r="BC108" i="8"/>
  <c r="BC99" i="8"/>
  <c r="BC113" i="8"/>
  <c r="BC111" i="8"/>
  <c r="BC103" i="8"/>
  <c r="BC110" i="8"/>
  <c r="BC105" i="8"/>
  <c r="BC109" i="8"/>
  <c r="BC106" i="8"/>
  <c r="BC107" i="8"/>
  <c r="BC115" i="8"/>
  <c r="BC112" i="8"/>
  <c r="BC118" i="8"/>
  <c r="BC121" i="8"/>
  <c r="BC129" i="8"/>
  <c r="BC120" i="8"/>
  <c r="BC127" i="8"/>
  <c r="BC114" i="8"/>
  <c r="BC119" i="8"/>
  <c r="BC125" i="8"/>
  <c r="BC124" i="8"/>
  <c r="BC116" i="8"/>
  <c r="BC123" i="8"/>
  <c r="BC131" i="8"/>
  <c r="BC138" i="8"/>
  <c r="BC122" i="8"/>
  <c r="BC137" i="8"/>
  <c r="BC126" i="8"/>
  <c r="BC136" i="8"/>
  <c r="BC144" i="8"/>
  <c r="BC128" i="8"/>
  <c r="BC132" i="8"/>
  <c r="BC135" i="8"/>
  <c r="BC117" i="8"/>
  <c r="BC133" i="8"/>
  <c r="BC134" i="8"/>
  <c r="BC142" i="8"/>
  <c r="BC141" i="8"/>
  <c r="BC130" i="8"/>
  <c r="BC140" i="8"/>
  <c r="BC148" i="8"/>
  <c r="BC143" i="8"/>
  <c r="BC156" i="8"/>
  <c r="BC139" i="8"/>
  <c r="BC146" i="8"/>
  <c r="BC154" i="8"/>
  <c r="BC162" i="8"/>
  <c r="BC147" i="8"/>
  <c r="BC153" i="8"/>
  <c r="BC152" i="8"/>
  <c r="BC145" i="8"/>
  <c r="BC151" i="8"/>
  <c r="BC159" i="8"/>
  <c r="BC149" i="8"/>
  <c r="BC158" i="8"/>
  <c r="BC166" i="8"/>
  <c r="BC174" i="8"/>
  <c r="BC163" i="8"/>
  <c r="BC165" i="8"/>
  <c r="BC173" i="8"/>
  <c r="BC164" i="8"/>
  <c r="BC172" i="8"/>
  <c r="BC180" i="8"/>
  <c r="BC171" i="8"/>
  <c r="BC150" i="8"/>
  <c r="BC170" i="8"/>
  <c r="BC160" i="8"/>
  <c r="BC169" i="8"/>
  <c r="BC177" i="8"/>
  <c r="BC155" i="8"/>
  <c r="BC161" i="8"/>
  <c r="BC168" i="8"/>
  <c r="BC176" i="8"/>
  <c r="BC175" i="8"/>
  <c r="BC185" i="8"/>
  <c r="BC193" i="8"/>
  <c r="BC201" i="8"/>
  <c r="BC184" i="8"/>
  <c r="BC192" i="8"/>
  <c r="BC157" i="8"/>
  <c r="BC181" i="8"/>
  <c r="BC191" i="8"/>
  <c r="BC199" i="8"/>
  <c r="BC178" i="8"/>
  <c r="BC182" i="8"/>
  <c r="BC190" i="8"/>
  <c r="BC183" i="8"/>
  <c r="BC189" i="8"/>
  <c r="BC197" i="8"/>
  <c r="BC167" i="8"/>
  <c r="BC188" i="8"/>
  <c r="BC196" i="8"/>
  <c r="BC187" i="8"/>
  <c r="BC195" i="8"/>
  <c r="BC203" i="8"/>
  <c r="BC210" i="8"/>
  <c r="BC218" i="8"/>
  <c r="BC226" i="8"/>
  <c r="BC209" i="8"/>
  <c r="BC217" i="8"/>
  <c r="BC194" i="8"/>
  <c r="BC208" i="8"/>
  <c r="BC216" i="8"/>
  <c r="BC224" i="8"/>
  <c r="BC232" i="8"/>
  <c r="BC186" i="8"/>
  <c r="BC204" i="8"/>
  <c r="BC207" i="8"/>
  <c r="BC215" i="8"/>
  <c r="BC223" i="8"/>
  <c r="BC179" i="8"/>
  <c r="BC205" i="8"/>
  <c r="BC206" i="8"/>
  <c r="BC214" i="8"/>
  <c r="BC222" i="8"/>
  <c r="BC202" i="8"/>
  <c r="BC213" i="8"/>
  <c r="BC221" i="8"/>
  <c r="BC200" i="8"/>
  <c r="BC212" i="8"/>
  <c r="BC220" i="8"/>
  <c r="BC228" i="8"/>
  <c r="BC219" i="8"/>
  <c r="BC229" i="8"/>
  <c r="BC239" i="8"/>
  <c r="BC247" i="8"/>
  <c r="BC211" i="8"/>
  <c r="BC230" i="8"/>
  <c r="BC238" i="8"/>
  <c r="BC246" i="8"/>
  <c r="BC240" i="8"/>
  <c r="BC231" i="8"/>
  <c r="BC237" i="8"/>
  <c r="BC245" i="8"/>
  <c r="BC244" i="8"/>
  <c r="BC236" i="8"/>
  <c r="BC198" i="8"/>
  <c r="BC235" i="8"/>
  <c r="BC243" i="8"/>
  <c r="BC227" i="8"/>
  <c r="BC233" i="8"/>
  <c r="BC234" i="8"/>
  <c r="BC242" i="8"/>
  <c r="BC225" i="8"/>
  <c r="BC241" i="8"/>
  <c r="BC3" i="8"/>
  <c r="CE7" i="8"/>
  <c r="CE4" i="8"/>
  <c r="CE9" i="8"/>
  <c r="CE6" i="8"/>
  <c r="CE5" i="8"/>
  <c r="CE8" i="8"/>
  <c r="CE11" i="8"/>
  <c r="CE15" i="8"/>
  <c r="CE10" i="8"/>
  <c r="CE12" i="8"/>
  <c r="CE18" i="8"/>
  <c r="CE14" i="8"/>
  <c r="CE17" i="8"/>
  <c r="CE19" i="8"/>
  <c r="CE23" i="8"/>
  <c r="CE16" i="8"/>
  <c r="CE21" i="8"/>
  <c r="CE13" i="8"/>
  <c r="CE28" i="8"/>
  <c r="CE26" i="8"/>
  <c r="CE20" i="8"/>
  <c r="CE22" i="8"/>
  <c r="CE24" i="8"/>
  <c r="CE27" i="8"/>
  <c r="CE31" i="8"/>
  <c r="CE32" i="8"/>
  <c r="CE34" i="8"/>
  <c r="CE36" i="8"/>
  <c r="CE30" i="8"/>
  <c r="CE25" i="8"/>
  <c r="CE40" i="8"/>
  <c r="CE38" i="8"/>
  <c r="CE33" i="8"/>
  <c r="CE37" i="8"/>
  <c r="CE39" i="8"/>
  <c r="CE46" i="8"/>
  <c r="CE44" i="8"/>
  <c r="CE29" i="8"/>
  <c r="CE35" i="8"/>
  <c r="CE43" i="8"/>
  <c r="CE42" i="8"/>
  <c r="CE50" i="8"/>
  <c r="CE55" i="8"/>
  <c r="CE41" i="8"/>
  <c r="CE47" i="8"/>
  <c r="CE51" i="8"/>
  <c r="CE45" i="8"/>
  <c r="CE48" i="8"/>
  <c r="CE60" i="8"/>
  <c r="CE49" i="8"/>
  <c r="CE53" i="8"/>
  <c r="CE54" i="8"/>
  <c r="CE58" i="8"/>
  <c r="CE52" i="8"/>
  <c r="CE57" i="8"/>
  <c r="CE56" i="8"/>
  <c r="CE64" i="8"/>
  <c r="CE63" i="8"/>
  <c r="CE59" i="8"/>
  <c r="CE68" i="8"/>
  <c r="CE66" i="8"/>
  <c r="CE61" i="8"/>
  <c r="CE72" i="8"/>
  <c r="CE65" i="8"/>
  <c r="CE71" i="8"/>
  <c r="CE80" i="8"/>
  <c r="CE78" i="8"/>
  <c r="CE73" i="8"/>
  <c r="CE62" i="8"/>
  <c r="CE76" i="8"/>
  <c r="CE67" i="8"/>
  <c r="CE75" i="8"/>
  <c r="CE74" i="8"/>
  <c r="CE82" i="8"/>
  <c r="CE86" i="8"/>
  <c r="CE83" i="8"/>
  <c r="CE69" i="8"/>
  <c r="CE84" i="8"/>
  <c r="CE92" i="8"/>
  <c r="CE85" i="8"/>
  <c r="CE77" i="8"/>
  <c r="CE90" i="8"/>
  <c r="CE79" i="8"/>
  <c r="CE89" i="8"/>
  <c r="CE70" i="8"/>
  <c r="CE81" i="8"/>
  <c r="CE88" i="8"/>
  <c r="CE96" i="8"/>
  <c r="CE94" i="8"/>
  <c r="CE102" i="8"/>
  <c r="CE95" i="8"/>
  <c r="CE87" i="8"/>
  <c r="CE100" i="8"/>
  <c r="CE108" i="8"/>
  <c r="CE98" i="8"/>
  <c r="CE91" i="8"/>
  <c r="CE97" i="8"/>
  <c r="CE104" i="8"/>
  <c r="CE109" i="8"/>
  <c r="CE105" i="8"/>
  <c r="CE106" i="8"/>
  <c r="CE115" i="8"/>
  <c r="CE99" i="8"/>
  <c r="CE107" i="8"/>
  <c r="CE101" i="8"/>
  <c r="CE113" i="8"/>
  <c r="CE103" i="8"/>
  <c r="CE112" i="8"/>
  <c r="CE93" i="8"/>
  <c r="CE111" i="8"/>
  <c r="CE125" i="8"/>
  <c r="CE110" i="8"/>
  <c r="CE124" i="8"/>
  <c r="CE123" i="8"/>
  <c r="CE131" i="8"/>
  <c r="CE116" i="8"/>
  <c r="CE122" i="8"/>
  <c r="CE117" i="8"/>
  <c r="CE121" i="8"/>
  <c r="CE129" i="8"/>
  <c r="CE118" i="8"/>
  <c r="CE120" i="8"/>
  <c r="CE128" i="8"/>
  <c r="CE114" i="8"/>
  <c r="CE119" i="8"/>
  <c r="CE127" i="8"/>
  <c r="CE132" i="8"/>
  <c r="CE134" i="8"/>
  <c r="CE133" i="8"/>
  <c r="CE140" i="8"/>
  <c r="CE148" i="8"/>
  <c r="CE126" i="8"/>
  <c r="CE130" i="8"/>
  <c r="CE138" i="8"/>
  <c r="CE137" i="8"/>
  <c r="CE136" i="8"/>
  <c r="CE144" i="8"/>
  <c r="CE147" i="8"/>
  <c r="CE152" i="8"/>
  <c r="CE139" i="8"/>
  <c r="CE143" i="8"/>
  <c r="CE151" i="8"/>
  <c r="CE142" i="8"/>
  <c r="CE158" i="8"/>
  <c r="CE149" i="8"/>
  <c r="CE150" i="8"/>
  <c r="CE156" i="8"/>
  <c r="CE155" i="8"/>
  <c r="CE135" i="8"/>
  <c r="CE145" i="8"/>
  <c r="CE154" i="8"/>
  <c r="CE162" i="8"/>
  <c r="CE170" i="8"/>
  <c r="CE169" i="8"/>
  <c r="CE157" i="8"/>
  <c r="CE168" i="8"/>
  <c r="CE176" i="8"/>
  <c r="CE160" i="8"/>
  <c r="CE161" i="8"/>
  <c r="CE167" i="8"/>
  <c r="CE166" i="8"/>
  <c r="CE174" i="8"/>
  <c r="CE165" i="8"/>
  <c r="CE173" i="8"/>
  <c r="CE141" i="8"/>
  <c r="CE146" i="8"/>
  <c r="CE163" i="8"/>
  <c r="CE164" i="8"/>
  <c r="CE172" i="8"/>
  <c r="CE180" i="8"/>
  <c r="CE153" i="8"/>
  <c r="CE182" i="8"/>
  <c r="CE189" i="8"/>
  <c r="CE197" i="8"/>
  <c r="CE183" i="8"/>
  <c r="CE188" i="8"/>
  <c r="CE159" i="8"/>
  <c r="CE187" i="8"/>
  <c r="CE195" i="8"/>
  <c r="CE203" i="8"/>
  <c r="CE175" i="8"/>
  <c r="CE178" i="8"/>
  <c r="CE186" i="8"/>
  <c r="CE171" i="8"/>
  <c r="CE177" i="8"/>
  <c r="CE179" i="8"/>
  <c r="CE185" i="8"/>
  <c r="CE193" i="8"/>
  <c r="CE184" i="8"/>
  <c r="CE192" i="8"/>
  <c r="CE200" i="8"/>
  <c r="CE191" i="8"/>
  <c r="CE199" i="8"/>
  <c r="CE194" i="8"/>
  <c r="CE196" i="8"/>
  <c r="CE201" i="8"/>
  <c r="CE204" i="8"/>
  <c r="CE206" i="8"/>
  <c r="CE214" i="8"/>
  <c r="CE222" i="8"/>
  <c r="CE198" i="8"/>
  <c r="CE213" i="8"/>
  <c r="CE221" i="8"/>
  <c r="CE190" i="8"/>
  <c r="CE205" i="8"/>
  <c r="CE212" i="8"/>
  <c r="CE220" i="8"/>
  <c r="CE228" i="8"/>
  <c r="CE181" i="8"/>
  <c r="CE202" i="8"/>
  <c r="CE211" i="8"/>
  <c r="CE219" i="8"/>
  <c r="CE210" i="8"/>
  <c r="CE218" i="8"/>
  <c r="CE209" i="8"/>
  <c r="CE217" i="8"/>
  <c r="CE225" i="8"/>
  <c r="CE208" i="8"/>
  <c r="CE216" i="8"/>
  <c r="CE224" i="8"/>
  <c r="CE232" i="8"/>
  <c r="CE215" i="8"/>
  <c r="CE235" i="8"/>
  <c r="CE243" i="8"/>
  <c r="CE236" i="8"/>
  <c r="CE207" i="8"/>
  <c r="CE234" i="8"/>
  <c r="CE242" i="8"/>
  <c r="CE227" i="8"/>
  <c r="CE233" i="8"/>
  <c r="CE241" i="8"/>
  <c r="CE3" i="8"/>
  <c r="CE240" i="8"/>
  <c r="CE244" i="8"/>
  <c r="CE239" i="8"/>
  <c r="CE247" i="8"/>
  <c r="CE229" i="8"/>
  <c r="CE238" i="8"/>
  <c r="CE246" i="8"/>
  <c r="CE226" i="8"/>
  <c r="CE230" i="8"/>
  <c r="CE237" i="8"/>
  <c r="CE245" i="8"/>
  <c r="CE223" i="8"/>
  <c r="CE231" i="8"/>
  <c r="BR4" i="8"/>
  <c r="BR7" i="8"/>
  <c r="BR6" i="8"/>
  <c r="BR5" i="8"/>
  <c r="BR9" i="8"/>
  <c r="BR12" i="8"/>
  <c r="BR8" i="8"/>
  <c r="BR14" i="8"/>
  <c r="BR11" i="8"/>
  <c r="BR17" i="8"/>
  <c r="BR10" i="8"/>
  <c r="BR16" i="8"/>
  <c r="BR22" i="8"/>
  <c r="BR23" i="8"/>
  <c r="BR20" i="8"/>
  <c r="BR18" i="8"/>
  <c r="BR19" i="8"/>
  <c r="BR21" i="8"/>
  <c r="BR27" i="8"/>
  <c r="BR15" i="8"/>
  <c r="BR13" i="8"/>
  <c r="BR30" i="8"/>
  <c r="BR28" i="8"/>
  <c r="BR26" i="8"/>
  <c r="BR24" i="8"/>
  <c r="BR34" i="8"/>
  <c r="BR32" i="8"/>
  <c r="BR31" i="8"/>
  <c r="BR39" i="8"/>
  <c r="BR25" i="8"/>
  <c r="BR29" i="8"/>
  <c r="BR37" i="8"/>
  <c r="BR35" i="8"/>
  <c r="BR38" i="8"/>
  <c r="BR43" i="8"/>
  <c r="BR40" i="8"/>
  <c r="BR41" i="8"/>
  <c r="BR49" i="8"/>
  <c r="BR36" i="8"/>
  <c r="BR47" i="8"/>
  <c r="BR33" i="8"/>
  <c r="BR45" i="8"/>
  <c r="BR44" i="8"/>
  <c r="BR54" i="8"/>
  <c r="BR46" i="8"/>
  <c r="BR57" i="8"/>
  <c r="BR53" i="8"/>
  <c r="BR63" i="8"/>
  <c r="BR42" i="8"/>
  <c r="BR48" i="8"/>
  <c r="BR50" i="8"/>
  <c r="BR55" i="8"/>
  <c r="BR61" i="8"/>
  <c r="BR52" i="8"/>
  <c r="BR59" i="8"/>
  <c r="BR56" i="8"/>
  <c r="BR64" i="8"/>
  <c r="BR58" i="8"/>
  <c r="BR71" i="8"/>
  <c r="BR69" i="8"/>
  <c r="BR62" i="8"/>
  <c r="BR51" i="8"/>
  <c r="BR67" i="8"/>
  <c r="BR68" i="8"/>
  <c r="BR72" i="8"/>
  <c r="BR75" i="8"/>
  <c r="BR73" i="8"/>
  <c r="BR74" i="8"/>
  <c r="BR81" i="8"/>
  <c r="BR60" i="8"/>
  <c r="BR65" i="8"/>
  <c r="BR66" i="8"/>
  <c r="BR79" i="8"/>
  <c r="BR70" i="8"/>
  <c r="BR78" i="8"/>
  <c r="BR77" i="8"/>
  <c r="BR85" i="8"/>
  <c r="BR84" i="8"/>
  <c r="BR89" i="8"/>
  <c r="BR80" i="8"/>
  <c r="BR88" i="8"/>
  <c r="BR87" i="8"/>
  <c r="BR95" i="8"/>
  <c r="BR86" i="8"/>
  <c r="BR76" i="8"/>
  <c r="BR91" i="8"/>
  <c r="BR97" i="8"/>
  <c r="BR82" i="8"/>
  <c r="BR96" i="8"/>
  <c r="BR103" i="8"/>
  <c r="BR92" i="8"/>
  <c r="BR101" i="8"/>
  <c r="BR90" i="8"/>
  <c r="BR93" i="8"/>
  <c r="BR100" i="8"/>
  <c r="BR94" i="8"/>
  <c r="BR99" i="8"/>
  <c r="BR107" i="8"/>
  <c r="BR83" i="8"/>
  <c r="BR102" i="8"/>
  <c r="BR106" i="8"/>
  <c r="BR112" i="8"/>
  <c r="BR104" i="8"/>
  <c r="BR110" i="8"/>
  <c r="BR118" i="8"/>
  <c r="BR108" i="8"/>
  <c r="BR109" i="8"/>
  <c r="BR98" i="8"/>
  <c r="BR114" i="8"/>
  <c r="BR105" i="8"/>
  <c r="BR120" i="8"/>
  <c r="BR128" i="8"/>
  <c r="BR116" i="8"/>
  <c r="BR119" i="8"/>
  <c r="BR113" i="8"/>
  <c r="BR117" i="8"/>
  <c r="BR126" i="8"/>
  <c r="BR115" i="8"/>
  <c r="BR124" i="8"/>
  <c r="BR111" i="8"/>
  <c r="BR123" i="8"/>
  <c r="BR122" i="8"/>
  <c r="BR130" i="8"/>
  <c r="BR121" i="8"/>
  <c r="BR127" i="8"/>
  <c r="BR137" i="8"/>
  <c r="BR129" i="8"/>
  <c r="BR136" i="8"/>
  <c r="BR135" i="8"/>
  <c r="BR143" i="8"/>
  <c r="BR134" i="8"/>
  <c r="BR141" i="8"/>
  <c r="BR131" i="8"/>
  <c r="BR140" i="8"/>
  <c r="BR132" i="8"/>
  <c r="BR139" i="8"/>
  <c r="BR147" i="8"/>
  <c r="BR144" i="8"/>
  <c r="BR148" i="8"/>
  <c r="BR155" i="8"/>
  <c r="BR149" i="8"/>
  <c r="BR133" i="8"/>
  <c r="BR150" i="8"/>
  <c r="BR153" i="8"/>
  <c r="BR161" i="8"/>
  <c r="BR152" i="8"/>
  <c r="BR142" i="8"/>
  <c r="BR151" i="8"/>
  <c r="BR138" i="8"/>
  <c r="BR146" i="8"/>
  <c r="BR158" i="8"/>
  <c r="BR145" i="8"/>
  <c r="BR157" i="8"/>
  <c r="BR165" i="8"/>
  <c r="BR173" i="8"/>
  <c r="BR159" i="8"/>
  <c r="BR164" i="8"/>
  <c r="BR172" i="8"/>
  <c r="BR125" i="8"/>
  <c r="BR171" i="8"/>
  <c r="BR179" i="8"/>
  <c r="BR154" i="8"/>
  <c r="BR162" i="8"/>
  <c r="BR170" i="8"/>
  <c r="BR156" i="8"/>
  <c r="BR160" i="8"/>
  <c r="BR163" i="8"/>
  <c r="BR169" i="8"/>
  <c r="BR177" i="8"/>
  <c r="BR168" i="8"/>
  <c r="BR176" i="8"/>
  <c r="BR167" i="8"/>
  <c r="BR175" i="8"/>
  <c r="BR183" i="8"/>
  <c r="BR184" i="8"/>
  <c r="BR192" i="8"/>
  <c r="BR200" i="8"/>
  <c r="BR191" i="8"/>
  <c r="BR178" i="8"/>
  <c r="BR190" i="8"/>
  <c r="BR198" i="8"/>
  <c r="BR174" i="8"/>
  <c r="BR189" i="8"/>
  <c r="BR166" i="8"/>
  <c r="BR180" i="8"/>
  <c r="BR188" i="8"/>
  <c r="BR196" i="8"/>
  <c r="BR181" i="8"/>
  <c r="BR187" i="8"/>
  <c r="BR195" i="8"/>
  <c r="BR182" i="8"/>
  <c r="BR186" i="8"/>
  <c r="BR194" i="8"/>
  <c r="BR202" i="8"/>
  <c r="BR209" i="8"/>
  <c r="BR217" i="8"/>
  <c r="BR225" i="8"/>
  <c r="BR193" i="8"/>
  <c r="BR201" i="8"/>
  <c r="BR208" i="8"/>
  <c r="BR216" i="8"/>
  <c r="BR185" i="8"/>
  <c r="BR199" i="8"/>
  <c r="BR207" i="8"/>
  <c r="BR215" i="8"/>
  <c r="BR223" i="8"/>
  <c r="BR231" i="8"/>
  <c r="BR206" i="8"/>
  <c r="BR214" i="8"/>
  <c r="BR222" i="8"/>
  <c r="BR197" i="8"/>
  <c r="BR213" i="8"/>
  <c r="BR221" i="8"/>
  <c r="BR203" i="8"/>
  <c r="BR212" i="8"/>
  <c r="BR220" i="8"/>
  <c r="BR204" i="8"/>
  <c r="BR211" i="8"/>
  <c r="BR219" i="8"/>
  <c r="BR227" i="8"/>
  <c r="BR210" i="8"/>
  <c r="BR233" i="8"/>
  <c r="BR238" i="8"/>
  <c r="BR246" i="8"/>
  <c r="BR245" i="8"/>
  <c r="BR237" i="8"/>
  <c r="BR205" i="8"/>
  <c r="BR228" i="8"/>
  <c r="BR236" i="8"/>
  <c r="BR244" i="8"/>
  <c r="BR243" i="8"/>
  <c r="BR224" i="8"/>
  <c r="BR229" i="8"/>
  <c r="BR235" i="8"/>
  <c r="BR247" i="8"/>
  <c r="BR230" i="8"/>
  <c r="BR234" i="8"/>
  <c r="BR242" i="8"/>
  <c r="BR232" i="8"/>
  <c r="BR241" i="8"/>
  <c r="BR3" i="8"/>
  <c r="BR240" i="8"/>
  <c r="BR218" i="8"/>
  <c r="BR226" i="8"/>
  <c r="BR239" i="8"/>
  <c r="AW6" i="8"/>
  <c r="AW5" i="8"/>
  <c r="AW4" i="8"/>
  <c r="AW8" i="8"/>
  <c r="AW11" i="8"/>
  <c r="AW9" i="8"/>
  <c r="AW12" i="8"/>
  <c r="AW13" i="8"/>
  <c r="AW10" i="8"/>
  <c r="AW20" i="8"/>
  <c r="AW7" i="8"/>
  <c r="AW18" i="8"/>
  <c r="AW14" i="8"/>
  <c r="AW16" i="8"/>
  <c r="AW21" i="8"/>
  <c r="AW17" i="8"/>
  <c r="AW22" i="8"/>
  <c r="AW23" i="8"/>
  <c r="AW19" i="8"/>
  <c r="AW26" i="8"/>
  <c r="AW15" i="8"/>
  <c r="AW25" i="8"/>
  <c r="AW33" i="8"/>
  <c r="AW24" i="8"/>
  <c r="AW28" i="8"/>
  <c r="AW31" i="8"/>
  <c r="AW29" i="8"/>
  <c r="AW35" i="8"/>
  <c r="AW32" i="8"/>
  <c r="AW27" i="8"/>
  <c r="AW30" i="8"/>
  <c r="AW38" i="8"/>
  <c r="AW39" i="8"/>
  <c r="AW34" i="8"/>
  <c r="AW40" i="8"/>
  <c r="AW44" i="8"/>
  <c r="AW37" i="8"/>
  <c r="AW42" i="8"/>
  <c r="AW41" i="8"/>
  <c r="AW36" i="8"/>
  <c r="AW48" i="8"/>
  <c r="AW43" i="8"/>
  <c r="AW47" i="8"/>
  <c r="AW46" i="8"/>
  <c r="AW53" i="8"/>
  <c r="AW45" i="8"/>
  <c r="AW51" i="8"/>
  <c r="AW52" i="8"/>
  <c r="AW50" i="8"/>
  <c r="AW58" i="8"/>
  <c r="AW49" i="8"/>
  <c r="AW54" i="8"/>
  <c r="AW55" i="8"/>
  <c r="AW56" i="8"/>
  <c r="AW62" i="8"/>
  <c r="AW61" i="8"/>
  <c r="AW64" i="8"/>
  <c r="AW57" i="8"/>
  <c r="AW60" i="8"/>
  <c r="AW66" i="8"/>
  <c r="AW59" i="8"/>
  <c r="AW70" i="8"/>
  <c r="AW72" i="8"/>
  <c r="AW78" i="8"/>
  <c r="AW69" i="8"/>
  <c r="AW73" i="8"/>
  <c r="AW76" i="8"/>
  <c r="AW84" i="8"/>
  <c r="AW68" i="8"/>
  <c r="AW75" i="8"/>
  <c r="AW67" i="8"/>
  <c r="AW74" i="8"/>
  <c r="AW81" i="8"/>
  <c r="AW65" i="8"/>
  <c r="AW80" i="8"/>
  <c r="AW79" i="8"/>
  <c r="AW71" i="8"/>
  <c r="AW63" i="8"/>
  <c r="AW85" i="8"/>
  <c r="AW90" i="8"/>
  <c r="AW82" i="8"/>
  <c r="AW88" i="8"/>
  <c r="AW87" i="8"/>
  <c r="AW86" i="8"/>
  <c r="AW94" i="8"/>
  <c r="AW91" i="8"/>
  <c r="AW95" i="8"/>
  <c r="AW100" i="8"/>
  <c r="AW96" i="8"/>
  <c r="AW98" i="8"/>
  <c r="AW106" i="8"/>
  <c r="AW77" i="8"/>
  <c r="AW89" i="8"/>
  <c r="AW97" i="8"/>
  <c r="AW104" i="8"/>
  <c r="AW83" i="8"/>
  <c r="AW93" i="8"/>
  <c r="AW103" i="8"/>
  <c r="AW92" i="8"/>
  <c r="AW102" i="8"/>
  <c r="AW107" i="8"/>
  <c r="AW113" i="8"/>
  <c r="AW108" i="8"/>
  <c r="AW111" i="8"/>
  <c r="AW110" i="8"/>
  <c r="AW99" i="8"/>
  <c r="AW109" i="8"/>
  <c r="AW117" i="8"/>
  <c r="AW123" i="8"/>
  <c r="AW131" i="8"/>
  <c r="AW114" i="8"/>
  <c r="AW116" i="8"/>
  <c r="AW122" i="8"/>
  <c r="AW121" i="8"/>
  <c r="AW129" i="8"/>
  <c r="AW120" i="8"/>
  <c r="AW118" i="8"/>
  <c r="AW127" i="8"/>
  <c r="AW126" i="8"/>
  <c r="AW101" i="8"/>
  <c r="AW105" i="8"/>
  <c r="AW112" i="8"/>
  <c r="AW125" i="8"/>
  <c r="AW133" i="8"/>
  <c r="AW115" i="8"/>
  <c r="AW119" i="8"/>
  <c r="AW140" i="8"/>
  <c r="AW128" i="8"/>
  <c r="AW139" i="8"/>
  <c r="AW138" i="8"/>
  <c r="AW146" i="8"/>
  <c r="AW130" i="8"/>
  <c r="AW137" i="8"/>
  <c r="AW136" i="8"/>
  <c r="AW144" i="8"/>
  <c r="AW135" i="8"/>
  <c r="AW143" i="8"/>
  <c r="AW124" i="8"/>
  <c r="AW132" i="8"/>
  <c r="AW134" i="8"/>
  <c r="AW142" i="8"/>
  <c r="AW150" i="8"/>
  <c r="AW148" i="8"/>
  <c r="AW158" i="8"/>
  <c r="AW145" i="8"/>
  <c r="AW149" i="8"/>
  <c r="AW156" i="8"/>
  <c r="AW154" i="8"/>
  <c r="AW141" i="8"/>
  <c r="AW153" i="8"/>
  <c r="AW152" i="8"/>
  <c r="AW160" i="8"/>
  <c r="AW168" i="8"/>
  <c r="AW176" i="8"/>
  <c r="AW147" i="8"/>
  <c r="AW167" i="8"/>
  <c r="AW161" i="8"/>
  <c r="AW166" i="8"/>
  <c r="AW174" i="8"/>
  <c r="AW182" i="8"/>
  <c r="AW162" i="8"/>
  <c r="AW165" i="8"/>
  <c r="AW173" i="8"/>
  <c r="AW155" i="8"/>
  <c r="AW163" i="8"/>
  <c r="AW164" i="8"/>
  <c r="AW172" i="8"/>
  <c r="AW151" i="8"/>
  <c r="AW157" i="8"/>
  <c r="AW171" i="8"/>
  <c r="AW159" i="8"/>
  <c r="AW170" i="8"/>
  <c r="AW178" i="8"/>
  <c r="AW183" i="8"/>
  <c r="AW187" i="8"/>
  <c r="AW195" i="8"/>
  <c r="AW186" i="8"/>
  <c r="AW194" i="8"/>
  <c r="AW169" i="8"/>
  <c r="AW185" i="8"/>
  <c r="AW193" i="8"/>
  <c r="AW201" i="8"/>
  <c r="AW179" i="8"/>
  <c r="AW184" i="8"/>
  <c r="AW192" i="8"/>
  <c r="AW180" i="8"/>
  <c r="AW191" i="8"/>
  <c r="AW181" i="8"/>
  <c r="AW190" i="8"/>
  <c r="AW198" i="8"/>
  <c r="AW175" i="8"/>
  <c r="AW189" i="8"/>
  <c r="AW197" i="8"/>
  <c r="AW205" i="8"/>
  <c r="AW188" i="8"/>
  <c r="AW199" i="8"/>
  <c r="AW212" i="8"/>
  <c r="AW220" i="8"/>
  <c r="AW211" i="8"/>
  <c r="AW219" i="8"/>
  <c r="AW202" i="8"/>
  <c r="AW210" i="8"/>
  <c r="AW218" i="8"/>
  <c r="AW226" i="8"/>
  <c r="AW196" i="8"/>
  <c r="AW200" i="8"/>
  <c r="AW209" i="8"/>
  <c r="AW217" i="8"/>
  <c r="AW208" i="8"/>
  <c r="AW216" i="8"/>
  <c r="AW224" i="8"/>
  <c r="AW203" i="8"/>
  <c r="AW207" i="8"/>
  <c r="AW215" i="8"/>
  <c r="AW223" i="8"/>
  <c r="AW204" i="8"/>
  <c r="AW206" i="8"/>
  <c r="AW214" i="8"/>
  <c r="AW222" i="8"/>
  <c r="AW230" i="8"/>
  <c r="AW233" i="8"/>
  <c r="AW241" i="8"/>
  <c r="AW3" i="8"/>
  <c r="AW242" i="8"/>
  <c r="AW240" i="8"/>
  <c r="AW232" i="8"/>
  <c r="AW227" i="8"/>
  <c r="AW228" i="8"/>
  <c r="AW239" i="8"/>
  <c r="AW247" i="8"/>
  <c r="AW229" i="8"/>
  <c r="AW238" i="8"/>
  <c r="AW246" i="8"/>
  <c r="AW225" i="8"/>
  <c r="AW237" i="8"/>
  <c r="AW245" i="8"/>
  <c r="AW177" i="8"/>
  <c r="AW221" i="8"/>
  <c r="AW236" i="8"/>
  <c r="AW244" i="8"/>
  <c r="AW213" i="8"/>
  <c r="AW231" i="8"/>
  <c r="AW235" i="8"/>
  <c r="AW243" i="8"/>
  <c r="AW234" i="8"/>
  <c r="AS4" i="8"/>
  <c r="AS6" i="8"/>
  <c r="AS5" i="8"/>
  <c r="AS11" i="8"/>
  <c r="AS9" i="8"/>
  <c r="AS10" i="8"/>
  <c r="AS7" i="8"/>
  <c r="AS13" i="8"/>
  <c r="AS8" i="8"/>
  <c r="AS16" i="8"/>
  <c r="AS14" i="8"/>
  <c r="AS15" i="8"/>
  <c r="AS20" i="8"/>
  <c r="AS21" i="8"/>
  <c r="AS12" i="8"/>
  <c r="AS19" i="8"/>
  <c r="AS18" i="8"/>
  <c r="AS17" i="8"/>
  <c r="AS24" i="8"/>
  <c r="AS26" i="8"/>
  <c r="AS23" i="8"/>
  <c r="AS29" i="8"/>
  <c r="AS22" i="8"/>
  <c r="AS27" i="8"/>
  <c r="AS33" i="8"/>
  <c r="AS32" i="8"/>
  <c r="AS31" i="8"/>
  <c r="AS38" i="8"/>
  <c r="AS30" i="8"/>
  <c r="AS36" i="8"/>
  <c r="AS25" i="8"/>
  <c r="AS28" i="8"/>
  <c r="AS34" i="8"/>
  <c r="AS42" i="8"/>
  <c r="AS37" i="8"/>
  <c r="AS48" i="8"/>
  <c r="AS46" i="8"/>
  <c r="AS35" i="8"/>
  <c r="AS39" i="8"/>
  <c r="AS44" i="8"/>
  <c r="AS40" i="8"/>
  <c r="AS49" i="8"/>
  <c r="AS41" i="8"/>
  <c r="AS43" i="8"/>
  <c r="AS47" i="8"/>
  <c r="AS53" i="8"/>
  <c r="AS50" i="8"/>
  <c r="AS54" i="8"/>
  <c r="AS56" i="8"/>
  <c r="AS62" i="8"/>
  <c r="AS60" i="8"/>
  <c r="AS52" i="8"/>
  <c r="AS58" i="8"/>
  <c r="AS59" i="8"/>
  <c r="AS45" i="8"/>
  <c r="AS70" i="8"/>
  <c r="AS51" i="8"/>
  <c r="AS55" i="8"/>
  <c r="AS63" i="8"/>
  <c r="AS68" i="8"/>
  <c r="AS64" i="8"/>
  <c r="AS61" i="8"/>
  <c r="AS65" i="8"/>
  <c r="AS66" i="8"/>
  <c r="AS74" i="8"/>
  <c r="AS82" i="8"/>
  <c r="AS67" i="8"/>
  <c r="AS80" i="8"/>
  <c r="AS57" i="8"/>
  <c r="AS71" i="8"/>
  <c r="AS78" i="8"/>
  <c r="AS72" i="8"/>
  <c r="AS77" i="8"/>
  <c r="AS73" i="8"/>
  <c r="AS76" i="8"/>
  <c r="AS84" i="8"/>
  <c r="AS81" i="8"/>
  <c r="AS88" i="8"/>
  <c r="AS87" i="8"/>
  <c r="AS86" i="8"/>
  <c r="AS94" i="8"/>
  <c r="AS83" i="8"/>
  <c r="AS92" i="8"/>
  <c r="AS90" i="8"/>
  <c r="AS75" i="8"/>
  <c r="AS104" i="8"/>
  <c r="AS79" i="8"/>
  <c r="AS85" i="8"/>
  <c r="AS89" i="8"/>
  <c r="AS93" i="8"/>
  <c r="AS102" i="8"/>
  <c r="AS100" i="8"/>
  <c r="AS69" i="8"/>
  <c r="AS91" i="8"/>
  <c r="AS95" i="8"/>
  <c r="AS99" i="8"/>
  <c r="AS96" i="8"/>
  <c r="AS98" i="8"/>
  <c r="AS106" i="8"/>
  <c r="AS108" i="8"/>
  <c r="AS111" i="8"/>
  <c r="AS110" i="8"/>
  <c r="AS109" i="8"/>
  <c r="AS117" i="8"/>
  <c r="AS105" i="8"/>
  <c r="AS115" i="8"/>
  <c r="AS97" i="8"/>
  <c r="AS101" i="8"/>
  <c r="AS113" i="8"/>
  <c r="AS127" i="8"/>
  <c r="AS118" i="8"/>
  <c r="AS107" i="8"/>
  <c r="AS125" i="8"/>
  <c r="AS133" i="8"/>
  <c r="AS119" i="8"/>
  <c r="AS124" i="8"/>
  <c r="AS103" i="8"/>
  <c r="AS112" i="8"/>
  <c r="AS123" i="8"/>
  <c r="AS122" i="8"/>
  <c r="AS130" i="8"/>
  <c r="AS114" i="8"/>
  <c r="AS116" i="8"/>
  <c r="AS121" i="8"/>
  <c r="AS129" i="8"/>
  <c r="AS136" i="8"/>
  <c r="AS135" i="8"/>
  <c r="AS120" i="8"/>
  <c r="AS134" i="8"/>
  <c r="AS142" i="8"/>
  <c r="AS150" i="8"/>
  <c r="AS132" i="8"/>
  <c r="AS140" i="8"/>
  <c r="AS131" i="8"/>
  <c r="AS139" i="8"/>
  <c r="AS126" i="8"/>
  <c r="AS138" i="8"/>
  <c r="AS146" i="8"/>
  <c r="AS144" i="8"/>
  <c r="AS154" i="8"/>
  <c r="AS153" i="8"/>
  <c r="AS152" i="8"/>
  <c r="AS160" i="8"/>
  <c r="AS128" i="8"/>
  <c r="AS143" i="8"/>
  <c r="AS151" i="8"/>
  <c r="AS141" i="8"/>
  <c r="AS147" i="8"/>
  <c r="AS158" i="8"/>
  <c r="AS148" i="8"/>
  <c r="AS157" i="8"/>
  <c r="AS145" i="8"/>
  <c r="AS149" i="8"/>
  <c r="AS156" i="8"/>
  <c r="AS162" i="8"/>
  <c r="AS164" i="8"/>
  <c r="AS172" i="8"/>
  <c r="AS163" i="8"/>
  <c r="AS171" i="8"/>
  <c r="AS155" i="8"/>
  <c r="AS170" i="8"/>
  <c r="AS178" i="8"/>
  <c r="AS169" i="8"/>
  <c r="AS137" i="8"/>
  <c r="AS168" i="8"/>
  <c r="AS176" i="8"/>
  <c r="AS159" i="8"/>
  <c r="AS167" i="8"/>
  <c r="AS175" i="8"/>
  <c r="AS166" i="8"/>
  <c r="AS174" i="8"/>
  <c r="AS182" i="8"/>
  <c r="AS179" i="8"/>
  <c r="AS191" i="8"/>
  <c r="AS199" i="8"/>
  <c r="AS180" i="8"/>
  <c r="AS190" i="8"/>
  <c r="AS181" i="8"/>
  <c r="AS189" i="8"/>
  <c r="AS197" i="8"/>
  <c r="AS205" i="8"/>
  <c r="AS188" i="8"/>
  <c r="AS187" i="8"/>
  <c r="AS195" i="8"/>
  <c r="AS173" i="8"/>
  <c r="AS183" i="8"/>
  <c r="AS186" i="8"/>
  <c r="AS194" i="8"/>
  <c r="AS202" i="8"/>
  <c r="AS161" i="8"/>
  <c r="AS165" i="8"/>
  <c r="AS177" i="8"/>
  <c r="AS185" i="8"/>
  <c r="AS193" i="8"/>
  <c r="AS201" i="8"/>
  <c r="AS208" i="8"/>
  <c r="AS216" i="8"/>
  <c r="AS224" i="8"/>
  <c r="AS200" i="8"/>
  <c r="AS207" i="8"/>
  <c r="AS215" i="8"/>
  <c r="AS223" i="8"/>
  <c r="AS196" i="8"/>
  <c r="AS203" i="8"/>
  <c r="AS206" i="8"/>
  <c r="AS214" i="8"/>
  <c r="AS222" i="8"/>
  <c r="AS230" i="8"/>
  <c r="AS192" i="8"/>
  <c r="AS198" i="8"/>
  <c r="AS204" i="8"/>
  <c r="AS213" i="8"/>
  <c r="AS221" i="8"/>
  <c r="AS184" i="8"/>
  <c r="AS212" i="8"/>
  <c r="AS220" i="8"/>
  <c r="AS211" i="8"/>
  <c r="AS219" i="8"/>
  <c r="AS227" i="8"/>
  <c r="AS210" i="8"/>
  <c r="AS218" i="8"/>
  <c r="AS226" i="8"/>
  <c r="AS229" i="8"/>
  <c r="AS237" i="8"/>
  <c r="AS245" i="8"/>
  <c r="AS217" i="8"/>
  <c r="AS236" i="8"/>
  <c r="AS244" i="8"/>
  <c r="AS209" i="8"/>
  <c r="AS225" i="8"/>
  <c r="AS235" i="8"/>
  <c r="AS243" i="8"/>
  <c r="AS242" i="8"/>
  <c r="AS246" i="8"/>
  <c r="AS231" i="8"/>
  <c r="AS234" i="8"/>
  <c r="AS232" i="8"/>
  <c r="AS241" i="8"/>
  <c r="AS3" i="8"/>
  <c r="AS233" i="8"/>
  <c r="AS240" i="8"/>
  <c r="AS228" i="8"/>
  <c r="AS239" i="8"/>
  <c r="AS247" i="8"/>
  <c r="AS238" i="8"/>
  <c r="P29" i="8"/>
  <c r="P32" i="8"/>
  <c r="P30" i="8"/>
  <c r="P31" i="8"/>
  <c r="P41" i="8"/>
  <c r="P28" i="8"/>
  <c r="P37" i="8"/>
  <c r="P39" i="8"/>
  <c r="P33" i="8"/>
  <c r="P35" i="8"/>
  <c r="P36" i="8"/>
  <c r="P34" i="8"/>
  <c r="P43" i="8"/>
  <c r="P38" i="8"/>
  <c r="P47" i="8"/>
  <c r="P40" i="8"/>
  <c r="P52" i="8"/>
  <c r="P42" i="8"/>
  <c r="P49" i="8"/>
  <c r="P45" i="8"/>
  <c r="P53" i="8"/>
  <c r="P50" i="8"/>
  <c r="P54" i="8"/>
  <c r="P57" i="8"/>
  <c r="P65" i="8"/>
  <c r="P46" i="8"/>
  <c r="P44" i="8"/>
  <c r="P51" i="8"/>
  <c r="P61" i="8"/>
  <c r="P67" i="8"/>
  <c r="P62" i="8"/>
  <c r="P73" i="8"/>
  <c r="P55" i="8"/>
  <c r="P56" i="8"/>
  <c r="P58" i="8"/>
  <c r="P60" i="8"/>
  <c r="P63" i="8"/>
  <c r="P69" i="8"/>
  <c r="P66" i="8"/>
  <c r="P77" i="8"/>
  <c r="P48" i="8"/>
  <c r="P75" i="8"/>
  <c r="P83" i="8"/>
  <c r="P59" i="8"/>
  <c r="P70" i="8"/>
  <c r="P74" i="8"/>
  <c r="P64" i="8"/>
  <c r="P81" i="8"/>
  <c r="P80" i="8"/>
  <c r="P68" i="8"/>
  <c r="P71" i="8"/>
  <c r="P79" i="8"/>
  <c r="P84" i="8"/>
  <c r="P85" i="8"/>
  <c r="P76" i="8"/>
  <c r="P89" i="8"/>
  <c r="P78" i="8"/>
  <c r="P82" i="8"/>
  <c r="P88" i="8"/>
  <c r="P72" i="8"/>
  <c r="P87" i="8"/>
  <c r="P86" i="8"/>
  <c r="P93" i="8"/>
  <c r="P96" i="8"/>
  <c r="P99" i="8"/>
  <c r="P92" i="8"/>
  <c r="P98" i="8"/>
  <c r="P97" i="8"/>
  <c r="P105" i="8"/>
  <c r="P91" i="8"/>
  <c r="P103" i="8"/>
  <c r="P102" i="8"/>
  <c r="P94" i="8"/>
  <c r="P101" i="8"/>
  <c r="P106" i="8"/>
  <c r="P107" i="8"/>
  <c r="P100" i="8"/>
  <c r="P108" i="8"/>
  <c r="P112" i="8"/>
  <c r="P111" i="8"/>
  <c r="P95" i="8"/>
  <c r="P110" i="8"/>
  <c r="P90" i="8"/>
  <c r="P104" i="8"/>
  <c r="P109" i="8"/>
  <c r="P116" i="8"/>
  <c r="P122" i="8"/>
  <c r="P130" i="8"/>
  <c r="P121" i="8"/>
  <c r="P113" i="8"/>
  <c r="P115" i="8"/>
  <c r="P117" i="8"/>
  <c r="P120" i="8"/>
  <c r="P128" i="8"/>
  <c r="P118" i="8"/>
  <c r="P114" i="8"/>
  <c r="P119" i="8"/>
  <c r="P126" i="8"/>
  <c r="P125" i="8"/>
  <c r="P124" i="8"/>
  <c r="P132" i="8"/>
  <c r="P139" i="8"/>
  <c r="P134" i="8"/>
  <c r="P138" i="8"/>
  <c r="P137" i="8"/>
  <c r="P145" i="8"/>
  <c r="P136" i="8"/>
  <c r="P127" i="8"/>
  <c r="P135" i="8"/>
  <c r="P143" i="8"/>
  <c r="P129" i="8"/>
  <c r="P142" i="8"/>
  <c r="P131" i="8"/>
  <c r="P141" i="8"/>
  <c r="P149" i="8"/>
  <c r="P157" i="8"/>
  <c r="P150" i="8"/>
  <c r="P155" i="8"/>
  <c r="P163" i="8"/>
  <c r="P153" i="8"/>
  <c r="P123" i="8"/>
  <c r="P133" i="8"/>
  <c r="P146" i="8"/>
  <c r="P152" i="8"/>
  <c r="P160" i="8"/>
  <c r="P140" i="8"/>
  <c r="P144" i="8"/>
  <c r="P147" i="8"/>
  <c r="P151" i="8"/>
  <c r="P159" i="8"/>
  <c r="P156" i="8"/>
  <c r="P167" i="8"/>
  <c r="P175" i="8"/>
  <c r="P158" i="8"/>
  <c r="P161" i="8"/>
  <c r="P166" i="8"/>
  <c r="P174" i="8"/>
  <c r="P162" i="8"/>
  <c r="P165" i="8"/>
  <c r="P173" i="8"/>
  <c r="P181" i="8"/>
  <c r="P164" i="8"/>
  <c r="P172" i="8"/>
  <c r="P148" i="8"/>
  <c r="P171" i="8"/>
  <c r="P170" i="8"/>
  <c r="P178" i="8"/>
  <c r="P169" i="8"/>
  <c r="P177" i="8"/>
  <c r="P186" i="8"/>
  <c r="P194" i="8"/>
  <c r="P202" i="8"/>
  <c r="P185" i="8"/>
  <c r="P193" i="8"/>
  <c r="P176" i="8"/>
  <c r="P179" i="8"/>
  <c r="P184" i="8"/>
  <c r="P192" i="8"/>
  <c r="P200" i="8"/>
  <c r="P154" i="8"/>
  <c r="P168" i="8"/>
  <c r="P180" i="8"/>
  <c r="P191" i="8"/>
  <c r="P190" i="8"/>
  <c r="P198" i="8"/>
  <c r="P189" i="8"/>
  <c r="P197" i="8"/>
  <c r="P182" i="8"/>
  <c r="P188" i="8"/>
  <c r="P196" i="8"/>
  <c r="P204" i="8"/>
  <c r="P211" i="8"/>
  <c r="P219" i="8"/>
  <c r="P227" i="8"/>
  <c r="P183" i="8"/>
  <c r="P187" i="8"/>
  <c r="P199" i="8"/>
  <c r="P210" i="8"/>
  <c r="P218" i="8"/>
  <c r="P209" i="8"/>
  <c r="P217" i="8"/>
  <c r="P225" i="8"/>
  <c r="P233" i="8"/>
  <c r="P208" i="8"/>
  <c r="P216" i="8"/>
  <c r="P203" i="8"/>
  <c r="P207" i="8"/>
  <c r="P215" i="8"/>
  <c r="P223" i="8"/>
  <c r="P206" i="8"/>
  <c r="P214" i="8"/>
  <c r="P222" i="8"/>
  <c r="P195" i="8"/>
  <c r="P201" i="8"/>
  <c r="P213" i="8"/>
  <c r="P221" i="8"/>
  <c r="P229" i="8"/>
  <c r="P226" i="8"/>
  <c r="P240" i="8"/>
  <c r="P228" i="8"/>
  <c r="P239" i="8"/>
  <c r="P247" i="8"/>
  <c r="P238" i="8"/>
  <c r="P246" i="8"/>
  <c r="P245" i="8"/>
  <c r="P237" i="8"/>
  <c r="P230" i="8"/>
  <c r="P236" i="8"/>
  <c r="P244" i="8"/>
  <c r="P241" i="8"/>
  <c r="P205" i="8"/>
  <c r="P231" i="8"/>
  <c r="P235" i="8"/>
  <c r="P243" i="8"/>
  <c r="P220" i="8"/>
  <c r="P232" i="8"/>
  <c r="P234" i="8"/>
  <c r="P242" i="8"/>
  <c r="P212" i="8"/>
  <c r="P224" i="8"/>
  <c r="AR8" i="8"/>
  <c r="AR5" i="8"/>
  <c r="AR4" i="8"/>
  <c r="AR10" i="8"/>
  <c r="AR7" i="8"/>
  <c r="AR9" i="8"/>
  <c r="AR12" i="8"/>
  <c r="AR11" i="8"/>
  <c r="AR6" i="8"/>
  <c r="AR19" i="8"/>
  <c r="AR17" i="8"/>
  <c r="AR24" i="8"/>
  <c r="AR16" i="8"/>
  <c r="AR22" i="8"/>
  <c r="AR15" i="8"/>
  <c r="AR20" i="8"/>
  <c r="AR14" i="8"/>
  <c r="AR18" i="8"/>
  <c r="AR29" i="8"/>
  <c r="AR13" i="8"/>
  <c r="AR23" i="8"/>
  <c r="AR27" i="8"/>
  <c r="AR21" i="8"/>
  <c r="AR25" i="8"/>
  <c r="AR28" i="8"/>
  <c r="AR26" i="8"/>
  <c r="AR32" i="8"/>
  <c r="AR37" i="8"/>
  <c r="AR30" i="8"/>
  <c r="AR33" i="8"/>
  <c r="AR35" i="8"/>
  <c r="AR41" i="8"/>
  <c r="AR38" i="8"/>
  <c r="AR31" i="8"/>
  <c r="AR47" i="8"/>
  <c r="AR36" i="8"/>
  <c r="AR45" i="8"/>
  <c r="AR39" i="8"/>
  <c r="AR40" i="8"/>
  <c r="AR43" i="8"/>
  <c r="AR34" i="8"/>
  <c r="AR44" i="8"/>
  <c r="AR48" i="8"/>
  <c r="AR50" i="8"/>
  <c r="AR42" i="8"/>
  <c r="AR52" i="8"/>
  <c r="AR55" i="8"/>
  <c r="AR49" i="8"/>
  <c r="AR46" i="8"/>
  <c r="AR61" i="8"/>
  <c r="AR59" i="8"/>
  <c r="AR58" i="8"/>
  <c r="AR51" i="8"/>
  <c r="AR53" i="8"/>
  <c r="AR57" i="8"/>
  <c r="AR65" i="8"/>
  <c r="AR69" i="8"/>
  <c r="AR54" i="8"/>
  <c r="AR63" i="8"/>
  <c r="AR62" i="8"/>
  <c r="AR64" i="8"/>
  <c r="AR67" i="8"/>
  <c r="AR56" i="8"/>
  <c r="AR73" i="8"/>
  <c r="AR68" i="8"/>
  <c r="AR81" i="8"/>
  <c r="AR60" i="8"/>
  <c r="AR66" i="8"/>
  <c r="AR79" i="8"/>
  <c r="AR71" i="8"/>
  <c r="AR72" i="8"/>
  <c r="AR77" i="8"/>
  <c r="AR70" i="8"/>
  <c r="AR76" i="8"/>
  <c r="AR75" i="8"/>
  <c r="AR83" i="8"/>
  <c r="AR87" i="8"/>
  <c r="AR82" i="8"/>
  <c r="AR86" i="8"/>
  <c r="AR93" i="8"/>
  <c r="AR74" i="8"/>
  <c r="AR91" i="8"/>
  <c r="AR84" i="8"/>
  <c r="AR90" i="8"/>
  <c r="AR78" i="8"/>
  <c r="AR85" i="8"/>
  <c r="AR89" i="8"/>
  <c r="AR80" i="8"/>
  <c r="AR88" i="8"/>
  <c r="AR103" i="8"/>
  <c r="AR101" i="8"/>
  <c r="AR92" i="8"/>
  <c r="AR94" i="8"/>
  <c r="AR95" i="8"/>
  <c r="AR99" i="8"/>
  <c r="AR96" i="8"/>
  <c r="AR98" i="8"/>
  <c r="AR97" i="8"/>
  <c r="AR105" i="8"/>
  <c r="AR110" i="8"/>
  <c r="AR109" i="8"/>
  <c r="AR116" i="8"/>
  <c r="AR114" i="8"/>
  <c r="AR100" i="8"/>
  <c r="AR106" i="8"/>
  <c r="AR102" i="8"/>
  <c r="AR107" i="8"/>
  <c r="AR112" i="8"/>
  <c r="AR108" i="8"/>
  <c r="AR118" i="8"/>
  <c r="AR126" i="8"/>
  <c r="AR119" i="8"/>
  <c r="AR124" i="8"/>
  <c r="AR132" i="8"/>
  <c r="AR104" i="8"/>
  <c r="AR123" i="8"/>
  <c r="AR115" i="8"/>
  <c r="AR122" i="8"/>
  <c r="AR113" i="8"/>
  <c r="AR121" i="8"/>
  <c r="AR129" i="8"/>
  <c r="AR120" i="8"/>
  <c r="AR128" i="8"/>
  <c r="AR135" i="8"/>
  <c r="AR130" i="8"/>
  <c r="AR134" i="8"/>
  <c r="AR141" i="8"/>
  <c r="AR149" i="8"/>
  <c r="AR111" i="8"/>
  <c r="AR117" i="8"/>
  <c r="AR131" i="8"/>
  <c r="AR133" i="8"/>
  <c r="AR139" i="8"/>
  <c r="AR125" i="8"/>
  <c r="AR138" i="8"/>
  <c r="AR127" i="8"/>
  <c r="AR137" i="8"/>
  <c r="AR145" i="8"/>
  <c r="AR153" i="8"/>
  <c r="AR152" i="8"/>
  <c r="AR143" i="8"/>
  <c r="AR146" i="8"/>
  <c r="AR151" i="8"/>
  <c r="AR159" i="8"/>
  <c r="AR147" i="8"/>
  <c r="AR136" i="8"/>
  <c r="AR148" i="8"/>
  <c r="AR157" i="8"/>
  <c r="AR140" i="8"/>
  <c r="AR156" i="8"/>
  <c r="AR155" i="8"/>
  <c r="AR163" i="8"/>
  <c r="AR171" i="8"/>
  <c r="AR154" i="8"/>
  <c r="AR170" i="8"/>
  <c r="AR144" i="8"/>
  <c r="AR169" i="8"/>
  <c r="AR177" i="8"/>
  <c r="AR150" i="8"/>
  <c r="AR168" i="8"/>
  <c r="AR158" i="8"/>
  <c r="AR167" i="8"/>
  <c r="AR175" i="8"/>
  <c r="AR142" i="8"/>
  <c r="AR166" i="8"/>
  <c r="AR174" i="8"/>
  <c r="AR161" i="8"/>
  <c r="AR165" i="8"/>
  <c r="AR173" i="8"/>
  <c r="AR181" i="8"/>
  <c r="AR180" i="8"/>
  <c r="AR190" i="8"/>
  <c r="AR198" i="8"/>
  <c r="AR160" i="8"/>
  <c r="AR189" i="8"/>
  <c r="AR172" i="8"/>
  <c r="AR188" i="8"/>
  <c r="AR196" i="8"/>
  <c r="AR204" i="8"/>
  <c r="AR164" i="8"/>
  <c r="AR182" i="8"/>
  <c r="AR187" i="8"/>
  <c r="AR162" i="8"/>
  <c r="AR183" i="8"/>
  <c r="AR186" i="8"/>
  <c r="AR194" i="8"/>
  <c r="AR176" i="8"/>
  <c r="AR185" i="8"/>
  <c r="AR193" i="8"/>
  <c r="AR201" i="8"/>
  <c r="AR178" i="8"/>
  <c r="AR184" i="8"/>
  <c r="AR192" i="8"/>
  <c r="AR200" i="8"/>
  <c r="AR191" i="8"/>
  <c r="AR202" i="8"/>
  <c r="AR207" i="8"/>
  <c r="AR215" i="8"/>
  <c r="AR223" i="8"/>
  <c r="AR195" i="8"/>
  <c r="AR203" i="8"/>
  <c r="AR206" i="8"/>
  <c r="AR214" i="8"/>
  <c r="AR222" i="8"/>
  <c r="AR197" i="8"/>
  <c r="AR213" i="8"/>
  <c r="AR221" i="8"/>
  <c r="AR229" i="8"/>
  <c r="AR179" i="8"/>
  <c r="AR212" i="8"/>
  <c r="AR220" i="8"/>
  <c r="AR205" i="8"/>
  <c r="AR211" i="8"/>
  <c r="AR219" i="8"/>
  <c r="AR199" i="8"/>
  <c r="AR210" i="8"/>
  <c r="AR218" i="8"/>
  <c r="AR226" i="8"/>
  <c r="AR209" i="8"/>
  <c r="AR217" i="8"/>
  <c r="AR225" i="8"/>
  <c r="AR233" i="8"/>
  <c r="AR236" i="8"/>
  <c r="AR244" i="8"/>
  <c r="AR245" i="8"/>
  <c r="AR224" i="8"/>
  <c r="AR230" i="8"/>
  <c r="AR235" i="8"/>
  <c r="AR243" i="8"/>
  <c r="AR231" i="8"/>
  <c r="AR234" i="8"/>
  <c r="AR242" i="8"/>
  <c r="AR241" i="8"/>
  <c r="AR3" i="8"/>
  <c r="AR232" i="8"/>
  <c r="AR240" i="8"/>
  <c r="AR227" i="8"/>
  <c r="AR239" i="8"/>
  <c r="AR247" i="8"/>
  <c r="AR208" i="8"/>
  <c r="AR237" i="8"/>
  <c r="AR216" i="8"/>
  <c r="AR228" i="8"/>
  <c r="AR238" i="8"/>
  <c r="AR246" i="8"/>
  <c r="O28" i="8"/>
  <c r="O31" i="8"/>
  <c r="O29" i="8"/>
  <c r="O35" i="8"/>
  <c r="O40" i="8"/>
  <c r="O33" i="8"/>
  <c r="O38" i="8"/>
  <c r="O32" i="8"/>
  <c r="O36" i="8"/>
  <c r="O34" i="8"/>
  <c r="O41" i="8"/>
  <c r="O42" i="8"/>
  <c r="O50" i="8"/>
  <c r="O46" i="8"/>
  <c r="O44" i="8"/>
  <c r="O51" i="8"/>
  <c r="O43" i="8"/>
  <c r="O47" i="8"/>
  <c r="O30" i="8"/>
  <c r="O48" i="8"/>
  <c r="O45" i="8"/>
  <c r="O55" i="8"/>
  <c r="O39" i="8"/>
  <c r="O53" i="8"/>
  <c r="O58" i="8"/>
  <c r="O54" i="8"/>
  <c r="O56" i="8"/>
  <c r="O64" i="8"/>
  <c r="O49" i="8"/>
  <c r="O52" i="8"/>
  <c r="O62" i="8"/>
  <c r="O37" i="8"/>
  <c r="O60" i="8"/>
  <c r="O65" i="8"/>
  <c r="O66" i="8"/>
  <c r="O72" i="8"/>
  <c r="O61" i="8"/>
  <c r="O57" i="8"/>
  <c r="O70" i="8"/>
  <c r="O63" i="8"/>
  <c r="O59" i="8"/>
  <c r="O68" i="8"/>
  <c r="O73" i="8"/>
  <c r="O76" i="8"/>
  <c r="O75" i="8"/>
  <c r="O74" i="8"/>
  <c r="O82" i="8"/>
  <c r="O67" i="8"/>
  <c r="O69" i="8"/>
  <c r="O80" i="8"/>
  <c r="O71" i="8"/>
  <c r="O79" i="8"/>
  <c r="O78" i="8"/>
  <c r="O85" i="8"/>
  <c r="O90" i="8"/>
  <c r="O77" i="8"/>
  <c r="O88" i="8"/>
  <c r="O96" i="8"/>
  <c r="O87" i="8"/>
  <c r="O86" i="8"/>
  <c r="O81" i="8"/>
  <c r="O83" i="8"/>
  <c r="O92" i="8"/>
  <c r="O84" i="8"/>
  <c r="O98" i="8"/>
  <c r="O97" i="8"/>
  <c r="O91" i="8"/>
  <c r="O104" i="8"/>
  <c r="O93" i="8"/>
  <c r="O102" i="8"/>
  <c r="O94" i="8"/>
  <c r="O101" i="8"/>
  <c r="O89" i="8"/>
  <c r="O95" i="8"/>
  <c r="O100" i="8"/>
  <c r="O108" i="8"/>
  <c r="O107" i="8"/>
  <c r="O113" i="8"/>
  <c r="O99" i="8"/>
  <c r="O111" i="8"/>
  <c r="O119" i="8"/>
  <c r="O110" i="8"/>
  <c r="O103" i="8"/>
  <c r="O109" i="8"/>
  <c r="O105" i="8"/>
  <c r="O115" i="8"/>
  <c r="O116" i="8"/>
  <c r="O121" i="8"/>
  <c r="O129" i="8"/>
  <c r="O106" i="8"/>
  <c r="O112" i="8"/>
  <c r="O117" i="8"/>
  <c r="O120" i="8"/>
  <c r="O118" i="8"/>
  <c r="O127" i="8"/>
  <c r="O114" i="8"/>
  <c r="O125" i="8"/>
  <c r="O124" i="8"/>
  <c r="O123" i="8"/>
  <c r="O131" i="8"/>
  <c r="O134" i="8"/>
  <c r="O138" i="8"/>
  <c r="O137" i="8"/>
  <c r="O130" i="8"/>
  <c r="O136" i="8"/>
  <c r="O144" i="8"/>
  <c r="O126" i="8"/>
  <c r="O135" i="8"/>
  <c r="O122" i="8"/>
  <c r="O128" i="8"/>
  <c r="O142" i="8"/>
  <c r="O132" i="8"/>
  <c r="O141" i="8"/>
  <c r="O133" i="8"/>
  <c r="O140" i="8"/>
  <c r="O148" i="8"/>
  <c r="O149" i="8"/>
  <c r="O156" i="8"/>
  <c r="O139" i="8"/>
  <c r="O150" i="8"/>
  <c r="O154" i="8"/>
  <c r="O162" i="8"/>
  <c r="O153" i="8"/>
  <c r="O143" i="8"/>
  <c r="O145" i="8"/>
  <c r="O146" i="8"/>
  <c r="O152" i="8"/>
  <c r="O147" i="8"/>
  <c r="O151" i="8"/>
  <c r="O159" i="8"/>
  <c r="O158" i="8"/>
  <c r="O157" i="8"/>
  <c r="O161" i="8"/>
  <c r="O166" i="8"/>
  <c r="O174" i="8"/>
  <c r="O160" i="8"/>
  <c r="O165" i="8"/>
  <c r="O173" i="8"/>
  <c r="O164" i="8"/>
  <c r="O172" i="8"/>
  <c r="O180" i="8"/>
  <c r="O163" i="8"/>
  <c r="O171" i="8"/>
  <c r="O170" i="8"/>
  <c r="O178" i="8"/>
  <c r="O169" i="8"/>
  <c r="O177" i="8"/>
  <c r="O168" i="8"/>
  <c r="O176" i="8"/>
  <c r="O167" i="8"/>
  <c r="O185" i="8"/>
  <c r="O193" i="8"/>
  <c r="O201" i="8"/>
  <c r="O179" i="8"/>
  <c r="O184" i="8"/>
  <c r="O192" i="8"/>
  <c r="O155" i="8"/>
  <c r="O191" i="8"/>
  <c r="O199" i="8"/>
  <c r="O190" i="8"/>
  <c r="O181" i="8"/>
  <c r="O189" i="8"/>
  <c r="O197" i="8"/>
  <c r="O182" i="8"/>
  <c r="O188" i="8"/>
  <c r="O196" i="8"/>
  <c r="O183" i="8"/>
  <c r="O187" i="8"/>
  <c r="O195" i="8"/>
  <c r="O203" i="8"/>
  <c r="O175" i="8"/>
  <c r="O198" i="8"/>
  <c r="O210" i="8"/>
  <c r="O218" i="8"/>
  <c r="O226" i="8"/>
  <c r="O202" i="8"/>
  <c r="O209" i="8"/>
  <c r="O217" i="8"/>
  <c r="O200" i="8"/>
  <c r="O208" i="8"/>
  <c r="O216" i="8"/>
  <c r="O224" i="8"/>
  <c r="O232" i="8"/>
  <c r="O207" i="8"/>
  <c r="O215" i="8"/>
  <c r="O223" i="8"/>
  <c r="O206" i="8"/>
  <c r="O214" i="8"/>
  <c r="O222" i="8"/>
  <c r="O194" i="8"/>
  <c r="O204" i="8"/>
  <c r="O213" i="8"/>
  <c r="O221" i="8"/>
  <c r="O186" i="8"/>
  <c r="O205" i="8"/>
  <c r="O212" i="8"/>
  <c r="O220" i="8"/>
  <c r="O228" i="8"/>
  <c r="O239" i="8"/>
  <c r="O247" i="8"/>
  <c r="O240" i="8"/>
  <c r="O238" i="8"/>
  <c r="O246" i="8"/>
  <c r="O229" i="8"/>
  <c r="O237" i="8"/>
  <c r="O245" i="8"/>
  <c r="O219" i="8"/>
  <c r="O230" i="8"/>
  <c r="O236" i="8"/>
  <c r="O244" i="8"/>
  <c r="O211" i="8"/>
  <c r="O231" i="8"/>
  <c r="O235" i="8"/>
  <c r="O243" i="8"/>
  <c r="O234" i="8"/>
  <c r="O242" i="8"/>
  <c r="O233" i="8"/>
  <c r="O241" i="8"/>
  <c r="O225" i="8"/>
  <c r="O227" i="8"/>
  <c r="BN7" i="8"/>
  <c r="BN6" i="8"/>
  <c r="BN4" i="8"/>
  <c r="BN8" i="8"/>
  <c r="BN10" i="8"/>
  <c r="BN5" i="8"/>
  <c r="BN12" i="8"/>
  <c r="BN14" i="8"/>
  <c r="BN13" i="8"/>
  <c r="BN9" i="8"/>
  <c r="BN11" i="8"/>
  <c r="BN15" i="8"/>
  <c r="BN17" i="8"/>
  <c r="BN22" i="8"/>
  <c r="BN18" i="8"/>
  <c r="BN20" i="8"/>
  <c r="BN19" i="8"/>
  <c r="BN27" i="8"/>
  <c r="BN21" i="8"/>
  <c r="BN25" i="8"/>
  <c r="BN16" i="8"/>
  <c r="BN24" i="8"/>
  <c r="BN23" i="8"/>
  <c r="BN29" i="8"/>
  <c r="BN34" i="8"/>
  <c r="BN32" i="8"/>
  <c r="BN30" i="8"/>
  <c r="BN35" i="8"/>
  <c r="BN28" i="8"/>
  <c r="BN33" i="8"/>
  <c r="BN26" i="8"/>
  <c r="BN39" i="8"/>
  <c r="BN36" i="8"/>
  <c r="BN45" i="8"/>
  <c r="BN43" i="8"/>
  <c r="BN38" i="8"/>
  <c r="BN42" i="8"/>
  <c r="BN31" i="8"/>
  <c r="BN41" i="8"/>
  <c r="BN49" i="8"/>
  <c r="BN40" i="8"/>
  <c r="BN44" i="8"/>
  <c r="BN48" i="8"/>
  <c r="BN54" i="8"/>
  <c r="BN37" i="8"/>
  <c r="BN47" i="8"/>
  <c r="BN52" i="8"/>
  <c r="BN50" i="8"/>
  <c r="BN59" i="8"/>
  <c r="BN51" i="8"/>
  <c r="BN57" i="8"/>
  <c r="BN56" i="8"/>
  <c r="BN53" i="8"/>
  <c r="BN63" i="8"/>
  <c r="BN58" i="8"/>
  <c r="BN55" i="8"/>
  <c r="BN62" i="8"/>
  <c r="BN67" i="8"/>
  <c r="BN61" i="8"/>
  <c r="BN66" i="8"/>
  <c r="BN60" i="8"/>
  <c r="BN64" i="8"/>
  <c r="BN65" i="8"/>
  <c r="BN71" i="8"/>
  <c r="BN46" i="8"/>
  <c r="BN79" i="8"/>
  <c r="BN70" i="8"/>
  <c r="BN77" i="8"/>
  <c r="BN85" i="8"/>
  <c r="BN69" i="8"/>
  <c r="BN75" i="8"/>
  <c r="BN72" i="8"/>
  <c r="BN74" i="8"/>
  <c r="BN82" i="8"/>
  <c r="BN68" i="8"/>
  <c r="BN73" i="8"/>
  <c r="BN81" i="8"/>
  <c r="BN91" i="8"/>
  <c r="BN83" i="8"/>
  <c r="BN89" i="8"/>
  <c r="BN76" i="8"/>
  <c r="BN84" i="8"/>
  <c r="BN88" i="8"/>
  <c r="BN78" i="8"/>
  <c r="BN87" i="8"/>
  <c r="BN95" i="8"/>
  <c r="BN101" i="8"/>
  <c r="BN80" i="8"/>
  <c r="BN92" i="8"/>
  <c r="BN93" i="8"/>
  <c r="BN99" i="8"/>
  <c r="BN107" i="8"/>
  <c r="BN90" i="8"/>
  <c r="BN94" i="8"/>
  <c r="BN97" i="8"/>
  <c r="BN86" i="8"/>
  <c r="BN104" i="8"/>
  <c r="BN96" i="8"/>
  <c r="BN103" i="8"/>
  <c r="BN108" i="8"/>
  <c r="BN114" i="8"/>
  <c r="BN98" i="8"/>
  <c r="BN105" i="8"/>
  <c r="BN112" i="8"/>
  <c r="BN100" i="8"/>
  <c r="BN106" i="8"/>
  <c r="BN111" i="8"/>
  <c r="BN102" i="8"/>
  <c r="BN110" i="8"/>
  <c r="BN118" i="8"/>
  <c r="BN113" i="8"/>
  <c r="BN124" i="8"/>
  <c r="BN123" i="8"/>
  <c r="BN115" i="8"/>
  <c r="BN122" i="8"/>
  <c r="BN130" i="8"/>
  <c r="BN121" i="8"/>
  <c r="BN109" i="8"/>
  <c r="BN120" i="8"/>
  <c r="BN128" i="8"/>
  <c r="BN127" i="8"/>
  <c r="BN116" i="8"/>
  <c r="BN119" i="8"/>
  <c r="BN126" i="8"/>
  <c r="BN129" i="8"/>
  <c r="BN140" i="8"/>
  <c r="BN131" i="8"/>
  <c r="BN139" i="8"/>
  <c r="BN147" i="8"/>
  <c r="BN132" i="8"/>
  <c r="BN138" i="8"/>
  <c r="BN133" i="8"/>
  <c r="BN137" i="8"/>
  <c r="BN145" i="8"/>
  <c r="BN117" i="8"/>
  <c r="BN125" i="8"/>
  <c r="BN136" i="8"/>
  <c r="BN135" i="8"/>
  <c r="BN143" i="8"/>
  <c r="BN151" i="8"/>
  <c r="BN159" i="8"/>
  <c r="BN134" i="8"/>
  <c r="BN142" i="8"/>
  <c r="BN146" i="8"/>
  <c r="BN157" i="8"/>
  <c r="BN155" i="8"/>
  <c r="BN144" i="8"/>
  <c r="BN148" i="8"/>
  <c r="BN154" i="8"/>
  <c r="BN141" i="8"/>
  <c r="BN149" i="8"/>
  <c r="BN153" i="8"/>
  <c r="BN161" i="8"/>
  <c r="BN162" i="8"/>
  <c r="BN169" i="8"/>
  <c r="BN177" i="8"/>
  <c r="BN163" i="8"/>
  <c r="BN168" i="8"/>
  <c r="BN152" i="8"/>
  <c r="BN160" i="8"/>
  <c r="BN167" i="8"/>
  <c r="BN175" i="8"/>
  <c r="BN183" i="8"/>
  <c r="BN156" i="8"/>
  <c r="BN166" i="8"/>
  <c r="BN174" i="8"/>
  <c r="BN158" i="8"/>
  <c r="BN165" i="8"/>
  <c r="BN173" i="8"/>
  <c r="BN150" i="8"/>
  <c r="BN164" i="8"/>
  <c r="BN172" i="8"/>
  <c r="BN171" i="8"/>
  <c r="BN179" i="8"/>
  <c r="BN178" i="8"/>
  <c r="BN188" i="8"/>
  <c r="BN196" i="8"/>
  <c r="BN180" i="8"/>
  <c r="BN187" i="8"/>
  <c r="BN181" i="8"/>
  <c r="BN186" i="8"/>
  <c r="BN194" i="8"/>
  <c r="BN202" i="8"/>
  <c r="BN182" i="8"/>
  <c r="BN185" i="8"/>
  <c r="BN193" i="8"/>
  <c r="BN184" i="8"/>
  <c r="BN192" i="8"/>
  <c r="BN176" i="8"/>
  <c r="BN191" i="8"/>
  <c r="BN199" i="8"/>
  <c r="BN190" i="8"/>
  <c r="BN198" i="8"/>
  <c r="BN213" i="8"/>
  <c r="BN221" i="8"/>
  <c r="BN195" i="8"/>
  <c r="BN212" i="8"/>
  <c r="BN220" i="8"/>
  <c r="BN197" i="8"/>
  <c r="BN203" i="8"/>
  <c r="BN211" i="8"/>
  <c r="BN219" i="8"/>
  <c r="BN227" i="8"/>
  <c r="BN204" i="8"/>
  <c r="BN210" i="8"/>
  <c r="BN218" i="8"/>
  <c r="BN200" i="8"/>
  <c r="BN205" i="8"/>
  <c r="BN209" i="8"/>
  <c r="BN217" i="8"/>
  <c r="BN225" i="8"/>
  <c r="BN170" i="8"/>
  <c r="BN189" i="8"/>
  <c r="BN208" i="8"/>
  <c r="BN216" i="8"/>
  <c r="BN224" i="8"/>
  <c r="BN207" i="8"/>
  <c r="BN215" i="8"/>
  <c r="BN223" i="8"/>
  <c r="BN231" i="8"/>
  <c r="BN229" i="8"/>
  <c r="BN234" i="8"/>
  <c r="BN242" i="8"/>
  <c r="BN230" i="8"/>
  <c r="BN241" i="8"/>
  <c r="BN3" i="8"/>
  <c r="BN222" i="8"/>
  <c r="BN240" i="8"/>
  <c r="BN214" i="8"/>
  <c r="BN239" i="8"/>
  <c r="BN247" i="8"/>
  <c r="BN206" i="8"/>
  <c r="BN232" i="8"/>
  <c r="BN238" i="8"/>
  <c r="BN246" i="8"/>
  <c r="BN235" i="8"/>
  <c r="BN226" i="8"/>
  <c r="BN233" i="8"/>
  <c r="BN237" i="8"/>
  <c r="BN245" i="8"/>
  <c r="BN228" i="8"/>
  <c r="BN243" i="8"/>
  <c r="BN236" i="8"/>
  <c r="BN244" i="8"/>
  <c r="BN201" i="8"/>
  <c r="EY245" i="8" l="1"/>
  <c r="H244" i="5" s="1"/>
  <c r="EY239" i="8"/>
  <c r="H238" i="5" s="1"/>
  <c r="EY229" i="8"/>
  <c r="H228" i="5" s="1"/>
  <c r="EY208" i="8"/>
  <c r="H207" i="5" s="1"/>
  <c r="EY204" i="8"/>
  <c r="H203" i="5" s="1"/>
  <c r="EY196" i="8"/>
  <c r="H195" i="5" s="1"/>
  <c r="EY199" i="8"/>
  <c r="H198" i="5" s="1"/>
  <c r="EY185" i="8"/>
  <c r="EY171" i="8"/>
  <c r="EY164" i="8"/>
  <c r="EY175" i="8"/>
  <c r="EY170" i="8"/>
  <c r="EY135" i="8"/>
  <c r="EY144" i="8"/>
  <c r="EY130" i="8"/>
  <c r="EY107" i="8"/>
  <c r="EY123" i="8"/>
  <c r="EY106" i="8"/>
  <c r="EY109" i="8"/>
  <c r="EY91" i="8"/>
  <c r="EY77" i="8"/>
  <c r="EY82" i="8"/>
  <c r="EY59" i="8"/>
  <c r="EY68" i="8"/>
  <c r="EY52" i="8"/>
  <c r="EY41" i="8"/>
  <c r="EY46" i="8"/>
  <c r="EY24" i="8"/>
  <c r="EY20" i="8"/>
  <c r="EY18" i="8"/>
  <c r="EY5" i="8"/>
  <c r="H4" i="5" s="1"/>
  <c r="EY237" i="8"/>
  <c r="H236" i="5" s="1"/>
  <c r="EY240" i="8"/>
  <c r="H239" i="5" s="1"/>
  <c r="EY227" i="8"/>
  <c r="H226" i="5" s="1"/>
  <c r="EY225" i="8"/>
  <c r="H224" i="5" s="1"/>
  <c r="EY219" i="8"/>
  <c r="H218" i="5" s="1"/>
  <c r="EY221" i="8"/>
  <c r="H220" i="5" s="1"/>
  <c r="EY191" i="8"/>
  <c r="H190" i="5" s="1"/>
  <c r="EY182" i="8"/>
  <c r="EY161" i="8"/>
  <c r="EY173" i="8"/>
  <c r="EY167" i="8"/>
  <c r="EY162" i="8"/>
  <c r="EY146" i="8"/>
  <c r="EY136" i="8"/>
  <c r="EY139" i="8"/>
  <c r="EY128" i="8"/>
  <c r="EY103" i="8"/>
  <c r="EY101" i="8"/>
  <c r="EY104" i="8"/>
  <c r="EY108" i="8"/>
  <c r="EY89" i="8"/>
  <c r="EY75" i="8"/>
  <c r="EY65" i="8"/>
  <c r="EY62" i="8"/>
  <c r="EY60" i="8"/>
  <c r="EY50" i="8"/>
  <c r="EY37" i="8"/>
  <c r="EY25" i="8"/>
  <c r="EY28" i="8"/>
  <c r="EY13" i="8"/>
  <c r="EY7" i="8"/>
  <c r="H6" i="5" s="1"/>
  <c r="EY233" i="8"/>
  <c r="H232" i="5" s="1"/>
  <c r="EY231" i="8"/>
  <c r="H230" i="5" s="1"/>
  <c r="EY244" i="8"/>
  <c r="H243" i="5" s="1"/>
  <c r="EY217" i="8"/>
  <c r="H216" i="5" s="1"/>
  <c r="EY211" i="8"/>
  <c r="H210" i="5" s="1"/>
  <c r="EY213" i="8"/>
  <c r="H212" i="5" s="1"/>
  <c r="EY177" i="8"/>
  <c r="EY194" i="8"/>
  <c r="H193" i="5" s="1"/>
  <c r="EY188" i="8"/>
  <c r="H187" i="5" s="1"/>
  <c r="EY165" i="8"/>
  <c r="EY176" i="8"/>
  <c r="EY154" i="8"/>
  <c r="EY158" i="8"/>
  <c r="EY134" i="8"/>
  <c r="EY148" i="8"/>
  <c r="EY120" i="8"/>
  <c r="EY124" i="8"/>
  <c r="EY112" i="8"/>
  <c r="EY97" i="8"/>
  <c r="EY100" i="8"/>
  <c r="EY83" i="8"/>
  <c r="EY69" i="8"/>
  <c r="EY80" i="8"/>
  <c r="EY53" i="8"/>
  <c r="EY48" i="8"/>
  <c r="EY42" i="8"/>
  <c r="EY40" i="8"/>
  <c r="EY33" i="8"/>
  <c r="EY14" i="8"/>
  <c r="EY15" i="8"/>
  <c r="EY8" i="8"/>
  <c r="EY215" i="8"/>
  <c r="H214" i="5" s="1"/>
  <c r="EY236" i="8"/>
  <c r="H235" i="5" s="1"/>
  <c r="EY243" i="8"/>
  <c r="H242" i="5" s="1"/>
  <c r="EY209" i="8"/>
  <c r="H208" i="5" s="1"/>
  <c r="EY202" i="8"/>
  <c r="H201" i="5" s="1"/>
  <c r="EY222" i="8"/>
  <c r="H221" i="5" s="1"/>
  <c r="EY200" i="8"/>
  <c r="H199" i="5" s="1"/>
  <c r="EY186" i="8"/>
  <c r="EY197" i="8"/>
  <c r="H196" i="5" s="1"/>
  <c r="EY159" i="8"/>
  <c r="EY168" i="8"/>
  <c r="EY155" i="8"/>
  <c r="EY142" i="8"/>
  <c r="EY126" i="8"/>
  <c r="EY140" i="8"/>
  <c r="EY129" i="8"/>
  <c r="EY118" i="8"/>
  <c r="EY105" i="8"/>
  <c r="EY95" i="8"/>
  <c r="EY102" i="8"/>
  <c r="EY90" i="8"/>
  <c r="EY67" i="8"/>
  <c r="EY74" i="8"/>
  <c r="EY64" i="8"/>
  <c r="EY54" i="8"/>
  <c r="EY39" i="8"/>
  <c r="EY34" i="8"/>
  <c r="EY35" i="8"/>
  <c r="EY19" i="8"/>
  <c r="EY10" i="8"/>
  <c r="EY246" i="8"/>
  <c r="H245" i="5" s="1"/>
  <c r="EY241" i="8"/>
  <c r="H240" i="5" s="1"/>
  <c r="EY235" i="8"/>
  <c r="H234" i="5" s="1"/>
  <c r="EY205" i="8"/>
  <c r="H204" i="5" s="1"/>
  <c r="EY198" i="8"/>
  <c r="H197" i="5" s="1"/>
  <c r="EY214" i="8"/>
  <c r="H213" i="5" s="1"/>
  <c r="EY192" i="8"/>
  <c r="H191" i="5" s="1"/>
  <c r="EY181" i="8"/>
  <c r="EY189" i="8"/>
  <c r="H188" i="5" s="1"/>
  <c r="EY153" i="8"/>
  <c r="EY163" i="8"/>
  <c r="EY143" i="8"/>
  <c r="EY151" i="8"/>
  <c r="EY137" i="8"/>
  <c r="EY141" i="8"/>
  <c r="EY121" i="8"/>
  <c r="EY125" i="8"/>
  <c r="EY99" i="8"/>
  <c r="EY85" i="8"/>
  <c r="EY87" i="8"/>
  <c r="EY92" i="8"/>
  <c r="EY76" i="8"/>
  <c r="EY72" i="8"/>
  <c r="EY56" i="8"/>
  <c r="EY51" i="8"/>
  <c r="EY38" i="8"/>
  <c r="EY32" i="8"/>
  <c r="EY27" i="8"/>
  <c r="EY21" i="8"/>
  <c r="EY11" i="8"/>
  <c r="EY238" i="8"/>
  <c r="H237" i="5" s="1"/>
  <c r="EY230" i="8"/>
  <c r="H229" i="5" s="1"/>
  <c r="EY232" i="8"/>
  <c r="H231" i="5" s="1"/>
  <c r="EY226" i="8"/>
  <c r="H225" i="5" s="1"/>
  <c r="EY228" i="8"/>
  <c r="H227" i="5" s="1"/>
  <c r="EY206" i="8"/>
  <c r="H205" i="5" s="1"/>
  <c r="EY184" i="8"/>
  <c r="EY203" i="8"/>
  <c r="H202" i="5" s="1"/>
  <c r="EY179" i="8"/>
  <c r="EY174" i="8"/>
  <c r="EY169" i="8"/>
  <c r="EY156" i="8"/>
  <c r="EY160" i="8"/>
  <c r="EY133" i="8"/>
  <c r="EY116" i="8"/>
  <c r="EY114" i="8"/>
  <c r="EY117" i="8"/>
  <c r="EY113" i="8"/>
  <c r="EY98" i="8"/>
  <c r="EY96" i="8"/>
  <c r="EY73" i="8"/>
  <c r="EY71" i="8"/>
  <c r="EY66" i="8"/>
  <c r="EY57" i="8"/>
  <c r="EY49" i="8"/>
  <c r="EY43" i="8"/>
  <c r="EY29" i="8"/>
  <c r="EY12" i="8"/>
  <c r="EY23" i="8"/>
  <c r="EY6" i="8"/>
  <c r="H5" i="5" s="1"/>
  <c r="EY207" i="8"/>
  <c r="H206" i="5" s="1"/>
  <c r="EY223" i="8"/>
  <c r="H222" i="5" s="1"/>
  <c r="EY242" i="8"/>
  <c r="H241" i="5" s="1"/>
  <c r="EY224" i="8"/>
  <c r="H223" i="5" s="1"/>
  <c r="EY218" i="8"/>
  <c r="H217" i="5" s="1"/>
  <c r="EY220" i="8"/>
  <c r="H219" i="5" s="1"/>
  <c r="EY201" i="8"/>
  <c r="H200" i="5" s="1"/>
  <c r="EY183" i="8"/>
  <c r="EY195" i="8"/>
  <c r="H194" i="5" s="1"/>
  <c r="EY180" i="8"/>
  <c r="EY166" i="8"/>
  <c r="EY149" i="8"/>
  <c r="EY147" i="8"/>
  <c r="EY152" i="8"/>
  <c r="EY138" i="8"/>
  <c r="EY110" i="8"/>
  <c r="EY122" i="8"/>
  <c r="EY119" i="8"/>
  <c r="EY79" i="8"/>
  <c r="EY94" i="8"/>
  <c r="EY88" i="8"/>
  <c r="EY86" i="8"/>
  <c r="EY70" i="8"/>
  <c r="EY63" i="8"/>
  <c r="EY45" i="8"/>
  <c r="EY47" i="8"/>
  <c r="EY44" i="8"/>
  <c r="EY36" i="8"/>
  <c r="EY26" i="8"/>
  <c r="EY16" i="8"/>
  <c r="EY9" i="8"/>
  <c r="EY3" i="8"/>
  <c r="H2" i="5" s="1"/>
  <c r="EY247" i="8"/>
  <c r="H246" i="5" s="1"/>
  <c r="EY234" i="8"/>
  <c r="H233" i="5" s="1"/>
  <c r="EY216" i="8"/>
  <c r="H215" i="5" s="1"/>
  <c r="EY210" i="8"/>
  <c r="H209" i="5" s="1"/>
  <c r="EY212" i="8"/>
  <c r="H211" i="5" s="1"/>
  <c r="EY190" i="8"/>
  <c r="H189" i="5" s="1"/>
  <c r="EY193" i="8"/>
  <c r="H192" i="5" s="1"/>
  <c r="EY187" i="8"/>
  <c r="H186" i="5" s="1"/>
  <c r="EY172" i="8"/>
  <c r="EY157" i="8"/>
  <c r="EY178" i="8"/>
  <c r="EY145" i="8"/>
  <c r="EY150" i="8"/>
  <c r="EY132" i="8"/>
  <c r="EY127" i="8"/>
  <c r="EY131" i="8"/>
  <c r="EY111" i="8"/>
  <c r="EY115" i="8"/>
  <c r="EY93" i="8"/>
  <c r="EY84" i="8"/>
  <c r="EY81" i="8"/>
  <c r="EY78" i="8"/>
  <c r="EY61" i="8"/>
  <c r="EY58" i="8"/>
  <c r="EY55" i="8"/>
  <c r="EY30" i="8"/>
  <c r="EY31" i="8"/>
  <c r="EY22" i="8"/>
  <c r="EY17" i="8"/>
  <c r="EY4" i="8"/>
  <c r="H3" i="5" s="1"/>
  <c r="B122" i="4"/>
  <c r="J122" i="4" s="1"/>
  <c r="D122" i="5" s="1"/>
  <c r="B121" i="4"/>
  <c r="B115" i="4"/>
  <c r="B109" i="4"/>
  <c r="B141" i="4"/>
  <c r="J141" i="4" s="1"/>
  <c r="D141" i="5" s="1"/>
  <c r="B153" i="4"/>
  <c r="B139" i="4"/>
  <c r="C113" i="5"/>
  <c r="B130" i="4"/>
  <c r="C138" i="5"/>
  <c r="C142" i="5"/>
  <c r="B131" i="4"/>
  <c r="C117" i="5"/>
  <c r="C125" i="5"/>
  <c r="B137" i="4"/>
  <c r="J137" i="4" s="1"/>
  <c r="D137" i="5" s="1"/>
  <c r="C149" i="5"/>
  <c r="C114" i="5"/>
  <c r="B154" i="4"/>
  <c r="B144" i="4"/>
  <c r="C144" i="5"/>
  <c r="C118" i="5"/>
  <c r="C150" i="5"/>
  <c r="B116" i="4"/>
  <c r="B140" i="4"/>
  <c r="B106" i="4"/>
  <c r="B111" i="4"/>
  <c r="C111" i="5"/>
  <c r="B143" i="4"/>
  <c r="C155" i="5"/>
  <c r="B152" i="4"/>
  <c r="C152" i="5"/>
  <c r="B10" i="4"/>
  <c r="J10" i="4" s="1"/>
  <c r="C10" i="5"/>
  <c r="C7" i="5"/>
  <c r="C11" i="5"/>
  <c r="B9" i="4"/>
  <c r="C12" i="5"/>
  <c r="B80" i="4"/>
  <c r="J80" i="4" s="1"/>
  <c r="D80" i="5" s="1"/>
  <c r="C97" i="5"/>
  <c r="B73" i="4"/>
  <c r="J73" i="4" s="1"/>
  <c r="D73" i="5" s="1"/>
  <c r="B57" i="4"/>
  <c r="J57" i="4" s="1"/>
  <c r="D57" i="5" s="1"/>
  <c r="B49" i="4"/>
  <c r="C49" i="5"/>
  <c r="C96" i="5"/>
  <c r="C80" i="5"/>
  <c r="C64" i="5"/>
  <c r="C24" i="5"/>
  <c r="B16" i="4"/>
  <c r="J16" i="4" s="1"/>
  <c r="B99" i="4"/>
  <c r="J99" i="4" s="1"/>
  <c r="D99" i="5" s="1"/>
  <c r="C59" i="5"/>
  <c r="B43" i="4"/>
  <c r="B35" i="4"/>
  <c r="J35" i="4" s="1"/>
  <c r="D35" i="5" s="1"/>
  <c r="B93" i="4"/>
  <c r="K93" i="4" s="1"/>
  <c r="C69" i="5"/>
  <c r="C37" i="5"/>
  <c r="B21" i="4"/>
  <c r="B95" i="4"/>
  <c r="K95" i="4" s="1"/>
  <c r="C79" i="5"/>
  <c r="C71" i="5"/>
  <c r="C90" i="5"/>
  <c r="B74" i="4"/>
  <c r="C66" i="5"/>
  <c r="B34" i="4"/>
  <c r="B18" i="4"/>
  <c r="B100" i="4"/>
  <c r="K100" i="4" s="1"/>
  <c r="C92" i="5"/>
  <c r="C84" i="5"/>
  <c r="B76" i="4"/>
  <c r="B52" i="4"/>
  <c r="K52" i="4" s="1"/>
  <c r="C44" i="5"/>
  <c r="B28" i="4"/>
  <c r="B20" i="4"/>
  <c r="K20" i="4" s="1"/>
  <c r="C102" i="5"/>
  <c r="C86" i="5"/>
  <c r="C78" i="5"/>
  <c r="C46" i="5"/>
  <c r="B30" i="4"/>
  <c r="B166" i="4"/>
  <c r="C165" i="5"/>
  <c r="B164" i="4"/>
  <c r="B180" i="4"/>
  <c r="C163" i="5"/>
  <c r="B168" i="4"/>
  <c r="B179" i="4"/>
  <c r="C179" i="5"/>
  <c r="C170" i="5"/>
  <c r="B160" i="4"/>
  <c r="B185" i="4"/>
  <c r="B169" i="4"/>
  <c r="C176" i="5"/>
  <c r="C162" i="5"/>
  <c r="K35" i="4" l="1"/>
  <c r="C38" i="5"/>
  <c r="C31" i="5"/>
  <c r="C16" i="5"/>
  <c r="C17" i="5"/>
  <c r="B55" i="4"/>
  <c r="K55" i="4" s="1"/>
  <c r="C14" i="5"/>
  <c r="C116" i="5"/>
  <c r="B38" i="4"/>
  <c r="K38" i="4" s="1"/>
  <c r="C107" i="5"/>
  <c r="C127" i="5"/>
  <c r="B118" i="4"/>
  <c r="K118" i="4" s="1"/>
  <c r="B31" i="4"/>
  <c r="J31" i="4" s="1"/>
  <c r="D31" i="5" s="1"/>
  <c r="C184" i="5"/>
  <c r="C76" i="5"/>
  <c r="C82" i="5"/>
  <c r="C103" i="5"/>
  <c r="C19" i="5"/>
  <c r="B94" i="4"/>
  <c r="K94" i="4" s="1"/>
  <c r="C124" i="5"/>
  <c r="B27" i="4"/>
  <c r="J27" i="4" s="1"/>
  <c r="D27" i="5" s="1"/>
  <c r="C77" i="5"/>
  <c r="B97" i="4"/>
  <c r="K97" i="4" s="1"/>
  <c r="C133" i="5"/>
  <c r="C121" i="5"/>
  <c r="C141" i="5"/>
  <c r="C174" i="5"/>
  <c r="B24" i="4"/>
  <c r="J24" i="4" s="1"/>
  <c r="D24" i="5" s="1"/>
  <c r="D10" i="5"/>
  <c r="K10" i="4"/>
  <c r="F10" i="4"/>
  <c r="H10" i="4" s="1"/>
  <c r="B98" i="4"/>
  <c r="F98" i="4" s="1"/>
  <c r="C177" i="5"/>
  <c r="C169" i="5"/>
  <c r="C183" i="5"/>
  <c r="B181" i="4"/>
  <c r="C26" i="5"/>
  <c r="C101" i="5"/>
  <c r="B81" i="4"/>
  <c r="K81" i="4" s="1"/>
  <c r="B102" i="4"/>
  <c r="K102" i="4" s="1"/>
  <c r="B40" i="4"/>
  <c r="J40" i="4" s="1"/>
  <c r="D40" i="5" s="1"/>
  <c r="B62" i="4"/>
  <c r="B82" i="4"/>
  <c r="F82" i="4" s="1"/>
  <c r="B11" i="4"/>
  <c r="F11" i="4" s="1"/>
  <c r="C123" i="5"/>
  <c r="C134" i="5"/>
  <c r="B133" i="4"/>
  <c r="F133" i="4" s="1"/>
  <c r="H133" i="4" s="1"/>
  <c r="F35" i="4"/>
  <c r="H35" i="4" s="1"/>
  <c r="B48" i="4"/>
  <c r="F48" i="4" s="1"/>
  <c r="B119" i="4"/>
  <c r="J119" i="4" s="1"/>
  <c r="D119" i="5" s="1"/>
  <c r="B136" i="4"/>
  <c r="F122" i="4"/>
  <c r="H122" i="4" s="1"/>
  <c r="B162" i="4"/>
  <c r="K162" i="4" s="1"/>
  <c r="B184" i="4"/>
  <c r="K184" i="4" s="1"/>
  <c r="B101" i="4"/>
  <c r="J101" i="4" s="1"/>
  <c r="D101" i="5" s="1"/>
  <c r="B17" i="4"/>
  <c r="K17" i="4" s="1"/>
  <c r="B53" i="4"/>
  <c r="J53" i="4" s="1"/>
  <c r="D53" i="5" s="1"/>
  <c r="B22" i="4"/>
  <c r="K22" i="4" s="1"/>
  <c r="B85" i="4"/>
  <c r="J85" i="4" s="1"/>
  <c r="D85" i="5" s="1"/>
  <c r="B37" i="4"/>
  <c r="F37" i="4" s="1"/>
  <c r="B124" i="4"/>
  <c r="F124" i="4" s="1"/>
  <c r="H124" i="4" s="1"/>
  <c r="B145" i="4"/>
  <c r="F137" i="4"/>
  <c r="H137" i="4" s="1"/>
  <c r="C160" i="5"/>
  <c r="C180" i="5"/>
  <c r="B161" i="4"/>
  <c r="B41" i="4"/>
  <c r="J41" i="4" s="1"/>
  <c r="D41" i="5" s="1"/>
  <c r="B103" i="4"/>
  <c r="F103" i="4" s="1"/>
  <c r="B14" i="4"/>
  <c r="F14" i="4" s="1"/>
  <c r="H14" i="4" s="1"/>
  <c r="B112" i="4"/>
  <c r="J112" i="4" s="1"/>
  <c r="D112" i="5" s="1"/>
  <c r="B177" i="4"/>
  <c r="J177" i="4" s="1"/>
  <c r="D177" i="5" s="1"/>
  <c r="C22" i="5"/>
  <c r="C70" i="5"/>
  <c r="C60" i="5"/>
  <c r="C50" i="5"/>
  <c r="C75" i="5"/>
  <c r="C81" i="5"/>
  <c r="B60" i="4"/>
  <c r="J60" i="4" s="1"/>
  <c r="D60" i="5" s="1"/>
  <c r="B72" i="4"/>
  <c r="K72" i="4" s="1"/>
  <c r="B69" i="4"/>
  <c r="J69" i="4" s="1"/>
  <c r="D69" i="5" s="1"/>
  <c r="B79" i="4"/>
  <c r="B44" i="4"/>
  <c r="J44" i="4" s="1"/>
  <c r="D44" i="5" s="1"/>
  <c r="B36" i="4"/>
  <c r="J36" i="4" s="1"/>
  <c r="D36" i="5" s="1"/>
  <c r="K137" i="4"/>
  <c r="B142" i="4"/>
  <c r="F142" i="4" s="1"/>
  <c r="H142" i="4" s="1"/>
  <c r="C182" i="5"/>
  <c r="C156" i="5"/>
  <c r="C20" i="5"/>
  <c r="C95" i="5"/>
  <c r="C85" i="5"/>
  <c r="J85" i="5" s="1"/>
  <c r="B67" i="4"/>
  <c r="B64" i="4"/>
  <c r="J64" i="4" s="1"/>
  <c r="D64" i="5" s="1"/>
  <c r="C140" i="5"/>
  <c r="C137" i="5"/>
  <c r="C119" i="5"/>
  <c r="B120" i="4"/>
  <c r="J120" i="4" s="1"/>
  <c r="D120" i="5" s="1"/>
  <c r="B114" i="4"/>
  <c r="K114" i="4" s="1"/>
  <c r="C175" i="5"/>
  <c r="C161" i="5"/>
  <c r="C164" i="5"/>
  <c r="C18" i="5"/>
  <c r="C98" i="5"/>
  <c r="I98" i="5" s="1"/>
  <c r="C63" i="5"/>
  <c r="C53" i="5"/>
  <c r="C43" i="5"/>
  <c r="C48" i="5"/>
  <c r="B105" i="4"/>
  <c r="J105" i="4" s="1"/>
  <c r="D105" i="5" s="1"/>
  <c r="C135" i="5"/>
  <c r="C154" i="5"/>
  <c r="K169" i="4"/>
  <c r="F169" i="4"/>
  <c r="H169" i="4" s="1"/>
  <c r="J169" i="4"/>
  <c r="D169" i="5" s="1"/>
  <c r="K166" i="4"/>
  <c r="F166" i="4"/>
  <c r="H166" i="4" s="1"/>
  <c r="J166" i="4"/>
  <c r="D166" i="5" s="1"/>
  <c r="F179" i="4"/>
  <c r="H179" i="4" s="1"/>
  <c r="J179" i="4"/>
  <c r="D179" i="5" s="1"/>
  <c r="K179" i="4"/>
  <c r="K164" i="4"/>
  <c r="F164" i="4"/>
  <c r="H164" i="4" s="1"/>
  <c r="J164" i="4"/>
  <c r="D164" i="5" s="1"/>
  <c r="B167" i="4"/>
  <c r="B159" i="4"/>
  <c r="B174" i="4"/>
  <c r="B171" i="4"/>
  <c r="B91" i="4"/>
  <c r="C91" i="5"/>
  <c r="K130" i="4"/>
  <c r="F130" i="4"/>
  <c r="H130" i="4" s="1"/>
  <c r="J130" i="4"/>
  <c r="D130" i="5" s="1"/>
  <c r="J168" i="4"/>
  <c r="D168" i="5" s="1"/>
  <c r="K168" i="4"/>
  <c r="F168" i="4"/>
  <c r="H168" i="4" s="1"/>
  <c r="F160" i="4"/>
  <c r="H160" i="4" s="1"/>
  <c r="J160" i="4"/>
  <c r="D160" i="5" s="1"/>
  <c r="K160" i="4"/>
  <c r="J180" i="4"/>
  <c r="D180" i="5" s="1"/>
  <c r="F180" i="4"/>
  <c r="H180" i="4" s="1"/>
  <c r="K180" i="4"/>
  <c r="C181" i="5"/>
  <c r="B170" i="4"/>
  <c r="F76" i="4"/>
  <c r="J76" i="4"/>
  <c r="D76" i="5" s="1"/>
  <c r="K76" i="4"/>
  <c r="B51" i="4"/>
  <c r="C51" i="5"/>
  <c r="C173" i="5"/>
  <c r="C167" i="5"/>
  <c r="C168" i="5"/>
  <c r="C157" i="5"/>
  <c r="C159" i="5"/>
  <c r="C178" i="5"/>
  <c r="B182" i="4"/>
  <c r="B156" i="4"/>
  <c r="B175" i="4"/>
  <c r="B183" i="4"/>
  <c r="B54" i="4"/>
  <c r="C54" i="5"/>
  <c r="F101" i="4"/>
  <c r="F38" i="4"/>
  <c r="J38" i="4"/>
  <c r="D38" i="5" s="1"/>
  <c r="B178" i="4"/>
  <c r="B173" i="4"/>
  <c r="B176" i="4"/>
  <c r="B165" i="4"/>
  <c r="B163" i="4"/>
  <c r="C158" i="5"/>
  <c r="C166" i="5"/>
  <c r="B47" i="4"/>
  <c r="C47" i="5"/>
  <c r="F22" i="4"/>
  <c r="J22" i="4"/>
  <c r="D22" i="5" s="1"/>
  <c r="C185" i="5"/>
  <c r="C171" i="5"/>
  <c r="C172" i="5"/>
  <c r="B158" i="4"/>
  <c r="B157" i="4"/>
  <c r="B33" i="4"/>
  <c r="C33" i="5"/>
  <c r="J185" i="4"/>
  <c r="D185" i="5" s="1"/>
  <c r="K185" i="4"/>
  <c r="F185" i="4"/>
  <c r="H185" i="4" s="1"/>
  <c r="B172" i="4"/>
  <c r="B58" i="4"/>
  <c r="C58" i="5"/>
  <c r="C88" i="5"/>
  <c r="B88" i="4"/>
  <c r="J152" i="4"/>
  <c r="D152" i="5" s="1"/>
  <c r="K152" i="4"/>
  <c r="F152" i="4"/>
  <c r="H152" i="4" s="1"/>
  <c r="J28" i="4"/>
  <c r="D28" i="5" s="1"/>
  <c r="F28" i="4"/>
  <c r="K28" i="4"/>
  <c r="F21" i="4"/>
  <c r="J21" i="4"/>
  <c r="D21" i="5" s="1"/>
  <c r="J43" i="4"/>
  <c r="D43" i="5" s="1"/>
  <c r="F43" i="4"/>
  <c r="C83" i="5"/>
  <c r="B83" i="4"/>
  <c r="B32" i="4"/>
  <c r="C25" i="5"/>
  <c r="F67" i="4"/>
  <c r="K67" i="4"/>
  <c r="B45" i="4"/>
  <c r="K79" i="4"/>
  <c r="F79" i="4"/>
  <c r="B26" i="4"/>
  <c r="K116" i="4"/>
  <c r="F116" i="4"/>
  <c r="H116" i="4" s="1"/>
  <c r="J116" i="4"/>
  <c r="D116" i="5" s="1"/>
  <c r="K131" i="4"/>
  <c r="J131" i="4"/>
  <c r="D131" i="5" s="1"/>
  <c r="F131" i="4"/>
  <c r="H131" i="4" s="1"/>
  <c r="C146" i="5"/>
  <c r="B146" i="4"/>
  <c r="J115" i="4"/>
  <c r="D115" i="5" s="1"/>
  <c r="K115" i="4"/>
  <c r="F115" i="4"/>
  <c r="H115" i="4" s="1"/>
  <c r="B86" i="4"/>
  <c r="J18" i="4"/>
  <c r="D18" i="5" s="1"/>
  <c r="F18" i="4"/>
  <c r="K18" i="4"/>
  <c r="B90" i="4"/>
  <c r="K57" i="4"/>
  <c r="F57" i="4"/>
  <c r="F36" i="4"/>
  <c r="C15" i="5"/>
  <c r="B7" i="4"/>
  <c r="J153" i="4"/>
  <c r="D153" i="5" s="1"/>
  <c r="F153" i="4"/>
  <c r="H153" i="4" s="1"/>
  <c r="K153" i="4"/>
  <c r="C126" i="5"/>
  <c r="B126" i="4"/>
  <c r="K80" i="4"/>
  <c r="F80" i="4"/>
  <c r="B12" i="4"/>
  <c r="K111" i="4"/>
  <c r="F111" i="4"/>
  <c r="J111" i="4"/>
  <c r="D111" i="5" s="1"/>
  <c r="J121" i="4"/>
  <c r="D121" i="5" s="1"/>
  <c r="F121" i="4"/>
  <c r="H121" i="4" s="1"/>
  <c r="K121" i="4"/>
  <c r="F30" i="4"/>
  <c r="J30" i="4"/>
  <c r="D30" i="5" s="1"/>
  <c r="K30" i="4"/>
  <c r="C52" i="5"/>
  <c r="B84" i="4"/>
  <c r="C34" i="5"/>
  <c r="B66" i="4"/>
  <c r="F95" i="4"/>
  <c r="J95" i="4"/>
  <c r="D95" i="5" s="1"/>
  <c r="C45" i="5"/>
  <c r="C27" i="5"/>
  <c r="B59" i="4"/>
  <c r="C56" i="5"/>
  <c r="B56" i="4"/>
  <c r="B96" i="4"/>
  <c r="C89" i="5"/>
  <c r="B89" i="4"/>
  <c r="F31" i="4"/>
  <c r="K31" i="4"/>
  <c r="K9" i="4"/>
  <c r="F9" i="4"/>
  <c r="J9" i="4"/>
  <c r="D9" i="5" s="1"/>
  <c r="F106" i="4"/>
  <c r="J106" i="4"/>
  <c r="D106" i="5" s="1"/>
  <c r="K106" i="4"/>
  <c r="C130" i="5"/>
  <c r="J139" i="4"/>
  <c r="D139" i="5" s="1"/>
  <c r="F139" i="4"/>
  <c r="H139" i="4" s="1"/>
  <c r="K139" i="4"/>
  <c r="K141" i="4"/>
  <c r="F141" i="4"/>
  <c r="H141" i="4" s="1"/>
  <c r="C129" i="5"/>
  <c r="B129" i="4"/>
  <c r="F99" i="4"/>
  <c r="F52" i="4"/>
  <c r="J52" i="4"/>
  <c r="D52" i="5" s="1"/>
  <c r="F34" i="4"/>
  <c r="J34" i="4"/>
  <c r="D34" i="5" s="1"/>
  <c r="K34" i="4"/>
  <c r="F74" i="4"/>
  <c r="J74" i="4"/>
  <c r="D74" i="5" s="1"/>
  <c r="K74" i="4"/>
  <c r="F16" i="4"/>
  <c r="D16" i="5"/>
  <c r="F49" i="4"/>
  <c r="J49" i="4"/>
  <c r="D49" i="5" s="1"/>
  <c r="K49" i="4"/>
  <c r="F60" i="4"/>
  <c r="K60" i="4"/>
  <c r="K43" i="4"/>
  <c r="B77" i="4"/>
  <c r="B39" i="4"/>
  <c r="B25" i="4"/>
  <c r="C13" i="5"/>
  <c r="K143" i="4"/>
  <c r="J143" i="4"/>
  <c r="D143" i="5" s="1"/>
  <c r="F143" i="4"/>
  <c r="H143" i="4" s="1"/>
  <c r="K144" i="4"/>
  <c r="F144" i="4"/>
  <c r="H144" i="4" s="1"/>
  <c r="J144" i="4"/>
  <c r="D144" i="5" s="1"/>
  <c r="F109" i="4"/>
  <c r="K109" i="4"/>
  <c r="J109" i="4"/>
  <c r="D109" i="5" s="1"/>
  <c r="F73" i="4"/>
  <c r="F20" i="4"/>
  <c r="J20" i="4"/>
  <c r="D20" i="5" s="1"/>
  <c r="B92" i="4"/>
  <c r="C57" i="5"/>
  <c r="K99" i="4"/>
  <c r="B19" i="4"/>
  <c r="B46" i="4"/>
  <c r="J140" i="4"/>
  <c r="D140" i="5" s="1"/>
  <c r="F140" i="4"/>
  <c r="H140" i="4" s="1"/>
  <c r="K140" i="4"/>
  <c r="B15" i="4"/>
  <c r="C110" i="5"/>
  <c r="B110" i="4"/>
  <c r="B13" i="4"/>
  <c r="F118" i="4"/>
  <c r="H118" i="4" s="1"/>
  <c r="B78" i="4"/>
  <c r="C28" i="5"/>
  <c r="F100" i="4"/>
  <c r="J100" i="4"/>
  <c r="D100" i="5" s="1"/>
  <c r="C39" i="5"/>
  <c r="B71" i="4"/>
  <c r="C21" i="5"/>
  <c r="F93" i="4"/>
  <c r="J93" i="4"/>
  <c r="D93" i="5" s="1"/>
  <c r="C32" i="5"/>
  <c r="C65" i="5"/>
  <c r="J67" i="4"/>
  <c r="D67" i="5" s="1"/>
  <c r="K16" i="4"/>
  <c r="K73" i="4"/>
  <c r="F94" i="4"/>
  <c r="J94" i="4"/>
  <c r="D94" i="5" s="1"/>
  <c r="J79" i="4"/>
  <c r="D79" i="5" s="1"/>
  <c r="K21" i="4"/>
  <c r="B65" i="4"/>
  <c r="K82" i="4"/>
  <c r="B6" i="4"/>
  <c r="C6" i="5"/>
  <c r="J154" i="4"/>
  <c r="D154" i="5" s="1"/>
  <c r="K154" i="4"/>
  <c r="C128" i="5"/>
  <c r="B128" i="4"/>
  <c r="C147" i="5"/>
  <c r="B147" i="4"/>
  <c r="F154" i="4"/>
  <c r="H154" i="4" s="1"/>
  <c r="C30" i="5"/>
  <c r="C62" i="5"/>
  <c r="C94" i="5"/>
  <c r="C36" i="5"/>
  <c r="C68" i="5"/>
  <c r="C100" i="5"/>
  <c r="C42" i="5"/>
  <c r="C74" i="5"/>
  <c r="C23" i="5"/>
  <c r="C55" i="5"/>
  <c r="C87" i="5"/>
  <c r="C29" i="5"/>
  <c r="C61" i="5"/>
  <c r="C93" i="5"/>
  <c r="C35" i="5"/>
  <c r="C67" i="5"/>
  <c r="C99" i="5"/>
  <c r="C40" i="5"/>
  <c r="C72" i="5"/>
  <c r="C104" i="5"/>
  <c r="C41" i="5"/>
  <c r="C73" i="5"/>
  <c r="C105" i="5"/>
  <c r="C9" i="5"/>
  <c r="C8" i="5"/>
  <c r="C131" i="5"/>
  <c r="C145" i="5"/>
  <c r="C151" i="5"/>
  <c r="C136" i="5"/>
  <c r="C139" i="5"/>
  <c r="C153" i="5"/>
  <c r="C112" i="5"/>
  <c r="C122" i="5"/>
  <c r="C115" i="5"/>
  <c r="B113" i="4"/>
  <c r="B125" i="4"/>
  <c r="B134" i="4"/>
  <c r="B149" i="4"/>
  <c r="B155" i="4"/>
  <c r="B127" i="4"/>
  <c r="B138" i="4"/>
  <c r="B151" i="4"/>
  <c r="B107" i="4"/>
  <c r="B117" i="4"/>
  <c r="F145" i="4"/>
  <c r="H145" i="4" s="1"/>
  <c r="B148" i="4"/>
  <c r="B135" i="4"/>
  <c r="B123" i="4"/>
  <c r="B87" i="4"/>
  <c r="B23" i="4"/>
  <c r="B70" i="4"/>
  <c r="B42" i="4"/>
  <c r="B104" i="4"/>
  <c r="B50" i="4"/>
  <c r="B29" i="4"/>
  <c r="B75" i="4"/>
  <c r="B61" i="4"/>
  <c r="B68" i="4"/>
  <c r="B63" i="4"/>
  <c r="C143" i="5"/>
  <c r="C106" i="5"/>
  <c r="B8" i="4"/>
  <c r="K14" i="4"/>
  <c r="C132" i="5"/>
  <c r="C108" i="5"/>
  <c r="C148" i="5"/>
  <c r="C109" i="5"/>
  <c r="C120" i="5"/>
  <c r="B108" i="4"/>
  <c r="B132" i="4"/>
  <c r="K122" i="4"/>
  <c r="J136" i="4"/>
  <c r="D136" i="5" s="1"/>
  <c r="J14" i="4"/>
  <c r="D14" i="5" s="1"/>
  <c r="B150" i="4"/>
  <c r="K101" i="4" l="1"/>
  <c r="K133" i="4"/>
  <c r="F102" i="4"/>
  <c r="K44" i="4"/>
  <c r="J133" i="4"/>
  <c r="D133" i="5" s="1"/>
  <c r="F17" i="4"/>
  <c r="D17" i="11" s="1"/>
  <c r="E17" i="11" s="1"/>
  <c r="F81" i="4"/>
  <c r="D81" i="11" s="1"/>
  <c r="E81" i="11" s="1"/>
  <c r="J103" i="4"/>
  <c r="D103" i="5" s="1"/>
  <c r="J118" i="4"/>
  <c r="D118" i="5" s="1"/>
  <c r="K64" i="4"/>
  <c r="K103" i="4"/>
  <c r="J17" i="4"/>
  <c r="D17" i="5" s="1"/>
  <c r="J81" i="4"/>
  <c r="D81" i="5" s="1"/>
  <c r="J102" i="4"/>
  <c r="D102" i="5" s="1"/>
  <c r="F64" i="4"/>
  <c r="H64" i="4" s="1"/>
  <c r="I6" i="5"/>
  <c r="J6" i="5"/>
  <c r="D35" i="11"/>
  <c r="E35" i="11" s="1"/>
  <c r="J98" i="5"/>
  <c r="K41" i="4"/>
  <c r="K24" i="4"/>
  <c r="H69" i="4"/>
  <c r="F24" i="4"/>
  <c r="D24" i="11" s="1"/>
  <c r="E24" i="11" s="1"/>
  <c r="K40" i="4"/>
  <c r="K27" i="4"/>
  <c r="F27" i="4"/>
  <c r="D27" i="11" s="1"/>
  <c r="E27" i="11" s="1"/>
  <c r="K48" i="4"/>
  <c r="K69" i="4"/>
  <c r="K120" i="4"/>
  <c r="F120" i="4"/>
  <c r="H120" i="4" s="1"/>
  <c r="K98" i="4"/>
  <c r="I137" i="5"/>
  <c r="J98" i="4"/>
  <c r="D98" i="5" s="1"/>
  <c r="I164" i="5"/>
  <c r="D14" i="11"/>
  <c r="E14" i="11" s="1"/>
  <c r="K36" i="4"/>
  <c r="J142" i="4"/>
  <c r="D142" i="5" s="1"/>
  <c r="K142" i="4"/>
  <c r="D10" i="11"/>
  <c r="E10" i="11" s="1"/>
  <c r="J162" i="5"/>
  <c r="I85" i="5"/>
  <c r="F55" i="4"/>
  <c r="D55" i="11" s="1"/>
  <c r="E55" i="11" s="1"/>
  <c r="F44" i="4"/>
  <c r="D44" i="11" s="1"/>
  <c r="E44" i="11" s="1"/>
  <c r="F97" i="4"/>
  <c r="H97" i="4" s="1"/>
  <c r="K177" i="4"/>
  <c r="K105" i="4"/>
  <c r="K85" i="4"/>
  <c r="J55" i="4"/>
  <c r="D55" i="5" s="1"/>
  <c r="F105" i="4"/>
  <c r="D105" i="11" s="1"/>
  <c r="E105" i="11" s="1"/>
  <c r="F85" i="4"/>
  <c r="H85" i="4" s="1"/>
  <c r="J82" i="4"/>
  <c r="D82" i="5" s="1"/>
  <c r="J48" i="4"/>
  <c r="D48" i="5" s="1"/>
  <c r="F177" i="4"/>
  <c r="H177" i="4" s="1"/>
  <c r="J97" i="4"/>
  <c r="D97" i="5" s="1"/>
  <c r="J114" i="4"/>
  <c r="D114" i="5" s="1"/>
  <c r="F114" i="4"/>
  <c r="H114" i="4" s="1"/>
  <c r="J181" i="4"/>
  <c r="D181" i="5" s="1"/>
  <c r="F181" i="4"/>
  <c r="H181" i="4" s="1"/>
  <c r="F41" i="4"/>
  <c r="D41" i="11" s="1"/>
  <c r="E41" i="11" s="1"/>
  <c r="K53" i="4"/>
  <c r="K181" i="4"/>
  <c r="F53" i="4"/>
  <c r="H53" i="4" s="1"/>
  <c r="J145" i="4"/>
  <c r="D145" i="5" s="1"/>
  <c r="K145" i="4"/>
  <c r="F136" i="4"/>
  <c r="H136" i="4" s="1"/>
  <c r="K136" i="4"/>
  <c r="J124" i="4"/>
  <c r="D124" i="5" s="1"/>
  <c r="K124" i="4"/>
  <c r="K119" i="4"/>
  <c r="F119" i="4"/>
  <c r="H119" i="4" s="1"/>
  <c r="F112" i="4"/>
  <c r="K112" i="4"/>
  <c r="K161" i="4"/>
  <c r="J161" i="4"/>
  <c r="D161" i="5" s="1"/>
  <c r="F161" i="4"/>
  <c r="H161" i="4" s="1"/>
  <c r="K37" i="4"/>
  <c r="J37" i="4"/>
  <c r="D37" i="5" s="1"/>
  <c r="J11" i="4"/>
  <c r="D11" i="5" s="1"/>
  <c r="K11" i="4"/>
  <c r="J72" i="4"/>
  <c r="D72" i="5" s="1"/>
  <c r="F184" i="4"/>
  <c r="H184" i="4" s="1"/>
  <c r="J184" i="4"/>
  <c r="D184" i="5" s="1"/>
  <c r="F40" i="4"/>
  <c r="D40" i="11" s="1"/>
  <c r="E40" i="11" s="1"/>
  <c r="I111" i="5"/>
  <c r="F72" i="4"/>
  <c r="H72" i="4" s="1"/>
  <c r="J162" i="4"/>
  <c r="D162" i="5" s="1"/>
  <c r="F162" i="4"/>
  <c r="H162" i="4" s="1"/>
  <c r="J62" i="4"/>
  <c r="D62" i="5" s="1"/>
  <c r="K62" i="4"/>
  <c r="F62" i="4"/>
  <c r="K6" i="4"/>
  <c r="J6" i="4"/>
  <c r="F6" i="4"/>
  <c r="D6" i="11" s="1"/>
  <c r="E6" i="11" s="1"/>
  <c r="I104" i="5"/>
  <c r="J104" i="5"/>
  <c r="I149" i="5"/>
  <c r="J149" i="5"/>
  <c r="F56" i="4"/>
  <c r="J56" i="4"/>
  <c r="D56" i="5" s="1"/>
  <c r="K56" i="4"/>
  <c r="J23" i="5"/>
  <c r="I23" i="5"/>
  <c r="H30" i="4"/>
  <c r="D30" i="11"/>
  <c r="E30" i="11" s="1"/>
  <c r="H36" i="4"/>
  <c r="D36" i="11"/>
  <c r="E36" i="11" s="1"/>
  <c r="D72" i="11"/>
  <c r="E72" i="11" s="1"/>
  <c r="H80" i="5"/>
  <c r="H40" i="5"/>
  <c r="H18" i="4"/>
  <c r="D18" i="11"/>
  <c r="E18" i="11" s="1"/>
  <c r="I61" i="5"/>
  <c r="J61" i="5"/>
  <c r="J142" i="5"/>
  <c r="I142" i="5"/>
  <c r="H185" i="5"/>
  <c r="H151" i="5"/>
  <c r="H48" i="4"/>
  <c r="D48" i="11"/>
  <c r="E48" i="11" s="1"/>
  <c r="H157" i="5"/>
  <c r="H8" i="5"/>
  <c r="H173" i="5"/>
  <c r="F171" i="4"/>
  <c r="H171" i="4" s="1"/>
  <c r="J171" i="4"/>
  <c r="D171" i="5" s="1"/>
  <c r="K171" i="4"/>
  <c r="H183" i="5"/>
  <c r="I161" i="5"/>
  <c r="J161" i="5"/>
  <c r="D93" i="11"/>
  <c r="E93" i="11" s="1"/>
  <c r="H93" i="4"/>
  <c r="K150" i="4"/>
  <c r="F150" i="4"/>
  <c r="H150" i="4" s="1"/>
  <c r="J150" i="4"/>
  <c r="D150" i="5" s="1"/>
  <c r="J104" i="4"/>
  <c r="D104" i="5" s="1"/>
  <c r="F104" i="4"/>
  <c r="K104" i="4"/>
  <c r="F151" i="4"/>
  <c r="H151" i="4" s="1"/>
  <c r="K151" i="4"/>
  <c r="J151" i="4"/>
  <c r="D151" i="5" s="1"/>
  <c r="F125" i="4"/>
  <c r="H125" i="4" s="1"/>
  <c r="J125" i="4"/>
  <c r="D125" i="5" s="1"/>
  <c r="K125" i="4"/>
  <c r="J147" i="4"/>
  <c r="D147" i="5" s="1"/>
  <c r="K147" i="4"/>
  <c r="F147" i="4"/>
  <c r="H147" i="4" s="1"/>
  <c r="J17" i="5"/>
  <c r="I17" i="5"/>
  <c r="J53" i="5"/>
  <c r="I53" i="5"/>
  <c r="D20" i="11"/>
  <c r="E20" i="11" s="1"/>
  <c r="H20" i="4"/>
  <c r="H38" i="5"/>
  <c r="H73" i="4"/>
  <c r="D73" i="11"/>
  <c r="E73" i="11" s="1"/>
  <c r="D16" i="11"/>
  <c r="E16" i="11" s="1"/>
  <c r="H16" i="4"/>
  <c r="H67" i="5"/>
  <c r="H27" i="5"/>
  <c r="H45" i="5"/>
  <c r="H63" i="5"/>
  <c r="H52" i="4"/>
  <c r="D52" i="11"/>
  <c r="E52" i="11" s="1"/>
  <c r="H70" i="5"/>
  <c r="D31" i="11"/>
  <c r="E31" i="11" s="1"/>
  <c r="H31" i="4"/>
  <c r="F66" i="4"/>
  <c r="J66" i="4"/>
  <c r="D66" i="5" s="1"/>
  <c r="K66" i="4"/>
  <c r="H120" i="5"/>
  <c r="H121" i="5"/>
  <c r="J55" i="5"/>
  <c r="I55" i="5"/>
  <c r="H98" i="5"/>
  <c r="H26" i="5"/>
  <c r="D57" i="11"/>
  <c r="E57" i="11" s="1"/>
  <c r="H57" i="4"/>
  <c r="I80" i="5"/>
  <c r="J80" i="5"/>
  <c r="I40" i="5"/>
  <c r="J40" i="5"/>
  <c r="H36" i="5"/>
  <c r="I125" i="5"/>
  <c r="J125" i="5"/>
  <c r="H125" i="5"/>
  <c r="F32" i="4"/>
  <c r="J32" i="4"/>
  <c r="D32" i="5" s="1"/>
  <c r="K32" i="4"/>
  <c r="D21" i="11"/>
  <c r="E21" i="11" s="1"/>
  <c r="H21" i="4"/>
  <c r="H39" i="5"/>
  <c r="H50" i="5"/>
  <c r="H68" i="5"/>
  <c r="J172" i="4"/>
  <c r="D172" i="5" s="1"/>
  <c r="K172" i="4"/>
  <c r="F172" i="4"/>
  <c r="H172" i="4" s="1"/>
  <c r="F33" i="4"/>
  <c r="J33" i="4"/>
  <c r="D33" i="5" s="1"/>
  <c r="K33" i="4"/>
  <c r="J164" i="5"/>
  <c r="I151" i="5"/>
  <c r="J151" i="5"/>
  <c r="H175" i="5"/>
  <c r="H124" i="5"/>
  <c r="I8" i="5"/>
  <c r="D101" i="11"/>
  <c r="E101" i="11" s="1"/>
  <c r="H101" i="4"/>
  <c r="H69" i="5"/>
  <c r="H94" i="5"/>
  <c r="I173" i="5"/>
  <c r="J173" i="5"/>
  <c r="F91" i="4"/>
  <c r="K91" i="4"/>
  <c r="J91" i="4"/>
  <c r="D91" i="5" s="1"/>
  <c r="J105" i="5"/>
  <c r="I105" i="5"/>
  <c r="H53" i="5"/>
  <c r="J78" i="4"/>
  <c r="D78" i="5" s="1"/>
  <c r="K78" i="4"/>
  <c r="F78" i="4"/>
  <c r="F42" i="4"/>
  <c r="J42" i="4"/>
  <c r="D42" i="5" s="1"/>
  <c r="K42" i="4"/>
  <c r="D11" i="11"/>
  <c r="E11" i="11" s="1"/>
  <c r="H11" i="4"/>
  <c r="J138" i="4"/>
  <c r="D138" i="5" s="1"/>
  <c r="F138" i="4"/>
  <c r="H138" i="4" s="1"/>
  <c r="K138" i="4"/>
  <c r="J113" i="4"/>
  <c r="D113" i="5" s="1"/>
  <c r="F113" i="4"/>
  <c r="H113" i="4" s="1"/>
  <c r="K113" i="4"/>
  <c r="H127" i="5"/>
  <c r="H108" i="5"/>
  <c r="H136" i="5"/>
  <c r="H113" i="5"/>
  <c r="D94" i="11"/>
  <c r="E94" i="11" s="1"/>
  <c r="H94" i="4"/>
  <c r="F71" i="4"/>
  <c r="J71" i="4"/>
  <c r="D71" i="5" s="1"/>
  <c r="K71" i="4"/>
  <c r="H107" i="5"/>
  <c r="J38" i="5"/>
  <c r="I38" i="5"/>
  <c r="J67" i="5"/>
  <c r="I67" i="5"/>
  <c r="J27" i="5"/>
  <c r="I27" i="5"/>
  <c r="J45" i="5"/>
  <c r="I45" i="5"/>
  <c r="I63" i="5"/>
  <c r="J63" i="5"/>
  <c r="I70" i="5"/>
  <c r="J70" i="5"/>
  <c r="H106" i="4"/>
  <c r="D106" i="11"/>
  <c r="E106" i="11" s="1"/>
  <c r="H155" i="5"/>
  <c r="I120" i="5"/>
  <c r="J120" i="5"/>
  <c r="J121" i="5"/>
  <c r="I121" i="5"/>
  <c r="H55" i="5"/>
  <c r="I26" i="5"/>
  <c r="J26" i="5"/>
  <c r="H37" i="4"/>
  <c r="D37" i="11"/>
  <c r="E37" i="11" s="1"/>
  <c r="H133" i="5"/>
  <c r="H134" i="5"/>
  <c r="H123" i="5"/>
  <c r="J36" i="5"/>
  <c r="I36" i="5"/>
  <c r="F86" i="4"/>
  <c r="J86" i="4"/>
  <c r="D86" i="5" s="1"/>
  <c r="K86" i="4"/>
  <c r="D79" i="11"/>
  <c r="E79" i="11" s="1"/>
  <c r="H79" i="4"/>
  <c r="J39" i="5"/>
  <c r="I39" i="5"/>
  <c r="I50" i="5"/>
  <c r="J50" i="5"/>
  <c r="I68" i="5"/>
  <c r="J68" i="5"/>
  <c r="H22" i="5"/>
  <c r="H156" i="5"/>
  <c r="H177" i="5"/>
  <c r="I124" i="5"/>
  <c r="J124" i="5"/>
  <c r="I69" i="5"/>
  <c r="J69" i="5"/>
  <c r="I94" i="5"/>
  <c r="J94" i="5"/>
  <c r="K175" i="4"/>
  <c r="J175" i="4"/>
  <c r="D175" i="5" s="1"/>
  <c r="F175" i="4"/>
  <c r="H175" i="4" s="1"/>
  <c r="H184" i="5"/>
  <c r="J182" i="5"/>
  <c r="I182" i="5"/>
  <c r="I135" i="5"/>
  <c r="J135" i="5"/>
  <c r="F70" i="4"/>
  <c r="J70" i="4"/>
  <c r="D70" i="5" s="1"/>
  <c r="K70" i="4"/>
  <c r="F127" i="4"/>
  <c r="H127" i="4" s="1"/>
  <c r="K127" i="4"/>
  <c r="J127" i="4"/>
  <c r="D127" i="5" s="1"/>
  <c r="J136" i="5"/>
  <c r="I136" i="5"/>
  <c r="H99" i="4"/>
  <c r="D99" i="11"/>
  <c r="E99" i="11" s="1"/>
  <c r="J155" i="5"/>
  <c r="I155" i="5"/>
  <c r="F89" i="4"/>
  <c r="J89" i="4"/>
  <c r="D89" i="5" s="1"/>
  <c r="K89" i="4"/>
  <c r="J59" i="4"/>
  <c r="D59" i="5" s="1"/>
  <c r="F59" i="4"/>
  <c r="K59" i="4"/>
  <c r="D111" i="11"/>
  <c r="E111" i="11" s="1"/>
  <c r="H111" i="4"/>
  <c r="D80" i="11"/>
  <c r="E80" i="11" s="1"/>
  <c r="H80" i="4"/>
  <c r="J44" i="5"/>
  <c r="I44" i="5"/>
  <c r="I134" i="5"/>
  <c r="J134" i="5"/>
  <c r="I123" i="5"/>
  <c r="J123" i="5"/>
  <c r="I93" i="5"/>
  <c r="J93" i="5"/>
  <c r="H93" i="5"/>
  <c r="H116" i="5"/>
  <c r="J83" i="4"/>
  <c r="D83" i="5" s="1"/>
  <c r="F83" i="4"/>
  <c r="K83" i="4"/>
  <c r="H28" i="4"/>
  <c r="D28" i="11"/>
  <c r="E28" i="11" s="1"/>
  <c r="F58" i="4"/>
  <c r="J58" i="4"/>
  <c r="D58" i="5" s="1"/>
  <c r="K58" i="4"/>
  <c r="H171" i="5"/>
  <c r="J22" i="5"/>
  <c r="I22" i="5"/>
  <c r="J156" i="5"/>
  <c r="I156" i="5"/>
  <c r="J159" i="5"/>
  <c r="I159" i="5"/>
  <c r="H22" i="4"/>
  <c r="D22" i="11"/>
  <c r="H87" i="5"/>
  <c r="J163" i="4"/>
  <c r="D163" i="5" s="1"/>
  <c r="K163" i="4"/>
  <c r="F163" i="4"/>
  <c r="H163" i="4" s="1"/>
  <c r="I175" i="5"/>
  <c r="J175" i="5"/>
  <c r="F173" i="4"/>
  <c r="H173" i="4" s="1"/>
  <c r="J173" i="4"/>
  <c r="D173" i="5" s="1"/>
  <c r="K173" i="4"/>
  <c r="D98" i="11"/>
  <c r="E98" i="11" s="1"/>
  <c r="H98" i="4"/>
  <c r="F54" i="4"/>
  <c r="J54" i="4"/>
  <c r="D54" i="5" s="1"/>
  <c r="K54" i="4"/>
  <c r="J156" i="4"/>
  <c r="D156" i="5" s="1"/>
  <c r="F156" i="4"/>
  <c r="H156" i="4" s="1"/>
  <c r="K156" i="4"/>
  <c r="H76" i="4"/>
  <c r="D76" i="11"/>
  <c r="E76" i="11" s="1"/>
  <c r="F159" i="4"/>
  <c r="H159" i="4" s="1"/>
  <c r="K159" i="4"/>
  <c r="J159" i="4"/>
  <c r="D159" i="5" s="1"/>
  <c r="J183" i="5"/>
  <c r="I183" i="5"/>
  <c r="H178" i="5"/>
  <c r="H182" i="5"/>
  <c r="J158" i="5"/>
  <c r="I158" i="5"/>
  <c r="J167" i="5"/>
  <c r="I167" i="5"/>
  <c r="F63" i="4"/>
  <c r="J63" i="4"/>
  <c r="D63" i="5" s="1"/>
  <c r="K63" i="4"/>
  <c r="F135" i="4"/>
  <c r="H135" i="4" s="1"/>
  <c r="K135" i="4"/>
  <c r="J135" i="4"/>
  <c r="D135" i="5" s="1"/>
  <c r="I127" i="5"/>
  <c r="J127" i="5"/>
  <c r="J108" i="5"/>
  <c r="I108" i="5"/>
  <c r="J113" i="5"/>
  <c r="I113" i="5"/>
  <c r="K128" i="4"/>
  <c r="J128" i="4"/>
  <c r="D128" i="5" s="1"/>
  <c r="F128" i="4"/>
  <c r="H128" i="4" s="1"/>
  <c r="F68" i="4"/>
  <c r="J68" i="4"/>
  <c r="D68" i="5" s="1"/>
  <c r="K68" i="4"/>
  <c r="F23" i="4"/>
  <c r="J23" i="4"/>
  <c r="D23" i="5" s="1"/>
  <c r="K23" i="4"/>
  <c r="K148" i="4"/>
  <c r="F148" i="4"/>
  <c r="H148" i="4" s="1"/>
  <c r="J148" i="4"/>
  <c r="D148" i="5" s="1"/>
  <c r="I9" i="5"/>
  <c r="J9" i="5"/>
  <c r="F155" i="4"/>
  <c r="H155" i="4" s="1"/>
  <c r="K155" i="4"/>
  <c r="J155" i="4"/>
  <c r="D155" i="5" s="1"/>
  <c r="H82" i="5"/>
  <c r="K110" i="4"/>
  <c r="J110" i="4"/>
  <c r="D110" i="5" s="1"/>
  <c r="F110" i="4"/>
  <c r="D109" i="11"/>
  <c r="E109" i="11" s="1"/>
  <c r="H109" i="4"/>
  <c r="H112" i="5"/>
  <c r="H132" i="5"/>
  <c r="H145" i="5"/>
  <c r="D60" i="11"/>
  <c r="E60" i="11" s="1"/>
  <c r="H60" i="4"/>
  <c r="H74" i="4"/>
  <c r="D74" i="11"/>
  <c r="E74" i="11" s="1"/>
  <c r="H9" i="4"/>
  <c r="D9" i="11"/>
  <c r="E9" i="11" s="1"/>
  <c r="H77" i="5"/>
  <c r="J84" i="4"/>
  <c r="D84" i="5" s="1"/>
  <c r="F84" i="4"/>
  <c r="K84" i="4"/>
  <c r="H139" i="5"/>
  <c r="H146" i="5"/>
  <c r="F7" i="4"/>
  <c r="J7" i="4"/>
  <c r="D7" i="5" s="1"/>
  <c r="K7" i="4"/>
  <c r="H79" i="5"/>
  <c r="I116" i="5"/>
  <c r="J116" i="5"/>
  <c r="H14" i="5"/>
  <c r="F45" i="4"/>
  <c r="J45" i="4"/>
  <c r="D45" i="5" s="1"/>
  <c r="K45" i="4"/>
  <c r="H103" i="4"/>
  <c r="D103" i="11"/>
  <c r="E103" i="11" s="1"/>
  <c r="I177" i="5"/>
  <c r="J177" i="5"/>
  <c r="I87" i="5"/>
  <c r="J87" i="5"/>
  <c r="K165" i="4"/>
  <c r="J165" i="4"/>
  <c r="D165" i="5" s="1"/>
  <c r="F165" i="4"/>
  <c r="H165" i="4" s="1"/>
  <c r="J178" i="4"/>
  <c r="D178" i="5" s="1"/>
  <c r="K178" i="4"/>
  <c r="F178" i="4"/>
  <c r="H178" i="4" s="1"/>
  <c r="K182" i="4"/>
  <c r="J182" i="4"/>
  <c r="D182" i="5" s="1"/>
  <c r="F182" i="4"/>
  <c r="H182" i="4" s="1"/>
  <c r="H34" i="5"/>
  <c r="K170" i="4"/>
  <c r="J170" i="4"/>
  <c r="D170" i="5" s="1"/>
  <c r="F170" i="4"/>
  <c r="H170" i="4" s="1"/>
  <c r="H174" i="5"/>
  <c r="J108" i="4"/>
  <c r="D108" i="5" s="1"/>
  <c r="K108" i="4"/>
  <c r="F108" i="4"/>
  <c r="J50" i="4"/>
  <c r="D50" i="5" s="1"/>
  <c r="K50" i="4"/>
  <c r="F50" i="4"/>
  <c r="F107" i="4"/>
  <c r="K107" i="4"/>
  <c r="J107" i="4"/>
  <c r="D107" i="5" s="1"/>
  <c r="K132" i="4"/>
  <c r="J132" i="4"/>
  <c r="D132" i="5" s="1"/>
  <c r="F132" i="4"/>
  <c r="H132" i="4" s="1"/>
  <c r="F61" i="4"/>
  <c r="J61" i="4"/>
  <c r="D61" i="5" s="1"/>
  <c r="K61" i="4"/>
  <c r="J87" i="4"/>
  <c r="D87" i="5" s="1"/>
  <c r="F87" i="4"/>
  <c r="K87" i="4"/>
  <c r="F149" i="4"/>
  <c r="H149" i="4" s="1"/>
  <c r="K149" i="4"/>
  <c r="J149" i="4"/>
  <c r="D149" i="5" s="1"/>
  <c r="J10" i="5"/>
  <c r="I10" i="5"/>
  <c r="H102" i="4"/>
  <c r="D102" i="11"/>
  <c r="E102" i="11" s="1"/>
  <c r="H17" i="5"/>
  <c r="H72" i="5"/>
  <c r="I82" i="5"/>
  <c r="J82" i="5"/>
  <c r="J13" i="4"/>
  <c r="D13" i="5" s="1"/>
  <c r="F13" i="4"/>
  <c r="K13" i="4"/>
  <c r="J107" i="5"/>
  <c r="I107" i="5"/>
  <c r="H11" i="5"/>
  <c r="H85" i="5"/>
  <c r="H103" i="5"/>
  <c r="H31" i="5"/>
  <c r="H42" i="5"/>
  <c r="I112" i="5"/>
  <c r="J112" i="5"/>
  <c r="I132" i="5"/>
  <c r="J132" i="5"/>
  <c r="J145" i="5"/>
  <c r="I145" i="5"/>
  <c r="F25" i="4"/>
  <c r="K25" i="4"/>
  <c r="J25" i="4"/>
  <c r="D25" i="5" s="1"/>
  <c r="H119" i="5"/>
  <c r="J77" i="5"/>
  <c r="I77" i="5"/>
  <c r="H102" i="5"/>
  <c r="I139" i="5"/>
  <c r="J139" i="5"/>
  <c r="I146" i="5"/>
  <c r="J146" i="5"/>
  <c r="H37" i="5"/>
  <c r="H101" i="5"/>
  <c r="H29" i="5"/>
  <c r="I14" i="5"/>
  <c r="J14" i="5"/>
  <c r="F26" i="4"/>
  <c r="J26" i="4"/>
  <c r="D26" i="5" s="1"/>
  <c r="K26" i="4"/>
  <c r="H172" i="5"/>
  <c r="F158" i="4"/>
  <c r="H158" i="4" s="1"/>
  <c r="K158" i="4"/>
  <c r="J158" i="4"/>
  <c r="D158" i="5" s="1"/>
  <c r="J47" i="4"/>
  <c r="D47" i="5" s="1"/>
  <c r="F47" i="4"/>
  <c r="K47" i="4"/>
  <c r="F176" i="4"/>
  <c r="H176" i="4" s="1"/>
  <c r="J176" i="4"/>
  <c r="D176" i="5" s="1"/>
  <c r="K176" i="4"/>
  <c r="K183" i="4"/>
  <c r="J183" i="4"/>
  <c r="D183" i="5" s="1"/>
  <c r="F183" i="4"/>
  <c r="H183" i="4" s="1"/>
  <c r="I34" i="5"/>
  <c r="J34" i="5"/>
  <c r="H56" i="5"/>
  <c r="J178" i="5"/>
  <c r="I178" i="5"/>
  <c r="F167" i="4"/>
  <c r="H167" i="4" s="1"/>
  <c r="J167" i="4"/>
  <c r="D167" i="5" s="1"/>
  <c r="K167" i="4"/>
  <c r="I174" i="5"/>
  <c r="J174" i="5"/>
  <c r="H144" i="5"/>
  <c r="F65" i="4"/>
  <c r="K65" i="4"/>
  <c r="J65" i="4"/>
  <c r="D65" i="5" s="1"/>
  <c r="I72" i="5"/>
  <c r="J72" i="5"/>
  <c r="H75" i="5"/>
  <c r="H100" i="4"/>
  <c r="D100" i="11"/>
  <c r="E100" i="11" s="1"/>
  <c r="H60" i="5"/>
  <c r="K15" i="4"/>
  <c r="F15" i="4"/>
  <c r="J15" i="4"/>
  <c r="D15" i="5" s="1"/>
  <c r="J11" i="5"/>
  <c r="I11" i="5"/>
  <c r="F46" i="4"/>
  <c r="J46" i="4"/>
  <c r="D46" i="5" s="1"/>
  <c r="K46" i="4"/>
  <c r="H64" i="5"/>
  <c r="J103" i="5"/>
  <c r="I103" i="5"/>
  <c r="I31" i="5"/>
  <c r="J31" i="5"/>
  <c r="I42" i="5"/>
  <c r="J42" i="5"/>
  <c r="J92" i="4"/>
  <c r="D92" i="5" s="1"/>
  <c r="K92" i="4"/>
  <c r="F92" i="4"/>
  <c r="H73" i="5"/>
  <c r="H154" i="5"/>
  <c r="F39" i="4"/>
  <c r="K39" i="4"/>
  <c r="J39" i="4"/>
  <c r="D39" i="5" s="1"/>
  <c r="K129" i="4"/>
  <c r="F129" i="4"/>
  <c r="H129" i="4" s="1"/>
  <c r="J129" i="4"/>
  <c r="D129" i="5" s="1"/>
  <c r="I119" i="5"/>
  <c r="J119" i="5"/>
  <c r="F96" i="4"/>
  <c r="J96" i="4"/>
  <c r="D96" i="5" s="1"/>
  <c r="K96" i="4"/>
  <c r="I102" i="5"/>
  <c r="J102" i="5"/>
  <c r="F12" i="4"/>
  <c r="J12" i="4"/>
  <c r="D12" i="5" s="1"/>
  <c r="K12" i="4"/>
  <c r="H81" i="4"/>
  <c r="H81" i="5"/>
  <c r="H41" i="5"/>
  <c r="H48" i="5"/>
  <c r="H19" i="5"/>
  <c r="H44" i="5"/>
  <c r="H62" i="5"/>
  <c r="D69" i="11"/>
  <c r="E69" i="11" s="1"/>
  <c r="J101" i="5"/>
  <c r="I101" i="5"/>
  <c r="I29" i="5"/>
  <c r="J29" i="5"/>
  <c r="F90" i="4"/>
  <c r="J90" i="4"/>
  <c r="D90" i="5" s="1"/>
  <c r="K90" i="4"/>
  <c r="H148" i="5"/>
  <c r="D67" i="11"/>
  <c r="E67" i="11" s="1"/>
  <c r="H67" i="4"/>
  <c r="H65" i="5"/>
  <c r="H43" i="4"/>
  <c r="D43" i="11"/>
  <c r="E43" i="11" s="1"/>
  <c r="H150" i="5"/>
  <c r="F88" i="4"/>
  <c r="J88" i="4"/>
  <c r="D88" i="5" s="1"/>
  <c r="K88" i="4"/>
  <c r="I172" i="5"/>
  <c r="J172" i="5"/>
  <c r="J157" i="4"/>
  <c r="D157" i="5" s="1"/>
  <c r="F157" i="4"/>
  <c r="H157" i="4" s="1"/>
  <c r="K157" i="4"/>
  <c r="H122" i="5"/>
  <c r="I157" i="5"/>
  <c r="J157" i="5"/>
  <c r="D38" i="11"/>
  <c r="E38" i="11" s="1"/>
  <c r="H38" i="4"/>
  <c r="J170" i="5"/>
  <c r="I170" i="5"/>
  <c r="H97" i="5"/>
  <c r="J184" i="5"/>
  <c r="I184" i="5"/>
  <c r="H158" i="5"/>
  <c r="H167" i="5"/>
  <c r="I181" i="5"/>
  <c r="J181" i="5"/>
  <c r="K8" i="4"/>
  <c r="J8" i="4"/>
  <c r="D8" i="5" s="1"/>
  <c r="F8" i="4"/>
  <c r="F75" i="4"/>
  <c r="J75" i="4"/>
  <c r="D75" i="5" s="1"/>
  <c r="K75" i="4"/>
  <c r="K123" i="4"/>
  <c r="F123" i="4"/>
  <c r="H123" i="4" s="1"/>
  <c r="J123" i="4"/>
  <c r="D123" i="5" s="1"/>
  <c r="F134" i="4"/>
  <c r="H134" i="4" s="1"/>
  <c r="J134" i="4"/>
  <c r="D134" i="5" s="1"/>
  <c r="K134" i="4"/>
  <c r="F29" i="4"/>
  <c r="J29" i="4"/>
  <c r="D29" i="5" s="1"/>
  <c r="K29" i="4"/>
  <c r="F117" i="4"/>
  <c r="H117" i="4" s="1"/>
  <c r="K117" i="4"/>
  <c r="J117" i="4"/>
  <c r="D117" i="5" s="1"/>
  <c r="I144" i="5"/>
  <c r="J144" i="5"/>
  <c r="H135" i="5"/>
  <c r="H105" i="5"/>
  <c r="J75" i="5"/>
  <c r="I75" i="5"/>
  <c r="J60" i="5"/>
  <c r="I60" i="5"/>
  <c r="F19" i="4"/>
  <c r="K19" i="4"/>
  <c r="J19" i="4"/>
  <c r="D19" i="5" s="1"/>
  <c r="I64" i="5"/>
  <c r="J64" i="5"/>
  <c r="J73" i="5"/>
  <c r="I73" i="5"/>
  <c r="I154" i="5"/>
  <c r="J154" i="5"/>
  <c r="I37" i="5"/>
  <c r="J37" i="5"/>
  <c r="K77" i="4"/>
  <c r="F77" i="4"/>
  <c r="J77" i="4"/>
  <c r="D77" i="5" s="1"/>
  <c r="D49" i="11"/>
  <c r="E49" i="11" s="1"/>
  <c r="H49" i="4"/>
  <c r="H104" i="5"/>
  <c r="D34" i="11"/>
  <c r="E34" i="11" s="1"/>
  <c r="H34" i="4"/>
  <c r="I79" i="5"/>
  <c r="J79" i="5"/>
  <c r="H149" i="5"/>
  <c r="H95" i="4"/>
  <c r="D95" i="11"/>
  <c r="E95" i="11" s="1"/>
  <c r="H23" i="5"/>
  <c r="J81" i="5"/>
  <c r="I81" i="5"/>
  <c r="J41" i="5"/>
  <c r="I41" i="5"/>
  <c r="I48" i="5"/>
  <c r="J48" i="5"/>
  <c r="J19" i="5"/>
  <c r="I19" i="5"/>
  <c r="J62" i="5"/>
  <c r="I62" i="5"/>
  <c r="J126" i="4"/>
  <c r="D126" i="5" s="1"/>
  <c r="K126" i="4"/>
  <c r="F126" i="4"/>
  <c r="H126" i="4" s="1"/>
  <c r="J133" i="5"/>
  <c r="I133" i="5"/>
  <c r="I148" i="5"/>
  <c r="J148" i="5"/>
  <c r="F146" i="4"/>
  <c r="H146" i="4" s="1"/>
  <c r="J146" i="4"/>
  <c r="D146" i="5" s="1"/>
  <c r="K146" i="4"/>
  <c r="H82" i="4"/>
  <c r="D82" i="11"/>
  <c r="E82" i="11" s="1"/>
  <c r="J65" i="5"/>
  <c r="I65" i="5"/>
  <c r="H61" i="5"/>
  <c r="I150" i="5"/>
  <c r="J150" i="5"/>
  <c r="J171" i="5"/>
  <c r="I171" i="5"/>
  <c r="H142" i="5"/>
  <c r="I185" i="5"/>
  <c r="J185" i="5"/>
  <c r="H159" i="5"/>
  <c r="I122" i="5"/>
  <c r="J122" i="5"/>
  <c r="H170" i="5"/>
  <c r="J97" i="5"/>
  <c r="I97" i="5"/>
  <c r="J56" i="5"/>
  <c r="I56" i="5"/>
  <c r="K51" i="4"/>
  <c r="F51" i="4"/>
  <c r="J51" i="4"/>
  <c r="D51" i="5" s="1"/>
  <c r="F174" i="4"/>
  <c r="H174" i="4" s="1"/>
  <c r="K174" i="4"/>
  <c r="J174" i="4"/>
  <c r="D174" i="5" s="1"/>
  <c r="H181" i="5"/>
  <c r="H161" i="5"/>
  <c r="D64" i="11" l="1"/>
  <c r="E64" i="11" s="1"/>
  <c r="H17" i="4"/>
  <c r="H24" i="4"/>
  <c r="H112" i="4"/>
  <c r="D112" i="11"/>
  <c r="E112" i="11" s="1"/>
  <c r="H55" i="4"/>
  <c r="I162" i="5"/>
  <c r="J137" i="5"/>
  <c r="H27" i="4"/>
  <c r="H164" i="5"/>
  <c r="H137" i="5"/>
  <c r="H44" i="4"/>
  <c r="D85" i="11"/>
  <c r="E85" i="11" s="1"/>
  <c r="H162" i="5"/>
  <c r="H105" i="4"/>
  <c r="D97" i="11"/>
  <c r="E97" i="11" s="1"/>
  <c r="H41" i="4"/>
  <c r="J111" i="5"/>
  <c r="H10" i="5"/>
  <c r="D53" i="11"/>
  <c r="E53" i="11" s="1"/>
  <c r="H9" i="5"/>
  <c r="H111" i="5"/>
  <c r="H40" i="4"/>
  <c r="H62" i="4"/>
  <c r="D62" i="11"/>
  <c r="E62" i="11" s="1"/>
  <c r="H90" i="4"/>
  <c r="D90" i="11"/>
  <c r="E90" i="11" s="1"/>
  <c r="H87" i="4"/>
  <c r="D87" i="11"/>
  <c r="E87" i="11" s="1"/>
  <c r="J58" i="5"/>
  <c r="I58" i="5"/>
  <c r="H106" i="5"/>
  <c r="D83" i="11"/>
  <c r="E83" i="11" s="1"/>
  <c r="H83" i="4"/>
  <c r="H33" i="5"/>
  <c r="H71" i="4"/>
  <c r="D71" i="11"/>
  <c r="E71" i="11" s="1"/>
  <c r="H76" i="5"/>
  <c r="H74" i="5"/>
  <c r="H99" i="5"/>
  <c r="H109" i="5"/>
  <c r="H6" i="4"/>
  <c r="H30" i="5"/>
  <c r="H18" i="5"/>
  <c r="D12" i="11"/>
  <c r="E12" i="11" s="1"/>
  <c r="H12" i="4"/>
  <c r="D92" i="11"/>
  <c r="E92" i="11" s="1"/>
  <c r="H92" i="4"/>
  <c r="D15" i="11"/>
  <c r="E15" i="11" s="1"/>
  <c r="H15" i="4"/>
  <c r="D47" i="11"/>
  <c r="E47" i="11" s="1"/>
  <c r="H47" i="4"/>
  <c r="D26" i="11"/>
  <c r="E26" i="11" s="1"/>
  <c r="H26" i="4"/>
  <c r="D84" i="11"/>
  <c r="E84" i="11" s="1"/>
  <c r="H84" i="4"/>
  <c r="D110" i="11"/>
  <c r="E110" i="11" s="1"/>
  <c r="H110" i="4"/>
  <c r="D23" i="11"/>
  <c r="E23" i="11" s="1"/>
  <c r="H23" i="4"/>
  <c r="I106" i="5"/>
  <c r="J106" i="5"/>
  <c r="J165" i="5"/>
  <c r="I165" i="5"/>
  <c r="H84" i="5"/>
  <c r="I33" i="5"/>
  <c r="J33" i="5"/>
  <c r="D42" i="11"/>
  <c r="E42" i="11" s="1"/>
  <c r="H42" i="4"/>
  <c r="I115" i="5"/>
  <c r="J115" i="5"/>
  <c r="H115" i="5"/>
  <c r="I166" i="5"/>
  <c r="J166" i="5"/>
  <c r="D66" i="11"/>
  <c r="E66" i="11" s="1"/>
  <c r="H66" i="4"/>
  <c r="I76" i="5"/>
  <c r="J76" i="5"/>
  <c r="I74" i="5"/>
  <c r="J74" i="5"/>
  <c r="J99" i="5"/>
  <c r="I99" i="5"/>
  <c r="J109" i="5"/>
  <c r="I109" i="5"/>
  <c r="H24" i="5"/>
  <c r="D6" i="5"/>
  <c r="D77" i="11"/>
  <c r="E77" i="11" s="1"/>
  <c r="H77" i="4"/>
  <c r="H92" i="5"/>
  <c r="J30" i="5"/>
  <c r="I30" i="5"/>
  <c r="I100" i="5"/>
  <c r="J100" i="5"/>
  <c r="D13" i="11"/>
  <c r="E13" i="11" s="1"/>
  <c r="H13" i="4"/>
  <c r="D107" i="11"/>
  <c r="E107" i="11" s="1"/>
  <c r="H107" i="4"/>
  <c r="H141" i="5"/>
  <c r="I163" i="5"/>
  <c r="J163" i="5"/>
  <c r="J118" i="5"/>
  <c r="I118" i="5"/>
  <c r="H165" i="5"/>
  <c r="H114" i="5"/>
  <c r="H91" i="5"/>
  <c r="D78" i="11"/>
  <c r="E78" i="11" s="1"/>
  <c r="H78" i="4"/>
  <c r="D91" i="11"/>
  <c r="E91" i="11" s="1"/>
  <c r="H91" i="4"/>
  <c r="H166" i="5"/>
  <c r="D104" i="11"/>
  <c r="E104" i="11" s="1"/>
  <c r="H104" i="4"/>
  <c r="H66" i="5"/>
  <c r="J24" i="5"/>
  <c r="I24" i="5"/>
  <c r="H96" i="5"/>
  <c r="H65" i="4"/>
  <c r="D65" i="11"/>
  <c r="E65" i="11" s="1"/>
  <c r="H90" i="5"/>
  <c r="J89" i="5"/>
  <c r="I89" i="5"/>
  <c r="H25" i="4"/>
  <c r="D25" i="11"/>
  <c r="E25" i="11" s="1"/>
  <c r="J141" i="5"/>
  <c r="I141" i="5"/>
  <c r="H50" i="4"/>
  <c r="D50" i="11"/>
  <c r="E50" i="11" s="1"/>
  <c r="H163" i="5"/>
  <c r="D63" i="11"/>
  <c r="E63" i="11" s="1"/>
  <c r="H63" i="4"/>
  <c r="H118" i="5"/>
  <c r="D59" i="11"/>
  <c r="E59" i="11" s="1"/>
  <c r="H59" i="4"/>
  <c r="I114" i="5"/>
  <c r="J114" i="5"/>
  <c r="I91" i="5"/>
  <c r="J91" i="5"/>
  <c r="D86" i="11"/>
  <c r="E86" i="11" s="1"/>
  <c r="H86" i="4"/>
  <c r="H59" i="5"/>
  <c r="J131" i="5"/>
  <c r="I131" i="5"/>
  <c r="H20" i="5"/>
  <c r="H78" i="5"/>
  <c r="J66" i="5"/>
  <c r="I66" i="5"/>
  <c r="H21" i="5"/>
  <c r="D51" i="11"/>
  <c r="E51" i="11" s="1"/>
  <c r="H51" i="4"/>
  <c r="I96" i="5"/>
  <c r="J96" i="5"/>
  <c r="D19" i="11"/>
  <c r="E19" i="11" s="1"/>
  <c r="H19" i="4"/>
  <c r="H29" i="4"/>
  <c r="D29" i="11"/>
  <c r="E29" i="11" s="1"/>
  <c r="I90" i="5"/>
  <c r="J90" i="5"/>
  <c r="D61" i="11"/>
  <c r="E61" i="11" s="1"/>
  <c r="H61" i="4"/>
  <c r="H143" i="5"/>
  <c r="D45" i="11"/>
  <c r="E45" i="11" s="1"/>
  <c r="H45" i="4"/>
  <c r="J13" i="5"/>
  <c r="I13" i="5"/>
  <c r="H68" i="4"/>
  <c r="D68" i="11"/>
  <c r="E68" i="11" s="1"/>
  <c r="H153" i="5"/>
  <c r="H58" i="4"/>
  <c r="D58" i="11"/>
  <c r="E58" i="11" s="1"/>
  <c r="I71" i="5"/>
  <c r="J71" i="5"/>
  <c r="I59" i="5"/>
  <c r="J59" i="5"/>
  <c r="H117" i="5"/>
  <c r="D33" i="11"/>
  <c r="E33" i="11" s="1"/>
  <c r="H33" i="4"/>
  <c r="H32" i="4"/>
  <c r="D32" i="11"/>
  <c r="E32" i="11" s="1"/>
  <c r="J20" i="5"/>
  <c r="I20" i="5"/>
  <c r="I78" i="5"/>
  <c r="J78" i="5"/>
  <c r="I21" i="5"/>
  <c r="J21" i="5"/>
  <c r="J129" i="5"/>
  <c r="I129" i="5"/>
  <c r="I92" i="5"/>
  <c r="J92" i="5"/>
  <c r="H75" i="4"/>
  <c r="D75" i="11"/>
  <c r="E75" i="11" s="1"/>
  <c r="J160" i="5"/>
  <c r="I160" i="5"/>
  <c r="H28" i="5"/>
  <c r="D46" i="11"/>
  <c r="E46" i="11" s="1"/>
  <c r="H46" i="4"/>
  <c r="H147" i="5"/>
  <c r="H35" i="5"/>
  <c r="H100" i="5"/>
  <c r="H140" i="5"/>
  <c r="H15" i="5"/>
  <c r="H57" i="5"/>
  <c r="J143" i="5"/>
  <c r="I143" i="5"/>
  <c r="H54" i="5"/>
  <c r="D7" i="11"/>
  <c r="E7" i="11" s="1"/>
  <c r="H7" i="4"/>
  <c r="J153" i="5"/>
  <c r="I153" i="5"/>
  <c r="H43" i="5"/>
  <c r="D54" i="11"/>
  <c r="E54" i="11" s="1"/>
  <c r="H54" i="4"/>
  <c r="H86" i="5"/>
  <c r="H7" i="5"/>
  <c r="H110" i="5"/>
  <c r="H71" i="5"/>
  <c r="H70" i="4"/>
  <c r="D70" i="11"/>
  <c r="E70" i="11" s="1"/>
  <c r="H138" i="5"/>
  <c r="H52" i="5"/>
  <c r="H168" i="5"/>
  <c r="I117" i="5"/>
  <c r="J117" i="5"/>
  <c r="J169" i="5"/>
  <c r="I169" i="5"/>
  <c r="J180" i="5"/>
  <c r="I180" i="5"/>
  <c r="I179" i="5"/>
  <c r="J179" i="5"/>
  <c r="H129" i="5"/>
  <c r="J18" i="5"/>
  <c r="I18" i="5"/>
  <c r="H8" i="4"/>
  <c r="D8" i="11"/>
  <c r="E8" i="11" s="1"/>
  <c r="I176" i="5"/>
  <c r="J176" i="5"/>
  <c r="H176" i="5"/>
  <c r="H47" i="5"/>
  <c r="D88" i="11"/>
  <c r="E88" i="11" s="1"/>
  <c r="H88" i="4"/>
  <c r="J28" i="5"/>
  <c r="I28" i="5"/>
  <c r="H96" i="4"/>
  <c r="D96" i="11"/>
  <c r="E96" i="11" s="1"/>
  <c r="H130" i="5"/>
  <c r="D39" i="11"/>
  <c r="E39" i="11" s="1"/>
  <c r="H39" i="4"/>
  <c r="I147" i="5"/>
  <c r="J147" i="5"/>
  <c r="I35" i="5"/>
  <c r="J35" i="5"/>
  <c r="J140" i="5"/>
  <c r="I140" i="5"/>
  <c r="H88" i="5"/>
  <c r="H83" i="5"/>
  <c r="I15" i="5"/>
  <c r="J15" i="5"/>
  <c r="I12" i="5"/>
  <c r="J12" i="5"/>
  <c r="H12" i="5"/>
  <c r="I57" i="5"/>
  <c r="J57" i="5"/>
  <c r="H95" i="5"/>
  <c r="D108" i="11"/>
  <c r="E108" i="11" s="1"/>
  <c r="H108" i="4"/>
  <c r="J54" i="5"/>
  <c r="I54" i="5"/>
  <c r="H128" i="5"/>
  <c r="H152" i="5"/>
  <c r="H16" i="5"/>
  <c r="J43" i="5"/>
  <c r="I43" i="5"/>
  <c r="I86" i="5"/>
  <c r="J86" i="5"/>
  <c r="I7" i="5"/>
  <c r="J7" i="5"/>
  <c r="I84" i="5"/>
  <c r="J84" i="5"/>
  <c r="J110" i="5"/>
  <c r="I110" i="5"/>
  <c r="J138" i="5"/>
  <c r="I138" i="5"/>
  <c r="I52" i="5"/>
  <c r="J52" i="5"/>
  <c r="H32" i="5"/>
  <c r="H46" i="5"/>
  <c r="H49" i="5"/>
  <c r="H131" i="5"/>
  <c r="H169" i="5"/>
  <c r="H51" i="5"/>
  <c r="H180" i="5"/>
  <c r="H25" i="5"/>
  <c r="H126" i="5"/>
  <c r="H160" i="5"/>
  <c r="J47" i="5"/>
  <c r="I47" i="5"/>
  <c r="I130" i="5"/>
  <c r="J130" i="5"/>
  <c r="J88" i="5"/>
  <c r="I88" i="5"/>
  <c r="I83" i="5"/>
  <c r="J83" i="5"/>
  <c r="H89" i="5"/>
  <c r="J95" i="5"/>
  <c r="I95" i="5"/>
  <c r="H58" i="5"/>
  <c r="H13" i="5"/>
  <c r="I128" i="5"/>
  <c r="J128" i="5"/>
  <c r="J152" i="5"/>
  <c r="I152" i="5"/>
  <c r="J16" i="5"/>
  <c r="I16" i="5"/>
  <c r="D89" i="11"/>
  <c r="E89" i="11" s="1"/>
  <c r="H89" i="4"/>
  <c r="J168" i="5"/>
  <c r="I168" i="5"/>
  <c r="J32" i="5"/>
  <c r="I32" i="5"/>
  <c r="J46" i="5"/>
  <c r="I46" i="5"/>
  <c r="J49" i="5"/>
  <c r="I49" i="5"/>
  <c r="J51" i="5"/>
  <c r="I51" i="5"/>
  <c r="H179" i="5"/>
  <c r="I25" i="5"/>
  <c r="J25" i="5"/>
  <c r="I126" i="5"/>
  <c r="J126" i="5"/>
  <c r="D56" i="11"/>
  <c r="E56" i="11" s="1"/>
  <c r="H56" i="4"/>
  <c r="M6" i="4" l="1"/>
  <c r="A2" i="5" s="1"/>
  <c r="K3" i="5" s="1"/>
  <c r="M9" i="4"/>
  <c r="M36" i="5" l="1"/>
  <c r="N187" i="5"/>
  <c r="O190" i="5"/>
  <c r="M192" i="5"/>
  <c r="S192" i="5" s="1"/>
  <c r="N195" i="5"/>
  <c r="O198" i="5"/>
  <c r="M200" i="5"/>
  <c r="S200" i="5" s="1"/>
  <c r="N203" i="5"/>
  <c r="O206" i="5"/>
  <c r="M208" i="5"/>
  <c r="S208" i="5" s="1"/>
  <c r="N211" i="5"/>
  <c r="O214" i="5"/>
  <c r="M216" i="5"/>
  <c r="S216" i="5" s="1"/>
  <c r="N219" i="5"/>
  <c r="O222" i="5"/>
  <c r="M224" i="5"/>
  <c r="S224" i="5" s="1"/>
  <c r="N227" i="5"/>
  <c r="O230" i="5"/>
  <c r="M232" i="5"/>
  <c r="S232" i="5" s="1"/>
  <c r="N235" i="5"/>
  <c r="O238" i="5"/>
  <c r="M240" i="5"/>
  <c r="S240" i="5" s="1"/>
  <c r="N243" i="5"/>
  <c r="O189" i="5"/>
  <c r="M191" i="5"/>
  <c r="S191" i="5" s="1"/>
  <c r="N194" i="5"/>
  <c r="O197" i="5"/>
  <c r="M199" i="5"/>
  <c r="S199" i="5" s="1"/>
  <c r="N202" i="5"/>
  <c r="O205" i="5"/>
  <c r="M207" i="5"/>
  <c r="S207" i="5" s="1"/>
  <c r="N210" i="5"/>
  <c r="O213" i="5"/>
  <c r="M215" i="5"/>
  <c r="S215" i="5" s="1"/>
  <c r="N218" i="5"/>
  <c r="O221" i="5"/>
  <c r="M223" i="5"/>
  <c r="S223" i="5" s="1"/>
  <c r="N226" i="5"/>
  <c r="O229" i="5"/>
  <c r="M231" i="5"/>
  <c r="S231" i="5" s="1"/>
  <c r="N234" i="5"/>
  <c r="O237" i="5"/>
  <c r="M239" i="5"/>
  <c r="S239" i="5" s="1"/>
  <c r="N242" i="5"/>
  <c r="O245" i="5"/>
  <c r="M2" i="5"/>
  <c r="S2" i="5" s="1"/>
  <c r="N5" i="5"/>
  <c r="M188" i="5"/>
  <c r="S188" i="5" s="1"/>
  <c r="N191" i="5"/>
  <c r="O194" i="5"/>
  <c r="M196" i="5"/>
  <c r="S196" i="5" s="1"/>
  <c r="N199" i="5"/>
  <c r="O202" i="5"/>
  <c r="M204" i="5"/>
  <c r="S204" i="5" s="1"/>
  <c r="N207" i="5"/>
  <c r="O210" i="5"/>
  <c r="M212" i="5"/>
  <c r="S212" i="5" s="1"/>
  <c r="N215" i="5"/>
  <c r="O218" i="5"/>
  <c r="M220" i="5"/>
  <c r="S220" i="5" s="1"/>
  <c r="N223" i="5"/>
  <c r="O226" i="5"/>
  <c r="M228" i="5"/>
  <c r="S228" i="5" s="1"/>
  <c r="N231" i="5"/>
  <c r="O234" i="5"/>
  <c r="M236" i="5"/>
  <c r="S236" i="5" s="1"/>
  <c r="N239" i="5"/>
  <c r="O242" i="5"/>
  <c r="M244" i="5"/>
  <c r="S244" i="5" s="1"/>
  <c r="M187" i="5"/>
  <c r="S187" i="5" s="1"/>
  <c r="N190" i="5"/>
  <c r="O193" i="5"/>
  <c r="M195" i="5"/>
  <c r="S195" i="5" s="1"/>
  <c r="N198" i="5"/>
  <c r="O201" i="5"/>
  <c r="M203" i="5"/>
  <c r="S203" i="5" s="1"/>
  <c r="N206" i="5"/>
  <c r="O209" i="5"/>
  <c r="M211" i="5"/>
  <c r="S211" i="5" s="1"/>
  <c r="N214" i="5"/>
  <c r="O217" i="5"/>
  <c r="M219" i="5"/>
  <c r="S219" i="5" s="1"/>
  <c r="N222" i="5"/>
  <c r="O225" i="5"/>
  <c r="M227" i="5"/>
  <c r="S227" i="5" s="1"/>
  <c r="N230" i="5"/>
  <c r="O233" i="5"/>
  <c r="M235" i="5"/>
  <c r="S235" i="5" s="1"/>
  <c r="N238" i="5"/>
  <c r="O241" i="5"/>
  <c r="M243" i="5"/>
  <c r="S243" i="5" s="1"/>
  <c r="N246" i="5"/>
  <c r="O4" i="5"/>
  <c r="N189" i="5"/>
  <c r="O192" i="5"/>
  <c r="M202" i="5"/>
  <c r="S202" i="5" s="1"/>
  <c r="N205" i="5"/>
  <c r="O208" i="5"/>
  <c r="M218" i="5"/>
  <c r="S218" i="5" s="1"/>
  <c r="N221" i="5"/>
  <c r="O224" i="5"/>
  <c r="M234" i="5"/>
  <c r="S234" i="5" s="1"/>
  <c r="N237" i="5"/>
  <c r="O240" i="5"/>
  <c r="M193" i="5"/>
  <c r="S193" i="5" s="1"/>
  <c r="N196" i="5"/>
  <c r="O199" i="5"/>
  <c r="M209" i="5"/>
  <c r="S209" i="5" s="1"/>
  <c r="N212" i="5"/>
  <c r="O215" i="5"/>
  <c r="M225" i="5"/>
  <c r="S225" i="5" s="1"/>
  <c r="N228" i="5"/>
  <c r="O231" i="5"/>
  <c r="M241" i="5"/>
  <c r="S241" i="5" s="1"/>
  <c r="N244" i="5"/>
  <c r="M4" i="5"/>
  <c r="S4" i="5" s="1"/>
  <c r="M190" i="5"/>
  <c r="S190" i="5" s="1"/>
  <c r="N193" i="5"/>
  <c r="O196" i="5"/>
  <c r="M206" i="5"/>
  <c r="S206" i="5" s="1"/>
  <c r="N209" i="5"/>
  <c r="O212" i="5"/>
  <c r="M222" i="5"/>
  <c r="S222" i="5" s="1"/>
  <c r="N225" i="5"/>
  <c r="O228" i="5"/>
  <c r="M238" i="5"/>
  <c r="S238" i="5" s="1"/>
  <c r="N241" i="5"/>
  <c r="O244" i="5"/>
  <c r="N2" i="5"/>
  <c r="N4" i="5"/>
  <c r="O187" i="5"/>
  <c r="M197" i="5"/>
  <c r="S197" i="5" s="1"/>
  <c r="N200" i="5"/>
  <c r="O203" i="5"/>
  <c r="M213" i="5"/>
  <c r="S213" i="5" s="1"/>
  <c r="N216" i="5"/>
  <c r="O219" i="5"/>
  <c r="M229" i="5"/>
  <c r="S229" i="5" s="1"/>
  <c r="N232" i="5"/>
  <c r="O235" i="5"/>
  <c r="M245" i="5"/>
  <c r="S245" i="5" s="1"/>
  <c r="O2" i="5"/>
  <c r="M194" i="5"/>
  <c r="S194" i="5" s="1"/>
  <c r="N197" i="5"/>
  <c r="O200" i="5"/>
  <c r="M210" i="5"/>
  <c r="S210" i="5" s="1"/>
  <c r="N213" i="5"/>
  <c r="O216" i="5"/>
  <c r="M226" i="5"/>
  <c r="S226" i="5" s="1"/>
  <c r="N229" i="5"/>
  <c r="O232" i="5"/>
  <c r="M242" i="5"/>
  <c r="S242" i="5" s="1"/>
  <c r="N245" i="5"/>
  <c r="N188" i="5"/>
  <c r="O191" i="5"/>
  <c r="M201" i="5"/>
  <c r="S201" i="5" s="1"/>
  <c r="N204" i="5"/>
  <c r="O207" i="5"/>
  <c r="M217" i="5"/>
  <c r="S217" i="5" s="1"/>
  <c r="N220" i="5"/>
  <c r="O223" i="5"/>
  <c r="M233" i="5"/>
  <c r="S233" i="5" s="1"/>
  <c r="N236" i="5"/>
  <c r="O239" i="5"/>
  <c r="M3" i="5"/>
  <c r="S3" i="5" s="1"/>
  <c r="M5" i="5"/>
  <c r="S5" i="5" s="1"/>
  <c r="O188" i="5"/>
  <c r="M198" i="5"/>
  <c r="S198" i="5" s="1"/>
  <c r="N201" i="5"/>
  <c r="O204" i="5"/>
  <c r="M214" i="5"/>
  <c r="S214" i="5" s="1"/>
  <c r="N217" i="5"/>
  <c r="O220" i="5"/>
  <c r="M230" i="5"/>
  <c r="S230" i="5" s="1"/>
  <c r="N233" i="5"/>
  <c r="O236" i="5"/>
  <c r="M246" i="5"/>
  <c r="S246" i="5" s="1"/>
  <c r="N3" i="5"/>
  <c r="O5" i="5"/>
  <c r="M189" i="5"/>
  <c r="S189" i="5" s="1"/>
  <c r="N192" i="5"/>
  <c r="O195" i="5"/>
  <c r="M205" i="5"/>
  <c r="S205" i="5" s="1"/>
  <c r="N208" i="5"/>
  <c r="O211" i="5"/>
  <c r="M221" i="5"/>
  <c r="S221" i="5" s="1"/>
  <c r="N224" i="5"/>
  <c r="O227" i="5"/>
  <c r="M237" i="5"/>
  <c r="S237" i="5" s="1"/>
  <c r="N240" i="5"/>
  <c r="O243" i="5"/>
  <c r="O246" i="5"/>
  <c r="O3" i="5"/>
  <c r="M6" i="5"/>
  <c r="S6" i="5" s="1"/>
  <c r="O59" i="5"/>
  <c r="Q59" i="5" s="1"/>
  <c r="F59" i="7" s="1"/>
  <c r="O158" i="5"/>
  <c r="O160" i="5"/>
  <c r="O166" i="5"/>
  <c r="O168" i="5"/>
  <c r="O174" i="5"/>
  <c r="O176" i="5"/>
  <c r="O182" i="5"/>
  <c r="O184" i="5"/>
  <c r="M157" i="5"/>
  <c r="S157" i="5" s="1"/>
  <c r="M163" i="5"/>
  <c r="S163" i="5" s="1"/>
  <c r="M165" i="5"/>
  <c r="S165" i="5" s="1"/>
  <c r="M171" i="5"/>
  <c r="S171" i="5" s="1"/>
  <c r="M173" i="5"/>
  <c r="S173" i="5" s="1"/>
  <c r="M179" i="5"/>
  <c r="S179" i="5" s="1"/>
  <c r="M181" i="5"/>
  <c r="S181" i="5" s="1"/>
  <c r="N157" i="5"/>
  <c r="M159" i="5"/>
  <c r="S159" i="5" s="1"/>
  <c r="M161" i="5"/>
  <c r="S161" i="5" s="1"/>
  <c r="N163" i="5"/>
  <c r="N165" i="5"/>
  <c r="M167" i="5"/>
  <c r="S167" i="5" s="1"/>
  <c r="M169" i="5"/>
  <c r="S169" i="5" s="1"/>
  <c r="N171" i="5"/>
  <c r="N173" i="5"/>
  <c r="M175" i="5"/>
  <c r="S175" i="5" s="1"/>
  <c r="M177" i="5"/>
  <c r="S177" i="5" s="1"/>
  <c r="N179" i="5"/>
  <c r="N181" i="5"/>
  <c r="M183" i="5"/>
  <c r="S183" i="5" s="1"/>
  <c r="M185" i="5"/>
  <c r="S185" i="5" s="1"/>
  <c r="O157" i="5"/>
  <c r="N159" i="5"/>
  <c r="N161" i="5"/>
  <c r="O163" i="5"/>
  <c r="O165" i="5"/>
  <c r="N167" i="5"/>
  <c r="N169" i="5"/>
  <c r="O171" i="5"/>
  <c r="O173" i="5"/>
  <c r="N175" i="5"/>
  <c r="N177" i="5"/>
  <c r="O179" i="5"/>
  <c r="O181" i="5"/>
  <c r="N183" i="5"/>
  <c r="N185" i="5"/>
  <c r="O159" i="5"/>
  <c r="O161" i="5"/>
  <c r="O167" i="5"/>
  <c r="O169" i="5"/>
  <c r="O175" i="5"/>
  <c r="O177" i="5"/>
  <c r="O183" i="5"/>
  <c r="O185" i="5"/>
  <c r="M162" i="5"/>
  <c r="S162" i="5" s="1"/>
  <c r="M164" i="5"/>
  <c r="S164" i="5" s="1"/>
  <c r="M170" i="5"/>
  <c r="S170" i="5" s="1"/>
  <c r="M172" i="5"/>
  <c r="S172" i="5" s="1"/>
  <c r="M178" i="5"/>
  <c r="S178" i="5" s="1"/>
  <c r="M180" i="5"/>
  <c r="S180" i="5" s="1"/>
  <c r="M186" i="5"/>
  <c r="S186" i="5" s="1"/>
  <c r="M158" i="5"/>
  <c r="S158" i="5" s="1"/>
  <c r="M160" i="5"/>
  <c r="S160" i="5" s="1"/>
  <c r="N162" i="5"/>
  <c r="N164" i="5"/>
  <c r="M166" i="5"/>
  <c r="S166" i="5" s="1"/>
  <c r="M168" i="5"/>
  <c r="S168" i="5" s="1"/>
  <c r="N170" i="5"/>
  <c r="N172" i="5"/>
  <c r="M174" i="5"/>
  <c r="S174" i="5" s="1"/>
  <c r="M176" i="5"/>
  <c r="S176" i="5" s="1"/>
  <c r="N178" i="5"/>
  <c r="N180" i="5"/>
  <c r="M182" i="5"/>
  <c r="S182" i="5" s="1"/>
  <c r="M184" i="5"/>
  <c r="S184" i="5" s="1"/>
  <c r="N186" i="5"/>
  <c r="M77" i="5"/>
  <c r="S77" i="5" s="1"/>
  <c r="N158" i="5"/>
  <c r="N160" i="5"/>
  <c r="O162" i="5"/>
  <c r="O164" i="5"/>
  <c r="N166" i="5"/>
  <c r="N168" i="5"/>
  <c r="O170" i="5"/>
  <c r="O172" i="5"/>
  <c r="N174" i="5"/>
  <c r="N176" i="5"/>
  <c r="O178" i="5"/>
  <c r="O180" i="5"/>
  <c r="N182" i="5"/>
  <c r="N184" i="5"/>
  <c r="O186" i="5"/>
  <c r="M12" i="4"/>
  <c r="M100" i="5"/>
  <c r="S100" i="5" s="1"/>
  <c r="M70" i="5"/>
  <c r="S70" i="5" s="1"/>
  <c r="M83" i="5"/>
  <c r="S83" i="5" s="1"/>
  <c r="M16" i="5"/>
  <c r="S16" i="5" s="1"/>
  <c r="M44" i="5"/>
  <c r="S44" i="5" s="1"/>
  <c r="O25" i="5"/>
  <c r="N15" i="5"/>
  <c r="M95" i="5"/>
  <c r="S95" i="5" s="1"/>
  <c r="N101" i="5"/>
  <c r="N57" i="5"/>
  <c r="O138" i="5"/>
  <c r="Q138" i="5" s="1"/>
  <c r="F138" i="7" s="1"/>
  <c r="N33" i="5"/>
  <c r="M25" i="5"/>
  <c r="S25" i="5" s="1"/>
  <c r="N102" i="5"/>
  <c r="N133" i="5"/>
  <c r="M102" i="5"/>
  <c r="S102" i="5" s="1"/>
  <c r="M144" i="5"/>
  <c r="S144" i="5" s="1"/>
  <c r="M61" i="5"/>
  <c r="S61" i="5" s="1"/>
  <c r="M63" i="5"/>
  <c r="S63" i="5" s="1"/>
  <c r="M130" i="5"/>
  <c r="S130" i="5" s="1"/>
  <c r="M136" i="5"/>
  <c r="S136" i="5" s="1"/>
  <c r="M143" i="5"/>
  <c r="S143" i="5" s="1"/>
  <c r="N90" i="5"/>
  <c r="O16" i="5"/>
  <c r="O74" i="5"/>
  <c r="Q74" i="5" s="1"/>
  <c r="F74" i="7" s="1"/>
  <c r="O48" i="5"/>
  <c r="Q48" i="5" s="1"/>
  <c r="F48" i="7" s="1"/>
  <c r="M147" i="5"/>
  <c r="S147" i="5" s="1"/>
  <c r="O82" i="5"/>
  <c r="Q82" i="5" s="1"/>
  <c r="F82" i="7" s="1"/>
  <c r="M30" i="5"/>
  <c r="S30" i="5" s="1"/>
  <c r="M94" i="5"/>
  <c r="S94" i="5" s="1"/>
  <c r="M104" i="5"/>
  <c r="S104" i="5" s="1"/>
  <c r="M53" i="5"/>
  <c r="S53" i="5" s="1"/>
  <c r="N85" i="5"/>
  <c r="N110" i="5"/>
  <c r="N71" i="5"/>
  <c r="M155" i="5"/>
  <c r="S155" i="5" s="1"/>
  <c r="O60" i="5"/>
  <c r="U60" i="5" s="1"/>
  <c r="O95" i="5"/>
  <c r="N93" i="5"/>
  <c r="N87" i="5"/>
  <c r="N23" i="5"/>
  <c r="M73" i="5"/>
  <c r="S73" i="5" s="1"/>
  <c r="N146" i="5"/>
  <c r="N34" i="5"/>
  <c r="N8" i="5"/>
  <c r="N16" i="5"/>
  <c r="N41" i="5"/>
  <c r="N113" i="5"/>
  <c r="M46" i="5"/>
  <c r="S46" i="5" s="1"/>
  <c r="O87" i="5"/>
  <c r="Q87" i="5" s="1"/>
  <c r="F87" i="7" s="1"/>
  <c r="O72" i="5"/>
  <c r="Q72" i="5" s="1"/>
  <c r="F72" i="7" s="1"/>
  <c r="O43" i="5"/>
  <c r="Q43" i="5" s="1"/>
  <c r="F43" i="7" s="1"/>
  <c r="O126" i="5"/>
  <c r="O7" i="5"/>
  <c r="O32" i="5"/>
  <c r="O27" i="5"/>
  <c r="U27" i="5" s="1"/>
  <c r="O36" i="5"/>
  <c r="Q36" i="5" s="1"/>
  <c r="F36" i="7" s="1"/>
  <c r="O13" i="5"/>
  <c r="O141" i="5"/>
  <c r="O67" i="5"/>
  <c r="Q67" i="5" s="1"/>
  <c r="F67" i="7" s="1"/>
  <c r="O56" i="5"/>
  <c r="Q56" i="5" s="1"/>
  <c r="F56" i="7" s="1"/>
  <c r="O96" i="5"/>
  <c r="O151" i="5"/>
  <c r="Q151" i="5" s="1"/>
  <c r="F151" i="7" s="1"/>
  <c r="O127" i="5"/>
  <c r="Q127" i="5" s="1"/>
  <c r="F127" i="7" s="1"/>
  <c r="O136" i="5"/>
  <c r="U136" i="5" s="1"/>
  <c r="O19" i="5"/>
  <c r="Q19" i="5" s="1"/>
  <c r="F19" i="7" s="1"/>
  <c r="O70" i="5"/>
  <c r="Q70" i="5" s="1"/>
  <c r="F70" i="7" s="1"/>
  <c r="O132" i="5"/>
  <c r="Q132" i="5" s="1"/>
  <c r="F132" i="7" s="1"/>
  <c r="O133" i="5"/>
  <c r="U133" i="5" s="1"/>
  <c r="O18" i="5"/>
  <c r="O86" i="5"/>
  <c r="N147" i="5"/>
  <c r="N123" i="5"/>
  <c r="M156" i="5"/>
  <c r="S156" i="5" s="1"/>
  <c r="N12" i="5"/>
  <c r="M101" i="5"/>
  <c r="S101" i="5" s="1"/>
  <c r="N100" i="5"/>
  <c r="N112" i="5"/>
  <c r="N119" i="5"/>
  <c r="M62" i="5"/>
  <c r="S62" i="5" s="1"/>
  <c r="M74" i="5"/>
  <c r="S74" i="5" s="1"/>
  <c r="N152" i="5"/>
  <c r="N60" i="5"/>
  <c r="N67" i="5"/>
  <c r="N27" i="5"/>
  <c r="N89" i="5"/>
  <c r="N130" i="5"/>
  <c r="M126" i="5"/>
  <c r="S126" i="5" s="1"/>
  <c r="M15" i="5"/>
  <c r="S15" i="5" s="1"/>
  <c r="N97" i="5"/>
  <c r="M12" i="5"/>
  <c r="S12" i="5" s="1"/>
  <c r="N139" i="5"/>
  <c r="M93" i="5"/>
  <c r="S93" i="5" s="1"/>
  <c r="M146" i="5"/>
  <c r="S146" i="5" s="1"/>
  <c r="N46" i="5"/>
  <c r="N143" i="5"/>
  <c r="N124" i="5"/>
  <c r="M150" i="5"/>
  <c r="S150" i="5" s="1"/>
  <c r="N29" i="5"/>
  <c r="M109" i="5"/>
  <c r="S109" i="5" s="1"/>
  <c r="N107" i="5"/>
  <c r="M48" i="5"/>
  <c r="S48" i="5" s="1"/>
  <c r="M14" i="5"/>
  <c r="S14" i="5" s="1"/>
  <c r="M33" i="5"/>
  <c r="S33" i="5" s="1"/>
  <c r="M89" i="5"/>
  <c r="S89" i="5" s="1"/>
  <c r="N104" i="5"/>
  <c r="N44" i="5"/>
  <c r="N96" i="5"/>
  <c r="O154" i="5"/>
  <c r="Q154" i="5" s="1"/>
  <c r="F154" i="7" s="1"/>
  <c r="M78" i="5"/>
  <c r="S78" i="5" s="1"/>
  <c r="M91" i="5"/>
  <c r="S91" i="5" s="1"/>
  <c r="M52" i="5"/>
  <c r="S52" i="5" s="1"/>
  <c r="N154" i="5"/>
  <c r="O89" i="5"/>
  <c r="O30" i="5"/>
  <c r="O85" i="5"/>
  <c r="U85" i="5" s="1"/>
  <c r="O47" i="5"/>
  <c r="O78" i="5"/>
  <c r="O142" i="5"/>
  <c r="U142" i="5" s="1"/>
  <c r="O98" i="5"/>
  <c r="Q98" i="5" s="1"/>
  <c r="F98" i="7" s="1"/>
  <c r="O116" i="5"/>
  <c r="Q116" i="5" s="1"/>
  <c r="F116" i="7" s="1"/>
  <c r="O148" i="5"/>
  <c r="Q148" i="5" s="1"/>
  <c r="F148" i="7" s="1"/>
  <c r="O39" i="5"/>
  <c r="Q39" i="5" s="1"/>
  <c r="F39" i="7" s="1"/>
  <c r="O137" i="5"/>
  <c r="U137" i="5" s="1"/>
  <c r="O105" i="5"/>
  <c r="Q105" i="5" s="1"/>
  <c r="F105" i="7" s="1"/>
  <c r="O101" i="5"/>
  <c r="U101" i="5" s="1"/>
  <c r="O112" i="5"/>
  <c r="Q112" i="5" s="1"/>
  <c r="F112" i="7" s="1"/>
  <c r="O83" i="5"/>
  <c r="O9" i="5"/>
  <c r="Q9" i="5" s="1"/>
  <c r="F9" i="7" s="1"/>
  <c r="O81" i="5"/>
  <c r="U81" i="5" s="1"/>
  <c r="N150" i="5"/>
  <c r="N26" i="5"/>
  <c r="N82" i="5"/>
  <c r="N50" i="5"/>
  <c r="N54" i="5"/>
  <c r="N81" i="5"/>
  <c r="M119" i="5"/>
  <c r="S119" i="5" s="1"/>
  <c r="N115" i="5"/>
  <c r="N6" i="5"/>
  <c r="V6" i="5" s="1"/>
  <c r="M11" i="5"/>
  <c r="S11" i="5" s="1"/>
  <c r="M117" i="5"/>
  <c r="S117" i="5" s="1"/>
  <c r="N49" i="5"/>
  <c r="M122" i="5"/>
  <c r="S122" i="5" s="1"/>
  <c r="N95" i="5"/>
  <c r="N19" i="5"/>
  <c r="M112" i="5"/>
  <c r="S112" i="5" s="1"/>
  <c r="M72" i="5"/>
  <c r="S72" i="5" s="1"/>
  <c r="N145" i="5"/>
  <c r="N28" i="5"/>
  <c r="O52" i="5"/>
  <c r="O64" i="5"/>
  <c r="U64" i="5" s="1"/>
  <c r="O123" i="5"/>
  <c r="Q123" i="5" s="1"/>
  <c r="F123" i="7" s="1"/>
  <c r="O150" i="5"/>
  <c r="U150" i="5" s="1"/>
  <c r="O108" i="5"/>
  <c r="Q108" i="5" s="1"/>
  <c r="F108" i="7" s="1"/>
  <c r="O40" i="5"/>
  <c r="U40" i="5" s="1"/>
  <c r="O49" i="5"/>
  <c r="O79" i="5"/>
  <c r="Q79" i="5" s="1"/>
  <c r="F79" i="7" s="1"/>
  <c r="O97" i="5"/>
  <c r="Q97" i="5" s="1"/>
  <c r="F97" i="7" s="1"/>
  <c r="O102" i="5"/>
  <c r="U102" i="5" s="1"/>
  <c r="O35" i="5"/>
  <c r="O153" i="5"/>
  <c r="O53" i="5"/>
  <c r="Q53" i="5" s="1"/>
  <c r="F53" i="7" s="1"/>
  <c r="O54" i="5"/>
  <c r="O147" i="5"/>
  <c r="O23" i="5"/>
  <c r="U23" i="5" s="1"/>
  <c r="O34" i="5"/>
  <c r="Q34" i="5" s="1"/>
  <c r="F34" i="7" s="1"/>
  <c r="O129" i="5"/>
  <c r="O114" i="5"/>
  <c r="M108" i="5"/>
  <c r="S108" i="5" s="1"/>
  <c r="M50" i="5"/>
  <c r="S50" i="5" s="1"/>
  <c r="M23" i="5"/>
  <c r="S23" i="5" s="1"/>
  <c r="N125" i="5"/>
  <c r="N31" i="5"/>
  <c r="M67" i="5"/>
  <c r="S67" i="5" s="1"/>
  <c r="N144" i="5"/>
  <c r="M18" i="5"/>
  <c r="S18" i="5" s="1"/>
  <c r="M131" i="5"/>
  <c r="S131" i="5" s="1"/>
  <c r="N59" i="5"/>
  <c r="N58" i="5"/>
  <c r="M49" i="5"/>
  <c r="S49" i="5" s="1"/>
  <c r="N51" i="5"/>
  <c r="M114" i="5"/>
  <c r="S114" i="5" s="1"/>
  <c r="M35" i="5"/>
  <c r="S35" i="5" s="1"/>
  <c r="M57" i="5"/>
  <c r="S57" i="5" s="1"/>
  <c r="M79" i="5"/>
  <c r="S79" i="5" s="1"/>
  <c r="N91" i="5"/>
  <c r="N117" i="5"/>
  <c r="M59" i="5"/>
  <c r="S59" i="5" s="1"/>
  <c r="M141" i="5"/>
  <c r="S141" i="5" s="1"/>
  <c r="N135" i="5"/>
  <c r="M124" i="5"/>
  <c r="S124" i="5" s="1"/>
  <c r="M111" i="5"/>
  <c r="S111" i="5" s="1"/>
  <c r="N140" i="5"/>
  <c r="N131" i="5"/>
  <c r="N11" i="5"/>
  <c r="M29" i="5"/>
  <c r="S29" i="5" s="1"/>
  <c r="M125" i="5"/>
  <c r="S125" i="5" s="1"/>
  <c r="N18" i="5"/>
  <c r="N128" i="5"/>
  <c r="N149" i="5"/>
  <c r="N148" i="5"/>
  <c r="M127" i="5"/>
  <c r="S127" i="5" s="1"/>
  <c r="N155" i="5"/>
  <c r="N116" i="5"/>
  <c r="N99" i="5"/>
  <c r="M107" i="5"/>
  <c r="S107" i="5" s="1"/>
  <c r="O31" i="5"/>
  <c r="Q31" i="5" s="1"/>
  <c r="F31" i="7" s="1"/>
  <c r="O99" i="5"/>
  <c r="O8" i="5"/>
  <c r="Q8" i="5" s="1"/>
  <c r="F8" i="7" s="1"/>
  <c r="O122" i="5"/>
  <c r="U122" i="5" s="1"/>
  <c r="O100" i="5"/>
  <c r="O135" i="5"/>
  <c r="Q135" i="5" s="1"/>
  <c r="F135" i="7" s="1"/>
  <c r="O84" i="5"/>
  <c r="O44" i="5"/>
  <c r="Q44" i="5" s="1"/>
  <c r="F44" i="7" s="1"/>
  <c r="O68" i="5"/>
  <c r="Q68" i="5" s="1"/>
  <c r="F68" i="7" s="1"/>
  <c r="O71" i="5"/>
  <c r="O88" i="5"/>
  <c r="O58" i="5"/>
  <c r="O46" i="5"/>
  <c r="O14" i="5"/>
  <c r="Q14" i="5" s="1"/>
  <c r="F14" i="7" s="1"/>
  <c r="O21" i="5"/>
  <c r="O130" i="5"/>
  <c r="O117" i="5"/>
  <c r="O38" i="5"/>
  <c r="U38" i="5" s="1"/>
  <c r="O111" i="5"/>
  <c r="U111" i="5" s="1"/>
  <c r="O24" i="5"/>
  <c r="N105" i="5"/>
  <c r="M142" i="5"/>
  <c r="S142" i="5" s="1"/>
  <c r="M129" i="5"/>
  <c r="S129" i="5" s="1"/>
  <c r="N32" i="5"/>
  <c r="N40" i="5"/>
  <c r="M19" i="5"/>
  <c r="S19" i="5" s="1"/>
  <c r="M54" i="5"/>
  <c r="S54" i="5" s="1"/>
  <c r="N136" i="5"/>
  <c r="M105" i="5"/>
  <c r="S105" i="5" s="1"/>
  <c r="N106" i="5"/>
  <c r="N53" i="5"/>
  <c r="N45" i="5"/>
  <c r="N36" i="5"/>
  <c r="N10" i="5"/>
  <c r="N30" i="5"/>
  <c r="M60" i="5"/>
  <c r="S60" i="5" s="1"/>
  <c r="N65" i="5"/>
  <c r="N114" i="5"/>
  <c r="N43" i="5"/>
  <c r="N75" i="5"/>
  <c r="M42" i="5"/>
  <c r="S42" i="5" s="1"/>
  <c r="M66" i="5"/>
  <c r="S66" i="5" s="1"/>
  <c r="M34" i="5"/>
  <c r="S34" i="5" s="1"/>
  <c r="M137" i="5"/>
  <c r="S137" i="5" s="1"/>
  <c r="N39" i="5"/>
  <c r="M24" i="5"/>
  <c r="S24" i="5" s="1"/>
  <c r="N69" i="5"/>
  <c r="N142" i="5"/>
  <c r="N61" i="5"/>
  <c r="N111" i="5"/>
  <c r="M56" i="5"/>
  <c r="S56" i="5" s="1"/>
  <c r="M40" i="5"/>
  <c r="S40" i="5" s="1"/>
  <c r="N134" i="5"/>
  <c r="M134" i="5"/>
  <c r="S134" i="5" s="1"/>
  <c r="N7" i="5"/>
  <c r="M110" i="5"/>
  <c r="S110" i="5" s="1"/>
  <c r="N21" i="5"/>
  <c r="O6" i="5"/>
  <c r="O57" i="5"/>
  <c r="O17" i="5"/>
  <c r="Q17" i="5" s="1"/>
  <c r="F17" i="7" s="1"/>
  <c r="O103" i="5"/>
  <c r="U103" i="5" s="1"/>
  <c r="O33" i="5"/>
  <c r="O140" i="5"/>
  <c r="O42" i="5"/>
  <c r="Q42" i="5" s="1"/>
  <c r="F42" i="7" s="1"/>
  <c r="O131" i="5"/>
  <c r="O55" i="5"/>
  <c r="Q55" i="5" s="1"/>
  <c r="F55" i="7" s="1"/>
  <c r="O62" i="5"/>
  <c r="Q62" i="5" s="1"/>
  <c r="F62" i="7" s="1"/>
  <c r="O22" i="5"/>
  <c r="Q22" i="5" s="1"/>
  <c r="F22" i="7" s="1"/>
  <c r="O155" i="5"/>
  <c r="Q155" i="5" s="1"/>
  <c r="F155" i="7" s="1"/>
  <c r="O152" i="5"/>
  <c r="O80" i="5"/>
  <c r="Q80" i="5" s="1"/>
  <c r="F80" i="7" s="1"/>
  <c r="O37" i="5"/>
  <c r="U37" i="5" s="1"/>
  <c r="O92" i="5"/>
  <c r="O73" i="5"/>
  <c r="Q73" i="5" s="1"/>
  <c r="F73" i="7" s="1"/>
  <c r="O15" i="5"/>
  <c r="O29" i="5"/>
  <c r="Q29" i="5" s="1"/>
  <c r="F29" i="7" s="1"/>
  <c r="N92" i="5"/>
  <c r="M45" i="5"/>
  <c r="S45" i="5" s="1"/>
  <c r="N126" i="5"/>
  <c r="N132" i="5"/>
  <c r="M153" i="5"/>
  <c r="S153" i="5" s="1"/>
  <c r="N79" i="5"/>
  <c r="N84" i="5"/>
  <c r="M13" i="5"/>
  <c r="S13" i="5" s="1"/>
  <c r="M32" i="5"/>
  <c r="S32" i="5" s="1"/>
  <c r="N94" i="5"/>
  <c r="N22" i="5"/>
  <c r="M149" i="5"/>
  <c r="S149" i="5" s="1"/>
  <c r="M151" i="5"/>
  <c r="S151" i="5" s="1"/>
  <c r="M152" i="5"/>
  <c r="S152" i="5" s="1"/>
  <c r="M9" i="5"/>
  <c r="S9" i="5" s="1"/>
  <c r="M154" i="5"/>
  <c r="S154" i="5" s="1"/>
  <c r="M69" i="5"/>
  <c r="S69" i="5" s="1"/>
  <c r="M86" i="5"/>
  <c r="S86" i="5" s="1"/>
  <c r="N66" i="5"/>
  <c r="N73" i="5"/>
  <c r="N77" i="5"/>
  <c r="N52" i="5"/>
  <c r="N56" i="5"/>
  <c r="M22" i="5"/>
  <c r="S22" i="5" s="1"/>
  <c r="M120" i="5"/>
  <c r="S120" i="5" s="1"/>
  <c r="M26" i="5"/>
  <c r="S26" i="5" s="1"/>
  <c r="M88" i="5"/>
  <c r="S88" i="5" s="1"/>
  <c r="M121" i="5"/>
  <c r="S121" i="5" s="1"/>
  <c r="M38" i="5"/>
  <c r="S38" i="5" s="1"/>
  <c r="M71" i="5"/>
  <c r="S71" i="5" s="1"/>
  <c r="M140" i="5"/>
  <c r="S140" i="5" s="1"/>
  <c r="N13" i="5"/>
  <c r="M65" i="5"/>
  <c r="S65" i="5" s="1"/>
  <c r="N118" i="5"/>
  <c r="M47" i="5"/>
  <c r="S47" i="5" s="1"/>
  <c r="M75" i="5"/>
  <c r="S75" i="5" s="1"/>
  <c r="N35" i="5"/>
  <c r="N78" i="5"/>
  <c r="O77" i="5"/>
  <c r="U77" i="5" s="1"/>
  <c r="O63" i="5"/>
  <c r="U63" i="5" s="1"/>
  <c r="O10" i="5"/>
  <c r="U10" i="5" s="1"/>
  <c r="O104" i="5"/>
  <c r="Q104" i="5" s="1"/>
  <c r="F104" i="7" s="1"/>
  <c r="O149" i="5"/>
  <c r="U149" i="5" s="1"/>
  <c r="O109" i="5"/>
  <c r="O69" i="5"/>
  <c r="Q69" i="5" s="1"/>
  <c r="F69" i="7" s="1"/>
  <c r="O156" i="5"/>
  <c r="Q156" i="5" s="1"/>
  <c r="F156" i="7" s="1"/>
  <c r="O41" i="5"/>
  <c r="U41" i="5" s="1"/>
  <c r="O76" i="5"/>
  <c r="O144" i="5"/>
  <c r="Q144" i="5" s="1"/>
  <c r="F144" i="7" s="1"/>
  <c r="O61" i="5"/>
  <c r="U61" i="5" s="1"/>
  <c r="O94" i="5"/>
  <c r="Q94" i="5" s="1"/>
  <c r="F94" i="7" s="1"/>
  <c r="O66" i="5"/>
  <c r="O93" i="5"/>
  <c r="U93" i="5" s="1"/>
  <c r="O119" i="5"/>
  <c r="Q119" i="5" s="1"/>
  <c r="F119" i="7" s="1"/>
  <c r="O124" i="5"/>
  <c r="Q124" i="5" s="1"/>
  <c r="F124" i="7" s="1"/>
  <c r="O134" i="5"/>
  <c r="Q134" i="5" s="1"/>
  <c r="F134" i="7" s="1"/>
  <c r="O139" i="5"/>
  <c r="U139" i="5" s="1"/>
  <c r="O90" i="5"/>
  <c r="O12" i="5"/>
  <c r="O51" i="5"/>
  <c r="O113" i="5"/>
  <c r="Q113" i="5" s="1"/>
  <c r="F113" i="7" s="1"/>
  <c r="O146" i="5"/>
  <c r="Q146" i="5" s="1"/>
  <c r="F146" i="7" s="1"/>
  <c r="O118" i="5"/>
  <c r="O75" i="5"/>
  <c r="Q75" i="5" s="1"/>
  <c r="F75" i="7" s="1"/>
  <c r="N64" i="5"/>
  <c r="N98" i="5"/>
  <c r="M20" i="5"/>
  <c r="S20" i="5" s="1"/>
  <c r="N48" i="5"/>
  <c r="M39" i="5"/>
  <c r="S39" i="5" s="1"/>
  <c r="N80" i="5"/>
  <c r="M133" i="5"/>
  <c r="S133" i="5" s="1"/>
  <c r="M118" i="5"/>
  <c r="S118" i="5" s="1"/>
  <c r="N137" i="5"/>
  <c r="M81" i="5"/>
  <c r="S81" i="5" s="1"/>
  <c r="N55" i="5"/>
  <c r="M139" i="5"/>
  <c r="S139" i="5" s="1"/>
  <c r="N17" i="5"/>
  <c r="M135" i="5"/>
  <c r="S135" i="5" s="1"/>
  <c r="N141" i="5"/>
  <c r="M128" i="5"/>
  <c r="S128" i="5" s="1"/>
  <c r="M148" i="5"/>
  <c r="S148" i="5" s="1"/>
  <c r="M37" i="5"/>
  <c r="S37" i="5" s="1"/>
  <c r="N37" i="5"/>
  <c r="M68" i="5"/>
  <c r="S68" i="5" s="1"/>
  <c r="N24" i="5"/>
  <c r="M97" i="5"/>
  <c r="S97" i="5" s="1"/>
  <c r="M10" i="5"/>
  <c r="S10" i="5" s="1"/>
  <c r="M21" i="5"/>
  <c r="S21" i="5" s="1"/>
  <c r="M96" i="5"/>
  <c r="S96" i="5" s="1"/>
  <c r="N121" i="5"/>
  <c r="M55" i="5"/>
  <c r="S55" i="5" s="1"/>
  <c r="N156" i="5"/>
  <c r="S36" i="5"/>
  <c r="M17" i="5"/>
  <c r="S17" i="5" s="1"/>
  <c r="M80" i="5"/>
  <c r="S80" i="5" s="1"/>
  <c r="N70" i="5"/>
  <c r="N62" i="5"/>
  <c r="M31" i="5"/>
  <c r="S31" i="5" s="1"/>
  <c r="M8" i="5"/>
  <c r="S8" i="5" s="1"/>
  <c r="M92" i="5"/>
  <c r="S92" i="5" s="1"/>
  <c r="N68" i="5"/>
  <c r="N151" i="5"/>
  <c r="O145" i="5"/>
  <c r="Q145" i="5" s="1"/>
  <c r="F145" i="7" s="1"/>
  <c r="O110" i="5"/>
  <c r="O107" i="5"/>
  <c r="Q107" i="5" s="1"/>
  <c r="F107" i="7" s="1"/>
  <c r="M123" i="5"/>
  <c r="S123" i="5" s="1"/>
  <c r="M64" i="5"/>
  <c r="S64" i="5" s="1"/>
  <c r="N83" i="5"/>
  <c r="M41" i="5"/>
  <c r="S41" i="5" s="1"/>
  <c r="N76" i="5"/>
  <c r="M116" i="5"/>
  <c r="S116" i="5" s="1"/>
  <c r="N38" i="5"/>
  <c r="N109" i="5"/>
  <c r="M58" i="5"/>
  <c r="S58" i="5" s="1"/>
  <c r="M99" i="5"/>
  <c r="S99" i="5" s="1"/>
  <c r="M138" i="5"/>
  <c r="S138" i="5" s="1"/>
  <c r="O50" i="5"/>
  <c r="Q50" i="5" s="1"/>
  <c r="F50" i="7" s="1"/>
  <c r="O106" i="5"/>
  <c r="O121" i="5"/>
  <c r="U121" i="5" s="1"/>
  <c r="O28" i="5"/>
  <c r="Q28" i="5" s="1"/>
  <c r="F28" i="7" s="1"/>
  <c r="N129" i="5"/>
  <c r="N47" i="5"/>
  <c r="N103" i="5"/>
  <c r="M113" i="5"/>
  <c r="S113" i="5" s="1"/>
  <c r="O20" i="5"/>
  <c r="Q20" i="5" s="1"/>
  <c r="F20" i="7" s="1"/>
  <c r="N127" i="5"/>
  <c r="N25" i="5"/>
  <c r="N72" i="5"/>
  <c r="N120" i="5"/>
  <c r="N153" i="5"/>
  <c r="M51" i="5"/>
  <c r="S51" i="5" s="1"/>
  <c r="N74" i="5"/>
  <c r="M84" i="5"/>
  <c r="S84" i="5" s="1"/>
  <c r="N14" i="5"/>
  <c r="M43" i="5"/>
  <c r="S43" i="5" s="1"/>
  <c r="O128" i="5"/>
  <c r="Q128" i="5" s="1"/>
  <c r="F128" i="7" s="1"/>
  <c r="O65" i="5"/>
  <c r="U65" i="5" s="1"/>
  <c r="O125" i="5"/>
  <c r="Q125" i="5" s="1"/>
  <c r="F125" i="7" s="1"/>
  <c r="O120" i="5"/>
  <c r="Q120" i="5" s="1"/>
  <c r="F120" i="7" s="1"/>
  <c r="M28" i="5"/>
  <c r="S28" i="5" s="1"/>
  <c r="N108" i="5"/>
  <c r="N122" i="5"/>
  <c r="M7" i="5"/>
  <c r="S7" i="5" s="1"/>
  <c r="M132" i="5"/>
  <c r="S132" i="5" s="1"/>
  <c r="M106" i="5"/>
  <c r="S106" i="5" s="1"/>
  <c r="M27" i="5"/>
  <c r="S27" i="5" s="1"/>
  <c r="M98" i="5"/>
  <c r="S98" i="5" s="1"/>
  <c r="N88" i="5"/>
  <c r="M90" i="5"/>
  <c r="S90" i="5" s="1"/>
  <c r="M85" i="5"/>
  <c r="S85" i="5" s="1"/>
  <c r="M115" i="5"/>
  <c r="S115" i="5" s="1"/>
  <c r="O26" i="5"/>
  <c r="U26" i="5" s="1"/>
  <c r="O143" i="5"/>
  <c r="O45" i="5"/>
  <c r="Q45" i="5" s="1"/>
  <c r="F45" i="7" s="1"/>
  <c r="M103" i="5"/>
  <c r="S103" i="5" s="1"/>
  <c r="N42" i="5"/>
  <c r="N63" i="5"/>
  <c r="N86" i="5"/>
  <c r="N9" i="5"/>
  <c r="N20" i="5"/>
  <c r="M76" i="5"/>
  <c r="S76" i="5" s="1"/>
  <c r="M82" i="5"/>
  <c r="S82" i="5" s="1"/>
  <c r="M87" i="5"/>
  <c r="S87" i="5" s="1"/>
  <c r="M145" i="5"/>
  <c r="S145" i="5" s="1"/>
  <c r="N138" i="5"/>
  <c r="O11" i="5"/>
  <c r="Q11" i="5" s="1"/>
  <c r="F11" i="7" s="1"/>
  <c r="O91" i="5"/>
  <c r="Q91" i="5" s="1"/>
  <c r="F91" i="7" s="1"/>
  <c r="O115" i="5"/>
  <c r="Q115" i="5" s="1"/>
  <c r="F115" i="7" s="1"/>
  <c r="U59" i="5" l="1"/>
  <c r="Q246" i="5"/>
  <c r="F246" i="7" s="1"/>
  <c r="U246" i="5"/>
  <c r="T208" i="5"/>
  <c r="V208" i="5"/>
  <c r="Q236" i="5"/>
  <c r="F236" i="7" s="1"/>
  <c r="U236" i="5"/>
  <c r="V220" i="5"/>
  <c r="T220" i="5"/>
  <c r="T197" i="5"/>
  <c r="V197" i="5"/>
  <c r="T216" i="5"/>
  <c r="V216" i="5"/>
  <c r="Q244" i="5"/>
  <c r="F244" i="7" s="1"/>
  <c r="U244" i="5"/>
  <c r="V228" i="5"/>
  <c r="T228" i="5"/>
  <c r="Q240" i="5"/>
  <c r="F240" i="7" s="1"/>
  <c r="U240" i="5"/>
  <c r="V214" i="5"/>
  <c r="T214" i="5"/>
  <c r="Q193" i="5"/>
  <c r="F193" i="7" s="1"/>
  <c r="U193" i="5"/>
  <c r="V231" i="5"/>
  <c r="T231" i="5"/>
  <c r="Q210" i="5"/>
  <c r="F210" i="7" s="1"/>
  <c r="U210" i="5"/>
  <c r="T210" i="5"/>
  <c r="V210" i="5"/>
  <c r="Q189" i="5"/>
  <c r="F189" i="7" s="1"/>
  <c r="U189" i="5"/>
  <c r="V203" i="5"/>
  <c r="T203" i="5"/>
  <c r="Q243" i="5"/>
  <c r="F243" i="7" s="1"/>
  <c r="U243" i="5"/>
  <c r="T233" i="5"/>
  <c r="V233" i="5"/>
  <c r="Q188" i="5"/>
  <c r="F188" i="7" s="1"/>
  <c r="U188" i="5"/>
  <c r="Q232" i="5"/>
  <c r="F232" i="7" s="1"/>
  <c r="U232" i="5"/>
  <c r="T241" i="5"/>
  <c r="V241" i="5"/>
  <c r="Q196" i="5"/>
  <c r="F196" i="7" s="1"/>
  <c r="U196" i="5"/>
  <c r="T237" i="5"/>
  <c r="V237" i="5"/>
  <c r="Q192" i="5"/>
  <c r="F192" i="7" s="1"/>
  <c r="U192" i="5"/>
  <c r="Q233" i="5"/>
  <c r="F233" i="7" s="1"/>
  <c r="U233" i="5"/>
  <c r="T190" i="5"/>
  <c r="V190" i="5"/>
  <c r="V207" i="5"/>
  <c r="T207" i="5"/>
  <c r="V5" i="5"/>
  <c r="G5" i="11" s="1"/>
  <c r="T5" i="5"/>
  <c r="Q229" i="5"/>
  <c r="F229" i="7" s="1"/>
  <c r="U229" i="5"/>
  <c r="V243" i="5"/>
  <c r="T243" i="5"/>
  <c r="Q222" i="5"/>
  <c r="F222" i="7" s="1"/>
  <c r="U222" i="5"/>
  <c r="T240" i="5"/>
  <c r="V240" i="5"/>
  <c r="Q195" i="5"/>
  <c r="F195" i="7" s="1"/>
  <c r="U195" i="5"/>
  <c r="Q207" i="5"/>
  <c r="F207" i="7" s="1"/>
  <c r="U207" i="5"/>
  <c r="T229" i="5"/>
  <c r="V229" i="5"/>
  <c r="Q2" i="5"/>
  <c r="F2" i="7" s="1"/>
  <c r="U2" i="5"/>
  <c r="Q203" i="5"/>
  <c r="F203" i="7" s="1"/>
  <c r="U203" i="5"/>
  <c r="T193" i="5"/>
  <c r="V193" i="5"/>
  <c r="Q215" i="5"/>
  <c r="F215" i="7" s="1"/>
  <c r="U215" i="5"/>
  <c r="T189" i="5"/>
  <c r="V189" i="5"/>
  <c r="V230" i="5"/>
  <c r="T230" i="5"/>
  <c r="Q209" i="5"/>
  <c r="F209" i="7" s="1"/>
  <c r="U209" i="5"/>
  <c r="Q226" i="5"/>
  <c r="F226" i="7" s="1"/>
  <c r="U226" i="5"/>
  <c r="T226" i="5"/>
  <c r="V226" i="5"/>
  <c r="Q205" i="5"/>
  <c r="F205" i="7" s="1"/>
  <c r="U205" i="5"/>
  <c r="V219" i="5"/>
  <c r="T219" i="5"/>
  <c r="Q198" i="5"/>
  <c r="F198" i="7" s="1"/>
  <c r="U198" i="5"/>
  <c r="T192" i="5"/>
  <c r="V192" i="5"/>
  <c r="Q220" i="5"/>
  <c r="F220" i="7" s="1"/>
  <c r="U220" i="5"/>
  <c r="V204" i="5"/>
  <c r="T204" i="5"/>
  <c r="T200" i="5"/>
  <c r="V200" i="5"/>
  <c r="Q228" i="5"/>
  <c r="F228" i="7" s="1"/>
  <c r="U228" i="5"/>
  <c r="V212" i="5"/>
  <c r="T212" i="5"/>
  <c r="Q224" i="5"/>
  <c r="F224" i="7" s="1"/>
  <c r="U224" i="5"/>
  <c r="Q4" i="5"/>
  <c r="F4" i="7" s="1"/>
  <c r="U4" i="5"/>
  <c r="T206" i="5"/>
  <c r="V206" i="5"/>
  <c r="V223" i="5"/>
  <c r="T223" i="5"/>
  <c r="Q202" i="5"/>
  <c r="F202" i="7" s="1"/>
  <c r="U202" i="5"/>
  <c r="Q245" i="5"/>
  <c r="F245" i="7" s="1"/>
  <c r="U245" i="5"/>
  <c r="T202" i="5"/>
  <c r="V202" i="5"/>
  <c r="Q238" i="5"/>
  <c r="F238" i="7" s="1"/>
  <c r="U238" i="5"/>
  <c r="V195" i="5"/>
  <c r="T195" i="5"/>
  <c r="Q227" i="5"/>
  <c r="F227" i="7" s="1"/>
  <c r="U227" i="5"/>
  <c r="T217" i="5"/>
  <c r="V217" i="5"/>
  <c r="Q239" i="5"/>
  <c r="F239" i="7" s="1"/>
  <c r="U239" i="5"/>
  <c r="Q216" i="5"/>
  <c r="F216" i="7" s="1"/>
  <c r="U216" i="5"/>
  <c r="Q235" i="5"/>
  <c r="F235" i="7" s="1"/>
  <c r="U235" i="5"/>
  <c r="T225" i="5"/>
  <c r="V225" i="5"/>
  <c r="T221" i="5"/>
  <c r="V221" i="5"/>
  <c r="T246" i="5"/>
  <c r="V246" i="5"/>
  <c r="Q225" i="5"/>
  <c r="F225" i="7" s="1"/>
  <c r="U225" i="5"/>
  <c r="Q242" i="5"/>
  <c r="F242" i="7" s="1"/>
  <c r="U242" i="5"/>
  <c r="V199" i="5"/>
  <c r="T199" i="5"/>
  <c r="T242" i="5"/>
  <c r="V242" i="5"/>
  <c r="Q221" i="5"/>
  <c r="F221" i="7" s="1"/>
  <c r="U221" i="5"/>
  <c r="V235" i="5"/>
  <c r="T235" i="5"/>
  <c r="Q214" i="5"/>
  <c r="F214" i="7" s="1"/>
  <c r="U214" i="5"/>
  <c r="T224" i="5"/>
  <c r="V224" i="5"/>
  <c r="U5" i="5"/>
  <c r="Q5" i="5"/>
  <c r="F5" i="7" s="1"/>
  <c r="V236" i="5"/>
  <c r="T236" i="5"/>
  <c r="Q191" i="5"/>
  <c r="F191" i="7" s="1"/>
  <c r="U191" i="5"/>
  <c r="T213" i="5"/>
  <c r="V213" i="5"/>
  <c r="T232" i="5"/>
  <c r="V232" i="5"/>
  <c r="Q187" i="5"/>
  <c r="F187" i="7" s="1"/>
  <c r="U187" i="5"/>
  <c r="V244" i="5"/>
  <c r="T244" i="5"/>
  <c r="Q199" i="5"/>
  <c r="F199" i="7" s="1"/>
  <c r="U199" i="5"/>
  <c r="T222" i="5"/>
  <c r="V222" i="5"/>
  <c r="Q201" i="5"/>
  <c r="F201" i="7" s="1"/>
  <c r="U201" i="5"/>
  <c r="V239" i="5"/>
  <c r="T239" i="5"/>
  <c r="Q218" i="5"/>
  <c r="F218" i="7" s="1"/>
  <c r="U218" i="5"/>
  <c r="T218" i="5"/>
  <c r="V218" i="5"/>
  <c r="Q197" i="5"/>
  <c r="F197" i="7" s="1"/>
  <c r="U197" i="5"/>
  <c r="V211" i="5"/>
  <c r="T211" i="5"/>
  <c r="Q190" i="5"/>
  <c r="F190" i="7" s="1"/>
  <c r="U190" i="5"/>
  <c r="T3" i="5"/>
  <c r="V3" i="5"/>
  <c r="G3" i="11" s="1"/>
  <c r="Q204" i="5"/>
  <c r="F204" i="7" s="1"/>
  <c r="U204" i="5"/>
  <c r="V188" i="5"/>
  <c r="T188" i="5"/>
  <c r="T4" i="5"/>
  <c r="V4" i="5"/>
  <c r="G4" i="11" s="1"/>
  <c r="Q212" i="5"/>
  <c r="F212" i="7" s="1"/>
  <c r="U212" i="5"/>
  <c r="V196" i="5"/>
  <c r="T196" i="5"/>
  <c r="Q208" i="5"/>
  <c r="F208" i="7" s="1"/>
  <c r="U208" i="5"/>
  <c r="Q241" i="5"/>
  <c r="F241" i="7" s="1"/>
  <c r="U241" i="5"/>
  <c r="V198" i="5"/>
  <c r="T198" i="5"/>
  <c r="V215" i="5"/>
  <c r="T215" i="5"/>
  <c r="Q194" i="5"/>
  <c r="F194" i="7" s="1"/>
  <c r="U194" i="5"/>
  <c r="Q237" i="5"/>
  <c r="F237" i="7" s="1"/>
  <c r="U237" i="5"/>
  <c r="T194" i="5"/>
  <c r="V194" i="5"/>
  <c r="Q230" i="5"/>
  <c r="F230" i="7" s="1"/>
  <c r="U230" i="5"/>
  <c r="V187" i="5"/>
  <c r="T187" i="5"/>
  <c r="Q3" i="5"/>
  <c r="F3" i="7" s="1"/>
  <c r="U3" i="5"/>
  <c r="Q211" i="5"/>
  <c r="F211" i="7" s="1"/>
  <c r="U211" i="5"/>
  <c r="T201" i="5"/>
  <c r="V201" i="5"/>
  <c r="Q223" i="5"/>
  <c r="F223" i="7" s="1"/>
  <c r="U223" i="5"/>
  <c r="T245" i="5"/>
  <c r="V245" i="5"/>
  <c r="Q200" i="5"/>
  <c r="F200" i="7" s="1"/>
  <c r="U200" i="5"/>
  <c r="Q219" i="5"/>
  <c r="F219" i="7" s="1"/>
  <c r="U219" i="5"/>
  <c r="V2" i="5"/>
  <c r="G2" i="11" s="1"/>
  <c r="T2" i="5"/>
  <c r="T209" i="5"/>
  <c r="V209" i="5"/>
  <c r="Q231" i="5"/>
  <c r="F231" i="7" s="1"/>
  <c r="U231" i="5"/>
  <c r="T205" i="5"/>
  <c r="V205" i="5"/>
  <c r="T238" i="5"/>
  <c r="V238" i="5"/>
  <c r="Q217" i="5"/>
  <c r="F217" i="7" s="1"/>
  <c r="U217" i="5"/>
  <c r="Q234" i="5"/>
  <c r="F234" i="7" s="1"/>
  <c r="U234" i="5"/>
  <c r="V191" i="5"/>
  <c r="T191" i="5"/>
  <c r="T234" i="5"/>
  <c r="V234" i="5"/>
  <c r="Q213" i="5"/>
  <c r="F213" i="7" s="1"/>
  <c r="U213" i="5"/>
  <c r="V227" i="5"/>
  <c r="T227" i="5"/>
  <c r="Q206" i="5"/>
  <c r="F206" i="7" s="1"/>
  <c r="U206" i="5"/>
  <c r="Q60" i="5"/>
  <c r="F60" i="7" s="1"/>
  <c r="U34" i="5"/>
  <c r="Q6" i="5"/>
  <c r="F6" i="7" s="1"/>
  <c r="U6" i="5"/>
  <c r="Q38" i="5"/>
  <c r="F38" i="7" s="1"/>
  <c r="Q27" i="5"/>
  <c r="F27" i="7" s="1"/>
  <c r="U87" i="5"/>
  <c r="U48" i="5"/>
  <c r="Q102" i="5"/>
  <c r="F102" i="7" s="1"/>
  <c r="Q142" i="5"/>
  <c r="F142" i="7" s="1"/>
  <c r="Q101" i="5"/>
  <c r="F101" i="7" s="1"/>
  <c r="U97" i="5"/>
  <c r="Q37" i="5"/>
  <c r="F37" i="7" s="1"/>
  <c r="U132" i="5"/>
  <c r="U43" i="5"/>
  <c r="U82" i="5"/>
  <c r="Q85" i="5"/>
  <c r="F85" i="7" s="1"/>
  <c r="U67" i="5"/>
  <c r="Q137" i="5"/>
  <c r="F137" i="7" s="1"/>
  <c r="U79" i="5"/>
  <c r="U56" i="5"/>
  <c r="U154" i="5"/>
  <c r="Q133" i="5"/>
  <c r="F133" i="7" s="1"/>
  <c r="T39" i="5"/>
  <c r="G39" i="11"/>
  <c r="T58" i="5"/>
  <c r="V58" i="5"/>
  <c r="G58" i="11" s="1"/>
  <c r="T150" i="5"/>
  <c r="V150" i="5"/>
  <c r="T12" i="5"/>
  <c r="V12" i="5"/>
  <c r="G12" i="11" s="1"/>
  <c r="T9" i="5"/>
  <c r="V9" i="5"/>
  <c r="G9" i="11" s="1"/>
  <c r="T38" i="5"/>
  <c r="V38" i="5"/>
  <c r="G38" i="11" s="1"/>
  <c r="T70" i="5"/>
  <c r="V70" i="5"/>
  <c r="G70" i="11" s="1"/>
  <c r="T13" i="5"/>
  <c r="V13" i="5"/>
  <c r="G13" i="11" s="1"/>
  <c r="T136" i="5"/>
  <c r="V136" i="5"/>
  <c r="T131" i="5"/>
  <c r="V131" i="5"/>
  <c r="T91" i="5"/>
  <c r="V91" i="5"/>
  <c r="G91" i="11" s="1"/>
  <c r="T59" i="5"/>
  <c r="V59" i="5"/>
  <c r="G59" i="11" s="1"/>
  <c r="T115" i="5"/>
  <c r="V115" i="5"/>
  <c r="T104" i="5"/>
  <c r="V104" i="5"/>
  <c r="G104" i="11" s="1"/>
  <c r="T97" i="5"/>
  <c r="V97" i="5"/>
  <c r="G97" i="11" s="1"/>
  <c r="T152" i="5"/>
  <c r="V152" i="5"/>
  <c r="T110" i="5"/>
  <c r="V110" i="5"/>
  <c r="G110" i="11" s="1"/>
  <c r="T57" i="5"/>
  <c r="V57" i="5"/>
  <c r="G57" i="11" s="1"/>
  <c r="T176" i="5"/>
  <c r="V176" i="5"/>
  <c r="T160" i="5"/>
  <c r="V160" i="5"/>
  <c r="T20" i="5"/>
  <c r="V20" i="5"/>
  <c r="G20" i="11" s="1"/>
  <c r="T134" i="5"/>
  <c r="V134" i="5"/>
  <c r="T86" i="5"/>
  <c r="V86" i="5"/>
  <c r="G86" i="11" s="1"/>
  <c r="T141" i="5"/>
  <c r="V141" i="5"/>
  <c r="T56" i="5"/>
  <c r="V56" i="5"/>
  <c r="G56" i="11" s="1"/>
  <c r="T84" i="5"/>
  <c r="V84" i="5"/>
  <c r="G84" i="11" s="1"/>
  <c r="T30" i="5"/>
  <c r="V30" i="5"/>
  <c r="G30" i="11" s="1"/>
  <c r="T148" i="5"/>
  <c r="V148" i="5"/>
  <c r="T140" i="5"/>
  <c r="V140" i="5"/>
  <c r="T19" i="5"/>
  <c r="V19" i="5"/>
  <c r="G19" i="11" s="1"/>
  <c r="T154" i="5"/>
  <c r="V154" i="5"/>
  <c r="T124" i="5"/>
  <c r="V124" i="5"/>
  <c r="T123" i="5"/>
  <c r="V123" i="5"/>
  <c r="T23" i="5"/>
  <c r="V23" i="5"/>
  <c r="G23" i="11" s="1"/>
  <c r="T85" i="5"/>
  <c r="V85" i="5"/>
  <c r="G85" i="11" s="1"/>
  <c r="T101" i="5"/>
  <c r="V101" i="5"/>
  <c r="G101" i="11" s="1"/>
  <c r="T174" i="5"/>
  <c r="V174" i="5"/>
  <c r="T158" i="5"/>
  <c r="V158" i="5"/>
  <c r="T185" i="5"/>
  <c r="V185" i="5"/>
  <c r="T169" i="5"/>
  <c r="V169" i="5"/>
  <c r="T109" i="5"/>
  <c r="V109" i="5"/>
  <c r="G109" i="11" s="1"/>
  <c r="T137" i="5"/>
  <c r="V137" i="5"/>
  <c r="T92" i="5"/>
  <c r="V92" i="5"/>
  <c r="G92" i="11" s="1"/>
  <c r="T105" i="5"/>
  <c r="V105" i="5"/>
  <c r="G105" i="11" s="1"/>
  <c r="T138" i="5"/>
  <c r="V138" i="5"/>
  <c r="T63" i="5"/>
  <c r="V63" i="5"/>
  <c r="G63" i="11" s="1"/>
  <c r="T108" i="5"/>
  <c r="V108" i="5"/>
  <c r="G108" i="11" s="1"/>
  <c r="T127" i="5"/>
  <c r="V127" i="5"/>
  <c r="T76" i="5"/>
  <c r="V76" i="5"/>
  <c r="G76" i="11" s="1"/>
  <c r="T151" i="5"/>
  <c r="V151" i="5"/>
  <c r="T80" i="5"/>
  <c r="V80" i="5"/>
  <c r="G80" i="11" s="1"/>
  <c r="T78" i="5"/>
  <c r="V78" i="5"/>
  <c r="G78" i="11" s="1"/>
  <c r="T52" i="5"/>
  <c r="V52" i="5"/>
  <c r="G52" i="11" s="1"/>
  <c r="T79" i="5"/>
  <c r="V79" i="5"/>
  <c r="G79" i="11" s="1"/>
  <c r="T111" i="5"/>
  <c r="V111" i="5"/>
  <c r="G111" i="11" s="1"/>
  <c r="T10" i="5"/>
  <c r="V10" i="5"/>
  <c r="G10" i="11" s="1"/>
  <c r="T149" i="5"/>
  <c r="V149" i="5"/>
  <c r="T95" i="5"/>
  <c r="V95" i="5"/>
  <c r="G95" i="11" s="1"/>
  <c r="T81" i="5"/>
  <c r="V81" i="5"/>
  <c r="G81" i="11" s="1"/>
  <c r="T143" i="5"/>
  <c r="V143" i="5"/>
  <c r="T147" i="5"/>
  <c r="V147" i="5"/>
  <c r="T113" i="5"/>
  <c r="V113" i="5"/>
  <c r="T87" i="5"/>
  <c r="V87" i="5"/>
  <c r="G87" i="11" s="1"/>
  <c r="T172" i="5"/>
  <c r="V172" i="5"/>
  <c r="T183" i="5"/>
  <c r="V183" i="5"/>
  <c r="T167" i="5"/>
  <c r="V167" i="5"/>
  <c r="T181" i="5"/>
  <c r="V181" i="5"/>
  <c r="T165" i="5"/>
  <c r="V165" i="5"/>
  <c r="T155" i="5"/>
  <c r="V155" i="5"/>
  <c r="T117" i="5"/>
  <c r="V117" i="5"/>
  <c r="T71" i="5"/>
  <c r="V71" i="5"/>
  <c r="G71" i="11" s="1"/>
  <c r="T178" i="5"/>
  <c r="V178" i="5"/>
  <c r="T162" i="5"/>
  <c r="V162" i="5"/>
  <c r="T122" i="5"/>
  <c r="V122" i="5"/>
  <c r="T25" i="5"/>
  <c r="V25" i="5"/>
  <c r="G25" i="11" s="1"/>
  <c r="T42" i="5"/>
  <c r="V42" i="5"/>
  <c r="G42" i="11" s="1"/>
  <c r="T88" i="5"/>
  <c r="V88" i="5"/>
  <c r="G88" i="11" s="1"/>
  <c r="T74" i="5"/>
  <c r="V74" i="5"/>
  <c r="G74" i="11" s="1"/>
  <c r="T68" i="5"/>
  <c r="V68" i="5"/>
  <c r="G68" i="11" s="1"/>
  <c r="T24" i="5"/>
  <c r="V24" i="5"/>
  <c r="G24" i="11" s="1"/>
  <c r="T21" i="5"/>
  <c r="V21" i="5"/>
  <c r="G21" i="11" s="1"/>
  <c r="T61" i="5"/>
  <c r="V61" i="5"/>
  <c r="G61" i="11" s="1"/>
  <c r="T36" i="5"/>
  <c r="V36" i="5"/>
  <c r="G36" i="11" s="1"/>
  <c r="T40" i="5"/>
  <c r="V40" i="5"/>
  <c r="G40" i="11" s="1"/>
  <c r="T128" i="5"/>
  <c r="V128" i="5"/>
  <c r="T144" i="5"/>
  <c r="V144" i="5"/>
  <c r="T54" i="5"/>
  <c r="V54" i="5"/>
  <c r="G54" i="11" s="1"/>
  <c r="T46" i="5"/>
  <c r="V46" i="5"/>
  <c r="G46" i="11" s="1"/>
  <c r="T130" i="5"/>
  <c r="V130" i="5"/>
  <c r="T119" i="5"/>
  <c r="V119" i="5"/>
  <c r="T41" i="5"/>
  <c r="V41" i="5"/>
  <c r="G41" i="11" s="1"/>
  <c r="T93" i="5"/>
  <c r="V93" i="5"/>
  <c r="G93" i="11" s="1"/>
  <c r="T90" i="5"/>
  <c r="V90" i="5"/>
  <c r="G90" i="11" s="1"/>
  <c r="T133" i="5"/>
  <c r="V133" i="5"/>
  <c r="T15" i="5"/>
  <c r="V15" i="5"/>
  <c r="G15" i="11" s="1"/>
  <c r="T186" i="5"/>
  <c r="V186" i="5"/>
  <c r="T170" i="5"/>
  <c r="V170" i="5"/>
  <c r="T179" i="5"/>
  <c r="V179" i="5"/>
  <c r="T163" i="5"/>
  <c r="V163" i="5"/>
  <c r="T14" i="5"/>
  <c r="V14" i="5"/>
  <c r="G14" i="11" s="1"/>
  <c r="T17" i="5"/>
  <c r="V17" i="5"/>
  <c r="G17" i="11" s="1"/>
  <c r="T35" i="5"/>
  <c r="V35" i="5"/>
  <c r="G35" i="11" s="1"/>
  <c r="T77" i="5"/>
  <c r="V77" i="5"/>
  <c r="G77" i="11" s="1"/>
  <c r="T83" i="5"/>
  <c r="V83" i="5"/>
  <c r="G83" i="11" s="1"/>
  <c r="T156" i="5"/>
  <c r="V156" i="5"/>
  <c r="T48" i="5"/>
  <c r="V48" i="5"/>
  <c r="G48" i="11" s="1"/>
  <c r="T73" i="5"/>
  <c r="V73" i="5"/>
  <c r="G73" i="11" s="1"/>
  <c r="T132" i="5"/>
  <c r="V132" i="5"/>
  <c r="T142" i="5"/>
  <c r="V142" i="5"/>
  <c r="T75" i="5"/>
  <c r="V75" i="5"/>
  <c r="G75" i="11" s="1"/>
  <c r="T45" i="5"/>
  <c r="V45" i="5"/>
  <c r="G45" i="11" s="1"/>
  <c r="T32" i="5"/>
  <c r="V32" i="5"/>
  <c r="G32" i="11" s="1"/>
  <c r="T18" i="5"/>
  <c r="V18" i="5"/>
  <c r="G18" i="11" s="1"/>
  <c r="T135" i="5"/>
  <c r="V135" i="5"/>
  <c r="T49" i="5"/>
  <c r="V49" i="5"/>
  <c r="G49" i="11" s="1"/>
  <c r="T50" i="5"/>
  <c r="V50" i="5"/>
  <c r="G50" i="11" s="1"/>
  <c r="T89" i="5"/>
  <c r="V89" i="5"/>
  <c r="G89" i="11" s="1"/>
  <c r="T112" i="5"/>
  <c r="V112" i="5"/>
  <c r="G112" i="11" s="1"/>
  <c r="T16" i="5"/>
  <c r="V16" i="5"/>
  <c r="G16" i="11" s="1"/>
  <c r="T102" i="5"/>
  <c r="V102" i="5"/>
  <c r="G102" i="11" s="1"/>
  <c r="T184" i="5"/>
  <c r="V184" i="5"/>
  <c r="T168" i="5"/>
  <c r="V168" i="5"/>
  <c r="T129" i="5"/>
  <c r="V129" i="5"/>
  <c r="T6" i="5"/>
  <c r="G6" i="11"/>
  <c r="T44" i="5"/>
  <c r="V44" i="5"/>
  <c r="G44" i="11" s="1"/>
  <c r="T60" i="5"/>
  <c r="V60" i="5"/>
  <c r="G60" i="11" s="1"/>
  <c r="T146" i="5"/>
  <c r="V146" i="5"/>
  <c r="T153" i="5"/>
  <c r="V153" i="5"/>
  <c r="T103" i="5"/>
  <c r="V103" i="5"/>
  <c r="G103" i="11" s="1"/>
  <c r="T37" i="5"/>
  <c r="V37" i="5"/>
  <c r="G37" i="11" s="1"/>
  <c r="T22" i="5"/>
  <c r="V22" i="5"/>
  <c r="G22" i="11" s="1"/>
  <c r="T126" i="5"/>
  <c r="V126" i="5"/>
  <c r="T69" i="5"/>
  <c r="V69" i="5"/>
  <c r="G69" i="11" s="1"/>
  <c r="T43" i="5"/>
  <c r="V43" i="5"/>
  <c r="G43" i="11" s="1"/>
  <c r="T53" i="5"/>
  <c r="V53" i="5"/>
  <c r="G53" i="11" s="1"/>
  <c r="T99" i="5"/>
  <c r="V99" i="5"/>
  <c r="G99" i="11" s="1"/>
  <c r="T51" i="5"/>
  <c r="V51" i="5"/>
  <c r="G51" i="11" s="1"/>
  <c r="T31" i="5"/>
  <c r="V31" i="5"/>
  <c r="G31" i="11" s="1"/>
  <c r="T28" i="5"/>
  <c r="V28" i="5"/>
  <c r="G28" i="11" s="1"/>
  <c r="T82" i="5"/>
  <c r="V82" i="5"/>
  <c r="G82" i="11" s="1"/>
  <c r="T107" i="5"/>
  <c r="V107" i="5"/>
  <c r="G107" i="11" s="1"/>
  <c r="T27" i="5"/>
  <c r="V27" i="5"/>
  <c r="G27" i="11" s="1"/>
  <c r="T100" i="5"/>
  <c r="V100" i="5"/>
  <c r="G100" i="11" s="1"/>
  <c r="V8" i="5"/>
  <c r="G8" i="11" s="1"/>
  <c r="T182" i="5"/>
  <c r="V182" i="5"/>
  <c r="T166" i="5"/>
  <c r="V166" i="5"/>
  <c r="T177" i="5"/>
  <c r="V177" i="5"/>
  <c r="T161" i="5"/>
  <c r="V161" i="5"/>
  <c r="T72" i="5"/>
  <c r="V72" i="5"/>
  <c r="G72" i="11" s="1"/>
  <c r="T62" i="5"/>
  <c r="V62" i="5"/>
  <c r="G62" i="11" s="1"/>
  <c r="T64" i="5"/>
  <c r="V64" i="5"/>
  <c r="G64" i="11" s="1"/>
  <c r="T65" i="5"/>
  <c r="V65" i="5"/>
  <c r="G65" i="11" s="1"/>
  <c r="T11" i="5"/>
  <c r="V11" i="5"/>
  <c r="G11" i="11" s="1"/>
  <c r="T29" i="5"/>
  <c r="V29" i="5"/>
  <c r="G29" i="11" s="1"/>
  <c r="T171" i="5"/>
  <c r="V171" i="5"/>
  <c r="T55" i="5"/>
  <c r="V55" i="5"/>
  <c r="G55" i="11" s="1"/>
  <c r="T66" i="5"/>
  <c r="V66" i="5"/>
  <c r="G66" i="11" s="1"/>
  <c r="T7" i="5"/>
  <c r="V7" i="5"/>
  <c r="G7" i="11" s="1"/>
  <c r="T120" i="5"/>
  <c r="V120" i="5"/>
  <c r="T47" i="5"/>
  <c r="V47" i="5"/>
  <c r="G47" i="11" s="1"/>
  <c r="T121" i="5"/>
  <c r="V121" i="5"/>
  <c r="T98" i="5"/>
  <c r="V98" i="5"/>
  <c r="G98" i="11" s="1"/>
  <c r="T118" i="5"/>
  <c r="V118" i="5"/>
  <c r="T94" i="5"/>
  <c r="V94" i="5"/>
  <c r="G94" i="11" s="1"/>
  <c r="T114" i="5"/>
  <c r="V114" i="5"/>
  <c r="T106" i="5"/>
  <c r="V106" i="5"/>
  <c r="G106" i="11" s="1"/>
  <c r="T116" i="5"/>
  <c r="V116" i="5"/>
  <c r="T125" i="5"/>
  <c r="V125" i="5"/>
  <c r="T145" i="5"/>
  <c r="V145" i="5"/>
  <c r="T26" i="5"/>
  <c r="V26" i="5"/>
  <c r="G26" i="11" s="1"/>
  <c r="T96" i="5"/>
  <c r="V96" i="5"/>
  <c r="G96" i="11" s="1"/>
  <c r="T139" i="5"/>
  <c r="V139" i="5"/>
  <c r="T67" i="5"/>
  <c r="V67" i="5"/>
  <c r="G67" i="11" s="1"/>
  <c r="T34" i="5"/>
  <c r="V34" i="5"/>
  <c r="G34" i="11" s="1"/>
  <c r="T33" i="5"/>
  <c r="V33" i="5"/>
  <c r="G33" i="11" s="1"/>
  <c r="T180" i="5"/>
  <c r="V180" i="5"/>
  <c r="T164" i="5"/>
  <c r="V164" i="5"/>
  <c r="T175" i="5"/>
  <c r="V175" i="5"/>
  <c r="T159" i="5"/>
  <c r="V159" i="5"/>
  <c r="T173" i="5"/>
  <c r="V173" i="5"/>
  <c r="T157" i="5"/>
  <c r="V157" i="5"/>
  <c r="U135" i="5"/>
  <c r="U14" i="5"/>
  <c r="U8" i="5"/>
  <c r="Q41" i="5"/>
  <c r="F41" i="7" s="1"/>
  <c r="Q23" i="5"/>
  <c r="F23" i="7" s="1"/>
  <c r="U19" i="5"/>
  <c r="U123" i="5"/>
  <c r="U55" i="5"/>
  <c r="U68" i="5"/>
  <c r="Q64" i="5"/>
  <c r="F64" i="7" s="1"/>
  <c r="Q61" i="5"/>
  <c r="F61" i="7" s="1"/>
  <c r="Q77" i="5"/>
  <c r="F77" i="7" s="1"/>
  <c r="U53" i="5"/>
  <c r="U148" i="5"/>
  <c r="Q10" i="5"/>
  <c r="F10" i="7" s="1"/>
  <c r="Q103" i="5"/>
  <c r="F103" i="7" s="1"/>
  <c r="Q150" i="5"/>
  <c r="F150" i="7" s="1"/>
  <c r="U124" i="5"/>
  <c r="U108" i="5"/>
  <c r="Q122" i="5"/>
  <c r="F122" i="7" s="1"/>
  <c r="U98" i="5"/>
  <c r="Q136" i="5"/>
  <c r="F136" i="7" s="1"/>
  <c r="U11" i="5"/>
  <c r="Q40" i="5"/>
  <c r="F40" i="7" s="1"/>
  <c r="U104" i="5"/>
  <c r="U134" i="5"/>
  <c r="U36" i="5"/>
  <c r="U155" i="5"/>
  <c r="U116" i="5"/>
  <c r="U9" i="5"/>
  <c r="U73" i="5"/>
  <c r="Q111" i="5"/>
  <c r="F111" i="7" s="1"/>
  <c r="U74" i="5"/>
  <c r="Q139" i="5"/>
  <c r="F139" i="7" s="1"/>
  <c r="U125" i="5"/>
  <c r="U80" i="5"/>
  <c r="Q149" i="5"/>
  <c r="F149" i="7" s="1"/>
  <c r="U44" i="5"/>
  <c r="U107" i="5"/>
  <c r="U144" i="5"/>
  <c r="Q26" i="5"/>
  <c r="F26" i="7" s="1"/>
  <c r="U94" i="5"/>
  <c r="Q178" i="5"/>
  <c r="F178" i="7" s="1"/>
  <c r="U178" i="5"/>
  <c r="Q162" i="5"/>
  <c r="F162" i="7" s="1"/>
  <c r="U162" i="5"/>
  <c r="Q161" i="5"/>
  <c r="F161" i="7" s="1"/>
  <c r="U161" i="5"/>
  <c r="Q173" i="5"/>
  <c r="F173" i="7" s="1"/>
  <c r="U173" i="5"/>
  <c r="U157" i="5"/>
  <c r="Q157" i="5"/>
  <c r="F157" i="7" s="1"/>
  <c r="Q182" i="5"/>
  <c r="F182" i="7" s="1"/>
  <c r="U182" i="5"/>
  <c r="U28" i="5"/>
  <c r="Q65" i="5"/>
  <c r="F65" i="7" s="1"/>
  <c r="U138" i="5"/>
  <c r="U159" i="5"/>
  <c r="Q159" i="5"/>
  <c r="F159" i="7" s="1"/>
  <c r="Q171" i="5"/>
  <c r="F171" i="7" s="1"/>
  <c r="U171" i="5"/>
  <c r="Q176" i="5"/>
  <c r="F176" i="7" s="1"/>
  <c r="U176" i="5"/>
  <c r="U75" i="5"/>
  <c r="U185" i="5"/>
  <c r="Q185" i="5"/>
  <c r="F185" i="7" s="1"/>
  <c r="U174" i="5"/>
  <c r="Q174" i="5"/>
  <c r="F174" i="7" s="1"/>
  <c r="U22" i="5"/>
  <c r="U29" i="5"/>
  <c r="Q172" i="5"/>
  <c r="F172" i="7" s="1"/>
  <c r="U172" i="5"/>
  <c r="U183" i="5"/>
  <c r="Q183" i="5"/>
  <c r="F183" i="7" s="1"/>
  <c r="Q168" i="5"/>
  <c r="F168" i="7" s="1"/>
  <c r="U168" i="5"/>
  <c r="U70" i="5"/>
  <c r="Q186" i="5"/>
  <c r="F186" i="7" s="1"/>
  <c r="U186" i="5"/>
  <c r="Q170" i="5"/>
  <c r="F170" i="7" s="1"/>
  <c r="U170" i="5"/>
  <c r="Q177" i="5"/>
  <c r="F177" i="7" s="1"/>
  <c r="U177" i="5"/>
  <c r="Q181" i="5"/>
  <c r="F181" i="7" s="1"/>
  <c r="U181" i="5"/>
  <c r="U165" i="5"/>
  <c r="Q165" i="5"/>
  <c r="F165" i="7" s="1"/>
  <c r="U166" i="5"/>
  <c r="Q166" i="5"/>
  <c r="F166" i="7" s="1"/>
  <c r="U72" i="5"/>
  <c r="U175" i="5"/>
  <c r="Q175" i="5"/>
  <c r="F175" i="7" s="1"/>
  <c r="Q179" i="5"/>
  <c r="F179" i="7" s="1"/>
  <c r="U179" i="5"/>
  <c r="U163" i="5"/>
  <c r="Q163" i="5"/>
  <c r="F163" i="7" s="1"/>
  <c r="Q160" i="5"/>
  <c r="F160" i="7" s="1"/>
  <c r="U160" i="5"/>
  <c r="U17" i="5"/>
  <c r="U39" i="5"/>
  <c r="Q169" i="5"/>
  <c r="F169" i="7" s="1"/>
  <c r="U169" i="5"/>
  <c r="U158" i="5"/>
  <c r="Q158" i="5"/>
  <c r="F158" i="7" s="1"/>
  <c r="Q180" i="5"/>
  <c r="F180" i="7" s="1"/>
  <c r="U180" i="5"/>
  <c r="Q164" i="5"/>
  <c r="F164" i="7" s="1"/>
  <c r="U164" i="5"/>
  <c r="U167" i="5"/>
  <c r="Q167" i="5"/>
  <c r="F167" i="7" s="1"/>
  <c r="U184" i="5"/>
  <c r="Q184" i="5"/>
  <c r="F184" i="7" s="1"/>
  <c r="U115" i="5"/>
  <c r="U128" i="5"/>
  <c r="U31" i="5"/>
  <c r="U120" i="5"/>
  <c r="U112" i="5"/>
  <c r="U42" i="5"/>
  <c r="U151" i="5"/>
  <c r="Q63" i="5"/>
  <c r="F63" i="7" s="1"/>
  <c r="U45" i="5"/>
  <c r="U156" i="5"/>
  <c r="U105" i="5"/>
  <c r="Q121" i="5"/>
  <c r="F121" i="7" s="1"/>
  <c r="Q93" i="5"/>
  <c r="F93" i="7" s="1"/>
  <c r="Q81" i="5"/>
  <c r="F81" i="7" s="1"/>
  <c r="U145" i="5"/>
  <c r="U62" i="5"/>
  <c r="U119" i="5"/>
  <c r="U113" i="5"/>
  <c r="U127" i="5"/>
  <c r="U91" i="5"/>
  <c r="Q51" i="5"/>
  <c r="F51" i="7" s="1"/>
  <c r="U51" i="5"/>
  <c r="Q66" i="5"/>
  <c r="F66" i="7" s="1"/>
  <c r="U66" i="5"/>
  <c r="Q109" i="5"/>
  <c r="F109" i="7" s="1"/>
  <c r="U109" i="5"/>
  <c r="Q117" i="5"/>
  <c r="F117" i="7" s="1"/>
  <c r="U117" i="5"/>
  <c r="Q129" i="5"/>
  <c r="F129" i="7" s="1"/>
  <c r="U129" i="5"/>
  <c r="Q86" i="5"/>
  <c r="F86" i="7" s="1"/>
  <c r="U86" i="5"/>
  <c r="Q32" i="5"/>
  <c r="F32" i="7" s="1"/>
  <c r="U32" i="5"/>
  <c r="Q99" i="5"/>
  <c r="F99" i="7" s="1"/>
  <c r="U99" i="5"/>
  <c r="U50" i="5"/>
  <c r="Q12" i="5"/>
  <c r="F12" i="7" s="1"/>
  <c r="U12" i="5"/>
  <c r="Q140" i="5"/>
  <c r="F140" i="7" s="1"/>
  <c r="U140" i="5"/>
  <c r="Q130" i="5"/>
  <c r="F130" i="7" s="1"/>
  <c r="U130" i="5"/>
  <c r="Q52" i="5"/>
  <c r="F52" i="7" s="1"/>
  <c r="U52" i="5"/>
  <c r="Q78" i="5"/>
  <c r="F78" i="7" s="1"/>
  <c r="U78" i="5"/>
  <c r="Q18" i="5"/>
  <c r="F18" i="7" s="1"/>
  <c r="U18" i="5"/>
  <c r="Q96" i="5"/>
  <c r="F96" i="7" s="1"/>
  <c r="U96" i="5"/>
  <c r="Q7" i="5"/>
  <c r="F7" i="7" s="1"/>
  <c r="U7" i="5"/>
  <c r="Q95" i="5"/>
  <c r="F95" i="7" s="1"/>
  <c r="U95" i="5"/>
  <c r="Q25" i="5"/>
  <c r="F25" i="7" s="1"/>
  <c r="U25" i="5"/>
  <c r="Q92" i="5"/>
  <c r="F92" i="7" s="1"/>
  <c r="U92" i="5"/>
  <c r="Q35" i="5"/>
  <c r="F35" i="7" s="1"/>
  <c r="U35" i="5"/>
  <c r="U146" i="5"/>
  <c r="Q143" i="5"/>
  <c r="F143" i="7" s="1"/>
  <c r="U143" i="5"/>
  <c r="Q90" i="5"/>
  <c r="F90" i="7" s="1"/>
  <c r="U90" i="5"/>
  <c r="Q152" i="5"/>
  <c r="F152" i="7" s="1"/>
  <c r="U152" i="5"/>
  <c r="Q33" i="5"/>
  <c r="F33" i="7" s="1"/>
  <c r="U33" i="5"/>
  <c r="Q21" i="5"/>
  <c r="F21" i="7" s="1"/>
  <c r="U21" i="5"/>
  <c r="Q84" i="5"/>
  <c r="F84" i="7" s="1"/>
  <c r="U84" i="5"/>
  <c r="Q47" i="5"/>
  <c r="F47" i="7" s="1"/>
  <c r="U47" i="5"/>
  <c r="Q126" i="5"/>
  <c r="F126" i="7" s="1"/>
  <c r="U126" i="5"/>
  <c r="Q83" i="5"/>
  <c r="F83" i="7" s="1"/>
  <c r="U83" i="5"/>
  <c r="Q147" i="5"/>
  <c r="F147" i="7" s="1"/>
  <c r="U147" i="5"/>
  <c r="Q49" i="5"/>
  <c r="F49" i="7" s="1"/>
  <c r="U49" i="5"/>
  <c r="Q131" i="5"/>
  <c r="F131" i="7" s="1"/>
  <c r="U131" i="5"/>
  <c r="Q16" i="5"/>
  <c r="F16" i="7" s="1"/>
  <c r="U16" i="5"/>
  <c r="X3" i="5"/>
  <c r="Q110" i="5"/>
  <c r="F110" i="7" s="1"/>
  <c r="U110" i="5"/>
  <c r="Q76" i="5"/>
  <c r="F76" i="7" s="1"/>
  <c r="U76" i="5"/>
  <c r="Q46" i="5"/>
  <c r="F46" i="7" s="1"/>
  <c r="U46" i="5"/>
  <c r="Q100" i="5"/>
  <c r="F100" i="7" s="1"/>
  <c r="U100" i="5"/>
  <c r="Q54" i="5"/>
  <c r="F54" i="7" s="1"/>
  <c r="U54" i="5"/>
  <c r="Q30" i="5"/>
  <c r="F30" i="7" s="1"/>
  <c r="U30" i="5"/>
  <c r="Q141" i="5"/>
  <c r="F141" i="7" s="1"/>
  <c r="U141" i="5"/>
  <c r="Q71" i="5"/>
  <c r="F71" i="7" s="1"/>
  <c r="U71" i="5"/>
  <c r="Q114" i="5"/>
  <c r="F114" i="7" s="1"/>
  <c r="U114" i="5"/>
  <c r="U69" i="5"/>
  <c r="U20" i="5"/>
  <c r="Q118" i="5"/>
  <c r="F118" i="7" s="1"/>
  <c r="U118" i="5"/>
  <c r="Q15" i="5"/>
  <c r="F15" i="7" s="1"/>
  <c r="U15" i="5"/>
  <c r="Q57" i="5"/>
  <c r="F57" i="7" s="1"/>
  <c r="U57" i="5"/>
  <c r="Q24" i="5"/>
  <c r="F24" i="7" s="1"/>
  <c r="U24" i="5"/>
  <c r="Q58" i="5"/>
  <c r="F58" i="7" s="1"/>
  <c r="U58" i="5"/>
  <c r="Q89" i="5"/>
  <c r="F89" i="7" s="1"/>
  <c r="U89" i="5"/>
  <c r="Q13" i="5"/>
  <c r="F13" i="7" s="1"/>
  <c r="U13" i="5"/>
  <c r="Q106" i="5"/>
  <c r="F106" i="7" s="1"/>
  <c r="U106" i="5"/>
  <c r="Q88" i="5"/>
  <c r="F88" i="7" s="1"/>
  <c r="U88" i="5"/>
  <c r="Q153" i="5"/>
  <c r="F153" i="7" s="1"/>
  <c r="U153" i="5"/>
  <c r="B2" i="7" l="1"/>
  <c r="Y3" i="5"/>
  <c r="Z3" i="5"/>
  <c r="AA3" i="5" l="1"/>
  <c r="AE246" i="5" l="1"/>
  <c r="AD246" i="5"/>
  <c r="AC245" i="5"/>
  <c r="AI245" i="5" s="1"/>
  <c r="AE239" i="5"/>
  <c r="AD238" i="5"/>
  <c r="AC237" i="5"/>
  <c r="AI237" i="5" s="1"/>
  <c r="AE231" i="5"/>
  <c r="AD230" i="5"/>
  <c r="AC229" i="5"/>
  <c r="AI229" i="5" s="1"/>
  <c r="AC225" i="5"/>
  <c r="AI225" i="5" s="1"/>
  <c r="AE223" i="5"/>
  <c r="AC220" i="5"/>
  <c r="AI220" i="5" s="1"/>
  <c r="AC216" i="5"/>
  <c r="AI216" i="5" s="1"/>
  <c r="AC212" i="5"/>
  <c r="AI212" i="5" s="1"/>
  <c r="AD210" i="5"/>
  <c r="AE208" i="5"/>
  <c r="AD206" i="5"/>
  <c r="AE203" i="5"/>
  <c r="AE200" i="5"/>
  <c r="AD197" i="5"/>
  <c r="AE195" i="5"/>
  <c r="AD192" i="5"/>
  <c r="AE190" i="5"/>
  <c r="AC189" i="5"/>
  <c r="AI189" i="5" s="1"/>
  <c r="AD187" i="5"/>
  <c r="AC184" i="5"/>
  <c r="AI184" i="5" s="1"/>
  <c r="AE182" i="5"/>
  <c r="AC181" i="5"/>
  <c r="AI181" i="5" s="1"/>
  <c r="AD179" i="5"/>
  <c r="AC176" i="5"/>
  <c r="AI176" i="5" s="1"/>
  <c r="AD174" i="5"/>
  <c r="AC171" i="5"/>
  <c r="AI171" i="5" s="1"/>
  <c r="AE169" i="5"/>
  <c r="AC166" i="5"/>
  <c r="AI166" i="5" s="1"/>
  <c r="AC161" i="5"/>
  <c r="AI161" i="5" s="1"/>
  <c r="AD159" i="5"/>
  <c r="AE157" i="5"/>
  <c r="AC152" i="5"/>
  <c r="AI152" i="5" s="1"/>
  <c r="AD150" i="5"/>
  <c r="AE148" i="5"/>
  <c r="AE242" i="5"/>
  <c r="AD241" i="5"/>
  <c r="AC240" i="5"/>
  <c r="AI240" i="5" s="1"/>
  <c r="AE234" i="5"/>
  <c r="AD233" i="5"/>
  <c r="AC232" i="5"/>
  <c r="AI232" i="5" s="1"/>
  <c r="AE227" i="5"/>
  <c r="AC226" i="5"/>
  <c r="AI226" i="5" s="1"/>
  <c r="AE224" i="5"/>
  <c r="AD221" i="5"/>
  <c r="AC219" i="5"/>
  <c r="AI219" i="5" s="1"/>
  <c r="AD217" i="5"/>
  <c r="AC215" i="5"/>
  <c r="AI215" i="5" s="1"/>
  <c r="AD213" i="5"/>
  <c r="AC211" i="5"/>
  <c r="AI211" i="5" s="1"/>
  <c r="AE209" i="5"/>
  <c r="AE207" i="5"/>
  <c r="AE204" i="5"/>
  <c r="AE201" i="5"/>
  <c r="AC198" i="5"/>
  <c r="AI198" i="5" s="1"/>
  <c r="AD193" i="5"/>
  <c r="AE191" i="5"/>
  <c r="AE186" i="5"/>
  <c r="AC185" i="5"/>
  <c r="AI185" i="5" s="1"/>
  <c r="AE183" i="5"/>
  <c r="AE178" i="5"/>
  <c r="AC177" i="5"/>
  <c r="AI177" i="5" s="1"/>
  <c r="AD175" i="5"/>
  <c r="AE172" i="5"/>
  <c r="AD170" i="5"/>
  <c r="AD167" i="5"/>
  <c r="AC164" i="5"/>
  <c r="AI164" i="5" s="1"/>
  <c r="AC162" i="5"/>
  <c r="AI162" i="5" s="1"/>
  <c r="AD160" i="5"/>
  <c r="AE158" i="5"/>
  <c r="AC155" i="5"/>
  <c r="AI155" i="5" s="1"/>
  <c r="AD153" i="5"/>
  <c r="AE151" i="5"/>
  <c r="AC146" i="5"/>
  <c r="AI146" i="5" s="1"/>
  <c r="AD144" i="5"/>
  <c r="AE142" i="5"/>
  <c r="AC139" i="5"/>
  <c r="AI139" i="5" s="1"/>
  <c r="AD137" i="5"/>
  <c r="AD132" i="5"/>
  <c r="AE130" i="5"/>
  <c r="AD127" i="5"/>
  <c r="AE125" i="5"/>
  <c r="AC122" i="5"/>
  <c r="AI122" i="5" s="1"/>
  <c r="AE120" i="5"/>
  <c r="AC117" i="5"/>
  <c r="AI117" i="5" s="1"/>
  <c r="AE115" i="5"/>
  <c r="AC112" i="5"/>
  <c r="AI112" i="5" s="1"/>
  <c r="AD110" i="5"/>
  <c r="AC107" i="5"/>
  <c r="AI107" i="5" s="1"/>
  <c r="AD105" i="5"/>
  <c r="AE99" i="5"/>
  <c r="AD98" i="5"/>
  <c r="AC97" i="5"/>
  <c r="AI97" i="5" s="1"/>
  <c r="AD92" i="5"/>
  <c r="AC89" i="5"/>
  <c r="AI89" i="5" s="1"/>
  <c r="AE87" i="5"/>
  <c r="AD84" i="5"/>
  <c r="AC81" i="5"/>
  <c r="AI81" i="5" s="1"/>
  <c r="AE79" i="5"/>
  <c r="AD76" i="5"/>
  <c r="AC73" i="5"/>
  <c r="AI73" i="5" s="1"/>
  <c r="AE71" i="5"/>
  <c r="AD68" i="5"/>
  <c r="AC65" i="5"/>
  <c r="AI65" i="5" s="1"/>
  <c r="AE63" i="5"/>
  <c r="AD60" i="5"/>
  <c r="AC57" i="5"/>
  <c r="AI57" i="5" s="1"/>
  <c r="AE55" i="5"/>
  <c r="AD52" i="5"/>
  <c r="AD49" i="5"/>
  <c r="AD46" i="5"/>
  <c r="AE44" i="5"/>
  <c r="AE243" i="5"/>
  <c r="AD242" i="5"/>
  <c r="AC241" i="5"/>
  <c r="AI241" i="5" s="1"/>
  <c r="AE235" i="5"/>
  <c r="AD234" i="5"/>
  <c r="AC233" i="5"/>
  <c r="AI233" i="5" s="1"/>
  <c r="AD227" i="5"/>
  <c r="AD224" i="5"/>
  <c r="AC221" i="5"/>
  <c r="AI221" i="5" s="1"/>
  <c r="AC217" i="5"/>
  <c r="AI217" i="5" s="1"/>
  <c r="AC213" i="5"/>
  <c r="AI213" i="5" s="1"/>
  <c r="AD209" i="5"/>
  <c r="AD207" i="5"/>
  <c r="AD204" i="5"/>
  <c r="AD201" i="5"/>
  <c r="AE199" i="5"/>
  <c r="AE194" i="5"/>
  <c r="AC193" i="5"/>
  <c r="AI193" i="5" s="1"/>
  <c r="AD191" i="5"/>
  <c r="AE188" i="5"/>
  <c r="AD186" i="5"/>
  <c r="AD183" i="5"/>
  <c r="AE180" i="5"/>
  <c r="AD178" i="5"/>
  <c r="AC175" i="5"/>
  <c r="AI175" i="5" s="1"/>
  <c r="AD172" i="5"/>
  <c r="AC170" i="5"/>
  <c r="AI170" i="5" s="1"/>
  <c r="AC167" i="5"/>
  <c r="AI167" i="5" s="1"/>
  <c r="AE165" i="5"/>
  <c r="AC160" i="5"/>
  <c r="AI160" i="5" s="1"/>
  <c r="AD158" i="5"/>
  <c r="AE156" i="5"/>
  <c r="AC153" i="5"/>
  <c r="AI153" i="5" s="1"/>
  <c r="AD151" i="5"/>
  <c r="AE245" i="5"/>
  <c r="AD244" i="5"/>
  <c r="AD245" i="5"/>
  <c r="AC244" i="5"/>
  <c r="AI244" i="5" s="1"/>
  <c r="AE238" i="5"/>
  <c r="AD237" i="5"/>
  <c r="AC236" i="5"/>
  <c r="AI236" i="5" s="1"/>
  <c r="AE230" i="5"/>
  <c r="AD229" i="5"/>
  <c r="AC228" i="5"/>
  <c r="AI228" i="5" s="1"/>
  <c r="AD225" i="5"/>
  <c r="AC222" i="5"/>
  <c r="AI222" i="5" s="1"/>
  <c r="AD220" i="5"/>
  <c r="AC218" i="5"/>
  <c r="AI218" i="5" s="1"/>
  <c r="AD216" i="5"/>
  <c r="AC214" i="5"/>
  <c r="AI214" i="5" s="1"/>
  <c r="AD212" i="5"/>
  <c r="AE210" i="5"/>
  <c r="AE206" i="5"/>
  <c r="AC205" i="5"/>
  <c r="AI205" i="5" s="1"/>
  <c r="AC202" i="5"/>
  <c r="AI202" i="5" s="1"/>
  <c r="AE197" i="5"/>
  <c r="AC196" i="5"/>
  <c r="AI196" i="5" s="1"/>
  <c r="AE192" i="5"/>
  <c r="AD189" i="5"/>
  <c r="AE187" i="5"/>
  <c r="AD184" i="5"/>
  <c r="AD181" i="5"/>
  <c r="AE179" i="5"/>
  <c r="AD176" i="5"/>
  <c r="AE174" i="5"/>
  <c r="AC173" i="5"/>
  <c r="AI173" i="5" s="1"/>
  <c r="AD171" i="5"/>
  <c r="AC168" i="5"/>
  <c r="AI168" i="5" s="1"/>
  <c r="AD166" i="5"/>
  <c r="AC163" i="5"/>
  <c r="AI163" i="5" s="1"/>
  <c r="AD161" i="5"/>
  <c r="AE159" i="5"/>
  <c r="AC154" i="5"/>
  <c r="AI154" i="5" s="1"/>
  <c r="AD152" i="5"/>
  <c r="AE150" i="5"/>
  <c r="AC147" i="5"/>
  <c r="AI147" i="5" s="1"/>
  <c r="AD145" i="5"/>
  <c r="AE143" i="5"/>
  <c r="AC138" i="5"/>
  <c r="AI138" i="5" s="1"/>
  <c r="AE136" i="5"/>
  <c r="AC133" i="5"/>
  <c r="AI133" i="5" s="1"/>
  <c r="AE131" i="5"/>
  <c r="AC128" i="5"/>
  <c r="AI128" i="5" s="1"/>
  <c r="AD126" i="5"/>
  <c r="AC123" i="5"/>
  <c r="AI123" i="5" s="1"/>
  <c r="AD121" i="5"/>
  <c r="AD116" i="5"/>
  <c r="AE114" i="5"/>
  <c r="AD111" i="5"/>
  <c r="AE109" i="5"/>
  <c r="AC106" i="5"/>
  <c r="AI106" i="5" s="1"/>
  <c r="AE104" i="5"/>
  <c r="AC101" i="5"/>
  <c r="AI101" i="5" s="1"/>
  <c r="AE95" i="5"/>
  <c r="AD94" i="5"/>
  <c r="AE91" i="5"/>
  <c r="AD88" i="5"/>
  <c r="AC85" i="5"/>
  <c r="AI85" i="5" s="1"/>
  <c r="AE83" i="5"/>
  <c r="AD80" i="5"/>
  <c r="AC77" i="5"/>
  <c r="AI77" i="5" s="1"/>
  <c r="AE75" i="5"/>
  <c r="AD72" i="5"/>
  <c r="AC69" i="5"/>
  <c r="AI69" i="5" s="1"/>
  <c r="AE67" i="5"/>
  <c r="AD64" i="5"/>
  <c r="AC61" i="5"/>
  <c r="AI61" i="5" s="1"/>
  <c r="AE59" i="5"/>
  <c r="AD56" i="5"/>
  <c r="AC53" i="5"/>
  <c r="AI53" i="5" s="1"/>
  <c r="AE51" i="5"/>
  <c r="AE48" i="5"/>
  <c r="AE45" i="5"/>
  <c r="AC243" i="5"/>
  <c r="AI243" i="5" s="1"/>
  <c r="AD236" i="5"/>
  <c r="AE229" i="5"/>
  <c r="AE220" i="5"/>
  <c r="AE216" i="5"/>
  <c r="AE212" i="5"/>
  <c r="AD205" i="5"/>
  <c r="AD202" i="5"/>
  <c r="AC199" i="5"/>
  <c r="AI199" i="5" s="1"/>
  <c r="AD196" i="5"/>
  <c r="AE189" i="5"/>
  <c r="AC180" i="5"/>
  <c r="AI180" i="5" s="1"/>
  <c r="AE176" i="5"/>
  <c r="AD173" i="5"/>
  <c r="AE166" i="5"/>
  <c r="AD163" i="5"/>
  <c r="AC156" i="5"/>
  <c r="AI156" i="5" s="1"/>
  <c r="AE152" i="5"/>
  <c r="AD149" i="5"/>
  <c r="AD146" i="5"/>
  <c r="AE141" i="5"/>
  <c r="AD139" i="5"/>
  <c r="AE134" i="5"/>
  <c r="AE132" i="5"/>
  <c r="AC130" i="5"/>
  <c r="AI130" i="5" s="1"/>
  <c r="AE123" i="5"/>
  <c r="AC121" i="5"/>
  <c r="AI121" i="5" s="1"/>
  <c r="AC119" i="5"/>
  <c r="AI119" i="5" s="1"/>
  <c r="AD114" i="5"/>
  <c r="AD112" i="5"/>
  <c r="AE105" i="5"/>
  <c r="AD103" i="5"/>
  <c r="AE96" i="5"/>
  <c r="AD93" i="5"/>
  <c r="AD91" i="5"/>
  <c r="AD89" i="5"/>
  <c r="AC87" i="5"/>
  <c r="AI87" i="5" s="1"/>
  <c r="AE78" i="5"/>
  <c r="AE76" i="5"/>
  <c r="AD74" i="5"/>
  <c r="AC72" i="5"/>
  <c r="AI72" i="5" s="1"/>
  <c r="AC70" i="5"/>
  <c r="AI70" i="5" s="1"/>
  <c r="AE61" i="5"/>
  <c r="AD59" i="5"/>
  <c r="AD57" i="5"/>
  <c r="AC55" i="5"/>
  <c r="AI55" i="5" s="1"/>
  <c r="AD41" i="5"/>
  <c r="AE39" i="5"/>
  <c r="AC38" i="5"/>
  <c r="AI38" i="5" s="1"/>
  <c r="AD36" i="5"/>
  <c r="AD33" i="5"/>
  <c r="AE31" i="5"/>
  <c r="AC30" i="5"/>
  <c r="AI30" i="5" s="1"/>
  <c r="AD28" i="5"/>
  <c r="AD25" i="5"/>
  <c r="AE23" i="5"/>
  <c r="AC22" i="5"/>
  <c r="AI22" i="5" s="1"/>
  <c r="AD20" i="5"/>
  <c r="AD17" i="5"/>
  <c r="AE15" i="5"/>
  <c r="AC14" i="5"/>
  <c r="AI14" i="5" s="1"/>
  <c r="AD12" i="5"/>
  <c r="AE8" i="5"/>
  <c r="AE6" i="5"/>
  <c r="AE4" i="5"/>
  <c r="AC3" i="5"/>
  <c r="AI3" i="5" s="1"/>
  <c r="AC246" i="5"/>
  <c r="AI246" i="5" s="1"/>
  <c r="AE240" i="5"/>
  <c r="AC238" i="5"/>
  <c r="AI238" i="5" s="1"/>
  <c r="AD231" i="5"/>
  <c r="AE226" i="5"/>
  <c r="AD223" i="5"/>
  <c r="AE219" i="5"/>
  <c r="AE215" i="5"/>
  <c r="AE211" i="5"/>
  <c r="AD208" i="5"/>
  <c r="AE198" i="5"/>
  <c r="AD195" i="5"/>
  <c r="AC192" i="5"/>
  <c r="AI192" i="5" s="1"/>
  <c r="AE185" i="5"/>
  <c r="AD182" i="5"/>
  <c r="AC179" i="5"/>
  <c r="AI179" i="5" s="1"/>
  <c r="AD169" i="5"/>
  <c r="AE162" i="5"/>
  <c r="AC159" i="5"/>
  <c r="AI159" i="5" s="1"/>
  <c r="AE155" i="5"/>
  <c r="AC149" i="5"/>
  <c r="AI149" i="5" s="1"/>
  <c r="AD141" i="5"/>
  <c r="AD134" i="5"/>
  <c r="AC132" i="5"/>
  <c r="AI132" i="5" s="1"/>
  <c r="AD125" i="5"/>
  <c r="AD123" i="5"/>
  <c r="AE118" i="5"/>
  <c r="AE116" i="5"/>
  <c r="AC114" i="5"/>
  <c r="AI114" i="5" s="1"/>
  <c r="AE107" i="5"/>
  <c r="AC105" i="5"/>
  <c r="AI105" i="5" s="1"/>
  <c r="AC103" i="5"/>
  <c r="AI103" i="5" s="1"/>
  <c r="AD99" i="5"/>
  <c r="AD96" i="5"/>
  <c r="AC93" i="5"/>
  <c r="AI93" i="5" s="1"/>
  <c r="AC91" i="5"/>
  <c r="AI91" i="5" s="1"/>
  <c r="AE82" i="5"/>
  <c r="AE80" i="5"/>
  <c r="AD78" i="5"/>
  <c r="AC76" i="5"/>
  <c r="AI76" i="5" s="1"/>
  <c r="AC74" i="5"/>
  <c r="AI74" i="5" s="1"/>
  <c r="AE65" i="5"/>
  <c r="AD63" i="5"/>
  <c r="AD61" i="5"/>
  <c r="AC59" i="5"/>
  <c r="AI59" i="5" s="1"/>
  <c r="AE50" i="5"/>
  <c r="AD44" i="5"/>
  <c r="AD240" i="5"/>
  <c r="AE233" i="5"/>
  <c r="AC231" i="5"/>
  <c r="AI231" i="5" s="1"/>
  <c r="AD226" i="5"/>
  <c r="AC223" i="5"/>
  <c r="AI223" i="5" s="1"/>
  <c r="AD219" i="5"/>
  <c r="AD215" i="5"/>
  <c r="AD211" i="5"/>
  <c r="AC208" i="5"/>
  <c r="AI208" i="5" s="1"/>
  <c r="AD198" i="5"/>
  <c r="AC195" i="5"/>
  <c r="AI195" i="5" s="1"/>
  <c r="AD185" i="5"/>
  <c r="AC182" i="5"/>
  <c r="AI182" i="5" s="1"/>
  <c r="AE175" i="5"/>
  <c r="AC169" i="5"/>
  <c r="AI169" i="5" s="1"/>
  <c r="AD162" i="5"/>
  <c r="AD155" i="5"/>
  <c r="AD148" i="5"/>
  <c r="AD143" i="5"/>
  <c r="AC141" i="5"/>
  <c r="AI141" i="5" s="1"/>
  <c r="AE138" i="5"/>
  <c r="AD136" i="5"/>
  <c r="AC134" i="5"/>
  <c r="AI134" i="5" s="1"/>
  <c r="AE129" i="5"/>
  <c r="AE127" i="5"/>
  <c r="AC125" i="5"/>
  <c r="AI125" i="5" s="1"/>
  <c r="AD118" i="5"/>
  <c r="AC116" i="5"/>
  <c r="AI116" i="5" s="1"/>
  <c r="AD109" i="5"/>
  <c r="AD107" i="5"/>
  <c r="AE102" i="5"/>
  <c r="AC99" i="5"/>
  <c r="AI99" i="5" s="1"/>
  <c r="AC96" i="5"/>
  <c r="AI96" i="5" s="1"/>
  <c r="AE86" i="5"/>
  <c r="AE84" i="5"/>
  <c r="AD82" i="5"/>
  <c r="AC80" i="5"/>
  <c r="AI80" i="5" s="1"/>
  <c r="AC78" i="5"/>
  <c r="AI78" i="5" s="1"/>
  <c r="AE69" i="5"/>
  <c r="AD67" i="5"/>
  <c r="AD65" i="5"/>
  <c r="AC63" i="5"/>
  <c r="AI63" i="5" s="1"/>
  <c r="AE54" i="5"/>
  <c r="AE52" i="5"/>
  <c r="AD50" i="5"/>
  <c r="AD48" i="5"/>
  <c r="AE46" i="5"/>
  <c r="AC44" i="5"/>
  <c r="AI44" i="5" s="1"/>
  <c r="AE42" i="5"/>
  <c r="AC39" i="5"/>
  <c r="AI39" i="5" s="1"/>
  <c r="AC242" i="5"/>
  <c r="AI242" i="5" s="1"/>
  <c r="AD235" i="5"/>
  <c r="AE228" i="5"/>
  <c r="AE222" i="5"/>
  <c r="AE218" i="5"/>
  <c r="AE214" i="5"/>
  <c r="AC207" i="5"/>
  <c r="AI207" i="5" s="1"/>
  <c r="AC204" i="5"/>
  <c r="AI204" i="5" s="1"/>
  <c r="AC201" i="5"/>
  <c r="AI201" i="5" s="1"/>
  <c r="AD194" i="5"/>
  <c r="AC191" i="5"/>
  <c r="AI191" i="5" s="1"/>
  <c r="AD188" i="5"/>
  <c r="AC178" i="5"/>
  <c r="AI178" i="5" s="1"/>
  <c r="AC172" i="5"/>
  <c r="AI172" i="5" s="1"/>
  <c r="AE168" i="5"/>
  <c r="AD165" i="5"/>
  <c r="AC158" i="5"/>
  <c r="AI158" i="5" s="1"/>
  <c r="AE154" i="5"/>
  <c r="AC151" i="5"/>
  <c r="AI151" i="5" s="1"/>
  <c r="AC148" i="5"/>
  <c r="AI148" i="5" s="1"/>
  <c r="AE145" i="5"/>
  <c r="AC143" i="5"/>
  <c r="AI143" i="5" s="1"/>
  <c r="AE140" i="5"/>
  <c r="AD138" i="5"/>
  <c r="AC136" i="5"/>
  <c r="AI136" i="5" s="1"/>
  <c r="AD129" i="5"/>
  <c r="AC127" i="5"/>
  <c r="AI127" i="5" s="1"/>
  <c r="AE122" i="5"/>
  <c r="AD120" i="5"/>
  <c r="AC118" i="5"/>
  <c r="AI118" i="5" s="1"/>
  <c r="AE113" i="5"/>
  <c r="AE111" i="5"/>
  <c r="AC109" i="5"/>
  <c r="AI109" i="5" s="1"/>
  <c r="AD102" i="5"/>
  <c r="AE100" i="5"/>
  <c r="AE97" i="5"/>
  <c r="AE94" i="5"/>
  <c r="AE90" i="5"/>
  <c r="AE88" i="5"/>
  <c r="AD86" i="5"/>
  <c r="AC84" i="5"/>
  <c r="AI84" i="5" s="1"/>
  <c r="AC82" i="5"/>
  <c r="AI82" i="5" s="1"/>
  <c r="AE73" i="5"/>
  <c r="AD71" i="5"/>
  <c r="AD69" i="5"/>
  <c r="AC67" i="5"/>
  <c r="AI67" i="5" s="1"/>
  <c r="AE58" i="5"/>
  <c r="AE56" i="5"/>
  <c r="AD54" i="5"/>
  <c r="AC52" i="5"/>
  <c r="AI52" i="5" s="1"/>
  <c r="AC50" i="5"/>
  <c r="AI50" i="5" s="1"/>
  <c r="AC48" i="5"/>
  <c r="AI48" i="5" s="1"/>
  <c r="AC46" i="5"/>
  <c r="AI46" i="5" s="1"/>
  <c r="AD42" i="5"/>
  <c r="AE40" i="5"/>
  <c r="AE37" i="5"/>
  <c r="AD34" i="5"/>
  <c r="AE32" i="5"/>
  <c r="AE29" i="5"/>
  <c r="AD26" i="5"/>
  <c r="AE24" i="5"/>
  <c r="AE21" i="5"/>
  <c r="AD18" i="5"/>
  <c r="AE16" i="5"/>
  <c r="AE13" i="5"/>
  <c r="AE10" i="5"/>
  <c r="AC9" i="5"/>
  <c r="AI9" i="5" s="1"/>
  <c r="AE244" i="5"/>
  <c r="AE237" i="5"/>
  <c r="AC235" i="5"/>
  <c r="AI235" i="5" s="1"/>
  <c r="AD228" i="5"/>
  <c r="AE225" i="5"/>
  <c r="AD222" i="5"/>
  <c r="AD218" i="5"/>
  <c r="AD214" i="5"/>
  <c r="AC194" i="5"/>
  <c r="AI194" i="5" s="1"/>
  <c r="AC188" i="5"/>
  <c r="AI188" i="5" s="1"/>
  <c r="AE184" i="5"/>
  <c r="AE181" i="5"/>
  <c r="AE171" i="5"/>
  <c r="AD168" i="5"/>
  <c r="AC165" i="5"/>
  <c r="AI165" i="5" s="1"/>
  <c r="AE161" i="5"/>
  <c r="AD154" i="5"/>
  <c r="AC145" i="5"/>
  <c r="AI145" i="5" s="1"/>
  <c r="AD140" i="5"/>
  <c r="AE133" i="5"/>
  <c r="AD131" i="5"/>
  <c r="AC129" i="5"/>
  <c r="AI129" i="5" s="1"/>
  <c r="AE124" i="5"/>
  <c r="AD122" i="5"/>
  <c r="AC120" i="5"/>
  <c r="AI120" i="5" s="1"/>
  <c r="AD113" i="5"/>
  <c r="AC111" i="5"/>
  <c r="AI111" i="5" s="1"/>
  <c r="AE106" i="5"/>
  <c r="AD104" i="5"/>
  <c r="AC102" i="5"/>
  <c r="AI102" i="5" s="1"/>
  <c r="AD100" i="5"/>
  <c r="AD97" i="5"/>
  <c r="AC94" i="5"/>
  <c r="AI94" i="5" s="1"/>
  <c r="AE92" i="5"/>
  <c r="AD90" i="5"/>
  <c r="AC88" i="5"/>
  <c r="AI88" i="5" s="1"/>
  <c r="AC86" i="5"/>
  <c r="AI86" i="5" s="1"/>
  <c r="AE77" i="5"/>
  <c r="AD75" i="5"/>
  <c r="AD73" i="5"/>
  <c r="AC71" i="5"/>
  <c r="AI71" i="5" s="1"/>
  <c r="AE62" i="5"/>
  <c r="AE60" i="5"/>
  <c r="AD58" i="5"/>
  <c r="AC56" i="5"/>
  <c r="AI56" i="5" s="1"/>
  <c r="AC54" i="5"/>
  <c r="AI54" i="5" s="1"/>
  <c r="AE43" i="5"/>
  <c r="AC42" i="5"/>
  <c r="AI42" i="5" s="1"/>
  <c r="AD40" i="5"/>
  <c r="AD37" i="5"/>
  <c r="AE35" i="5"/>
  <c r="AC34" i="5"/>
  <c r="AI34" i="5" s="1"/>
  <c r="AD32" i="5"/>
  <c r="AD29" i="5"/>
  <c r="AE27" i="5"/>
  <c r="AC26" i="5"/>
  <c r="AI26" i="5" s="1"/>
  <c r="AD24" i="5"/>
  <c r="AD21" i="5"/>
  <c r="AE19" i="5"/>
  <c r="AC18" i="5"/>
  <c r="AI18" i="5" s="1"/>
  <c r="AD16" i="5"/>
  <c r="AD13" i="5"/>
  <c r="AE11" i="5"/>
  <c r="AD10" i="5"/>
  <c r="AE7" i="5"/>
  <c r="AE5" i="5"/>
  <c r="AE2" i="5"/>
  <c r="AD239" i="5"/>
  <c r="AE232" i="5"/>
  <c r="AC230" i="5"/>
  <c r="AI230" i="5" s="1"/>
  <c r="AC210" i="5"/>
  <c r="AI210" i="5" s="1"/>
  <c r="AC206" i="5"/>
  <c r="AI206" i="5" s="1"/>
  <c r="AD203" i="5"/>
  <c r="AD200" i="5"/>
  <c r="AC197" i="5"/>
  <c r="AI197" i="5" s="1"/>
  <c r="AD190" i="5"/>
  <c r="AC187" i="5"/>
  <c r="AI187" i="5" s="1"/>
  <c r="AE177" i="5"/>
  <c r="AC174" i="5"/>
  <c r="AI174" i="5" s="1"/>
  <c r="AE164" i="5"/>
  <c r="AD157" i="5"/>
  <c r="AC150" i="5"/>
  <c r="AI150" i="5" s="1"/>
  <c r="AE147" i="5"/>
  <c r="AD142" i="5"/>
  <c r="AC140" i="5"/>
  <c r="AI140" i="5" s="1"/>
  <c r="AE135" i="5"/>
  <c r="AD133" i="5"/>
  <c r="AC131" i="5"/>
  <c r="AI131" i="5" s="1"/>
  <c r="AE126" i="5"/>
  <c r="AD124" i="5"/>
  <c r="AE117" i="5"/>
  <c r="AD115" i="5"/>
  <c r="AC113" i="5"/>
  <c r="AI113" i="5" s="1"/>
  <c r="AE108" i="5"/>
  <c r="AD106" i="5"/>
  <c r="AC104" i="5"/>
  <c r="AI104" i="5" s="1"/>
  <c r="AC100" i="5"/>
  <c r="AI100" i="5" s="1"/>
  <c r="AC92" i="5"/>
  <c r="AI92" i="5" s="1"/>
  <c r="AC90" i="5"/>
  <c r="AI90" i="5" s="1"/>
  <c r="AE81" i="5"/>
  <c r="AD79" i="5"/>
  <c r="AD77" i="5"/>
  <c r="AC75" i="5"/>
  <c r="AI75" i="5" s="1"/>
  <c r="AE66" i="5"/>
  <c r="AE64" i="5"/>
  <c r="AD62" i="5"/>
  <c r="AC60" i="5"/>
  <c r="AI60" i="5" s="1"/>
  <c r="AC58" i="5"/>
  <c r="AI58" i="5" s="1"/>
  <c r="AE47" i="5"/>
  <c r="AD43" i="5"/>
  <c r="AE241" i="5"/>
  <c r="AC239" i="5"/>
  <c r="AI239" i="5" s="1"/>
  <c r="AD232" i="5"/>
  <c r="AE221" i="5"/>
  <c r="AE217" i="5"/>
  <c r="AE213" i="5"/>
  <c r="AC203" i="5"/>
  <c r="AI203" i="5" s="1"/>
  <c r="AC200" i="5"/>
  <c r="AI200" i="5" s="1"/>
  <c r="AE193" i="5"/>
  <c r="AC190" i="5"/>
  <c r="AI190" i="5" s="1"/>
  <c r="AD177" i="5"/>
  <c r="AE170" i="5"/>
  <c r="AE167" i="5"/>
  <c r="AD164" i="5"/>
  <c r="AE160" i="5"/>
  <c r="AC157" i="5"/>
  <c r="AI157" i="5" s="1"/>
  <c r="AE153" i="5"/>
  <c r="AD147" i="5"/>
  <c r="AE144" i="5"/>
  <c r="AC142" i="5"/>
  <c r="AI142" i="5" s="1"/>
  <c r="AE137" i="5"/>
  <c r="AD135" i="5"/>
  <c r="AE128" i="5"/>
  <c r="AC126" i="5"/>
  <c r="AI126" i="5" s="1"/>
  <c r="AC124" i="5"/>
  <c r="AI124" i="5" s="1"/>
  <c r="AE119" i="5"/>
  <c r="AD117" i="5"/>
  <c r="AC115" i="5"/>
  <c r="AI115" i="5" s="1"/>
  <c r="AE110" i="5"/>
  <c r="AD108" i="5"/>
  <c r="AE101" i="5"/>
  <c r="AE98" i="5"/>
  <c r="AD95" i="5"/>
  <c r="AE85" i="5"/>
  <c r="AD83" i="5"/>
  <c r="AD81" i="5"/>
  <c r="AC79" i="5"/>
  <c r="AI79" i="5" s="1"/>
  <c r="AE70" i="5"/>
  <c r="AE68" i="5"/>
  <c r="AD66" i="5"/>
  <c r="AC64" i="5"/>
  <c r="AI64" i="5" s="1"/>
  <c r="AC62" i="5"/>
  <c r="AI62" i="5" s="1"/>
  <c r="AE53" i="5"/>
  <c r="AD51" i="5"/>
  <c r="AE49" i="5"/>
  <c r="AD47" i="5"/>
  <c r="AD45" i="5"/>
  <c r="AC43" i="5"/>
  <c r="AI43" i="5" s="1"/>
  <c r="AE38" i="5"/>
  <c r="AD243" i="5"/>
  <c r="AE236" i="5"/>
  <c r="AC234" i="5"/>
  <c r="AI234" i="5" s="1"/>
  <c r="AC227" i="5"/>
  <c r="AI227" i="5" s="1"/>
  <c r="AC224" i="5"/>
  <c r="AI224" i="5" s="1"/>
  <c r="AC209" i="5"/>
  <c r="AI209" i="5" s="1"/>
  <c r="AE205" i="5"/>
  <c r="AE202" i="5"/>
  <c r="AD199" i="5"/>
  <c r="AE196" i="5"/>
  <c r="AC186" i="5"/>
  <c r="AI186" i="5" s="1"/>
  <c r="AC183" i="5"/>
  <c r="AI183" i="5" s="1"/>
  <c r="AD180" i="5"/>
  <c r="AE173" i="5"/>
  <c r="AE163" i="5"/>
  <c r="AD156" i="5"/>
  <c r="AE149" i="5"/>
  <c r="AE146" i="5"/>
  <c r="AC144" i="5"/>
  <c r="AI144" i="5" s="1"/>
  <c r="AE139" i="5"/>
  <c r="AC137" i="5"/>
  <c r="AI137" i="5" s="1"/>
  <c r="AC135" i="5"/>
  <c r="AI135" i="5" s="1"/>
  <c r="AD130" i="5"/>
  <c r="AD128" i="5"/>
  <c r="AE121" i="5"/>
  <c r="AD119" i="5"/>
  <c r="AE112" i="5"/>
  <c r="AC110" i="5"/>
  <c r="AI110" i="5" s="1"/>
  <c r="AC108" i="5"/>
  <c r="AI108" i="5" s="1"/>
  <c r="AE103" i="5"/>
  <c r="AD101" i="5"/>
  <c r="AC98" i="5"/>
  <c r="AI98" i="5" s="1"/>
  <c r="AC95" i="5"/>
  <c r="AI95" i="5" s="1"/>
  <c r="AE93" i="5"/>
  <c r="AE89" i="5"/>
  <c r="AD87" i="5"/>
  <c r="AD85" i="5"/>
  <c r="AC83" i="5"/>
  <c r="AI83" i="5" s="1"/>
  <c r="AE74" i="5"/>
  <c r="AE72" i="5"/>
  <c r="AD70" i="5"/>
  <c r="AC68" i="5"/>
  <c r="AI68" i="5" s="1"/>
  <c r="AC66" i="5"/>
  <c r="AI66" i="5" s="1"/>
  <c r="AE57" i="5"/>
  <c r="AD55" i="5"/>
  <c r="AD53" i="5"/>
  <c r="AC51" i="5"/>
  <c r="AI51" i="5" s="1"/>
  <c r="AC49" i="5"/>
  <c r="AI49" i="5" s="1"/>
  <c r="AC47" i="5"/>
  <c r="AI47" i="5" s="1"/>
  <c r="AC45" i="5"/>
  <c r="AI45" i="5" s="1"/>
  <c r="AE41" i="5"/>
  <c r="AD38" i="5"/>
  <c r="AE36" i="5"/>
  <c r="AE33" i="5"/>
  <c r="AD30" i="5"/>
  <c r="AE28" i="5"/>
  <c r="AE25" i="5"/>
  <c r="AD22" i="5"/>
  <c r="AE20" i="5"/>
  <c r="AE17" i="5"/>
  <c r="AD14" i="5"/>
  <c r="AE12" i="5"/>
  <c r="AD3" i="5"/>
  <c r="AE34" i="5"/>
  <c r="AC31" i="5"/>
  <c r="AI31" i="5" s="1"/>
  <c r="AE18" i="5"/>
  <c r="AC15" i="5"/>
  <c r="AI15" i="5" s="1"/>
  <c r="AD9" i="5"/>
  <c r="AC6" i="5"/>
  <c r="AI6" i="5" s="1"/>
  <c r="AC37" i="5"/>
  <c r="AI37" i="5" s="1"/>
  <c r="AD27" i="5"/>
  <c r="AC24" i="5"/>
  <c r="AI24" i="5" s="1"/>
  <c r="AC21" i="5"/>
  <c r="AI21" i="5" s="1"/>
  <c r="AD11" i="5"/>
  <c r="AD5" i="5"/>
  <c r="AD2" i="5"/>
  <c r="AE30" i="5"/>
  <c r="AC27" i="5"/>
  <c r="AI27" i="5" s="1"/>
  <c r="AE14" i="5"/>
  <c r="AC11" i="5"/>
  <c r="AI11" i="5" s="1"/>
  <c r="AC5" i="5"/>
  <c r="AI5" i="5" s="1"/>
  <c r="AC2" i="5"/>
  <c r="AI2" i="5" s="1"/>
  <c r="AC41" i="5"/>
  <c r="AI41" i="5" s="1"/>
  <c r="AC36" i="5"/>
  <c r="AI36" i="5" s="1"/>
  <c r="AC33" i="5"/>
  <c r="AI33" i="5" s="1"/>
  <c r="AD23" i="5"/>
  <c r="AC20" i="5"/>
  <c r="AI20" i="5" s="1"/>
  <c r="AC17" i="5"/>
  <c r="AI17" i="5" s="1"/>
  <c r="AD8" i="5"/>
  <c r="AD4" i="5"/>
  <c r="AC40" i="5"/>
  <c r="AI40" i="5" s="1"/>
  <c r="AE26" i="5"/>
  <c r="AC23" i="5"/>
  <c r="AI23" i="5" s="1"/>
  <c r="AC8" i="5"/>
  <c r="AI8" i="5" s="1"/>
  <c r="AC4" i="5"/>
  <c r="AI4" i="5" s="1"/>
  <c r="AD39" i="5"/>
  <c r="AD35" i="5"/>
  <c r="AC32" i="5"/>
  <c r="AI32" i="5" s="1"/>
  <c r="AC29" i="5"/>
  <c r="AI29" i="5" s="1"/>
  <c r="AD19" i="5"/>
  <c r="AC16" i="5"/>
  <c r="AI16" i="5" s="1"/>
  <c r="AC13" i="5"/>
  <c r="AI13" i="5" s="1"/>
  <c r="AC10" i="5"/>
  <c r="AI10" i="5" s="1"/>
  <c r="AD7" i="5"/>
  <c r="AC35" i="5"/>
  <c r="AI35" i="5" s="1"/>
  <c r="AE22" i="5"/>
  <c r="AC19" i="5"/>
  <c r="AI19" i="5" s="1"/>
  <c r="AC7" i="5"/>
  <c r="AI7" i="5" s="1"/>
  <c r="AE3" i="5"/>
  <c r="AD31" i="5"/>
  <c r="AC28" i="5"/>
  <c r="AI28" i="5" s="1"/>
  <c r="AC25" i="5"/>
  <c r="AI25" i="5" s="1"/>
  <c r="AD15" i="5"/>
  <c r="AC12" i="5"/>
  <c r="AI12" i="5" s="1"/>
  <c r="AE9" i="5"/>
  <c r="AD6" i="5"/>
  <c r="AG3" i="5" l="1"/>
  <c r="G3" i="7" s="1"/>
  <c r="AK3" i="5"/>
  <c r="AK30" i="5"/>
  <c r="AG30" i="5"/>
  <c r="G30" i="7" s="1"/>
  <c r="AN3" i="5"/>
  <c r="AJ14" i="5"/>
  <c r="AL14" i="5"/>
  <c r="H14" i="11" s="1"/>
  <c r="AK36" i="5"/>
  <c r="AG36" i="5"/>
  <c r="G36" i="7" s="1"/>
  <c r="AJ55" i="5"/>
  <c r="AL55" i="5"/>
  <c r="AJ85" i="5"/>
  <c r="AL85" i="5"/>
  <c r="H85" i="11" s="1"/>
  <c r="AL180" i="5"/>
  <c r="AJ180" i="5"/>
  <c r="AJ47" i="5"/>
  <c r="AL47" i="5"/>
  <c r="AK70" i="5"/>
  <c r="AG70" i="5"/>
  <c r="AL108" i="5"/>
  <c r="H108" i="11" s="1"/>
  <c r="AJ108" i="5"/>
  <c r="AL135" i="5"/>
  <c r="AJ135" i="5"/>
  <c r="AJ164" i="5"/>
  <c r="AL164" i="5"/>
  <c r="AG213" i="5"/>
  <c r="G213" i="7" s="1"/>
  <c r="AK213" i="5"/>
  <c r="AK81" i="5"/>
  <c r="AG81" i="5"/>
  <c r="G81" i="7" s="1"/>
  <c r="AL115" i="5"/>
  <c r="AJ115" i="5"/>
  <c r="AL142" i="5"/>
  <c r="AJ142" i="5"/>
  <c r="AL190" i="5"/>
  <c r="AJ190" i="5"/>
  <c r="AL239" i="5"/>
  <c r="AJ239" i="5"/>
  <c r="AJ58" i="5"/>
  <c r="AL58" i="5"/>
  <c r="H58" i="11" s="1"/>
  <c r="AG106" i="5"/>
  <c r="G106" i="7" s="1"/>
  <c r="AK106" i="5"/>
  <c r="AG133" i="5"/>
  <c r="G133" i="7" s="1"/>
  <c r="AK133" i="5"/>
  <c r="AK181" i="5"/>
  <c r="AG181" i="5"/>
  <c r="G181" i="7" s="1"/>
  <c r="AJ228" i="5"/>
  <c r="AL228" i="5"/>
  <c r="AJ18" i="5"/>
  <c r="AL18" i="5"/>
  <c r="H18" i="11" s="1"/>
  <c r="AK40" i="5"/>
  <c r="AG40" i="5"/>
  <c r="AK58" i="5"/>
  <c r="AG58" i="5"/>
  <c r="G58" i="7" s="1"/>
  <c r="AK88" i="5"/>
  <c r="AG88" i="5"/>
  <c r="G88" i="7" s="1"/>
  <c r="AG113" i="5"/>
  <c r="G113" i="7" s="1"/>
  <c r="AK113" i="5"/>
  <c r="AG140" i="5"/>
  <c r="G140" i="7" s="1"/>
  <c r="AK140" i="5"/>
  <c r="AK168" i="5"/>
  <c r="AG168" i="5"/>
  <c r="G168" i="7" s="1"/>
  <c r="AK42" i="5"/>
  <c r="AG42" i="5"/>
  <c r="G42" i="7" s="1"/>
  <c r="AJ65" i="5"/>
  <c r="AL65" i="5"/>
  <c r="H65" i="11" s="1"/>
  <c r="AG127" i="5"/>
  <c r="G127" i="7" s="1"/>
  <c r="AK127" i="5"/>
  <c r="AL155" i="5"/>
  <c r="AJ155" i="5"/>
  <c r="AJ240" i="5"/>
  <c r="AL240" i="5"/>
  <c r="AG215" i="5"/>
  <c r="G215" i="7" s="1"/>
  <c r="AK215" i="5"/>
  <c r="AJ20" i="5"/>
  <c r="AL20" i="5"/>
  <c r="H20" i="11" s="1"/>
  <c r="AJ36" i="5"/>
  <c r="AL36" i="5"/>
  <c r="H36" i="11" s="1"/>
  <c r="AL93" i="5"/>
  <c r="H93" i="11" s="1"/>
  <c r="AJ93" i="5"/>
  <c r="AG123" i="5"/>
  <c r="G123" i="7" s="1"/>
  <c r="AK123" i="5"/>
  <c r="AG152" i="5"/>
  <c r="G152" i="7" s="1"/>
  <c r="AK152" i="5"/>
  <c r="AJ196" i="5"/>
  <c r="AL196" i="5"/>
  <c r="AJ236" i="5"/>
  <c r="AL236" i="5"/>
  <c r="AK83" i="5"/>
  <c r="AG83" i="5"/>
  <c r="G83" i="7" s="1"/>
  <c r="AG150" i="5"/>
  <c r="AK150" i="5"/>
  <c r="AJ171" i="5"/>
  <c r="AL171" i="5"/>
  <c r="AL189" i="5"/>
  <c r="AJ189" i="5"/>
  <c r="AL212" i="5"/>
  <c r="AJ212" i="5"/>
  <c r="AJ229" i="5"/>
  <c r="AL229" i="5"/>
  <c r="AK245" i="5"/>
  <c r="AG245" i="5"/>
  <c r="G245" i="7" s="1"/>
  <c r="AJ191" i="5"/>
  <c r="AL191" i="5"/>
  <c r="AK79" i="5"/>
  <c r="AG79" i="5"/>
  <c r="G79" i="7" s="1"/>
  <c r="AG99" i="5"/>
  <c r="G99" i="7" s="1"/>
  <c r="AK99" i="5"/>
  <c r="AL144" i="5"/>
  <c r="AJ144" i="5"/>
  <c r="AG209" i="5"/>
  <c r="G209" i="7" s="1"/>
  <c r="AK209" i="5"/>
  <c r="AG148" i="5"/>
  <c r="G148" i="7" s="1"/>
  <c r="AK148" i="5"/>
  <c r="AG208" i="5"/>
  <c r="G208" i="7" s="1"/>
  <c r="AK208" i="5"/>
  <c r="AL230" i="5"/>
  <c r="AJ230" i="5"/>
  <c r="AL6" i="5"/>
  <c r="H6" i="11" s="1"/>
  <c r="AJ6" i="5"/>
  <c r="AJ19" i="5"/>
  <c r="AL19" i="5"/>
  <c r="H19" i="11" s="1"/>
  <c r="AK26" i="5"/>
  <c r="AG26" i="5"/>
  <c r="AL2" i="5"/>
  <c r="H2" i="11" s="1"/>
  <c r="AJ2" i="5"/>
  <c r="AL9" i="5"/>
  <c r="H9" i="11" s="1"/>
  <c r="AJ9" i="5"/>
  <c r="AK17" i="5"/>
  <c r="AG17" i="5"/>
  <c r="G17" i="7" s="1"/>
  <c r="AJ38" i="5"/>
  <c r="AL38" i="5"/>
  <c r="AK57" i="5"/>
  <c r="AG57" i="5"/>
  <c r="G57" i="7" s="1"/>
  <c r="AJ87" i="5"/>
  <c r="AL87" i="5"/>
  <c r="H87" i="11" s="1"/>
  <c r="AG139" i="5"/>
  <c r="G139" i="7" s="1"/>
  <c r="AK139" i="5"/>
  <c r="AK49" i="5"/>
  <c r="AG49" i="5"/>
  <c r="G49" i="7" s="1"/>
  <c r="AG110" i="5"/>
  <c r="G110" i="7" s="1"/>
  <c r="AK110" i="5"/>
  <c r="AG137" i="5"/>
  <c r="G137" i="7" s="1"/>
  <c r="AK137" i="5"/>
  <c r="AG167" i="5"/>
  <c r="G167" i="7" s="1"/>
  <c r="AK167" i="5"/>
  <c r="AG217" i="5"/>
  <c r="G217" i="7" s="1"/>
  <c r="AK217" i="5"/>
  <c r="AG117" i="5"/>
  <c r="G117" i="7" s="1"/>
  <c r="AK117" i="5"/>
  <c r="AG147" i="5"/>
  <c r="G147" i="7" s="1"/>
  <c r="AK147" i="5"/>
  <c r="AG2" i="5"/>
  <c r="G2" i="7" s="1"/>
  <c r="AK2" i="5"/>
  <c r="AK19" i="5"/>
  <c r="AG19" i="5"/>
  <c r="AK35" i="5"/>
  <c r="AG35" i="5"/>
  <c r="G35" i="7" s="1"/>
  <c r="AK60" i="5"/>
  <c r="AG60" i="5"/>
  <c r="G60" i="7" s="1"/>
  <c r="AJ90" i="5"/>
  <c r="AL90" i="5"/>
  <c r="H90" i="11" s="1"/>
  <c r="AL140" i="5"/>
  <c r="AJ140" i="5"/>
  <c r="AK184" i="5"/>
  <c r="AG184" i="5"/>
  <c r="G184" i="7" s="1"/>
  <c r="AK21" i="5"/>
  <c r="AG21" i="5"/>
  <c r="G21" i="7" s="1"/>
  <c r="AJ42" i="5"/>
  <c r="AL42" i="5"/>
  <c r="H42" i="11" s="1"/>
  <c r="AK90" i="5"/>
  <c r="AG90" i="5"/>
  <c r="G90" i="7" s="1"/>
  <c r="AG214" i="5"/>
  <c r="G214" i="7" s="1"/>
  <c r="AK214" i="5"/>
  <c r="AJ67" i="5"/>
  <c r="AL67" i="5"/>
  <c r="H67" i="11" s="1"/>
  <c r="AG129" i="5"/>
  <c r="G129" i="7" s="1"/>
  <c r="AK129" i="5"/>
  <c r="AL162" i="5"/>
  <c r="AJ162" i="5"/>
  <c r="AL211" i="5"/>
  <c r="AJ211" i="5"/>
  <c r="AJ44" i="5"/>
  <c r="AL44" i="5"/>
  <c r="H44" i="11" s="1"/>
  <c r="AJ78" i="5"/>
  <c r="AL78" i="5"/>
  <c r="H78" i="11" s="1"/>
  <c r="AL134" i="5"/>
  <c r="AJ134" i="5"/>
  <c r="AL182" i="5"/>
  <c r="AJ182" i="5"/>
  <c r="AG219" i="5"/>
  <c r="G219" i="7" s="1"/>
  <c r="AK219" i="5"/>
  <c r="AG4" i="5"/>
  <c r="G4" i="7" s="1"/>
  <c r="AK4" i="5"/>
  <c r="AG96" i="5"/>
  <c r="G96" i="7" s="1"/>
  <c r="AK96" i="5"/>
  <c r="AJ64" i="5"/>
  <c r="AL64" i="5"/>
  <c r="H64" i="11" s="1"/>
  <c r="AG109" i="5"/>
  <c r="G109" i="7" s="1"/>
  <c r="AK109" i="5"/>
  <c r="AG131" i="5"/>
  <c r="G131" i="7" s="1"/>
  <c r="AK131" i="5"/>
  <c r="AL152" i="5"/>
  <c r="AJ152" i="5"/>
  <c r="AK192" i="5"/>
  <c r="AG192" i="5"/>
  <c r="G192" i="7" s="1"/>
  <c r="AK230" i="5"/>
  <c r="AG230" i="5"/>
  <c r="G230" i="7" s="1"/>
  <c r="AL151" i="5"/>
  <c r="AJ151" i="5"/>
  <c r="AL172" i="5"/>
  <c r="AJ172" i="5"/>
  <c r="AL242" i="5"/>
  <c r="AJ242" i="5"/>
  <c r="AJ60" i="5"/>
  <c r="AL60" i="5"/>
  <c r="H60" i="11" s="1"/>
  <c r="AL105" i="5"/>
  <c r="H105" i="11" s="1"/>
  <c r="AJ105" i="5"/>
  <c r="AG125" i="5"/>
  <c r="G125" i="7" s="1"/>
  <c r="AK125" i="5"/>
  <c r="AJ167" i="5"/>
  <c r="AL167" i="5"/>
  <c r="AG186" i="5"/>
  <c r="G186" i="7" s="1"/>
  <c r="AK186" i="5"/>
  <c r="AG227" i="5"/>
  <c r="G227" i="7" s="1"/>
  <c r="AK227" i="5"/>
  <c r="AL150" i="5"/>
  <c r="AJ150" i="5"/>
  <c r="AL174" i="5"/>
  <c r="AJ174" i="5"/>
  <c r="AG190" i="5"/>
  <c r="G190" i="7" s="1"/>
  <c r="AK190" i="5"/>
  <c r="AL210" i="5"/>
  <c r="AJ210" i="5"/>
  <c r="AG231" i="5"/>
  <c r="G231" i="7" s="1"/>
  <c r="AK231" i="5"/>
  <c r="AK9" i="5"/>
  <c r="AG9" i="5"/>
  <c r="G9" i="7" s="1"/>
  <c r="AL5" i="5"/>
  <c r="H5" i="11" s="1"/>
  <c r="AJ5" i="5"/>
  <c r="AK20" i="5"/>
  <c r="AG20" i="5"/>
  <c r="G20" i="7" s="1"/>
  <c r="AK41" i="5"/>
  <c r="AG41" i="5"/>
  <c r="G41" i="7" s="1"/>
  <c r="AK89" i="5"/>
  <c r="AG89" i="5"/>
  <c r="G89" i="7" s="1"/>
  <c r="AG112" i="5"/>
  <c r="G112" i="7" s="1"/>
  <c r="AK112" i="5"/>
  <c r="AJ51" i="5"/>
  <c r="AL51" i="5"/>
  <c r="H51" i="11" s="1"/>
  <c r="AJ81" i="5"/>
  <c r="AL81" i="5"/>
  <c r="AG170" i="5"/>
  <c r="G170" i="7" s="1"/>
  <c r="AK170" i="5"/>
  <c r="AG221" i="5"/>
  <c r="G221" i="7" s="1"/>
  <c r="AK221" i="5"/>
  <c r="AJ62" i="5"/>
  <c r="AL62" i="5"/>
  <c r="H62" i="11" s="1"/>
  <c r="AL124" i="5"/>
  <c r="AJ124" i="5"/>
  <c r="AJ200" i="5"/>
  <c r="AL200" i="5"/>
  <c r="AG5" i="5"/>
  <c r="G5" i="7" s="1"/>
  <c r="AK5" i="5"/>
  <c r="AJ21" i="5"/>
  <c r="AL21" i="5"/>
  <c r="H21" i="11" s="1"/>
  <c r="AJ37" i="5"/>
  <c r="AL37" i="5"/>
  <c r="AK62" i="5"/>
  <c r="AG62" i="5"/>
  <c r="G62" i="7" s="1"/>
  <c r="AK92" i="5"/>
  <c r="AG92" i="5"/>
  <c r="G92" i="7" s="1"/>
  <c r="AL113" i="5"/>
  <c r="AJ113" i="5"/>
  <c r="AK237" i="5"/>
  <c r="AG237" i="5"/>
  <c r="G237" i="7" s="1"/>
  <c r="AK24" i="5"/>
  <c r="AG24" i="5"/>
  <c r="G24" i="7" s="1"/>
  <c r="AJ69" i="5"/>
  <c r="AL69" i="5"/>
  <c r="H69" i="11" s="1"/>
  <c r="AK94" i="5"/>
  <c r="AG94" i="5"/>
  <c r="G94" i="7" s="1"/>
  <c r="AL120" i="5"/>
  <c r="AJ120" i="5"/>
  <c r="AG145" i="5"/>
  <c r="G145" i="7" s="1"/>
  <c r="AK145" i="5"/>
  <c r="AG218" i="5"/>
  <c r="G218" i="7" s="1"/>
  <c r="AK218" i="5"/>
  <c r="AK46" i="5"/>
  <c r="AG46" i="5"/>
  <c r="G46" i="7" s="1"/>
  <c r="AK69" i="5"/>
  <c r="AG69" i="5"/>
  <c r="G69" i="7" s="1"/>
  <c r="AG102" i="5"/>
  <c r="G102" i="7" s="1"/>
  <c r="AK102" i="5"/>
  <c r="AL215" i="5"/>
  <c r="AJ215" i="5"/>
  <c r="AK50" i="5"/>
  <c r="AG50" i="5"/>
  <c r="G50" i="7" s="1"/>
  <c r="AK80" i="5"/>
  <c r="AG80" i="5"/>
  <c r="G80" i="7" s="1"/>
  <c r="AG107" i="5"/>
  <c r="G107" i="7" s="1"/>
  <c r="AK107" i="5"/>
  <c r="AL141" i="5"/>
  <c r="AJ141" i="5"/>
  <c r="AG185" i="5"/>
  <c r="G185" i="7" s="1"/>
  <c r="AK185" i="5"/>
  <c r="AL223" i="5"/>
  <c r="AJ223" i="5"/>
  <c r="AG6" i="5"/>
  <c r="G6" i="7" s="1"/>
  <c r="AK6" i="5"/>
  <c r="AK23" i="5"/>
  <c r="AG23" i="5"/>
  <c r="G23" i="7" s="1"/>
  <c r="AK39" i="5"/>
  <c r="AG39" i="5"/>
  <c r="G39" i="7" s="1"/>
  <c r="AJ74" i="5"/>
  <c r="AL74" i="5"/>
  <c r="H74" i="11" s="1"/>
  <c r="AL103" i="5"/>
  <c r="H103" i="11" s="1"/>
  <c r="AJ103" i="5"/>
  <c r="AG132" i="5"/>
  <c r="G132" i="7" s="1"/>
  <c r="AK132" i="5"/>
  <c r="AJ163" i="5"/>
  <c r="AL163" i="5"/>
  <c r="AL202" i="5"/>
  <c r="AJ202" i="5"/>
  <c r="AK45" i="5"/>
  <c r="AG45" i="5"/>
  <c r="G45" i="7" s="1"/>
  <c r="AK67" i="5"/>
  <c r="AG67" i="5"/>
  <c r="G67" i="7" s="1"/>
  <c r="AJ88" i="5"/>
  <c r="AL88" i="5"/>
  <c r="H88" i="11" s="1"/>
  <c r="AL111" i="5"/>
  <c r="H111" i="11" s="1"/>
  <c r="AJ111" i="5"/>
  <c r="AG174" i="5"/>
  <c r="G174" i="7" s="1"/>
  <c r="AK174" i="5"/>
  <c r="AL216" i="5"/>
  <c r="AJ216" i="5"/>
  <c r="AG194" i="5"/>
  <c r="G194" i="7" s="1"/>
  <c r="AK194" i="5"/>
  <c r="AG243" i="5"/>
  <c r="G243" i="7" s="1"/>
  <c r="AK243" i="5"/>
  <c r="AK63" i="5"/>
  <c r="AG63" i="5"/>
  <c r="G63" i="7" s="1"/>
  <c r="AJ84" i="5"/>
  <c r="AL84" i="5"/>
  <c r="H84" i="11" s="1"/>
  <c r="AL127" i="5"/>
  <c r="AJ127" i="5"/>
  <c r="AG151" i="5"/>
  <c r="G151" i="7" s="1"/>
  <c r="AK151" i="5"/>
  <c r="AL170" i="5"/>
  <c r="AJ170" i="5"/>
  <c r="AG191" i="5"/>
  <c r="G191" i="7" s="1"/>
  <c r="AK191" i="5"/>
  <c r="AL213" i="5"/>
  <c r="AJ213" i="5"/>
  <c r="AJ192" i="5"/>
  <c r="AL192" i="5"/>
  <c r="AK22" i="5"/>
  <c r="AG22" i="5"/>
  <c r="G22" i="7" s="1"/>
  <c r="AL4" i="5"/>
  <c r="H4" i="11" s="1"/>
  <c r="AJ4" i="5"/>
  <c r="AJ11" i="5"/>
  <c r="AL11" i="5"/>
  <c r="H11" i="11" s="1"/>
  <c r="AK18" i="5"/>
  <c r="AG18" i="5"/>
  <c r="G18" i="7" s="1"/>
  <c r="AJ22" i="5"/>
  <c r="AL22" i="5"/>
  <c r="H22" i="11" s="1"/>
  <c r="AK93" i="5"/>
  <c r="AG93" i="5"/>
  <c r="G93" i="7" s="1"/>
  <c r="AL119" i="5"/>
  <c r="AJ119" i="5"/>
  <c r="AG146" i="5"/>
  <c r="G146" i="7" s="1"/>
  <c r="AK146" i="5"/>
  <c r="AK196" i="5"/>
  <c r="AG196" i="5"/>
  <c r="G196" i="7" s="1"/>
  <c r="AG236" i="5"/>
  <c r="G236" i="7" s="1"/>
  <c r="AK236" i="5"/>
  <c r="AK53" i="5"/>
  <c r="AG53" i="5"/>
  <c r="G53" i="7" s="1"/>
  <c r="AJ83" i="5"/>
  <c r="AL83" i="5"/>
  <c r="H83" i="11" s="1"/>
  <c r="AL117" i="5"/>
  <c r="AJ117" i="5"/>
  <c r="AG144" i="5"/>
  <c r="G144" i="7" s="1"/>
  <c r="AK144" i="5"/>
  <c r="AL177" i="5"/>
  <c r="AJ177" i="5"/>
  <c r="AJ232" i="5"/>
  <c r="AL232" i="5"/>
  <c r="AK64" i="5"/>
  <c r="AG64" i="5"/>
  <c r="G64" i="7" s="1"/>
  <c r="AG126" i="5"/>
  <c r="G126" i="7" s="1"/>
  <c r="AK126" i="5"/>
  <c r="AL157" i="5"/>
  <c r="AJ157" i="5"/>
  <c r="AJ203" i="5"/>
  <c r="AL203" i="5"/>
  <c r="AG7" i="5"/>
  <c r="G7" i="7" s="1"/>
  <c r="AK7" i="5"/>
  <c r="AJ24" i="5"/>
  <c r="AL24" i="5"/>
  <c r="H24" i="11" s="1"/>
  <c r="AJ40" i="5"/>
  <c r="AL40" i="5"/>
  <c r="H40" i="11" s="1"/>
  <c r="AL154" i="5"/>
  <c r="AJ154" i="5"/>
  <c r="AK244" i="5"/>
  <c r="AG244" i="5"/>
  <c r="G244" i="7" s="1"/>
  <c r="AJ26" i="5"/>
  <c r="AL26" i="5"/>
  <c r="H26" i="11" s="1"/>
  <c r="AJ71" i="5"/>
  <c r="AL71" i="5"/>
  <c r="H71" i="11" s="1"/>
  <c r="AK97" i="5"/>
  <c r="AG97" i="5"/>
  <c r="G97" i="7" s="1"/>
  <c r="AG122" i="5"/>
  <c r="G122" i="7" s="1"/>
  <c r="AK122" i="5"/>
  <c r="AL188" i="5"/>
  <c r="AJ188" i="5"/>
  <c r="AG222" i="5"/>
  <c r="G222" i="7" s="1"/>
  <c r="AK222" i="5"/>
  <c r="AJ48" i="5"/>
  <c r="AL48" i="5"/>
  <c r="H48" i="11" s="1"/>
  <c r="AL107" i="5"/>
  <c r="H107" i="11" s="1"/>
  <c r="AJ107" i="5"/>
  <c r="AL136" i="5"/>
  <c r="AJ136" i="5"/>
  <c r="AG175" i="5"/>
  <c r="G175" i="7" s="1"/>
  <c r="AK175" i="5"/>
  <c r="AL219" i="5"/>
  <c r="AJ219" i="5"/>
  <c r="AK82" i="5"/>
  <c r="AG82" i="5"/>
  <c r="G82" i="7" s="1"/>
  <c r="AG226" i="5"/>
  <c r="G226" i="7" s="1"/>
  <c r="AK226" i="5"/>
  <c r="AK8" i="5"/>
  <c r="AG8" i="5"/>
  <c r="G8" i="7" s="1"/>
  <c r="AJ25" i="5"/>
  <c r="AL25" i="5"/>
  <c r="H25" i="11" s="1"/>
  <c r="AJ41" i="5"/>
  <c r="AL41" i="5"/>
  <c r="H41" i="11" s="1"/>
  <c r="AK76" i="5"/>
  <c r="AG76" i="5"/>
  <c r="G76" i="7" s="1"/>
  <c r="AG105" i="5"/>
  <c r="G105" i="7" s="1"/>
  <c r="AK105" i="5"/>
  <c r="AG134" i="5"/>
  <c r="G134" i="7" s="1"/>
  <c r="AK134" i="5"/>
  <c r="AG166" i="5"/>
  <c r="G166" i="7" s="1"/>
  <c r="AK166" i="5"/>
  <c r="AL205" i="5"/>
  <c r="AJ205" i="5"/>
  <c r="AK48" i="5"/>
  <c r="AG48" i="5"/>
  <c r="G48" i="7" s="1"/>
  <c r="AK91" i="5"/>
  <c r="AG91" i="5"/>
  <c r="G91" i="7" s="1"/>
  <c r="AG114" i="5"/>
  <c r="G114" i="7" s="1"/>
  <c r="AK114" i="5"/>
  <c r="AG136" i="5"/>
  <c r="G136" i="7" s="1"/>
  <c r="AK136" i="5"/>
  <c r="AG159" i="5"/>
  <c r="G159" i="7" s="1"/>
  <c r="AK159" i="5"/>
  <c r="AL176" i="5"/>
  <c r="AJ176" i="5"/>
  <c r="AK197" i="5"/>
  <c r="AG197" i="5"/>
  <c r="G197" i="7" s="1"/>
  <c r="AJ237" i="5"/>
  <c r="AL237" i="5"/>
  <c r="AG156" i="5"/>
  <c r="G156" i="7" s="1"/>
  <c r="AK156" i="5"/>
  <c r="AL178" i="5"/>
  <c r="AJ178" i="5"/>
  <c r="AG199" i="5"/>
  <c r="G199" i="7" s="1"/>
  <c r="AK199" i="5"/>
  <c r="AL224" i="5"/>
  <c r="AJ224" i="5"/>
  <c r="AK44" i="5"/>
  <c r="AG44" i="5"/>
  <c r="G44" i="7" s="1"/>
  <c r="AK87" i="5"/>
  <c r="AG87" i="5"/>
  <c r="G87" i="7" s="1"/>
  <c r="AL110" i="5"/>
  <c r="H110" i="11" s="1"/>
  <c r="AJ110" i="5"/>
  <c r="AG130" i="5"/>
  <c r="G130" i="7" s="1"/>
  <c r="AK130" i="5"/>
  <c r="AL153" i="5"/>
  <c r="AJ153" i="5"/>
  <c r="AK172" i="5"/>
  <c r="AG172" i="5"/>
  <c r="G172" i="7" s="1"/>
  <c r="AL193" i="5"/>
  <c r="AJ193" i="5"/>
  <c r="AJ233" i="5"/>
  <c r="AL233" i="5"/>
  <c r="AG157" i="5"/>
  <c r="G157" i="7" s="1"/>
  <c r="AK157" i="5"/>
  <c r="AJ179" i="5"/>
  <c r="AL179" i="5"/>
  <c r="AG195" i="5"/>
  <c r="G195" i="7" s="1"/>
  <c r="AK195" i="5"/>
  <c r="AL238" i="5"/>
  <c r="AJ238" i="5"/>
  <c r="AJ15" i="5"/>
  <c r="AL15" i="5"/>
  <c r="H15" i="11" s="1"/>
  <c r="AJ35" i="5"/>
  <c r="AL35" i="5"/>
  <c r="H35" i="11" s="1"/>
  <c r="AL8" i="5"/>
  <c r="H8" i="11" s="1"/>
  <c r="AJ8" i="5"/>
  <c r="AK25" i="5"/>
  <c r="AG25" i="5"/>
  <c r="G25" i="7" s="1"/>
  <c r="AJ70" i="5"/>
  <c r="AL70" i="5"/>
  <c r="H70" i="11" s="1"/>
  <c r="AG121" i="5"/>
  <c r="G121" i="7" s="1"/>
  <c r="AK121" i="5"/>
  <c r="AG149" i="5"/>
  <c r="G149" i="7" s="1"/>
  <c r="AK149" i="5"/>
  <c r="AJ199" i="5"/>
  <c r="AL199" i="5"/>
  <c r="AL243" i="5"/>
  <c r="AJ243" i="5"/>
  <c r="AK85" i="5"/>
  <c r="AG85" i="5"/>
  <c r="G85" i="7" s="1"/>
  <c r="AG119" i="5"/>
  <c r="G119" i="7" s="1"/>
  <c r="AK119" i="5"/>
  <c r="AL147" i="5"/>
  <c r="AJ147" i="5"/>
  <c r="AK66" i="5"/>
  <c r="AG66" i="5"/>
  <c r="G66" i="7" s="1"/>
  <c r="AK164" i="5"/>
  <c r="AG164" i="5"/>
  <c r="G164" i="7" s="1"/>
  <c r="AJ10" i="5"/>
  <c r="AL10" i="5"/>
  <c r="H10" i="11" s="1"/>
  <c r="AJ73" i="5"/>
  <c r="AL73" i="5"/>
  <c r="H73" i="11" s="1"/>
  <c r="AJ97" i="5"/>
  <c r="AL97" i="5"/>
  <c r="H97" i="11" s="1"/>
  <c r="AL122" i="5"/>
  <c r="AJ122" i="5"/>
  <c r="AG161" i="5"/>
  <c r="G161" i="7" s="1"/>
  <c r="AK161" i="5"/>
  <c r="AL214" i="5"/>
  <c r="AJ214" i="5"/>
  <c r="AK29" i="5"/>
  <c r="AG29" i="5"/>
  <c r="G29" i="7" s="1"/>
  <c r="AK73" i="5"/>
  <c r="AG73" i="5"/>
  <c r="G73" i="7" s="1"/>
  <c r="AG100" i="5"/>
  <c r="G100" i="7" s="1"/>
  <c r="AK100" i="5"/>
  <c r="AG228" i="5"/>
  <c r="G228" i="7" s="1"/>
  <c r="AK228" i="5"/>
  <c r="AJ50" i="5"/>
  <c r="AL50" i="5"/>
  <c r="H50" i="11" s="1"/>
  <c r="AL109" i="5"/>
  <c r="H109" i="11" s="1"/>
  <c r="AJ109" i="5"/>
  <c r="AG138" i="5"/>
  <c r="G138" i="7" s="1"/>
  <c r="AK138" i="5"/>
  <c r="AJ61" i="5"/>
  <c r="AL61" i="5"/>
  <c r="H61" i="11" s="1"/>
  <c r="AG116" i="5"/>
  <c r="G116" i="7" s="1"/>
  <c r="AK116" i="5"/>
  <c r="AG155" i="5"/>
  <c r="G155" i="7" s="1"/>
  <c r="AK155" i="5"/>
  <c r="AJ195" i="5"/>
  <c r="AL195" i="5"/>
  <c r="AL231" i="5"/>
  <c r="AJ231" i="5"/>
  <c r="AJ12" i="5"/>
  <c r="AL12" i="5"/>
  <c r="H12" i="11" s="1"/>
  <c r="AJ28" i="5"/>
  <c r="AL28" i="5"/>
  <c r="H28" i="11" s="1"/>
  <c r="AK78" i="5"/>
  <c r="AG78" i="5"/>
  <c r="G78" i="7" s="1"/>
  <c r="AL112" i="5"/>
  <c r="H112" i="11" s="1"/>
  <c r="AJ112" i="5"/>
  <c r="AL139" i="5"/>
  <c r="AJ139" i="5"/>
  <c r="AL173" i="5"/>
  <c r="AJ173" i="5"/>
  <c r="AG212" i="5"/>
  <c r="G212" i="7" s="1"/>
  <c r="AK212" i="5"/>
  <c r="AK51" i="5"/>
  <c r="AG51" i="5"/>
  <c r="G51" i="7" s="1"/>
  <c r="AJ72" i="5"/>
  <c r="AL72" i="5"/>
  <c r="H72" i="11" s="1"/>
  <c r="AL94" i="5"/>
  <c r="H94" i="11" s="1"/>
  <c r="AJ94" i="5"/>
  <c r="AL116" i="5"/>
  <c r="AJ116" i="5"/>
  <c r="AL161" i="5"/>
  <c r="AJ161" i="5"/>
  <c r="AG179" i="5"/>
  <c r="G179" i="7" s="1"/>
  <c r="AK179" i="5"/>
  <c r="AL220" i="5"/>
  <c r="AJ220" i="5"/>
  <c r="AK238" i="5"/>
  <c r="AG238" i="5"/>
  <c r="G238" i="7" s="1"/>
  <c r="AL158" i="5"/>
  <c r="AJ158" i="5"/>
  <c r="AK180" i="5"/>
  <c r="AG180" i="5"/>
  <c r="G180" i="7" s="1"/>
  <c r="AL201" i="5"/>
  <c r="AJ201" i="5"/>
  <c r="AL227" i="5"/>
  <c r="AJ227" i="5"/>
  <c r="AJ46" i="5"/>
  <c r="AL46" i="5"/>
  <c r="H46" i="11" s="1"/>
  <c r="AJ68" i="5"/>
  <c r="AL68" i="5"/>
  <c r="H68" i="11" s="1"/>
  <c r="AL132" i="5"/>
  <c r="AJ132" i="5"/>
  <c r="AJ175" i="5"/>
  <c r="AL175" i="5"/>
  <c r="AL217" i="5"/>
  <c r="AJ217" i="5"/>
  <c r="AK234" i="5"/>
  <c r="AG234" i="5"/>
  <c r="G234" i="7" s="1"/>
  <c r="AL159" i="5"/>
  <c r="AJ159" i="5"/>
  <c r="AL197" i="5"/>
  <c r="AJ197" i="5"/>
  <c r="AG239" i="5"/>
  <c r="G239" i="7" s="1"/>
  <c r="AK239" i="5"/>
  <c r="AL7" i="5"/>
  <c r="H7" i="11" s="1"/>
  <c r="AJ7" i="5"/>
  <c r="AJ39" i="5"/>
  <c r="AL39" i="5"/>
  <c r="H39" i="11" s="1"/>
  <c r="AK34" i="5"/>
  <c r="AG34" i="5"/>
  <c r="G34" i="7" s="1"/>
  <c r="AK28" i="5"/>
  <c r="AG28" i="5"/>
  <c r="G28" i="7" s="1"/>
  <c r="AK72" i="5"/>
  <c r="AG72" i="5"/>
  <c r="G72" i="7" s="1"/>
  <c r="AL128" i="5"/>
  <c r="AJ128" i="5"/>
  <c r="AL156" i="5"/>
  <c r="AJ156" i="5"/>
  <c r="AG202" i="5"/>
  <c r="G202" i="7" s="1"/>
  <c r="AK202" i="5"/>
  <c r="AK38" i="5"/>
  <c r="AG38" i="5"/>
  <c r="G38" i="7" s="1"/>
  <c r="AL95" i="5"/>
  <c r="H95" i="11" s="1"/>
  <c r="AJ95" i="5"/>
  <c r="AG153" i="5"/>
  <c r="G153" i="7" s="1"/>
  <c r="AK153" i="5"/>
  <c r="AK193" i="5"/>
  <c r="AG193" i="5"/>
  <c r="G193" i="7" s="1"/>
  <c r="AK241" i="5"/>
  <c r="AG241" i="5"/>
  <c r="G241" i="7" s="1"/>
  <c r="AL106" i="5"/>
  <c r="H106" i="11" s="1"/>
  <c r="AJ106" i="5"/>
  <c r="AL133" i="5"/>
  <c r="AJ133" i="5"/>
  <c r="AK11" i="5"/>
  <c r="AG11" i="5"/>
  <c r="G11" i="7" s="1"/>
  <c r="AK27" i="5"/>
  <c r="AG27" i="5"/>
  <c r="G27" i="7" s="1"/>
  <c r="AK43" i="5"/>
  <c r="AG43" i="5"/>
  <c r="G43" i="7" s="1"/>
  <c r="AJ75" i="5"/>
  <c r="AL75" i="5"/>
  <c r="H75" i="11" s="1"/>
  <c r="AL100" i="5"/>
  <c r="H100" i="11" s="1"/>
  <c r="AJ100" i="5"/>
  <c r="AG124" i="5"/>
  <c r="G124" i="7" s="1"/>
  <c r="AK124" i="5"/>
  <c r="AL218" i="5"/>
  <c r="AJ218" i="5"/>
  <c r="AK10" i="5"/>
  <c r="AG10" i="5"/>
  <c r="G10" i="7" s="1"/>
  <c r="AK32" i="5"/>
  <c r="AG32" i="5"/>
  <c r="G32" i="7" s="1"/>
  <c r="AL102" i="5"/>
  <c r="H102" i="11" s="1"/>
  <c r="AJ102" i="5"/>
  <c r="AL129" i="5"/>
  <c r="AJ129" i="5"/>
  <c r="AG154" i="5"/>
  <c r="G154" i="7" s="1"/>
  <c r="AK154" i="5"/>
  <c r="AL194" i="5"/>
  <c r="AJ194" i="5"/>
  <c r="AL235" i="5"/>
  <c r="AJ235" i="5"/>
  <c r="AK52" i="5"/>
  <c r="AG52" i="5"/>
  <c r="G52" i="7" s="1"/>
  <c r="AJ82" i="5"/>
  <c r="AL82" i="5"/>
  <c r="H82" i="11" s="1"/>
  <c r="AL185" i="5"/>
  <c r="AJ185" i="5"/>
  <c r="AJ226" i="5"/>
  <c r="AL226" i="5"/>
  <c r="AJ63" i="5"/>
  <c r="AL63" i="5"/>
  <c r="H63" i="11" s="1"/>
  <c r="AG118" i="5"/>
  <c r="G118" i="7" s="1"/>
  <c r="AK118" i="5"/>
  <c r="AG198" i="5"/>
  <c r="G198" i="7" s="1"/>
  <c r="AK198" i="5"/>
  <c r="AJ57" i="5"/>
  <c r="AL57" i="5"/>
  <c r="H57" i="11" s="1"/>
  <c r="AL114" i="5"/>
  <c r="AJ114" i="5"/>
  <c r="AG141" i="5"/>
  <c r="G141" i="7" s="1"/>
  <c r="AK141" i="5"/>
  <c r="AK176" i="5"/>
  <c r="AG176" i="5"/>
  <c r="G176" i="7" s="1"/>
  <c r="AG216" i="5"/>
  <c r="G216" i="7" s="1"/>
  <c r="AK216" i="5"/>
  <c r="AK75" i="5"/>
  <c r="AG75" i="5"/>
  <c r="G75" i="7" s="1"/>
  <c r="AK95" i="5"/>
  <c r="AG95" i="5"/>
  <c r="G95" i="7" s="1"/>
  <c r="AL121" i="5"/>
  <c r="AJ121" i="5"/>
  <c r="AG143" i="5"/>
  <c r="G143" i="7" s="1"/>
  <c r="AK143" i="5"/>
  <c r="AL181" i="5"/>
  <c r="AJ181" i="5"/>
  <c r="AJ183" i="5"/>
  <c r="AL183" i="5"/>
  <c r="AL204" i="5"/>
  <c r="AJ204" i="5"/>
  <c r="AJ49" i="5"/>
  <c r="AL49" i="5"/>
  <c r="H49" i="11" s="1"/>
  <c r="AK71" i="5"/>
  <c r="AG71" i="5"/>
  <c r="G71" i="7" s="1"/>
  <c r="AL92" i="5"/>
  <c r="H92" i="11" s="1"/>
  <c r="AJ92" i="5"/>
  <c r="AG115" i="5"/>
  <c r="G115" i="7" s="1"/>
  <c r="AK115" i="5"/>
  <c r="AL137" i="5"/>
  <c r="AJ137" i="5"/>
  <c r="AG158" i="5"/>
  <c r="G158" i="7" s="1"/>
  <c r="AK158" i="5"/>
  <c r="AK201" i="5"/>
  <c r="AG201" i="5"/>
  <c r="G201" i="7" s="1"/>
  <c r="AG182" i="5"/>
  <c r="G182" i="7" s="1"/>
  <c r="AK182" i="5"/>
  <c r="AK200" i="5"/>
  <c r="AG200" i="5"/>
  <c r="G200" i="7" s="1"/>
  <c r="AG223" i="5"/>
  <c r="G223" i="7" s="1"/>
  <c r="AK223" i="5"/>
  <c r="AK14" i="5"/>
  <c r="AG14" i="5"/>
  <c r="G14" i="7" s="1"/>
  <c r="AJ27" i="5"/>
  <c r="AL27" i="5"/>
  <c r="H27" i="11" s="1"/>
  <c r="AL3" i="5"/>
  <c r="H3" i="11" s="1"/>
  <c r="AJ3" i="5"/>
  <c r="AJ30" i="5"/>
  <c r="AL30" i="5"/>
  <c r="H30" i="11" s="1"/>
  <c r="AK74" i="5"/>
  <c r="AG74" i="5"/>
  <c r="G74" i="7" s="1"/>
  <c r="AL101" i="5"/>
  <c r="H101" i="11" s="1"/>
  <c r="AJ101" i="5"/>
  <c r="AL130" i="5"/>
  <c r="AJ130" i="5"/>
  <c r="AK163" i="5"/>
  <c r="AG163" i="5"/>
  <c r="G163" i="7" s="1"/>
  <c r="AG205" i="5"/>
  <c r="G205" i="7" s="1"/>
  <c r="AK205" i="5"/>
  <c r="AJ66" i="5"/>
  <c r="AL66" i="5"/>
  <c r="H66" i="11" s="1"/>
  <c r="AK98" i="5"/>
  <c r="AG98" i="5"/>
  <c r="G98" i="7" s="1"/>
  <c r="AJ43" i="5"/>
  <c r="AL43" i="5"/>
  <c r="H43" i="11" s="1"/>
  <c r="AJ77" i="5"/>
  <c r="AL77" i="5"/>
  <c r="H77" i="11" s="1"/>
  <c r="AG108" i="5"/>
  <c r="G108" i="7" s="1"/>
  <c r="AK108" i="5"/>
  <c r="AG135" i="5"/>
  <c r="G135" i="7" s="1"/>
  <c r="AK135" i="5"/>
  <c r="AG177" i="5"/>
  <c r="G177" i="7" s="1"/>
  <c r="AK177" i="5"/>
  <c r="AJ13" i="5"/>
  <c r="AL13" i="5"/>
  <c r="H13" i="11" s="1"/>
  <c r="AJ29" i="5"/>
  <c r="AL29" i="5"/>
  <c r="H29" i="11" s="1"/>
  <c r="AK77" i="5"/>
  <c r="AG77" i="5"/>
  <c r="G77" i="7" s="1"/>
  <c r="AL168" i="5"/>
  <c r="AJ168" i="5"/>
  <c r="AL222" i="5"/>
  <c r="AJ222" i="5"/>
  <c r="AK13" i="5"/>
  <c r="AG13" i="5"/>
  <c r="G13" i="7" s="1"/>
  <c r="AJ34" i="5"/>
  <c r="AL34" i="5"/>
  <c r="H34" i="11" s="1"/>
  <c r="AJ54" i="5"/>
  <c r="AL54" i="5"/>
  <c r="H54" i="11" s="1"/>
  <c r="AK54" i="5"/>
  <c r="AG54" i="5"/>
  <c r="G54" i="7" s="1"/>
  <c r="AK84" i="5"/>
  <c r="AG84" i="5"/>
  <c r="G84" i="7" s="1"/>
  <c r="AL118" i="5"/>
  <c r="AJ118" i="5"/>
  <c r="AL143" i="5"/>
  <c r="AJ143" i="5"/>
  <c r="AK65" i="5"/>
  <c r="AG65" i="5"/>
  <c r="G65" i="7" s="1"/>
  <c r="AL96" i="5"/>
  <c r="H96" i="11" s="1"/>
  <c r="AJ96" i="5"/>
  <c r="AL123" i="5"/>
  <c r="AJ123" i="5"/>
  <c r="AG162" i="5"/>
  <c r="G162" i="7" s="1"/>
  <c r="AK162" i="5"/>
  <c r="AL208" i="5"/>
  <c r="AJ208" i="5"/>
  <c r="AG240" i="5"/>
  <c r="G240" i="7" s="1"/>
  <c r="AK240" i="5"/>
  <c r="AK15" i="5"/>
  <c r="AG15" i="5"/>
  <c r="G15" i="7" s="1"/>
  <c r="AK31" i="5"/>
  <c r="AG31" i="5"/>
  <c r="G31" i="7" s="1"/>
  <c r="AJ59" i="5"/>
  <c r="AL59" i="5"/>
  <c r="H59" i="11" s="1"/>
  <c r="AJ89" i="5"/>
  <c r="AL89" i="5"/>
  <c r="H89" i="11" s="1"/>
  <c r="AL146" i="5"/>
  <c r="AJ146" i="5"/>
  <c r="AG220" i="5"/>
  <c r="G220" i="7" s="1"/>
  <c r="AK220" i="5"/>
  <c r="AJ56" i="5"/>
  <c r="AL56" i="5"/>
  <c r="H56" i="11" s="1"/>
  <c r="AL145" i="5"/>
  <c r="AJ145" i="5"/>
  <c r="AL166" i="5"/>
  <c r="AJ166" i="5"/>
  <c r="AL184" i="5"/>
  <c r="AJ184" i="5"/>
  <c r="AG206" i="5"/>
  <c r="G206" i="7" s="1"/>
  <c r="AK206" i="5"/>
  <c r="AL225" i="5"/>
  <c r="AJ225" i="5"/>
  <c r="AL245" i="5"/>
  <c r="AJ245" i="5"/>
  <c r="AG165" i="5"/>
  <c r="G165" i="7" s="1"/>
  <c r="AK165" i="5"/>
  <c r="AL186" i="5"/>
  <c r="AJ186" i="5"/>
  <c r="AJ207" i="5"/>
  <c r="AL207" i="5"/>
  <c r="AL234" i="5"/>
  <c r="AJ234" i="5"/>
  <c r="AJ52" i="5"/>
  <c r="AL52" i="5"/>
  <c r="H52" i="11" s="1"/>
  <c r="AL160" i="5"/>
  <c r="AJ160" i="5"/>
  <c r="AG178" i="5"/>
  <c r="G178" i="7" s="1"/>
  <c r="AK178" i="5"/>
  <c r="AK204" i="5"/>
  <c r="AG204" i="5"/>
  <c r="G204" i="7" s="1"/>
  <c r="AL221" i="5"/>
  <c r="AJ221" i="5"/>
  <c r="AJ241" i="5"/>
  <c r="AL241" i="5"/>
  <c r="AG203" i="5"/>
  <c r="G203" i="7" s="1"/>
  <c r="AK203" i="5"/>
  <c r="AL246" i="5"/>
  <c r="AJ246" i="5"/>
  <c r="AJ31" i="5"/>
  <c r="AL31" i="5"/>
  <c r="H31" i="11" s="1"/>
  <c r="AJ23" i="5"/>
  <c r="AL23" i="5"/>
  <c r="H23" i="11" s="1"/>
  <c r="AK12" i="5"/>
  <c r="AG12" i="5"/>
  <c r="G12" i="7" s="1"/>
  <c r="AK33" i="5"/>
  <c r="AG33" i="5"/>
  <c r="G33" i="7" s="1"/>
  <c r="AJ53" i="5"/>
  <c r="AL53" i="5"/>
  <c r="H53" i="11" s="1"/>
  <c r="AG103" i="5"/>
  <c r="G103" i="7" s="1"/>
  <c r="AK103" i="5"/>
  <c r="AG173" i="5"/>
  <c r="G173" i="7" s="1"/>
  <c r="AK173" i="5"/>
  <c r="AJ45" i="5"/>
  <c r="AL45" i="5"/>
  <c r="H45" i="11" s="1"/>
  <c r="AK68" i="5"/>
  <c r="AG68" i="5"/>
  <c r="G68" i="7" s="1"/>
  <c r="AG101" i="5"/>
  <c r="G101" i="7" s="1"/>
  <c r="AK101" i="5"/>
  <c r="AG128" i="5"/>
  <c r="G128" i="7" s="1"/>
  <c r="AK128" i="5"/>
  <c r="AG160" i="5"/>
  <c r="G160" i="7" s="1"/>
  <c r="AK160" i="5"/>
  <c r="AK47" i="5"/>
  <c r="AG47" i="5"/>
  <c r="G47" i="7" s="1"/>
  <c r="AJ79" i="5"/>
  <c r="AL79" i="5"/>
  <c r="H79" i="11" s="1"/>
  <c r="AG232" i="5"/>
  <c r="G232" i="7" s="1"/>
  <c r="AK232" i="5"/>
  <c r="AJ16" i="5"/>
  <c r="AL16" i="5"/>
  <c r="H16" i="11" s="1"/>
  <c r="AJ32" i="5"/>
  <c r="AL32" i="5"/>
  <c r="H32" i="11" s="1"/>
  <c r="AL104" i="5"/>
  <c r="H104" i="11" s="1"/>
  <c r="AJ104" i="5"/>
  <c r="AL131" i="5"/>
  <c r="AJ131" i="5"/>
  <c r="AG171" i="5"/>
  <c r="G171" i="7" s="1"/>
  <c r="AK171" i="5"/>
  <c r="AG225" i="5"/>
  <c r="G225" i="7" s="1"/>
  <c r="AK225" i="5"/>
  <c r="AK16" i="5"/>
  <c r="AG16" i="5"/>
  <c r="G16" i="7" s="1"/>
  <c r="AK37" i="5"/>
  <c r="AG37" i="5"/>
  <c r="G37" i="7" s="1"/>
  <c r="AK56" i="5"/>
  <c r="AG56" i="5"/>
  <c r="G56" i="7" s="1"/>
  <c r="AJ86" i="5"/>
  <c r="AL86" i="5"/>
  <c r="H86" i="11" s="1"/>
  <c r="AG111" i="5"/>
  <c r="G111" i="7" s="1"/>
  <c r="AK111" i="5"/>
  <c r="AL138" i="5"/>
  <c r="AJ138" i="5"/>
  <c r="AL165" i="5"/>
  <c r="AJ165" i="5"/>
  <c r="AK86" i="5"/>
  <c r="AG86" i="5"/>
  <c r="G86" i="7" s="1"/>
  <c r="AL148" i="5"/>
  <c r="AJ148" i="5"/>
  <c r="AL198" i="5"/>
  <c r="AJ198" i="5"/>
  <c r="AK233" i="5"/>
  <c r="AG233" i="5"/>
  <c r="G233" i="7" s="1"/>
  <c r="AL99" i="5"/>
  <c r="H99" i="11" s="1"/>
  <c r="AJ99" i="5"/>
  <c r="AL125" i="5"/>
  <c r="AJ125" i="5"/>
  <c r="AL169" i="5"/>
  <c r="AJ169" i="5"/>
  <c r="AG211" i="5"/>
  <c r="G211" i="7" s="1"/>
  <c r="AK211" i="5"/>
  <c r="AJ17" i="5"/>
  <c r="AL17" i="5"/>
  <c r="H17" i="11" s="1"/>
  <c r="AJ33" i="5"/>
  <c r="AL33" i="5"/>
  <c r="H33" i="11" s="1"/>
  <c r="AK61" i="5"/>
  <c r="AG61" i="5"/>
  <c r="G61" i="7" s="1"/>
  <c r="AJ91" i="5"/>
  <c r="AL91" i="5"/>
  <c r="H91" i="11" s="1"/>
  <c r="AL149" i="5"/>
  <c r="AJ149" i="5"/>
  <c r="AK189" i="5"/>
  <c r="AG189" i="5"/>
  <c r="G189" i="7" s="1"/>
  <c r="AK229" i="5"/>
  <c r="AG229" i="5"/>
  <c r="G229" i="7" s="1"/>
  <c r="AK59" i="5"/>
  <c r="AG59" i="5"/>
  <c r="G59" i="7" s="1"/>
  <c r="AJ80" i="5"/>
  <c r="AL80" i="5"/>
  <c r="H80" i="11" s="1"/>
  <c r="AG104" i="5"/>
  <c r="G104" i="7" s="1"/>
  <c r="AK104" i="5"/>
  <c r="AL126" i="5"/>
  <c r="AJ126" i="5"/>
  <c r="AG187" i="5"/>
  <c r="G187" i="7" s="1"/>
  <c r="AK187" i="5"/>
  <c r="AG210" i="5"/>
  <c r="G210" i="7" s="1"/>
  <c r="AK210" i="5"/>
  <c r="AJ244" i="5"/>
  <c r="AL244" i="5"/>
  <c r="AK188" i="5"/>
  <c r="AG188" i="5"/>
  <c r="G188" i="7" s="1"/>
  <c r="AJ209" i="5"/>
  <c r="AL209" i="5"/>
  <c r="AG235" i="5"/>
  <c r="G235" i="7" s="1"/>
  <c r="AK235" i="5"/>
  <c r="AK55" i="5"/>
  <c r="AG55" i="5"/>
  <c r="G55" i="7" s="1"/>
  <c r="AJ76" i="5"/>
  <c r="AL76" i="5"/>
  <c r="H76" i="11" s="1"/>
  <c r="AL98" i="5"/>
  <c r="H98" i="11" s="1"/>
  <c r="AJ98" i="5"/>
  <c r="AG120" i="5"/>
  <c r="G120" i="7" s="1"/>
  <c r="AK120" i="5"/>
  <c r="AG142" i="5"/>
  <c r="G142" i="7" s="1"/>
  <c r="AK142" i="5"/>
  <c r="AG183" i="5"/>
  <c r="G183" i="7" s="1"/>
  <c r="AK183" i="5"/>
  <c r="AG207" i="5"/>
  <c r="G207" i="7" s="1"/>
  <c r="AK207" i="5"/>
  <c r="AG224" i="5"/>
  <c r="G224" i="7" s="1"/>
  <c r="AK224" i="5"/>
  <c r="AK242" i="5"/>
  <c r="AG242" i="5"/>
  <c r="G242" i="7" s="1"/>
  <c r="AG169" i="5"/>
  <c r="G169" i="7" s="1"/>
  <c r="AK169" i="5"/>
  <c r="AJ187" i="5"/>
  <c r="AL187" i="5"/>
  <c r="AL206" i="5"/>
  <c r="AJ206" i="5"/>
  <c r="AG246" i="5"/>
  <c r="G246" i="7" s="1"/>
  <c r="AK246" i="5"/>
  <c r="G150" i="7"/>
  <c r="H81" i="11"/>
  <c r="G40" i="7"/>
  <c r="H47" i="11"/>
  <c r="H55" i="11"/>
  <c r="H38" i="11"/>
  <c r="G19" i="7"/>
  <c r="H37" i="11"/>
  <c r="G26" i="7"/>
  <c r="G70" i="7"/>
  <c r="B3" i="7" l="1"/>
  <c r="AO3" i="5"/>
  <c r="AP3" i="5"/>
  <c r="AQ3" i="5" l="1"/>
  <c r="AS245" i="5" s="1"/>
  <c r="AY245" i="5" s="1"/>
  <c r="AT106" i="5" l="1"/>
  <c r="AS60" i="5"/>
  <c r="AY60" i="5" s="1"/>
  <c r="AT43" i="5"/>
  <c r="AS165" i="5"/>
  <c r="AY165" i="5" s="1"/>
  <c r="AT77" i="5"/>
  <c r="BB77" i="5" s="1"/>
  <c r="I77" i="11" s="1"/>
  <c r="AU84" i="5"/>
  <c r="AW84" i="5" s="1"/>
  <c r="H84" i="7" s="1"/>
  <c r="AT182" i="5"/>
  <c r="AZ182" i="5" s="1"/>
  <c r="AT158" i="5"/>
  <c r="AZ158" i="5" s="1"/>
  <c r="AT196" i="5"/>
  <c r="AZ196" i="5" s="1"/>
  <c r="AT18" i="5"/>
  <c r="AZ18" i="5" s="1"/>
  <c r="AS90" i="5"/>
  <c r="AY90" i="5" s="1"/>
  <c r="AT166" i="5"/>
  <c r="AS192" i="5"/>
  <c r="AY192" i="5" s="1"/>
  <c r="AS97" i="5"/>
  <c r="AY97" i="5" s="1"/>
  <c r="AT148" i="5"/>
  <c r="AZ148" i="5" s="1"/>
  <c r="AU65" i="5"/>
  <c r="BA65" i="5" s="1"/>
  <c r="AU174" i="5"/>
  <c r="BA174" i="5" s="1"/>
  <c r="AT7" i="5"/>
  <c r="AZ7" i="5" s="1"/>
  <c r="AT63" i="5"/>
  <c r="AT116" i="5"/>
  <c r="AZ116" i="5" s="1"/>
  <c r="AU210" i="5"/>
  <c r="AW210" i="5" s="1"/>
  <c r="H210" i="7" s="1"/>
  <c r="AS35" i="5"/>
  <c r="AY35" i="5" s="1"/>
  <c r="AU103" i="5"/>
  <c r="BA103" i="5" s="1"/>
  <c r="AU190" i="5"/>
  <c r="BA190" i="5" s="1"/>
  <c r="AU20" i="5"/>
  <c r="AW20" i="5" s="1"/>
  <c r="H20" i="7" s="1"/>
  <c r="AU83" i="5"/>
  <c r="BA83" i="5" s="1"/>
  <c r="AS148" i="5"/>
  <c r="AY148" i="5" s="1"/>
  <c r="AS27" i="5"/>
  <c r="AY27" i="5" s="1"/>
  <c r="AT101" i="5"/>
  <c r="AZ101" i="5" s="1"/>
  <c r="AT10" i="5"/>
  <c r="BB10" i="5" s="1"/>
  <c r="I10" i="11" s="1"/>
  <c r="AU185" i="5"/>
  <c r="BA185" i="5" s="1"/>
  <c r="AS187" i="5"/>
  <c r="AY187" i="5" s="1"/>
  <c r="AU118" i="5"/>
  <c r="BA118" i="5" s="1"/>
  <c r="AT67" i="5"/>
  <c r="BB67" i="5" s="1"/>
  <c r="I67" i="11" s="1"/>
  <c r="AT220" i="5"/>
  <c r="AS243" i="5"/>
  <c r="AY243" i="5" s="1"/>
  <c r="AU106" i="5"/>
  <c r="BA106" i="5" s="1"/>
  <c r="AU157" i="5"/>
  <c r="BA157" i="5" s="1"/>
  <c r="AS225" i="5"/>
  <c r="AY225" i="5" s="1"/>
  <c r="AT93" i="5"/>
  <c r="BB93" i="5" s="1"/>
  <c r="I93" i="11" s="1"/>
  <c r="AS175" i="5"/>
  <c r="AY175" i="5" s="1"/>
  <c r="AS16" i="5"/>
  <c r="AY16" i="5" s="1"/>
  <c r="AT2" i="5"/>
  <c r="AS112" i="5"/>
  <c r="AY112" i="5" s="1"/>
  <c r="AS174" i="5"/>
  <c r="AY174" i="5" s="1"/>
  <c r="AT70" i="5"/>
  <c r="BB70" i="5" s="1"/>
  <c r="I70" i="11" s="1"/>
  <c r="AT15" i="5"/>
  <c r="BB15" i="5" s="1"/>
  <c r="I15" i="11" s="1"/>
  <c r="AS50" i="5"/>
  <c r="AY50" i="5" s="1"/>
  <c r="AT176" i="5"/>
  <c r="AZ176" i="5" s="1"/>
  <c r="AT14" i="5"/>
  <c r="BB14" i="5" s="1"/>
  <c r="I14" i="11" s="1"/>
  <c r="AS132" i="5"/>
  <c r="AY132" i="5" s="1"/>
  <c r="AT225" i="5"/>
  <c r="AZ225" i="5" s="1"/>
  <c r="AS217" i="5"/>
  <c r="AY217" i="5" s="1"/>
  <c r="AS26" i="5"/>
  <c r="AY26" i="5" s="1"/>
  <c r="AU109" i="5"/>
  <c r="BA109" i="5" s="1"/>
  <c r="AT30" i="5"/>
  <c r="BB30" i="5" s="1"/>
  <c r="I30" i="11" s="1"/>
  <c r="AU69" i="5"/>
  <c r="AW69" i="5" s="1"/>
  <c r="H69" i="7" s="1"/>
  <c r="AU112" i="5"/>
  <c r="AW112" i="5" s="1"/>
  <c r="H112" i="7" s="1"/>
  <c r="AU188" i="5"/>
  <c r="AT11" i="5"/>
  <c r="BB11" i="5" s="1"/>
  <c r="I11" i="11" s="1"/>
  <c r="AT76" i="5"/>
  <c r="BB76" i="5" s="1"/>
  <c r="I76" i="11" s="1"/>
  <c r="AU123" i="5"/>
  <c r="BA123" i="5" s="1"/>
  <c r="AU217" i="5"/>
  <c r="BA217" i="5" s="1"/>
  <c r="AT40" i="5"/>
  <c r="BB40" i="5" s="1"/>
  <c r="I40" i="11" s="1"/>
  <c r="AS107" i="5"/>
  <c r="AY107" i="5" s="1"/>
  <c r="AS212" i="5"/>
  <c r="AY212" i="5" s="1"/>
  <c r="AS31" i="5"/>
  <c r="AY31" i="5" s="1"/>
  <c r="AU87" i="5"/>
  <c r="AW87" i="5" s="1"/>
  <c r="H87" i="7" s="1"/>
  <c r="AS160" i="5"/>
  <c r="AY160" i="5" s="1"/>
  <c r="AT29" i="5"/>
  <c r="BB29" i="5" s="1"/>
  <c r="I29" i="11" s="1"/>
  <c r="AU114" i="5"/>
  <c r="BA114" i="5" s="1"/>
  <c r="AT47" i="5"/>
  <c r="BB47" i="5" s="1"/>
  <c r="I47" i="11" s="1"/>
  <c r="AT221" i="5"/>
  <c r="BB221" i="5" s="1"/>
  <c r="AT208" i="5"/>
  <c r="AZ208" i="5" s="1"/>
  <c r="AU162" i="5"/>
  <c r="AU77" i="5"/>
  <c r="BA77" i="5" s="1"/>
  <c r="AS231" i="5"/>
  <c r="AY231" i="5" s="1"/>
  <c r="AT24" i="5"/>
  <c r="BB24" i="5" s="1"/>
  <c r="I24" i="11" s="1"/>
  <c r="AS119" i="5"/>
  <c r="AY119" i="5" s="1"/>
  <c r="AU205" i="5"/>
  <c r="BA205" i="5" s="1"/>
  <c r="AU131" i="5"/>
  <c r="AW131" i="5" s="1"/>
  <c r="H131" i="7" s="1"/>
  <c r="AS152" i="5"/>
  <c r="AY152" i="5" s="1"/>
  <c r="AS20" i="5"/>
  <c r="AY20" i="5" s="1"/>
  <c r="AT120" i="5"/>
  <c r="AZ120" i="5" s="1"/>
  <c r="AS118" i="5"/>
  <c r="AY118" i="5" s="1"/>
  <c r="AU214" i="5"/>
  <c r="AW214" i="5" s="1"/>
  <c r="H214" i="7" s="1"/>
  <c r="AU102" i="5"/>
  <c r="BA102" i="5" s="1"/>
  <c r="AT97" i="5"/>
  <c r="BB97" i="5" s="1"/>
  <c r="I97" i="11" s="1"/>
  <c r="AS235" i="5"/>
  <c r="AY235" i="5" s="1"/>
  <c r="AU32" i="5"/>
  <c r="BA32" i="5" s="1"/>
  <c r="AS203" i="5"/>
  <c r="AY203" i="5" s="1"/>
  <c r="AT140" i="5"/>
  <c r="AZ140" i="5" s="1"/>
  <c r="AS219" i="5"/>
  <c r="AY219" i="5" s="1"/>
  <c r="AU169" i="5"/>
  <c r="BA169" i="5" s="1"/>
  <c r="AS34" i="5"/>
  <c r="AY34" i="5" s="1"/>
  <c r="AT147" i="5"/>
  <c r="AZ147" i="5" s="1"/>
  <c r="AU8" i="5"/>
  <c r="AW8" i="5" s="1"/>
  <c r="H8" i="7" s="1"/>
  <c r="AS210" i="5"/>
  <c r="AY210" i="5" s="1"/>
  <c r="AU152" i="5"/>
  <c r="AS52" i="5"/>
  <c r="AY52" i="5" s="1"/>
  <c r="AT124" i="5"/>
  <c r="BB124" i="5" s="1"/>
  <c r="AS226" i="5"/>
  <c r="AY226" i="5" s="1"/>
  <c r="AU52" i="5"/>
  <c r="BA52" i="5" s="1"/>
  <c r="AS101" i="5"/>
  <c r="AY101" i="5" s="1"/>
  <c r="AS184" i="5"/>
  <c r="AY184" i="5" s="1"/>
  <c r="AS59" i="5"/>
  <c r="AY59" i="5" s="1"/>
  <c r="AU130" i="5"/>
  <c r="AU71" i="5"/>
  <c r="BA71" i="5" s="1"/>
  <c r="AT41" i="5"/>
  <c r="AZ41" i="5" s="1"/>
  <c r="AS32" i="5"/>
  <c r="AY32" i="5" s="1"/>
  <c r="AS216" i="5"/>
  <c r="AY216" i="5" s="1"/>
  <c r="AS108" i="5"/>
  <c r="AY108" i="5" s="1"/>
  <c r="AU161" i="5"/>
  <c r="BA161" i="5" s="1"/>
  <c r="AT42" i="5"/>
  <c r="BB42" i="5" s="1"/>
  <c r="I42" i="11" s="1"/>
  <c r="AT156" i="5"/>
  <c r="AU132" i="5"/>
  <c r="AW132" i="5" s="1"/>
  <c r="H132" i="7" s="1"/>
  <c r="AU175" i="5"/>
  <c r="BA175" i="5" s="1"/>
  <c r="AU4" i="5"/>
  <c r="AW4" i="5" s="1"/>
  <c r="H4" i="7" s="1"/>
  <c r="AT22" i="5"/>
  <c r="AZ22" i="5" s="1"/>
  <c r="AT129" i="5"/>
  <c r="BB129" i="5" s="1"/>
  <c r="AT60" i="5"/>
  <c r="BB60" i="5" s="1"/>
  <c r="I60" i="11" s="1"/>
  <c r="AS116" i="5"/>
  <c r="AY116" i="5" s="1"/>
  <c r="AT79" i="5"/>
  <c r="AU113" i="5"/>
  <c r="BA113" i="5" s="1"/>
  <c r="AT92" i="5"/>
  <c r="AZ92" i="5" s="1"/>
  <c r="AU125" i="5"/>
  <c r="BA125" i="5" s="1"/>
  <c r="AS244" i="5"/>
  <c r="AY244" i="5" s="1"/>
  <c r="AT131" i="5"/>
  <c r="BB131" i="5" s="1"/>
  <c r="AT216" i="5"/>
  <c r="BB216" i="5" s="1"/>
  <c r="AS79" i="5"/>
  <c r="AY79" i="5" s="1"/>
  <c r="AT26" i="5"/>
  <c r="AS246" i="5"/>
  <c r="AY246" i="5" s="1"/>
  <c r="AT4" i="5"/>
  <c r="BB4" i="5" s="1"/>
  <c r="I4" i="11" s="1"/>
  <c r="AU45" i="5"/>
  <c r="BA45" i="5" s="1"/>
  <c r="AT81" i="5"/>
  <c r="AZ81" i="5" s="1"/>
  <c r="AU133" i="5"/>
  <c r="BA133" i="5" s="1"/>
  <c r="AT217" i="5"/>
  <c r="AZ217" i="5" s="1"/>
  <c r="AU30" i="5"/>
  <c r="BA30" i="5" s="1"/>
  <c r="AT89" i="5"/>
  <c r="AZ89" i="5" s="1"/>
  <c r="AU158" i="5"/>
  <c r="BA158" i="5" s="1"/>
  <c r="AU7" i="5"/>
  <c r="AW7" i="5" s="1"/>
  <c r="H7" i="7" s="1"/>
  <c r="AT57" i="5"/>
  <c r="BB57" i="5" s="1"/>
  <c r="I57" i="11" s="1"/>
  <c r="AU141" i="5"/>
  <c r="BA141" i="5" s="1"/>
  <c r="AT240" i="5"/>
  <c r="BB240" i="5" s="1"/>
  <c r="AT55" i="5"/>
  <c r="BB55" i="5" s="1"/>
  <c r="I55" i="11" s="1"/>
  <c r="AU110" i="5"/>
  <c r="BA110" i="5" s="1"/>
  <c r="AS191" i="5"/>
  <c r="AY191" i="5" s="1"/>
  <c r="AT68" i="5"/>
  <c r="BB68" i="5" s="1"/>
  <c r="I68" i="11" s="1"/>
  <c r="AT155" i="5"/>
  <c r="BB155" i="5" s="1"/>
  <c r="AU90" i="5"/>
  <c r="AW90" i="5" s="1"/>
  <c r="H90" i="7" s="1"/>
  <c r="AU75" i="5"/>
  <c r="BA75" i="5" s="1"/>
  <c r="AT39" i="5"/>
  <c r="BB39" i="5" s="1"/>
  <c r="I39" i="11" s="1"/>
  <c r="AS17" i="5"/>
  <c r="AY17" i="5" s="1"/>
  <c r="AT123" i="5"/>
  <c r="BB123" i="5" s="1"/>
  <c r="AT168" i="5"/>
  <c r="BB168" i="5" s="1"/>
  <c r="AU55" i="5"/>
  <c r="BA55" i="5" s="1"/>
  <c r="AT179" i="5"/>
  <c r="AZ179" i="5" s="1"/>
  <c r="AS142" i="5"/>
  <c r="AY142" i="5" s="1"/>
  <c r="AU183" i="5"/>
  <c r="BA183" i="5" s="1"/>
  <c r="AS11" i="5"/>
  <c r="AY11" i="5" s="1"/>
  <c r="AU245" i="5"/>
  <c r="BA245" i="5" s="1"/>
  <c r="AT85" i="5"/>
  <c r="BB85" i="5" s="1"/>
  <c r="I85" i="11" s="1"/>
  <c r="AS66" i="5"/>
  <c r="AY66" i="5" s="1"/>
  <c r="AU213" i="5"/>
  <c r="AW213" i="5" s="1"/>
  <c r="H213" i="7" s="1"/>
  <c r="AU38" i="5"/>
  <c r="BA38" i="5" s="1"/>
  <c r="AU218" i="5"/>
  <c r="BA218" i="5" s="1"/>
  <c r="AS63" i="5"/>
  <c r="AY63" i="5" s="1"/>
  <c r="AT113" i="5"/>
  <c r="AZ113" i="5" s="1"/>
  <c r="AS77" i="5"/>
  <c r="AY77" i="5" s="1"/>
  <c r="AT99" i="5"/>
  <c r="AZ99" i="5" s="1"/>
  <c r="AT3" i="5"/>
  <c r="AT74" i="5"/>
  <c r="BB74" i="5" s="1"/>
  <c r="I74" i="11" s="1"/>
  <c r="AS22" i="5"/>
  <c r="AY22" i="5" s="1"/>
  <c r="AU224" i="5"/>
  <c r="BA224" i="5" s="1"/>
  <c r="AU50" i="5"/>
  <c r="AW50" i="5" s="1"/>
  <c r="H50" i="7" s="1"/>
  <c r="AS38" i="5"/>
  <c r="AY38" i="5" s="1"/>
  <c r="AU42" i="5"/>
  <c r="BA42" i="5" s="1"/>
  <c r="AS56" i="5"/>
  <c r="AY56" i="5" s="1"/>
  <c r="AT180" i="5"/>
  <c r="AZ180" i="5" s="1"/>
  <c r="AU100" i="5"/>
  <c r="AW100" i="5" s="1"/>
  <c r="H100" i="7" s="1"/>
  <c r="AT32" i="5"/>
  <c r="BB32" i="5" s="1"/>
  <c r="I32" i="11" s="1"/>
  <c r="AS141" i="5"/>
  <c r="AY141" i="5" s="1"/>
  <c r="AU34" i="5"/>
  <c r="AW34" i="5" s="1"/>
  <c r="H34" i="7" s="1"/>
  <c r="AS123" i="5"/>
  <c r="AY123" i="5" s="1"/>
  <c r="AS85" i="5"/>
  <c r="AY85" i="5" s="1"/>
  <c r="AS7" i="5"/>
  <c r="AY7" i="5" s="1"/>
  <c r="AT54" i="5"/>
  <c r="AZ54" i="5" s="1"/>
  <c r="AS89" i="5"/>
  <c r="AY89" i="5" s="1"/>
  <c r="AS146" i="5"/>
  <c r="AY146" i="5" s="1"/>
  <c r="AT231" i="5"/>
  <c r="BB231" i="5" s="1"/>
  <c r="AS40" i="5"/>
  <c r="AY40" i="5" s="1"/>
  <c r="AU96" i="5"/>
  <c r="BA96" i="5" s="1"/>
  <c r="AS164" i="5"/>
  <c r="AY164" i="5" s="1"/>
  <c r="AS18" i="5"/>
  <c r="AY18" i="5" s="1"/>
  <c r="AU79" i="5"/>
  <c r="AU147" i="5"/>
  <c r="AW147" i="5" s="1"/>
  <c r="H147" i="7" s="1"/>
  <c r="AT5" i="5"/>
  <c r="AZ5" i="5" s="1"/>
  <c r="AU57" i="5"/>
  <c r="BA57" i="5" s="1"/>
  <c r="AT117" i="5"/>
  <c r="AZ117" i="5" s="1"/>
  <c r="AT219" i="5"/>
  <c r="BB219" i="5" s="1"/>
  <c r="AS75" i="5"/>
  <c r="AY75" i="5" s="1"/>
  <c r="AT185" i="5"/>
  <c r="BB185" i="5" s="1"/>
  <c r="AU101" i="5"/>
  <c r="AW101" i="5" s="1"/>
  <c r="H101" i="7" s="1"/>
  <c r="AS102" i="5"/>
  <c r="AY102" i="5" s="1"/>
  <c r="AS54" i="5"/>
  <c r="AY54" i="5" s="1"/>
  <c r="AS25" i="5"/>
  <c r="AY25" i="5" s="1"/>
  <c r="AS155" i="5"/>
  <c r="AY155" i="5" s="1"/>
  <c r="AS186" i="5"/>
  <c r="AY186" i="5" s="1"/>
  <c r="AU59" i="5"/>
  <c r="BA59" i="5" s="1"/>
  <c r="AS208" i="5"/>
  <c r="AY208" i="5" s="1"/>
  <c r="AT174" i="5"/>
  <c r="AZ174" i="5" s="1"/>
  <c r="AS229" i="5"/>
  <c r="AY229" i="5" s="1"/>
  <c r="AS242" i="5"/>
  <c r="AY242" i="5" s="1"/>
  <c r="AT59" i="5"/>
  <c r="AZ59" i="5" s="1"/>
  <c r="AU104" i="5"/>
  <c r="AW104" i="5" s="1"/>
  <c r="H104" i="7" s="1"/>
  <c r="AU192" i="5"/>
  <c r="AW192" i="5" s="1"/>
  <c r="H192" i="7" s="1"/>
  <c r="AS51" i="5"/>
  <c r="AY51" i="5" s="1"/>
  <c r="AT115" i="5"/>
  <c r="AZ115" i="5" s="1"/>
  <c r="AT215" i="5"/>
  <c r="BB215" i="5" s="1"/>
  <c r="AU41" i="5"/>
  <c r="BA41" i="5" s="1"/>
  <c r="AT102" i="5"/>
  <c r="BB102" i="5" s="1"/>
  <c r="I102" i="11" s="1"/>
  <c r="AT187" i="5"/>
  <c r="BB187" i="5" s="1"/>
  <c r="AT28" i="5"/>
  <c r="BB28" i="5" s="1"/>
  <c r="I28" i="11" s="1"/>
  <c r="AS69" i="5"/>
  <c r="AY69" i="5" s="1"/>
  <c r="AT110" i="5"/>
  <c r="AZ110" i="5" s="1"/>
  <c r="AU177" i="5"/>
  <c r="AW177" i="5" s="1"/>
  <c r="H177" i="7" s="1"/>
  <c r="AU234" i="5"/>
  <c r="AS172" i="5"/>
  <c r="AY172" i="5" s="1"/>
  <c r="AU228" i="5"/>
  <c r="AW228" i="5" s="1"/>
  <c r="H228" i="7" s="1"/>
  <c r="AU35" i="5"/>
  <c r="BA35" i="5" s="1"/>
  <c r="AT61" i="5"/>
  <c r="BB61" i="5" s="1"/>
  <c r="I61" i="11" s="1"/>
  <c r="AT109" i="5"/>
  <c r="AZ109" i="5" s="1"/>
  <c r="AU159" i="5"/>
  <c r="BA159" i="5" s="1"/>
  <c r="AS222" i="5"/>
  <c r="AY222" i="5" s="1"/>
  <c r="AU160" i="5"/>
  <c r="BA160" i="5" s="1"/>
  <c r="AS220" i="5"/>
  <c r="AY220" i="5" s="1"/>
  <c r="AT144" i="5"/>
  <c r="BB144" i="5" s="1"/>
  <c r="AS185" i="5"/>
  <c r="AY185" i="5" s="1"/>
  <c r="AU227" i="5"/>
  <c r="BA227" i="5" s="1"/>
  <c r="AT143" i="5"/>
  <c r="BB143" i="5" s="1"/>
  <c r="AT186" i="5"/>
  <c r="AZ186" i="5" s="1"/>
  <c r="AT13" i="5"/>
  <c r="BB13" i="5" s="1"/>
  <c r="I13" i="11" s="1"/>
  <c r="AS43" i="5"/>
  <c r="AY43" i="5" s="1"/>
  <c r="AS67" i="5"/>
  <c r="AY67" i="5" s="1"/>
  <c r="AT91" i="5"/>
  <c r="AZ91" i="5" s="1"/>
  <c r="AT119" i="5"/>
  <c r="AZ119" i="5" s="1"/>
  <c r="AU163" i="5"/>
  <c r="BA163" i="5" s="1"/>
  <c r="AT224" i="5"/>
  <c r="BB224" i="5" s="1"/>
  <c r="AU13" i="5"/>
  <c r="AW13" i="5" s="1"/>
  <c r="H13" i="7" s="1"/>
  <c r="AS46" i="5"/>
  <c r="AY46" i="5" s="1"/>
  <c r="AS87" i="5"/>
  <c r="AY87" i="5" s="1"/>
  <c r="AU119" i="5"/>
  <c r="AW119" i="5" s="1"/>
  <c r="H119" i="7" s="1"/>
  <c r="AS168" i="5"/>
  <c r="AY168" i="5" s="1"/>
  <c r="AS232" i="5"/>
  <c r="AY232" i="5" s="1"/>
  <c r="AU26" i="5"/>
  <c r="AW26" i="5" s="1"/>
  <c r="H26" i="7" s="1"/>
  <c r="AU70" i="5"/>
  <c r="BA70" i="5" s="1"/>
  <c r="AS110" i="5"/>
  <c r="AY110" i="5" s="1"/>
  <c r="AT169" i="5"/>
  <c r="BB169" i="5" s="1"/>
  <c r="AT233" i="5"/>
  <c r="BB233" i="5" s="1"/>
  <c r="AU22" i="5"/>
  <c r="AW22" i="5" s="1"/>
  <c r="H22" i="7" s="1"/>
  <c r="AS61" i="5"/>
  <c r="AY61" i="5" s="1"/>
  <c r="AU97" i="5"/>
  <c r="BA97" i="5" s="1"/>
  <c r="AU135" i="5"/>
  <c r="AW135" i="5" s="1"/>
  <c r="H135" i="7" s="1"/>
  <c r="AS198" i="5"/>
  <c r="AY198" i="5" s="1"/>
  <c r="AT31" i="5"/>
  <c r="BB31" i="5" s="1"/>
  <c r="I31" i="11" s="1"/>
  <c r="AT80" i="5"/>
  <c r="BB80" i="5" s="1"/>
  <c r="I80" i="11" s="1"/>
  <c r="AU136" i="5"/>
  <c r="BA136" i="5" s="1"/>
  <c r="AU2" i="5"/>
  <c r="AW2" i="5" s="1"/>
  <c r="H2" i="7" s="1"/>
  <c r="AS62" i="5"/>
  <c r="AY62" i="5" s="1"/>
  <c r="AT108" i="5"/>
  <c r="BB108" i="5" s="1"/>
  <c r="I108" i="11" s="1"/>
  <c r="AS200" i="5"/>
  <c r="AY200" i="5" s="1"/>
  <c r="AU53" i="5"/>
  <c r="AW53" i="5" s="1"/>
  <c r="H53" i="7" s="1"/>
  <c r="AT118" i="5"/>
  <c r="AZ118" i="5" s="1"/>
  <c r="AU222" i="5"/>
  <c r="BA222" i="5" s="1"/>
  <c r="AS45" i="5"/>
  <c r="AY45" i="5" s="1"/>
  <c r="AU105" i="5"/>
  <c r="BA105" i="5" s="1"/>
  <c r="AU194" i="5"/>
  <c r="AW194" i="5" s="1"/>
  <c r="H194" i="7" s="1"/>
  <c r="AU31" i="5"/>
  <c r="AW31" i="5" s="1"/>
  <c r="H31" i="7" s="1"/>
  <c r="AT71" i="5"/>
  <c r="BB71" i="5" s="1"/>
  <c r="I71" i="11" s="1"/>
  <c r="AS113" i="5"/>
  <c r="AY113" i="5" s="1"/>
  <c r="AT181" i="5"/>
  <c r="BB181" i="5" s="1"/>
  <c r="AS238" i="5"/>
  <c r="AY238" i="5" s="1"/>
  <c r="AT175" i="5"/>
  <c r="BB175" i="5" s="1"/>
  <c r="AT232" i="5"/>
  <c r="BB232" i="5" s="1"/>
  <c r="AT37" i="5"/>
  <c r="BB37" i="5" s="1"/>
  <c r="I37" i="11" s="1"/>
  <c r="AU63" i="5"/>
  <c r="BA63" i="5" s="1"/>
  <c r="AU111" i="5"/>
  <c r="BA111" i="5" s="1"/>
  <c r="AU168" i="5"/>
  <c r="BA168" i="5" s="1"/>
  <c r="AU225" i="5"/>
  <c r="BA225" i="5" s="1"/>
  <c r="AU167" i="5"/>
  <c r="AW167" i="5" s="1"/>
  <c r="H167" i="7" s="1"/>
  <c r="AT223" i="5"/>
  <c r="BB223" i="5" s="1"/>
  <c r="AU146" i="5"/>
  <c r="BA146" i="5" s="1"/>
  <c r="AU187" i="5"/>
  <c r="BA187" i="5" s="1"/>
  <c r="AT230" i="5"/>
  <c r="BB230" i="5" s="1"/>
  <c r="AU145" i="5"/>
  <c r="BA145" i="5" s="1"/>
  <c r="AS197" i="5"/>
  <c r="AY197" i="5" s="1"/>
  <c r="AU154" i="5"/>
  <c r="BA154" i="5" s="1"/>
  <c r="AT236" i="5"/>
  <c r="BB236" i="5" s="1"/>
  <c r="AT177" i="5"/>
  <c r="BB177" i="5" s="1"/>
  <c r="AS234" i="5"/>
  <c r="AY234" i="5" s="1"/>
  <c r="AU153" i="5"/>
  <c r="BA153" i="5" s="1"/>
  <c r="AU195" i="5"/>
  <c r="BA195" i="5" s="1"/>
  <c r="AT238" i="5"/>
  <c r="BB238" i="5" s="1"/>
  <c r="AS205" i="5"/>
  <c r="AY205" i="5" s="1"/>
  <c r="AT6" i="5"/>
  <c r="BB6" i="5" s="1"/>
  <c r="I6" i="11" s="1"/>
  <c r="AU17" i="5"/>
  <c r="AW17" i="5" s="1"/>
  <c r="H17" i="7" s="1"/>
  <c r="AT48" i="5"/>
  <c r="BB48" i="5" s="1"/>
  <c r="I48" i="11" s="1"/>
  <c r="AU72" i="5"/>
  <c r="BA72" i="5" s="1"/>
  <c r="AT96" i="5"/>
  <c r="AZ96" i="5" s="1"/>
  <c r="AT127" i="5"/>
  <c r="AZ127" i="5" s="1"/>
  <c r="AU181" i="5"/>
  <c r="BA181" i="5" s="1"/>
  <c r="AU238" i="5"/>
  <c r="BA238" i="5" s="1"/>
  <c r="AS24" i="5"/>
  <c r="AY24" i="5" s="1"/>
  <c r="AU60" i="5"/>
  <c r="AW60" i="5" s="1"/>
  <c r="H60" i="7" s="1"/>
  <c r="AU91" i="5"/>
  <c r="AW91" i="5" s="1"/>
  <c r="H91" i="7" s="1"/>
  <c r="AS128" i="5"/>
  <c r="AY128" i="5" s="1"/>
  <c r="AT189" i="5"/>
  <c r="AZ189" i="5" s="1"/>
  <c r="AS5" i="5"/>
  <c r="AY5" i="5" s="1"/>
  <c r="AU37" i="5"/>
  <c r="AW37" i="5" s="1"/>
  <c r="H37" i="7" s="1"/>
  <c r="AT83" i="5"/>
  <c r="BB83" i="5" s="1"/>
  <c r="I83" i="11" s="1"/>
  <c r="AS117" i="5"/>
  <c r="AY117" i="5" s="1"/>
  <c r="AT183" i="5"/>
  <c r="AZ183" i="5" s="1"/>
  <c r="AS2" i="5"/>
  <c r="AY2" i="5" s="1"/>
  <c r="AT35" i="5"/>
  <c r="BB35" i="5" s="1"/>
  <c r="I35" i="11" s="1"/>
  <c r="AT73" i="5"/>
  <c r="AZ73" i="5" s="1"/>
  <c r="AT107" i="5"/>
  <c r="AZ107" i="5" s="1"/>
  <c r="AS154" i="5"/>
  <c r="AY154" i="5" s="1"/>
  <c r="AU240" i="5"/>
  <c r="BA240" i="5" s="1"/>
  <c r="AT49" i="5"/>
  <c r="BB49" i="5" s="1"/>
  <c r="I49" i="11" s="1"/>
  <c r="AS98" i="5"/>
  <c r="AY98" i="5" s="1"/>
  <c r="AS178" i="5"/>
  <c r="AY178" i="5" s="1"/>
  <c r="AS23" i="5"/>
  <c r="AY23" i="5" s="1"/>
  <c r="AU80" i="5"/>
  <c r="BA80" i="5" s="1"/>
  <c r="AS137" i="5"/>
  <c r="AY137" i="5" s="1"/>
  <c r="AU242" i="5"/>
  <c r="AW242" i="5" s="1"/>
  <c r="H242" i="7" s="1"/>
  <c r="AT84" i="5"/>
  <c r="AZ84" i="5" s="1"/>
  <c r="AU150" i="5"/>
  <c r="BA150" i="5" s="1"/>
  <c r="AS15" i="5"/>
  <c r="AY15" i="5" s="1"/>
  <c r="AT69" i="5"/>
  <c r="BB69" i="5" s="1"/>
  <c r="I69" i="11" s="1"/>
  <c r="AT132" i="5"/>
  <c r="AZ132" i="5" s="1"/>
  <c r="AT237" i="5"/>
  <c r="BB237" i="5" s="1"/>
  <c r="AU46" i="5"/>
  <c r="BA46" i="5" s="1"/>
  <c r="AT90" i="5"/>
  <c r="BB90" i="5" s="1"/>
  <c r="I90" i="11" s="1"/>
  <c r="AT133" i="5"/>
  <c r="AZ133" i="5" s="1"/>
  <c r="AU202" i="5"/>
  <c r="BA202" i="5" s="1"/>
  <c r="AU140" i="5"/>
  <c r="AW140" i="5" s="1"/>
  <c r="H140" i="7" s="1"/>
  <c r="AU196" i="5"/>
  <c r="BA196" i="5" s="1"/>
  <c r="AU11" i="5"/>
  <c r="AW11" i="5" s="1"/>
  <c r="H11" i="7" s="1"/>
  <c r="AU47" i="5"/>
  <c r="BA47" i="5" s="1"/>
  <c r="AS83" i="5"/>
  <c r="AY83" i="5" s="1"/>
  <c r="AT128" i="5"/>
  <c r="BB128" i="5" s="1"/>
  <c r="AS190" i="5"/>
  <c r="AY190" i="5" s="1"/>
  <c r="AU129" i="5"/>
  <c r="AW129" i="5" s="1"/>
  <c r="H129" i="7" s="1"/>
  <c r="AS188" i="5"/>
  <c r="AY188" i="5" s="1"/>
  <c r="AU244" i="5"/>
  <c r="AW244" i="5" s="1"/>
  <c r="H244" i="7" s="1"/>
  <c r="AS162" i="5"/>
  <c r="AY162" i="5" s="1"/>
  <c r="AU203" i="5"/>
  <c r="BA203" i="5" s="1"/>
  <c r="AT246" i="5"/>
  <c r="BB246" i="5" s="1"/>
  <c r="AS161" i="5"/>
  <c r="AY161" i="5" s="1"/>
  <c r="AU207" i="5"/>
  <c r="BA207" i="5" s="1"/>
  <c r="AT25" i="5"/>
  <c r="BB25" i="5" s="1"/>
  <c r="I25" i="11" s="1"/>
  <c r="AT82" i="5"/>
  <c r="BB82" i="5" s="1"/>
  <c r="I82" i="11" s="1"/>
  <c r="AU143" i="5"/>
  <c r="BA143" i="5" s="1"/>
  <c r="AS19" i="5"/>
  <c r="AY19" i="5" s="1"/>
  <c r="AU86" i="5"/>
  <c r="BA86" i="5" s="1"/>
  <c r="AU156" i="5"/>
  <c r="BA156" i="5" s="1"/>
  <c r="AT17" i="5"/>
  <c r="AZ17" i="5" s="1"/>
  <c r="AS72" i="5"/>
  <c r="AY72" i="5" s="1"/>
  <c r="AS139" i="5"/>
  <c r="AY139" i="5" s="1"/>
  <c r="AT244" i="5"/>
  <c r="BB244" i="5" s="1"/>
  <c r="AU48" i="5"/>
  <c r="AW48" i="5" s="1"/>
  <c r="H48" i="7" s="1"/>
  <c r="AS92" i="5"/>
  <c r="AY92" i="5" s="1"/>
  <c r="AT136" i="5"/>
  <c r="BB136" i="5" s="1"/>
  <c r="AS206" i="5"/>
  <c r="AY206" i="5" s="1"/>
  <c r="AS147" i="5"/>
  <c r="AY147" i="5" s="1"/>
  <c r="AT200" i="5"/>
  <c r="BB200" i="5" s="1"/>
  <c r="AS13" i="5"/>
  <c r="AY13" i="5" s="1"/>
  <c r="AS49" i="5"/>
  <c r="AY49" i="5" s="1"/>
  <c r="AT86" i="5"/>
  <c r="BB86" i="5" s="1"/>
  <c r="I86" i="11" s="1"/>
  <c r="AU134" i="5"/>
  <c r="BA134" i="5" s="1"/>
  <c r="AU193" i="5"/>
  <c r="AW193" i="5" s="1"/>
  <c r="H193" i="7" s="1"/>
  <c r="AS133" i="5"/>
  <c r="AY133" i="5" s="1"/>
  <c r="AT191" i="5"/>
  <c r="BB191" i="5" s="1"/>
  <c r="AU122" i="5"/>
  <c r="BA122" i="5" s="1"/>
  <c r="AT164" i="5"/>
  <c r="BB164" i="5" s="1"/>
  <c r="AT206" i="5"/>
  <c r="BB206" i="5" s="1"/>
  <c r="AT121" i="5"/>
  <c r="BB121" i="5" s="1"/>
  <c r="AS163" i="5"/>
  <c r="AY163" i="5" s="1"/>
  <c r="AT218" i="5"/>
  <c r="BB218" i="5" s="1"/>
  <c r="AU10" i="5"/>
  <c r="AW10" i="5" s="1"/>
  <c r="H10" i="7" s="1"/>
  <c r="AS28" i="5"/>
  <c r="AY28" i="5" s="1"/>
  <c r="AU58" i="5"/>
  <c r="AW58" i="5" s="1"/>
  <c r="H58" i="7" s="1"/>
  <c r="AS76" i="5"/>
  <c r="AY76" i="5" s="1"/>
  <c r="AS106" i="5"/>
  <c r="AY106" i="5" s="1"/>
  <c r="AS140" i="5"/>
  <c r="AY140" i="5" s="1"/>
  <c r="AS196" i="5"/>
  <c r="AY196" i="5" s="1"/>
  <c r="AS3" i="5"/>
  <c r="AY3" i="5" s="1"/>
  <c r="AU28" i="5"/>
  <c r="AW28" i="5" s="1"/>
  <c r="H28" i="7" s="1"/>
  <c r="AU67" i="5"/>
  <c r="AW67" i="5" s="1"/>
  <c r="H67" i="7" s="1"/>
  <c r="AT103" i="5"/>
  <c r="AZ103" i="5" s="1"/>
  <c r="AT146" i="5"/>
  <c r="AZ146" i="5" s="1"/>
  <c r="AT203" i="5"/>
  <c r="BB203" i="5" s="1"/>
  <c r="AU9" i="5"/>
  <c r="AW9" i="5" s="1"/>
  <c r="H9" i="7" s="1"/>
  <c r="AT46" i="5"/>
  <c r="BB46" i="5" s="1"/>
  <c r="I46" i="11" s="1"/>
  <c r="AT87" i="5"/>
  <c r="BB87" i="5" s="1"/>
  <c r="I87" i="11" s="1"/>
  <c r="AU128" i="5"/>
  <c r="AW128" i="5" s="1"/>
  <c r="H128" i="7" s="1"/>
  <c r="AU204" i="5"/>
  <c r="AW204" i="5" s="1"/>
  <c r="H204" i="7" s="1"/>
  <c r="AS14" i="5"/>
  <c r="AY14" i="5" s="1"/>
  <c r="AS42" i="5"/>
  <c r="AY42" i="5" s="1"/>
  <c r="AS80" i="5"/>
  <c r="AY80" i="5" s="1"/>
  <c r="AS114" i="5"/>
  <c r="AY114" i="5" s="1"/>
  <c r="AU165" i="5"/>
  <c r="AW165" i="5" s="1"/>
  <c r="H165" i="7" s="1"/>
  <c r="AU5" i="5"/>
  <c r="BA5" i="5" s="1"/>
  <c r="AU61" i="5"/>
  <c r="AW61" i="5" s="1"/>
  <c r="H61" i="7" s="1"/>
  <c r="AT104" i="5"/>
  <c r="AZ104" i="5" s="1"/>
  <c r="AT192" i="5"/>
  <c r="BB192" i="5" s="1"/>
  <c r="AT27" i="5"/>
  <c r="BB27" i="5" s="1"/>
  <c r="I27" i="11" s="1"/>
  <c r="AS84" i="5"/>
  <c r="AY84" i="5" s="1"/>
  <c r="AU149" i="5"/>
  <c r="BA149" i="5" s="1"/>
  <c r="AT21" i="5"/>
  <c r="BB21" i="5" s="1"/>
  <c r="I21" i="11" s="1"/>
  <c r="AU88" i="5"/>
  <c r="AW88" i="5" s="1"/>
  <c r="H88" i="7" s="1"/>
  <c r="AT162" i="5"/>
  <c r="BB162" i="5" s="1"/>
  <c r="AT19" i="5"/>
  <c r="BB19" i="5" s="1"/>
  <c r="I19" i="11" s="1"/>
  <c r="AS74" i="5"/>
  <c r="AY74" i="5" s="1"/>
  <c r="AS145" i="5"/>
  <c r="AY145" i="5" s="1"/>
  <c r="AS9" i="5"/>
  <c r="AY9" i="5" s="1"/>
  <c r="AT52" i="5"/>
  <c r="BB52" i="5" s="1"/>
  <c r="I52" i="11" s="1"/>
  <c r="AU93" i="5"/>
  <c r="AW93" i="5" s="1"/>
  <c r="H93" i="7" s="1"/>
  <c r="AU139" i="5"/>
  <c r="BA139" i="5" s="1"/>
  <c r="AU209" i="5"/>
  <c r="BA209" i="5" s="1"/>
  <c r="AS153" i="5"/>
  <c r="AY153" i="5" s="1"/>
  <c r="AS204" i="5"/>
  <c r="AY204" i="5" s="1"/>
  <c r="AT16" i="5"/>
  <c r="BB16" i="5" s="1"/>
  <c r="I16" i="11" s="1"/>
  <c r="AT50" i="5"/>
  <c r="BB50" i="5" s="1"/>
  <c r="I50" i="11" s="1"/>
  <c r="AU89" i="5"/>
  <c r="BA89" i="5" s="1"/>
  <c r="AS138" i="5"/>
  <c r="AY138" i="5" s="1"/>
  <c r="AT197" i="5"/>
  <c r="AZ197" i="5" s="1"/>
  <c r="AT139" i="5"/>
  <c r="AZ139" i="5" s="1"/>
  <c r="AS195" i="5"/>
  <c r="AY195" i="5" s="1"/>
  <c r="AT125" i="5"/>
  <c r="AZ125" i="5" s="1"/>
  <c r="AT167" i="5"/>
  <c r="BB167" i="5" s="1"/>
  <c r="AS209" i="5"/>
  <c r="AY209" i="5" s="1"/>
  <c r="AS124" i="5"/>
  <c r="AY124" i="5" s="1"/>
  <c r="AT165" i="5"/>
  <c r="BB165" i="5" s="1"/>
  <c r="AT226" i="5"/>
  <c r="BB226" i="5" s="1"/>
  <c r="AS189" i="5"/>
  <c r="AY189" i="5" s="1"/>
  <c r="AT210" i="5"/>
  <c r="BB210" i="5" s="1"/>
  <c r="AU231" i="5"/>
  <c r="BA231" i="5" s="1"/>
  <c r="AT205" i="5"/>
  <c r="BB205" i="5" s="1"/>
  <c r="AS10" i="5"/>
  <c r="AY10" i="5" s="1"/>
  <c r="AU33" i="5"/>
  <c r="BA33" i="5" s="1"/>
  <c r="AT64" i="5"/>
  <c r="BB64" i="5" s="1"/>
  <c r="I64" i="11" s="1"/>
  <c r="AS82" i="5"/>
  <c r="AY82" i="5" s="1"/>
  <c r="AU107" i="5"/>
  <c r="BA107" i="5" s="1"/>
  <c r="AS143" i="5"/>
  <c r="AY143" i="5" s="1"/>
  <c r="AT199" i="5"/>
  <c r="BB199" i="5" s="1"/>
  <c r="AS6" i="5"/>
  <c r="AY6" i="5" s="1"/>
  <c r="AU29" i="5"/>
  <c r="AW29" i="5" s="1"/>
  <c r="H29" i="7" s="1"/>
  <c r="AU66" i="5"/>
  <c r="BA66" i="5" s="1"/>
  <c r="AS86" i="5"/>
  <c r="AY86" i="5" s="1"/>
  <c r="AT111" i="5"/>
  <c r="AZ111" i="5" s="1"/>
  <c r="AU155" i="5"/>
  <c r="BA155" i="5" s="1"/>
  <c r="AS207" i="5"/>
  <c r="AY207" i="5" s="1"/>
  <c r="AT23" i="5"/>
  <c r="BB23" i="5" s="1"/>
  <c r="I23" i="11" s="1"/>
  <c r="AT56" i="5"/>
  <c r="AZ56" i="5" s="1"/>
  <c r="AT95" i="5"/>
  <c r="AZ95" i="5" s="1"/>
  <c r="AS122" i="5"/>
  <c r="AY122" i="5" s="1"/>
  <c r="AU172" i="5"/>
  <c r="BA172" i="5" s="1"/>
  <c r="AU229" i="5"/>
  <c r="AW229" i="5" s="1"/>
  <c r="H229" i="7" s="1"/>
  <c r="AU21" i="5"/>
  <c r="AW21" i="5" s="1"/>
  <c r="H21" i="7" s="1"/>
  <c r="AS48" i="5"/>
  <c r="AY48" i="5" s="1"/>
  <c r="AU78" i="5"/>
  <c r="AW78" i="5" s="1"/>
  <c r="H78" i="7" s="1"/>
  <c r="AS109" i="5"/>
  <c r="AY109" i="5" s="1"/>
  <c r="AS151" i="5"/>
  <c r="AY151" i="5" s="1"/>
  <c r="AU201" i="5"/>
  <c r="AW201" i="5" s="1"/>
  <c r="H201" i="7" s="1"/>
  <c r="AT12" i="5"/>
  <c r="AZ12" i="5" s="1"/>
  <c r="AS33" i="5"/>
  <c r="AY33" i="5" s="1"/>
  <c r="AU54" i="5"/>
  <c r="BA54" i="5" s="1"/>
  <c r="AS73" i="5"/>
  <c r="AY73" i="5" s="1"/>
  <c r="AU95" i="5"/>
  <c r="BA95" i="5" s="1"/>
  <c r="AU115" i="5"/>
  <c r="BA115" i="5" s="1"/>
  <c r="AU142" i="5"/>
  <c r="BA142" i="5" s="1"/>
  <c r="AU184" i="5"/>
  <c r="BA184" i="5" s="1"/>
  <c r="AT213" i="5"/>
  <c r="BB213" i="5" s="1"/>
  <c r="AU241" i="5"/>
  <c r="BA241" i="5" s="1"/>
  <c r="AS156" i="5"/>
  <c r="AY156" i="5" s="1"/>
  <c r="AS179" i="5"/>
  <c r="AY179" i="5" s="1"/>
  <c r="AT207" i="5"/>
  <c r="BB207" i="5" s="1"/>
  <c r="AS236" i="5"/>
  <c r="AY236" i="5" s="1"/>
  <c r="AU19" i="5"/>
  <c r="AW19" i="5" s="1"/>
  <c r="H19" i="7" s="1"/>
  <c r="AU39" i="5"/>
  <c r="BA39" i="5" s="1"/>
  <c r="AU51" i="5"/>
  <c r="AW51" i="5" s="1"/>
  <c r="H51" i="7" s="1"/>
  <c r="AT65" i="5"/>
  <c r="BB65" i="5" s="1"/>
  <c r="I65" i="11" s="1"/>
  <c r="AS91" i="5"/>
  <c r="AY91" i="5" s="1"/>
  <c r="AT114" i="5"/>
  <c r="AZ114" i="5" s="1"/>
  <c r="AT141" i="5"/>
  <c r="BB141" i="5" s="1"/>
  <c r="AT172" i="5"/>
  <c r="AZ172" i="5" s="1"/>
  <c r="AU200" i="5"/>
  <c r="BA200" i="5" s="1"/>
  <c r="AT229" i="5"/>
  <c r="BB229" i="5" s="1"/>
  <c r="AT142" i="5"/>
  <c r="AZ142" i="5" s="1"/>
  <c r="AS170" i="5"/>
  <c r="AY170" i="5" s="1"/>
  <c r="AU198" i="5"/>
  <c r="BA198" i="5" s="1"/>
  <c r="AS227" i="5"/>
  <c r="AY227" i="5" s="1"/>
  <c r="AU127" i="5"/>
  <c r="BA127" i="5" s="1"/>
  <c r="AS149" i="5"/>
  <c r="AY149" i="5" s="1"/>
  <c r="AS169" i="5"/>
  <c r="AY169" i="5" s="1"/>
  <c r="AT190" i="5"/>
  <c r="AZ190" i="5" s="1"/>
  <c r="AU211" i="5"/>
  <c r="AW211" i="5" s="1"/>
  <c r="H211" i="7" s="1"/>
  <c r="AS233" i="5"/>
  <c r="AY233" i="5" s="1"/>
  <c r="AT126" i="5"/>
  <c r="AZ126" i="5" s="1"/>
  <c r="AS150" i="5"/>
  <c r="AY150" i="5" s="1"/>
  <c r="AT170" i="5"/>
  <c r="AZ170" i="5" s="1"/>
  <c r="AU191" i="5"/>
  <c r="BA191" i="5" s="1"/>
  <c r="AS213" i="5"/>
  <c r="AY213" i="5" s="1"/>
  <c r="AT234" i="5"/>
  <c r="AZ234" i="5" s="1"/>
  <c r="AT212" i="5"/>
  <c r="AZ212" i="5" s="1"/>
  <c r="AS12" i="5"/>
  <c r="AY12" i="5" s="1"/>
  <c r="AT38" i="5"/>
  <c r="BB38" i="5" s="1"/>
  <c r="I38" i="11" s="1"/>
  <c r="AT66" i="5"/>
  <c r="BB66" i="5" s="1"/>
  <c r="I66" i="11" s="1"/>
  <c r="AS88" i="5"/>
  <c r="AY88" i="5" s="1"/>
  <c r="AS111" i="5"/>
  <c r="AY111" i="5" s="1"/>
  <c r="AT149" i="5"/>
  <c r="AZ149" i="5" s="1"/>
  <c r="AU206" i="5"/>
  <c r="BA206" i="5" s="1"/>
  <c r="AS8" i="5"/>
  <c r="AY8" i="5" s="1"/>
  <c r="AU44" i="5"/>
  <c r="AW44" i="5" s="1"/>
  <c r="H44" i="7" s="1"/>
  <c r="AU68" i="5"/>
  <c r="AW68" i="5" s="1"/>
  <c r="H68" i="7" s="1"/>
  <c r="AT88" i="5"/>
  <c r="AZ88" i="5" s="1"/>
  <c r="AS115" i="5"/>
  <c r="AY115" i="5" s="1"/>
  <c r="AT161" i="5"/>
  <c r="BB161" i="5" s="1"/>
  <c r="AS214" i="5"/>
  <c r="AY214" i="5" s="1"/>
  <c r="AU25" i="5"/>
  <c r="AW25" i="5" s="1"/>
  <c r="H25" i="7" s="1"/>
  <c r="AT62" i="5"/>
  <c r="BB62" i="5" s="1"/>
  <c r="I62" i="11" s="1"/>
  <c r="AS99" i="5"/>
  <c r="AY99" i="5" s="1"/>
  <c r="AS126" i="5"/>
  <c r="AY126" i="5" s="1"/>
  <c r="AS180" i="5"/>
  <c r="AY180" i="5" s="1"/>
  <c r="AU236" i="5"/>
  <c r="AW236" i="5" s="1"/>
  <c r="H236" i="7" s="1"/>
  <c r="AS30" i="5"/>
  <c r="AY30" i="5" s="1"/>
  <c r="AT51" i="5"/>
  <c r="BB51" i="5" s="1"/>
  <c r="I51" i="11" s="1"/>
  <c r="AS81" i="5"/>
  <c r="AY81" i="5" s="1"/>
  <c r="AT112" i="5"/>
  <c r="AZ112" i="5" s="1"/>
  <c r="AT157" i="5"/>
  <c r="AZ157" i="5" s="1"/>
  <c r="AU208" i="5"/>
  <c r="BA208" i="5" s="1"/>
  <c r="AU15" i="5"/>
  <c r="AW15" i="5" s="1"/>
  <c r="H15" i="7" s="1"/>
  <c r="AT36" i="5"/>
  <c r="AZ36" i="5" s="1"/>
  <c r="AU56" i="5"/>
  <c r="AW56" i="5" s="1"/>
  <c r="H56" i="7" s="1"/>
  <c r="AU74" i="5"/>
  <c r="BA74" i="5" s="1"/>
  <c r="AT98" i="5"/>
  <c r="AZ98" i="5" s="1"/>
  <c r="AS120" i="5"/>
  <c r="AY120" i="5" s="1"/>
  <c r="AU148" i="5"/>
  <c r="AW148" i="5" s="1"/>
  <c r="H148" i="7" s="1"/>
  <c r="AT188" i="5"/>
  <c r="AZ188" i="5" s="1"/>
  <c r="AU216" i="5"/>
  <c r="BA216" i="5" s="1"/>
  <c r="AT245" i="5"/>
  <c r="BB245" i="5" s="1"/>
  <c r="AS159" i="5"/>
  <c r="AY159" i="5" s="1"/>
  <c r="AU182" i="5"/>
  <c r="BA182" i="5" s="1"/>
  <c r="AS211" i="5"/>
  <c r="AY211" i="5" s="1"/>
  <c r="AT239" i="5"/>
  <c r="BB239" i="5" s="1"/>
  <c r="AS21" i="5"/>
  <c r="AY21" i="5" s="1"/>
  <c r="AS41" i="5"/>
  <c r="AY41" i="5" s="1"/>
  <c r="AT53" i="5"/>
  <c r="AZ53" i="5" s="1"/>
  <c r="AS68" i="5"/>
  <c r="AY68" i="5" s="1"/>
  <c r="AT94" i="5"/>
  <c r="AZ94" i="5" s="1"/>
  <c r="AU116" i="5"/>
  <c r="AW116" i="5" s="1"/>
  <c r="H116" i="7" s="1"/>
  <c r="AS144" i="5"/>
  <c r="AY144" i="5" s="1"/>
  <c r="AS176" i="5"/>
  <c r="AY176" i="5" s="1"/>
  <c r="AT204" i="5"/>
  <c r="AZ204" i="5" s="1"/>
  <c r="AU232" i="5"/>
  <c r="BA232" i="5" s="1"/>
  <c r="AT145" i="5"/>
  <c r="BB145" i="5" s="1"/>
  <c r="AU173" i="5"/>
  <c r="AW173" i="5" s="1"/>
  <c r="H173" i="7" s="1"/>
  <c r="AS202" i="5"/>
  <c r="AY202" i="5" s="1"/>
  <c r="AU230" i="5"/>
  <c r="BA230" i="5" s="1"/>
  <c r="AT130" i="5"/>
  <c r="BB130" i="5" s="1"/>
  <c r="AT151" i="5"/>
  <c r="AZ151" i="5" s="1"/>
  <c r="AU171" i="5"/>
  <c r="BA171" i="5" s="1"/>
  <c r="AS193" i="5"/>
  <c r="AY193" i="5" s="1"/>
  <c r="AT214" i="5"/>
  <c r="AZ214" i="5" s="1"/>
  <c r="AU235" i="5"/>
  <c r="BA235" i="5" s="1"/>
  <c r="AS129" i="5"/>
  <c r="AY129" i="5" s="1"/>
  <c r="AT152" i="5"/>
  <c r="AZ152" i="5" s="1"/>
  <c r="AS173" i="5"/>
  <c r="AY173" i="5" s="1"/>
  <c r="AT194" i="5"/>
  <c r="AZ194" i="5" s="1"/>
  <c r="AU215" i="5"/>
  <c r="BA215" i="5" s="1"/>
  <c r="AS237" i="5"/>
  <c r="AY237" i="5" s="1"/>
  <c r="AU239" i="5"/>
  <c r="BA239" i="5" s="1"/>
  <c r="AU226" i="5"/>
  <c r="AW226" i="5" s="1"/>
  <c r="H226" i="7" s="1"/>
  <c r="AU16" i="5"/>
  <c r="BA16" i="5" s="1"/>
  <c r="AS44" i="5"/>
  <c r="AY44" i="5" s="1"/>
  <c r="AS71" i="5"/>
  <c r="AY71" i="5" s="1"/>
  <c r="AU92" i="5"/>
  <c r="AW92" i="5" s="1"/>
  <c r="H92" i="7" s="1"/>
  <c r="AU117" i="5"/>
  <c r="AW117" i="5" s="1"/>
  <c r="H117" i="7" s="1"/>
  <c r="AS166" i="5"/>
  <c r="AY166" i="5" s="1"/>
  <c r="AU220" i="5"/>
  <c r="AW220" i="5" s="1"/>
  <c r="H220" i="7" s="1"/>
  <c r="AU12" i="5"/>
  <c r="BA12" i="5" s="1"/>
  <c r="AU49" i="5"/>
  <c r="BA49" i="5" s="1"/>
  <c r="AT75" i="5"/>
  <c r="AZ75" i="5" s="1"/>
  <c r="AS95" i="5"/>
  <c r="AY95" i="5" s="1"/>
  <c r="AS121" i="5"/>
  <c r="AY121" i="5" s="1"/>
  <c r="AT171" i="5"/>
  <c r="AZ171" i="5" s="1"/>
  <c r="AT228" i="5"/>
  <c r="BB228" i="5" s="1"/>
  <c r="AS36" i="5"/>
  <c r="AY36" i="5" s="1"/>
  <c r="AT78" i="5"/>
  <c r="AZ78" i="5" s="1"/>
  <c r="AS105" i="5"/>
  <c r="AY105" i="5" s="1"/>
  <c r="AT138" i="5"/>
  <c r="AZ138" i="5" s="1"/>
  <c r="AS194" i="5"/>
  <c r="AY194" i="5" s="1"/>
  <c r="AS4" i="5"/>
  <c r="AY4" i="5" s="1"/>
  <c r="AT34" i="5"/>
  <c r="AZ34" i="5" s="1"/>
  <c r="AS58" i="5"/>
  <c r="AY58" i="5" s="1"/>
  <c r="AS93" i="5"/>
  <c r="AY93" i="5" s="1"/>
  <c r="AT122" i="5"/>
  <c r="AZ122" i="5" s="1"/>
  <c r="AS167" i="5"/>
  <c r="AY167" i="5" s="1"/>
  <c r="AS223" i="5"/>
  <c r="AY223" i="5" s="1"/>
  <c r="AT20" i="5"/>
  <c r="BB20" i="5" s="1"/>
  <c r="I20" i="11" s="1"/>
  <c r="AU40" i="5"/>
  <c r="BA40" i="5" s="1"/>
  <c r="AU62" i="5"/>
  <c r="AW62" i="5" s="1"/>
  <c r="H62" i="7" s="1"/>
  <c r="AU81" i="5"/>
  <c r="BA81" i="5" s="1"/>
  <c r="AS103" i="5"/>
  <c r="AY103" i="5" s="1"/>
  <c r="AU126" i="5"/>
  <c r="AW126" i="5" s="1"/>
  <c r="H126" i="7" s="1"/>
  <c r="AT163" i="5"/>
  <c r="AZ163" i="5" s="1"/>
  <c r="AT195" i="5"/>
  <c r="BB195" i="5" s="1"/>
  <c r="AS224" i="5"/>
  <c r="AY224" i="5" s="1"/>
  <c r="AT134" i="5"/>
  <c r="BB134" i="5" s="1"/>
  <c r="AU164" i="5"/>
  <c r="BA164" i="5" s="1"/>
  <c r="AU189" i="5"/>
  <c r="BA189" i="5" s="1"/>
  <c r="AS218" i="5"/>
  <c r="AY218" i="5" s="1"/>
  <c r="AU246" i="5"/>
  <c r="AW246" i="5" s="1"/>
  <c r="H246" i="7" s="1"/>
  <c r="AU27" i="5"/>
  <c r="AW27" i="5" s="1"/>
  <c r="H27" i="7" s="1"/>
  <c r="AU43" i="5"/>
  <c r="AW43" i="5" s="1"/>
  <c r="H43" i="7" s="1"/>
  <c r="AS57" i="5"/>
  <c r="AY57" i="5" s="1"/>
  <c r="AT72" i="5"/>
  <c r="BB72" i="5" s="1"/>
  <c r="I72" i="11" s="1"/>
  <c r="AU99" i="5"/>
  <c r="AW99" i="5" s="1"/>
  <c r="H99" i="7" s="1"/>
  <c r="AU121" i="5"/>
  <c r="AW121" i="5" s="1"/>
  <c r="H121" i="7" s="1"/>
  <c r="AT150" i="5"/>
  <c r="BB150" i="5" s="1"/>
  <c r="AS183" i="5"/>
  <c r="AY183" i="5" s="1"/>
  <c r="AT211" i="5"/>
  <c r="BB211" i="5" s="1"/>
  <c r="AS240" i="5"/>
  <c r="AY240" i="5" s="1"/>
  <c r="AU151" i="5"/>
  <c r="AW151" i="5" s="1"/>
  <c r="H151" i="7" s="1"/>
  <c r="AU180" i="5"/>
  <c r="AW180" i="5" s="1"/>
  <c r="H180" i="7" s="1"/>
  <c r="AT209" i="5"/>
  <c r="BB209" i="5" s="1"/>
  <c r="AU237" i="5"/>
  <c r="BA237" i="5" s="1"/>
  <c r="AS135" i="5"/>
  <c r="AY135" i="5" s="1"/>
  <c r="AS158" i="5"/>
  <c r="AY158" i="5" s="1"/>
  <c r="AS177" i="5"/>
  <c r="AY177" i="5" s="1"/>
  <c r="AT198" i="5"/>
  <c r="BB198" i="5" s="1"/>
  <c r="AU219" i="5"/>
  <c r="BA219" i="5" s="1"/>
  <c r="AS241" i="5"/>
  <c r="AY241" i="5" s="1"/>
  <c r="AS136" i="5"/>
  <c r="AY136" i="5" s="1"/>
  <c r="AS157" i="5"/>
  <c r="AY157" i="5" s="1"/>
  <c r="AT178" i="5"/>
  <c r="BB178" i="5" s="1"/>
  <c r="AU199" i="5"/>
  <c r="BA199" i="5" s="1"/>
  <c r="AS221" i="5"/>
  <c r="AY221" i="5" s="1"/>
  <c r="AT242" i="5"/>
  <c r="BB242" i="5" s="1"/>
  <c r="AT9" i="5"/>
  <c r="BB9" i="5" s="1"/>
  <c r="I9" i="11" s="1"/>
  <c r="AS37" i="5"/>
  <c r="AY37" i="5" s="1"/>
  <c r="AS70" i="5"/>
  <c r="AY70" i="5" s="1"/>
  <c r="AS100" i="5"/>
  <c r="AY100" i="5" s="1"/>
  <c r="AS134" i="5"/>
  <c r="AY134" i="5" s="1"/>
  <c r="AS182" i="5"/>
  <c r="AY182" i="5" s="1"/>
  <c r="AS239" i="5"/>
  <c r="AY239" i="5" s="1"/>
  <c r="AU24" i="5"/>
  <c r="AW24" i="5" s="1"/>
  <c r="H24" i="7" s="1"/>
  <c r="AS55" i="5"/>
  <c r="AY55" i="5" s="1"/>
  <c r="AT100" i="5"/>
  <c r="AZ100" i="5" s="1"/>
  <c r="AT135" i="5"/>
  <c r="AZ135" i="5" s="1"/>
  <c r="AU197" i="5"/>
  <c r="BA197" i="5" s="1"/>
  <c r="AU3" i="5"/>
  <c r="BA3" i="5" s="1"/>
  <c r="AT33" i="5"/>
  <c r="AZ33" i="5" s="1"/>
  <c r="AS64" i="5"/>
  <c r="AY64" i="5" s="1"/>
  <c r="AS94" i="5"/>
  <c r="AY94" i="5" s="1"/>
  <c r="AU124" i="5"/>
  <c r="BA124" i="5" s="1"/>
  <c r="AU176" i="5"/>
  <c r="AW176" i="5" s="1"/>
  <c r="H176" i="7" s="1"/>
  <c r="AU233" i="5"/>
  <c r="AW233" i="5" s="1"/>
  <c r="H233" i="7" s="1"/>
  <c r="AU18" i="5"/>
  <c r="BA18" i="5" s="1"/>
  <c r="AS47" i="5"/>
  <c r="AY47" i="5" s="1"/>
  <c r="AU73" i="5"/>
  <c r="BA73" i="5" s="1"/>
  <c r="AU94" i="5"/>
  <c r="BA94" i="5" s="1"/>
  <c r="AU120" i="5"/>
  <c r="AW120" i="5" s="1"/>
  <c r="H120" i="7" s="1"/>
  <c r="AS171" i="5"/>
  <c r="AY171" i="5" s="1"/>
  <c r="AS228" i="5"/>
  <c r="AY228" i="5" s="1"/>
  <c r="AU14" i="5"/>
  <c r="BA14" i="5" s="1"/>
  <c r="AS53" i="5"/>
  <c r="AY53" i="5" s="1"/>
  <c r="AS78" i="5"/>
  <c r="AY78" i="5" s="1"/>
  <c r="AU98" i="5"/>
  <c r="BA98" i="5" s="1"/>
  <c r="AS131" i="5"/>
  <c r="AY131" i="5" s="1"/>
  <c r="AU178" i="5"/>
  <c r="BA178" i="5" s="1"/>
  <c r="AT235" i="5"/>
  <c r="BB235" i="5" s="1"/>
  <c r="AS39" i="5"/>
  <c r="AY39" i="5" s="1"/>
  <c r="AU82" i="5"/>
  <c r="BA82" i="5" s="1"/>
  <c r="AU108" i="5"/>
  <c r="BA108" i="5" s="1"/>
  <c r="AU144" i="5"/>
  <c r="AW144" i="5" s="1"/>
  <c r="H144" i="7" s="1"/>
  <c r="AT201" i="5"/>
  <c r="AZ201" i="5" s="1"/>
  <c r="AU6" i="5"/>
  <c r="AW6" i="5" s="1"/>
  <c r="H6" i="7" s="1"/>
  <c r="AU36" i="5"/>
  <c r="AW36" i="5" s="1"/>
  <c r="H36" i="7" s="1"/>
  <c r="AS65" i="5"/>
  <c r="AY65" i="5" s="1"/>
  <c r="AS96" i="5"/>
  <c r="AY96" i="5" s="1"/>
  <c r="AS127" i="5"/>
  <c r="AY127" i="5" s="1"/>
  <c r="AT173" i="5"/>
  <c r="AZ173" i="5" s="1"/>
  <c r="AS230" i="5"/>
  <c r="AY230" i="5" s="1"/>
  <c r="AU23" i="5"/>
  <c r="AW23" i="5" s="1"/>
  <c r="H23" i="7" s="1"/>
  <c r="AT44" i="5"/>
  <c r="BB44" i="5" s="1"/>
  <c r="I44" i="11" s="1"/>
  <c r="AU64" i="5"/>
  <c r="BA64" i="5" s="1"/>
  <c r="AU85" i="5"/>
  <c r="AW85" i="5" s="1"/>
  <c r="H85" i="7" s="1"/>
  <c r="AT105" i="5"/>
  <c r="AZ105" i="5" s="1"/>
  <c r="AS130" i="5"/>
  <c r="AY130" i="5" s="1"/>
  <c r="AU170" i="5"/>
  <c r="AW170" i="5" s="1"/>
  <c r="H170" i="7" s="1"/>
  <c r="AS199" i="5"/>
  <c r="AY199" i="5" s="1"/>
  <c r="AT227" i="5"/>
  <c r="BB227" i="5" s="1"/>
  <c r="AU137" i="5"/>
  <c r="BA137" i="5" s="1"/>
  <c r="AU166" i="5"/>
  <c r="BA166" i="5" s="1"/>
  <c r="AT193" i="5"/>
  <c r="AZ193" i="5" s="1"/>
  <c r="AU221" i="5"/>
  <c r="BA221" i="5" s="1"/>
  <c r="AT8" i="5"/>
  <c r="BB8" i="5" s="1"/>
  <c r="I8" i="11" s="1"/>
  <c r="AS29" i="5"/>
  <c r="AY29" i="5" s="1"/>
  <c r="AT45" i="5"/>
  <c r="AZ45" i="5" s="1"/>
  <c r="AT58" i="5"/>
  <c r="AZ58" i="5" s="1"/>
  <c r="AU76" i="5"/>
  <c r="AW76" i="5" s="1"/>
  <c r="H76" i="7" s="1"/>
  <c r="AS104" i="5"/>
  <c r="AY104" i="5" s="1"/>
  <c r="AS125" i="5"/>
  <c r="AY125" i="5" s="1"/>
  <c r="AT153" i="5"/>
  <c r="BB153" i="5" s="1"/>
  <c r="AU186" i="5"/>
  <c r="BA186" i="5" s="1"/>
  <c r="AS215" i="5"/>
  <c r="AY215" i="5" s="1"/>
  <c r="AT243" i="5"/>
  <c r="BB243" i="5" s="1"/>
  <c r="AT154" i="5"/>
  <c r="AZ154" i="5" s="1"/>
  <c r="AT184" i="5"/>
  <c r="AZ184" i="5" s="1"/>
  <c r="AU212" i="5"/>
  <c r="AW212" i="5" s="1"/>
  <c r="H212" i="7" s="1"/>
  <c r="AT241" i="5"/>
  <c r="BB241" i="5" s="1"/>
  <c r="AT137" i="5"/>
  <c r="AZ137" i="5" s="1"/>
  <c r="AT160" i="5"/>
  <c r="AZ160" i="5" s="1"/>
  <c r="AU179" i="5"/>
  <c r="BA179" i="5" s="1"/>
  <c r="AS201" i="5"/>
  <c r="AY201" i="5" s="1"/>
  <c r="AT222" i="5"/>
  <c r="BB222" i="5" s="1"/>
  <c r="AU243" i="5"/>
  <c r="BA243" i="5" s="1"/>
  <c r="AU138" i="5"/>
  <c r="BA138" i="5" s="1"/>
  <c r="AT159" i="5"/>
  <c r="AZ159" i="5" s="1"/>
  <c r="AS181" i="5"/>
  <c r="AY181" i="5" s="1"/>
  <c r="AT202" i="5"/>
  <c r="AZ202" i="5" s="1"/>
  <c r="AU223" i="5"/>
  <c r="AW223" i="5" s="1"/>
  <c r="H223" i="7" s="1"/>
  <c r="AZ11" i="5"/>
  <c r="BA101" i="5"/>
  <c r="BB41" i="5"/>
  <c r="I41" i="11" s="1"/>
  <c r="AZ168" i="5"/>
  <c r="AZ156" i="5"/>
  <c r="BB156" i="5"/>
  <c r="BB3" i="5"/>
  <c r="I3" i="11" s="1"/>
  <c r="AZ3" i="5"/>
  <c r="BB43" i="5"/>
  <c r="I43" i="11" s="1"/>
  <c r="AZ43" i="5"/>
  <c r="BB79" i="5"/>
  <c r="I79" i="11" s="1"/>
  <c r="AZ79" i="5"/>
  <c r="BB106" i="5"/>
  <c r="I106" i="11" s="1"/>
  <c r="AZ106" i="5"/>
  <c r="BB2" i="5"/>
  <c r="I2" i="11" s="1"/>
  <c r="AZ2" i="5"/>
  <c r="BA130" i="5"/>
  <c r="AW130" i="5"/>
  <c r="H130" i="7" s="1"/>
  <c r="AZ215" i="5"/>
  <c r="BA234" i="5"/>
  <c r="AW234" i="5"/>
  <c r="H234" i="7" s="1"/>
  <c r="AZ6" i="5"/>
  <c r="AZ48" i="5"/>
  <c r="BA152" i="5"/>
  <c r="AW152" i="5"/>
  <c r="H152" i="7" s="1"/>
  <c r="BA79" i="5"/>
  <c r="AW79" i="5"/>
  <c r="H79" i="7" s="1"/>
  <c r="AZ175" i="5"/>
  <c r="BB54" i="5"/>
  <c r="I54" i="11" s="1"/>
  <c r="BA188" i="5"/>
  <c r="AW188" i="5"/>
  <c r="H188" i="7" s="1"/>
  <c r="AW158" i="5"/>
  <c r="H158" i="7" s="1"/>
  <c r="BB18" i="5"/>
  <c r="I18" i="11" s="1"/>
  <c r="BB26" i="5"/>
  <c r="I26" i="11" s="1"/>
  <c r="AZ26" i="5"/>
  <c r="BB176" i="5"/>
  <c r="AW83" i="5"/>
  <c r="H83" i="7" s="1"/>
  <c r="BB63" i="5"/>
  <c r="I63" i="11" s="1"/>
  <c r="AZ63" i="5"/>
  <c r="BA87" i="5"/>
  <c r="AZ14" i="5"/>
  <c r="BA213" i="5"/>
  <c r="BB166" i="5"/>
  <c r="AZ166" i="5"/>
  <c r="AW162" i="5"/>
  <c r="H162" i="7" s="1"/>
  <c r="BA162" i="5"/>
  <c r="AZ123" i="5"/>
  <c r="AZ220" i="5"/>
  <c r="BB220" i="5"/>
  <c r="AZ177" i="5"/>
  <c r="BA132" i="5"/>
  <c r="BB174" i="5"/>
  <c r="BA131" i="5"/>
  <c r="AW32" i="5"/>
  <c r="H32" i="7" s="1"/>
  <c r="BA112" i="5"/>
  <c r="AW30" i="5"/>
  <c r="H30" i="7" s="1"/>
  <c r="BB120" i="5"/>
  <c r="AW187" i="5" l="1"/>
  <c r="H187" i="7" s="1"/>
  <c r="BA147" i="5"/>
  <c r="AW77" i="5"/>
  <c r="H77" i="7" s="1"/>
  <c r="BB116" i="5"/>
  <c r="BB225" i="5"/>
  <c r="AW86" i="5"/>
  <c r="H86" i="7" s="1"/>
  <c r="AZ233" i="5"/>
  <c r="AZ223" i="5"/>
  <c r="BB89" i="5"/>
  <c r="I89" i="11" s="1"/>
  <c r="AW136" i="5"/>
  <c r="H136" i="7" s="1"/>
  <c r="AW160" i="5"/>
  <c r="H160" i="7" s="1"/>
  <c r="AW71" i="5"/>
  <c r="H71" i="7" s="1"/>
  <c r="BA91" i="5"/>
  <c r="BA48" i="5"/>
  <c r="AZ69" i="5"/>
  <c r="AZ68" i="5"/>
  <c r="AW55" i="5"/>
  <c r="H55" i="7" s="1"/>
  <c r="AW113" i="5"/>
  <c r="H113" i="7" s="1"/>
  <c r="AZ74" i="5"/>
  <c r="AZ121" i="5"/>
  <c r="BB140" i="5"/>
  <c r="BA201" i="5"/>
  <c r="BA228" i="5"/>
  <c r="BA210" i="5"/>
  <c r="AZ155" i="5"/>
  <c r="AZ237" i="5"/>
  <c r="AZ4" i="5"/>
  <c r="BA100" i="5"/>
  <c r="AW106" i="5"/>
  <c r="H106" i="7" s="1"/>
  <c r="BB101" i="5"/>
  <c r="I101" i="11" s="1"/>
  <c r="BB92" i="5"/>
  <c r="I92" i="11" s="1"/>
  <c r="AZ37" i="5"/>
  <c r="BB197" i="5"/>
  <c r="BB179" i="5"/>
  <c r="AZ124" i="5"/>
  <c r="AZ76" i="5"/>
  <c r="BB98" i="5"/>
  <c r="I98" i="11" s="1"/>
  <c r="AW59" i="5"/>
  <c r="H59" i="7" s="1"/>
  <c r="BB96" i="5"/>
  <c r="I96" i="11" s="1"/>
  <c r="AZ32" i="5"/>
  <c r="BB149" i="5"/>
  <c r="AW200" i="5"/>
  <c r="H200" i="7" s="1"/>
  <c r="AZ52" i="5"/>
  <c r="BA177" i="5"/>
  <c r="BB208" i="5"/>
  <c r="AZ42" i="5"/>
  <c r="BB95" i="5"/>
  <c r="I95" i="11" s="1"/>
  <c r="AW110" i="5"/>
  <c r="H110" i="7" s="1"/>
  <c r="AZ80" i="5"/>
  <c r="AW182" i="5"/>
  <c r="H182" i="7" s="1"/>
  <c r="BA140" i="5"/>
  <c r="BB75" i="5"/>
  <c r="I75" i="11" s="1"/>
  <c r="BA120" i="5"/>
  <c r="AW185" i="5"/>
  <c r="H185" i="7" s="1"/>
  <c r="AW206" i="5"/>
  <c r="H206" i="7" s="1"/>
  <c r="BA43" i="5"/>
  <c r="AZ229" i="5"/>
  <c r="BA9" i="5"/>
  <c r="AZ86" i="5"/>
  <c r="BB190" i="5"/>
  <c r="AW143" i="5"/>
  <c r="H143" i="7" s="1"/>
  <c r="BA244" i="5"/>
  <c r="BA212" i="5"/>
  <c r="AZ169" i="5"/>
  <c r="AZ67" i="5"/>
  <c r="AW166" i="5"/>
  <c r="H166" i="7" s="1"/>
  <c r="BA24" i="5"/>
  <c r="AZ195" i="5"/>
  <c r="BB183" i="5"/>
  <c r="BB152" i="5"/>
  <c r="BA60" i="5"/>
  <c r="BA19" i="5"/>
  <c r="BB111" i="5"/>
  <c r="I111" i="11" s="1"/>
  <c r="BA17" i="5"/>
  <c r="BA193" i="5"/>
  <c r="AZ244" i="5"/>
  <c r="AZ82" i="5"/>
  <c r="AZ13" i="5"/>
  <c r="AZ236" i="5"/>
  <c r="BA29" i="5"/>
  <c r="BA167" i="5"/>
  <c r="AW74" i="5"/>
  <c r="H74" i="7" s="1"/>
  <c r="BA36" i="5"/>
  <c r="AZ242" i="5"/>
  <c r="BB138" i="5"/>
  <c r="AZ218" i="5"/>
  <c r="AZ87" i="5"/>
  <c r="AW230" i="5"/>
  <c r="H230" i="7" s="1"/>
  <c r="AW241" i="5"/>
  <c r="H241" i="7" s="1"/>
  <c r="AW222" i="5"/>
  <c r="H222" i="7" s="1"/>
  <c r="AZ203" i="5"/>
  <c r="AZ185" i="5"/>
  <c r="BB99" i="5"/>
  <c r="I99" i="11" s="1"/>
  <c r="BB189" i="5"/>
  <c r="AZ51" i="5"/>
  <c r="AW142" i="5"/>
  <c r="H142" i="7" s="1"/>
  <c r="AZ198" i="5"/>
  <c r="AZ85" i="5"/>
  <c r="AZ206" i="5"/>
  <c r="AW64" i="5"/>
  <c r="H64" i="7" s="1"/>
  <c r="AW138" i="5"/>
  <c r="H138" i="7" s="1"/>
  <c r="AW178" i="5"/>
  <c r="H178" i="7" s="1"/>
  <c r="BB171" i="5"/>
  <c r="BB7" i="5"/>
  <c r="I7" i="11" s="1"/>
  <c r="BA116" i="5"/>
  <c r="AZ50" i="5"/>
  <c r="BB115" i="5"/>
  <c r="AW14" i="5"/>
  <c r="H14" i="7" s="1"/>
  <c r="AW153" i="5"/>
  <c r="H153" i="7" s="1"/>
  <c r="AW186" i="5"/>
  <c r="H186" i="7" s="1"/>
  <c r="BA56" i="5"/>
  <c r="BB193" i="5"/>
  <c r="AZ136" i="5"/>
  <c r="AW16" i="5"/>
  <c r="H16" i="7" s="1"/>
  <c r="BA44" i="5"/>
  <c r="BB234" i="5"/>
  <c r="AW33" i="5"/>
  <c r="H33" i="7" s="1"/>
  <c r="BA194" i="5"/>
  <c r="BB73" i="5"/>
  <c r="I73" i="11" s="1"/>
  <c r="AW175" i="5"/>
  <c r="H175" i="7" s="1"/>
  <c r="AW164" i="5"/>
  <c r="H164" i="7" s="1"/>
  <c r="AW38" i="5"/>
  <c r="H38" i="7" s="1"/>
  <c r="BB12" i="5"/>
  <c r="I12" i="11" s="1"/>
  <c r="BA88" i="5"/>
  <c r="BA7" i="5"/>
  <c r="AZ144" i="5"/>
  <c r="AZ102" i="5"/>
  <c r="AZ77" i="5"/>
  <c r="AZ226" i="5"/>
  <c r="AW80" i="5"/>
  <c r="H80" i="7" s="1"/>
  <c r="BA148" i="5"/>
  <c r="AW139" i="5"/>
  <c r="H139" i="7" s="1"/>
  <c r="AW203" i="5"/>
  <c r="H203" i="7" s="1"/>
  <c r="AW47" i="5"/>
  <c r="H47" i="7" s="1"/>
  <c r="BB204" i="5"/>
  <c r="BA229" i="5"/>
  <c r="BB5" i="5"/>
  <c r="I5" i="11" s="1"/>
  <c r="BB91" i="5"/>
  <c r="I91" i="11" s="1"/>
  <c r="AW215" i="5"/>
  <c r="H215" i="7" s="1"/>
  <c r="BA117" i="5"/>
  <c r="BA62" i="5"/>
  <c r="BB157" i="5"/>
  <c r="AZ209" i="5"/>
  <c r="BB160" i="5"/>
  <c r="BB135" i="5"/>
  <c r="BA99" i="5"/>
  <c r="BB34" i="5"/>
  <c r="I34" i="11" s="1"/>
  <c r="AZ65" i="5"/>
  <c r="AW5" i="5"/>
  <c r="H5" i="7" s="1"/>
  <c r="AW171" i="5"/>
  <c r="H171" i="7" s="1"/>
  <c r="AZ24" i="5"/>
  <c r="AZ230" i="5"/>
  <c r="AZ130" i="5"/>
  <c r="AW227" i="5"/>
  <c r="H227" i="7" s="1"/>
  <c r="AW75" i="5"/>
  <c r="H75" i="7" s="1"/>
  <c r="AW111" i="5"/>
  <c r="H111" i="7" s="1"/>
  <c r="AZ15" i="5"/>
  <c r="AZ90" i="5"/>
  <c r="AW219" i="5"/>
  <c r="H219" i="7" s="1"/>
  <c r="BA50" i="5"/>
  <c r="BB22" i="5"/>
  <c r="I22" i="11" s="1"/>
  <c r="AW168" i="5"/>
  <c r="H168" i="7" s="1"/>
  <c r="BA233" i="5"/>
  <c r="AZ134" i="5"/>
  <c r="BA119" i="5"/>
  <c r="BB202" i="5"/>
  <c r="AZ8" i="5"/>
  <c r="AW124" i="5"/>
  <c r="H124" i="7" s="1"/>
  <c r="BB53" i="5"/>
  <c r="I53" i="11" s="1"/>
  <c r="AW82" i="5"/>
  <c r="H82" i="7" s="1"/>
  <c r="AW3" i="5"/>
  <c r="H3" i="7" s="1"/>
  <c r="BB184" i="5"/>
  <c r="AZ9" i="5"/>
  <c r="BA151" i="5"/>
  <c r="BB163" i="5"/>
  <c r="AW184" i="5"/>
  <c r="H184" i="7" s="1"/>
  <c r="AZ128" i="5"/>
  <c r="BA76" i="5"/>
  <c r="AW65" i="5"/>
  <c r="H65" i="7" s="1"/>
  <c r="AZ161" i="5"/>
  <c r="BB56" i="5"/>
  <c r="I56" i="11" s="1"/>
  <c r="AZ19" i="5"/>
  <c r="AZ61" i="5"/>
  <c r="BA26" i="5"/>
  <c r="AZ192" i="5"/>
  <c r="AW49" i="5"/>
  <c r="H49" i="7" s="1"/>
  <c r="AZ191" i="5"/>
  <c r="BA242" i="5"/>
  <c r="BA68" i="5"/>
  <c r="AZ241" i="5"/>
  <c r="AZ20" i="5"/>
  <c r="AZ240" i="5"/>
  <c r="AW39" i="5"/>
  <c r="H39" i="7" s="1"/>
  <c r="AW98" i="5"/>
  <c r="H98" i="7" s="1"/>
  <c r="BB45" i="5"/>
  <c r="I45" i="11" s="1"/>
  <c r="BA34" i="5"/>
  <c r="BA67" i="5"/>
  <c r="BA192" i="5"/>
  <c r="BB154" i="5"/>
  <c r="BA180" i="5"/>
  <c r="BB122" i="5"/>
  <c r="AW12" i="5"/>
  <c r="H12" i="7" s="1"/>
  <c r="BB81" i="5"/>
  <c r="I81" i="11" s="1"/>
  <c r="AW205" i="5"/>
  <c r="H205" i="7" s="1"/>
  <c r="BB147" i="5"/>
  <c r="AZ131" i="5"/>
  <c r="BB117" i="5"/>
  <c r="AZ145" i="5"/>
  <c r="AW52" i="5"/>
  <c r="H52" i="7" s="1"/>
  <c r="AZ40" i="5"/>
  <c r="AZ71" i="5"/>
  <c r="BB104" i="5"/>
  <c r="I104" i="11" s="1"/>
  <c r="BA37" i="5"/>
  <c r="BB113" i="5"/>
  <c r="BB17" i="5"/>
  <c r="I17" i="11" s="1"/>
  <c r="BA135" i="5"/>
  <c r="BB182" i="5"/>
  <c r="BA204" i="5"/>
  <c r="AZ224" i="5"/>
  <c r="AZ243" i="5"/>
  <c r="AW141" i="5"/>
  <c r="H141" i="7" s="1"/>
  <c r="AW163" i="5"/>
  <c r="H163" i="7" s="1"/>
  <c r="BB58" i="5"/>
  <c r="I58" i="11" s="1"/>
  <c r="AW96" i="5"/>
  <c r="H96" i="7" s="1"/>
  <c r="AW190" i="5"/>
  <c r="H190" i="7" s="1"/>
  <c r="AW232" i="5"/>
  <c r="H232" i="7" s="1"/>
  <c r="AZ141" i="5"/>
  <c r="AZ28" i="5"/>
  <c r="BB148" i="5"/>
  <c r="BB214" i="5"/>
  <c r="BB36" i="5"/>
  <c r="I36" i="11" s="1"/>
  <c r="AW217" i="5"/>
  <c r="H217" i="7" s="1"/>
  <c r="AW95" i="5"/>
  <c r="H95" i="7" s="1"/>
  <c r="AZ39" i="5"/>
  <c r="BA173" i="5"/>
  <c r="AZ23" i="5"/>
  <c r="AZ83" i="5"/>
  <c r="BB201" i="5"/>
  <c r="BA220" i="5"/>
  <c r="AZ238" i="5"/>
  <c r="AW114" i="5"/>
  <c r="H114" i="7" s="1"/>
  <c r="AZ245" i="5"/>
  <c r="BA236" i="5"/>
  <c r="BA78" i="5"/>
  <c r="AW238" i="5"/>
  <c r="H238" i="7" s="1"/>
  <c r="BA104" i="5"/>
  <c r="AW109" i="5"/>
  <c r="H109" i="7" s="1"/>
  <c r="AW216" i="5"/>
  <c r="H216" i="7" s="1"/>
  <c r="AZ66" i="5"/>
  <c r="BB114" i="5"/>
  <c r="AW133" i="5"/>
  <c r="H133" i="7" s="1"/>
  <c r="AZ210" i="5"/>
  <c r="BA176" i="5"/>
  <c r="BB158" i="5"/>
  <c r="AZ178" i="5"/>
  <c r="AZ150" i="5"/>
  <c r="AZ97" i="5"/>
  <c r="AW239" i="5"/>
  <c r="H239" i="7" s="1"/>
  <c r="AZ47" i="5"/>
  <c r="BA15" i="5"/>
  <c r="BB88" i="5"/>
  <c r="I88" i="11" s="1"/>
  <c r="BA58" i="5"/>
  <c r="AW102" i="5"/>
  <c r="H102" i="7" s="1"/>
  <c r="AW145" i="5"/>
  <c r="H145" i="7" s="1"/>
  <c r="BA53" i="5"/>
  <c r="AW181" i="5"/>
  <c r="H181" i="7" s="1"/>
  <c r="AW207" i="5"/>
  <c r="H207" i="7" s="1"/>
  <c r="BB109" i="5"/>
  <c r="I109" i="11" s="1"/>
  <c r="AZ93" i="5"/>
  <c r="AW183" i="5"/>
  <c r="H183" i="7" s="1"/>
  <c r="BB133" i="5"/>
  <c r="AW125" i="5"/>
  <c r="H125" i="7" s="1"/>
  <c r="AW103" i="5"/>
  <c r="H103" i="7" s="1"/>
  <c r="BB103" i="5"/>
  <c r="I103" i="11" s="1"/>
  <c r="AZ219" i="5"/>
  <c r="AZ222" i="5"/>
  <c r="BA144" i="5"/>
  <c r="BA126" i="5"/>
  <c r="AW57" i="5"/>
  <c r="H57" i="7" s="1"/>
  <c r="AZ30" i="5"/>
  <c r="AZ143" i="5"/>
  <c r="AW122" i="5"/>
  <c r="H122" i="7" s="1"/>
  <c r="AZ129" i="5"/>
  <c r="BB180" i="5"/>
  <c r="AW179" i="5"/>
  <c r="H179" i="7" s="1"/>
  <c r="BA85" i="5"/>
  <c r="BB33" i="5"/>
  <c r="I33" i="11" s="1"/>
  <c r="BA226" i="5"/>
  <c r="BA90" i="5"/>
  <c r="BA25" i="5"/>
  <c r="BB170" i="5"/>
  <c r="AW66" i="5"/>
  <c r="H66" i="7" s="1"/>
  <c r="AW196" i="5"/>
  <c r="H196" i="7" s="1"/>
  <c r="AW199" i="5"/>
  <c r="H199" i="7" s="1"/>
  <c r="AW237" i="5"/>
  <c r="H237" i="7" s="1"/>
  <c r="BB159" i="5"/>
  <c r="AZ235" i="5"/>
  <c r="AW197" i="5"/>
  <c r="H197" i="7" s="1"/>
  <c r="BA246" i="5"/>
  <c r="AW127" i="5"/>
  <c r="H127" i="7" s="1"/>
  <c r="AZ207" i="5"/>
  <c r="AW89" i="5"/>
  <c r="H89" i="7" s="1"/>
  <c r="AW149" i="5"/>
  <c r="H149" i="7" s="1"/>
  <c r="AW35" i="5"/>
  <c r="H35" i="7" s="1"/>
  <c r="BB59" i="5"/>
  <c r="I59" i="11" s="1"/>
  <c r="AW235" i="5"/>
  <c r="H235" i="7" s="1"/>
  <c r="BB78" i="5"/>
  <c r="I78" i="11" s="1"/>
  <c r="AW45" i="5"/>
  <c r="H45" i="7" s="1"/>
  <c r="AZ57" i="5"/>
  <c r="AW108" i="5"/>
  <c r="H108" i="7" s="1"/>
  <c r="AW195" i="5"/>
  <c r="H195" i="7" s="1"/>
  <c r="AZ10" i="5"/>
  <c r="AW97" i="5"/>
  <c r="H97" i="7" s="1"/>
  <c r="BA223" i="5"/>
  <c r="BA170" i="5"/>
  <c r="BB173" i="5"/>
  <c r="AW18" i="5"/>
  <c r="H18" i="7" s="1"/>
  <c r="AW123" i="5"/>
  <c r="H123" i="7" s="1"/>
  <c r="BA4" i="5"/>
  <c r="BB188" i="5"/>
  <c r="BA10" i="5"/>
  <c r="AW107" i="5"/>
  <c r="H107" i="7" s="1"/>
  <c r="BA61" i="5"/>
  <c r="AW46" i="5"/>
  <c r="H46" i="7" s="1"/>
  <c r="AZ153" i="5"/>
  <c r="BA128" i="5"/>
  <c r="AZ187" i="5"/>
  <c r="AW156" i="5"/>
  <c r="H156" i="7" s="1"/>
  <c r="AZ29" i="5"/>
  <c r="AZ246" i="5"/>
  <c r="AW157" i="5"/>
  <c r="H157" i="7" s="1"/>
  <c r="AZ228" i="5"/>
  <c r="AW169" i="5"/>
  <c r="H169" i="7" s="1"/>
  <c r="AZ70" i="5"/>
  <c r="BA84" i="5"/>
  <c r="AZ38" i="5"/>
  <c r="BB139" i="5"/>
  <c r="BB119" i="5"/>
  <c r="AW189" i="5"/>
  <c r="H189" i="7" s="1"/>
  <c r="BA121" i="5"/>
  <c r="BA214" i="5"/>
  <c r="AW198" i="5"/>
  <c r="H198" i="7" s="1"/>
  <c r="AW231" i="5"/>
  <c r="H231" i="7" s="1"/>
  <c r="BB107" i="5"/>
  <c r="I107" i="11" s="1"/>
  <c r="AW240" i="5"/>
  <c r="H240" i="7" s="1"/>
  <c r="AZ227" i="5"/>
  <c r="BA23" i="5"/>
  <c r="AW73" i="5"/>
  <c r="H73" i="7" s="1"/>
  <c r="AW81" i="5"/>
  <c r="H81" i="7" s="1"/>
  <c r="AW208" i="5"/>
  <c r="H208" i="7" s="1"/>
  <c r="BA21" i="5"/>
  <c r="AZ200" i="5"/>
  <c r="AW70" i="5"/>
  <c r="H70" i="7" s="1"/>
  <c r="AZ231" i="5"/>
  <c r="AW218" i="5"/>
  <c r="H218" i="7" s="1"/>
  <c r="AW224" i="5"/>
  <c r="H224" i="7" s="1"/>
  <c r="BA28" i="5"/>
  <c r="BB126" i="5"/>
  <c r="AW54" i="5"/>
  <c r="H54" i="7" s="1"/>
  <c r="AW155" i="5"/>
  <c r="H155" i="7" s="1"/>
  <c r="AZ199" i="5"/>
  <c r="BB125" i="5"/>
  <c r="AW63" i="5"/>
  <c r="H63" i="7" s="1"/>
  <c r="AW209" i="5"/>
  <c r="H209" i="7" s="1"/>
  <c r="BA31" i="5"/>
  <c r="AZ162" i="5"/>
  <c r="AZ108" i="5"/>
  <c r="BB127" i="5"/>
  <c r="BB84" i="5"/>
  <c r="I84" i="11" s="1"/>
  <c r="AW161" i="5"/>
  <c r="H161" i="7" s="1"/>
  <c r="AZ221" i="5"/>
  <c r="AZ55" i="5"/>
  <c r="AZ205" i="5"/>
  <c r="AW245" i="5"/>
  <c r="H245" i="7" s="1"/>
  <c r="AZ167" i="5"/>
  <c r="AZ181" i="5"/>
  <c r="AZ31" i="5"/>
  <c r="AW159" i="5"/>
  <c r="H159" i="7" s="1"/>
  <c r="AW174" i="5"/>
  <c r="H174" i="7" s="1"/>
  <c r="AZ216" i="5"/>
  <c r="AW94" i="5"/>
  <c r="H94" i="7" s="1"/>
  <c r="BB217" i="5"/>
  <c r="AZ211" i="5"/>
  <c r="AW191" i="5"/>
  <c r="H191" i="7" s="1"/>
  <c r="BB172" i="5"/>
  <c r="AW243" i="5"/>
  <c r="H243" i="7" s="1"/>
  <c r="AW118" i="5"/>
  <c r="H118" i="7" s="1"/>
  <c r="BA20" i="5"/>
  <c r="AW225" i="5"/>
  <c r="H225" i="7" s="1"/>
  <c r="AZ16" i="5"/>
  <c r="BB118" i="5"/>
  <c r="BB186" i="5"/>
  <c r="BB196" i="5"/>
  <c r="AW150" i="5"/>
  <c r="H150" i="7" s="1"/>
  <c r="AZ49" i="5"/>
  <c r="AW137" i="5"/>
  <c r="H137" i="7" s="1"/>
  <c r="BA27" i="5"/>
  <c r="AW154" i="5"/>
  <c r="H154" i="7" s="1"/>
  <c r="AZ60" i="5"/>
  <c r="AW42" i="5"/>
  <c r="H42" i="7" s="1"/>
  <c r="BB94" i="5"/>
  <c r="I94" i="11" s="1"/>
  <c r="BA8" i="5"/>
  <c r="AZ27" i="5"/>
  <c r="AZ164" i="5"/>
  <c r="BB110" i="5"/>
  <c r="I110" i="11" s="1"/>
  <c r="AZ25" i="5"/>
  <c r="BB146" i="5"/>
  <c r="BA13" i="5"/>
  <c r="BA69" i="5"/>
  <c r="BA129" i="5"/>
  <c r="AW202" i="5"/>
  <c r="H202" i="7" s="1"/>
  <c r="BD3" i="5"/>
  <c r="BA6" i="5"/>
  <c r="AW115" i="5"/>
  <c r="H115" i="7" s="1"/>
  <c r="AZ44" i="5"/>
  <c r="BB137" i="5"/>
  <c r="AW221" i="5"/>
  <c r="H221" i="7" s="1"/>
  <c r="AZ239" i="5"/>
  <c r="AZ62" i="5"/>
  <c r="BA51" i="5"/>
  <c r="AW172" i="5"/>
  <c r="H172" i="7" s="1"/>
  <c r="AZ232" i="5"/>
  <c r="AW72" i="5"/>
  <c r="H72" i="7" s="1"/>
  <c r="BA11" i="5"/>
  <c r="BB132" i="5"/>
  <c r="AZ72" i="5"/>
  <c r="AW40" i="5"/>
  <c r="H40" i="7" s="1"/>
  <c r="BA165" i="5"/>
  <c r="BA22" i="5"/>
  <c r="BB194" i="5"/>
  <c r="BB112" i="5"/>
  <c r="I112" i="11" s="1"/>
  <c r="AZ46" i="5"/>
  <c r="BA211" i="5"/>
  <c r="BB142" i="5"/>
  <c r="AZ213" i="5"/>
  <c r="BB100" i="5"/>
  <c r="I100" i="11" s="1"/>
  <c r="AZ165" i="5"/>
  <c r="BA93" i="5"/>
  <c r="AZ21" i="5"/>
  <c r="BA2" i="5"/>
  <c r="AW134" i="5"/>
  <c r="H134" i="7" s="1"/>
  <c r="AW41" i="5"/>
  <c r="H41" i="7" s="1"/>
  <c r="AZ35" i="5"/>
  <c r="BB105" i="5"/>
  <c r="I105" i="11" s="1"/>
  <c r="BA92" i="5"/>
  <c r="BB151" i="5"/>
  <c r="BB212" i="5"/>
  <c r="AZ64" i="5"/>
  <c r="AW146" i="5"/>
  <c r="H146" i="7" s="1"/>
  <c r="AW105" i="5"/>
  <c r="H105" i="7" s="1"/>
  <c r="BF3" i="5" l="1"/>
  <c r="BE3" i="5"/>
  <c r="B4" i="7"/>
  <c r="BG3" i="5" l="1"/>
  <c r="BI112" i="5" s="1"/>
  <c r="BO112" i="5" s="1"/>
  <c r="BK5" i="5" l="1"/>
  <c r="BM5" i="5" s="1"/>
  <c r="I5" i="7" s="1"/>
  <c r="BJ219" i="5"/>
  <c r="BP219" i="5" s="1"/>
  <c r="BK198" i="5"/>
  <c r="BM198" i="5" s="1"/>
  <c r="I198" i="7" s="1"/>
  <c r="BJ153" i="5"/>
  <c r="BR153" i="5" s="1"/>
  <c r="BK217" i="5"/>
  <c r="BM217" i="5" s="1"/>
  <c r="I217" i="7" s="1"/>
  <c r="BK136" i="5"/>
  <c r="BQ136" i="5" s="1"/>
  <c r="BI209" i="5"/>
  <c r="BO209" i="5" s="1"/>
  <c r="BI243" i="5"/>
  <c r="BO243" i="5" s="1"/>
  <c r="BI91" i="5"/>
  <c r="BO91" i="5" s="1"/>
  <c r="BK229" i="5"/>
  <c r="BM229" i="5" s="1"/>
  <c r="I229" i="7" s="1"/>
  <c r="BJ54" i="5"/>
  <c r="BP54" i="5" s="1"/>
  <c r="BK18" i="5"/>
  <c r="BQ18" i="5" s="1"/>
  <c r="BJ115" i="5"/>
  <c r="BR115" i="5" s="1"/>
  <c r="BK215" i="5"/>
  <c r="BM215" i="5" s="1"/>
  <c r="I215" i="7" s="1"/>
  <c r="BJ143" i="5"/>
  <c r="BP143" i="5" s="1"/>
  <c r="BI205" i="5"/>
  <c r="BO205" i="5" s="1"/>
  <c r="BJ76" i="5"/>
  <c r="BR76" i="5" s="1"/>
  <c r="J76" i="11" s="1"/>
  <c r="BI49" i="5"/>
  <c r="BO49" i="5" s="1"/>
  <c r="BI132" i="5"/>
  <c r="BO132" i="5" s="1"/>
  <c r="BK2" i="5"/>
  <c r="BQ2" i="5" s="1"/>
  <c r="BI69" i="5"/>
  <c r="BO69" i="5" s="1"/>
  <c r="BK111" i="5"/>
  <c r="BM111" i="5" s="1"/>
  <c r="I111" i="7" s="1"/>
  <c r="BJ27" i="5"/>
  <c r="BR27" i="5" s="1"/>
  <c r="J27" i="11" s="1"/>
  <c r="BJ94" i="5"/>
  <c r="BP94" i="5" s="1"/>
  <c r="BJ85" i="5"/>
  <c r="BR85" i="5" s="1"/>
  <c r="J85" i="11" s="1"/>
  <c r="BJ208" i="5"/>
  <c r="BP208" i="5" s="1"/>
  <c r="BI173" i="5"/>
  <c r="BO173" i="5" s="1"/>
  <c r="BJ29" i="5"/>
  <c r="BP29" i="5" s="1"/>
  <c r="BJ240" i="5"/>
  <c r="BP240" i="5" s="1"/>
  <c r="BJ128" i="5"/>
  <c r="BP128" i="5" s="1"/>
  <c r="BJ130" i="5"/>
  <c r="BP130" i="5" s="1"/>
  <c r="BJ17" i="5"/>
  <c r="BP17" i="5" s="1"/>
  <c r="BK164" i="5"/>
  <c r="BM164" i="5" s="1"/>
  <c r="I164" i="7" s="1"/>
  <c r="BJ41" i="5"/>
  <c r="BR41" i="5" s="1"/>
  <c r="J41" i="11" s="1"/>
  <c r="BJ138" i="5"/>
  <c r="BP138" i="5" s="1"/>
  <c r="BJ164" i="5"/>
  <c r="BP164" i="5" s="1"/>
  <c r="BI88" i="5"/>
  <c r="BO88" i="5" s="1"/>
  <c r="BK24" i="5"/>
  <c r="BQ24" i="5" s="1"/>
  <c r="BK118" i="5"/>
  <c r="BQ118" i="5" s="1"/>
  <c r="BJ227" i="5"/>
  <c r="BP227" i="5" s="1"/>
  <c r="BK133" i="5"/>
  <c r="BM133" i="5" s="1"/>
  <c r="I133" i="7" s="1"/>
  <c r="BJ102" i="5"/>
  <c r="BR102" i="5" s="1"/>
  <c r="J102" i="11" s="1"/>
  <c r="BI10" i="5"/>
  <c r="BO10" i="5" s="1"/>
  <c r="BI231" i="5"/>
  <c r="BO231" i="5" s="1"/>
  <c r="BI116" i="5"/>
  <c r="BO116" i="5" s="1"/>
  <c r="BI108" i="5"/>
  <c r="BO108" i="5" s="1"/>
  <c r="BI202" i="5"/>
  <c r="BO202" i="5" s="1"/>
  <c r="BK204" i="5"/>
  <c r="BM204" i="5" s="1"/>
  <c r="I204" i="7" s="1"/>
  <c r="BI17" i="5"/>
  <c r="BO17" i="5" s="1"/>
  <c r="BK243" i="5"/>
  <c r="BM243" i="5" s="1"/>
  <c r="I243" i="7" s="1"/>
  <c r="BI226" i="5"/>
  <c r="BO226" i="5" s="1"/>
  <c r="BJ58" i="5"/>
  <c r="BP58" i="5" s="1"/>
  <c r="BJ9" i="5"/>
  <c r="BP9" i="5" s="1"/>
  <c r="BI174" i="5"/>
  <c r="BO174" i="5" s="1"/>
  <c r="BI163" i="5"/>
  <c r="BO163" i="5" s="1"/>
  <c r="BI244" i="5"/>
  <c r="BO244" i="5" s="1"/>
  <c r="BK167" i="5"/>
  <c r="BQ167" i="5" s="1"/>
  <c r="BI121" i="5"/>
  <c r="BO121" i="5" s="1"/>
  <c r="BI150" i="5"/>
  <c r="BO150" i="5" s="1"/>
  <c r="BK97" i="5"/>
  <c r="BQ97" i="5" s="1"/>
  <c r="BI96" i="5"/>
  <c r="BO96" i="5" s="1"/>
  <c r="BK54" i="5"/>
  <c r="BM54" i="5" s="1"/>
  <c r="I54" i="7" s="1"/>
  <c r="BI221" i="5"/>
  <c r="BO221" i="5" s="1"/>
  <c r="BJ179" i="5"/>
  <c r="BR179" i="5" s="1"/>
  <c r="BK196" i="5"/>
  <c r="BQ196" i="5" s="1"/>
  <c r="BJ176" i="5"/>
  <c r="BR176" i="5" s="1"/>
  <c r="BJ194" i="5"/>
  <c r="BP194" i="5" s="1"/>
  <c r="BI58" i="5"/>
  <c r="BO58" i="5" s="1"/>
  <c r="BK147" i="5"/>
  <c r="BM147" i="5" s="1"/>
  <c r="I147" i="7" s="1"/>
  <c r="BK139" i="5"/>
  <c r="BM139" i="5" s="1"/>
  <c r="I139" i="7" s="1"/>
  <c r="BK74" i="5"/>
  <c r="BM74" i="5" s="1"/>
  <c r="I74" i="7" s="1"/>
  <c r="BI215" i="5"/>
  <c r="BO215" i="5" s="1"/>
  <c r="BI82" i="5"/>
  <c r="BO82" i="5" s="1"/>
  <c r="BJ123" i="5"/>
  <c r="BR123" i="5" s="1"/>
  <c r="BJ246" i="5"/>
  <c r="BP246" i="5" s="1"/>
  <c r="BJ218" i="5"/>
  <c r="BP218" i="5" s="1"/>
  <c r="BK238" i="5"/>
  <c r="BQ238" i="5" s="1"/>
  <c r="BJ190" i="5"/>
  <c r="BP190" i="5" s="1"/>
  <c r="BI65" i="5"/>
  <c r="BO65" i="5" s="1"/>
  <c r="BK232" i="5"/>
  <c r="BQ232" i="5" s="1"/>
  <c r="BI236" i="5"/>
  <c r="BO236" i="5" s="1"/>
  <c r="BK156" i="5"/>
  <c r="BM156" i="5" s="1"/>
  <c r="I156" i="7" s="1"/>
  <c r="BI35" i="5"/>
  <c r="BO35" i="5" s="1"/>
  <c r="BJ110" i="5"/>
  <c r="BP110" i="5" s="1"/>
  <c r="BJ77" i="5"/>
  <c r="BR77" i="5" s="1"/>
  <c r="J77" i="11" s="1"/>
  <c r="BK237" i="5"/>
  <c r="BQ237" i="5" s="1"/>
  <c r="BJ49" i="5"/>
  <c r="BP49" i="5" s="1"/>
  <c r="BJ211" i="5"/>
  <c r="BP211" i="5" s="1"/>
  <c r="BK165" i="5"/>
  <c r="BM165" i="5" s="1"/>
  <c r="I165" i="7" s="1"/>
  <c r="BI228" i="5"/>
  <c r="BO228" i="5" s="1"/>
  <c r="BK96" i="5"/>
  <c r="BM96" i="5" s="1"/>
  <c r="I96" i="7" s="1"/>
  <c r="BJ6" i="5"/>
  <c r="BR6" i="5" s="1"/>
  <c r="J6" i="11" s="1"/>
  <c r="BK48" i="5"/>
  <c r="BQ48" i="5" s="1"/>
  <c r="BI201" i="5"/>
  <c r="BO201" i="5" s="1"/>
  <c r="BK218" i="5"/>
  <c r="BQ218" i="5" s="1"/>
  <c r="BK98" i="5"/>
  <c r="BM98" i="5" s="1"/>
  <c r="I98" i="7" s="1"/>
  <c r="BJ170" i="5"/>
  <c r="BP170" i="5" s="1"/>
  <c r="BJ238" i="5"/>
  <c r="BR238" i="5" s="1"/>
  <c r="BI213" i="5"/>
  <c r="BO213" i="5" s="1"/>
  <c r="BI131" i="5"/>
  <c r="BO131" i="5" s="1"/>
  <c r="BJ14" i="5"/>
  <c r="BR14" i="5" s="1"/>
  <c r="J14" i="11" s="1"/>
  <c r="BJ140" i="5"/>
  <c r="BP140" i="5" s="1"/>
  <c r="BK228" i="5"/>
  <c r="BQ228" i="5" s="1"/>
  <c r="BK223" i="5"/>
  <c r="BQ223" i="5" s="1"/>
  <c r="BI27" i="5"/>
  <c r="BO27" i="5" s="1"/>
  <c r="BK7" i="5"/>
  <c r="BQ7" i="5" s="1"/>
  <c r="BI45" i="5"/>
  <c r="BO45" i="5" s="1"/>
  <c r="BK184" i="5"/>
  <c r="BM184" i="5" s="1"/>
  <c r="I184" i="7" s="1"/>
  <c r="BK230" i="5"/>
  <c r="BQ230" i="5" s="1"/>
  <c r="BI193" i="5"/>
  <c r="BO193" i="5" s="1"/>
  <c r="BK241" i="5"/>
  <c r="BQ241" i="5" s="1"/>
  <c r="BJ173" i="5"/>
  <c r="BP173" i="5" s="1"/>
  <c r="BI172" i="5"/>
  <c r="BO172" i="5" s="1"/>
  <c r="BI156" i="5"/>
  <c r="BO156" i="5" s="1"/>
  <c r="BK145" i="5"/>
  <c r="BM145" i="5" s="1"/>
  <c r="I145" i="7" s="1"/>
  <c r="BJ229" i="5"/>
  <c r="BR229" i="5" s="1"/>
  <c r="BJ99" i="5"/>
  <c r="BP99" i="5" s="1"/>
  <c r="BI124" i="5"/>
  <c r="BO124" i="5" s="1"/>
  <c r="BI36" i="5"/>
  <c r="BO36" i="5" s="1"/>
  <c r="BI211" i="5"/>
  <c r="BO211" i="5" s="1"/>
  <c r="BI19" i="5"/>
  <c r="BO19" i="5" s="1"/>
  <c r="BK108" i="5"/>
  <c r="BQ108" i="5" s="1"/>
  <c r="BI15" i="5"/>
  <c r="BO15" i="5" s="1"/>
  <c r="BJ55" i="5"/>
  <c r="BP55" i="5" s="1"/>
  <c r="BK101" i="5"/>
  <c r="BM101" i="5" s="1"/>
  <c r="I101" i="7" s="1"/>
  <c r="BI94" i="5"/>
  <c r="BO94" i="5" s="1"/>
  <c r="BJ39" i="5"/>
  <c r="BP39" i="5" s="1"/>
  <c r="BI194" i="5"/>
  <c r="BO194" i="5" s="1"/>
  <c r="BK203" i="5"/>
  <c r="BM203" i="5" s="1"/>
  <c r="I203" i="7" s="1"/>
  <c r="BJ181" i="5"/>
  <c r="BP181" i="5" s="1"/>
  <c r="BJ131" i="5"/>
  <c r="BR131" i="5" s="1"/>
  <c r="BI177" i="5"/>
  <c r="BO177" i="5" s="1"/>
  <c r="BI178" i="5"/>
  <c r="BO178" i="5" s="1"/>
  <c r="BK171" i="5"/>
  <c r="BM171" i="5" s="1"/>
  <c r="I171" i="7" s="1"/>
  <c r="BK224" i="5"/>
  <c r="BM224" i="5" s="1"/>
  <c r="I224" i="7" s="1"/>
  <c r="BI245" i="5"/>
  <c r="BO245" i="5" s="1"/>
  <c r="BK207" i="5"/>
  <c r="BM207" i="5" s="1"/>
  <c r="I207" i="7" s="1"/>
  <c r="BK183" i="5"/>
  <c r="BM183" i="5" s="1"/>
  <c r="I183" i="7" s="1"/>
  <c r="BI85" i="5"/>
  <c r="BO85" i="5" s="1"/>
  <c r="BK170" i="5"/>
  <c r="BQ170" i="5" s="1"/>
  <c r="BI101" i="5"/>
  <c r="BO101" i="5" s="1"/>
  <c r="BJ191" i="5"/>
  <c r="BP191" i="5" s="1"/>
  <c r="BK162" i="5"/>
  <c r="BM162" i="5" s="1"/>
  <c r="I162" i="7" s="1"/>
  <c r="BK206" i="5"/>
  <c r="BM206" i="5" s="1"/>
  <c r="I206" i="7" s="1"/>
  <c r="BI175" i="5"/>
  <c r="BO175" i="5" s="1"/>
  <c r="BK82" i="5"/>
  <c r="BQ82" i="5" s="1"/>
  <c r="BK9" i="5"/>
  <c r="BQ9" i="5" s="1"/>
  <c r="BJ31" i="5"/>
  <c r="BR31" i="5" s="1"/>
  <c r="J31" i="11" s="1"/>
  <c r="BJ53" i="5"/>
  <c r="BR53" i="5" s="1"/>
  <c r="J53" i="11" s="1"/>
  <c r="BI145" i="5"/>
  <c r="BO145" i="5" s="1"/>
  <c r="BK83" i="5"/>
  <c r="BM83" i="5" s="1"/>
  <c r="I83" i="7" s="1"/>
  <c r="BK43" i="5"/>
  <c r="BQ43" i="5" s="1"/>
  <c r="BJ95" i="5"/>
  <c r="BR95" i="5" s="1"/>
  <c r="J95" i="11" s="1"/>
  <c r="BJ161" i="5"/>
  <c r="BR161" i="5" s="1"/>
  <c r="BJ36" i="5"/>
  <c r="BR36" i="5" s="1"/>
  <c r="J36" i="11" s="1"/>
  <c r="BI111" i="5"/>
  <c r="BO111" i="5" s="1"/>
  <c r="BI70" i="5"/>
  <c r="BO70" i="5" s="1"/>
  <c r="BJ32" i="5"/>
  <c r="BR32" i="5" s="1"/>
  <c r="J32" i="11" s="1"/>
  <c r="BJ11" i="5"/>
  <c r="BP11" i="5" s="1"/>
  <c r="BJ239" i="5"/>
  <c r="BP239" i="5" s="1"/>
  <c r="BJ40" i="5"/>
  <c r="BP40" i="5" s="1"/>
  <c r="BI192" i="5"/>
  <c r="BO192" i="5" s="1"/>
  <c r="BJ50" i="5"/>
  <c r="BP50" i="5" s="1"/>
  <c r="BK49" i="5"/>
  <c r="BM49" i="5" s="1"/>
  <c r="I49" i="7" s="1"/>
  <c r="BI136" i="5"/>
  <c r="BO136" i="5" s="1"/>
  <c r="BK86" i="5"/>
  <c r="BQ86" i="5" s="1"/>
  <c r="BK178" i="5"/>
  <c r="BQ178" i="5" s="1"/>
  <c r="BJ118" i="5"/>
  <c r="BR118" i="5" s="1"/>
  <c r="BI227" i="5"/>
  <c r="BO227" i="5" s="1"/>
  <c r="BI134" i="5"/>
  <c r="BO134" i="5" s="1"/>
  <c r="BK47" i="5"/>
  <c r="BQ47" i="5" s="1"/>
  <c r="BI196" i="5"/>
  <c r="BO196" i="5" s="1"/>
  <c r="BK188" i="5"/>
  <c r="BQ188" i="5" s="1"/>
  <c r="BI95" i="5"/>
  <c r="BO95" i="5" s="1"/>
  <c r="BI81" i="5"/>
  <c r="BO81" i="5" s="1"/>
  <c r="BI183" i="5"/>
  <c r="BO183" i="5" s="1"/>
  <c r="BJ168" i="5"/>
  <c r="BR168" i="5" s="1"/>
  <c r="BJ46" i="5"/>
  <c r="BP46" i="5" s="1"/>
  <c r="BJ245" i="5"/>
  <c r="BR245" i="5" s="1"/>
  <c r="BI170" i="5"/>
  <c r="BO170" i="5" s="1"/>
  <c r="BI152" i="5"/>
  <c r="BO152" i="5" s="1"/>
  <c r="BJ228" i="5"/>
  <c r="BP228" i="5" s="1"/>
  <c r="BJ7" i="5"/>
  <c r="BR7" i="5" s="1"/>
  <c r="J7" i="11" s="1"/>
  <c r="BK222" i="5"/>
  <c r="BQ222" i="5" s="1"/>
  <c r="BJ103" i="5"/>
  <c r="BP103" i="5" s="1"/>
  <c r="BI105" i="5"/>
  <c r="BO105" i="5" s="1"/>
  <c r="BJ25" i="5"/>
  <c r="BR25" i="5" s="1"/>
  <c r="J25" i="11" s="1"/>
  <c r="BJ205" i="5"/>
  <c r="BP205" i="5" s="1"/>
  <c r="BK109" i="5"/>
  <c r="BM109" i="5" s="1"/>
  <c r="I109" i="7" s="1"/>
  <c r="BK107" i="5"/>
  <c r="BM107" i="5" s="1"/>
  <c r="I107" i="7" s="1"/>
  <c r="BI190" i="5"/>
  <c r="BO190" i="5" s="1"/>
  <c r="BI189" i="5"/>
  <c r="BO189" i="5" s="1"/>
  <c r="BJ30" i="5"/>
  <c r="BR30" i="5" s="1"/>
  <c r="J30" i="11" s="1"/>
  <c r="BJ241" i="5"/>
  <c r="BR241" i="5" s="1"/>
  <c r="BJ13" i="5"/>
  <c r="BR13" i="5" s="1"/>
  <c r="J13" i="11" s="1"/>
  <c r="BK234" i="5"/>
  <c r="BM234" i="5" s="1"/>
  <c r="I234" i="7" s="1"/>
  <c r="BK113" i="5"/>
  <c r="BQ113" i="5" s="1"/>
  <c r="BI78" i="5"/>
  <c r="BO78" i="5" s="1"/>
  <c r="BI225" i="5"/>
  <c r="BO225" i="5" s="1"/>
  <c r="BJ34" i="5"/>
  <c r="BP34" i="5" s="1"/>
  <c r="BJ23" i="5"/>
  <c r="BR23" i="5" s="1"/>
  <c r="J23" i="11" s="1"/>
  <c r="BI6" i="5"/>
  <c r="BO6" i="5" s="1"/>
  <c r="BI25" i="5"/>
  <c r="BO25" i="5" s="1"/>
  <c r="BI144" i="5"/>
  <c r="BO144" i="5" s="1"/>
  <c r="BI128" i="5"/>
  <c r="BO128" i="5" s="1"/>
  <c r="BK51" i="5"/>
  <c r="BQ51" i="5" s="1"/>
  <c r="BI71" i="5"/>
  <c r="BO71" i="5" s="1"/>
  <c r="BK34" i="5"/>
  <c r="BQ34" i="5" s="1"/>
  <c r="BK152" i="5"/>
  <c r="BM152" i="5" s="1"/>
  <c r="I152" i="7" s="1"/>
  <c r="BI24" i="5"/>
  <c r="BO24" i="5" s="1"/>
  <c r="BJ200" i="5"/>
  <c r="BP200" i="5" s="1"/>
  <c r="BI238" i="5"/>
  <c r="BO238" i="5" s="1"/>
  <c r="BJ89" i="5"/>
  <c r="BP89" i="5" s="1"/>
  <c r="BK186" i="5"/>
  <c r="BM186" i="5" s="1"/>
  <c r="I186" i="7" s="1"/>
  <c r="BK71" i="5"/>
  <c r="BQ71" i="5" s="1"/>
  <c r="BI182" i="5"/>
  <c r="BO182" i="5" s="1"/>
  <c r="BI122" i="5"/>
  <c r="BO122" i="5" s="1"/>
  <c r="BI241" i="5"/>
  <c r="BO241" i="5" s="1"/>
  <c r="BJ220" i="5"/>
  <c r="BR220" i="5" s="1"/>
  <c r="BI133" i="5"/>
  <c r="BO133" i="5" s="1"/>
  <c r="BI99" i="5"/>
  <c r="BO99" i="5" s="1"/>
  <c r="BI199" i="5"/>
  <c r="BO199" i="5" s="1"/>
  <c r="BJ197" i="5"/>
  <c r="BP197" i="5" s="1"/>
  <c r="BK100" i="5"/>
  <c r="BM100" i="5" s="1"/>
  <c r="I100" i="7" s="1"/>
  <c r="BK140" i="5"/>
  <c r="BI186" i="5"/>
  <c r="BO186" i="5" s="1"/>
  <c r="BI185" i="5"/>
  <c r="BO185" i="5" s="1"/>
  <c r="BK212" i="5"/>
  <c r="BQ212" i="5" s="1"/>
  <c r="BI26" i="5"/>
  <c r="BO26" i="5" s="1"/>
  <c r="BJ215" i="5"/>
  <c r="BP215" i="5" s="1"/>
  <c r="BJ149" i="5"/>
  <c r="BP149" i="5" s="1"/>
  <c r="BK129" i="5"/>
  <c r="BM129" i="5" s="1"/>
  <c r="I129" i="7" s="1"/>
  <c r="BJ80" i="5"/>
  <c r="BR80" i="5" s="1"/>
  <c r="J80" i="11" s="1"/>
  <c r="BJ109" i="5"/>
  <c r="BR109" i="5" s="1"/>
  <c r="J109" i="11" s="1"/>
  <c r="BK146" i="5"/>
  <c r="BM146" i="5" s="1"/>
  <c r="I146" i="7" s="1"/>
  <c r="BK177" i="5"/>
  <c r="BM177" i="5" s="1"/>
  <c r="I177" i="7" s="1"/>
  <c r="BI222" i="5"/>
  <c r="BO222" i="5" s="1"/>
  <c r="BI197" i="5"/>
  <c r="BO197" i="5" s="1"/>
  <c r="BK57" i="5"/>
  <c r="BM57" i="5" s="1"/>
  <c r="I57" i="7" s="1"/>
  <c r="BJ2" i="5"/>
  <c r="BR2" i="5" s="1"/>
  <c r="J2" i="11" s="1"/>
  <c r="BI161" i="5"/>
  <c r="BO161" i="5" s="1"/>
  <c r="BI115" i="5"/>
  <c r="BO115" i="5" s="1"/>
  <c r="BK210" i="5"/>
  <c r="BM210" i="5" s="1"/>
  <c r="I210" i="7" s="1"/>
  <c r="BI12" i="5"/>
  <c r="BO12" i="5" s="1"/>
  <c r="BJ145" i="5"/>
  <c r="BP145" i="5" s="1"/>
  <c r="BI9" i="5"/>
  <c r="BO9" i="5" s="1"/>
  <c r="BK78" i="5"/>
  <c r="BM78" i="5" s="1"/>
  <c r="I78" i="7" s="1"/>
  <c r="BJ48" i="5"/>
  <c r="BR48" i="5" s="1"/>
  <c r="J48" i="11" s="1"/>
  <c r="BI148" i="5"/>
  <c r="BO148" i="5" s="1"/>
  <c r="BK95" i="5"/>
  <c r="BM95" i="5" s="1"/>
  <c r="I95" i="7" s="1"/>
  <c r="BI79" i="5"/>
  <c r="BO79" i="5" s="1"/>
  <c r="BJ163" i="5"/>
  <c r="BR163" i="5" s="1"/>
  <c r="BK90" i="5"/>
  <c r="BM90" i="5" s="1"/>
  <c r="I90" i="7" s="1"/>
  <c r="BK16" i="5"/>
  <c r="BQ16" i="5" s="1"/>
  <c r="BJ96" i="5"/>
  <c r="BP96" i="5" s="1"/>
  <c r="BJ119" i="5"/>
  <c r="BR119" i="5" s="1"/>
  <c r="BJ217" i="5"/>
  <c r="BR217" i="5" s="1"/>
  <c r="BI191" i="5"/>
  <c r="BO191" i="5" s="1"/>
  <c r="BJ166" i="5"/>
  <c r="BR166" i="5" s="1"/>
  <c r="BJ230" i="5"/>
  <c r="BP230" i="5" s="1"/>
  <c r="BK168" i="5"/>
  <c r="BM168" i="5" s="1"/>
  <c r="I168" i="7" s="1"/>
  <c r="BI246" i="5"/>
  <c r="BO246" i="5" s="1"/>
  <c r="BJ129" i="5"/>
  <c r="BR129" i="5" s="1"/>
  <c r="BJ203" i="5"/>
  <c r="BP203" i="5" s="1"/>
  <c r="BK201" i="5"/>
  <c r="BM201" i="5" s="1"/>
  <c r="I201" i="7" s="1"/>
  <c r="BI234" i="5"/>
  <c r="BO234" i="5" s="1"/>
  <c r="BI235" i="5"/>
  <c r="BO235" i="5" s="1"/>
  <c r="BK202" i="5"/>
  <c r="BM202" i="5" s="1"/>
  <c r="I202" i="7" s="1"/>
  <c r="BJ105" i="5"/>
  <c r="BP105" i="5" s="1"/>
  <c r="BJ142" i="5"/>
  <c r="BP142" i="5" s="1"/>
  <c r="BI188" i="5"/>
  <c r="BO188" i="5" s="1"/>
  <c r="BI187" i="5"/>
  <c r="BO187" i="5" s="1"/>
  <c r="BK163" i="5"/>
  <c r="BM163" i="5" s="1"/>
  <c r="I163" i="7" s="1"/>
  <c r="BI159" i="5"/>
  <c r="BO159" i="5" s="1"/>
  <c r="BI167" i="5"/>
  <c r="BO167" i="5" s="1"/>
  <c r="BK70" i="5"/>
  <c r="BM70" i="5" s="1"/>
  <c r="I70" i="7" s="1"/>
  <c r="BJ51" i="5"/>
  <c r="BR51" i="5" s="1"/>
  <c r="J51" i="11" s="1"/>
  <c r="BK239" i="5"/>
  <c r="BQ239" i="5" s="1"/>
  <c r="BK50" i="5"/>
  <c r="BQ50" i="5" s="1"/>
  <c r="BJ213" i="5"/>
  <c r="BR213" i="5" s="1"/>
  <c r="BK121" i="5"/>
  <c r="BQ121" i="5" s="1"/>
  <c r="BK158" i="5"/>
  <c r="BM158" i="5" s="1"/>
  <c r="I158" i="7" s="1"/>
  <c r="BK21" i="5"/>
  <c r="BM21" i="5" s="1"/>
  <c r="I21" i="7" s="1"/>
  <c r="BI46" i="5"/>
  <c r="BO46" i="5" s="1"/>
  <c r="BI3" i="5"/>
  <c r="BO3" i="5" s="1"/>
  <c r="BI43" i="5"/>
  <c r="BO43" i="5" s="1"/>
  <c r="BK138" i="5"/>
  <c r="BM138" i="5" s="1"/>
  <c r="I138" i="7" s="1"/>
  <c r="BK153" i="5"/>
  <c r="BM153" i="5" s="1"/>
  <c r="I153" i="7" s="1"/>
  <c r="BK68" i="5"/>
  <c r="BQ68" i="5" s="1"/>
  <c r="BK39" i="5"/>
  <c r="BQ39" i="5" s="1"/>
  <c r="BK134" i="5"/>
  <c r="BQ134" i="5" s="1"/>
  <c r="BJ201" i="5"/>
  <c r="BR201" i="5" s="1"/>
  <c r="BI138" i="5"/>
  <c r="BO138" i="5" s="1"/>
  <c r="BJ101" i="5"/>
  <c r="BP101" i="5" s="1"/>
  <c r="BJ112" i="5"/>
  <c r="BR112" i="5" s="1"/>
  <c r="J112" i="11" s="1"/>
  <c r="BJ180" i="5"/>
  <c r="BP180" i="5" s="1"/>
  <c r="BJ93" i="5"/>
  <c r="BP93" i="5" s="1"/>
  <c r="BJ186" i="5"/>
  <c r="BP186" i="5" s="1"/>
  <c r="BI137" i="5"/>
  <c r="BO137" i="5" s="1"/>
  <c r="BJ113" i="5"/>
  <c r="BR113" i="5" s="1"/>
  <c r="BJ72" i="5"/>
  <c r="BR72" i="5" s="1"/>
  <c r="J72" i="11" s="1"/>
  <c r="BK125" i="5"/>
  <c r="BQ125" i="5" s="1"/>
  <c r="BJ207" i="5"/>
  <c r="BP207" i="5" s="1"/>
  <c r="BI232" i="5"/>
  <c r="BO232" i="5" s="1"/>
  <c r="BI72" i="5"/>
  <c r="BO72" i="5" s="1"/>
  <c r="BJ154" i="5"/>
  <c r="BP154" i="5" s="1"/>
  <c r="BJ234" i="5"/>
  <c r="BP234" i="5" s="1"/>
  <c r="BK231" i="5"/>
  <c r="BM231" i="5" s="1"/>
  <c r="I231" i="7" s="1"/>
  <c r="BK244" i="5"/>
  <c r="BQ244" i="5" s="1"/>
  <c r="BK235" i="5"/>
  <c r="BQ235" i="5" s="1"/>
  <c r="BJ233" i="5"/>
  <c r="BR233" i="5" s="1"/>
  <c r="BK143" i="5"/>
  <c r="BQ143" i="5" s="1"/>
  <c r="BJ172" i="5"/>
  <c r="BP172" i="5" s="1"/>
  <c r="BI204" i="5"/>
  <c r="BO204" i="5" s="1"/>
  <c r="BI203" i="5"/>
  <c r="BO203" i="5" s="1"/>
  <c r="BJ199" i="5"/>
  <c r="BR199" i="5" s="1"/>
  <c r="BK189" i="5"/>
  <c r="BQ189" i="5" s="1"/>
  <c r="BK195" i="5"/>
  <c r="BM195" i="5" s="1"/>
  <c r="I195" i="7" s="1"/>
  <c r="BI87" i="5"/>
  <c r="BO87" i="5" s="1"/>
  <c r="BI74" i="5"/>
  <c r="BO74" i="5" s="1"/>
  <c r="BI207" i="5"/>
  <c r="BO207" i="5" s="1"/>
  <c r="BJ88" i="5"/>
  <c r="BP88" i="5" s="1"/>
  <c r="BJ81" i="5"/>
  <c r="BR81" i="5" s="1"/>
  <c r="J81" i="11" s="1"/>
  <c r="BK151" i="5"/>
  <c r="BQ151" i="5" s="1"/>
  <c r="BK185" i="5"/>
  <c r="BQ185" i="5" s="1"/>
  <c r="BI210" i="5"/>
  <c r="BO210" i="5" s="1"/>
  <c r="BJ159" i="5"/>
  <c r="BR159" i="5" s="1"/>
  <c r="BK240" i="5"/>
  <c r="BQ240" i="5" s="1"/>
  <c r="BK148" i="5"/>
  <c r="BM148" i="5" s="1"/>
  <c r="I148" i="7" s="1"/>
  <c r="BK46" i="5"/>
  <c r="BI33" i="5"/>
  <c r="BO33" i="5" s="1"/>
  <c r="BI42" i="5"/>
  <c r="BO42" i="5" s="1"/>
  <c r="BK149" i="5"/>
  <c r="BQ149" i="5" s="1"/>
  <c r="BJ209" i="5"/>
  <c r="BP209" i="5" s="1"/>
  <c r="BI164" i="5"/>
  <c r="BO164" i="5" s="1"/>
  <c r="BK161" i="5"/>
  <c r="BM161" i="5" s="1"/>
  <c r="I161" i="7" s="1"/>
  <c r="BK84" i="5"/>
  <c r="BQ84" i="5" s="1"/>
  <c r="BK10" i="5"/>
  <c r="BQ10" i="5" s="1"/>
  <c r="BJ43" i="5"/>
  <c r="BR43" i="5" s="1"/>
  <c r="J43" i="11" s="1"/>
  <c r="BI7" i="5"/>
  <c r="BO7" i="5" s="1"/>
  <c r="BK160" i="5"/>
  <c r="BM160" i="5" s="1"/>
  <c r="I160" i="7" s="1"/>
  <c r="BJ116" i="5"/>
  <c r="BP116" i="5" s="1"/>
  <c r="BJ188" i="5"/>
  <c r="BP188" i="5" s="1"/>
  <c r="BK89" i="5"/>
  <c r="BM89" i="5" s="1"/>
  <c r="I89" i="7" s="1"/>
  <c r="BI181" i="5"/>
  <c r="BO181" i="5" s="1"/>
  <c r="BJ195" i="5"/>
  <c r="BR195" i="5" s="1"/>
  <c r="BI140" i="5"/>
  <c r="BO140" i="5" s="1"/>
  <c r="BJ151" i="5"/>
  <c r="BR151" i="5" s="1"/>
  <c r="BI240" i="5"/>
  <c r="BO240" i="5" s="1"/>
  <c r="BI242" i="5"/>
  <c r="BO242" i="5" s="1"/>
  <c r="BK102" i="5"/>
  <c r="BQ102" i="5" s="1"/>
  <c r="BK213" i="5"/>
  <c r="BM213" i="5" s="1"/>
  <c r="I213" i="7" s="1"/>
  <c r="BK187" i="5"/>
  <c r="BI83" i="5"/>
  <c r="BO83" i="5" s="1"/>
  <c r="BI86" i="5"/>
  <c r="BO86" i="5" s="1"/>
  <c r="BK104" i="5"/>
  <c r="BM104" i="5" s="1"/>
  <c r="I104" i="7" s="1"/>
  <c r="BJ136" i="5"/>
  <c r="BR136" i="5" s="1"/>
  <c r="BJ206" i="5"/>
  <c r="BR206" i="5" s="1"/>
  <c r="BJ204" i="5"/>
  <c r="BP204" i="5" s="1"/>
  <c r="BJ236" i="5"/>
  <c r="BP236" i="5" s="1"/>
  <c r="BJ237" i="5"/>
  <c r="BP237" i="5" s="1"/>
  <c r="BJ232" i="5"/>
  <c r="BR232" i="5" s="1"/>
  <c r="BK8" i="5"/>
  <c r="BM8" i="5" s="1"/>
  <c r="BJ185" i="5"/>
  <c r="BP185" i="5" s="1"/>
  <c r="BI109" i="5"/>
  <c r="BO109" i="5" s="1"/>
  <c r="BJ106" i="5"/>
  <c r="BR106" i="5" s="1"/>
  <c r="J106" i="11" s="1"/>
  <c r="BK245" i="5"/>
  <c r="BI32" i="5"/>
  <c r="BO32" i="5" s="1"/>
  <c r="BK157" i="5"/>
  <c r="BQ157" i="5" s="1"/>
  <c r="BJ44" i="5"/>
  <c r="BR44" i="5" s="1"/>
  <c r="J44" i="11" s="1"/>
  <c r="BI8" i="5"/>
  <c r="BO8" i="5" s="1"/>
  <c r="BI67" i="5"/>
  <c r="BO67" i="5" s="1"/>
  <c r="BJ120" i="5"/>
  <c r="BR120" i="5" s="1"/>
  <c r="BK59" i="5"/>
  <c r="BI61" i="5"/>
  <c r="BO61" i="5" s="1"/>
  <c r="BK25" i="5"/>
  <c r="BQ25" i="5" s="1"/>
  <c r="BI142" i="5"/>
  <c r="BO142" i="5" s="1"/>
  <c r="BI237" i="5"/>
  <c r="BO237" i="5" s="1"/>
  <c r="BI107" i="5"/>
  <c r="BO107" i="5" s="1"/>
  <c r="BI162" i="5"/>
  <c r="BO162" i="5" s="1"/>
  <c r="BI23" i="5"/>
  <c r="BO23" i="5" s="1"/>
  <c r="BJ47" i="5"/>
  <c r="BR47" i="5" s="1"/>
  <c r="J47" i="11" s="1"/>
  <c r="BJ74" i="5"/>
  <c r="BR74" i="5" s="1"/>
  <c r="J74" i="11" s="1"/>
  <c r="BJ235" i="5"/>
  <c r="BR235" i="5" s="1"/>
  <c r="BJ42" i="5"/>
  <c r="BP42" i="5" s="1"/>
  <c r="BI39" i="5"/>
  <c r="BO39" i="5" s="1"/>
  <c r="BK4" i="5"/>
  <c r="BM4" i="5" s="1"/>
  <c r="I4" i="7" s="1"/>
  <c r="BJ132" i="5"/>
  <c r="BP132" i="5" s="1"/>
  <c r="BJ198" i="5"/>
  <c r="BP198" i="5" s="1"/>
  <c r="BK142" i="5"/>
  <c r="BM142" i="5" s="1"/>
  <c r="I142" i="7" s="1"/>
  <c r="BK15" i="5"/>
  <c r="BQ15" i="5" s="1"/>
  <c r="BI135" i="5"/>
  <c r="BO135" i="5" s="1"/>
  <c r="BJ91" i="5"/>
  <c r="BP91" i="5" s="1"/>
  <c r="BI123" i="5"/>
  <c r="BO123" i="5" s="1"/>
  <c r="BK22" i="5"/>
  <c r="BQ22" i="5" s="1"/>
  <c r="BK52" i="5"/>
  <c r="BQ52" i="5" s="1"/>
  <c r="BJ16" i="5"/>
  <c r="BP16" i="5" s="1"/>
  <c r="BJ167" i="5"/>
  <c r="BP167" i="5" s="1"/>
  <c r="BJ231" i="5"/>
  <c r="BP231" i="5" s="1"/>
  <c r="BK41" i="5"/>
  <c r="BQ41" i="5" s="1"/>
  <c r="BJ162" i="5"/>
  <c r="BR162" i="5" s="1"/>
  <c r="BI57" i="5"/>
  <c r="BO57" i="5" s="1"/>
  <c r="BK44" i="5"/>
  <c r="BM44" i="5" s="1"/>
  <c r="I44" i="7" s="1"/>
  <c r="BK166" i="5"/>
  <c r="BM166" i="5" s="1"/>
  <c r="I166" i="7" s="1"/>
  <c r="BJ59" i="5"/>
  <c r="BP59" i="5" s="1"/>
  <c r="BI48" i="5"/>
  <c r="BO48" i="5" s="1"/>
  <c r="BK173" i="5"/>
  <c r="BM173" i="5" s="1"/>
  <c r="I173" i="7" s="1"/>
  <c r="BI73" i="5"/>
  <c r="BO73" i="5" s="1"/>
  <c r="BI117" i="5"/>
  <c r="BO117" i="5" s="1"/>
  <c r="BK180" i="5"/>
  <c r="BQ180" i="5" s="1"/>
  <c r="BK179" i="5"/>
  <c r="BM179" i="5" s="1"/>
  <c r="I179" i="7" s="1"/>
  <c r="BI76" i="5"/>
  <c r="BO76" i="5" s="1"/>
  <c r="BJ87" i="5"/>
  <c r="BR87" i="5" s="1"/>
  <c r="J87" i="11" s="1"/>
  <c r="BK199" i="5"/>
  <c r="BM199" i="5" s="1"/>
  <c r="I199" i="7" s="1"/>
  <c r="BJ223" i="5"/>
  <c r="BP223" i="5" s="1"/>
  <c r="BI141" i="5"/>
  <c r="BO141" i="5" s="1"/>
  <c r="BJ38" i="5"/>
  <c r="BP38" i="5" s="1"/>
  <c r="BJ202" i="5"/>
  <c r="BR202" i="5" s="1"/>
  <c r="BK209" i="5"/>
  <c r="BM209" i="5" s="1"/>
  <c r="I209" i="7" s="1"/>
  <c r="BK200" i="5"/>
  <c r="BQ200" i="5" s="1"/>
  <c r="BI130" i="5"/>
  <c r="BO130" i="5" s="1"/>
  <c r="BJ144" i="5"/>
  <c r="BR144" i="5" s="1"/>
  <c r="BI84" i="5"/>
  <c r="BO84" i="5" s="1"/>
  <c r="BI233" i="5"/>
  <c r="BO233" i="5" s="1"/>
  <c r="BI157" i="5"/>
  <c r="BO157" i="5" s="1"/>
  <c r="BJ100" i="5"/>
  <c r="BR100" i="5" s="1"/>
  <c r="J100" i="11" s="1"/>
  <c r="BJ70" i="5"/>
  <c r="BR70" i="5" s="1"/>
  <c r="J70" i="11" s="1"/>
  <c r="BJ177" i="5"/>
  <c r="BP177" i="5" s="1"/>
  <c r="BI66" i="5"/>
  <c r="BO66" i="5" s="1"/>
  <c r="BI218" i="5"/>
  <c r="BO218" i="5" s="1"/>
  <c r="BJ169" i="5"/>
  <c r="BP169" i="5" s="1"/>
  <c r="BI160" i="5"/>
  <c r="BO160" i="5" s="1"/>
  <c r="BK103" i="5"/>
  <c r="BM103" i="5" s="1"/>
  <c r="I103" i="7" s="1"/>
  <c r="BK73" i="5"/>
  <c r="BM73" i="5" s="1"/>
  <c r="I73" i="7" s="1"/>
  <c r="BK182" i="5"/>
  <c r="BQ182" i="5" s="1"/>
  <c r="BJ68" i="5"/>
  <c r="BP68" i="5" s="1"/>
  <c r="BI220" i="5"/>
  <c r="BO220" i="5" s="1"/>
  <c r="BI171" i="5"/>
  <c r="BO171" i="5" s="1"/>
  <c r="BJ45" i="5"/>
  <c r="BR45" i="5" s="1"/>
  <c r="J45" i="11" s="1"/>
  <c r="BK216" i="5"/>
  <c r="BM216" i="5" s="1"/>
  <c r="I216" i="7" s="1"/>
  <c r="BK221" i="5"/>
  <c r="BQ221" i="5" s="1"/>
  <c r="BJ210" i="5"/>
  <c r="BP210" i="5" s="1"/>
  <c r="BI147" i="5"/>
  <c r="BO147" i="5" s="1"/>
  <c r="BK150" i="5"/>
  <c r="BM150" i="5" s="1"/>
  <c r="I150" i="7" s="1"/>
  <c r="BI90" i="5"/>
  <c r="BO90" i="5" s="1"/>
  <c r="BJ242" i="5"/>
  <c r="BP242" i="5" s="1"/>
  <c r="BI60" i="5"/>
  <c r="BO60" i="5" s="1"/>
  <c r="BJ175" i="5"/>
  <c r="BR175" i="5" s="1"/>
  <c r="BI113" i="5"/>
  <c r="BO113" i="5" s="1"/>
  <c r="BJ84" i="5"/>
  <c r="BR84" i="5" s="1"/>
  <c r="J84" i="11" s="1"/>
  <c r="BJ193" i="5"/>
  <c r="BP193" i="5" s="1"/>
  <c r="BI75" i="5"/>
  <c r="BO75" i="5" s="1"/>
  <c r="BJ4" i="5"/>
  <c r="BP4" i="5" s="1"/>
  <c r="BK72" i="5"/>
  <c r="BM72" i="5" s="1"/>
  <c r="I72" i="7" s="1"/>
  <c r="BJ28" i="5"/>
  <c r="BP28" i="5" s="1"/>
  <c r="BK116" i="5"/>
  <c r="BM116" i="5" s="1"/>
  <c r="I116" i="7" s="1"/>
  <c r="BK30" i="5"/>
  <c r="BM30" i="5" s="1"/>
  <c r="I30" i="7" s="1"/>
  <c r="BK124" i="5"/>
  <c r="BM124" i="5" s="1"/>
  <c r="I124" i="7" s="1"/>
  <c r="BJ111" i="5"/>
  <c r="BR111" i="5" s="1"/>
  <c r="J111" i="11" s="1"/>
  <c r="BI62" i="5"/>
  <c r="BO62" i="5" s="1"/>
  <c r="BJ56" i="5"/>
  <c r="BR56" i="5" s="1"/>
  <c r="J56" i="11" s="1"/>
  <c r="BK66" i="5"/>
  <c r="BQ66" i="5" s="1"/>
  <c r="BK211" i="5"/>
  <c r="BM211" i="5" s="1"/>
  <c r="I211" i="7" s="1"/>
  <c r="BK123" i="5"/>
  <c r="BM123" i="5" s="1"/>
  <c r="I123" i="7" s="1"/>
  <c r="BI21" i="5"/>
  <c r="BO21" i="5" s="1"/>
  <c r="BJ82" i="5"/>
  <c r="BR82" i="5" s="1"/>
  <c r="J82" i="11" s="1"/>
  <c r="BK60" i="5"/>
  <c r="BQ60" i="5" s="1"/>
  <c r="BK31" i="5"/>
  <c r="BM31" i="5" s="1"/>
  <c r="I31" i="7" s="1"/>
  <c r="BJ221" i="5"/>
  <c r="BP221" i="5" s="1"/>
  <c r="BK63" i="5"/>
  <c r="BQ63" i="5" s="1"/>
  <c r="BI119" i="5"/>
  <c r="BO119" i="5" s="1"/>
  <c r="BJ66" i="5"/>
  <c r="BP66" i="5" s="1"/>
  <c r="BK92" i="5"/>
  <c r="BQ92" i="5" s="1"/>
  <c r="BI155" i="5"/>
  <c r="BO155" i="5" s="1"/>
  <c r="BJ18" i="5"/>
  <c r="BP18" i="5" s="1"/>
  <c r="BK88" i="5"/>
  <c r="BQ88" i="5" s="1"/>
  <c r="BI40" i="5"/>
  <c r="BO40" i="5" s="1"/>
  <c r="BK132" i="5"/>
  <c r="BM132" i="5" s="1"/>
  <c r="I132" i="7" s="1"/>
  <c r="BJ52" i="5"/>
  <c r="BR52" i="5" s="1"/>
  <c r="J52" i="11" s="1"/>
  <c r="BK23" i="5"/>
  <c r="BM23" i="5" s="1"/>
  <c r="I23" i="7" s="1"/>
  <c r="BJ134" i="5"/>
  <c r="BP134" i="5" s="1"/>
  <c r="BJ90" i="5"/>
  <c r="BP90" i="5" s="1"/>
  <c r="BJ133" i="5"/>
  <c r="BP133" i="5" s="1"/>
  <c r="BI208" i="5"/>
  <c r="BO208" i="5" s="1"/>
  <c r="BI22" i="5"/>
  <c r="BO22" i="5" s="1"/>
  <c r="BJ61" i="5"/>
  <c r="BR61" i="5" s="1"/>
  <c r="J61" i="11" s="1"/>
  <c r="BJ165" i="5"/>
  <c r="BR165" i="5" s="1"/>
  <c r="BK28" i="5"/>
  <c r="BQ28" i="5" s="1"/>
  <c r="BJ64" i="5"/>
  <c r="BR64" i="5" s="1"/>
  <c r="J64" i="11" s="1"/>
  <c r="BI176" i="5"/>
  <c r="BO176" i="5" s="1"/>
  <c r="BK33" i="5"/>
  <c r="BQ33" i="5" s="1"/>
  <c r="BK81" i="5"/>
  <c r="BQ81" i="5" s="1"/>
  <c r="BI180" i="5"/>
  <c r="BO180" i="5" s="1"/>
  <c r="BJ126" i="5"/>
  <c r="BR126" i="5" s="1"/>
  <c r="BJ189" i="5"/>
  <c r="BP189" i="5" s="1"/>
  <c r="BK110" i="5"/>
  <c r="BQ110" i="5" s="1"/>
  <c r="BI179" i="5"/>
  <c r="BO179" i="5" s="1"/>
  <c r="BI28" i="5"/>
  <c r="BO28" i="5" s="1"/>
  <c r="BK141" i="5"/>
  <c r="BM141" i="5" s="1"/>
  <c r="I141" i="7" s="1"/>
  <c r="BK219" i="5"/>
  <c r="BM219" i="5" s="1"/>
  <c r="I219" i="7" s="1"/>
  <c r="BJ243" i="5"/>
  <c r="BP243" i="5" s="1"/>
  <c r="BK99" i="5"/>
  <c r="BM99" i="5" s="1"/>
  <c r="I99" i="7" s="1"/>
  <c r="BK194" i="5"/>
  <c r="BM194" i="5" s="1"/>
  <c r="I194" i="7" s="1"/>
  <c r="BJ21" i="5"/>
  <c r="BR21" i="5" s="1"/>
  <c r="J21" i="11" s="1"/>
  <c r="BJ182" i="5"/>
  <c r="BP182" i="5" s="1"/>
  <c r="BJ196" i="5"/>
  <c r="BR196" i="5" s="1"/>
  <c r="BI184" i="5"/>
  <c r="BO184" i="5" s="1"/>
  <c r="BI125" i="5"/>
  <c r="BO125" i="5" s="1"/>
  <c r="BJ150" i="5"/>
  <c r="BR150" i="5" s="1"/>
  <c r="BJ224" i="5"/>
  <c r="BR224" i="5" s="1"/>
  <c r="BI29" i="5"/>
  <c r="BO29" i="5" s="1"/>
  <c r="BK80" i="5"/>
  <c r="BM80" i="5" s="1"/>
  <c r="I80" i="7" s="1"/>
  <c r="BJ83" i="5"/>
  <c r="BR83" i="5" s="1"/>
  <c r="J83" i="11" s="1"/>
  <c r="BI11" i="5"/>
  <c r="BO11" i="5" s="1"/>
  <c r="BK45" i="5"/>
  <c r="BQ45" i="5" s="1"/>
  <c r="BI146" i="5"/>
  <c r="BO146" i="5" s="1"/>
  <c r="BI54" i="5"/>
  <c r="BO54" i="5" s="1"/>
  <c r="BJ62" i="5"/>
  <c r="BR62" i="5" s="1"/>
  <c r="J62" i="11" s="1"/>
  <c r="BK122" i="5"/>
  <c r="BQ122" i="5" s="1"/>
  <c r="BK75" i="5"/>
  <c r="BM75" i="5" s="1"/>
  <c r="I75" i="7" s="1"/>
  <c r="BI51" i="5"/>
  <c r="BO51" i="5" s="1"/>
  <c r="BJ12" i="5"/>
  <c r="BR12" i="5" s="1"/>
  <c r="J12" i="11" s="1"/>
  <c r="BK3" i="5"/>
  <c r="BQ3" i="5" s="1"/>
  <c r="BJ212" i="5"/>
  <c r="BP212" i="5" s="1"/>
  <c r="BJ127" i="5"/>
  <c r="BR127" i="5" s="1"/>
  <c r="BJ75" i="5"/>
  <c r="BR75" i="5" s="1"/>
  <c r="J75" i="11" s="1"/>
  <c r="BK32" i="5"/>
  <c r="BQ32" i="5" s="1"/>
  <c r="BI55" i="5"/>
  <c r="BO55" i="5" s="1"/>
  <c r="BJ160" i="5"/>
  <c r="BP160" i="5" s="1"/>
  <c r="BK115" i="5"/>
  <c r="BM115" i="5" s="1"/>
  <c r="I115" i="7" s="1"/>
  <c r="BJ15" i="5"/>
  <c r="BR15" i="5" s="1"/>
  <c r="J15" i="11" s="1"/>
  <c r="BI92" i="5"/>
  <c r="BO92" i="5" s="1"/>
  <c r="BJ19" i="5"/>
  <c r="BP19" i="5" s="1"/>
  <c r="BK130" i="5"/>
  <c r="BM130" i="5" s="1"/>
  <c r="I130" i="7" s="1"/>
  <c r="BK79" i="5"/>
  <c r="BQ79" i="5" s="1"/>
  <c r="BI118" i="5"/>
  <c r="BO118" i="5" s="1"/>
  <c r="BI198" i="5"/>
  <c r="BO198" i="5" s="1"/>
  <c r="BI20" i="5"/>
  <c r="BO20" i="5" s="1"/>
  <c r="BJ57" i="5"/>
  <c r="BR57" i="5" s="1"/>
  <c r="J57" i="11" s="1"/>
  <c r="BJ135" i="5"/>
  <c r="BR135" i="5" s="1"/>
  <c r="BI64" i="5"/>
  <c r="BO64" i="5" s="1"/>
  <c r="BI195" i="5"/>
  <c r="BO195" i="5" s="1"/>
  <c r="BK77" i="5"/>
  <c r="BQ77" i="5" s="1"/>
  <c r="BJ148" i="5"/>
  <c r="BP148" i="5" s="1"/>
  <c r="BI212" i="5"/>
  <c r="BO212" i="5" s="1"/>
  <c r="BK85" i="5"/>
  <c r="BQ85" i="5" s="1"/>
  <c r="BJ156" i="5"/>
  <c r="BR156" i="5" s="1"/>
  <c r="BI214" i="5"/>
  <c r="BO214" i="5" s="1"/>
  <c r="BK93" i="5"/>
  <c r="BM93" i="5" s="1"/>
  <c r="I93" i="7" s="1"/>
  <c r="BK159" i="5"/>
  <c r="BM159" i="5" s="1"/>
  <c r="I159" i="7" s="1"/>
  <c r="BI224" i="5"/>
  <c r="BO224" i="5" s="1"/>
  <c r="BK17" i="5"/>
  <c r="BQ17" i="5" s="1"/>
  <c r="BJ117" i="5"/>
  <c r="BP117" i="5" s="1"/>
  <c r="BK193" i="5"/>
  <c r="BM193" i="5" s="1"/>
  <c r="I193" i="7" s="1"/>
  <c r="BI229" i="5"/>
  <c r="BO229" i="5" s="1"/>
  <c r="BI68" i="5"/>
  <c r="BO68" i="5" s="1"/>
  <c r="BK205" i="5"/>
  <c r="BM205" i="5" s="1"/>
  <c r="I205" i="7" s="1"/>
  <c r="BI89" i="5"/>
  <c r="BO89" i="5" s="1"/>
  <c r="BI13" i="5"/>
  <c r="BO13" i="5" s="1"/>
  <c r="BI127" i="5"/>
  <c r="BO127" i="5" s="1"/>
  <c r="BJ225" i="5"/>
  <c r="BR225" i="5" s="1"/>
  <c r="BI44" i="5"/>
  <c r="BO44" i="5" s="1"/>
  <c r="BK214" i="5"/>
  <c r="BM214" i="5" s="1"/>
  <c r="I214" i="7" s="1"/>
  <c r="BK227" i="5"/>
  <c r="BM227" i="5" s="1"/>
  <c r="I227" i="7" s="1"/>
  <c r="BI200" i="5"/>
  <c r="BO200" i="5" s="1"/>
  <c r="BJ147" i="5"/>
  <c r="BP147" i="5" s="1"/>
  <c r="BK20" i="5"/>
  <c r="BQ20" i="5" s="1"/>
  <c r="BK175" i="5"/>
  <c r="BM175" i="5" s="1"/>
  <c r="I175" i="7" s="1"/>
  <c r="BK181" i="5"/>
  <c r="BM181" i="5" s="1"/>
  <c r="I181" i="7" s="1"/>
  <c r="BJ171" i="5"/>
  <c r="BP171" i="5" s="1"/>
  <c r="BI102" i="5"/>
  <c r="BO102" i="5" s="1"/>
  <c r="BJ122" i="5"/>
  <c r="BR122" i="5" s="1"/>
  <c r="BJ67" i="5"/>
  <c r="BP67" i="5" s="1"/>
  <c r="BI217" i="5"/>
  <c r="BO217" i="5" s="1"/>
  <c r="BJ178" i="5"/>
  <c r="BP178" i="5" s="1"/>
  <c r="BJ184" i="5"/>
  <c r="BP184" i="5" s="1"/>
  <c r="BK176" i="5"/>
  <c r="BM176" i="5" s="1"/>
  <c r="I176" i="7" s="1"/>
  <c r="BJ104" i="5"/>
  <c r="BR104" i="5" s="1"/>
  <c r="J104" i="11" s="1"/>
  <c r="BI126" i="5"/>
  <c r="BO126" i="5" s="1"/>
  <c r="BK69" i="5"/>
  <c r="BQ69" i="5" s="1"/>
  <c r="BI219" i="5"/>
  <c r="BO219" i="5" s="1"/>
  <c r="BJ137" i="5"/>
  <c r="BP137" i="5" s="1"/>
  <c r="BK242" i="5"/>
  <c r="BQ242" i="5" s="1"/>
  <c r="BI52" i="5"/>
  <c r="BO52" i="5" s="1"/>
  <c r="BK226" i="5"/>
  <c r="BQ226" i="5" s="1"/>
  <c r="BI50" i="5"/>
  <c r="BO50" i="5" s="1"/>
  <c r="BI206" i="5"/>
  <c r="BO206" i="5" s="1"/>
  <c r="BK154" i="5"/>
  <c r="BQ154" i="5" s="1"/>
  <c r="BI223" i="5"/>
  <c r="BO223" i="5" s="1"/>
  <c r="BI30" i="5"/>
  <c r="BO30" i="5" s="1"/>
  <c r="BK191" i="5"/>
  <c r="BM191" i="5" s="1"/>
  <c r="I191" i="7" s="1"/>
  <c r="BK197" i="5"/>
  <c r="BM197" i="5" s="1"/>
  <c r="I197" i="7" s="1"/>
  <c r="BJ187" i="5"/>
  <c r="BP187" i="5" s="1"/>
  <c r="BK112" i="5"/>
  <c r="BM112" i="5" s="1"/>
  <c r="I112" i="7" s="1"/>
  <c r="BK135" i="5"/>
  <c r="BM135" i="5" s="1"/>
  <c r="I135" i="7" s="1"/>
  <c r="BK225" i="5"/>
  <c r="BQ225" i="5" s="1"/>
  <c r="BJ78" i="5"/>
  <c r="BP78" i="5" s="1"/>
  <c r="BI103" i="5"/>
  <c r="BO103" i="5" s="1"/>
  <c r="BI114" i="5"/>
  <c r="BO114" i="5" s="1"/>
  <c r="BK106" i="5"/>
  <c r="BM106" i="5" s="1"/>
  <c r="I106" i="7" s="1"/>
  <c r="BK19" i="5"/>
  <c r="BQ19" i="5" s="1"/>
  <c r="BK58" i="5"/>
  <c r="BM58" i="5" s="1"/>
  <c r="I58" i="7" s="1"/>
  <c r="BK76" i="5"/>
  <c r="BM76" i="5" s="1"/>
  <c r="I76" i="7" s="1"/>
  <c r="BJ65" i="5"/>
  <c r="BP65" i="5" s="1"/>
  <c r="BI97" i="5"/>
  <c r="BO97" i="5" s="1"/>
  <c r="BI4" i="5"/>
  <c r="BO4" i="5" s="1"/>
  <c r="BI139" i="5"/>
  <c r="BO139" i="5" s="1"/>
  <c r="BJ114" i="5"/>
  <c r="BP114" i="5" s="1"/>
  <c r="BI230" i="5"/>
  <c r="BO230" i="5" s="1"/>
  <c r="BJ69" i="5"/>
  <c r="BJ86" i="5"/>
  <c r="BJ222" i="5"/>
  <c r="BP222" i="5" s="1"/>
  <c r="BK55" i="5"/>
  <c r="BQ55" i="5" s="1"/>
  <c r="BJ73" i="5"/>
  <c r="BJ158" i="5"/>
  <c r="BP158" i="5" s="1"/>
  <c r="BK12" i="5"/>
  <c r="BQ12" i="5" s="1"/>
  <c r="BJ216" i="5"/>
  <c r="BP216" i="5" s="1"/>
  <c r="BK11" i="5"/>
  <c r="BQ11" i="5" s="1"/>
  <c r="BI53" i="5"/>
  <c r="BO53" i="5" s="1"/>
  <c r="BK128" i="5"/>
  <c r="BM128" i="5" s="1"/>
  <c r="I128" i="7" s="1"/>
  <c r="BK35" i="5"/>
  <c r="BI158" i="5"/>
  <c r="BO158" i="5" s="1"/>
  <c r="BJ33" i="5"/>
  <c r="BI98" i="5"/>
  <c r="BO98" i="5" s="1"/>
  <c r="BK6" i="5"/>
  <c r="BQ6" i="5" s="1"/>
  <c r="BI63" i="5"/>
  <c r="BO63" i="5" s="1"/>
  <c r="BK91" i="5"/>
  <c r="BI149" i="5"/>
  <c r="BO149" i="5" s="1"/>
  <c r="BJ226" i="5"/>
  <c r="BK53" i="5"/>
  <c r="BM53" i="5" s="1"/>
  <c r="I53" i="7" s="1"/>
  <c r="BJ152" i="5"/>
  <c r="BP152" i="5" s="1"/>
  <c r="BI169" i="5"/>
  <c r="BO169" i="5" s="1"/>
  <c r="BJ60" i="5"/>
  <c r="BR60" i="5" s="1"/>
  <c r="J60" i="11" s="1"/>
  <c r="BK172" i="5"/>
  <c r="BM172" i="5" s="1"/>
  <c r="I172" i="7" s="1"/>
  <c r="BJ174" i="5"/>
  <c r="BP174" i="5" s="1"/>
  <c r="BK62" i="5"/>
  <c r="BM62" i="5" s="1"/>
  <c r="I62" i="7" s="1"/>
  <c r="BI56" i="5"/>
  <c r="BO56" i="5" s="1"/>
  <c r="BJ192" i="5"/>
  <c r="BR192" i="5" s="1"/>
  <c r="BI77" i="5"/>
  <c r="BO77" i="5" s="1"/>
  <c r="BI80" i="5"/>
  <c r="BO80" i="5" s="1"/>
  <c r="BJ5" i="5"/>
  <c r="BR5" i="5" s="1"/>
  <c r="J5" i="11" s="1"/>
  <c r="BJ37" i="5"/>
  <c r="BR37" i="5" s="1"/>
  <c r="J37" i="11" s="1"/>
  <c r="BI143" i="5"/>
  <c r="BO143" i="5" s="1"/>
  <c r="BK38" i="5"/>
  <c r="BQ38" i="5" s="1"/>
  <c r="BK155" i="5"/>
  <c r="BQ155" i="5" s="1"/>
  <c r="BJ98" i="5"/>
  <c r="BR98" i="5" s="1"/>
  <c r="J98" i="11" s="1"/>
  <c r="BK67" i="5"/>
  <c r="BQ67" i="5" s="1"/>
  <c r="BK174" i="5"/>
  <c r="BK61" i="5"/>
  <c r="BQ61" i="5" s="1"/>
  <c r="BI216" i="5"/>
  <c r="BO216" i="5" s="1"/>
  <c r="BI166" i="5"/>
  <c r="BO166" i="5" s="1"/>
  <c r="BK40" i="5"/>
  <c r="BQ40" i="5" s="1"/>
  <c r="BK208" i="5"/>
  <c r="BM208" i="5" s="1"/>
  <c r="I208" i="7" s="1"/>
  <c r="BK144" i="5"/>
  <c r="BQ144" i="5" s="1"/>
  <c r="BI100" i="5"/>
  <c r="BO100" i="5" s="1"/>
  <c r="BK65" i="5"/>
  <c r="BQ65" i="5" s="1"/>
  <c r="BI93" i="5"/>
  <c r="BO93" i="5" s="1"/>
  <c r="BJ79" i="5"/>
  <c r="BP79" i="5" s="1"/>
  <c r="BJ124" i="5"/>
  <c r="BR124" i="5" s="1"/>
  <c r="BK192" i="5"/>
  <c r="BM192" i="5" s="1"/>
  <c r="I192" i="7" s="1"/>
  <c r="BJ214" i="5"/>
  <c r="BI120" i="5"/>
  <c r="BO120" i="5" s="1"/>
  <c r="BK87" i="5"/>
  <c r="BQ87" i="5" s="1"/>
  <c r="BJ71" i="5"/>
  <c r="BR71" i="5" s="1"/>
  <c r="J71" i="11" s="1"/>
  <c r="BK169" i="5"/>
  <c r="BQ169" i="5" s="1"/>
  <c r="BK119" i="5"/>
  <c r="BM119" i="5" s="1"/>
  <c r="I119" i="7" s="1"/>
  <c r="BK36" i="5"/>
  <c r="BQ36" i="5" s="1"/>
  <c r="BI151" i="5"/>
  <c r="BO151" i="5" s="1"/>
  <c r="BK105" i="5"/>
  <c r="BJ155" i="5"/>
  <c r="BR155" i="5" s="1"/>
  <c r="BJ8" i="5"/>
  <c r="BP8" i="5" s="1"/>
  <c r="BK114" i="5"/>
  <c r="BM114" i="5" s="1"/>
  <c r="I114" i="7" s="1"/>
  <c r="BK14" i="5"/>
  <c r="BQ14" i="5" s="1"/>
  <c r="BJ183" i="5"/>
  <c r="BJ146" i="5"/>
  <c r="BP146" i="5" s="1"/>
  <c r="BJ20" i="5"/>
  <c r="BP20" i="5" s="1"/>
  <c r="BK94" i="5"/>
  <c r="BQ94" i="5" s="1"/>
  <c r="BI2" i="5"/>
  <c r="BO2" i="5" s="1"/>
  <c r="BK56" i="5"/>
  <c r="BQ56" i="5" s="1"/>
  <c r="BJ92" i="5"/>
  <c r="BR92" i="5" s="1"/>
  <c r="J92" i="11" s="1"/>
  <c r="BI41" i="5"/>
  <c r="BO41" i="5" s="1"/>
  <c r="BJ141" i="5"/>
  <c r="BR141" i="5" s="1"/>
  <c r="BK29" i="5"/>
  <c r="BQ29" i="5" s="1"/>
  <c r="BK220" i="5"/>
  <c r="BQ220" i="5" s="1"/>
  <c r="BJ139" i="5"/>
  <c r="BK236" i="5"/>
  <c r="BQ236" i="5" s="1"/>
  <c r="BI239" i="5"/>
  <c r="BO239" i="5" s="1"/>
  <c r="BJ97" i="5"/>
  <c r="BP97" i="5" s="1"/>
  <c r="BK246" i="5"/>
  <c r="BQ246" i="5" s="1"/>
  <c r="BJ244" i="5"/>
  <c r="BP244" i="5" s="1"/>
  <c r="BI110" i="5"/>
  <c r="BO110" i="5" s="1"/>
  <c r="BI168" i="5"/>
  <c r="BO168" i="5" s="1"/>
  <c r="BK190" i="5"/>
  <c r="BQ190" i="5" s="1"/>
  <c r="BK117" i="5"/>
  <c r="BQ117" i="5" s="1"/>
  <c r="BK126" i="5"/>
  <c r="BM126" i="5" s="1"/>
  <c r="I126" i="7" s="1"/>
  <c r="BI18" i="5"/>
  <c r="BO18" i="5" s="1"/>
  <c r="BJ63" i="5"/>
  <c r="BR63" i="5" s="1"/>
  <c r="J63" i="11" s="1"/>
  <c r="BK127" i="5"/>
  <c r="BM127" i="5" s="1"/>
  <c r="I127" i="7" s="1"/>
  <c r="BI31" i="5"/>
  <c r="BO31" i="5" s="1"/>
  <c r="BJ24" i="5"/>
  <c r="BP24" i="5" s="1"/>
  <c r="BK27" i="5"/>
  <c r="BJ10" i="5"/>
  <c r="BP10" i="5" s="1"/>
  <c r="BJ35" i="5"/>
  <c r="BP35" i="5" s="1"/>
  <c r="BI129" i="5"/>
  <c r="BO129" i="5" s="1"/>
  <c r="BJ157" i="5"/>
  <c r="BR157" i="5" s="1"/>
  <c r="BI104" i="5"/>
  <c r="BO104" i="5" s="1"/>
  <c r="BJ108" i="5"/>
  <c r="BP108" i="5" s="1"/>
  <c r="BI153" i="5"/>
  <c r="BO153" i="5" s="1"/>
  <c r="BP120" i="5"/>
  <c r="BI106" i="5"/>
  <c r="BO106" i="5" s="1"/>
  <c r="BK233" i="5"/>
  <c r="BQ233" i="5" s="1"/>
  <c r="BI37" i="5"/>
  <c r="BO37" i="5" s="1"/>
  <c r="BI47" i="5"/>
  <c r="BO47" i="5" s="1"/>
  <c r="BK137" i="5"/>
  <c r="BQ137" i="5" s="1"/>
  <c r="BI16" i="5"/>
  <c r="BO16" i="5" s="1"/>
  <c r="BI5" i="5"/>
  <c r="BO5" i="5" s="1"/>
  <c r="BJ121" i="5"/>
  <c r="BP121" i="5" s="1"/>
  <c r="BI154" i="5"/>
  <c r="BO154" i="5" s="1"/>
  <c r="BI14" i="5"/>
  <c r="BO14" i="5" s="1"/>
  <c r="BI59" i="5"/>
  <c r="BO59" i="5" s="1"/>
  <c r="BK120" i="5"/>
  <c r="BQ120" i="5" s="1"/>
  <c r="BI38" i="5"/>
  <c r="BO38" i="5" s="1"/>
  <c r="BK13" i="5"/>
  <c r="BQ13" i="5" s="1"/>
  <c r="BJ125" i="5"/>
  <c r="BP125" i="5" s="1"/>
  <c r="BJ3" i="5"/>
  <c r="BR3" i="5" s="1"/>
  <c r="J3" i="11" s="1"/>
  <c r="BI165" i="5"/>
  <c r="BO165" i="5" s="1"/>
  <c r="BJ26" i="5"/>
  <c r="BK42" i="5"/>
  <c r="BM134" i="5"/>
  <c r="I134" i="7" s="1"/>
  <c r="BJ107" i="5"/>
  <c r="BQ90" i="5"/>
  <c r="BP220" i="5"/>
  <c r="BQ21" i="5"/>
  <c r="BK26" i="5"/>
  <c r="BK37" i="5"/>
  <c r="BI34" i="5"/>
  <c r="BO34" i="5" s="1"/>
  <c r="BK131" i="5"/>
  <c r="BK64" i="5"/>
  <c r="BJ22" i="5"/>
  <c r="BM47" i="5"/>
  <c r="I47" i="7" s="1"/>
  <c r="BR9" i="5"/>
  <c r="J9" i="11" s="1"/>
  <c r="BP245" i="5"/>
  <c r="BQ158" i="5"/>
  <c r="BQ229" i="5"/>
  <c r="BR194" i="5"/>
  <c r="BM230" i="5"/>
  <c r="I230" i="7" s="1"/>
  <c r="BQ160" i="5"/>
  <c r="BR200" i="5"/>
  <c r="BQ145" i="5"/>
  <c r="BQ217" i="5"/>
  <c r="BM238" i="5"/>
  <c r="I238" i="7" s="1"/>
  <c r="BR181" i="5"/>
  <c r="BM185" i="5"/>
  <c r="I185" i="7" s="1"/>
  <c r="BQ5" i="5"/>
  <c r="BP115" i="5"/>
  <c r="BP13" i="5"/>
  <c r="BR50" i="5"/>
  <c r="J50" i="11" s="1"/>
  <c r="BR89" i="5"/>
  <c r="J89" i="11" s="1"/>
  <c r="BP36" i="5"/>
  <c r="BR59" i="5"/>
  <c r="J59" i="11" s="1"/>
  <c r="BM48" i="5"/>
  <c r="I48" i="7" s="1"/>
  <c r="BP81" i="5"/>
  <c r="BQ210" i="5"/>
  <c r="BR54" i="5"/>
  <c r="J54" i="11" s="1"/>
  <c r="BQ203" i="5"/>
  <c r="BR138" i="5"/>
  <c r="BP77" i="5"/>
  <c r="BQ146" i="5"/>
  <c r="BM189" i="5"/>
  <c r="I189" i="7" s="1"/>
  <c r="BR99" i="5"/>
  <c r="J99" i="11" s="1"/>
  <c r="BQ147" i="5"/>
  <c r="BP131" i="5"/>
  <c r="BQ96" i="5"/>
  <c r="BM9" i="5"/>
  <c r="I9" i="7" s="1"/>
  <c r="BP25" i="5"/>
  <c r="BP14" i="5"/>
  <c r="BM7" i="5"/>
  <c r="I7" i="7" s="1"/>
  <c r="BP87" i="5"/>
  <c r="BR16" i="5"/>
  <c r="J16" i="11" s="1"/>
  <c r="BM182" i="5"/>
  <c r="I182" i="7" s="1"/>
  <c r="BM149" i="5"/>
  <c r="I149" i="7" s="1"/>
  <c r="BP53" i="5"/>
  <c r="BR240" i="5"/>
  <c r="BP166" i="5"/>
  <c r="BQ198" i="5"/>
  <c r="BR246" i="5"/>
  <c r="BQ101" i="5"/>
  <c r="BQ168" i="5"/>
  <c r="BQ93" i="5"/>
  <c r="I8" i="7"/>
  <c r="BR208" i="5" l="1"/>
  <c r="BR219" i="5"/>
  <c r="BP195" i="5"/>
  <c r="BR234" i="5"/>
  <c r="BM33" i="5"/>
  <c r="I33" i="7" s="1"/>
  <c r="BM19" i="5"/>
  <c r="I19" i="7" s="1"/>
  <c r="BP83" i="5"/>
  <c r="BQ209" i="5"/>
  <c r="BP44" i="5"/>
  <c r="BQ4" i="5"/>
  <c r="BP111" i="5"/>
  <c r="BQ138" i="5"/>
  <c r="BM39" i="5"/>
  <c r="I39" i="7" s="1"/>
  <c r="BP109" i="5"/>
  <c r="BQ115" i="5"/>
  <c r="BP232" i="5"/>
  <c r="BP100" i="5"/>
  <c r="BM11" i="5"/>
  <c r="I11" i="7" s="1"/>
  <c r="BQ73" i="5"/>
  <c r="BP104" i="5"/>
  <c r="BQ183" i="5"/>
  <c r="BP41" i="5"/>
  <c r="BM108" i="5"/>
  <c r="I108" i="7" s="1"/>
  <c r="BR46" i="5"/>
  <c r="J46" i="11" s="1"/>
  <c r="BP241" i="5"/>
  <c r="BQ124" i="5"/>
  <c r="BQ57" i="5"/>
  <c r="BM218" i="5"/>
  <c r="I218" i="7" s="1"/>
  <c r="BP7" i="5"/>
  <c r="BR197" i="5"/>
  <c r="BR39" i="5"/>
  <c r="J39" i="11" s="1"/>
  <c r="BM118" i="5"/>
  <c r="I118" i="7" s="1"/>
  <c r="BR11" i="5"/>
  <c r="J11" i="11" s="1"/>
  <c r="BQ83" i="5"/>
  <c r="BR130" i="5"/>
  <c r="BP129" i="5"/>
  <c r="BP159" i="5"/>
  <c r="BQ224" i="5"/>
  <c r="BP27" i="5"/>
  <c r="BR149" i="5"/>
  <c r="BP52" i="5"/>
  <c r="BM18" i="5"/>
  <c r="I18" i="7" s="1"/>
  <c r="BP74" i="5"/>
  <c r="BR178" i="5"/>
  <c r="BR189" i="5"/>
  <c r="BM242" i="5"/>
  <c r="I242" i="7" s="1"/>
  <c r="BR78" i="5"/>
  <c r="J78" i="11" s="1"/>
  <c r="BR169" i="5"/>
  <c r="BM239" i="5"/>
  <c r="I239" i="7" s="1"/>
  <c r="BR223" i="5"/>
  <c r="BM55" i="5"/>
  <c r="I55" i="7" s="1"/>
  <c r="BM155" i="5"/>
  <c r="I155" i="7" s="1"/>
  <c r="BP124" i="5"/>
  <c r="BQ194" i="5"/>
  <c r="BM45" i="5"/>
  <c r="I45" i="7" s="1"/>
  <c r="BQ211" i="5"/>
  <c r="BP156" i="5"/>
  <c r="BQ8" i="5"/>
  <c r="BQ179" i="5"/>
  <c r="BQ44" i="5"/>
  <c r="BR18" i="5"/>
  <c r="J18" i="11" s="1"/>
  <c r="BQ141" i="5"/>
  <c r="BP70" i="5"/>
  <c r="BP43" i="5"/>
  <c r="BM22" i="5"/>
  <c r="I22" i="7" s="1"/>
  <c r="BM3" i="5"/>
  <c r="I3" i="7" s="1"/>
  <c r="BM60" i="5"/>
  <c r="I60" i="7" s="1"/>
  <c r="BR193" i="5"/>
  <c r="BQ214" i="5"/>
  <c r="BR133" i="5"/>
  <c r="BP72" i="5"/>
  <c r="BQ109" i="5"/>
  <c r="BM113" i="5"/>
  <c r="I113" i="7" s="1"/>
  <c r="BP150" i="5"/>
  <c r="BQ186" i="5"/>
  <c r="BM244" i="5"/>
  <c r="I244" i="7" s="1"/>
  <c r="BM190" i="5"/>
  <c r="I190" i="7" s="1"/>
  <c r="BQ205" i="5"/>
  <c r="BR19" i="5"/>
  <c r="J19" i="11" s="1"/>
  <c r="BP136" i="5"/>
  <c r="BM237" i="5"/>
  <c r="I237" i="7" s="1"/>
  <c r="BR221" i="5"/>
  <c r="BP106" i="5"/>
  <c r="BP56" i="5"/>
  <c r="BR4" i="5"/>
  <c r="J4" i="11" s="1"/>
  <c r="BP127" i="5"/>
  <c r="BR67" i="5"/>
  <c r="J67" i="11" s="1"/>
  <c r="BR105" i="5"/>
  <c r="J105" i="11" s="1"/>
  <c r="BR145" i="5"/>
  <c r="BR198" i="5"/>
  <c r="BP51" i="5"/>
  <c r="BM188" i="5"/>
  <c r="I188" i="7" s="1"/>
  <c r="BR243" i="5"/>
  <c r="BQ208" i="5"/>
  <c r="BM77" i="5"/>
  <c r="I77" i="7" s="1"/>
  <c r="BP233" i="5"/>
  <c r="BR96" i="5"/>
  <c r="J96" i="11" s="1"/>
  <c r="BR188" i="5"/>
  <c r="BR204" i="5"/>
  <c r="BM15" i="5"/>
  <c r="I15" i="7" s="1"/>
  <c r="BM2" i="5"/>
  <c r="I2" i="7" s="1"/>
  <c r="BR231" i="5"/>
  <c r="BR207" i="5"/>
  <c r="BP57" i="5"/>
  <c r="BM122" i="5"/>
  <c r="I122" i="7" s="1"/>
  <c r="BM32" i="5"/>
  <c r="I32" i="7" s="1"/>
  <c r="BQ191" i="5"/>
  <c r="BM20" i="5"/>
  <c r="I20" i="7" s="1"/>
  <c r="BP153" i="5"/>
  <c r="BR49" i="5"/>
  <c r="J49" i="11" s="1"/>
  <c r="BM228" i="5"/>
  <c r="I228" i="7" s="1"/>
  <c r="BM71" i="5"/>
  <c r="I71" i="7" s="1"/>
  <c r="BM102" i="5"/>
  <c r="I102" i="7" s="1"/>
  <c r="BM178" i="5"/>
  <c r="I178" i="7" s="1"/>
  <c r="BQ78" i="5"/>
  <c r="BP45" i="5"/>
  <c r="BP112" i="5"/>
  <c r="BQ173" i="5"/>
  <c r="BR28" i="5"/>
  <c r="J28" i="11" s="1"/>
  <c r="BP165" i="5"/>
  <c r="BQ114" i="5"/>
  <c r="BM50" i="5"/>
  <c r="I50" i="7" s="1"/>
  <c r="BR143" i="5"/>
  <c r="BQ162" i="5"/>
  <c r="BM241" i="5"/>
  <c r="I241" i="7" s="1"/>
  <c r="BQ74" i="5"/>
  <c r="BM56" i="5"/>
  <c r="I56" i="7" s="1"/>
  <c r="BQ216" i="5"/>
  <c r="BQ161" i="5"/>
  <c r="BP179" i="5"/>
  <c r="BR17" i="5"/>
  <c r="J17" i="11" s="1"/>
  <c r="BR239" i="5"/>
  <c r="BM43" i="5"/>
  <c r="I43" i="7" s="1"/>
  <c r="BQ153" i="5"/>
  <c r="BP206" i="5"/>
  <c r="BP2" i="5"/>
  <c r="BR236" i="5"/>
  <c r="BM25" i="5"/>
  <c r="I25" i="7" s="1"/>
  <c r="BM24" i="5"/>
  <c r="I24" i="7" s="1"/>
  <c r="BM222" i="5"/>
  <c r="I222" i="7" s="1"/>
  <c r="BQ206" i="5"/>
  <c r="BQ126" i="5"/>
  <c r="BR203" i="5"/>
  <c r="BR101" i="5"/>
  <c r="J101" i="11" s="1"/>
  <c r="BR140" i="5"/>
  <c r="BR228" i="5"/>
  <c r="BP47" i="5"/>
  <c r="BR215" i="5"/>
  <c r="BQ107" i="5"/>
  <c r="BR180" i="5"/>
  <c r="BR190" i="5"/>
  <c r="BP71" i="5"/>
  <c r="BP235" i="5"/>
  <c r="BM136" i="5"/>
  <c r="I136" i="7" s="1"/>
  <c r="BM79" i="5"/>
  <c r="I79" i="7" s="1"/>
  <c r="BQ100" i="5"/>
  <c r="BR116" i="5"/>
  <c r="BR34" i="5"/>
  <c r="J34" i="11" s="1"/>
  <c r="BQ204" i="5"/>
  <c r="BQ129" i="5"/>
  <c r="BQ139" i="5"/>
  <c r="BM232" i="5"/>
  <c r="I232" i="7" s="1"/>
  <c r="BR152" i="5"/>
  <c r="BR173" i="5"/>
  <c r="BR227" i="5"/>
  <c r="BQ111" i="5"/>
  <c r="BR148" i="5"/>
  <c r="BP119" i="5"/>
  <c r="BP118" i="5"/>
  <c r="BP48" i="5"/>
  <c r="BM240" i="5"/>
  <c r="I240" i="7" s="1"/>
  <c r="BQ215" i="5"/>
  <c r="BR209" i="5"/>
  <c r="BP213" i="5"/>
  <c r="BM223" i="5"/>
  <c r="I223" i="7" s="1"/>
  <c r="BM235" i="5"/>
  <c r="I235" i="7" s="1"/>
  <c r="BR128" i="5"/>
  <c r="BR8" i="5"/>
  <c r="J8" i="11" s="1"/>
  <c r="BP32" i="5"/>
  <c r="BM12" i="5"/>
  <c r="I12" i="7" s="1"/>
  <c r="BR211" i="5"/>
  <c r="BM143" i="5"/>
  <c r="I143" i="7" s="1"/>
  <c r="BQ54" i="5"/>
  <c r="BR191" i="5"/>
  <c r="BQ98" i="5"/>
  <c r="BM16" i="5"/>
  <c r="I16" i="7" s="1"/>
  <c r="BM86" i="5"/>
  <c r="I86" i="7" s="1"/>
  <c r="BQ171" i="5"/>
  <c r="BR94" i="5"/>
  <c r="J94" i="11" s="1"/>
  <c r="BM34" i="5"/>
  <c r="I34" i="7" s="1"/>
  <c r="BM67" i="5"/>
  <c r="I67" i="7" s="1"/>
  <c r="BR66" i="5"/>
  <c r="J66" i="11" s="1"/>
  <c r="BQ123" i="5"/>
  <c r="BQ197" i="5"/>
  <c r="BR184" i="5"/>
  <c r="BM110" i="5"/>
  <c r="I110" i="7" s="1"/>
  <c r="BQ75" i="5"/>
  <c r="BQ175" i="5"/>
  <c r="BM41" i="5"/>
  <c r="I41" i="7" s="1"/>
  <c r="BM28" i="5"/>
  <c r="I28" i="7" s="1"/>
  <c r="BP175" i="5"/>
  <c r="BR97" i="5"/>
  <c r="J97" i="11" s="1"/>
  <c r="BP21" i="5"/>
  <c r="BQ116" i="5"/>
  <c r="BQ213" i="5"/>
  <c r="BM17" i="5"/>
  <c r="I17" i="7" s="1"/>
  <c r="BQ106" i="5"/>
  <c r="BQ202" i="5"/>
  <c r="BP92" i="5"/>
  <c r="BQ89" i="5"/>
  <c r="BQ23" i="5"/>
  <c r="BQ80" i="5"/>
  <c r="BR88" i="5"/>
  <c r="J88" i="11" s="1"/>
  <c r="BQ95" i="5"/>
  <c r="BM51" i="5"/>
  <c r="I51" i="7" s="1"/>
  <c r="BP23" i="5"/>
  <c r="BP176" i="5"/>
  <c r="BR244" i="5"/>
  <c r="BM125" i="5"/>
  <c r="I125" i="7" s="1"/>
  <c r="BM29" i="5"/>
  <c r="I29" i="7" s="1"/>
  <c r="BR182" i="5"/>
  <c r="BQ135" i="5"/>
  <c r="BQ156" i="5"/>
  <c r="BM82" i="5"/>
  <c r="I82" i="7" s="1"/>
  <c r="BR210" i="5"/>
  <c r="BR117" i="5"/>
  <c r="BP84" i="5"/>
  <c r="BR186" i="5"/>
  <c r="BQ58" i="5"/>
  <c r="BM180" i="5"/>
  <c r="I180" i="7" s="1"/>
  <c r="BP123" i="5"/>
  <c r="BR79" i="5"/>
  <c r="J79" i="11" s="1"/>
  <c r="BP238" i="5"/>
  <c r="BQ195" i="5"/>
  <c r="BR142" i="5"/>
  <c r="BM94" i="5"/>
  <c r="I94" i="7" s="1"/>
  <c r="BM61" i="5"/>
  <c r="I61" i="7" s="1"/>
  <c r="BR154" i="5"/>
  <c r="BQ112" i="5"/>
  <c r="BR90" i="5"/>
  <c r="J90" i="11" s="1"/>
  <c r="BP202" i="5"/>
  <c r="BM85" i="5"/>
  <c r="I85" i="7" s="1"/>
  <c r="BQ243" i="5"/>
  <c r="BP102" i="5"/>
  <c r="BM10" i="5"/>
  <c r="I10" i="7" s="1"/>
  <c r="BP161" i="5"/>
  <c r="BM226" i="5"/>
  <c r="I226" i="7" s="1"/>
  <c r="BP162" i="5"/>
  <c r="BR134" i="5"/>
  <c r="BP64" i="5"/>
  <c r="BQ103" i="5"/>
  <c r="BQ181" i="5"/>
  <c r="BQ176" i="5"/>
  <c r="BP80" i="5"/>
  <c r="BP217" i="5"/>
  <c r="BR172" i="5"/>
  <c r="BP76" i="5"/>
  <c r="BR93" i="5"/>
  <c r="J93" i="11" s="1"/>
  <c r="BP5" i="5"/>
  <c r="BP95" i="5"/>
  <c r="BR91" i="5"/>
  <c r="J91" i="11" s="1"/>
  <c r="BQ152" i="5"/>
  <c r="BP225" i="5"/>
  <c r="BP85" i="5"/>
  <c r="BM167" i="5"/>
  <c r="I167" i="7" s="1"/>
  <c r="BR187" i="5"/>
  <c r="BM68" i="5"/>
  <c r="I68" i="7" s="1"/>
  <c r="BR237" i="5"/>
  <c r="BQ164" i="5"/>
  <c r="BQ148" i="5"/>
  <c r="BR160" i="5"/>
  <c r="BM65" i="5"/>
  <c r="I65" i="7" s="1"/>
  <c r="BP30" i="5"/>
  <c r="BM84" i="5"/>
  <c r="I84" i="7" s="1"/>
  <c r="BQ133" i="5"/>
  <c r="BQ207" i="5"/>
  <c r="BR103" i="5"/>
  <c r="J103" i="11" s="1"/>
  <c r="BQ163" i="5"/>
  <c r="BM196" i="5"/>
  <c r="I196" i="7" s="1"/>
  <c r="BQ165" i="5"/>
  <c r="BR38" i="5"/>
  <c r="J38" i="11" s="1"/>
  <c r="BQ201" i="5"/>
  <c r="BM246" i="5"/>
  <c r="I246" i="7" s="1"/>
  <c r="BM92" i="5"/>
  <c r="I92" i="7" s="1"/>
  <c r="BM6" i="5"/>
  <c r="I6" i="7" s="1"/>
  <c r="BP60" i="5"/>
  <c r="BM221" i="5"/>
  <c r="I221" i="7" s="1"/>
  <c r="BR42" i="5"/>
  <c r="J42" i="11" s="1"/>
  <c r="BM157" i="5"/>
  <c r="I157" i="7" s="1"/>
  <c r="BP168" i="5"/>
  <c r="BM169" i="5"/>
  <c r="I169" i="7" s="1"/>
  <c r="BM14" i="5"/>
  <c r="I14" i="7" s="1"/>
  <c r="BR40" i="5"/>
  <c r="J40" i="11" s="1"/>
  <c r="BQ30" i="5"/>
  <c r="BR216" i="5"/>
  <c r="BM121" i="5"/>
  <c r="I121" i="7" s="1"/>
  <c r="BR170" i="5"/>
  <c r="BR164" i="5"/>
  <c r="BR114" i="5"/>
  <c r="BR218" i="5"/>
  <c r="BP6" i="5"/>
  <c r="BR58" i="5"/>
  <c r="J58" i="11" s="1"/>
  <c r="BM97" i="5"/>
  <c r="I97" i="7" s="1"/>
  <c r="BR29" i="5"/>
  <c r="J29" i="11" s="1"/>
  <c r="BQ150" i="5"/>
  <c r="BR110" i="5"/>
  <c r="J110" i="11" s="1"/>
  <c r="BP113" i="5"/>
  <c r="BP199" i="5"/>
  <c r="BP163" i="5"/>
  <c r="BP31" i="5"/>
  <c r="BQ234" i="5"/>
  <c r="BR205" i="5"/>
  <c r="BQ49" i="5"/>
  <c r="BM151" i="5"/>
  <c r="I151" i="7" s="1"/>
  <c r="BR55" i="5"/>
  <c r="J55" i="11" s="1"/>
  <c r="BM46" i="5"/>
  <c r="I46" i="7" s="1"/>
  <c r="BQ46" i="5"/>
  <c r="BQ231" i="5"/>
  <c r="BP151" i="5"/>
  <c r="BQ187" i="5"/>
  <c r="BM187" i="5"/>
  <c r="I187" i="7" s="1"/>
  <c r="BM140" i="5"/>
  <c r="I140" i="7" s="1"/>
  <c r="BQ140" i="5"/>
  <c r="BR177" i="5"/>
  <c r="BM154" i="5"/>
  <c r="I154" i="7" s="1"/>
  <c r="BQ166" i="5"/>
  <c r="BP229" i="5"/>
  <c r="BR185" i="5"/>
  <c r="BQ70" i="5"/>
  <c r="BM233" i="5"/>
  <c r="I233" i="7" s="1"/>
  <c r="BR24" i="5"/>
  <c r="J24" i="11" s="1"/>
  <c r="BQ104" i="5"/>
  <c r="BM170" i="5"/>
  <c r="I170" i="7" s="1"/>
  <c r="BP201" i="5"/>
  <c r="BM212" i="5"/>
  <c r="I212" i="7" s="1"/>
  <c r="BR108" i="5"/>
  <c r="J108" i="11" s="1"/>
  <c r="BM88" i="5"/>
  <c r="I88" i="7" s="1"/>
  <c r="BM52" i="5"/>
  <c r="I52" i="7" s="1"/>
  <c r="BM200" i="5"/>
  <c r="I200" i="7" s="1"/>
  <c r="BR230" i="5"/>
  <c r="BQ177" i="5"/>
  <c r="BQ184" i="5"/>
  <c r="BM81" i="5"/>
  <c r="I81" i="7" s="1"/>
  <c r="BQ31" i="5"/>
  <c r="BM13" i="5"/>
  <c r="I13" i="7" s="1"/>
  <c r="BR20" i="5"/>
  <c r="J20" i="11" s="1"/>
  <c r="BP196" i="5"/>
  <c r="BM66" i="5"/>
  <c r="I66" i="7" s="1"/>
  <c r="BP12" i="5"/>
  <c r="BP155" i="5"/>
  <c r="BR147" i="5"/>
  <c r="BP157" i="5"/>
  <c r="BQ193" i="5"/>
  <c r="BP15" i="5"/>
  <c r="BM87" i="5"/>
  <c r="I87" i="7" s="1"/>
  <c r="BP82" i="5"/>
  <c r="BR158" i="5"/>
  <c r="BP37" i="5"/>
  <c r="BR73" i="5"/>
  <c r="J73" i="11" s="1"/>
  <c r="BP73" i="5"/>
  <c r="BM59" i="5"/>
  <c r="I59" i="7" s="1"/>
  <c r="BQ59" i="5"/>
  <c r="BQ199" i="5"/>
  <c r="BM225" i="5"/>
  <c r="I225" i="7" s="1"/>
  <c r="BM38" i="5"/>
  <c r="I38" i="7" s="1"/>
  <c r="BQ127" i="5"/>
  <c r="BR139" i="5"/>
  <c r="BP139" i="5"/>
  <c r="BM105" i="5"/>
  <c r="I105" i="7" s="1"/>
  <c r="BQ105" i="5"/>
  <c r="BP214" i="5"/>
  <c r="BR214" i="5"/>
  <c r="BR226" i="5"/>
  <c r="BP226" i="5"/>
  <c r="BM35" i="5"/>
  <c r="I35" i="7" s="1"/>
  <c r="BQ35" i="5"/>
  <c r="BR137" i="5"/>
  <c r="BR167" i="5"/>
  <c r="BQ142" i="5"/>
  <c r="BR121" i="5"/>
  <c r="BQ219" i="5"/>
  <c r="BM63" i="5"/>
  <c r="I63" i="7" s="1"/>
  <c r="BQ119" i="5"/>
  <c r="BR222" i="5"/>
  <c r="BQ128" i="5"/>
  <c r="BM91" i="5"/>
  <c r="I91" i="7" s="1"/>
  <c r="BQ91" i="5"/>
  <c r="BR86" i="5"/>
  <c r="J86" i="11" s="1"/>
  <c r="BP86" i="5"/>
  <c r="BP69" i="5"/>
  <c r="BR69" i="5"/>
  <c r="J69" i="11" s="1"/>
  <c r="BM236" i="5"/>
  <c r="I236" i="7" s="1"/>
  <c r="BP224" i="5"/>
  <c r="BP135" i="5"/>
  <c r="BQ62" i="5"/>
  <c r="BR65" i="5"/>
  <c r="J65" i="11" s="1"/>
  <c r="BQ76" i="5"/>
  <c r="BQ72" i="5"/>
  <c r="BP144" i="5"/>
  <c r="BM40" i="5"/>
  <c r="I40" i="7" s="1"/>
  <c r="BP61" i="5"/>
  <c r="BP192" i="5"/>
  <c r="BR183" i="5"/>
  <c r="BP183" i="5"/>
  <c r="BR68" i="5"/>
  <c r="J68" i="11" s="1"/>
  <c r="BR132" i="5"/>
  <c r="BP63" i="5"/>
  <c r="BP126" i="5"/>
  <c r="BQ99" i="5"/>
  <c r="BQ130" i="5"/>
  <c r="BQ192" i="5"/>
  <c r="BQ172" i="5"/>
  <c r="BP75" i="5"/>
  <c r="BR212" i="5"/>
  <c r="BR35" i="5"/>
  <c r="J35" i="11" s="1"/>
  <c r="BM174" i="5"/>
  <c r="I174" i="7" s="1"/>
  <c r="BQ174" i="5"/>
  <c r="BR242" i="5"/>
  <c r="BM117" i="5"/>
  <c r="I117" i="7" s="1"/>
  <c r="BM220" i="5"/>
  <c r="I220" i="7" s="1"/>
  <c r="BQ159" i="5"/>
  <c r="BP62" i="5"/>
  <c r="BQ227" i="5"/>
  <c r="BM69" i="5"/>
  <c r="I69" i="7" s="1"/>
  <c r="BP122" i="5"/>
  <c r="BR171" i="5"/>
  <c r="BM144" i="5"/>
  <c r="I144" i="7" s="1"/>
  <c r="BR146" i="5"/>
  <c r="BP141" i="5"/>
  <c r="BQ132" i="5"/>
  <c r="BM36" i="5"/>
  <c r="I36" i="7" s="1"/>
  <c r="BQ53" i="5"/>
  <c r="BP98" i="5"/>
  <c r="BR174" i="5"/>
  <c r="BP33" i="5"/>
  <c r="BR33" i="5"/>
  <c r="J33" i="11" s="1"/>
  <c r="BQ245" i="5"/>
  <c r="BM245" i="5"/>
  <c r="I245" i="7" s="1"/>
  <c r="BR125" i="5"/>
  <c r="BR10" i="5"/>
  <c r="J10" i="11" s="1"/>
  <c r="BQ27" i="5"/>
  <c r="BM27" i="5"/>
  <c r="I27" i="7" s="1"/>
  <c r="BP3" i="5"/>
  <c r="BM137" i="5"/>
  <c r="I137" i="7" s="1"/>
  <c r="BM120" i="5"/>
  <c r="I120" i="7" s="1"/>
  <c r="BT3" i="5"/>
  <c r="BR26" i="5"/>
  <c r="J26" i="11" s="1"/>
  <c r="BP26" i="5"/>
  <c r="BQ42" i="5"/>
  <c r="BM42" i="5"/>
  <c r="I42" i="7" s="1"/>
  <c r="BP107" i="5"/>
  <c r="BR107" i="5"/>
  <c r="J107" i="11" s="1"/>
  <c r="BP22" i="5"/>
  <c r="BR22" i="5"/>
  <c r="J22" i="11" s="1"/>
  <c r="BQ64" i="5"/>
  <c r="BM64" i="5"/>
  <c r="I64" i="7" s="1"/>
  <c r="BQ37" i="5"/>
  <c r="BM37" i="5"/>
  <c r="I37" i="7" s="1"/>
  <c r="BM26" i="5"/>
  <c r="I26" i="7" s="1"/>
  <c r="BQ26" i="5"/>
  <c r="BM131" i="5"/>
  <c r="I131" i="7" s="1"/>
  <c r="BQ131" i="5"/>
  <c r="BU3" i="5" l="1"/>
  <c r="BV3" i="5"/>
  <c r="B5" i="7"/>
  <c r="BW3" i="5" l="1"/>
  <c r="BZ246" i="5" s="1"/>
  <c r="CF246" i="5" s="1"/>
  <c r="CA178" i="5" l="1"/>
  <c r="BY20" i="5"/>
  <c r="CE20" i="5" s="1"/>
  <c r="BY2" i="5"/>
  <c r="CE2" i="5" s="1"/>
  <c r="BZ139" i="5"/>
  <c r="BZ74" i="5"/>
  <c r="CF74" i="5" s="1"/>
  <c r="BZ147" i="5"/>
  <c r="CH147" i="5" s="1"/>
  <c r="BZ152" i="5"/>
  <c r="CH152" i="5" s="1"/>
  <c r="BY203" i="5"/>
  <c r="CE203" i="5" s="1"/>
  <c r="BY4" i="5"/>
  <c r="CE4" i="5" s="1"/>
  <c r="BZ197" i="5"/>
  <c r="BY86" i="5"/>
  <c r="CE86" i="5" s="1"/>
  <c r="CA170" i="5"/>
  <c r="CA24" i="5"/>
  <c r="CC24" i="5" s="1"/>
  <c r="J24" i="7" s="1"/>
  <c r="K24" i="7" s="1"/>
  <c r="BY18" i="5"/>
  <c r="CE18" i="5" s="1"/>
  <c r="BY17" i="5"/>
  <c r="CE17" i="5" s="1"/>
  <c r="BZ221" i="5"/>
  <c r="CH221" i="5" s="1"/>
  <c r="BZ173" i="5"/>
  <c r="CH173" i="5" s="1"/>
  <c r="BZ204" i="5"/>
  <c r="CA153" i="5"/>
  <c r="CA154" i="5"/>
  <c r="CA52" i="5"/>
  <c r="CA152" i="5"/>
  <c r="CG152" i="5" s="1"/>
  <c r="BZ201" i="5"/>
  <c r="CF201" i="5" s="1"/>
  <c r="BZ113" i="5"/>
  <c r="CF113" i="5" s="1"/>
  <c r="CA131" i="5"/>
  <c r="CG131" i="5" s="1"/>
  <c r="BZ40" i="5"/>
  <c r="CA61" i="5"/>
  <c r="BZ151" i="5"/>
  <c r="CA233" i="5"/>
  <c r="CC233" i="5" s="1"/>
  <c r="J233" i="7" s="1"/>
  <c r="K233" i="7" s="1"/>
  <c r="CA88" i="5"/>
  <c r="CG88" i="5" s="1"/>
  <c r="CA132" i="5"/>
  <c r="CC132" i="5" s="1"/>
  <c r="J132" i="7" s="1"/>
  <c r="K132" i="7" s="1"/>
  <c r="BY85" i="5"/>
  <c r="CE85" i="5" s="1"/>
  <c r="BY148" i="5"/>
  <c r="CE148" i="5" s="1"/>
  <c r="BZ185" i="5"/>
  <c r="BZ16" i="5"/>
  <c r="BY231" i="5"/>
  <c r="CE231" i="5" s="1"/>
  <c r="BY19" i="5"/>
  <c r="CE19" i="5" s="1"/>
  <c r="CA212" i="5"/>
  <c r="CC212" i="5" s="1"/>
  <c r="J212" i="7" s="1"/>
  <c r="K212" i="7" s="1"/>
  <c r="BY30" i="5"/>
  <c r="CE30" i="5" s="1"/>
  <c r="BY81" i="5"/>
  <c r="CE81" i="5" s="1"/>
  <c r="BZ119" i="5"/>
  <c r="CF119" i="5" s="1"/>
  <c r="BY217" i="5"/>
  <c r="CE217" i="5" s="1"/>
  <c r="CA151" i="5"/>
  <c r="BZ190" i="5"/>
  <c r="BZ224" i="5"/>
  <c r="CH224" i="5" s="1"/>
  <c r="BZ85" i="5"/>
  <c r="CH85" i="5" s="1"/>
  <c r="K85" i="11" s="1"/>
  <c r="L85" i="11" s="1"/>
  <c r="M85" i="11" s="1"/>
  <c r="X85" i="11" s="1"/>
  <c r="BY72" i="5"/>
  <c r="CE72" i="5" s="1"/>
  <c r="BY243" i="5"/>
  <c r="CE243" i="5" s="1"/>
  <c r="BY105" i="5"/>
  <c r="CE105" i="5" s="1"/>
  <c r="BY100" i="5"/>
  <c r="CE100" i="5" s="1"/>
  <c r="BZ10" i="5"/>
  <c r="BY38" i="5"/>
  <c r="CE38" i="5" s="1"/>
  <c r="CA22" i="5"/>
  <c r="CG22" i="5" s="1"/>
  <c r="CA105" i="5"/>
  <c r="CC105" i="5" s="1"/>
  <c r="J105" i="7" s="1"/>
  <c r="K105" i="7" s="1"/>
  <c r="BZ31" i="5"/>
  <c r="CH31" i="5" s="1"/>
  <c r="K31" i="11" s="1"/>
  <c r="L31" i="11" s="1"/>
  <c r="M31" i="11" s="1"/>
  <c r="X31" i="11" s="1"/>
  <c r="BY130" i="5"/>
  <c r="CE130" i="5" s="1"/>
  <c r="BZ107" i="5"/>
  <c r="CF107" i="5" s="1"/>
  <c r="BY194" i="5"/>
  <c r="CE194" i="5" s="1"/>
  <c r="CA126" i="5"/>
  <c r="BZ179" i="5"/>
  <c r="BY140" i="5"/>
  <c r="CE140" i="5" s="1"/>
  <c r="CA137" i="5"/>
  <c r="CG137" i="5" s="1"/>
  <c r="BY93" i="5"/>
  <c r="CE93" i="5" s="1"/>
  <c r="BZ142" i="5"/>
  <c r="CF142" i="5" s="1"/>
  <c r="CA71" i="5"/>
  <c r="CG71" i="5" s="1"/>
  <c r="BY95" i="5"/>
  <c r="CE95" i="5" s="1"/>
  <c r="BY180" i="5"/>
  <c r="CE180" i="5" s="1"/>
  <c r="BZ43" i="5"/>
  <c r="BZ45" i="5"/>
  <c r="CH45" i="5" s="1"/>
  <c r="K45" i="11" s="1"/>
  <c r="L45" i="11" s="1"/>
  <c r="M45" i="11" s="1"/>
  <c r="X45" i="11" s="1"/>
  <c r="BY210" i="5"/>
  <c r="CE210" i="5" s="1"/>
  <c r="BZ79" i="5"/>
  <c r="CF79" i="5" s="1"/>
  <c r="CA235" i="5"/>
  <c r="CG235" i="5" s="1"/>
  <c r="BY96" i="5"/>
  <c r="CE96" i="5" s="1"/>
  <c r="CA138" i="5"/>
  <c r="CA93" i="5"/>
  <c r="BZ102" i="5"/>
  <c r="CA30" i="5"/>
  <c r="CG30" i="5" s="1"/>
  <c r="CA3" i="5"/>
  <c r="CG3" i="5" s="1"/>
  <c r="CA36" i="5"/>
  <c r="CG36" i="5" s="1"/>
  <c r="BZ220" i="5"/>
  <c r="CF220" i="5" s="1"/>
  <c r="CA176" i="5"/>
  <c r="CG176" i="5" s="1"/>
  <c r="BZ14" i="5"/>
  <c r="BY103" i="5"/>
  <c r="CE103" i="5" s="1"/>
  <c r="BZ28" i="5"/>
  <c r="CA124" i="5"/>
  <c r="CC124" i="5" s="1"/>
  <c r="J124" i="7" s="1"/>
  <c r="K124" i="7" s="1"/>
  <c r="BY179" i="5"/>
  <c r="CE179" i="5" s="1"/>
  <c r="CA59" i="5"/>
  <c r="CG59" i="5" s="1"/>
  <c r="BY70" i="5"/>
  <c r="CE70" i="5" s="1"/>
  <c r="BZ3" i="5"/>
  <c r="CH3" i="5" s="1"/>
  <c r="K3" i="11" s="1"/>
  <c r="L3" i="11" s="1"/>
  <c r="M3" i="11" s="1"/>
  <c r="X3" i="11" s="1"/>
  <c r="BZ95" i="5"/>
  <c r="CA174" i="5"/>
  <c r="CA5" i="5"/>
  <c r="CA17" i="5"/>
  <c r="CG17" i="5" s="1"/>
  <c r="BY60" i="5"/>
  <c r="CE60" i="5" s="1"/>
  <c r="CA119" i="5"/>
  <c r="CG119" i="5" s="1"/>
  <c r="CA139" i="5"/>
  <c r="CC139" i="5" s="1"/>
  <c r="J139" i="7" s="1"/>
  <c r="K139" i="7" s="1"/>
  <c r="CA45" i="5"/>
  <c r="CG45" i="5" s="1"/>
  <c r="BY28" i="5"/>
  <c r="CE28" i="5" s="1"/>
  <c r="BZ34" i="5"/>
  <c r="BY164" i="5"/>
  <c r="CE164" i="5" s="1"/>
  <c r="BY22" i="5"/>
  <c r="CE22" i="5" s="1"/>
  <c r="BZ58" i="5"/>
  <c r="CH58" i="5" s="1"/>
  <c r="K58" i="11" s="1"/>
  <c r="L58" i="11" s="1"/>
  <c r="M58" i="11" s="1"/>
  <c r="X58" i="11" s="1"/>
  <c r="BY57" i="5"/>
  <c r="CE57" i="5" s="1"/>
  <c r="BZ39" i="5"/>
  <c r="CF39" i="5" s="1"/>
  <c r="BY76" i="5"/>
  <c r="CE76" i="5" s="1"/>
  <c r="BY84" i="5"/>
  <c r="CE84" i="5" s="1"/>
  <c r="BZ207" i="5"/>
  <c r="BY230" i="5"/>
  <c r="CE230" i="5" s="1"/>
  <c r="CA55" i="5"/>
  <c r="CG55" i="5" s="1"/>
  <c r="CA241" i="5"/>
  <c r="CG241" i="5" s="1"/>
  <c r="BZ8" i="5"/>
  <c r="CF8" i="5" s="1"/>
  <c r="CA216" i="5"/>
  <c r="CG216" i="5" s="1"/>
  <c r="BY149" i="5"/>
  <c r="CE149" i="5" s="1"/>
  <c r="BY191" i="5"/>
  <c r="CE191" i="5" s="1"/>
  <c r="BY112" i="5"/>
  <c r="CE112" i="5" s="1"/>
  <c r="BZ217" i="5"/>
  <c r="BY36" i="5"/>
  <c r="CE36" i="5" s="1"/>
  <c r="BZ62" i="5"/>
  <c r="CF62" i="5" s="1"/>
  <c r="CA104" i="5"/>
  <c r="CC104" i="5" s="1"/>
  <c r="J104" i="7" s="1"/>
  <c r="K104" i="7" s="1"/>
  <c r="BY136" i="5"/>
  <c r="CE136" i="5" s="1"/>
  <c r="BZ148" i="5"/>
  <c r="CF148" i="5" s="1"/>
  <c r="BY232" i="5"/>
  <c r="CE232" i="5" s="1"/>
  <c r="CA140" i="5"/>
  <c r="BZ89" i="5"/>
  <c r="BZ138" i="5"/>
  <c r="CH138" i="5" s="1"/>
  <c r="CA148" i="5"/>
  <c r="CC148" i="5" s="1"/>
  <c r="J148" i="7" s="1"/>
  <c r="K148" i="7" s="1"/>
  <c r="BY225" i="5"/>
  <c r="CE225" i="5" s="1"/>
  <c r="CA111" i="5"/>
  <c r="CC111" i="5" s="1"/>
  <c r="J111" i="7" s="1"/>
  <c r="K111" i="7" s="1"/>
  <c r="CA134" i="5"/>
  <c r="CC134" i="5" s="1"/>
  <c r="J134" i="7" s="1"/>
  <c r="K134" i="7" s="1"/>
  <c r="BZ15" i="5"/>
  <c r="BZ114" i="5"/>
  <c r="BZ54" i="5"/>
  <c r="CA147" i="5"/>
  <c r="CC147" i="5" s="1"/>
  <c r="J147" i="7" s="1"/>
  <c r="K147" i="7" s="1"/>
  <c r="CA214" i="5"/>
  <c r="CC214" i="5" s="1"/>
  <c r="J214" i="7" s="1"/>
  <c r="K214" i="7" s="1"/>
  <c r="BZ61" i="5"/>
  <c r="CH61" i="5" s="1"/>
  <c r="K61" i="11" s="1"/>
  <c r="L61" i="11" s="1"/>
  <c r="M61" i="11" s="1"/>
  <c r="X61" i="11" s="1"/>
  <c r="BY42" i="5"/>
  <c r="CE42" i="5" s="1"/>
  <c r="BY207" i="5"/>
  <c r="CE207" i="5" s="1"/>
  <c r="BZ50" i="5"/>
  <c r="BY35" i="5"/>
  <c r="CE35" i="5" s="1"/>
  <c r="BZ36" i="5"/>
  <c r="BY10" i="5"/>
  <c r="CE10" i="5" s="1"/>
  <c r="BZ109" i="5"/>
  <c r="CH109" i="5" s="1"/>
  <c r="K109" i="11" s="1"/>
  <c r="L109" i="11" s="1"/>
  <c r="M109" i="11" s="1"/>
  <c r="X109" i="11" s="1"/>
  <c r="CA165" i="5"/>
  <c r="CC165" i="5" s="1"/>
  <c r="J165" i="7" s="1"/>
  <c r="K165" i="7" s="1"/>
  <c r="BY115" i="5"/>
  <c r="CE115" i="5" s="1"/>
  <c r="BY82" i="5"/>
  <c r="CE82" i="5" s="1"/>
  <c r="BZ126" i="5"/>
  <c r="BZ22" i="5"/>
  <c r="BY44" i="5"/>
  <c r="CE44" i="5" s="1"/>
  <c r="BZ117" i="5"/>
  <c r="CH117" i="5" s="1"/>
  <c r="BZ198" i="5"/>
  <c r="CF198" i="5" s="1"/>
  <c r="CA63" i="5"/>
  <c r="CG63" i="5" s="1"/>
  <c r="BZ237" i="5"/>
  <c r="CF237" i="5" s="1"/>
  <c r="BY66" i="5"/>
  <c r="CE66" i="5" s="1"/>
  <c r="CA106" i="5"/>
  <c r="CA94" i="5"/>
  <c r="CA15" i="5"/>
  <c r="BZ29" i="5"/>
  <c r="CH29" i="5" s="1"/>
  <c r="K29" i="11" s="1"/>
  <c r="L29" i="11" s="1"/>
  <c r="M29" i="11" s="1"/>
  <c r="X29" i="11" s="1"/>
  <c r="CA57" i="5"/>
  <c r="CC57" i="5" s="1"/>
  <c r="J57" i="7" s="1"/>
  <c r="K57" i="7" s="1"/>
  <c r="BY119" i="5"/>
  <c r="CE119" i="5" s="1"/>
  <c r="CA195" i="5"/>
  <c r="CC195" i="5" s="1"/>
  <c r="J195" i="7" s="1"/>
  <c r="K195" i="7" s="1"/>
  <c r="BZ94" i="5"/>
  <c r="CH94" i="5" s="1"/>
  <c r="K94" i="11" s="1"/>
  <c r="L94" i="11" s="1"/>
  <c r="M94" i="11" s="1"/>
  <c r="X94" i="11" s="1"/>
  <c r="BY94" i="5"/>
  <c r="CE94" i="5" s="1"/>
  <c r="BZ167" i="5"/>
  <c r="BY127" i="5"/>
  <c r="CE127" i="5" s="1"/>
  <c r="BZ208" i="5"/>
  <c r="CF208" i="5" s="1"/>
  <c r="BZ99" i="5"/>
  <c r="CH99" i="5" s="1"/>
  <c r="K99" i="11" s="1"/>
  <c r="L99" i="11" s="1"/>
  <c r="M99" i="11" s="1"/>
  <c r="X99" i="11" s="1"/>
  <c r="CA39" i="5"/>
  <c r="CC39" i="5" s="1"/>
  <c r="J39" i="7" s="1"/>
  <c r="K39" i="7" s="1"/>
  <c r="BZ175" i="5"/>
  <c r="CF175" i="5" s="1"/>
  <c r="BY102" i="5"/>
  <c r="CE102" i="5" s="1"/>
  <c r="BY137" i="5"/>
  <c r="CE137" i="5" s="1"/>
  <c r="CA213" i="5"/>
  <c r="BY73" i="5"/>
  <c r="CE73" i="5" s="1"/>
  <c r="BZ82" i="5"/>
  <c r="CH82" i="5" s="1"/>
  <c r="K82" i="11" s="1"/>
  <c r="L82" i="11" s="1"/>
  <c r="M82" i="11" s="1"/>
  <c r="X82" i="11" s="1"/>
  <c r="BZ135" i="5"/>
  <c r="CF135" i="5" s="1"/>
  <c r="BZ38" i="5"/>
  <c r="CF38" i="5" s="1"/>
  <c r="BY157" i="5"/>
  <c r="CE157" i="5" s="1"/>
  <c r="BY101" i="5"/>
  <c r="CE101" i="5" s="1"/>
  <c r="BY53" i="5"/>
  <c r="CE53" i="5" s="1"/>
  <c r="BZ199" i="5"/>
  <c r="BY16" i="5"/>
  <c r="CE16" i="5" s="1"/>
  <c r="BY13" i="5"/>
  <c r="CE13" i="5" s="1"/>
  <c r="CA77" i="5"/>
  <c r="CG77" i="5" s="1"/>
  <c r="CA48" i="5"/>
  <c r="CG48" i="5" s="1"/>
  <c r="CA197" i="5"/>
  <c r="CC197" i="5" s="1"/>
  <c r="J197" i="7" s="1"/>
  <c r="K197" i="7" s="1"/>
  <c r="BY65" i="5"/>
  <c r="CE65" i="5" s="1"/>
  <c r="CA182" i="5"/>
  <c r="CA183" i="5"/>
  <c r="CA121" i="5"/>
  <c r="BZ169" i="5"/>
  <c r="CF169" i="5" s="1"/>
  <c r="BY80" i="5"/>
  <c r="CE80" i="5" s="1"/>
  <c r="CA159" i="5"/>
  <c r="CC159" i="5" s="1"/>
  <c r="J159" i="7" s="1"/>
  <c r="K159" i="7" s="1"/>
  <c r="BY238" i="5"/>
  <c r="CE238" i="5" s="1"/>
  <c r="BY89" i="5"/>
  <c r="CE89" i="5" s="1"/>
  <c r="BY202" i="5"/>
  <c r="CE202" i="5" s="1"/>
  <c r="BY141" i="5"/>
  <c r="CE141" i="5" s="1"/>
  <c r="CA210" i="5"/>
  <c r="BY160" i="5"/>
  <c r="CE160" i="5" s="1"/>
  <c r="BZ70" i="5"/>
  <c r="CF70" i="5" s="1"/>
  <c r="CA6" i="5"/>
  <c r="CG6" i="5" s="1"/>
  <c r="CA109" i="5"/>
  <c r="CC109" i="5" s="1"/>
  <c r="J109" i="7" s="1"/>
  <c r="K109" i="7" s="1"/>
  <c r="BZ171" i="5"/>
  <c r="CF171" i="5" s="1"/>
  <c r="BZ103" i="5"/>
  <c r="BY109" i="5"/>
  <c r="CE109" i="5" s="1"/>
  <c r="BY182" i="5"/>
  <c r="CE182" i="5" s="1"/>
  <c r="CA221" i="5"/>
  <c r="CC221" i="5" s="1"/>
  <c r="J221" i="7" s="1"/>
  <c r="K221" i="7" s="1"/>
  <c r="BZ116" i="5"/>
  <c r="CH116" i="5" s="1"/>
  <c r="BY236" i="5"/>
  <c r="CE236" i="5" s="1"/>
  <c r="BY143" i="5"/>
  <c r="CE143" i="5" s="1"/>
  <c r="BY68" i="5"/>
  <c r="CE68" i="5" s="1"/>
  <c r="CA19" i="5"/>
  <c r="BY31" i="5"/>
  <c r="CE31" i="5" s="1"/>
  <c r="BY12" i="5"/>
  <c r="CE12" i="5" s="1"/>
  <c r="CA14" i="5"/>
  <c r="CC14" i="5" s="1"/>
  <c r="J14" i="7" s="1"/>
  <c r="K14" i="7" s="1"/>
  <c r="CA156" i="5"/>
  <c r="CC156" i="5" s="1"/>
  <c r="J156" i="7" s="1"/>
  <c r="K156" i="7" s="1"/>
  <c r="BY77" i="5"/>
  <c r="CE77" i="5" s="1"/>
  <c r="BZ5" i="5"/>
  <c r="CF5" i="5" s="1"/>
  <c r="BZ163" i="5"/>
  <c r="CF163" i="5" s="1"/>
  <c r="BY50" i="5"/>
  <c r="CE50" i="5" s="1"/>
  <c r="BZ123" i="5"/>
  <c r="CF123" i="5" s="1"/>
  <c r="CA73" i="5"/>
  <c r="BZ115" i="5"/>
  <c r="CF115" i="5" s="1"/>
  <c r="BY8" i="5"/>
  <c r="CE8" i="5" s="1"/>
  <c r="BZ87" i="5"/>
  <c r="CH87" i="5" s="1"/>
  <c r="K87" i="11" s="1"/>
  <c r="L87" i="11" s="1"/>
  <c r="M87" i="11" s="1"/>
  <c r="X87" i="11" s="1"/>
  <c r="BZ13" i="5"/>
  <c r="CH13" i="5" s="1"/>
  <c r="K13" i="11" s="1"/>
  <c r="L13" i="11" s="1"/>
  <c r="M13" i="11" s="1"/>
  <c r="X13" i="11" s="1"/>
  <c r="BZ4" i="5"/>
  <c r="CH4" i="5" s="1"/>
  <c r="K4" i="11" s="1"/>
  <c r="L4" i="11" s="1"/>
  <c r="M4" i="11" s="1"/>
  <c r="X4" i="11" s="1"/>
  <c r="BY246" i="5"/>
  <c r="CE246" i="5" s="1"/>
  <c r="BZ53" i="5"/>
  <c r="CF53" i="5" s="1"/>
  <c r="CA32" i="5"/>
  <c r="BZ57" i="5"/>
  <c r="CF57" i="5" s="1"/>
  <c r="CA186" i="5"/>
  <c r="CG186" i="5" s="1"/>
  <c r="BZ186" i="5"/>
  <c r="CF186" i="5" s="1"/>
  <c r="BY174" i="5"/>
  <c r="CE174" i="5" s="1"/>
  <c r="CA181" i="5"/>
  <c r="CC181" i="5" s="1"/>
  <c r="J181" i="7" s="1"/>
  <c r="K181" i="7" s="1"/>
  <c r="CA34" i="5"/>
  <c r="BY239" i="5"/>
  <c r="CE239" i="5" s="1"/>
  <c r="BY123" i="5"/>
  <c r="CE123" i="5" s="1"/>
  <c r="CA125" i="5"/>
  <c r="CC125" i="5" s="1"/>
  <c r="J125" i="7" s="1"/>
  <c r="K125" i="7" s="1"/>
  <c r="BZ196" i="5"/>
  <c r="CH196" i="5" s="1"/>
  <c r="CA41" i="5"/>
  <c r="CC41" i="5" s="1"/>
  <c r="J41" i="7" s="1"/>
  <c r="K41" i="7" s="1"/>
  <c r="BY69" i="5"/>
  <c r="CE69" i="5" s="1"/>
  <c r="BY131" i="5"/>
  <c r="CE131" i="5" s="1"/>
  <c r="BY87" i="5"/>
  <c r="CE87" i="5" s="1"/>
  <c r="BY33" i="5"/>
  <c r="CE33" i="5" s="1"/>
  <c r="CA226" i="5"/>
  <c r="CG226" i="5" s="1"/>
  <c r="CA11" i="5"/>
  <c r="CC11" i="5" s="1"/>
  <c r="J11" i="7" s="1"/>
  <c r="K11" i="7" s="1"/>
  <c r="BZ41" i="5"/>
  <c r="CF41" i="5" s="1"/>
  <c r="BZ42" i="5"/>
  <c r="CH42" i="5" s="1"/>
  <c r="K42" i="11" s="1"/>
  <c r="L42" i="11" s="1"/>
  <c r="M42" i="11" s="1"/>
  <c r="X42" i="11" s="1"/>
  <c r="CA198" i="5"/>
  <c r="CG198" i="5" s="1"/>
  <c r="BY185" i="5"/>
  <c r="CE185" i="5" s="1"/>
  <c r="BY138" i="5"/>
  <c r="CE138" i="5" s="1"/>
  <c r="BZ9" i="5"/>
  <c r="CF9" i="5" s="1"/>
  <c r="BZ144" i="5"/>
  <c r="BY99" i="5"/>
  <c r="CE99" i="5" s="1"/>
  <c r="CA43" i="5"/>
  <c r="CG43" i="5" s="1"/>
  <c r="BY227" i="5"/>
  <c r="CE227" i="5" s="1"/>
  <c r="BZ48" i="5"/>
  <c r="CH48" i="5" s="1"/>
  <c r="K48" i="11" s="1"/>
  <c r="L48" i="11" s="1"/>
  <c r="M48" i="11" s="1"/>
  <c r="X48" i="11" s="1"/>
  <c r="BZ52" i="5"/>
  <c r="CF52" i="5" s="1"/>
  <c r="BZ12" i="5"/>
  <c r="CA202" i="5"/>
  <c r="CC202" i="5" s="1"/>
  <c r="J202" i="7" s="1"/>
  <c r="K202" i="7" s="1"/>
  <c r="BZ149" i="5"/>
  <c r="CF149" i="5" s="1"/>
  <c r="BZ49" i="5"/>
  <c r="CH49" i="5" s="1"/>
  <c r="K49" i="11" s="1"/>
  <c r="L49" i="11" s="1"/>
  <c r="M49" i="11" s="1"/>
  <c r="X49" i="11" s="1"/>
  <c r="BZ160" i="5"/>
  <c r="CF160" i="5" s="1"/>
  <c r="CA162" i="5"/>
  <c r="CC162" i="5" s="1"/>
  <c r="J162" i="7" s="1"/>
  <c r="K162" i="7" s="1"/>
  <c r="BZ120" i="5"/>
  <c r="CF120" i="5" s="1"/>
  <c r="BY126" i="5"/>
  <c r="CE126" i="5" s="1"/>
  <c r="BZ47" i="5"/>
  <c r="BZ68" i="5"/>
  <c r="CF68" i="5" s="1"/>
  <c r="BY97" i="5"/>
  <c r="CE97" i="5" s="1"/>
  <c r="BZ219" i="5"/>
  <c r="CH219" i="5" s="1"/>
  <c r="BZ33" i="5"/>
  <c r="CH33" i="5" s="1"/>
  <c r="K33" i="11" s="1"/>
  <c r="L33" i="11" s="1"/>
  <c r="M33" i="11" s="1"/>
  <c r="X33" i="11" s="1"/>
  <c r="BZ194" i="5"/>
  <c r="CF194" i="5" s="1"/>
  <c r="CA168" i="5"/>
  <c r="CG168" i="5" s="1"/>
  <c r="CA163" i="5"/>
  <c r="CC163" i="5" s="1"/>
  <c r="J163" i="7" s="1"/>
  <c r="K163" i="7" s="1"/>
  <c r="CA116" i="5"/>
  <c r="BY214" i="5"/>
  <c r="CE214" i="5" s="1"/>
  <c r="BZ154" i="5"/>
  <c r="CF154" i="5" s="1"/>
  <c r="CA190" i="5"/>
  <c r="CC190" i="5" s="1"/>
  <c r="J190" i="7" s="1"/>
  <c r="K190" i="7" s="1"/>
  <c r="CA196" i="5"/>
  <c r="CC196" i="5" s="1"/>
  <c r="J196" i="7" s="1"/>
  <c r="K196" i="7" s="1"/>
  <c r="BZ161" i="5"/>
  <c r="CF161" i="5" s="1"/>
  <c r="BZ245" i="5"/>
  <c r="CF245" i="5" s="1"/>
  <c r="CA220" i="5"/>
  <c r="CG220" i="5" s="1"/>
  <c r="BZ203" i="5"/>
  <c r="BY201" i="5"/>
  <c r="CE201" i="5" s="1"/>
  <c r="BY114" i="5"/>
  <c r="CE114" i="5" s="1"/>
  <c r="BZ223" i="5"/>
  <c r="CH223" i="5" s="1"/>
  <c r="CA115" i="5"/>
  <c r="CC115" i="5" s="1"/>
  <c r="J115" i="7" s="1"/>
  <c r="K115" i="7" s="1"/>
  <c r="CA33" i="5"/>
  <c r="CG33" i="5" s="1"/>
  <c r="BY183" i="5"/>
  <c r="CE183" i="5" s="1"/>
  <c r="CA40" i="5"/>
  <c r="CG40" i="5" s="1"/>
  <c r="BZ202" i="5"/>
  <c r="CA205" i="5"/>
  <c r="CG205" i="5" s="1"/>
  <c r="BZ73" i="5"/>
  <c r="CH73" i="5" s="1"/>
  <c r="K73" i="11" s="1"/>
  <c r="L73" i="11" s="1"/>
  <c r="M73" i="11" s="1"/>
  <c r="X73" i="11" s="1"/>
  <c r="CA224" i="5"/>
  <c r="CG224" i="5" s="1"/>
  <c r="BZ21" i="5"/>
  <c r="CH21" i="5" s="1"/>
  <c r="K21" i="11" s="1"/>
  <c r="L21" i="11" s="1"/>
  <c r="M21" i="11" s="1"/>
  <c r="X21" i="11" s="1"/>
  <c r="CA69" i="5"/>
  <c r="CC69" i="5" s="1"/>
  <c r="J69" i="7" s="1"/>
  <c r="K69" i="7" s="1"/>
  <c r="BZ2" i="5"/>
  <c r="CF2" i="5" s="1"/>
  <c r="CA215" i="5"/>
  <c r="CG215" i="5" s="1"/>
  <c r="BZ77" i="5"/>
  <c r="CF77" i="5" s="1"/>
  <c r="BZ233" i="5"/>
  <c r="CH233" i="5" s="1"/>
  <c r="BZ66" i="5"/>
  <c r="CH66" i="5" s="1"/>
  <c r="K66" i="11" s="1"/>
  <c r="L66" i="11" s="1"/>
  <c r="M66" i="11" s="1"/>
  <c r="X66" i="11" s="1"/>
  <c r="BY78" i="5"/>
  <c r="CE78" i="5" s="1"/>
  <c r="BZ84" i="5"/>
  <c r="CH84" i="5" s="1"/>
  <c r="K84" i="11" s="1"/>
  <c r="L84" i="11" s="1"/>
  <c r="M84" i="11" s="1"/>
  <c r="X84" i="11" s="1"/>
  <c r="BY59" i="5"/>
  <c r="CE59" i="5" s="1"/>
  <c r="BZ130" i="5"/>
  <c r="CF130" i="5" s="1"/>
  <c r="BY184" i="5"/>
  <c r="CE184" i="5" s="1"/>
  <c r="BY5" i="5"/>
  <c r="CE5" i="5" s="1"/>
  <c r="CA13" i="5"/>
  <c r="CC13" i="5" s="1"/>
  <c r="J13" i="7" s="1"/>
  <c r="K13" i="7" s="1"/>
  <c r="CA89" i="5"/>
  <c r="CG89" i="5" s="1"/>
  <c r="CA91" i="5"/>
  <c r="CG91" i="5" s="1"/>
  <c r="BZ241" i="5"/>
  <c r="CH241" i="5" s="1"/>
  <c r="BZ92" i="5"/>
  <c r="CF92" i="5" s="1"/>
  <c r="BZ93" i="5"/>
  <c r="CF93" i="5" s="1"/>
  <c r="BY75" i="5"/>
  <c r="CE75" i="5" s="1"/>
  <c r="BZ145" i="5"/>
  <c r="BY208" i="5"/>
  <c r="CE208" i="5" s="1"/>
  <c r="BZ17" i="5"/>
  <c r="CF17" i="5" s="1"/>
  <c r="BY98" i="5"/>
  <c r="CE98" i="5" s="1"/>
  <c r="BY133" i="5"/>
  <c r="CE133" i="5" s="1"/>
  <c r="BY150" i="5"/>
  <c r="CE150" i="5" s="1"/>
  <c r="BZ178" i="5"/>
  <c r="CH178" i="5" s="1"/>
  <c r="BY27" i="5"/>
  <c r="CE27" i="5" s="1"/>
  <c r="BZ212" i="5"/>
  <c r="BZ191" i="5"/>
  <c r="CF191" i="5" s="1"/>
  <c r="BY118" i="5"/>
  <c r="CE118" i="5" s="1"/>
  <c r="CA37" i="5"/>
  <c r="CG37" i="5" s="1"/>
  <c r="CA21" i="5"/>
  <c r="CC21" i="5" s="1"/>
  <c r="J21" i="7" s="1"/>
  <c r="K21" i="7" s="1"/>
  <c r="BZ97" i="5"/>
  <c r="CF97" i="5" s="1"/>
  <c r="BZ195" i="5"/>
  <c r="CF195" i="5" s="1"/>
  <c r="BY175" i="5"/>
  <c r="CE175" i="5" s="1"/>
  <c r="BY237" i="5"/>
  <c r="CE237" i="5" s="1"/>
  <c r="CA172" i="5"/>
  <c r="CC172" i="5" s="1"/>
  <c r="J172" i="7" s="1"/>
  <c r="K172" i="7" s="1"/>
  <c r="BY23" i="5"/>
  <c r="CE23" i="5" s="1"/>
  <c r="CA10" i="5"/>
  <c r="CG10" i="5" s="1"/>
  <c r="CA223" i="5"/>
  <c r="CC223" i="5" s="1"/>
  <c r="J223" i="7" s="1"/>
  <c r="K223" i="7" s="1"/>
  <c r="BZ133" i="5"/>
  <c r="CF133" i="5" s="1"/>
  <c r="BZ238" i="5"/>
  <c r="CF238" i="5" s="1"/>
  <c r="BZ200" i="5"/>
  <c r="CH200" i="5" s="1"/>
  <c r="BZ226" i="5"/>
  <c r="BZ174" i="5"/>
  <c r="CF174" i="5" s="1"/>
  <c r="BY226" i="5"/>
  <c r="CE226" i="5" s="1"/>
  <c r="CA166" i="5"/>
  <c r="CC166" i="5" s="1"/>
  <c r="J166" i="7" s="1"/>
  <c r="K166" i="7" s="1"/>
  <c r="CA76" i="5"/>
  <c r="CG76" i="5" s="1"/>
  <c r="CA173" i="5"/>
  <c r="CG173" i="5" s="1"/>
  <c r="CA2" i="5"/>
  <c r="CC2" i="5" s="1"/>
  <c r="J2" i="7" s="1"/>
  <c r="CA31" i="5"/>
  <c r="CG31" i="5" s="1"/>
  <c r="CA146" i="5"/>
  <c r="CG146" i="5" s="1"/>
  <c r="BY169" i="5"/>
  <c r="CE169" i="5" s="1"/>
  <c r="BY124" i="5"/>
  <c r="CE124" i="5" s="1"/>
  <c r="BZ6" i="5"/>
  <c r="CH6" i="5" s="1"/>
  <c r="K6" i="11" s="1"/>
  <c r="L6" i="11" s="1"/>
  <c r="M6" i="11" s="1"/>
  <c r="X6" i="11" s="1"/>
  <c r="BY34" i="5"/>
  <c r="CE34" i="5" s="1"/>
  <c r="BY39" i="5"/>
  <c r="CE39" i="5" s="1"/>
  <c r="BZ155" i="5"/>
  <c r="CF155" i="5" s="1"/>
  <c r="BY177" i="5"/>
  <c r="CE177" i="5" s="1"/>
  <c r="BZ129" i="5"/>
  <c r="BY56" i="5"/>
  <c r="CE56" i="5" s="1"/>
  <c r="BZ143" i="5"/>
  <c r="CH143" i="5" s="1"/>
  <c r="BZ136" i="5"/>
  <c r="CH136" i="5" s="1"/>
  <c r="CA191" i="5"/>
  <c r="CC191" i="5" s="1"/>
  <c r="J191" i="7" s="1"/>
  <c r="K191" i="7" s="1"/>
  <c r="BZ181" i="5"/>
  <c r="CH181" i="5" s="1"/>
  <c r="CA245" i="5"/>
  <c r="CC245" i="5" s="1"/>
  <c r="J245" i="7" s="1"/>
  <c r="K245" i="7" s="1"/>
  <c r="CA44" i="5"/>
  <c r="CG44" i="5" s="1"/>
  <c r="BY46" i="5"/>
  <c r="CE46" i="5" s="1"/>
  <c r="BZ206" i="5"/>
  <c r="CH206" i="5" s="1"/>
  <c r="BZ213" i="5"/>
  <c r="CH213" i="5" s="1"/>
  <c r="CA144" i="5"/>
  <c r="CC144" i="5" s="1"/>
  <c r="J144" i="7" s="1"/>
  <c r="K144" i="7" s="1"/>
  <c r="BY156" i="5"/>
  <c r="CE156" i="5" s="1"/>
  <c r="BY153" i="5"/>
  <c r="CE153" i="5" s="1"/>
  <c r="BY24" i="5"/>
  <c r="CE24" i="5" s="1"/>
  <c r="BY189" i="5"/>
  <c r="CE189" i="5" s="1"/>
  <c r="BZ122" i="5"/>
  <c r="BZ78" i="5"/>
  <c r="CF78" i="5" s="1"/>
  <c r="CA101" i="5"/>
  <c r="CC101" i="5" s="1"/>
  <c r="J101" i="7" s="1"/>
  <c r="K101" i="7" s="1"/>
  <c r="CA107" i="5"/>
  <c r="CG107" i="5" s="1"/>
  <c r="BY209" i="5"/>
  <c r="CE209" i="5" s="1"/>
  <c r="BZ234" i="5"/>
  <c r="CH234" i="5" s="1"/>
  <c r="BY62" i="5"/>
  <c r="CE62" i="5" s="1"/>
  <c r="CA46" i="5"/>
  <c r="CC46" i="5" s="1"/>
  <c r="J46" i="7" s="1"/>
  <c r="K46" i="7" s="1"/>
  <c r="BZ69" i="5"/>
  <c r="BY168" i="5"/>
  <c r="CE168" i="5" s="1"/>
  <c r="CA67" i="5"/>
  <c r="CG67" i="5" s="1"/>
  <c r="BY79" i="5"/>
  <c r="CE79" i="5" s="1"/>
  <c r="CA47" i="5"/>
  <c r="CG47" i="5" s="1"/>
  <c r="CA8" i="5"/>
  <c r="CG8" i="5" s="1"/>
  <c r="BY193" i="5"/>
  <c r="CE193" i="5" s="1"/>
  <c r="BZ227" i="5"/>
  <c r="CH227" i="5" s="1"/>
  <c r="BZ188" i="5"/>
  <c r="BY129" i="5"/>
  <c r="CE129" i="5" s="1"/>
  <c r="BY49" i="5"/>
  <c r="CE49" i="5" s="1"/>
  <c r="CA240" i="5"/>
  <c r="CG240" i="5" s="1"/>
  <c r="BY154" i="5"/>
  <c r="CE154" i="5" s="1"/>
  <c r="BZ26" i="5"/>
  <c r="CH26" i="5" s="1"/>
  <c r="K26" i="11" s="1"/>
  <c r="L26" i="11" s="1"/>
  <c r="M26" i="11" s="1"/>
  <c r="X26" i="11" s="1"/>
  <c r="BZ67" i="5"/>
  <c r="CH67" i="5" s="1"/>
  <c r="K67" i="11" s="1"/>
  <c r="L67" i="11" s="1"/>
  <c r="M67" i="11" s="1"/>
  <c r="X67" i="11" s="1"/>
  <c r="CA130" i="5"/>
  <c r="CG130" i="5" s="1"/>
  <c r="BY190" i="5"/>
  <c r="CE190" i="5" s="1"/>
  <c r="BZ242" i="5"/>
  <c r="CH242" i="5" s="1"/>
  <c r="BY11" i="5"/>
  <c r="CE11" i="5" s="1"/>
  <c r="BZ101" i="5"/>
  <c r="CF101" i="5" s="1"/>
  <c r="BZ189" i="5"/>
  <c r="CH189" i="5" s="1"/>
  <c r="CA99" i="5"/>
  <c r="CG99" i="5" s="1"/>
  <c r="BY71" i="5"/>
  <c r="CE71" i="5" s="1"/>
  <c r="BY37" i="5"/>
  <c r="CE37" i="5" s="1"/>
  <c r="CA112" i="5"/>
  <c r="BY176" i="5"/>
  <c r="CE176" i="5" s="1"/>
  <c r="BY61" i="5"/>
  <c r="CE61" i="5" s="1"/>
  <c r="CA75" i="5"/>
  <c r="CC75" i="5" s="1"/>
  <c r="J75" i="7" s="1"/>
  <c r="K75" i="7" s="1"/>
  <c r="BZ76" i="5"/>
  <c r="CH76" i="5" s="1"/>
  <c r="K76" i="11" s="1"/>
  <c r="L76" i="11" s="1"/>
  <c r="M76" i="11" s="1"/>
  <c r="X76" i="11" s="1"/>
  <c r="BZ44" i="5"/>
  <c r="CH44" i="5" s="1"/>
  <c r="K44" i="11" s="1"/>
  <c r="L44" i="11" s="1"/>
  <c r="M44" i="11" s="1"/>
  <c r="X44" i="11" s="1"/>
  <c r="BY125" i="5"/>
  <c r="CE125" i="5" s="1"/>
  <c r="BZ180" i="5"/>
  <c r="CF180" i="5" s="1"/>
  <c r="CA23" i="5"/>
  <c r="CG23" i="5" s="1"/>
  <c r="BY88" i="5"/>
  <c r="CE88" i="5" s="1"/>
  <c r="BZ19" i="5"/>
  <c r="CF19" i="5" s="1"/>
  <c r="CA62" i="5"/>
  <c r="CC62" i="5" s="1"/>
  <c r="J62" i="7" s="1"/>
  <c r="K62" i="7" s="1"/>
  <c r="CA236" i="5"/>
  <c r="CG236" i="5" s="1"/>
  <c r="BZ162" i="5"/>
  <c r="CF162" i="5" s="1"/>
  <c r="BY90" i="5"/>
  <c r="CE90" i="5" s="1"/>
  <c r="CA86" i="5"/>
  <c r="CG86" i="5" s="1"/>
  <c r="BY67" i="5"/>
  <c r="CE67" i="5" s="1"/>
  <c r="BY134" i="5"/>
  <c r="CE134" i="5" s="1"/>
  <c r="BY196" i="5"/>
  <c r="CE196" i="5" s="1"/>
  <c r="CA92" i="5"/>
  <c r="CG92" i="5" s="1"/>
  <c r="BZ32" i="5"/>
  <c r="CF32" i="5" s="1"/>
  <c r="CA74" i="5"/>
  <c r="CG74" i="5" s="1"/>
  <c r="BZ100" i="5"/>
  <c r="CF100" i="5" s="1"/>
  <c r="BZ170" i="5"/>
  <c r="CF170" i="5" s="1"/>
  <c r="BY45" i="5"/>
  <c r="CE45" i="5" s="1"/>
  <c r="BY172" i="5"/>
  <c r="CE172" i="5" s="1"/>
  <c r="CA87" i="5"/>
  <c r="CC87" i="5" s="1"/>
  <c r="J87" i="7" s="1"/>
  <c r="K87" i="7" s="1"/>
  <c r="BY107" i="5"/>
  <c r="CE107" i="5" s="1"/>
  <c r="CA65" i="5"/>
  <c r="CC65" i="5" s="1"/>
  <c r="J65" i="7" s="1"/>
  <c r="K65" i="7" s="1"/>
  <c r="CA193" i="5"/>
  <c r="CG193" i="5" s="1"/>
  <c r="BY91" i="5"/>
  <c r="CE91" i="5" s="1"/>
  <c r="BY145" i="5"/>
  <c r="CE145" i="5" s="1"/>
  <c r="CA141" i="5"/>
  <c r="CA100" i="5"/>
  <c r="CG100" i="5" s="1"/>
  <c r="BY116" i="5"/>
  <c r="CE116" i="5" s="1"/>
  <c r="BZ80" i="5"/>
  <c r="CF80" i="5" s="1"/>
  <c r="BY25" i="5"/>
  <c r="CE25" i="5" s="1"/>
  <c r="BY221" i="5"/>
  <c r="CE221" i="5" s="1"/>
  <c r="BZ131" i="5"/>
  <c r="CF131" i="5" s="1"/>
  <c r="BZ225" i="5"/>
  <c r="CH225" i="5" s="1"/>
  <c r="CA207" i="5"/>
  <c r="BZ65" i="5"/>
  <c r="CF65" i="5" s="1"/>
  <c r="BY111" i="5"/>
  <c r="CE111" i="5" s="1"/>
  <c r="CA219" i="5"/>
  <c r="CG219" i="5" s="1"/>
  <c r="CA85" i="5"/>
  <c r="CC85" i="5" s="1"/>
  <c r="J85" i="7" s="1"/>
  <c r="K85" i="7" s="1"/>
  <c r="BZ83" i="5"/>
  <c r="CF83" i="5" s="1"/>
  <c r="BZ150" i="5"/>
  <c r="CH150" i="5" s="1"/>
  <c r="CA239" i="5"/>
  <c r="CC239" i="5" s="1"/>
  <c r="J239" i="7" s="1"/>
  <c r="K239" i="7" s="1"/>
  <c r="BY64" i="5"/>
  <c r="CE64" i="5" s="1"/>
  <c r="CA96" i="5"/>
  <c r="CG96" i="5" s="1"/>
  <c r="BY144" i="5"/>
  <c r="CE144" i="5" s="1"/>
  <c r="BY224" i="5"/>
  <c r="CE224" i="5" s="1"/>
  <c r="CA135" i="5"/>
  <c r="CC135" i="5" s="1"/>
  <c r="J135" i="7" s="1"/>
  <c r="K135" i="7" s="1"/>
  <c r="BZ23" i="5"/>
  <c r="CF23" i="5" s="1"/>
  <c r="BZ11" i="5"/>
  <c r="CF11" i="5" s="1"/>
  <c r="CA16" i="5"/>
  <c r="CG16" i="5" s="1"/>
  <c r="CA234" i="5"/>
  <c r="CA110" i="5"/>
  <c r="CG110" i="5" s="1"/>
  <c r="BZ27" i="5"/>
  <c r="CH27" i="5" s="1"/>
  <c r="K27" i="11" s="1"/>
  <c r="L27" i="11" s="1"/>
  <c r="M27" i="11" s="1"/>
  <c r="X27" i="11" s="1"/>
  <c r="BY132" i="5"/>
  <c r="CE132" i="5" s="1"/>
  <c r="BZ60" i="5"/>
  <c r="CH60" i="5" s="1"/>
  <c r="K60" i="11" s="1"/>
  <c r="L60" i="11" s="1"/>
  <c r="M60" i="11" s="1"/>
  <c r="X60" i="11" s="1"/>
  <c r="BY40" i="5"/>
  <c r="CE40" i="5" s="1"/>
  <c r="BY21" i="5"/>
  <c r="CE21" i="5" s="1"/>
  <c r="BZ104" i="5"/>
  <c r="CF104" i="5" s="1"/>
  <c r="CA203" i="5"/>
  <c r="CA82" i="5"/>
  <c r="CG82" i="5" s="1"/>
  <c r="CA53" i="5"/>
  <c r="CC53" i="5" s="1"/>
  <c r="J53" i="7" s="1"/>
  <c r="K53" i="7" s="1"/>
  <c r="CA201" i="5"/>
  <c r="CG201" i="5" s="1"/>
  <c r="BY6" i="5"/>
  <c r="CE6" i="5" s="1"/>
  <c r="CA50" i="5"/>
  <c r="CG50" i="5" s="1"/>
  <c r="CA228" i="5"/>
  <c r="CG228" i="5" s="1"/>
  <c r="BZ146" i="5"/>
  <c r="CF146" i="5" s="1"/>
  <c r="BZ18" i="5"/>
  <c r="CA209" i="5"/>
  <c r="CC209" i="5" s="1"/>
  <c r="J209" i="7" s="1"/>
  <c r="K209" i="7" s="1"/>
  <c r="BY14" i="5"/>
  <c r="CE14" i="5" s="1"/>
  <c r="CA58" i="5"/>
  <c r="CC58" i="5" s="1"/>
  <c r="J58" i="7" s="1"/>
  <c r="K58" i="7" s="1"/>
  <c r="CA232" i="5"/>
  <c r="CC232" i="5" s="1"/>
  <c r="J232" i="7" s="1"/>
  <c r="K232" i="7" s="1"/>
  <c r="BY151" i="5"/>
  <c r="CE151" i="5" s="1"/>
  <c r="BY9" i="5"/>
  <c r="CE9" i="5" s="1"/>
  <c r="CA90" i="5"/>
  <c r="CC90" i="5" s="1"/>
  <c r="J90" i="7" s="1"/>
  <c r="K90" i="7" s="1"/>
  <c r="CA122" i="5"/>
  <c r="CA188" i="5"/>
  <c r="CC188" i="5" s="1"/>
  <c r="J188" i="7" s="1"/>
  <c r="K188" i="7" s="1"/>
  <c r="BZ187" i="5"/>
  <c r="CH187" i="5" s="1"/>
  <c r="BY242" i="5"/>
  <c r="CE242" i="5" s="1"/>
  <c r="BZ90" i="5"/>
  <c r="CF90" i="5" s="1"/>
  <c r="BZ25" i="5"/>
  <c r="CH25" i="5" s="1"/>
  <c r="K25" i="11" s="1"/>
  <c r="L25" i="11" s="1"/>
  <c r="M25" i="11" s="1"/>
  <c r="X25" i="11" s="1"/>
  <c r="CA66" i="5"/>
  <c r="CG66" i="5" s="1"/>
  <c r="CA244" i="5"/>
  <c r="CG244" i="5" s="1"/>
  <c r="BZ166" i="5"/>
  <c r="BZ98" i="5"/>
  <c r="CF98" i="5" s="1"/>
  <c r="CA158" i="5"/>
  <c r="CC158" i="5" s="1"/>
  <c r="J158" i="7" s="1"/>
  <c r="K158" i="7" s="1"/>
  <c r="BY213" i="5"/>
  <c r="CE213" i="5" s="1"/>
  <c r="BY195" i="5"/>
  <c r="CE195" i="5" s="1"/>
  <c r="BZ230" i="5"/>
  <c r="CF230" i="5" s="1"/>
  <c r="BY26" i="5"/>
  <c r="CE26" i="5" s="1"/>
  <c r="CA98" i="5"/>
  <c r="CC98" i="5" s="1"/>
  <c r="J98" i="7" s="1"/>
  <c r="K98" i="7" s="1"/>
  <c r="CA78" i="5"/>
  <c r="CC78" i="5" s="1"/>
  <c r="J78" i="7" s="1"/>
  <c r="K78" i="7" s="1"/>
  <c r="BY235" i="5"/>
  <c r="CE235" i="5" s="1"/>
  <c r="BZ7" i="5"/>
  <c r="CH7" i="5" s="1"/>
  <c r="K7" i="11" s="1"/>
  <c r="L7" i="11" s="1"/>
  <c r="M7" i="11" s="1"/>
  <c r="X7" i="11" s="1"/>
  <c r="CA81" i="5"/>
  <c r="CC81" i="5" s="1"/>
  <c r="J81" i="7" s="1"/>
  <c r="K81" i="7" s="1"/>
  <c r="CA142" i="5"/>
  <c r="CC142" i="5" s="1"/>
  <c r="J142" i="7" s="1"/>
  <c r="K142" i="7" s="1"/>
  <c r="BZ218" i="5"/>
  <c r="CF218" i="5" s="1"/>
  <c r="CA225" i="5"/>
  <c r="CG225" i="5" s="1"/>
  <c r="BY120" i="5"/>
  <c r="CE120" i="5" s="1"/>
  <c r="BY58" i="5"/>
  <c r="CE58" i="5" s="1"/>
  <c r="BY32" i="5"/>
  <c r="CE32" i="5" s="1"/>
  <c r="BZ108" i="5"/>
  <c r="CH108" i="5" s="1"/>
  <c r="K108" i="11" s="1"/>
  <c r="L108" i="11" s="1"/>
  <c r="M108" i="11" s="1"/>
  <c r="X108" i="11" s="1"/>
  <c r="BZ125" i="5"/>
  <c r="CF125" i="5" s="1"/>
  <c r="BY170" i="5"/>
  <c r="CE170" i="5" s="1"/>
  <c r="CA189" i="5"/>
  <c r="CC189" i="5" s="1"/>
  <c r="J189" i="7" s="1"/>
  <c r="K189" i="7" s="1"/>
  <c r="CA70" i="5"/>
  <c r="CC70" i="5" s="1"/>
  <c r="J70" i="7" s="1"/>
  <c r="K70" i="7" s="1"/>
  <c r="CA200" i="5"/>
  <c r="CG200" i="5" s="1"/>
  <c r="BZ183" i="5"/>
  <c r="BY135" i="5"/>
  <c r="CE135" i="5" s="1"/>
  <c r="CA72" i="5"/>
  <c r="CC72" i="5" s="1"/>
  <c r="J72" i="7" s="1"/>
  <c r="K72" i="7" s="1"/>
  <c r="CA204" i="5"/>
  <c r="CG204" i="5" s="1"/>
  <c r="CA218" i="5"/>
  <c r="CC218" i="5" s="1"/>
  <c r="J218" i="7" s="1"/>
  <c r="K218" i="7" s="1"/>
  <c r="BY159" i="5"/>
  <c r="CE159" i="5" s="1"/>
  <c r="CA51" i="5"/>
  <c r="CG51" i="5" s="1"/>
  <c r="BZ127" i="5"/>
  <c r="CF127" i="5" s="1"/>
  <c r="BY173" i="5"/>
  <c r="CE173" i="5" s="1"/>
  <c r="BZ124" i="5"/>
  <c r="CH124" i="5" s="1"/>
  <c r="CA129" i="5"/>
  <c r="CC129" i="5" s="1"/>
  <c r="J129" i="7" s="1"/>
  <c r="K129" i="7" s="1"/>
  <c r="CA38" i="5"/>
  <c r="CG38" i="5" s="1"/>
  <c r="BZ156" i="5"/>
  <c r="CH156" i="5" s="1"/>
  <c r="CA79" i="5"/>
  <c r="CC79" i="5" s="1"/>
  <c r="J79" i="7" s="1"/>
  <c r="K79" i="7" s="1"/>
  <c r="CA175" i="5"/>
  <c r="CC175" i="5" s="1"/>
  <c r="J175" i="7" s="1"/>
  <c r="K175" i="7" s="1"/>
  <c r="BZ158" i="5"/>
  <c r="CF158" i="5" s="1"/>
  <c r="CA222" i="5"/>
  <c r="CG222" i="5" s="1"/>
  <c r="BY47" i="5"/>
  <c r="CE47" i="5" s="1"/>
  <c r="BZ121" i="5"/>
  <c r="CF121" i="5" s="1"/>
  <c r="BZ205" i="5"/>
  <c r="CH205" i="5" s="1"/>
  <c r="CA18" i="5"/>
  <c r="CG18" i="5" s="1"/>
  <c r="CA211" i="5"/>
  <c r="CC211" i="5" s="1"/>
  <c r="J211" i="7" s="1"/>
  <c r="K211" i="7" s="1"/>
  <c r="BZ24" i="5"/>
  <c r="CH24" i="5" s="1"/>
  <c r="K24" i="11" s="1"/>
  <c r="L24" i="11" s="1"/>
  <c r="M24" i="11" s="1"/>
  <c r="X24" i="11" s="1"/>
  <c r="BY152" i="5"/>
  <c r="CE152" i="5" s="1"/>
  <c r="CA49" i="5"/>
  <c r="BZ91" i="5"/>
  <c r="CH91" i="5" s="1"/>
  <c r="K91" i="11" s="1"/>
  <c r="L91" i="11" s="1"/>
  <c r="M91" i="11" s="1"/>
  <c r="X91" i="11" s="1"/>
  <c r="CA199" i="5"/>
  <c r="CC199" i="5" s="1"/>
  <c r="J199" i="7" s="1"/>
  <c r="K199" i="7" s="1"/>
  <c r="BZ192" i="5"/>
  <c r="CH192" i="5" s="1"/>
  <c r="CA192" i="5"/>
  <c r="CC192" i="5" s="1"/>
  <c r="J192" i="7" s="1"/>
  <c r="K192" i="7" s="1"/>
  <c r="CA238" i="5"/>
  <c r="CC238" i="5" s="1"/>
  <c r="J238" i="7" s="1"/>
  <c r="K238" i="7" s="1"/>
  <c r="BY219" i="5"/>
  <c r="CE219" i="5" s="1"/>
  <c r="BY186" i="5"/>
  <c r="CE186" i="5" s="1"/>
  <c r="BY204" i="5"/>
  <c r="CE204" i="5" s="1"/>
  <c r="BY104" i="5"/>
  <c r="CE104" i="5" s="1"/>
  <c r="CA54" i="5"/>
  <c r="CC54" i="5" s="1"/>
  <c r="J54" i="7" s="1"/>
  <c r="K54" i="7" s="1"/>
  <c r="CA27" i="5"/>
  <c r="CG27" i="5" s="1"/>
  <c r="CA120" i="5"/>
  <c r="CG120" i="5" s="1"/>
  <c r="BY147" i="5"/>
  <c r="CE147" i="5" s="1"/>
  <c r="BY110" i="5"/>
  <c r="CE110" i="5" s="1"/>
  <c r="CA157" i="5"/>
  <c r="CC157" i="5" s="1"/>
  <c r="J157" i="7" s="1"/>
  <c r="K157" i="7" s="1"/>
  <c r="BZ56" i="5"/>
  <c r="CH56" i="5" s="1"/>
  <c r="K56" i="11" s="1"/>
  <c r="L56" i="11" s="1"/>
  <c r="M56" i="11" s="1"/>
  <c r="X56" i="11" s="1"/>
  <c r="CA171" i="5"/>
  <c r="CG171" i="5" s="1"/>
  <c r="BY161" i="5"/>
  <c r="CE161" i="5" s="1"/>
  <c r="CA242" i="5"/>
  <c r="CC242" i="5" s="1"/>
  <c r="J242" i="7" s="1"/>
  <c r="K242" i="7" s="1"/>
  <c r="BZ231" i="5"/>
  <c r="CH231" i="5" s="1"/>
  <c r="BZ118" i="5"/>
  <c r="CH118" i="5" s="1"/>
  <c r="BZ240" i="5"/>
  <c r="CH240" i="5" s="1"/>
  <c r="CA83" i="5"/>
  <c r="CG83" i="5" s="1"/>
  <c r="BZ35" i="5"/>
  <c r="CF35" i="5" s="1"/>
  <c r="CA9" i="5"/>
  <c r="CG9" i="5" s="1"/>
  <c r="BY212" i="5"/>
  <c r="CE212" i="5" s="1"/>
  <c r="BY167" i="5"/>
  <c r="CE167" i="5" s="1"/>
  <c r="BY245" i="5"/>
  <c r="CE245" i="5" s="1"/>
  <c r="BZ228" i="5"/>
  <c r="CF228" i="5" s="1"/>
  <c r="BY216" i="5"/>
  <c r="CE216" i="5" s="1"/>
  <c r="BZ64" i="5"/>
  <c r="CH64" i="5" s="1"/>
  <c r="K64" i="11" s="1"/>
  <c r="L64" i="11" s="1"/>
  <c r="M64" i="11" s="1"/>
  <c r="X64" i="11" s="1"/>
  <c r="BZ55" i="5"/>
  <c r="CA230" i="5"/>
  <c r="CG230" i="5" s="1"/>
  <c r="BY122" i="5"/>
  <c r="CE122" i="5" s="1"/>
  <c r="CA164" i="5"/>
  <c r="CG164" i="5" s="1"/>
  <c r="BZ214" i="5"/>
  <c r="CF214" i="5" s="1"/>
  <c r="BZ159" i="5"/>
  <c r="CF159" i="5" s="1"/>
  <c r="CA68" i="5"/>
  <c r="CC68" i="5" s="1"/>
  <c r="J68" i="7" s="1"/>
  <c r="K68" i="7" s="1"/>
  <c r="BZ46" i="5"/>
  <c r="CH46" i="5" s="1"/>
  <c r="K46" i="11" s="1"/>
  <c r="L46" i="11" s="1"/>
  <c r="M46" i="11" s="1"/>
  <c r="X46" i="11" s="1"/>
  <c r="BZ137" i="5"/>
  <c r="CF137" i="5" s="1"/>
  <c r="CA145" i="5"/>
  <c r="CC145" i="5" s="1"/>
  <c r="J145" i="7" s="1"/>
  <c r="K145" i="7" s="1"/>
  <c r="BZ243" i="5"/>
  <c r="CH243" i="5" s="1"/>
  <c r="BZ110" i="5"/>
  <c r="CF110" i="5" s="1"/>
  <c r="BY218" i="5"/>
  <c r="CE218" i="5" s="1"/>
  <c r="BY51" i="5"/>
  <c r="CE51" i="5" s="1"/>
  <c r="CA123" i="5"/>
  <c r="CC123" i="5" s="1"/>
  <c r="J123" i="7" s="1"/>
  <c r="K123" i="7" s="1"/>
  <c r="BZ81" i="5"/>
  <c r="CF81" i="5" s="1"/>
  <c r="BZ177" i="5"/>
  <c r="CH177" i="5" s="1"/>
  <c r="BY199" i="5"/>
  <c r="CE199" i="5" s="1"/>
  <c r="BZ172" i="5"/>
  <c r="CF172" i="5" s="1"/>
  <c r="BY206" i="5"/>
  <c r="CE206" i="5" s="1"/>
  <c r="BY3" i="5"/>
  <c r="CE3" i="5" s="1"/>
  <c r="BZ30" i="5"/>
  <c r="CH30" i="5" s="1"/>
  <c r="K30" i="11" s="1"/>
  <c r="L30" i="11" s="1"/>
  <c r="M30" i="11" s="1"/>
  <c r="X30" i="11" s="1"/>
  <c r="BY142" i="5"/>
  <c r="CE142" i="5" s="1"/>
  <c r="CA169" i="5"/>
  <c r="CC169" i="5" s="1"/>
  <c r="J169" i="7" s="1"/>
  <c r="K169" i="7" s="1"/>
  <c r="CA136" i="5"/>
  <c r="CC136" i="5" s="1"/>
  <c r="J136" i="7" s="1"/>
  <c r="K136" i="7" s="1"/>
  <c r="BZ176" i="5"/>
  <c r="CF176" i="5" s="1"/>
  <c r="BY52" i="5"/>
  <c r="CE52" i="5" s="1"/>
  <c r="CA95" i="5"/>
  <c r="CC95" i="5" s="1"/>
  <c r="J95" i="7" s="1"/>
  <c r="K95" i="7" s="1"/>
  <c r="BY43" i="5"/>
  <c r="CE43" i="5" s="1"/>
  <c r="CA155" i="5"/>
  <c r="CG155" i="5" s="1"/>
  <c r="BZ71" i="5"/>
  <c r="CH71" i="5" s="1"/>
  <c r="K71" i="11" s="1"/>
  <c r="L71" i="11" s="1"/>
  <c r="M71" i="11" s="1"/>
  <c r="X71" i="11" s="1"/>
  <c r="BY117" i="5"/>
  <c r="CE117" i="5" s="1"/>
  <c r="BY178" i="5"/>
  <c r="CE178" i="5" s="1"/>
  <c r="BZ111" i="5"/>
  <c r="CF111" i="5" s="1"/>
  <c r="BY233" i="5"/>
  <c r="CE233" i="5" s="1"/>
  <c r="BY29" i="5"/>
  <c r="CE29" i="5" s="1"/>
  <c r="BY54" i="5"/>
  <c r="CE54" i="5" s="1"/>
  <c r="BY55" i="5"/>
  <c r="CE55" i="5" s="1"/>
  <c r="BY15" i="5"/>
  <c r="CE15" i="5" s="1"/>
  <c r="BY211" i="5"/>
  <c r="CE211" i="5" s="1"/>
  <c r="CA160" i="5"/>
  <c r="CC160" i="5" s="1"/>
  <c r="J160" i="7" s="1"/>
  <c r="K160" i="7" s="1"/>
  <c r="CA29" i="5"/>
  <c r="CC29" i="5" s="1"/>
  <c r="J29" i="7" s="1"/>
  <c r="K29" i="7" s="1"/>
  <c r="CA114" i="5"/>
  <c r="CC114" i="5" s="1"/>
  <c r="J114" i="7" s="1"/>
  <c r="K114" i="7" s="1"/>
  <c r="BY106" i="5"/>
  <c r="CE106" i="5" s="1"/>
  <c r="CA113" i="5"/>
  <c r="CG113" i="5" s="1"/>
  <c r="BY165" i="5"/>
  <c r="CE165" i="5" s="1"/>
  <c r="CA229" i="5"/>
  <c r="CG229" i="5" s="1"/>
  <c r="BY7" i="5"/>
  <c r="CE7" i="5" s="1"/>
  <c r="BZ96" i="5"/>
  <c r="CH96" i="5" s="1"/>
  <c r="K96" i="11" s="1"/>
  <c r="L96" i="11" s="1"/>
  <c r="M96" i="11" s="1"/>
  <c r="X96" i="11" s="1"/>
  <c r="CA28" i="5"/>
  <c r="CG28" i="5" s="1"/>
  <c r="BZ20" i="5"/>
  <c r="CF20" i="5" s="1"/>
  <c r="CA84" i="5"/>
  <c r="CC84" i="5" s="1"/>
  <c r="J84" i="7" s="1"/>
  <c r="K84" i="7" s="1"/>
  <c r="BZ63" i="5"/>
  <c r="CH63" i="5" s="1"/>
  <c r="K63" i="11" s="1"/>
  <c r="L63" i="11" s="1"/>
  <c r="M63" i="11" s="1"/>
  <c r="X63" i="11" s="1"/>
  <c r="BY158" i="5"/>
  <c r="CE158" i="5" s="1"/>
  <c r="BZ165" i="5"/>
  <c r="CH165" i="5" s="1"/>
  <c r="BZ106" i="5"/>
  <c r="CF106" i="5" s="1"/>
  <c r="CA133" i="5"/>
  <c r="CC133" i="5" s="1"/>
  <c r="J133" i="7" s="1"/>
  <c r="K133" i="7" s="1"/>
  <c r="BZ236" i="5"/>
  <c r="CH236" i="5" s="1"/>
  <c r="BY83" i="5"/>
  <c r="CE83" i="5" s="1"/>
  <c r="CA167" i="5"/>
  <c r="CC167" i="5" s="1"/>
  <c r="J167" i="7" s="1"/>
  <c r="K167" i="7" s="1"/>
  <c r="BZ112" i="5"/>
  <c r="CH112" i="5" s="1"/>
  <c r="K112" i="11" s="1"/>
  <c r="L112" i="11" s="1"/>
  <c r="M112" i="11" s="1"/>
  <c r="X112" i="11" s="1"/>
  <c r="BY197" i="5"/>
  <c r="CE197" i="5" s="1"/>
  <c r="BZ216" i="5"/>
  <c r="CH216" i="5" s="1"/>
  <c r="BY188" i="5"/>
  <c r="CE188" i="5" s="1"/>
  <c r="BZ215" i="5"/>
  <c r="CH215" i="5" s="1"/>
  <c r="CA56" i="5"/>
  <c r="CC56" i="5" s="1"/>
  <c r="J56" i="7" s="1"/>
  <c r="K56" i="7" s="1"/>
  <c r="BZ51" i="5"/>
  <c r="CF51" i="5" s="1"/>
  <c r="BY163" i="5"/>
  <c r="CE163" i="5" s="1"/>
  <c r="CA185" i="5"/>
  <c r="CC185" i="5" s="1"/>
  <c r="J185" i="7" s="1"/>
  <c r="K185" i="7" s="1"/>
  <c r="BZ157" i="5"/>
  <c r="CF157" i="5" s="1"/>
  <c r="BY192" i="5"/>
  <c r="CE192" i="5" s="1"/>
  <c r="CA25" i="5"/>
  <c r="CG25" i="5" s="1"/>
  <c r="BZ86" i="5"/>
  <c r="CF86" i="5" s="1"/>
  <c r="BY74" i="5"/>
  <c r="CE74" i="5" s="1"/>
  <c r="CA42" i="5"/>
  <c r="CC42" i="5" s="1"/>
  <c r="J42" i="7" s="1"/>
  <c r="K42" i="7" s="1"/>
  <c r="BZ88" i="5"/>
  <c r="CF88" i="5" s="1"/>
  <c r="BY155" i="5"/>
  <c r="CE155" i="5" s="1"/>
  <c r="CA227" i="5"/>
  <c r="CC227" i="5" s="1"/>
  <c r="J227" i="7" s="1"/>
  <c r="K227" i="7" s="1"/>
  <c r="CA150" i="5"/>
  <c r="CC150" i="5" s="1"/>
  <c r="J150" i="7" s="1"/>
  <c r="K150" i="7" s="1"/>
  <c r="CA231" i="5"/>
  <c r="CG231" i="5" s="1"/>
  <c r="BZ141" i="5"/>
  <c r="CF141" i="5" s="1"/>
  <c r="BZ164" i="5"/>
  <c r="CH164" i="5" s="1"/>
  <c r="BZ72" i="5"/>
  <c r="CH72" i="5" s="1"/>
  <c r="K72" i="11" s="1"/>
  <c r="L72" i="11" s="1"/>
  <c r="M72" i="11" s="1"/>
  <c r="X72" i="11" s="1"/>
  <c r="CA187" i="5"/>
  <c r="CG187" i="5" s="1"/>
  <c r="BY181" i="5"/>
  <c r="CE181" i="5" s="1"/>
  <c r="CA102" i="5"/>
  <c r="CG102" i="5" s="1"/>
  <c r="BZ239" i="5"/>
  <c r="CF239" i="5" s="1"/>
  <c r="CA149" i="5"/>
  <c r="CC149" i="5" s="1"/>
  <c r="J149" i="7" s="1"/>
  <c r="K149" i="7" s="1"/>
  <c r="BY92" i="5"/>
  <c r="CE92" i="5" s="1"/>
  <c r="CA179" i="5"/>
  <c r="CG179" i="5" s="1"/>
  <c r="BY128" i="5"/>
  <c r="CE128" i="5" s="1"/>
  <c r="BZ211" i="5"/>
  <c r="CF211" i="5" s="1"/>
  <c r="BY205" i="5"/>
  <c r="CE205" i="5" s="1"/>
  <c r="BY162" i="5"/>
  <c r="CE162" i="5" s="1"/>
  <c r="CA180" i="5"/>
  <c r="CG180" i="5" s="1"/>
  <c r="BY108" i="5"/>
  <c r="CE108" i="5" s="1"/>
  <c r="CA184" i="5"/>
  <c r="CC184" i="5" s="1"/>
  <c r="J184" i="7" s="1"/>
  <c r="K184" i="7" s="1"/>
  <c r="CA206" i="5"/>
  <c r="CC206" i="5" s="1"/>
  <c r="J206" i="7" s="1"/>
  <c r="K206" i="7" s="1"/>
  <c r="BY139" i="5"/>
  <c r="CE139" i="5" s="1"/>
  <c r="CA103" i="5"/>
  <c r="CG103" i="5" s="1"/>
  <c r="BZ184" i="5"/>
  <c r="CF184" i="5" s="1"/>
  <c r="BZ132" i="5"/>
  <c r="CF132" i="5" s="1"/>
  <c r="CA161" i="5"/>
  <c r="CC161" i="5" s="1"/>
  <c r="J161" i="7" s="1"/>
  <c r="K161" i="7" s="1"/>
  <c r="CA127" i="5"/>
  <c r="CC127" i="5" s="1"/>
  <c r="J127" i="7" s="1"/>
  <c r="K127" i="7" s="1"/>
  <c r="BY200" i="5"/>
  <c r="CE200" i="5" s="1"/>
  <c r="BY63" i="5"/>
  <c r="CE63" i="5" s="1"/>
  <c r="CA117" i="5"/>
  <c r="CC117" i="5" s="1"/>
  <c r="J117" i="7" s="1"/>
  <c r="K117" i="7" s="1"/>
  <c r="CA7" i="5"/>
  <c r="CG7" i="5" s="1"/>
  <c r="CA208" i="5"/>
  <c r="CG208" i="5" s="1"/>
  <c r="CA194" i="5"/>
  <c r="CC194" i="5" s="1"/>
  <c r="J194" i="7" s="1"/>
  <c r="K194" i="7" s="1"/>
  <c r="CA246" i="5"/>
  <c r="CG246" i="5" s="1"/>
  <c r="BY229" i="5"/>
  <c r="CE229" i="5" s="1"/>
  <c r="BY198" i="5"/>
  <c r="CE198" i="5" s="1"/>
  <c r="BY215" i="5"/>
  <c r="CE215" i="5" s="1"/>
  <c r="CA26" i="5"/>
  <c r="CG26" i="5" s="1"/>
  <c r="BY41" i="5"/>
  <c r="CE41" i="5" s="1"/>
  <c r="BZ153" i="5"/>
  <c r="CF153" i="5" s="1"/>
  <c r="CA177" i="5"/>
  <c r="CG177" i="5" s="1"/>
  <c r="BY166" i="5"/>
  <c r="CE166" i="5" s="1"/>
  <c r="BY220" i="5"/>
  <c r="CE220" i="5" s="1"/>
  <c r="BY223" i="5"/>
  <c r="CE223" i="5" s="1"/>
  <c r="CA64" i="5"/>
  <c r="CC64" i="5" s="1"/>
  <c r="J64" i="7" s="1"/>
  <c r="K64" i="7" s="1"/>
  <c r="BZ59" i="5"/>
  <c r="CF59" i="5" s="1"/>
  <c r="BY171" i="5"/>
  <c r="CE171" i="5" s="1"/>
  <c r="BZ193" i="5"/>
  <c r="CF193" i="5" s="1"/>
  <c r="BZ182" i="5"/>
  <c r="CF182" i="5" s="1"/>
  <c r="BY228" i="5"/>
  <c r="CE228" i="5" s="1"/>
  <c r="CA128" i="5"/>
  <c r="CC128" i="5" s="1"/>
  <c r="J128" i="7" s="1"/>
  <c r="K128" i="7" s="1"/>
  <c r="BZ229" i="5"/>
  <c r="CF229" i="5" s="1"/>
  <c r="CA237" i="5"/>
  <c r="CG237" i="5" s="1"/>
  <c r="BY234" i="5"/>
  <c r="CE234" i="5" s="1"/>
  <c r="BZ37" i="5"/>
  <c r="CH37" i="5" s="1"/>
  <c r="K37" i="11" s="1"/>
  <c r="L37" i="11" s="1"/>
  <c r="M37" i="11" s="1"/>
  <c r="X37" i="11" s="1"/>
  <c r="CA12" i="5"/>
  <c r="CC12" i="5" s="1"/>
  <c r="J12" i="7" s="1"/>
  <c r="K12" i="7" s="1"/>
  <c r="CA97" i="5"/>
  <c r="CC97" i="5" s="1"/>
  <c r="J97" i="7" s="1"/>
  <c r="K97" i="7" s="1"/>
  <c r="BY113" i="5"/>
  <c r="CE113" i="5" s="1"/>
  <c r="BY241" i="5"/>
  <c r="CE241" i="5" s="1"/>
  <c r="BZ222" i="5"/>
  <c r="CH222" i="5" s="1"/>
  <c r="CA217" i="5"/>
  <c r="CG217" i="5" s="1"/>
  <c r="CA4" i="5"/>
  <c r="CG4" i="5" s="1"/>
  <c r="CA143" i="5"/>
  <c r="CC143" i="5" s="1"/>
  <c r="J143" i="7" s="1"/>
  <c r="K143" i="7" s="1"/>
  <c r="BZ140" i="5"/>
  <c r="CH140" i="5" s="1"/>
  <c r="CA118" i="5"/>
  <c r="CC118" i="5" s="1"/>
  <c r="J118" i="7" s="1"/>
  <c r="K118" i="7" s="1"/>
  <c r="CA60" i="5"/>
  <c r="CC60" i="5" s="1"/>
  <c r="J60" i="7" s="1"/>
  <c r="K60" i="7" s="1"/>
  <c r="CA35" i="5"/>
  <c r="CC35" i="5" s="1"/>
  <c r="J35" i="7" s="1"/>
  <c r="K35" i="7" s="1"/>
  <c r="BZ128" i="5"/>
  <c r="CF128" i="5" s="1"/>
  <c r="BZ134" i="5"/>
  <c r="CF134" i="5" s="1"/>
  <c r="BZ235" i="5"/>
  <c r="CH235" i="5" s="1"/>
  <c r="CA243" i="5"/>
  <c r="CG243" i="5" s="1"/>
  <c r="BY240" i="5"/>
  <c r="CE240" i="5" s="1"/>
  <c r="CA80" i="5"/>
  <c r="CG80" i="5" s="1"/>
  <c r="BZ75" i="5"/>
  <c r="CF75" i="5" s="1"/>
  <c r="BY187" i="5"/>
  <c r="CE187" i="5" s="1"/>
  <c r="BZ209" i="5"/>
  <c r="CH209" i="5" s="1"/>
  <c r="BZ210" i="5"/>
  <c r="CH210" i="5" s="1"/>
  <c r="BY244" i="5"/>
  <c r="CE244" i="5" s="1"/>
  <c r="BY48" i="5"/>
  <c r="CE48" i="5" s="1"/>
  <c r="CA20" i="5"/>
  <c r="CG20" i="5" s="1"/>
  <c r="CA108" i="5"/>
  <c r="CC108" i="5" s="1"/>
  <c r="J108" i="7" s="1"/>
  <c r="K108" i="7" s="1"/>
  <c r="BY121" i="5"/>
  <c r="CE121" i="5" s="1"/>
  <c r="BY222" i="5"/>
  <c r="CE222" i="5" s="1"/>
  <c r="BZ105" i="5"/>
  <c r="CH105" i="5" s="1"/>
  <c r="K105" i="11" s="1"/>
  <c r="L105" i="11" s="1"/>
  <c r="M105" i="11" s="1"/>
  <c r="X105" i="11" s="1"/>
  <c r="BZ232" i="5"/>
  <c r="CH232" i="5" s="1"/>
  <c r="BZ244" i="5"/>
  <c r="CH244" i="5" s="1"/>
  <c r="BY146" i="5"/>
  <c r="CE146" i="5" s="1"/>
  <c r="BZ168" i="5"/>
  <c r="CF168" i="5" s="1"/>
  <c r="CH246" i="5"/>
  <c r="CG178" i="5"/>
  <c r="CC178" i="5"/>
  <c r="J178" i="7" s="1"/>
  <c r="K178" i="7" s="1"/>
  <c r="CC19" i="5"/>
  <c r="J19" i="7" s="1"/>
  <c r="K19" i="7" s="1"/>
  <c r="CG19" i="5"/>
  <c r="CF36" i="5"/>
  <c r="CH36" i="5"/>
  <c r="K36" i="11" s="1"/>
  <c r="L36" i="11" s="1"/>
  <c r="M36" i="11" s="1"/>
  <c r="X36" i="11" s="1"/>
  <c r="CF202" i="5"/>
  <c r="CH202" i="5"/>
  <c r="CH77" i="5"/>
  <c r="K77" i="11" s="1"/>
  <c r="L77" i="11" s="1"/>
  <c r="M77" i="11" s="1"/>
  <c r="X77" i="11" s="1"/>
  <c r="CH145" i="5"/>
  <c r="CF145" i="5"/>
  <c r="CG174" i="5"/>
  <c r="CC174" i="5"/>
  <c r="J174" i="7" s="1"/>
  <c r="K174" i="7" s="1"/>
  <c r="CG5" i="5"/>
  <c r="CC5" i="5"/>
  <c r="J5" i="7" s="1"/>
  <c r="K5" i="7" s="1"/>
  <c r="CH40" i="5"/>
  <c r="K40" i="11" s="1"/>
  <c r="L40" i="11" s="1"/>
  <c r="M40" i="11" s="1"/>
  <c r="X40" i="11" s="1"/>
  <c r="CF40" i="5"/>
  <c r="CC146" i="5"/>
  <c r="J146" i="7" s="1"/>
  <c r="K146" i="7" s="1"/>
  <c r="CF129" i="5"/>
  <c r="CH129" i="5"/>
  <c r="CF143" i="5"/>
  <c r="CH122" i="5"/>
  <c r="CF122" i="5"/>
  <c r="CH95" i="5"/>
  <c r="K95" i="11" s="1"/>
  <c r="L95" i="11" s="1"/>
  <c r="M95" i="11" s="1"/>
  <c r="X95" i="11" s="1"/>
  <c r="CF95" i="5"/>
  <c r="CF212" i="5"/>
  <c r="CH212" i="5"/>
  <c r="CC141" i="5"/>
  <c r="J141" i="7" s="1"/>
  <c r="K141" i="7" s="1"/>
  <c r="CG141" i="5"/>
  <c r="CF199" i="5"/>
  <c r="CH199" i="5"/>
  <c r="CC151" i="5"/>
  <c r="J151" i="7" s="1"/>
  <c r="K151" i="7" s="1"/>
  <c r="CG151" i="5"/>
  <c r="CH190" i="5"/>
  <c r="CF190" i="5"/>
  <c r="CH35" i="5"/>
  <c r="K35" i="11" s="1"/>
  <c r="L35" i="11" s="1"/>
  <c r="M35" i="11" s="1"/>
  <c r="X35" i="11" s="1"/>
  <c r="CG234" i="5"/>
  <c r="CC234" i="5"/>
  <c r="J234" i="7" s="1"/>
  <c r="K234" i="7" s="1"/>
  <c r="CF22" i="5"/>
  <c r="CH22" i="5"/>
  <c r="K22" i="11" s="1"/>
  <c r="L22" i="11" s="1"/>
  <c r="M22" i="11" s="1"/>
  <c r="X22" i="11" s="1"/>
  <c r="CH43" i="5"/>
  <c r="K43" i="11" s="1"/>
  <c r="L43" i="11" s="1"/>
  <c r="M43" i="11" s="1"/>
  <c r="X43" i="11" s="1"/>
  <c r="CF43" i="5"/>
  <c r="CG61" i="5"/>
  <c r="CC61" i="5"/>
  <c r="J61" i="7" s="1"/>
  <c r="K61" i="7" s="1"/>
  <c r="CC112" i="5"/>
  <c r="J112" i="7" s="1"/>
  <c r="K112" i="7" s="1"/>
  <c r="CG112" i="5"/>
  <c r="CC23" i="5"/>
  <c r="J23" i="7" s="1"/>
  <c r="K23" i="7" s="1"/>
  <c r="CH103" i="5"/>
  <c r="K103" i="11" s="1"/>
  <c r="L103" i="11" s="1"/>
  <c r="M103" i="11" s="1"/>
  <c r="X103" i="11" s="1"/>
  <c r="CF103" i="5"/>
  <c r="CF197" i="5"/>
  <c r="CH197" i="5"/>
  <c r="CG207" i="5"/>
  <c r="CC207" i="5"/>
  <c r="J207" i="7" s="1"/>
  <c r="K207" i="7" s="1"/>
  <c r="CC138" i="5"/>
  <c r="J138" i="7" s="1"/>
  <c r="K138" i="7" s="1"/>
  <c r="CG138" i="5"/>
  <c r="CH203" i="5"/>
  <c r="CF203" i="5"/>
  <c r="CH226" i="5"/>
  <c r="CF226" i="5"/>
  <c r="CC170" i="5"/>
  <c r="J170" i="7" s="1"/>
  <c r="K170" i="7" s="1"/>
  <c r="CG170" i="5"/>
  <c r="CF126" i="5"/>
  <c r="CH126" i="5"/>
  <c r="CC121" i="5"/>
  <c r="J121" i="7" s="1"/>
  <c r="K121" i="7" s="1"/>
  <c r="CG121" i="5"/>
  <c r="CH139" i="5"/>
  <c r="CF139" i="5"/>
  <c r="CG126" i="5"/>
  <c r="CC126" i="5"/>
  <c r="J126" i="7" s="1"/>
  <c r="K126" i="7" s="1"/>
  <c r="CF185" i="5"/>
  <c r="CH185" i="5"/>
  <c r="CC106" i="5"/>
  <c r="J106" i="7" s="1"/>
  <c r="K106" i="7" s="1"/>
  <c r="CG106" i="5"/>
  <c r="CC153" i="5"/>
  <c r="J153" i="7" s="1"/>
  <c r="K153" i="7" s="1"/>
  <c r="CG153" i="5"/>
  <c r="CH217" i="5"/>
  <c r="CF217" i="5"/>
  <c r="CG78" i="5"/>
  <c r="CH188" i="5"/>
  <c r="CF188" i="5"/>
  <c r="CG34" i="5"/>
  <c r="CC34" i="5"/>
  <c r="J34" i="7" s="1"/>
  <c r="K34" i="7" s="1"/>
  <c r="CC219" i="5"/>
  <c r="J219" i="7" s="1"/>
  <c r="K219" i="7" s="1"/>
  <c r="CC96" i="5"/>
  <c r="J96" i="7" s="1"/>
  <c r="K96" i="7" s="1"/>
  <c r="CF102" i="5"/>
  <c r="CH102" i="5"/>
  <c r="K102" i="11" s="1"/>
  <c r="L102" i="11" s="1"/>
  <c r="M102" i="11" s="1"/>
  <c r="X102" i="11" s="1"/>
  <c r="CF54" i="5"/>
  <c r="CH54" i="5"/>
  <c r="K54" i="11" s="1"/>
  <c r="L54" i="11" s="1"/>
  <c r="M54" i="11" s="1"/>
  <c r="X54" i="11" s="1"/>
  <c r="CH9" i="5"/>
  <c r="K9" i="11" s="1"/>
  <c r="L9" i="11" s="1"/>
  <c r="M9" i="11" s="1"/>
  <c r="X9" i="11" s="1"/>
  <c r="CH12" i="5"/>
  <c r="K12" i="11" s="1"/>
  <c r="L12" i="11" s="1"/>
  <c r="M12" i="11" s="1"/>
  <c r="X12" i="11" s="1"/>
  <c r="CF12" i="5"/>
  <c r="CH68" i="5"/>
  <c r="K68" i="11" s="1"/>
  <c r="L68" i="11" s="1"/>
  <c r="M68" i="11" s="1"/>
  <c r="X68" i="11" s="1"/>
  <c r="CH183" i="5"/>
  <c r="CF183" i="5"/>
  <c r="CC30" i="5"/>
  <c r="J30" i="7" s="1"/>
  <c r="K30" i="7" s="1"/>
  <c r="CF151" i="5"/>
  <c r="CH151" i="5"/>
  <c r="CG203" i="5"/>
  <c r="CC203" i="5"/>
  <c r="J203" i="7" s="1"/>
  <c r="K203" i="7" s="1"/>
  <c r="CG53" i="5"/>
  <c r="CH18" i="5"/>
  <c r="K18" i="11" s="1"/>
  <c r="CF18" i="5"/>
  <c r="CG122" i="5"/>
  <c r="CC122" i="5"/>
  <c r="J122" i="7" s="1"/>
  <c r="K122" i="7" s="1"/>
  <c r="CF166" i="5"/>
  <c r="CH166" i="5"/>
  <c r="CC222" i="5"/>
  <c r="J222" i="7" s="1"/>
  <c r="K222" i="7" s="1"/>
  <c r="CG49" i="5"/>
  <c r="CC49" i="5"/>
  <c r="J49" i="7" s="1"/>
  <c r="K49" i="7" s="1"/>
  <c r="CF10" i="5"/>
  <c r="CH10" i="5"/>
  <c r="K10" i="11" s="1"/>
  <c r="L10" i="11" s="1"/>
  <c r="M10" i="11" s="1"/>
  <c r="X10" i="11" s="1"/>
  <c r="CC183" i="5"/>
  <c r="J183" i="7" s="1"/>
  <c r="K183" i="7" s="1"/>
  <c r="CG183" i="5"/>
  <c r="CF15" i="5"/>
  <c r="CH15" i="5"/>
  <c r="K15" i="11" s="1"/>
  <c r="L15" i="11" s="1"/>
  <c r="M15" i="11" s="1"/>
  <c r="X15" i="11" s="1"/>
  <c r="CH137" i="5"/>
  <c r="CH89" i="5"/>
  <c r="K89" i="11" s="1"/>
  <c r="L89" i="11" s="1"/>
  <c r="M89" i="11" s="1"/>
  <c r="X89" i="11" s="1"/>
  <c r="CF89" i="5"/>
  <c r="CF138" i="5"/>
  <c r="CC213" i="5"/>
  <c r="J213" i="7" s="1"/>
  <c r="K213" i="7" s="1"/>
  <c r="CG213" i="5"/>
  <c r="CH107" i="5"/>
  <c r="K107" i="11" s="1"/>
  <c r="L107" i="11" s="1"/>
  <c r="M107" i="11" s="1"/>
  <c r="X107" i="11" s="1"/>
  <c r="CH123" i="5"/>
  <c r="CG132" i="5"/>
  <c r="CC210" i="5"/>
  <c r="J210" i="7" s="1"/>
  <c r="K210" i="7" s="1"/>
  <c r="CG210" i="5"/>
  <c r="CH53" i="5"/>
  <c r="K53" i="11" s="1"/>
  <c r="L53" i="11" s="1"/>
  <c r="M53" i="11" s="1"/>
  <c r="X53" i="11" s="1"/>
  <c r="CG15" i="5"/>
  <c r="CC15" i="5"/>
  <c r="J15" i="7" s="1"/>
  <c r="K15" i="7" s="1"/>
  <c r="CG32" i="5"/>
  <c r="CC32" i="5"/>
  <c r="J32" i="7" s="1"/>
  <c r="K32" i="7" s="1"/>
  <c r="CH47" i="5"/>
  <c r="K47" i="11" s="1"/>
  <c r="L47" i="11" s="1"/>
  <c r="M47" i="11" s="1"/>
  <c r="X47" i="11" s="1"/>
  <c r="CF47" i="5"/>
  <c r="CC154" i="5"/>
  <c r="J154" i="7" s="1"/>
  <c r="K154" i="7" s="1"/>
  <c r="CG154" i="5"/>
  <c r="CH69" i="5"/>
  <c r="K69" i="11" s="1"/>
  <c r="L69" i="11" s="1"/>
  <c r="M69" i="11" s="1"/>
  <c r="X69" i="11" s="1"/>
  <c r="CF69" i="5"/>
  <c r="CF219" i="5"/>
  <c r="CC140" i="5"/>
  <c r="J140" i="7" s="1"/>
  <c r="K140" i="7" s="1"/>
  <c r="CG140" i="5"/>
  <c r="CF114" i="5"/>
  <c r="CH114" i="5"/>
  <c r="CF55" i="5"/>
  <c r="CH55" i="5"/>
  <c r="K55" i="11" s="1"/>
  <c r="L55" i="11" s="1"/>
  <c r="M55" i="11" s="1"/>
  <c r="X55" i="11" s="1"/>
  <c r="CF82" i="5"/>
  <c r="CH144" i="5"/>
  <c r="CF144" i="5"/>
  <c r="CH141" i="5"/>
  <c r="CF50" i="5"/>
  <c r="CH50" i="5"/>
  <c r="K50" i="11" s="1"/>
  <c r="L50" i="11" s="1"/>
  <c r="M50" i="11" s="1"/>
  <c r="X50" i="11" s="1"/>
  <c r="CF34" i="5"/>
  <c r="CH34" i="5"/>
  <c r="K34" i="11" s="1"/>
  <c r="L34" i="11" s="1"/>
  <c r="M34" i="11" s="1"/>
  <c r="X34" i="11" s="1"/>
  <c r="CC182" i="5"/>
  <c r="J182" i="7" s="1"/>
  <c r="K182" i="7" s="1"/>
  <c r="CG182" i="5"/>
  <c r="CH207" i="5"/>
  <c r="CF207" i="5"/>
  <c r="CG73" i="5"/>
  <c r="CC73" i="5"/>
  <c r="J73" i="7" s="1"/>
  <c r="K73" i="7" s="1"/>
  <c r="CF117" i="5"/>
  <c r="CF179" i="5"/>
  <c r="CH179" i="5"/>
  <c r="CH14" i="5"/>
  <c r="K14" i="11" s="1"/>
  <c r="L14" i="11" s="1"/>
  <c r="M14" i="11" s="1"/>
  <c r="X14" i="11" s="1"/>
  <c r="CF14" i="5"/>
  <c r="CF204" i="5"/>
  <c r="CH204" i="5"/>
  <c r="CF16" i="5"/>
  <c r="CH16" i="5"/>
  <c r="K16" i="11" s="1"/>
  <c r="L16" i="11" s="1"/>
  <c r="M16" i="11" s="1"/>
  <c r="X16" i="11" s="1"/>
  <c r="CG94" i="5"/>
  <c r="CC94" i="5"/>
  <c r="J94" i="7" s="1"/>
  <c r="K94" i="7" s="1"/>
  <c r="CH28" i="5"/>
  <c r="K28" i="11" s="1"/>
  <c r="L28" i="11" s="1"/>
  <c r="M28" i="11" s="1"/>
  <c r="X28" i="11" s="1"/>
  <c r="CF28" i="5"/>
  <c r="CG52" i="5"/>
  <c r="CC52" i="5"/>
  <c r="J52" i="7" s="1"/>
  <c r="K52" i="7" s="1"/>
  <c r="CC116" i="5"/>
  <c r="J116" i="7" s="1"/>
  <c r="K116" i="7" s="1"/>
  <c r="CG116" i="5"/>
  <c r="CF167" i="5"/>
  <c r="CH167" i="5"/>
  <c r="CG93" i="5"/>
  <c r="CC93" i="5"/>
  <c r="J93" i="7" s="1"/>
  <c r="K93" i="7" s="1"/>
  <c r="CH101" i="5"/>
  <c r="K101" i="11" s="1"/>
  <c r="L101" i="11" s="1"/>
  <c r="M101" i="11" s="1"/>
  <c r="X101" i="11" s="1"/>
  <c r="CH111" i="5"/>
  <c r="K111" i="11" s="1"/>
  <c r="L111" i="11" s="1"/>
  <c r="M111" i="11" s="1"/>
  <c r="X111" i="11" s="1"/>
  <c r="CH65" i="5" l="1"/>
  <c r="K65" i="11" s="1"/>
  <c r="L65" i="11" s="1"/>
  <c r="M65" i="11" s="1"/>
  <c r="X65" i="11" s="1"/>
  <c r="CG202" i="5"/>
  <c r="CF206" i="5"/>
  <c r="CC205" i="5"/>
  <c r="J205" i="7" s="1"/>
  <c r="K205" i="7" s="1"/>
  <c r="CF124" i="5"/>
  <c r="CC100" i="5"/>
  <c r="J100" i="7" s="1"/>
  <c r="K100" i="7" s="1"/>
  <c r="CG56" i="5"/>
  <c r="CG29" i="5"/>
  <c r="CG188" i="5"/>
  <c r="CH78" i="5"/>
  <c r="K78" i="11" s="1"/>
  <c r="L78" i="11" s="1"/>
  <c r="M78" i="11" s="1"/>
  <c r="X78" i="11" s="1"/>
  <c r="CH174" i="5"/>
  <c r="CF76" i="5"/>
  <c r="CF233" i="5"/>
  <c r="CG209" i="5"/>
  <c r="CG172" i="5"/>
  <c r="CC152" i="5"/>
  <c r="J152" i="7" s="1"/>
  <c r="K152" i="7" s="1"/>
  <c r="CC88" i="5"/>
  <c r="J88" i="7" s="1"/>
  <c r="K88" i="7" s="1"/>
  <c r="CG124" i="5"/>
  <c r="CG233" i="5"/>
  <c r="CH57" i="5"/>
  <c r="K57" i="11" s="1"/>
  <c r="L57" i="11" s="1"/>
  <c r="M57" i="11" s="1"/>
  <c r="X57" i="11" s="1"/>
  <c r="CC107" i="5"/>
  <c r="J107" i="7" s="1"/>
  <c r="K107" i="7" s="1"/>
  <c r="CH169" i="5"/>
  <c r="CC22" i="5"/>
  <c r="J22" i="7" s="1"/>
  <c r="K22" i="7" s="1"/>
  <c r="CC17" i="5"/>
  <c r="J17" i="7" s="1"/>
  <c r="K17" i="7" s="1"/>
  <c r="CH208" i="5"/>
  <c r="CG57" i="5"/>
  <c r="CG221" i="5"/>
  <c r="CG166" i="5"/>
  <c r="CF45" i="5"/>
  <c r="CF136" i="5"/>
  <c r="CF209" i="5"/>
  <c r="CG81" i="5"/>
  <c r="CG206" i="5"/>
  <c r="CH198" i="5"/>
  <c r="CF116" i="5"/>
  <c r="CH135" i="5"/>
  <c r="CC137" i="5"/>
  <c r="J137" i="7" s="1"/>
  <c r="K137" i="7" s="1"/>
  <c r="CF33" i="5"/>
  <c r="CF241" i="5"/>
  <c r="CG65" i="5"/>
  <c r="CC76" i="5"/>
  <c r="J76" i="7" s="1"/>
  <c r="K76" i="7" s="1"/>
  <c r="CC241" i="5"/>
  <c r="J241" i="7" s="1"/>
  <c r="K241" i="7" s="1"/>
  <c r="CH62" i="5"/>
  <c r="K62" i="11" s="1"/>
  <c r="L62" i="11" s="1"/>
  <c r="M62" i="11" s="1"/>
  <c r="X62" i="11" s="1"/>
  <c r="CG105" i="5"/>
  <c r="CG214" i="5"/>
  <c r="CF21" i="5"/>
  <c r="CC36" i="5"/>
  <c r="J36" i="7" s="1"/>
  <c r="K36" i="7" s="1"/>
  <c r="CF156" i="5"/>
  <c r="CF152" i="5"/>
  <c r="CC240" i="5"/>
  <c r="J240" i="7" s="1"/>
  <c r="K240" i="7" s="1"/>
  <c r="CC201" i="5"/>
  <c r="J201" i="7" s="1"/>
  <c r="K201" i="7" s="1"/>
  <c r="CC92" i="5"/>
  <c r="J92" i="7" s="1"/>
  <c r="K92" i="7" s="1"/>
  <c r="CG85" i="5"/>
  <c r="CC230" i="5"/>
  <c r="J230" i="7" s="1"/>
  <c r="K230" i="7" s="1"/>
  <c r="CH86" i="5"/>
  <c r="K86" i="11" s="1"/>
  <c r="L86" i="11" s="1"/>
  <c r="M86" i="11" s="1"/>
  <c r="X86" i="11" s="1"/>
  <c r="CG184" i="5"/>
  <c r="CH128" i="5"/>
  <c r="CH176" i="5"/>
  <c r="CC120" i="5"/>
  <c r="J120" i="7" s="1"/>
  <c r="K120" i="7" s="1"/>
  <c r="CH153" i="5"/>
  <c r="CG218" i="5"/>
  <c r="CF140" i="5"/>
  <c r="CF44" i="5"/>
  <c r="CC27" i="5"/>
  <c r="J27" i="7" s="1"/>
  <c r="K27" i="7" s="1"/>
  <c r="CC204" i="5"/>
  <c r="J204" i="7" s="1"/>
  <c r="K204" i="7" s="1"/>
  <c r="CH88" i="5"/>
  <c r="K88" i="11" s="1"/>
  <c r="L88" i="11" s="1"/>
  <c r="M88" i="11" s="1"/>
  <c r="CG167" i="5"/>
  <c r="CG95" i="5"/>
  <c r="CG143" i="5"/>
  <c r="CC38" i="5"/>
  <c r="J38" i="7" s="1"/>
  <c r="K38" i="7" s="1"/>
  <c r="CC7" i="5"/>
  <c r="J7" i="7" s="1"/>
  <c r="K7" i="7" s="1"/>
  <c r="CG64" i="5"/>
  <c r="CC237" i="5"/>
  <c r="J237" i="7" s="1"/>
  <c r="K237" i="7" s="1"/>
  <c r="CF210" i="5"/>
  <c r="CH32" i="5"/>
  <c r="K32" i="11" s="1"/>
  <c r="L32" i="11" s="1"/>
  <c r="M32" i="11" s="1"/>
  <c r="X32" i="11" s="1"/>
  <c r="CF31" i="5"/>
  <c r="CH214" i="5"/>
  <c r="CG39" i="5"/>
  <c r="CH194" i="5"/>
  <c r="CF63" i="5"/>
  <c r="CC103" i="5"/>
  <c r="J103" i="7" s="1"/>
  <c r="K103" i="7" s="1"/>
  <c r="CF30" i="5"/>
  <c r="CC3" i="5"/>
  <c r="J3" i="7" s="1"/>
  <c r="K3" i="7" s="1"/>
  <c r="CH41" i="5"/>
  <c r="K41" i="11" s="1"/>
  <c r="L41" i="11" s="1"/>
  <c r="M41" i="11" s="1"/>
  <c r="CF192" i="5"/>
  <c r="CF60" i="5"/>
  <c r="CH110" i="5"/>
  <c r="K110" i="11" s="1"/>
  <c r="L110" i="11" s="1"/>
  <c r="M110" i="11" s="1"/>
  <c r="X110" i="11" s="1"/>
  <c r="CG11" i="5"/>
  <c r="CG242" i="5"/>
  <c r="CG14" i="5"/>
  <c r="CG24" i="5"/>
  <c r="CF196" i="5"/>
  <c r="CC37" i="5"/>
  <c r="J37" i="7" s="1"/>
  <c r="K37" i="7" s="1"/>
  <c r="CG212" i="5"/>
  <c r="CG191" i="5"/>
  <c r="CG41" i="5"/>
  <c r="CC33" i="5"/>
  <c r="J33" i="7" s="1"/>
  <c r="K33" i="7" s="1"/>
  <c r="CF147" i="5"/>
  <c r="CC18" i="5"/>
  <c r="J18" i="7" s="1"/>
  <c r="K18" i="7" s="1"/>
  <c r="CC20" i="5"/>
  <c r="J20" i="7" s="1"/>
  <c r="K20" i="7" s="1"/>
  <c r="CH115" i="5"/>
  <c r="CC236" i="5"/>
  <c r="J236" i="7" s="1"/>
  <c r="K236" i="7" s="1"/>
  <c r="CF109" i="5"/>
  <c r="CG189" i="5"/>
  <c r="CG84" i="5"/>
  <c r="CC91" i="5"/>
  <c r="J91" i="7" s="1"/>
  <c r="K91" i="7" s="1"/>
  <c r="CC224" i="5"/>
  <c r="J224" i="7" s="1"/>
  <c r="K224" i="7" s="1"/>
  <c r="CG142" i="5"/>
  <c r="CG232" i="5"/>
  <c r="CG196" i="5"/>
  <c r="CF29" i="5"/>
  <c r="CG75" i="5"/>
  <c r="CG135" i="5"/>
  <c r="CG115" i="5"/>
  <c r="CH70" i="5"/>
  <c r="K70" i="11" s="1"/>
  <c r="L70" i="11" s="1"/>
  <c r="M70" i="11" s="1"/>
  <c r="CF99" i="5"/>
  <c r="CH38" i="5"/>
  <c r="K38" i="11" s="1"/>
  <c r="L38" i="11" s="1"/>
  <c r="M38" i="11" s="1"/>
  <c r="CG156" i="5"/>
  <c r="CH193" i="5"/>
  <c r="CG12" i="5"/>
  <c r="CG192" i="5"/>
  <c r="CF205" i="5"/>
  <c r="CG58" i="5"/>
  <c r="CF224" i="5"/>
  <c r="CC10" i="5"/>
  <c r="J10" i="7" s="1"/>
  <c r="K10" i="7" s="1"/>
  <c r="CG21" i="5"/>
  <c r="CC43" i="5"/>
  <c r="J43" i="7" s="1"/>
  <c r="K43" i="7" s="1"/>
  <c r="CH80" i="5"/>
  <c r="K80" i="11" s="1"/>
  <c r="L80" i="11" s="1"/>
  <c r="M80" i="11" s="1"/>
  <c r="X80" i="11" s="1"/>
  <c r="CF49" i="5"/>
  <c r="CC164" i="5"/>
  <c r="J164" i="7" s="1"/>
  <c r="K164" i="7" s="1"/>
  <c r="CG125" i="5"/>
  <c r="CC47" i="5"/>
  <c r="J47" i="7" s="1"/>
  <c r="K47" i="7" s="1"/>
  <c r="CG144" i="5"/>
  <c r="CF58" i="5"/>
  <c r="CC113" i="5"/>
  <c r="J113" i="7" s="1"/>
  <c r="K113" i="7" s="1"/>
  <c r="CC77" i="5"/>
  <c r="J77" i="7" s="1"/>
  <c r="K77" i="7" s="1"/>
  <c r="CF223" i="5"/>
  <c r="CG190" i="5"/>
  <c r="CH74" i="5"/>
  <c r="K74" i="11" s="1"/>
  <c r="L74" i="11" s="1"/>
  <c r="M74" i="11" s="1"/>
  <c r="CF189" i="5"/>
  <c r="CC243" i="5"/>
  <c r="J243" i="7" s="1"/>
  <c r="K243" i="7" s="1"/>
  <c r="CH90" i="5"/>
  <c r="K90" i="11" s="1"/>
  <c r="L90" i="11" s="1"/>
  <c r="M90" i="11" s="1"/>
  <c r="CF85" i="5"/>
  <c r="CG147" i="5"/>
  <c r="CH160" i="5"/>
  <c r="CG62" i="5"/>
  <c r="CG223" i="5"/>
  <c r="CF6" i="5"/>
  <c r="CH211" i="5"/>
  <c r="CF84" i="5"/>
  <c r="CF234" i="5"/>
  <c r="CH161" i="5"/>
  <c r="CH125" i="5"/>
  <c r="CH168" i="5"/>
  <c r="CG148" i="5"/>
  <c r="CF231" i="5"/>
  <c r="CC186" i="5"/>
  <c r="J186" i="7" s="1"/>
  <c r="K186" i="7" s="1"/>
  <c r="CC55" i="5"/>
  <c r="J55" i="7" s="1"/>
  <c r="K55" i="7" s="1"/>
  <c r="CF37" i="5"/>
  <c r="CG185" i="5"/>
  <c r="CG160" i="5"/>
  <c r="CG133" i="5"/>
  <c r="CF177" i="5"/>
  <c r="CG136" i="5"/>
  <c r="CF56" i="5"/>
  <c r="CG145" i="5"/>
  <c r="CF232" i="5"/>
  <c r="CC9" i="5"/>
  <c r="J9" i="7" s="1"/>
  <c r="K9" i="7" s="1"/>
  <c r="CF91" i="5"/>
  <c r="CC110" i="5"/>
  <c r="J110" i="7" s="1"/>
  <c r="K110" i="7" s="1"/>
  <c r="CC171" i="5"/>
  <c r="J171" i="7" s="1"/>
  <c r="K171" i="7" s="1"/>
  <c r="CF236" i="5"/>
  <c r="CG13" i="5"/>
  <c r="CC217" i="5"/>
  <c r="J217" i="7" s="1"/>
  <c r="K217" i="7" s="1"/>
  <c r="CF164" i="5"/>
  <c r="CC179" i="5"/>
  <c r="J179" i="7" s="1"/>
  <c r="K179" i="7" s="1"/>
  <c r="CH134" i="5"/>
  <c r="CC82" i="5"/>
  <c r="J82" i="7" s="1"/>
  <c r="K82" i="7" s="1"/>
  <c r="CF242" i="5"/>
  <c r="CH98" i="5"/>
  <c r="K98" i="11" s="1"/>
  <c r="L98" i="11" s="1"/>
  <c r="CH191" i="5"/>
  <c r="CC28" i="5"/>
  <c r="J28" i="7" s="1"/>
  <c r="K28" i="7" s="1"/>
  <c r="CC208" i="5"/>
  <c r="J208" i="7" s="1"/>
  <c r="K208" i="7" s="1"/>
  <c r="CH184" i="5"/>
  <c r="CH100" i="5"/>
  <c r="K100" i="11" s="1"/>
  <c r="L100" i="11" s="1"/>
  <c r="M100" i="11" s="1"/>
  <c r="X100" i="11" s="1"/>
  <c r="CC173" i="5"/>
  <c r="J173" i="7" s="1"/>
  <c r="K173" i="7" s="1"/>
  <c r="CH239" i="5"/>
  <c r="CF187" i="5"/>
  <c r="CG165" i="5"/>
  <c r="CC102" i="5"/>
  <c r="J102" i="7" s="1"/>
  <c r="K102" i="7" s="1"/>
  <c r="CH201" i="5"/>
  <c r="CH79" i="5"/>
  <c r="K79" i="11" s="1"/>
  <c r="L79" i="11" s="1"/>
  <c r="M79" i="11" s="1"/>
  <c r="CH39" i="5"/>
  <c r="K39" i="11" s="1"/>
  <c r="L39" i="11" s="1"/>
  <c r="M39" i="11" s="1"/>
  <c r="S35" i="12" s="1"/>
  <c r="T35" i="12" s="1"/>
  <c r="CH132" i="5"/>
  <c r="CF108" i="5"/>
  <c r="CF221" i="5"/>
  <c r="CF87" i="5"/>
  <c r="CG159" i="5"/>
  <c r="CG162" i="5"/>
  <c r="CH51" i="5"/>
  <c r="K51" i="11" s="1"/>
  <c r="L51" i="11" s="1"/>
  <c r="M51" i="11" s="1"/>
  <c r="CF42" i="5"/>
  <c r="CH133" i="5"/>
  <c r="CG104" i="5"/>
  <c r="CF181" i="5"/>
  <c r="CF240" i="5"/>
  <c r="CF150" i="5"/>
  <c r="CH175" i="5"/>
  <c r="CG161" i="5"/>
  <c r="CF216" i="5"/>
  <c r="CH131" i="5"/>
  <c r="CG245" i="5"/>
  <c r="CH220" i="5"/>
  <c r="CH83" i="5"/>
  <c r="K83" i="11" s="1"/>
  <c r="L83" i="11" s="1"/>
  <c r="M83" i="11" s="1"/>
  <c r="CF165" i="5"/>
  <c r="CG68" i="5"/>
  <c r="CG70" i="5"/>
  <c r="CF13" i="5"/>
  <c r="CG60" i="5"/>
  <c r="CC51" i="5"/>
  <c r="J51" i="7" s="1"/>
  <c r="K51" i="7" s="1"/>
  <c r="CG197" i="5"/>
  <c r="CH5" i="5"/>
  <c r="K5" i="11" s="1"/>
  <c r="L5" i="11" s="1"/>
  <c r="M5" i="11" s="1"/>
  <c r="X5" i="11" s="1"/>
  <c r="CF71" i="5"/>
  <c r="CH23" i="5"/>
  <c r="K23" i="11" s="1"/>
  <c r="L23" i="11" s="1"/>
  <c r="M23" i="11" s="1"/>
  <c r="CF67" i="5"/>
  <c r="CH11" i="5"/>
  <c r="K11" i="11" s="1"/>
  <c r="L11" i="11" s="1"/>
  <c r="M11" i="11" s="1"/>
  <c r="CC216" i="5"/>
  <c r="J216" i="7" s="1"/>
  <c r="K216" i="7" s="1"/>
  <c r="CG118" i="5"/>
  <c r="CG175" i="5"/>
  <c r="CC198" i="5"/>
  <c r="J198" i="7" s="1"/>
  <c r="K198" i="7" s="1"/>
  <c r="CG150" i="5"/>
  <c r="CC235" i="5"/>
  <c r="J235" i="7" s="1"/>
  <c r="K235" i="7" s="1"/>
  <c r="CF48" i="5"/>
  <c r="CF24" i="5"/>
  <c r="CC225" i="5"/>
  <c r="J225" i="7" s="1"/>
  <c r="K225" i="7" s="1"/>
  <c r="CH113" i="5"/>
  <c r="CG2" i="5"/>
  <c r="CH155" i="5"/>
  <c r="CH238" i="5"/>
  <c r="CC80" i="5"/>
  <c r="J80" i="7" s="1"/>
  <c r="K80" i="7" s="1"/>
  <c r="CC66" i="5"/>
  <c r="J66" i="7" s="1"/>
  <c r="K66" i="7" s="1"/>
  <c r="CG195" i="5"/>
  <c r="CH195" i="5"/>
  <c r="CF178" i="5"/>
  <c r="CC63" i="5"/>
  <c r="J63" i="7" s="1"/>
  <c r="K63" i="7" s="1"/>
  <c r="CH120" i="5"/>
  <c r="CH186" i="5"/>
  <c r="CC180" i="5"/>
  <c r="J180" i="7" s="1"/>
  <c r="K180" i="7" s="1"/>
  <c r="CH2" i="5"/>
  <c r="K2" i="11" s="1"/>
  <c r="L2" i="11" s="1"/>
  <c r="M2" i="11" s="1"/>
  <c r="X2" i="11" s="1"/>
  <c r="CH75" i="5"/>
  <c r="K75" i="11" s="1"/>
  <c r="L75" i="11" s="1"/>
  <c r="M75" i="11" s="1"/>
  <c r="CG111" i="5"/>
  <c r="CF26" i="5"/>
  <c r="CH142" i="5"/>
  <c r="CF118" i="5"/>
  <c r="CH237" i="5"/>
  <c r="CG123" i="5"/>
  <c r="CH228" i="5"/>
  <c r="CH245" i="5"/>
  <c r="CC168" i="5"/>
  <c r="J168" i="7" s="1"/>
  <c r="K168" i="7" s="1"/>
  <c r="CC228" i="5"/>
  <c r="J228" i="7" s="1"/>
  <c r="K228" i="7" s="1"/>
  <c r="CG139" i="5"/>
  <c r="CC246" i="5"/>
  <c r="J246" i="7" s="1"/>
  <c r="K246" i="7" s="1"/>
  <c r="CG109" i="5"/>
  <c r="CC155" i="5"/>
  <c r="J155" i="7" s="1"/>
  <c r="K155" i="7" s="1"/>
  <c r="CC229" i="5"/>
  <c r="J229" i="7" s="1"/>
  <c r="K229" i="7" s="1"/>
  <c r="CH93" i="5"/>
  <c r="K93" i="11" s="1"/>
  <c r="L93" i="11" s="1"/>
  <c r="M93" i="11" s="1"/>
  <c r="CH130" i="5"/>
  <c r="CC99" i="5"/>
  <c r="J99" i="7" s="1"/>
  <c r="K99" i="7" s="1"/>
  <c r="CC193" i="5"/>
  <c r="J193" i="7" s="1"/>
  <c r="K193" i="7" s="1"/>
  <c r="CG69" i="5"/>
  <c r="CF3" i="5"/>
  <c r="CF173" i="5"/>
  <c r="CF46" i="5"/>
  <c r="CG134" i="5"/>
  <c r="CC131" i="5"/>
  <c r="J131" i="7" s="1"/>
  <c r="K131" i="7" s="1"/>
  <c r="CH52" i="5"/>
  <c r="K52" i="11" s="1"/>
  <c r="L52" i="11" s="1"/>
  <c r="M52" i="11" s="1"/>
  <c r="S48" i="12" s="1"/>
  <c r="T48" i="12" s="1"/>
  <c r="CG169" i="5"/>
  <c r="CC176" i="5"/>
  <c r="J176" i="7" s="1"/>
  <c r="K176" i="7" s="1"/>
  <c r="CF222" i="5"/>
  <c r="CG211" i="5"/>
  <c r="CG194" i="5"/>
  <c r="CG163" i="5"/>
  <c r="CH229" i="5"/>
  <c r="CG97" i="5"/>
  <c r="CC59" i="5"/>
  <c r="J59" i="7" s="1"/>
  <c r="K59" i="7" s="1"/>
  <c r="CC119" i="5"/>
  <c r="J119" i="7" s="1"/>
  <c r="K119" i="7" s="1"/>
  <c r="CF61" i="5"/>
  <c r="CH97" i="5"/>
  <c r="K97" i="11" s="1"/>
  <c r="L97" i="11" s="1"/>
  <c r="M97" i="11" s="1"/>
  <c r="CH8" i="5"/>
  <c r="K8" i="11" s="1"/>
  <c r="L8" i="11" s="1"/>
  <c r="M8" i="11" s="1"/>
  <c r="CC8" i="5"/>
  <c r="J8" i="7" s="1"/>
  <c r="K8" i="7" s="1"/>
  <c r="CC6" i="5"/>
  <c r="J6" i="7" s="1"/>
  <c r="K6" i="7" s="1"/>
  <c r="CC48" i="5"/>
  <c r="J48" i="7" s="1"/>
  <c r="K48" i="7" s="1"/>
  <c r="CF112" i="5"/>
  <c r="CC177" i="5"/>
  <c r="J177" i="7" s="1"/>
  <c r="K177" i="7" s="1"/>
  <c r="CF225" i="5"/>
  <c r="CC130" i="5"/>
  <c r="J130" i="7" s="1"/>
  <c r="K130" i="7" s="1"/>
  <c r="CF105" i="5"/>
  <c r="CH230" i="5"/>
  <c r="CC50" i="5"/>
  <c r="J50" i="7" s="1"/>
  <c r="K50" i="7" s="1"/>
  <c r="CH218" i="5"/>
  <c r="CC244" i="5"/>
  <c r="J244" i="7" s="1"/>
  <c r="K244" i="7" s="1"/>
  <c r="CC16" i="5"/>
  <c r="J16" i="7" s="1"/>
  <c r="K16" i="7" s="1"/>
  <c r="CC25" i="5"/>
  <c r="J25" i="7" s="1"/>
  <c r="K25" i="7" s="1"/>
  <c r="CH171" i="5"/>
  <c r="CC71" i="5"/>
  <c r="J71" i="7" s="1"/>
  <c r="K71" i="7" s="1"/>
  <c r="CF4" i="5"/>
  <c r="CC45" i="5"/>
  <c r="J45" i="7" s="1"/>
  <c r="K45" i="7" s="1"/>
  <c r="CG46" i="5"/>
  <c r="CH119" i="5"/>
  <c r="CG98" i="5"/>
  <c r="CC215" i="5"/>
  <c r="J215" i="7" s="1"/>
  <c r="K215" i="7" s="1"/>
  <c r="CC40" i="5"/>
  <c r="J40" i="7" s="1"/>
  <c r="K40" i="7" s="1"/>
  <c r="CF227" i="5"/>
  <c r="CF64" i="5"/>
  <c r="CF94" i="5"/>
  <c r="CG157" i="5"/>
  <c r="CH104" i="5"/>
  <c r="K104" i="11" s="1"/>
  <c r="L104" i="11" s="1"/>
  <c r="M104" i="11" s="1"/>
  <c r="CC200" i="5"/>
  <c r="J200" i="7" s="1"/>
  <c r="K200" i="7" s="1"/>
  <c r="CH106" i="5"/>
  <c r="K106" i="11" s="1"/>
  <c r="L106" i="11" s="1"/>
  <c r="M106" i="11" s="1"/>
  <c r="CG127" i="5"/>
  <c r="CG239" i="5"/>
  <c r="CG35" i="5"/>
  <c r="CC231" i="5"/>
  <c r="J231" i="7" s="1"/>
  <c r="K231" i="7" s="1"/>
  <c r="CF200" i="5"/>
  <c r="CC44" i="5"/>
  <c r="J44" i="7" s="1"/>
  <c r="K44" i="7" s="1"/>
  <c r="CH127" i="5"/>
  <c r="CC31" i="5"/>
  <c r="J31" i="7" s="1"/>
  <c r="K31" i="7" s="1"/>
  <c r="CH81" i="5"/>
  <c r="K81" i="11" s="1"/>
  <c r="L81" i="11" s="1"/>
  <c r="M81" i="11" s="1"/>
  <c r="CC220" i="5"/>
  <c r="J220" i="7" s="1"/>
  <c r="K220" i="7" s="1"/>
  <c r="CH158" i="5"/>
  <c r="CH170" i="5"/>
  <c r="CC86" i="5"/>
  <c r="J86" i="7" s="1"/>
  <c r="K86" i="7" s="1"/>
  <c r="CH180" i="5"/>
  <c r="CG181" i="5"/>
  <c r="CC83" i="5"/>
  <c r="J83" i="7" s="1"/>
  <c r="K83" i="7" s="1"/>
  <c r="CG90" i="5"/>
  <c r="CH148" i="5"/>
  <c r="CH146" i="5"/>
  <c r="CH163" i="5"/>
  <c r="CG128" i="5"/>
  <c r="CG238" i="5"/>
  <c r="CG79" i="5"/>
  <c r="CF25" i="5"/>
  <c r="CG227" i="5"/>
  <c r="CF215" i="5"/>
  <c r="CH159" i="5"/>
  <c r="CH92" i="5"/>
  <c r="K92" i="11" s="1"/>
  <c r="L92" i="11" s="1"/>
  <c r="M92" i="11" s="1"/>
  <c r="CC74" i="5"/>
  <c r="J74" i="7" s="1"/>
  <c r="K74" i="7" s="1"/>
  <c r="CH162" i="5"/>
  <c r="CH182" i="5"/>
  <c r="CG108" i="5"/>
  <c r="CF96" i="5"/>
  <c r="CH157" i="5"/>
  <c r="CG199" i="5"/>
  <c r="CG87" i="5"/>
  <c r="CG54" i="5"/>
  <c r="CG72" i="5"/>
  <c r="CG129" i="5"/>
  <c r="CG158" i="5"/>
  <c r="CF27" i="5"/>
  <c r="CC67" i="5"/>
  <c r="J67" i="7" s="1"/>
  <c r="K67" i="7" s="1"/>
  <c r="CH154" i="5"/>
  <c r="CF7" i="5"/>
  <c r="CF213" i="5"/>
  <c r="CF244" i="5"/>
  <c r="CH149" i="5"/>
  <c r="CG101" i="5"/>
  <c r="CH19" i="5"/>
  <c r="K19" i="11" s="1"/>
  <c r="L19" i="11" s="1"/>
  <c r="M19" i="11" s="1"/>
  <c r="CC226" i="5"/>
  <c r="J226" i="7" s="1"/>
  <c r="K226" i="7" s="1"/>
  <c r="CH17" i="5"/>
  <c r="K17" i="11" s="1"/>
  <c r="L17" i="11" s="1"/>
  <c r="M17" i="11" s="1"/>
  <c r="CC89" i="5"/>
  <c r="J89" i="7" s="1"/>
  <c r="K89" i="7" s="1"/>
  <c r="CF66" i="5"/>
  <c r="CF73" i="5"/>
  <c r="CC187" i="5"/>
  <c r="J187" i="7" s="1"/>
  <c r="K187" i="7" s="1"/>
  <c r="CH59" i="5"/>
  <c r="K59" i="11" s="1"/>
  <c r="L59" i="11" s="1"/>
  <c r="M59" i="11" s="1"/>
  <c r="CG42" i="5"/>
  <c r="CH20" i="5"/>
  <c r="K20" i="11" s="1"/>
  <c r="L20" i="11" s="1"/>
  <c r="M20" i="11" s="1"/>
  <c r="Q20" i="11" s="1"/>
  <c r="CC4" i="5"/>
  <c r="J4" i="7" s="1"/>
  <c r="K4" i="7" s="1"/>
  <c r="CF72" i="5"/>
  <c r="CF235" i="5"/>
  <c r="CC26" i="5"/>
  <c r="J26" i="7" s="1"/>
  <c r="K26" i="7" s="1"/>
  <c r="CH172" i="5"/>
  <c r="CG114" i="5"/>
  <c r="CJ3" i="5"/>
  <c r="CH121" i="5"/>
  <c r="CF243" i="5"/>
  <c r="CG117" i="5"/>
  <c r="CG149" i="5"/>
  <c r="Q4" i="11"/>
  <c r="Q5" i="11"/>
  <c r="S2" i="12"/>
  <c r="T2" i="12" s="1"/>
  <c r="Q3" i="11"/>
  <c r="L18" i="11"/>
  <c r="M18" i="11" s="1"/>
  <c r="X18" i="11" s="1"/>
  <c r="Q112" i="11"/>
  <c r="S108" i="12"/>
  <c r="T108" i="12" s="1"/>
  <c r="K2" i="7"/>
  <c r="Q101" i="11"/>
  <c r="S97" i="12"/>
  <c r="T97" i="12" s="1"/>
  <c r="S90" i="12"/>
  <c r="T90" i="12" s="1"/>
  <c r="Q94" i="11"/>
  <c r="Q14" i="11"/>
  <c r="S10" i="12"/>
  <c r="T10" i="12" s="1"/>
  <c r="Q69" i="11"/>
  <c r="S65" i="12"/>
  <c r="T65" i="12" s="1"/>
  <c r="Q24" i="11"/>
  <c r="S20" i="12"/>
  <c r="T20" i="12" s="1"/>
  <c r="S98" i="12"/>
  <c r="T98" i="12" s="1"/>
  <c r="Q102" i="11"/>
  <c r="S58" i="12"/>
  <c r="T58" i="12" s="1"/>
  <c r="Q62" i="11"/>
  <c r="S52" i="12"/>
  <c r="T52" i="12" s="1"/>
  <c r="Q56" i="11"/>
  <c r="S59" i="12"/>
  <c r="T59" i="12" s="1"/>
  <c r="Q63" i="11"/>
  <c r="S92" i="12"/>
  <c r="T92" i="12" s="1"/>
  <c r="Q96" i="11"/>
  <c r="Q99" i="11"/>
  <c r="S95" i="12"/>
  <c r="T95" i="12" s="1"/>
  <c r="S101" i="12"/>
  <c r="T101" i="12" s="1"/>
  <c r="Q105" i="11"/>
  <c r="S23" i="12"/>
  <c r="T23" i="12" s="1"/>
  <c r="Q27" i="11"/>
  <c r="S106" i="12"/>
  <c r="T106" i="12" s="1"/>
  <c r="S8" i="12"/>
  <c r="T8" i="12" s="1"/>
  <c r="Q12" i="11"/>
  <c r="S40" i="12"/>
  <c r="T40" i="12" s="1"/>
  <c r="Q44" i="11"/>
  <c r="Q49" i="11"/>
  <c r="S45" i="12"/>
  <c r="T45" i="12" s="1"/>
  <c r="S61" i="12"/>
  <c r="T61" i="12" s="1"/>
  <c r="Q65" i="11"/>
  <c r="S24" i="12"/>
  <c r="T24" i="12" s="1"/>
  <c r="Q28" i="11"/>
  <c r="S63" i="12"/>
  <c r="T63" i="12" s="1"/>
  <c r="Q67" i="11"/>
  <c r="S38" i="12"/>
  <c r="T38" i="12" s="1"/>
  <c r="Q42" i="11"/>
  <c r="S85" i="12"/>
  <c r="T85" i="12" s="1"/>
  <c r="Q89" i="11"/>
  <c r="Q25" i="11"/>
  <c r="S21" i="12"/>
  <c r="T21" i="12" s="1"/>
  <c r="S5" i="12"/>
  <c r="T5" i="12" s="1"/>
  <c r="Q9" i="11"/>
  <c r="Q46" i="11"/>
  <c r="S42" i="12"/>
  <c r="T42" i="12" s="1"/>
  <c r="Q35" i="11"/>
  <c r="S31" i="12"/>
  <c r="T31" i="12" s="1"/>
  <c r="Q16" i="11"/>
  <c r="S12" i="12"/>
  <c r="T12" i="12" s="1"/>
  <c r="S49" i="12"/>
  <c r="T49" i="12" s="1"/>
  <c r="Q53" i="11"/>
  <c r="S9" i="12"/>
  <c r="T9" i="12" s="1"/>
  <c r="Q13" i="11"/>
  <c r="S25" i="12"/>
  <c r="T25" i="12" s="1"/>
  <c r="Q29" i="11"/>
  <c r="Q76" i="11"/>
  <c r="S72" i="12"/>
  <c r="T72" i="12" s="1"/>
  <c r="Q7" i="11"/>
  <c r="S3" i="12"/>
  <c r="T3" i="12" s="1"/>
  <c r="S91" i="12"/>
  <c r="T91" i="12" s="1"/>
  <c r="Q95" i="11"/>
  <c r="S54" i="12"/>
  <c r="T54" i="12" s="1"/>
  <c r="Q58" i="11"/>
  <c r="Q77" i="11"/>
  <c r="S73" i="12"/>
  <c r="T73" i="12" s="1"/>
  <c r="S17" i="12"/>
  <c r="T17" i="12" s="1"/>
  <c r="Q21" i="11"/>
  <c r="S83" i="12"/>
  <c r="T83" i="12" s="1"/>
  <c r="Q87" i="11"/>
  <c r="Q26" i="11"/>
  <c r="S22" i="12"/>
  <c r="T22" i="12" s="1"/>
  <c r="S78" i="12"/>
  <c r="T78" i="12" s="1"/>
  <c r="Q82" i="11"/>
  <c r="Q72" i="11"/>
  <c r="S68" i="12"/>
  <c r="T68" i="12" s="1"/>
  <c r="S37" i="12"/>
  <c r="T37" i="12" s="1"/>
  <c r="S87" i="12"/>
  <c r="T87" i="12" s="1"/>
  <c r="Q91" i="11"/>
  <c r="S27" i="12"/>
  <c r="T27" i="12" s="1"/>
  <c r="Q31" i="11"/>
  <c r="Q22" i="11"/>
  <c r="S18" i="12"/>
  <c r="T18" i="12" s="1"/>
  <c r="Q57" i="11"/>
  <c r="S53" i="12"/>
  <c r="T53" i="12" s="1"/>
  <c r="S30" i="12"/>
  <c r="T30" i="12" s="1"/>
  <c r="Q34" i="11"/>
  <c r="Q55" i="11"/>
  <c r="S51" i="12"/>
  <c r="T51" i="12" s="1"/>
  <c r="Q86" i="11"/>
  <c r="S26" i="12"/>
  <c r="T26" i="12" s="1"/>
  <c r="Q30" i="11"/>
  <c r="S64" i="12"/>
  <c r="T64" i="12" s="1"/>
  <c r="Q68" i="11"/>
  <c r="Q103" i="11"/>
  <c r="S99" i="12"/>
  <c r="T99" i="12" s="1"/>
  <c r="Q109" i="11"/>
  <c r="S105" i="12"/>
  <c r="T105" i="12" s="1"/>
  <c r="Q61" i="11"/>
  <c r="S57" i="12"/>
  <c r="T57" i="12" s="1"/>
  <c r="Q45" i="11"/>
  <c r="S41" i="12"/>
  <c r="T41" i="12" s="1"/>
  <c r="Q33" i="11"/>
  <c r="S29" i="12"/>
  <c r="T29" i="12" s="1"/>
  <c r="S80" i="12"/>
  <c r="T80" i="12" s="1"/>
  <c r="Q84" i="11"/>
  <c r="Q71" i="11"/>
  <c r="S67" i="12"/>
  <c r="T67" i="12" s="1"/>
  <c r="Q64" i="11"/>
  <c r="S60" i="12"/>
  <c r="T60" i="12" s="1"/>
  <c r="S44" i="12"/>
  <c r="T44" i="12" s="1"/>
  <c r="Q48" i="11"/>
  <c r="Q47" i="11"/>
  <c r="S43" i="12"/>
  <c r="T43" i="12" s="1"/>
  <c r="S33" i="12"/>
  <c r="T33" i="12" s="1"/>
  <c r="Q37" i="11"/>
  <c r="S56" i="12"/>
  <c r="T56" i="12" s="1"/>
  <c r="Q60" i="11"/>
  <c r="S50" i="12"/>
  <c r="T50" i="12" s="1"/>
  <c r="Q54" i="11"/>
  <c r="Q108" i="11"/>
  <c r="S104" i="12"/>
  <c r="T104" i="12" s="1"/>
  <c r="S74" i="12"/>
  <c r="T74" i="12" s="1"/>
  <c r="Q78" i="11"/>
  <c r="Q32" i="11"/>
  <c r="S28" i="12"/>
  <c r="T28" i="12" s="1"/>
  <c r="S32" i="12"/>
  <c r="T32" i="12" s="1"/>
  <c r="Q36" i="11"/>
  <c r="Q111" i="11"/>
  <c r="S107" i="12"/>
  <c r="T107" i="12" s="1"/>
  <c r="Q50" i="11"/>
  <c r="S46" i="12"/>
  <c r="T46" i="12" s="1"/>
  <c r="Q107" i="11"/>
  <c r="S103" i="12"/>
  <c r="T103" i="12" s="1"/>
  <c r="Q15" i="11"/>
  <c r="S11" i="12"/>
  <c r="T11" i="12" s="1"/>
  <c r="S6" i="12"/>
  <c r="T6" i="12" s="1"/>
  <c r="Q10" i="11"/>
  <c r="Q85" i="11"/>
  <c r="S81" i="12"/>
  <c r="T81" i="12" s="1"/>
  <c r="S39" i="12"/>
  <c r="T39" i="12" s="1"/>
  <c r="Q43" i="11"/>
  <c r="Q6" i="11"/>
  <c r="Q40" i="11"/>
  <c r="S36" i="12"/>
  <c r="T36" i="12" s="1"/>
  <c r="S62" i="12"/>
  <c r="T62" i="12" s="1"/>
  <c r="Q66" i="11"/>
  <c r="S69" i="12"/>
  <c r="T69" i="12" s="1"/>
  <c r="Q73" i="11"/>
  <c r="Q110" i="11" l="1"/>
  <c r="S82" i="12"/>
  <c r="T82" i="12" s="1"/>
  <c r="S76" i="12"/>
  <c r="T76" i="12" s="1"/>
  <c r="Q80" i="11"/>
  <c r="Q100" i="11"/>
  <c r="S96" i="12"/>
  <c r="T96" i="12" s="1"/>
  <c r="S13" i="12"/>
  <c r="T13" i="12" s="1"/>
  <c r="X17" i="11"/>
  <c r="Q93" i="11"/>
  <c r="X93" i="11"/>
  <c r="S71" i="12"/>
  <c r="T71" i="12" s="1"/>
  <c r="X75" i="11"/>
  <c r="Q11" i="11"/>
  <c r="X11" i="11"/>
  <c r="Q39" i="11"/>
  <c r="X39" i="11"/>
  <c r="X20" i="11"/>
  <c r="S4" i="12"/>
  <c r="T4" i="12" s="1"/>
  <c r="X8" i="11"/>
  <c r="S47" i="12"/>
  <c r="T47" i="12" s="1"/>
  <c r="X51" i="11"/>
  <c r="Q79" i="11"/>
  <c r="X79" i="11"/>
  <c r="S15" i="12"/>
  <c r="T15" i="12" s="1"/>
  <c r="X19" i="11"/>
  <c r="Q81" i="11"/>
  <c r="X81" i="11"/>
  <c r="S93" i="12"/>
  <c r="T93" i="12" s="1"/>
  <c r="X97" i="11"/>
  <c r="Q23" i="11"/>
  <c r="X23" i="11"/>
  <c r="Q59" i="11"/>
  <c r="X59" i="11"/>
  <c r="Q106" i="11"/>
  <c r="X106" i="11"/>
  <c r="Q90" i="11"/>
  <c r="X90" i="11"/>
  <c r="Q83" i="11"/>
  <c r="X83" i="11"/>
  <c r="S34" i="12"/>
  <c r="T34" i="12" s="1"/>
  <c r="X38" i="11"/>
  <c r="S100" i="12"/>
  <c r="T100" i="12" s="1"/>
  <c r="X104" i="11"/>
  <c r="M98" i="11"/>
  <c r="X98" i="11" s="1"/>
  <c r="Q41" i="11"/>
  <c r="X41" i="11"/>
  <c r="Q52" i="11"/>
  <c r="X52" i="11"/>
  <c r="S70" i="12"/>
  <c r="T70" i="12" s="1"/>
  <c r="X74" i="11"/>
  <c r="Q70" i="11"/>
  <c r="X70" i="11"/>
  <c r="Q92" i="11"/>
  <c r="X92" i="11"/>
  <c r="Q88" i="11"/>
  <c r="X88" i="11"/>
  <c r="S66" i="12"/>
  <c r="T66" i="12" s="1"/>
  <c r="S84" i="12"/>
  <c r="T84" i="12" s="1"/>
  <c r="S19" i="12"/>
  <c r="T19" i="12" s="1"/>
  <c r="Q74" i="11"/>
  <c r="Q75" i="11"/>
  <c r="S7" i="12"/>
  <c r="T7" i="12" s="1"/>
  <c r="Q38" i="11"/>
  <c r="S89" i="12"/>
  <c r="T89" i="12" s="1"/>
  <c r="S86" i="12"/>
  <c r="T86" i="12" s="1"/>
  <c r="Q8" i="11"/>
  <c r="S79" i="12"/>
  <c r="T79" i="12" s="1"/>
  <c r="Q104" i="11"/>
  <c r="S102" i="12"/>
  <c r="T102" i="12" s="1"/>
  <c r="Q97" i="11"/>
  <c r="Q19" i="11"/>
  <c r="Q51" i="11"/>
  <c r="S77" i="12"/>
  <c r="T77" i="12" s="1"/>
  <c r="S75" i="12"/>
  <c r="T75" i="12" s="1"/>
  <c r="CK3" i="5"/>
  <c r="S55" i="12"/>
  <c r="T55" i="12" s="1"/>
  <c r="S88" i="12"/>
  <c r="T88" i="12" s="1"/>
  <c r="CL3" i="5"/>
  <c r="Q17" i="11"/>
  <c r="S16" i="12"/>
  <c r="T16" i="12" s="1"/>
  <c r="Q2" i="11"/>
  <c r="B13" i="7"/>
  <c r="BR2" i="7" s="1"/>
  <c r="BR5" i="7" s="1"/>
  <c r="FQ5" i="7" s="1"/>
  <c r="S14" i="12"/>
  <c r="T14" i="12" s="1"/>
  <c r="Q18" i="11"/>
  <c r="B6" i="7"/>
  <c r="B7" i="7" s="1"/>
  <c r="B11" i="7" s="1"/>
  <c r="B42" i="2" s="1"/>
  <c r="B62" i="2" s="1"/>
  <c r="S94" i="12" l="1"/>
  <c r="T94" i="12" s="1"/>
  <c r="U2" i="12" s="1"/>
  <c r="V41" i="12" s="1"/>
  <c r="Q98" i="11"/>
  <c r="CM3" i="5"/>
  <c r="BR91" i="7"/>
  <c r="FQ91" i="7" s="1"/>
  <c r="BR22" i="7"/>
  <c r="FQ22" i="7" s="1"/>
  <c r="BR94" i="7"/>
  <c r="FQ94" i="7" s="1"/>
  <c r="DB2" i="7"/>
  <c r="DB99" i="7" s="1"/>
  <c r="HA99" i="7" s="1"/>
  <c r="BR6" i="7"/>
  <c r="FQ6" i="7" s="1"/>
  <c r="BR80" i="7"/>
  <c r="FQ80" i="7" s="1"/>
  <c r="BR64" i="7"/>
  <c r="FQ64" i="7" s="1"/>
  <c r="U2" i="7"/>
  <c r="U3" i="7" s="1"/>
  <c r="DT3" i="7" s="1"/>
  <c r="BR70" i="7"/>
  <c r="FQ70" i="7" s="1"/>
  <c r="BR83" i="7"/>
  <c r="FQ83" i="7" s="1"/>
  <c r="BR76" i="7"/>
  <c r="FQ76" i="7" s="1"/>
  <c r="AS2" i="7"/>
  <c r="AS9" i="7" s="1"/>
  <c r="ER9" i="7" s="1"/>
  <c r="BR73" i="7"/>
  <c r="FQ73" i="7" s="1"/>
  <c r="BR40" i="7"/>
  <c r="FQ40" i="7" s="1"/>
  <c r="BR26" i="7"/>
  <c r="FQ26" i="7" s="1"/>
  <c r="BR59" i="7"/>
  <c r="FQ59" i="7" s="1"/>
  <c r="BR56" i="7"/>
  <c r="FQ56" i="7" s="1"/>
  <c r="BR32" i="7"/>
  <c r="FQ32" i="7" s="1"/>
  <c r="BR9" i="7"/>
  <c r="FQ9" i="7" s="1"/>
  <c r="BR50" i="7"/>
  <c r="FQ50" i="7" s="1"/>
  <c r="BR17" i="7"/>
  <c r="FQ17" i="7" s="1"/>
  <c r="BR95" i="7"/>
  <c r="FQ95" i="7" s="1"/>
  <c r="BR96" i="7"/>
  <c r="FQ96" i="7" s="1"/>
  <c r="BR36" i="7"/>
  <c r="FQ36" i="7" s="1"/>
  <c r="BR97" i="7"/>
  <c r="FQ97" i="7" s="1"/>
  <c r="BR4" i="7"/>
  <c r="FQ4" i="7" s="1"/>
  <c r="BR14" i="7"/>
  <c r="FQ14" i="7" s="1"/>
  <c r="BR88" i="7"/>
  <c r="FQ88" i="7" s="1"/>
  <c r="BC2" i="7"/>
  <c r="BC46" i="7" s="1"/>
  <c r="FB46" i="7" s="1"/>
  <c r="BR10" i="7"/>
  <c r="FQ10" i="7" s="1"/>
  <c r="BR52" i="7"/>
  <c r="FQ52" i="7" s="1"/>
  <c r="BR25" i="7"/>
  <c r="FQ25" i="7" s="1"/>
  <c r="BR82" i="7"/>
  <c r="FQ82" i="7" s="1"/>
  <c r="BR51" i="7"/>
  <c r="FQ51" i="7" s="1"/>
  <c r="BR30" i="7"/>
  <c r="FQ30" i="7" s="1"/>
  <c r="BR89" i="7"/>
  <c r="FQ89" i="7" s="1"/>
  <c r="BR57" i="7"/>
  <c r="FQ57" i="7" s="1"/>
  <c r="BR43" i="7"/>
  <c r="FQ43" i="7" s="1"/>
  <c r="BR21" i="7"/>
  <c r="FQ21" i="7" s="1"/>
  <c r="BR77" i="7"/>
  <c r="FQ77" i="7" s="1"/>
  <c r="BR31" i="7"/>
  <c r="FQ31" i="7" s="1"/>
  <c r="DJ2" i="7"/>
  <c r="DJ20" i="7" s="1"/>
  <c r="HI20" i="7" s="1"/>
  <c r="V2" i="7"/>
  <c r="V30" i="7" s="1"/>
  <c r="DU30" i="7" s="1"/>
  <c r="BR7" i="7"/>
  <c r="FQ7" i="7" s="1"/>
  <c r="BR15" i="7"/>
  <c r="FQ15" i="7" s="1"/>
  <c r="BR41" i="7"/>
  <c r="FQ41" i="7" s="1"/>
  <c r="BR27" i="7"/>
  <c r="FQ27" i="7" s="1"/>
  <c r="BR93" i="7"/>
  <c r="FQ93" i="7" s="1"/>
  <c r="BR55" i="7"/>
  <c r="FQ55" i="7" s="1"/>
  <c r="BR34" i="7"/>
  <c r="FQ34" i="7" s="1"/>
  <c r="BR101" i="7"/>
  <c r="FQ101" i="7" s="1"/>
  <c r="BR72" i="7"/>
  <c r="FQ72" i="7" s="1"/>
  <c r="BR48" i="7"/>
  <c r="FQ48" i="7" s="1"/>
  <c r="BR24" i="7"/>
  <c r="FQ24" i="7" s="1"/>
  <c r="BR90" i="7"/>
  <c r="FQ90" i="7" s="1"/>
  <c r="BR45" i="7"/>
  <c r="FQ45" i="7" s="1"/>
  <c r="BT2" i="7"/>
  <c r="BT73" i="7" s="1"/>
  <c r="FS73" i="7" s="1"/>
  <c r="AI2" i="7"/>
  <c r="AD2" i="7"/>
  <c r="AD58" i="7" s="1"/>
  <c r="EC58" i="7" s="1"/>
  <c r="BR81" i="7"/>
  <c r="FQ81" i="7" s="1"/>
  <c r="BR102" i="7"/>
  <c r="FQ102" i="7" s="1"/>
  <c r="BR61" i="7"/>
  <c r="FQ61" i="7" s="1"/>
  <c r="BR37" i="7"/>
  <c r="FQ37" i="7" s="1"/>
  <c r="BR99" i="7"/>
  <c r="FQ99" i="7" s="1"/>
  <c r="BR69" i="7"/>
  <c r="FQ69" i="7" s="1"/>
  <c r="BR54" i="7"/>
  <c r="FQ54" i="7" s="1"/>
  <c r="BR19" i="7"/>
  <c r="FQ19" i="7" s="1"/>
  <c r="BR75" i="7"/>
  <c r="FQ75" i="7" s="1"/>
  <c r="BR53" i="7"/>
  <c r="FQ53" i="7" s="1"/>
  <c r="BR35" i="7"/>
  <c r="FQ35" i="7" s="1"/>
  <c r="BR100" i="7"/>
  <c r="FQ100" i="7" s="1"/>
  <c r="BR60" i="7"/>
  <c r="FQ60" i="7" s="1"/>
  <c r="CB2" i="7"/>
  <c r="CB69" i="7" s="1"/>
  <c r="GA69" i="7" s="1"/>
  <c r="CY2" i="7"/>
  <c r="BB2" i="7"/>
  <c r="BB83" i="7" s="1"/>
  <c r="FA83" i="7" s="1"/>
  <c r="BR84" i="7"/>
  <c r="FQ84" i="7" s="1"/>
  <c r="BR46" i="7"/>
  <c r="FQ46" i="7" s="1"/>
  <c r="BR78" i="7"/>
  <c r="FQ78" i="7" s="1"/>
  <c r="BR62" i="7"/>
  <c r="FQ62" i="7" s="1"/>
  <c r="BR23" i="7"/>
  <c r="FQ23" i="7" s="1"/>
  <c r="BR87" i="7"/>
  <c r="FQ87" i="7" s="1"/>
  <c r="BR66" i="7"/>
  <c r="FQ66" i="7" s="1"/>
  <c r="BR44" i="7"/>
  <c r="FQ44" i="7" s="1"/>
  <c r="BR71" i="7"/>
  <c r="FQ71" i="7" s="1"/>
  <c r="CZ2" i="7"/>
  <c r="CZ96" i="7" s="1"/>
  <c r="GY96" i="7" s="1"/>
  <c r="DG2" i="7"/>
  <c r="DG64" i="7" s="1"/>
  <c r="HF64" i="7" s="1"/>
  <c r="BR11" i="7"/>
  <c r="FQ11" i="7" s="1"/>
  <c r="BR38" i="7"/>
  <c r="FQ38" i="7" s="1"/>
  <c r="BR39" i="7"/>
  <c r="FQ39" i="7" s="1"/>
  <c r="BR20" i="7"/>
  <c r="FQ20" i="7" s="1"/>
  <c r="BR86" i="7"/>
  <c r="FQ86" i="7" s="1"/>
  <c r="BR65" i="7"/>
  <c r="FQ65" i="7" s="1"/>
  <c r="BR33" i="7"/>
  <c r="FQ33" i="7" s="1"/>
  <c r="BR92" i="7"/>
  <c r="FQ92" i="7" s="1"/>
  <c r="BR67" i="7"/>
  <c r="FQ67" i="7" s="1"/>
  <c r="BR49" i="7"/>
  <c r="FQ49" i="7" s="1"/>
  <c r="BR74" i="7"/>
  <c r="FQ74" i="7" s="1"/>
  <c r="CK2" i="7"/>
  <c r="CK79" i="7" s="1"/>
  <c r="GJ79" i="7" s="1"/>
  <c r="AJ2" i="7"/>
  <c r="AJ30" i="7" s="1"/>
  <c r="EI30" i="7" s="1"/>
  <c r="BR28" i="7"/>
  <c r="FQ28" i="7" s="1"/>
  <c r="BR63" i="7"/>
  <c r="FQ63" i="7" s="1"/>
  <c r="BR47" i="7"/>
  <c r="FQ47" i="7" s="1"/>
  <c r="BR29" i="7"/>
  <c r="FQ29" i="7" s="1"/>
  <c r="BR98" i="7"/>
  <c r="FQ98" i="7" s="1"/>
  <c r="BR68" i="7"/>
  <c r="FQ68" i="7" s="1"/>
  <c r="BR42" i="7"/>
  <c r="FQ42" i="7" s="1"/>
  <c r="BR13" i="7"/>
  <c r="FQ13" i="7" s="1"/>
  <c r="BR85" i="7"/>
  <c r="FQ85" i="7" s="1"/>
  <c r="BR58" i="7"/>
  <c r="FQ58" i="7" s="1"/>
  <c r="BR18" i="7"/>
  <c r="FQ18" i="7" s="1"/>
  <c r="BR79" i="7"/>
  <c r="FQ79" i="7" s="1"/>
  <c r="CS2" i="7"/>
  <c r="CS96" i="7" s="1"/>
  <c r="GR96" i="7" s="1"/>
  <c r="CQ2" i="7"/>
  <c r="CQ90" i="7" s="1"/>
  <c r="GP90" i="7" s="1"/>
  <c r="W2" i="7"/>
  <c r="W78" i="7" s="1"/>
  <c r="DV78" i="7" s="1"/>
  <c r="Q2" i="7"/>
  <c r="Q72" i="7" s="1"/>
  <c r="DP72" i="7" s="1"/>
  <c r="AH2" i="7"/>
  <c r="AH97" i="7" s="1"/>
  <c r="EG97" i="7" s="1"/>
  <c r="BG2" i="7"/>
  <c r="BG8" i="7" s="1"/>
  <c r="FF8" i="7" s="1"/>
  <c r="BH2" i="7"/>
  <c r="BH9" i="7" s="1"/>
  <c r="FG9" i="7" s="1"/>
  <c r="BQ2" i="7"/>
  <c r="BQ68" i="7" s="1"/>
  <c r="FP68" i="7" s="1"/>
  <c r="BZ2" i="7"/>
  <c r="BZ47" i="7" s="1"/>
  <c r="FY47" i="7" s="1"/>
  <c r="CA2" i="7"/>
  <c r="CA47" i="7" s="1"/>
  <c r="FZ47" i="7" s="1"/>
  <c r="Y2" i="7"/>
  <c r="Y27" i="7" s="1"/>
  <c r="DX27" i="7" s="1"/>
  <c r="AP2" i="7"/>
  <c r="AP5" i="7" s="1"/>
  <c r="EO5" i="7" s="1"/>
  <c r="BO2" i="7"/>
  <c r="BO4" i="7" s="1"/>
  <c r="FN4" i="7" s="1"/>
  <c r="BP2" i="7"/>
  <c r="BP14" i="7" s="1"/>
  <c r="FO14" i="7" s="1"/>
  <c r="BY2" i="7"/>
  <c r="BY28" i="7" s="1"/>
  <c r="FX28" i="7" s="1"/>
  <c r="CH2" i="7"/>
  <c r="CH52" i="7" s="1"/>
  <c r="GG52" i="7" s="1"/>
  <c r="BR16" i="7"/>
  <c r="FQ16" i="7" s="1"/>
  <c r="P2" i="7"/>
  <c r="P60" i="7" s="1"/>
  <c r="DO60" i="7" s="1"/>
  <c r="AG2" i="7"/>
  <c r="AG88" i="7" s="1"/>
  <c r="EF88" i="7" s="1"/>
  <c r="AX2" i="7"/>
  <c r="AX76" i="7" s="1"/>
  <c r="EW76" i="7" s="1"/>
  <c r="BW2" i="7"/>
  <c r="BW6" i="7" s="1"/>
  <c r="FV6" i="7" s="1"/>
  <c r="BX2" i="7"/>
  <c r="BX57" i="7" s="1"/>
  <c r="FW57" i="7" s="1"/>
  <c r="CG2" i="7"/>
  <c r="CG97" i="7" s="1"/>
  <c r="GF97" i="7" s="1"/>
  <c r="CP2" i="7"/>
  <c r="CP29" i="7" s="1"/>
  <c r="GO29" i="7" s="1"/>
  <c r="BR12" i="7"/>
  <c r="FQ12" i="7" s="1"/>
  <c r="AN2" i="7"/>
  <c r="AN9" i="7" s="1"/>
  <c r="EM9" i="7" s="1"/>
  <c r="BE2" i="7"/>
  <c r="BV2" i="7"/>
  <c r="BV76" i="7" s="1"/>
  <c r="FU76" i="7" s="1"/>
  <c r="CU2" i="7"/>
  <c r="CV2" i="7"/>
  <c r="CV48" i="7" s="1"/>
  <c r="GU48" i="7" s="1"/>
  <c r="DE2" i="7"/>
  <c r="BL2" i="7"/>
  <c r="BL67" i="7" s="1"/>
  <c r="FK67" i="7" s="1"/>
  <c r="CC2" i="7"/>
  <c r="CC10" i="7" s="1"/>
  <c r="GB10" i="7" s="1"/>
  <c r="CT2" i="7"/>
  <c r="CT4" i="7" s="1"/>
  <c r="GS4" i="7" s="1"/>
  <c r="BS2" i="7"/>
  <c r="BS29" i="7" s="1"/>
  <c r="FR29" i="7" s="1"/>
  <c r="AU2" i="7"/>
  <c r="AU68" i="7" s="1"/>
  <c r="ET68" i="7" s="1"/>
  <c r="N2" i="7"/>
  <c r="N46" i="7" s="1"/>
  <c r="DM46" i="7" s="1"/>
  <c r="X2" i="7"/>
  <c r="X79" i="7" s="1"/>
  <c r="DW79" i="7" s="1"/>
  <c r="CJ2" i="7"/>
  <c r="CJ39" i="7" s="1"/>
  <c r="GI39" i="7" s="1"/>
  <c r="AO2" i="7"/>
  <c r="AO17" i="7" s="1"/>
  <c r="EN17" i="7" s="1"/>
  <c r="DA2" i="7"/>
  <c r="DA61" i="7" s="1"/>
  <c r="GZ61" i="7" s="1"/>
  <c r="BF2" i="7"/>
  <c r="BF4" i="7" s="1"/>
  <c r="FE4" i="7" s="1"/>
  <c r="S2" i="7"/>
  <c r="S36" i="7" s="1"/>
  <c r="DR36" i="7" s="1"/>
  <c r="CE2" i="7"/>
  <c r="CE37" i="7" s="1"/>
  <c r="GD37" i="7" s="1"/>
  <c r="T2" i="7"/>
  <c r="T20" i="7" s="1"/>
  <c r="DS20" i="7" s="1"/>
  <c r="CF2" i="7"/>
  <c r="CF100" i="7" s="1"/>
  <c r="GE100" i="7" s="1"/>
  <c r="AC2" i="7"/>
  <c r="AC100" i="7" s="1"/>
  <c r="EB100" i="7" s="1"/>
  <c r="CO2" i="7"/>
  <c r="CO62" i="7" s="1"/>
  <c r="GN62" i="7" s="1"/>
  <c r="AL2" i="7"/>
  <c r="AL3" i="7" s="1"/>
  <c r="EK3" i="7" s="1"/>
  <c r="CX2" i="7"/>
  <c r="CX3" i="7" s="1"/>
  <c r="GW3" i="7" s="1"/>
  <c r="BR8" i="7"/>
  <c r="FQ8" i="7" s="1"/>
  <c r="AF2" i="7"/>
  <c r="AF90" i="7" s="1"/>
  <c r="EE90" i="7" s="1"/>
  <c r="CR2" i="7"/>
  <c r="CR25" i="7" s="1"/>
  <c r="GQ25" i="7" s="1"/>
  <c r="AW2" i="7"/>
  <c r="AW4" i="7" s="1"/>
  <c r="EV4" i="7" s="1"/>
  <c r="DI2" i="7"/>
  <c r="DI5" i="7" s="1"/>
  <c r="HH5" i="7" s="1"/>
  <c r="BN2" i="7"/>
  <c r="BN6" i="7" s="1"/>
  <c r="FM6" i="7" s="1"/>
  <c r="AA2" i="7"/>
  <c r="AA75" i="7" s="1"/>
  <c r="DZ75" i="7" s="1"/>
  <c r="CM2" i="7"/>
  <c r="CM99" i="7" s="1"/>
  <c r="GL99" i="7" s="1"/>
  <c r="AB2" i="7"/>
  <c r="AB95" i="7" s="1"/>
  <c r="EA95" i="7" s="1"/>
  <c r="CN2" i="7"/>
  <c r="CN45" i="7" s="1"/>
  <c r="GM45" i="7" s="1"/>
  <c r="AK2" i="7"/>
  <c r="AK14" i="7" s="1"/>
  <c r="EJ14" i="7" s="1"/>
  <c r="CW2" i="7"/>
  <c r="CW89" i="7" s="1"/>
  <c r="GV89" i="7" s="1"/>
  <c r="AT2" i="7"/>
  <c r="AT92" i="7" s="1"/>
  <c r="ES92" i="7" s="1"/>
  <c r="DF2" i="7"/>
  <c r="DF84" i="7" s="1"/>
  <c r="HE84" i="7" s="1"/>
  <c r="AV2" i="7"/>
  <c r="DH2" i="7"/>
  <c r="DH9" i="7" s="1"/>
  <c r="HG9" i="7" s="1"/>
  <c r="BM2" i="7"/>
  <c r="BM12" i="7" s="1"/>
  <c r="FL12" i="7" s="1"/>
  <c r="R2" i="7"/>
  <c r="R3" i="7" s="1"/>
  <c r="DQ3" i="7" s="1"/>
  <c r="CD2" i="7"/>
  <c r="CD7" i="7" s="1"/>
  <c r="GC7" i="7" s="1"/>
  <c r="AQ2" i="7"/>
  <c r="AQ53" i="7" s="1"/>
  <c r="EP53" i="7" s="1"/>
  <c r="DC2" i="7"/>
  <c r="DC22" i="7" s="1"/>
  <c r="HB22" i="7" s="1"/>
  <c r="AR2" i="7"/>
  <c r="AR77" i="7" s="1"/>
  <c r="EQ77" i="7" s="1"/>
  <c r="DD2" i="7"/>
  <c r="DD73" i="7" s="1"/>
  <c r="HC73" i="7" s="1"/>
  <c r="BA2" i="7"/>
  <c r="BA8" i="7" s="1"/>
  <c r="EZ8" i="7" s="1"/>
  <c r="AM2" i="7"/>
  <c r="BJ2" i="7"/>
  <c r="BJ8" i="7" s="1"/>
  <c r="FI8" i="7" s="1"/>
  <c r="BD2" i="7"/>
  <c r="BD7" i="7" s="1"/>
  <c r="FC7" i="7" s="1"/>
  <c r="BK2" i="7"/>
  <c r="BK6" i="7" s="1"/>
  <c r="FJ6" i="7" s="1"/>
  <c r="BU2" i="7"/>
  <c r="BU4" i="7" s="1"/>
  <c r="FT4" i="7" s="1"/>
  <c r="Z2" i="7"/>
  <c r="Z3" i="7" s="1"/>
  <c r="DY3" i="7" s="1"/>
  <c r="CL2" i="7"/>
  <c r="CL20" i="7" s="1"/>
  <c r="GK20" i="7" s="1"/>
  <c r="AY2" i="7"/>
  <c r="AY20" i="7" s="1"/>
  <c r="EX20" i="7" s="1"/>
  <c r="AE2" i="7"/>
  <c r="AE11" i="7" s="1"/>
  <c r="ED11" i="7" s="1"/>
  <c r="AZ2" i="7"/>
  <c r="AZ76" i="7" s="1"/>
  <c r="EY76" i="7" s="1"/>
  <c r="O2" i="7"/>
  <c r="BI2" i="7"/>
  <c r="CI2" i="7"/>
  <c r="CI19" i="7" s="1"/>
  <c r="GH19" i="7" s="1"/>
  <c r="BR3" i="7"/>
  <c r="FQ3" i="7" s="1"/>
  <c r="U68" i="7"/>
  <c r="DT68" i="7" s="1"/>
  <c r="U33" i="7"/>
  <c r="DT33" i="7" s="1"/>
  <c r="U97" i="7"/>
  <c r="DT97" i="7" s="1"/>
  <c r="U27" i="7"/>
  <c r="DT27" i="7" s="1"/>
  <c r="U85" i="7"/>
  <c r="DT85" i="7" s="1"/>
  <c r="U65" i="7"/>
  <c r="DT65" i="7" s="1"/>
  <c r="U14" i="7"/>
  <c r="DT14" i="7" s="1"/>
  <c r="U8" i="7"/>
  <c r="DT8" i="7" s="1"/>
  <c r="U89" i="7"/>
  <c r="DT89" i="7" s="1"/>
  <c r="U59" i="7"/>
  <c r="DT59" i="7" s="1"/>
  <c r="BL9" i="7"/>
  <c r="FK9" i="7" s="1"/>
  <c r="BH39" i="7"/>
  <c r="FG39" i="7" s="1"/>
  <c r="BH81" i="7"/>
  <c r="FG81" i="7" s="1"/>
  <c r="BH72" i="7"/>
  <c r="FG72" i="7" s="1"/>
  <c r="BH27" i="7"/>
  <c r="FG27" i="7" s="1"/>
  <c r="BH79" i="7"/>
  <c r="FG79" i="7" s="1"/>
  <c r="BH69" i="7"/>
  <c r="FG69" i="7" s="1"/>
  <c r="BH60" i="7"/>
  <c r="FG60" i="7" s="1"/>
  <c r="BH102" i="7"/>
  <c r="FG102" i="7" s="1"/>
  <c r="BH99" i="7"/>
  <c r="FG99" i="7" s="1"/>
  <c r="BH76" i="7"/>
  <c r="FG76" i="7" s="1"/>
  <c r="CP32" i="7"/>
  <c r="GO32" i="7" s="1"/>
  <c r="CP10" i="7"/>
  <c r="GO10" i="7" s="1"/>
  <c r="DC99" i="7"/>
  <c r="HB99" i="7" s="1"/>
  <c r="CP74" i="7"/>
  <c r="GO74" i="7" s="1"/>
  <c r="DC46" i="7"/>
  <c r="HB46" i="7" s="1"/>
  <c r="DC86" i="7"/>
  <c r="HB86" i="7" s="1"/>
  <c r="DC92" i="7"/>
  <c r="HB92" i="7" s="1"/>
  <c r="DC43" i="7"/>
  <c r="HB43" i="7" s="1"/>
  <c r="DC97" i="7"/>
  <c r="HB97" i="7" s="1"/>
  <c r="CO49" i="7"/>
  <c r="GN49" i="7" s="1"/>
  <c r="AQ54" i="7"/>
  <c r="EP54" i="7" s="1"/>
  <c r="CP73" i="7"/>
  <c r="GO73" i="7" s="1"/>
  <c r="CP90" i="7"/>
  <c r="GO90" i="7" s="1"/>
  <c r="CP75" i="7"/>
  <c r="GO75" i="7" s="1"/>
  <c r="CP58" i="7"/>
  <c r="GO58" i="7" s="1"/>
  <c r="CP97" i="7"/>
  <c r="GO97" i="7" s="1"/>
  <c r="DG27" i="7"/>
  <c r="HF27" i="7" s="1"/>
  <c r="DG67" i="7"/>
  <c r="HF67" i="7" s="1"/>
  <c r="DG30" i="7"/>
  <c r="HF30" i="7" s="1"/>
  <c r="DG97" i="7"/>
  <c r="HF97" i="7" s="1"/>
  <c r="DG59" i="7"/>
  <c r="HF59" i="7" s="1"/>
  <c r="DG40" i="7"/>
  <c r="HF40" i="7" s="1"/>
  <c r="DG57" i="7"/>
  <c r="HF57" i="7" s="1"/>
  <c r="DG100" i="7"/>
  <c r="HF100" i="7" s="1"/>
  <c r="DG48" i="7"/>
  <c r="HF48" i="7" s="1"/>
  <c r="DG78" i="7"/>
  <c r="HF78" i="7" s="1"/>
  <c r="DG98" i="7"/>
  <c r="HF98" i="7" s="1"/>
  <c r="DG46" i="7"/>
  <c r="HF46" i="7" s="1"/>
  <c r="DG28" i="7"/>
  <c r="HF28" i="7" s="1"/>
  <c r="DG99" i="7"/>
  <c r="HF99" i="7" s="1"/>
  <c r="DG15" i="7"/>
  <c r="HF15" i="7" s="1"/>
  <c r="DG84" i="7"/>
  <c r="HF84" i="7" s="1"/>
  <c r="DG74" i="7"/>
  <c r="HF74" i="7" s="1"/>
  <c r="DG58" i="7"/>
  <c r="HF58" i="7" s="1"/>
  <c r="DG73" i="7"/>
  <c r="HF73" i="7" s="1"/>
  <c r="DG53" i="7"/>
  <c r="HF53" i="7" s="1"/>
  <c r="DG63" i="7"/>
  <c r="HF63" i="7" s="1"/>
  <c r="DG44" i="7"/>
  <c r="HF44" i="7" s="1"/>
  <c r="DG24" i="7"/>
  <c r="HF24" i="7" s="1"/>
  <c r="DG88" i="7"/>
  <c r="HF88" i="7" s="1"/>
  <c r="DG72" i="7"/>
  <c r="HF72" i="7" s="1"/>
  <c r="DG62" i="7"/>
  <c r="HF62" i="7" s="1"/>
  <c r="DG14" i="7"/>
  <c r="HF14" i="7" s="1"/>
  <c r="DG81" i="7"/>
  <c r="HF81" i="7" s="1"/>
  <c r="AA45" i="7"/>
  <c r="DZ45" i="7" s="1"/>
  <c r="AA25" i="7"/>
  <c r="DZ25" i="7" s="1"/>
  <c r="DG23" i="7"/>
  <c r="HF23" i="7" s="1"/>
  <c r="DG22" i="7"/>
  <c r="HF22" i="7" s="1"/>
  <c r="DG3" i="7"/>
  <c r="HF3" i="7" s="1"/>
  <c r="DG8" i="7"/>
  <c r="HF8" i="7" s="1"/>
  <c r="DG5" i="7"/>
  <c r="HF5" i="7" s="1"/>
  <c r="DG6" i="7"/>
  <c r="HF6" i="7" s="1"/>
  <c r="DG12" i="7"/>
  <c r="HF12" i="7" s="1"/>
  <c r="DG71" i="7"/>
  <c r="HF71" i="7" s="1"/>
  <c r="DG16" i="7"/>
  <c r="HF16" i="7" s="1"/>
  <c r="DG75" i="7"/>
  <c r="HF75" i="7" s="1"/>
  <c r="DG47" i="7"/>
  <c r="HF47" i="7" s="1"/>
  <c r="DG35" i="7"/>
  <c r="HF35" i="7" s="1"/>
  <c r="DG101" i="7"/>
  <c r="HF101" i="7" s="1"/>
  <c r="DG20" i="7"/>
  <c r="HF20" i="7" s="1"/>
  <c r="DG86" i="7"/>
  <c r="HF86" i="7" s="1"/>
  <c r="DG77" i="7"/>
  <c r="HF77" i="7" s="1"/>
  <c r="DG29" i="7"/>
  <c r="HF29" i="7" s="1"/>
  <c r="DG82" i="7"/>
  <c r="HF82" i="7" s="1"/>
  <c r="DG61" i="7"/>
  <c r="HF61" i="7" s="1"/>
  <c r="DG11" i="7"/>
  <c r="HF11" i="7" s="1"/>
  <c r="DG89" i="7"/>
  <c r="HF89" i="7" s="1"/>
  <c r="DG83" i="7"/>
  <c r="HF83" i="7" s="1"/>
  <c r="DG69" i="7"/>
  <c r="HF69" i="7" s="1"/>
  <c r="DG51" i="7"/>
  <c r="HF51" i="7" s="1"/>
  <c r="DG32" i="7"/>
  <c r="HF32" i="7" s="1"/>
  <c r="DG93" i="7"/>
  <c r="HF93" i="7" s="1"/>
  <c r="DG17" i="7"/>
  <c r="HF17" i="7" s="1"/>
  <c r="DG79" i="7"/>
  <c r="HF79" i="7" s="1"/>
  <c r="DG41" i="7"/>
  <c r="HF41" i="7" s="1"/>
  <c r="DG95" i="7"/>
  <c r="HF95" i="7" s="1"/>
  <c r="DG68" i="7"/>
  <c r="HF68" i="7" s="1"/>
  <c r="BZ77" i="7"/>
  <c r="FY77" i="7" s="1"/>
  <c r="BZ13" i="7"/>
  <c r="FY13" i="7" s="1"/>
  <c r="BZ70" i="7"/>
  <c r="FY70" i="7" s="1"/>
  <c r="BZ29" i="7"/>
  <c r="FY29" i="7" s="1"/>
  <c r="BZ94" i="7"/>
  <c r="FY94" i="7" s="1"/>
  <c r="DG9" i="7"/>
  <c r="HF9" i="7" s="1"/>
  <c r="DG4" i="7"/>
  <c r="HF4" i="7" s="1"/>
  <c r="DG70" i="7"/>
  <c r="HF70" i="7" s="1"/>
  <c r="DG7" i="7"/>
  <c r="HF7" i="7" s="1"/>
  <c r="DG13" i="7"/>
  <c r="HF13" i="7" s="1"/>
  <c r="DG80" i="7"/>
  <c r="HF80" i="7" s="1"/>
  <c r="DG60" i="7"/>
  <c r="HF60" i="7" s="1"/>
  <c r="DG54" i="7"/>
  <c r="HF54" i="7" s="1"/>
  <c r="DG39" i="7"/>
  <c r="HF39" i="7" s="1"/>
  <c r="DG26" i="7"/>
  <c r="HF26" i="7" s="1"/>
  <c r="DG96" i="7"/>
  <c r="HF96" i="7" s="1"/>
  <c r="DG34" i="7"/>
  <c r="HF34" i="7" s="1"/>
  <c r="DG21" i="7"/>
  <c r="HF21" i="7" s="1"/>
  <c r="DG85" i="7"/>
  <c r="HF85" i="7" s="1"/>
  <c r="DG42" i="7"/>
  <c r="HF42" i="7" s="1"/>
  <c r="DG10" i="7"/>
  <c r="HF10" i="7" s="1"/>
  <c r="DG55" i="7"/>
  <c r="HF55" i="7" s="1"/>
  <c r="DG33" i="7"/>
  <c r="HF33" i="7" s="1"/>
  <c r="DG94" i="7"/>
  <c r="HF94" i="7" s="1"/>
  <c r="DG76" i="7"/>
  <c r="HF76" i="7" s="1"/>
  <c r="DG52" i="7"/>
  <c r="HF52" i="7" s="1"/>
  <c r="DG49" i="7"/>
  <c r="HF49" i="7" s="1"/>
  <c r="DG36" i="7"/>
  <c r="HF36" i="7" s="1"/>
  <c r="DG92" i="7"/>
  <c r="HF92" i="7" s="1"/>
  <c r="DG43" i="7"/>
  <c r="HF43" i="7" s="1"/>
  <c r="DG25" i="7"/>
  <c r="HF25" i="7" s="1"/>
  <c r="DG87" i="7"/>
  <c r="HF87" i="7" s="1"/>
  <c r="DG38" i="7"/>
  <c r="HF38" i="7" s="1"/>
  <c r="DG45" i="7"/>
  <c r="HF45" i="7" s="1"/>
  <c r="DG102" i="7"/>
  <c r="HF102" i="7" s="1"/>
  <c r="DG18" i="7"/>
  <c r="HF18" i="7" s="1"/>
  <c r="DG90" i="7"/>
  <c r="HF90" i="7" s="1"/>
  <c r="DG66" i="7"/>
  <c r="HF66" i="7" s="1"/>
  <c r="DG56" i="7"/>
  <c r="HF56" i="7" s="1"/>
  <c r="DG37" i="7"/>
  <c r="HF37" i="7" s="1"/>
  <c r="DG65" i="7"/>
  <c r="HF65" i="7" s="1"/>
  <c r="DG31" i="7"/>
  <c r="HF31" i="7" s="1"/>
  <c r="DG91" i="7"/>
  <c r="HF91" i="7" s="1"/>
  <c r="DI4" i="7"/>
  <c r="HH4" i="7" s="1"/>
  <c r="AQ65" i="7" l="1"/>
  <c r="EP65" i="7" s="1"/>
  <c r="DC90" i="7"/>
  <c r="HB90" i="7" s="1"/>
  <c r="AQ81" i="7"/>
  <c r="EP81" i="7" s="1"/>
  <c r="AQ25" i="7"/>
  <c r="EP25" i="7" s="1"/>
  <c r="DC80" i="7"/>
  <c r="HB80" i="7" s="1"/>
  <c r="AQ77" i="7"/>
  <c r="EP77" i="7" s="1"/>
  <c r="AA9" i="7"/>
  <c r="DZ9" i="7" s="1"/>
  <c r="AQ51" i="7"/>
  <c r="EP51" i="7" s="1"/>
  <c r="AA93" i="7"/>
  <c r="DZ93" i="7" s="1"/>
  <c r="BZ99" i="7"/>
  <c r="FY99" i="7" s="1"/>
  <c r="BZ68" i="7"/>
  <c r="FY68" i="7" s="1"/>
  <c r="AA28" i="7"/>
  <c r="DZ28" i="7" s="1"/>
  <c r="DC24" i="7"/>
  <c r="HB24" i="7" s="1"/>
  <c r="DC42" i="7"/>
  <c r="HB42" i="7" s="1"/>
  <c r="BH95" i="7"/>
  <c r="FG95" i="7" s="1"/>
  <c r="BH92" i="7"/>
  <c r="FG92" i="7" s="1"/>
  <c r="CL4" i="7"/>
  <c r="GK4" i="7" s="1"/>
  <c r="BZ95" i="7"/>
  <c r="FY95" i="7" s="1"/>
  <c r="AA38" i="7"/>
  <c r="DZ38" i="7" s="1"/>
  <c r="DC51" i="7"/>
  <c r="HB51" i="7" s="1"/>
  <c r="AD48" i="7"/>
  <c r="EC48" i="7" s="1"/>
  <c r="BH93" i="7"/>
  <c r="FG93" i="7" s="1"/>
  <c r="BH12" i="7"/>
  <c r="FG12" i="7" s="1"/>
  <c r="BZ37" i="7"/>
  <c r="FY37" i="7" s="1"/>
  <c r="AA24" i="7"/>
  <c r="DZ24" i="7" s="1"/>
  <c r="AA20" i="7"/>
  <c r="DZ20" i="7" s="1"/>
  <c r="DC63" i="7"/>
  <c r="HB63" i="7" s="1"/>
  <c r="DC66" i="7"/>
  <c r="HB66" i="7" s="1"/>
  <c r="DC17" i="7"/>
  <c r="HB17" i="7" s="1"/>
  <c r="AA12" i="7"/>
  <c r="DZ12" i="7" s="1"/>
  <c r="AA46" i="7"/>
  <c r="DZ46" i="7" s="1"/>
  <c r="BZ91" i="7"/>
  <c r="FY91" i="7" s="1"/>
  <c r="BZ6" i="7"/>
  <c r="FY6" i="7" s="1"/>
  <c r="AA92" i="7"/>
  <c r="DZ92" i="7" s="1"/>
  <c r="AA101" i="7"/>
  <c r="DZ101" i="7" s="1"/>
  <c r="DC75" i="7"/>
  <c r="HB75" i="7" s="1"/>
  <c r="DC47" i="7"/>
  <c r="HB47" i="7" s="1"/>
  <c r="AC64" i="7"/>
  <c r="EB64" i="7" s="1"/>
  <c r="BH59" i="7"/>
  <c r="FG59" i="7" s="1"/>
  <c r="BH73" i="7"/>
  <c r="FG73" i="7" s="1"/>
  <c r="AQ66" i="7"/>
  <c r="EP66" i="7" s="1"/>
  <c r="AQ63" i="7"/>
  <c r="EP63" i="7" s="1"/>
  <c r="AQ75" i="7"/>
  <c r="EP75" i="7" s="1"/>
  <c r="AQ32" i="7"/>
  <c r="EP32" i="7" s="1"/>
  <c r="AQ71" i="7"/>
  <c r="EP71" i="7" s="1"/>
  <c r="AQ37" i="7"/>
  <c r="EP37" i="7" s="1"/>
  <c r="AQ59" i="7"/>
  <c r="EP59" i="7" s="1"/>
  <c r="AQ22" i="7"/>
  <c r="EP22" i="7" s="1"/>
  <c r="AQ58" i="7"/>
  <c r="EP58" i="7" s="1"/>
  <c r="AQ70" i="7"/>
  <c r="EP70" i="7" s="1"/>
  <c r="AQ60" i="7"/>
  <c r="EP60" i="7" s="1"/>
  <c r="AQ99" i="7"/>
  <c r="EP99" i="7" s="1"/>
  <c r="AQ79" i="7"/>
  <c r="EP79" i="7" s="1"/>
  <c r="AQ45" i="7"/>
  <c r="EP45" i="7" s="1"/>
  <c r="AQ29" i="7"/>
  <c r="EP29" i="7" s="1"/>
  <c r="AQ96" i="7"/>
  <c r="EP96" i="7" s="1"/>
  <c r="AQ49" i="7"/>
  <c r="EP49" i="7" s="1"/>
  <c r="AQ46" i="7"/>
  <c r="EP46" i="7" s="1"/>
  <c r="AQ86" i="7"/>
  <c r="EP86" i="7" s="1"/>
  <c r="AQ28" i="7"/>
  <c r="EP28" i="7" s="1"/>
  <c r="AQ18" i="7"/>
  <c r="EP18" i="7" s="1"/>
  <c r="AQ34" i="7"/>
  <c r="EP34" i="7" s="1"/>
  <c r="AQ42" i="7"/>
  <c r="EP42" i="7" s="1"/>
  <c r="AQ102" i="7"/>
  <c r="EP102" i="7" s="1"/>
  <c r="AQ80" i="7"/>
  <c r="EP80" i="7" s="1"/>
  <c r="AQ95" i="7"/>
  <c r="EP95" i="7" s="1"/>
  <c r="AQ74" i="7"/>
  <c r="EP74" i="7" s="1"/>
  <c r="AQ82" i="7"/>
  <c r="EP82" i="7" s="1"/>
  <c r="AQ89" i="7"/>
  <c r="EP89" i="7" s="1"/>
  <c r="AQ88" i="7"/>
  <c r="EP88" i="7" s="1"/>
  <c r="AQ68" i="7"/>
  <c r="EP68" i="7" s="1"/>
  <c r="AQ52" i="7"/>
  <c r="EP52" i="7" s="1"/>
  <c r="AQ64" i="7"/>
  <c r="EP64" i="7" s="1"/>
  <c r="AQ4" i="7"/>
  <c r="EP4" i="7" s="1"/>
  <c r="AQ35" i="7"/>
  <c r="EP35" i="7" s="1"/>
  <c r="AQ72" i="7"/>
  <c r="EP72" i="7" s="1"/>
  <c r="AQ14" i="7"/>
  <c r="EP14" i="7" s="1"/>
  <c r="AQ87" i="7"/>
  <c r="EP87" i="7" s="1"/>
  <c r="AQ31" i="7"/>
  <c r="EP31" i="7" s="1"/>
  <c r="AQ78" i="7"/>
  <c r="EP78" i="7" s="1"/>
  <c r="AQ10" i="7"/>
  <c r="EP10" i="7" s="1"/>
  <c r="AQ44" i="7"/>
  <c r="EP44" i="7" s="1"/>
  <c r="AQ50" i="7"/>
  <c r="EP50" i="7" s="1"/>
  <c r="AQ13" i="7"/>
  <c r="EP13" i="7" s="1"/>
  <c r="AQ12" i="7"/>
  <c r="EP12" i="7" s="1"/>
  <c r="AQ69" i="7"/>
  <c r="EP69" i="7" s="1"/>
  <c r="BH63" i="7"/>
  <c r="FG63" i="7" s="1"/>
  <c r="BH24" i="7"/>
  <c r="FG24" i="7" s="1"/>
  <c r="BH28" i="7"/>
  <c r="FG28" i="7" s="1"/>
  <c r="BH53" i="7"/>
  <c r="FG53" i="7" s="1"/>
  <c r="BH84" i="7"/>
  <c r="FG84" i="7" s="1"/>
  <c r="BH52" i="7"/>
  <c r="FG52" i="7" s="1"/>
  <c r="T2" i="11"/>
  <c r="T5" i="11" s="1"/>
  <c r="B43" i="2" s="1"/>
  <c r="B63" i="2" s="1"/>
  <c r="CV75" i="7"/>
  <c r="GU75" i="7" s="1"/>
  <c r="AH3" i="7"/>
  <c r="EG3" i="7" s="1"/>
  <c r="CN48" i="7"/>
  <c r="GM48" i="7" s="1"/>
  <c r="CO97" i="7"/>
  <c r="GN97" i="7" s="1"/>
  <c r="S58" i="7"/>
  <c r="DR58" i="7" s="1"/>
  <c r="S48" i="7"/>
  <c r="DR48" i="7" s="1"/>
  <c r="AA79" i="7"/>
  <c r="DZ79" i="7" s="1"/>
  <c r="AA39" i="7"/>
  <c r="DZ39" i="7" s="1"/>
  <c r="AA65" i="7"/>
  <c r="DZ65" i="7" s="1"/>
  <c r="AA71" i="7"/>
  <c r="DZ71" i="7" s="1"/>
  <c r="AA8" i="7"/>
  <c r="DZ8" i="7" s="1"/>
  <c r="AA17" i="7"/>
  <c r="DZ17" i="7" s="1"/>
  <c r="AA53" i="7"/>
  <c r="DZ53" i="7" s="1"/>
  <c r="AA5" i="7"/>
  <c r="DZ5" i="7" s="1"/>
  <c r="AA44" i="7"/>
  <c r="DZ44" i="7" s="1"/>
  <c r="AA4" i="7"/>
  <c r="DZ4" i="7" s="1"/>
  <c r="V102" i="7"/>
  <c r="DU102" i="7" s="1"/>
  <c r="AD82" i="7"/>
  <c r="EC82" i="7" s="1"/>
  <c r="AA11" i="7"/>
  <c r="DZ11" i="7" s="1"/>
  <c r="AA34" i="7"/>
  <c r="DZ34" i="7" s="1"/>
  <c r="AA59" i="7"/>
  <c r="DZ59" i="7" s="1"/>
  <c r="CN21" i="7"/>
  <c r="GM21" i="7" s="1"/>
  <c r="S89" i="7"/>
  <c r="DR89" i="7" s="1"/>
  <c r="CN32" i="7"/>
  <c r="GM32" i="7" s="1"/>
  <c r="CN35" i="7"/>
  <c r="GM35" i="7" s="1"/>
  <c r="CN93" i="7"/>
  <c r="GM93" i="7" s="1"/>
  <c r="CN80" i="7"/>
  <c r="GM80" i="7" s="1"/>
  <c r="CN73" i="7"/>
  <c r="GM73" i="7" s="1"/>
  <c r="AS89" i="7"/>
  <c r="ER89" i="7" s="1"/>
  <c r="AU30" i="7"/>
  <c r="ET30" i="7" s="1"/>
  <c r="S94" i="7"/>
  <c r="DR94" i="7" s="1"/>
  <c r="CN23" i="7"/>
  <c r="GM23" i="7" s="1"/>
  <c r="AU73" i="7"/>
  <c r="ET73" i="7" s="1"/>
  <c r="CN47" i="7"/>
  <c r="GM47" i="7" s="1"/>
  <c r="CN34" i="7"/>
  <c r="GM34" i="7" s="1"/>
  <c r="CN75" i="7"/>
  <c r="GM75" i="7" s="1"/>
  <c r="AX6" i="7"/>
  <c r="EW6" i="7" s="1"/>
  <c r="DC31" i="7"/>
  <c r="HB31" i="7" s="1"/>
  <c r="CN54" i="7"/>
  <c r="GM54" i="7" s="1"/>
  <c r="CN57" i="7"/>
  <c r="GM57" i="7" s="1"/>
  <c r="CN30" i="7"/>
  <c r="GM30" i="7" s="1"/>
  <c r="CN94" i="7"/>
  <c r="GM94" i="7" s="1"/>
  <c r="CN101" i="7"/>
  <c r="GM101" i="7" s="1"/>
  <c r="CN29" i="7"/>
  <c r="GM29" i="7" s="1"/>
  <c r="CN51" i="7"/>
  <c r="GM51" i="7" s="1"/>
  <c r="CN84" i="7"/>
  <c r="GM84" i="7" s="1"/>
  <c r="CN98" i="7"/>
  <c r="GM98" i="7" s="1"/>
  <c r="CN50" i="7"/>
  <c r="GM50" i="7" s="1"/>
  <c r="CN43" i="7"/>
  <c r="GM43" i="7" s="1"/>
  <c r="CN53" i="7"/>
  <c r="GM53" i="7" s="1"/>
  <c r="CN90" i="7"/>
  <c r="GM90" i="7" s="1"/>
  <c r="CN89" i="7"/>
  <c r="GM89" i="7" s="1"/>
  <c r="CN62" i="7"/>
  <c r="GM62" i="7" s="1"/>
  <c r="CN81" i="7"/>
  <c r="GM81" i="7" s="1"/>
  <c r="CN95" i="7"/>
  <c r="GM95" i="7" s="1"/>
  <c r="CN76" i="7"/>
  <c r="GM76" i="7" s="1"/>
  <c r="CN28" i="7"/>
  <c r="GM28" i="7" s="1"/>
  <c r="CN42" i="7"/>
  <c r="GM42" i="7" s="1"/>
  <c r="CN5" i="7"/>
  <c r="GM5" i="7" s="1"/>
  <c r="CN72" i="7"/>
  <c r="GM72" i="7" s="1"/>
  <c r="CN67" i="7"/>
  <c r="GM67" i="7" s="1"/>
  <c r="CN56" i="7"/>
  <c r="GM56" i="7" s="1"/>
  <c r="CN65" i="7"/>
  <c r="GM65" i="7" s="1"/>
  <c r="CN66" i="7"/>
  <c r="GM66" i="7" s="1"/>
  <c r="CN17" i="7"/>
  <c r="GM17" i="7" s="1"/>
  <c r="CN52" i="7"/>
  <c r="GM52" i="7" s="1"/>
  <c r="CN22" i="7"/>
  <c r="GM22" i="7" s="1"/>
  <c r="CN88" i="7"/>
  <c r="GM88" i="7" s="1"/>
  <c r="CN70" i="7"/>
  <c r="GM70" i="7" s="1"/>
  <c r="CN91" i="7"/>
  <c r="GM91" i="7" s="1"/>
  <c r="CN37" i="7"/>
  <c r="GM37" i="7" s="1"/>
  <c r="CN63" i="7"/>
  <c r="GM63" i="7" s="1"/>
  <c r="CN38" i="7"/>
  <c r="GM38" i="7" s="1"/>
  <c r="CN33" i="7"/>
  <c r="GM33" i="7" s="1"/>
  <c r="CN86" i="7"/>
  <c r="GM86" i="7" s="1"/>
  <c r="CN58" i="7"/>
  <c r="GM58" i="7" s="1"/>
  <c r="CN71" i="7"/>
  <c r="GM71" i="7" s="1"/>
  <c r="CN11" i="7"/>
  <c r="GM11" i="7" s="1"/>
  <c r="CN19" i="7"/>
  <c r="GM19" i="7" s="1"/>
  <c r="CN10" i="7"/>
  <c r="GM10" i="7" s="1"/>
  <c r="CN96" i="7"/>
  <c r="GM96" i="7" s="1"/>
  <c r="CN13" i="7"/>
  <c r="GM13" i="7" s="1"/>
  <c r="CN59" i="7"/>
  <c r="GM59" i="7" s="1"/>
  <c r="CN15" i="7"/>
  <c r="GM15" i="7" s="1"/>
  <c r="CN39" i="7"/>
  <c r="GM39" i="7" s="1"/>
  <c r="CN20" i="7"/>
  <c r="GM20" i="7" s="1"/>
  <c r="CN49" i="7"/>
  <c r="GM49" i="7" s="1"/>
  <c r="CN64" i="7"/>
  <c r="GM64" i="7" s="1"/>
  <c r="CN85" i="7"/>
  <c r="GM85" i="7" s="1"/>
  <c r="CN68" i="7"/>
  <c r="GM68" i="7" s="1"/>
  <c r="CN44" i="7"/>
  <c r="GM44" i="7" s="1"/>
  <c r="CN77" i="7"/>
  <c r="GM77" i="7" s="1"/>
  <c r="CN16" i="7"/>
  <c r="GM16" i="7" s="1"/>
  <c r="CN83" i="7"/>
  <c r="GM83" i="7" s="1"/>
  <c r="CN60" i="7"/>
  <c r="GM60" i="7" s="1"/>
  <c r="CN79" i="7"/>
  <c r="GM79" i="7" s="1"/>
  <c r="CN31" i="7"/>
  <c r="GM31" i="7" s="1"/>
  <c r="CN46" i="7"/>
  <c r="GM46" i="7" s="1"/>
  <c r="CN40" i="7"/>
  <c r="GM40" i="7" s="1"/>
  <c r="CN100" i="7"/>
  <c r="GM100" i="7" s="1"/>
  <c r="CN74" i="7"/>
  <c r="GM74" i="7" s="1"/>
  <c r="CN87" i="7"/>
  <c r="GM87" i="7" s="1"/>
  <c r="CN25" i="7"/>
  <c r="GM25" i="7" s="1"/>
  <c r="CN36" i="7"/>
  <c r="GM36" i="7" s="1"/>
  <c r="CN82" i="7"/>
  <c r="GM82" i="7" s="1"/>
  <c r="CN7" i="7"/>
  <c r="GM7" i="7" s="1"/>
  <c r="CN69" i="7"/>
  <c r="GM69" i="7" s="1"/>
  <c r="CN26" i="7"/>
  <c r="GM26" i="7" s="1"/>
  <c r="CN99" i="7"/>
  <c r="GM99" i="7" s="1"/>
  <c r="CN12" i="7"/>
  <c r="GM12" i="7" s="1"/>
  <c r="CN97" i="7"/>
  <c r="GM97" i="7" s="1"/>
  <c r="AQ17" i="7"/>
  <c r="EP17" i="7" s="1"/>
  <c r="AQ55" i="7"/>
  <c r="EP55" i="7" s="1"/>
  <c r="AQ91" i="7"/>
  <c r="EP91" i="7" s="1"/>
  <c r="AQ84" i="7"/>
  <c r="EP84" i="7" s="1"/>
  <c r="AQ20" i="7"/>
  <c r="EP20" i="7" s="1"/>
  <c r="AQ24" i="7"/>
  <c r="EP24" i="7" s="1"/>
  <c r="AJ23" i="7"/>
  <c r="EI23" i="7" s="1"/>
  <c r="AQ26" i="7"/>
  <c r="EP26" i="7" s="1"/>
  <c r="AQ48" i="7"/>
  <c r="EP48" i="7" s="1"/>
  <c r="AQ40" i="7"/>
  <c r="EP40" i="7" s="1"/>
  <c r="AQ101" i="7"/>
  <c r="EP101" i="7" s="1"/>
  <c r="AQ21" i="7"/>
  <c r="EP21" i="7" s="1"/>
  <c r="AQ98" i="7"/>
  <c r="EP98" i="7" s="1"/>
  <c r="AX92" i="7"/>
  <c r="EW92" i="7" s="1"/>
  <c r="AP11" i="7"/>
  <c r="EO11" i="7" s="1"/>
  <c r="AA91" i="7"/>
  <c r="DZ91" i="7" s="1"/>
  <c r="AA22" i="7"/>
  <c r="DZ22" i="7" s="1"/>
  <c r="AA48" i="7"/>
  <c r="DZ48" i="7" s="1"/>
  <c r="AA70" i="7"/>
  <c r="DZ70" i="7" s="1"/>
  <c r="AA62" i="7"/>
  <c r="DZ62" i="7" s="1"/>
  <c r="AA68" i="7"/>
  <c r="DZ68" i="7" s="1"/>
  <c r="AA90" i="7"/>
  <c r="DZ90" i="7" s="1"/>
  <c r="AA10" i="7"/>
  <c r="DZ10" i="7" s="1"/>
  <c r="AA83" i="7"/>
  <c r="DZ83" i="7" s="1"/>
  <c r="AA69" i="7"/>
  <c r="DZ69" i="7" s="1"/>
  <c r="AA3" i="7"/>
  <c r="DZ3" i="7" s="1"/>
  <c r="V93" i="7"/>
  <c r="DU93" i="7" s="1"/>
  <c r="AA95" i="7"/>
  <c r="DZ95" i="7" s="1"/>
  <c r="AA61" i="7"/>
  <c r="DZ61" i="7" s="1"/>
  <c r="AA26" i="7"/>
  <c r="DZ26" i="7" s="1"/>
  <c r="AA33" i="7"/>
  <c r="DZ33" i="7" s="1"/>
  <c r="AA6" i="7"/>
  <c r="DZ6" i="7" s="1"/>
  <c r="AA94" i="7"/>
  <c r="DZ94" i="7" s="1"/>
  <c r="AD80" i="7"/>
  <c r="EC80" i="7" s="1"/>
  <c r="AD100" i="7"/>
  <c r="EC100" i="7" s="1"/>
  <c r="AA78" i="7"/>
  <c r="DZ78" i="7" s="1"/>
  <c r="AA67" i="7"/>
  <c r="DZ67" i="7" s="1"/>
  <c r="AA64" i="7"/>
  <c r="DZ64" i="7" s="1"/>
  <c r="AA37" i="7"/>
  <c r="DZ37" i="7" s="1"/>
  <c r="AA73" i="7"/>
  <c r="DZ73" i="7" s="1"/>
  <c r="AA63" i="7"/>
  <c r="DZ63" i="7" s="1"/>
  <c r="AA35" i="7"/>
  <c r="DZ35" i="7" s="1"/>
  <c r="AA55" i="7"/>
  <c r="DZ55" i="7" s="1"/>
  <c r="AA21" i="7"/>
  <c r="DZ21" i="7" s="1"/>
  <c r="AA81" i="7"/>
  <c r="DZ81" i="7" s="1"/>
  <c r="AA31" i="7"/>
  <c r="DZ31" i="7" s="1"/>
  <c r="AA88" i="7"/>
  <c r="DZ88" i="7" s="1"/>
  <c r="AA86" i="7"/>
  <c r="DZ86" i="7" s="1"/>
  <c r="AA36" i="7"/>
  <c r="DZ36" i="7" s="1"/>
  <c r="AD99" i="7"/>
  <c r="EC99" i="7" s="1"/>
  <c r="AD16" i="7"/>
  <c r="EC16" i="7" s="1"/>
  <c r="AA42" i="7"/>
  <c r="DZ42" i="7" s="1"/>
  <c r="AA98" i="7"/>
  <c r="DZ98" i="7" s="1"/>
  <c r="AA30" i="7"/>
  <c r="DZ30" i="7" s="1"/>
  <c r="AA13" i="7"/>
  <c r="DZ13" i="7" s="1"/>
  <c r="AA29" i="7"/>
  <c r="DZ29" i="7" s="1"/>
  <c r="AA7" i="7"/>
  <c r="DZ7" i="7" s="1"/>
  <c r="AA99" i="7"/>
  <c r="DZ99" i="7" s="1"/>
  <c r="AA23" i="7"/>
  <c r="DZ23" i="7" s="1"/>
  <c r="AA66" i="7"/>
  <c r="DZ66" i="7" s="1"/>
  <c r="AA43" i="7"/>
  <c r="DZ43" i="7" s="1"/>
  <c r="AA102" i="7"/>
  <c r="DZ102" i="7" s="1"/>
  <c r="AA50" i="7"/>
  <c r="DZ50" i="7" s="1"/>
  <c r="AA56" i="7"/>
  <c r="DZ56" i="7" s="1"/>
  <c r="AD81" i="7"/>
  <c r="EC81" i="7" s="1"/>
  <c r="CL12" i="7"/>
  <c r="GK12" i="7" s="1"/>
  <c r="AD34" i="7"/>
  <c r="EC34" i="7" s="1"/>
  <c r="AA51" i="7"/>
  <c r="DZ51" i="7" s="1"/>
  <c r="AA76" i="7"/>
  <c r="DZ76" i="7" s="1"/>
  <c r="AA96" i="7"/>
  <c r="DZ96" i="7" s="1"/>
  <c r="AA82" i="7"/>
  <c r="DZ82" i="7" s="1"/>
  <c r="AA87" i="7"/>
  <c r="DZ87" i="7" s="1"/>
  <c r="AA19" i="7"/>
  <c r="DZ19" i="7" s="1"/>
  <c r="AA58" i="7"/>
  <c r="DZ58" i="7" s="1"/>
  <c r="AA74" i="7"/>
  <c r="DZ74" i="7" s="1"/>
  <c r="AA41" i="7"/>
  <c r="DZ41" i="7" s="1"/>
  <c r="AA14" i="7"/>
  <c r="DZ14" i="7" s="1"/>
  <c r="AA52" i="7"/>
  <c r="DZ52" i="7" s="1"/>
  <c r="AA18" i="7"/>
  <c r="DZ18" i="7" s="1"/>
  <c r="AA40" i="7"/>
  <c r="DZ40" i="7" s="1"/>
  <c r="AA15" i="7"/>
  <c r="DZ15" i="7" s="1"/>
  <c r="AD74" i="7"/>
  <c r="EC74" i="7" s="1"/>
  <c r="CL7" i="7"/>
  <c r="GK7" i="7" s="1"/>
  <c r="AD91" i="7"/>
  <c r="EC91" i="7" s="1"/>
  <c r="AU70" i="7"/>
  <c r="ET70" i="7" s="1"/>
  <c r="V36" i="7"/>
  <c r="DU36" i="7" s="1"/>
  <c r="CL3" i="7"/>
  <c r="GK3" i="7" s="1"/>
  <c r="AA97" i="7"/>
  <c r="DZ97" i="7" s="1"/>
  <c r="AA57" i="7"/>
  <c r="DZ57" i="7" s="1"/>
  <c r="AA80" i="7"/>
  <c r="DZ80" i="7" s="1"/>
  <c r="V3" i="7"/>
  <c r="DU3" i="7" s="1"/>
  <c r="AA77" i="7"/>
  <c r="DZ77" i="7" s="1"/>
  <c r="AA60" i="7"/>
  <c r="DZ60" i="7" s="1"/>
  <c r="AA49" i="7"/>
  <c r="DZ49" i="7" s="1"/>
  <c r="AA32" i="7"/>
  <c r="DZ32" i="7" s="1"/>
  <c r="AA84" i="7"/>
  <c r="DZ84" i="7" s="1"/>
  <c r="AA27" i="7"/>
  <c r="DZ27" i="7" s="1"/>
  <c r="AA47" i="7"/>
  <c r="DZ47" i="7" s="1"/>
  <c r="AA72" i="7"/>
  <c r="DZ72" i="7" s="1"/>
  <c r="AA85" i="7"/>
  <c r="DZ85" i="7" s="1"/>
  <c r="AA54" i="7"/>
  <c r="DZ54" i="7" s="1"/>
  <c r="AA89" i="7"/>
  <c r="DZ89" i="7" s="1"/>
  <c r="AA100" i="7"/>
  <c r="DZ100" i="7" s="1"/>
  <c r="AA16" i="7"/>
  <c r="DZ16" i="7" s="1"/>
  <c r="V22" i="7"/>
  <c r="DU22" i="7" s="1"/>
  <c r="AU9" i="7"/>
  <c r="ET9" i="7" s="1"/>
  <c r="AU43" i="7"/>
  <c r="ET43" i="7" s="1"/>
  <c r="DC44" i="7"/>
  <c r="HB44" i="7" s="1"/>
  <c r="DC67" i="7"/>
  <c r="HB67" i="7" s="1"/>
  <c r="DC69" i="7"/>
  <c r="HB69" i="7" s="1"/>
  <c r="DC52" i="7"/>
  <c r="HB52" i="7" s="1"/>
  <c r="DC12" i="7"/>
  <c r="HB12" i="7" s="1"/>
  <c r="DC101" i="7"/>
  <c r="HB101" i="7" s="1"/>
  <c r="AU92" i="7"/>
  <c r="ET92" i="7" s="1"/>
  <c r="AX5" i="7"/>
  <c r="EW5" i="7" s="1"/>
  <c r="AX43" i="7"/>
  <c r="EW43" i="7" s="1"/>
  <c r="AX52" i="7"/>
  <c r="EW52" i="7" s="1"/>
  <c r="DC70" i="7"/>
  <c r="HB70" i="7" s="1"/>
  <c r="DC94" i="7"/>
  <c r="HB94" i="7" s="1"/>
  <c r="DC76" i="7"/>
  <c r="HB76" i="7" s="1"/>
  <c r="DC96" i="7"/>
  <c r="HB96" i="7" s="1"/>
  <c r="AX7" i="7"/>
  <c r="EW7" i="7" s="1"/>
  <c r="AU76" i="7"/>
  <c r="ET76" i="7" s="1"/>
  <c r="AU42" i="7"/>
  <c r="ET42" i="7" s="1"/>
  <c r="AX84" i="7"/>
  <c r="EW84" i="7" s="1"/>
  <c r="DC48" i="7"/>
  <c r="HB48" i="7" s="1"/>
  <c r="DC28" i="7"/>
  <c r="HB28" i="7" s="1"/>
  <c r="DC30" i="7"/>
  <c r="HB30" i="7" s="1"/>
  <c r="DC15" i="7"/>
  <c r="HB15" i="7" s="1"/>
  <c r="CE19" i="7"/>
  <c r="GD19" i="7" s="1"/>
  <c r="AU22" i="7"/>
  <c r="ET22" i="7" s="1"/>
  <c r="CQ12" i="7"/>
  <c r="GP12" i="7" s="1"/>
  <c r="N11" i="7"/>
  <c r="DM11" i="7" s="1"/>
  <c r="DC60" i="7"/>
  <c r="HB60" i="7" s="1"/>
  <c r="DC102" i="7"/>
  <c r="HB102" i="7" s="1"/>
  <c r="DC23" i="7"/>
  <c r="HB23" i="7" s="1"/>
  <c r="DC54" i="7"/>
  <c r="HB54" i="7" s="1"/>
  <c r="AU89" i="7"/>
  <c r="ET89" i="7" s="1"/>
  <c r="AU53" i="7"/>
  <c r="ET53" i="7" s="1"/>
  <c r="AX97" i="7"/>
  <c r="EW97" i="7" s="1"/>
  <c r="BH7" i="7"/>
  <c r="FG7" i="7" s="1"/>
  <c r="BQ43" i="7"/>
  <c r="FP43" i="7" s="1"/>
  <c r="BQ5" i="7"/>
  <c r="FP5" i="7" s="1"/>
  <c r="BH46" i="7"/>
  <c r="FG46" i="7" s="1"/>
  <c r="BQ25" i="7"/>
  <c r="FP25" i="7" s="1"/>
  <c r="BQ99" i="7"/>
  <c r="FP99" i="7" s="1"/>
  <c r="BH56" i="7"/>
  <c r="FG56" i="7" s="1"/>
  <c r="CN102" i="7"/>
  <c r="GM102" i="7" s="1"/>
  <c r="DC19" i="7"/>
  <c r="HB19" i="7" s="1"/>
  <c r="DC7" i="7"/>
  <c r="HB7" i="7" s="1"/>
  <c r="DC18" i="7"/>
  <c r="HB18" i="7" s="1"/>
  <c r="DC37" i="7"/>
  <c r="HB37" i="7" s="1"/>
  <c r="DC87" i="7"/>
  <c r="HB87" i="7" s="1"/>
  <c r="DC98" i="7"/>
  <c r="HB98" i="7" s="1"/>
  <c r="DC78" i="7"/>
  <c r="HB78" i="7" s="1"/>
  <c r="DC89" i="7"/>
  <c r="HB89" i="7" s="1"/>
  <c r="DC61" i="7"/>
  <c r="HB61" i="7" s="1"/>
  <c r="DC57" i="7"/>
  <c r="HB57" i="7" s="1"/>
  <c r="DC81" i="7"/>
  <c r="HB81" i="7" s="1"/>
  <c r="DC72" i="7"/>
  <c r="HB72" i="7" s="1"/>
  <c r="DC74" i="7"/>
  <c r="HB74" i="7" s="1"/>
  <c r="DC79" i="7"/>
  <c r="HB79" i="7" s="1"/>
  <c r="DC73" i="7"/>
  <c r="HB73" i="7" s="1"/>
  <c r="DC36" i="7"/>
  <c r="HB36" i="7" s="1"/>
  <c r="DC38" i="7"/>
  <c r="HB38" i="7" s="1"/>
  <c r="DC41" i="7"/>
  <c r="HB41" i="7" s="1"/>
  <c r="DC64" i="7"/>
  <c r="HB64" i="7" s="1"/>
  <c r="DC77" i="7"/>
  <c r="HB77" i="7" s="1"/>
  <c r="N19" i="7"/>
  <c r="DM19" i="7" s="1"/>
  <c r="DC91" i="7"/>
  <c r="HB91" i="7" s="1"/>
  <c r="DC20" i="7"/>
  <c r="HB20" i="7" s="1"/>
  <c r="DC50" i="7"/>
  <c r="HB50" i="7" s="1"/>
  <c r="DC27" i="7"/>
  <c r="HB27" i="7" s="1"/>
  <c r="DC55" i="7"/>
  <c r="HB55" i="7" s="1"/>
  <c r="DC26" i="7"/>
  <c r="HB26" i="7" s="1"/>
  <c r="DC34" i="7"/>
  <c r="HB34" i="7" s="1"/>
  <c r="DC100" i="7"/>
  <c r="HB100" i="7" s="1"/>
  <c r="DC59" i="7"/>
  <c r="HB59" i="7" s="1"/>
  <c r="DC25" i="7"/>
  <c r="HB25" i="7" s="1"/>
  <c r="DC29" i="7"/>
  <c r="HB29" i="7" s="1"/>
  <c r="DC39" i="7"/>
  <c r="HB39" i="7" s="1"/>
  <c r="AQ57" i="7"/>
  <c r="EP57" i="7" s="1"/>
  <c r="AQ85" i="7"/>
  <c r="EP85" i="7" s="1"/>
  <c r="AQ36" i="7"/>
  <c r="EP36" i="7" s="1"/>
  <c r="AQ56" i="7"/>
  <c r="EP56" i="7" s="1"/>
  <c r="AQ16" i="7"/>
  <c r="EP16" i="7" s="1"/>
  <c r="AQ19" i="7"/>
  <c r="EP19" i="7" s="1"/>
  <c r="AQ39" i="7"/>
  <c r="EP39" i="7" s="1"/>
  <c r="AQ23" i="7"/>
  <c r="EP23" i="7" s="1"/>
  <c r="AQ41" i="7"/>
  <c r="EP41" i="7" s="1"/>
  <c r="AQ93" i="7"/>
  <c r="EP93" i="7" s="1"/>
  <c r="CE86" i="7"/>
  <c r="GD86" i="7" s="1"/>
  <c r="CE46" i="7"/>
  <c r="GD46" i="7" s="1"/>
  <c r="CE96" i="7"/>
  <c r="GD96" i="7" s="1"/>
  <c r="N73" i="7"/>
  <c r="DM73" i="7" s="1"/>
  <c r="DC4" i="7"/>
  <c r="HB4" i="7" s="1"/>
  <c r="DC53" i="7"/>
  <c r="HB53" i="7" s="1"/>
  <c r="DC10" i="7"/>
  <c r="HB10" i="7" s="1"/>
  <c r="DC11" i="7"/>
  <c r="HB11" i="7" s="1"/>
  <c r="DC88" i="7"/>
  <c r="HB88" i="7" s="1"/>
  <c r="DC21" i="7"/>
  <c r="HB21" i="7" s="1"/>
  <c r="DC35" i="7"/>
  <c r="HB35" i="7" s="1"/>
  <c r="DC45" i="7"/>
  <c r="HB45" i="7" s="1"/>
  <c r="DC68" i="7"/>
  <c r="HB68" i="7" s="1"/>
  <c r="DC49" i="7"/>
  <c r="HB49" i="7" s="1"/>
  <c r="DC33" i="7"/>
  <c r="HB33" i="7" s="1"/>
  <c r="AQ61" i="7"/>
  <c r="EP61" i="7" s="1"/>
  <c r="AQ43" i="7"/>
  <c r="EP43" i="7" s="1"/>
  <c r="AQ90" i="7"/>
  <c r="EP90" i="7" s="1"/>
  <c r="AQ27" i="7"/>
  <c r="EP27" i="7" s="1"/>
  <c r="AQ67" i="7"/>
  <c r="EP67" i="7" s="1"/>
  <c r="AQ33" i="7"/>
  <c r="EP33" i="7" s="1"/>
  <c r="AQ30" i="7"/>
  <c r="EP30" i="7" s="1"/>
  <c r="AQ76" i="7"/>
  <c r="EP76" i="7" s="1"/>
  <c r="AQ83" i="7"/>
  <c r="EP83" i="7" s="1"/>
  <c r="CE32" i="7"/>
  <c r="GD32" i="7" s="1"/>
  <c r="N63" i="7"/>
  <c r="DM63" i="7" s="1"/>
  <c r="DC83" i="7"/>
  <c r="HB83" i="7" s="1"/>
  <c r="DC56" i="7"/>
  <c r="HB56" i="7" s="1"/>
  <c r="DC13" i="7"/>
  <c r="HB13" i="7" s="1"/>
  <c r="DC32" i="7"/>
  <c r="HB32" i="7" s="1"/>
  <c r="DC71" i="7"/>
  <c r="HB71" i="7" s="1"/>
  <c r="DC82" i="7"/>
  <c r="HB82" i="7" s="1"/>
  <c r="DC93" i="7"/>
  <c r="HB93" i="7" s="1"/>
  <c r="DC58" i="7"/>
  <c r="HB58" i="7" s="1"/>
  <c r="DC40" i="7"/>
  <c r="HB40" i="7" s="1"/>
  <c r="DC95" i="7"/>
  <c r="HB95" i="7" s="1"/>
  <c r="DC65" i="7"/>
  <c r="HB65" i="7" s="1"/>
  <c r="AQ38" i="7"/>
  <c r="EP38" i="7" s="1"/>
  <c r="AQ100" i="7"/>
  <c r="EP100" i="7" s="1"/>
  <c r="AQ73" i="7"/>
  <c r="EP73" i="7" s="1"/>
  <c r="AQ94" i="7"/>
  <c r="EP94" i="7" s="1"/>
  <c r="AQ15" i="7"/>
  <c r="EP15" i="7" s="1"/>
  <c r="AQ97" i="7"/>
  <c r="EP97" i="7" s="1"/>
  <c r="AQ92" i="7"/>
  <c r="EP92" i="7" s="1"/>
  <c r="AQ62" i="7"/>
  <c r="EP62" i="7" s="1"/>
  <c r="AQ47" i="7"/>
  <c r="EP47" i="7" s="1"/>
  <c r="N51" i="7"/>
  <c r="DM51" i="7" s="1"/>
  <c r="N65" i="7"/>
  <c r="DM65" i="7" s="1"/>
  <c r="N85" i="7"/>
  <c r="DM85" i="7" s="1"/>
  <c r="N58" i="7"/>
  <c r="DM58" i="7" s="1"/>
  <c r="N6" i="7"/>
  <c r="DM6" i="7" s="1"/>
  <c r="N26" i="7"/>
  <c r="DM26" i="7" s="1"/>
  <c r="BG72" i="7"/>
  <c r="FF72" i="7" s="1"/>
  <c r="CE43" i="7"/>
  <c r="GD43" i="7" s="1"/>
  <c r="CE16" i="7"/>
  <c r="GD16" i="7" s="1"/>
  <c r="CE51" i="7"/>
  <c r="GD51" i="7" s="1"/>
  <c r="N91" i="7"/>
  <c r="DM91" i="7" s="1"/>
  <c r="BM73" i="7"/>
  <c r="FL73" i="7" s="1"/>
  <c r="CE13" i="7"/>
  <c r="GD13" i="7" s="1"/>
  <c r="CE90" i="7"/>
  <c r="GD90" i="7" s="1"/>
  <c r="CE65" i="7"/>
  <c r="GD65" i="7" s="1"/>
  <c r="BW57" i="7"/>
  <c r="FV57" i="7" s="1"/>
  <c r="N38" i="7"/>
  <c r="DM38" i="7" s="1"/>
  <c r="N53" i="7"/>
  <c r="DM53" i="7" s="1"/>
  <c r="N67" i="7"/>
  <c r="DM67" i="7" s="1"/>
  <c r="BG90" i="7"/>
  <c r="FF90" i="7" s="1"/>
  <c r="CE88" i="7"/>
  <c r="GD88" i="7" s="1"/>
  <c r="CE33" i="7"/>
  <c r="GD33" i="7" s="1"/>
  <c r="CE53" i="7"/>
  <c r="GD53" i="7" s="1"/>
  <c r="BW72" i="7"/>
  <c r="FV72" i="7" s="1"/>
  <c r="N12" i="7"/>
  <c r="DM12" i="7" s="1"/>
  <c r="N24" i="7"/>
  <c r="DM24" i="7" s="1"/>
  <c r="N48" i="7"/>
  <c r="DM48" i="7" s="1"/>
  <c r="N86" i="7"/>
  <c r="DM86" i="7" s="1"/>
  <c r="N28" i="7"/>
  <c r="DM28" i="7" s="1"/>
  <c r="N95" i="7"/>
  <c r="DM95" i="7" s="1"/>
  <c r="BG47" i="7"/>
  <c r="FF47" i="7" s="1"/>
  <c r="CE31" i="7"/>
  <c r="GD31" i="7" s="1"/>
  <c r="CE83" i="7"/>
  <c r="GD83" i="7" s="1"/>
  <c r="CE54" i="7"/>
  <c r="GD54" i="7" s="1"/>
  <c r="BW41" i="7"/>
  <c r="FV41" i="7" s="1"/>
  <c r="N22" i="7"/>
  <c r="DM22" i="7" s="1"/>
  <c r="N97" i="7"/>
  <c r="DM97" i="7" s="1"/>
  <c r="N37" i="7"/>
  <c r="DM37" i="7" s="1"/>
  <c r="BG42" i="7"/>
  <c r="FF42" i="7" s="1"/>
  <c r="CE93" i="7"/>
  <c r="GD93" i="7" s="1"/>
  <c r="CE48" i="7"/>
  <c r="GD48" i="7" s="1"/>
  <c r="CE49" i="7"/>
  <c r="GD49" i="7" s="1"/>
  <c r="BW37" i="7"/>
  <c r="FV37" i="7" s="1"/>
  <c r="N15" i="7"/>
  <c r="DM15" i="7" s="1"/>
  <c r="N68" i="7"/>
  <c r="DM68" i="7" s="1"/>
  <c r="N96" i="7"/>
  <c r="DM96" i="7" s="1"/>
  <c r="N70" i="7"/>
  <c r="DM70" i="7" s="1"/>
  <c r="N29" i="7"/>
  <c r="DM29" i="7" s="1"/>
  <c r="CE101" i="7"/>
  <c r="GD101" i="7" s="1"/>
  <c r="CE35" i="7"/>
  <c r="GD35" i="7" s="1"/>
  <c r="CE73" i="7"/>
  <c r="GD73" i="7" s="1"/>
  <c r="CE60" i="7"/>
  <c r="GD60" i="7" s="1"/>
  <c r="BW83" i="7"/>
  <c r="FV83" i="7" s="1"/>
  <c r="CE44" i="7"/>
  <c r="GD44" i="7" s="1"/>
  <c r="N44" i="7"/>
  <c r="DM44" i="7" s="1"/>
  <c r="N14" i="7"/>
  <c r="DM14" i="7" s="1"/>
  <c r="N75" i="7"/>
  <c r="DM75" i="7" s="1"/>
  <c r="N61" i="7"/>
  <c r="DM61" i="7" s="1"/>
  <c r="N42" i="7"/>
  <c r="DM42" i="7" s="1"/>
  <c r="N50" i="7"/>
  <c r="DM50" i="7" s="1"/>
  <c r="N80" i="7"/>
  <c r="DM80" i="7" s="1"/>
  <c r="N93" i="7"/>
  <c r="DM93" i="7" s="1"/>
  <c r="CE45" i="7"/>
  <c r="GD45" i="7" s="1"/>
  <c r="CE26" i="7"/>
  <c r="GD26" i="7" s="1"/>
  <c r="CE23" i="7"/>
  <c r="GD23" i="7" s="1"/>
  <c r="CE67" i="7"/>
  <c r="GD67" i="7" s="1"/>
  <c r="BG14" i="7"/>
  <c r="FF14" i="7" s="1"/>
  <c r="CE25" i="7"/>
  <c r="GD25" i="7" s="1"/>
  <c r="CE27" i="7"/>
  <c r="GD27" i="7" s="1"/>
  <c r="CE70" i="7"/>
  <c r="GD70" i="7" s="1"/>
  <c r="CE29" i="7"/>
  <c r="GD29" i="7" s="1"/>
  <c r="CE17" i="7"/>
  <c r="GD17" i="7" s="1"/>
  <c r="CE76" i="7"/>
  <c r="GD76" i="7" s="1"/>
  <c r="CE79" i="7"/>
  <c r="GD79" i="7" s="1"/>
  <c r="CE99" i="7"/>
  <c r="GD99" i="7" s="1"/>
  <c r="CE50" i="7"/>
  <c r="GD50" i="7" s="1"/>
  <c r="CE68" i="7"/>
  <c r="GD68" i="7" s="1"/>
  <c r="BW75" i="7"/>
  <c r="FV75" i="7" s="1"/>
  <c r="CE85" i="7"/>
  <c r="GD85" i="7" s="1"/>
  <c r="CE38" i="7"/>
  <c r="GD38" i="7" s="1"/>
  <c r="CE64" i="7"/>
  <c r="GD64" i="7" s="1"/>
  <c r="CE57" i="7"/>
  <c r="GD57" i="7" s="1"/>
  <c r="CE84" i="7"/>
  <c r="GD84" i="7" s="1"/>
  <c r="CE75" i="7"/>
  <c r="GD75" i="7" s="1"/>
  <c r="CE21" i="7"/>
  <c r="GD21" i="7" s="1"/>
  <c r="CE63" i="7"/>
  <c r="GD63" i="7" s="1"/>
  <c r="CE36" i="7"/>
  <c r="GD36" i="7" s="1"/>
  <c r="CE94" i="7"/>
  <c r="GD94" i="7" s="1"/>
  <c r="BW89" i="7"/>
  <c r="FV89" i="7" s="1"/>
  <c r="BW53" i="7"/>
  <c r="FV53" i="7" s="1"/>
  <c r="CE78" i="7"/>
  <c r="GD78" i="7" s="1"/>
  <c r="BW50" i="7"/>
  <c r="FV50" i="7" s="1"/>
  <c r="BG91" i="7"/>
  <c r="FF91" i="7" s="1"/>
  <c r="BG73" i="7"/>
  <c r="FF73" i="7" s="1"/>
  <c r="CE74" i="7"/>
  <c r="GD74" i="7" s="1"/>
  <c r="CE97" i="7"/>
  <c r="GD97" i="7" s="1"/>
  <c r="CE92" i="7"/>
  <c r="GD92" i="7" s="1"/>
  <c r="CE91" i="7"/>
  <c r="GD91" i="7" s="1"/>
  <c r="CE10" i="7"/>
  <c r="GD10" i="7" s="1"/>
  <c r="CE52" i="7"/>
  <c r="GD52" i="7" s="1"/>
  <c r="CE81" i="7"/>
  <c r="GD81" i="7" s="1"/>
  <c r="CE62" i="7"/>
  <c r="GD62" i="7" s="1"/>
  <c r="CE30" i="7"/>
  <c r="GD30" i="7" s="1"/>
  <c r="BW93" i="7"/>
  <c r="FV93" i="7" s="1"/>
  <c r="BW80" i="7"/>
  <c r="FV80" i="7" s="1"/>
  <c r="BW39" i="7"/>
  <c r="FV39" i="7" s="1"/>
  <c r="BW98" i="7"/>
  <c r="FV98" i="7" s="1"/>
  <c r="BO10" i="7"/>
  <c r="FN10" i="7" s="1"/>
  <c r="BG30" i="7"/>
  <c r="FF30" i="7" s="1"/>
  <c r="CE39" i="7"/>
  <c r="GD39" i="7" s="1"/>
  <c r="CE59" i="7"/>
  <c r="GD59" i="7" s="1"/>
  <c r="CE80" i="7"/>
  <c r="GD80" i="7" s="1"/>
  <c r="CE89" i="7"/>
  <c r="GD89" i="7" s="1"/>
  <c r="CE56" i="7"/>
  <c r="GD56" i="7" s="1"/>
  <c r="CE82" i="7"/>
  <c r="GD82" i="7" s="1"/>
  <c r="CE28" i="7"/>
  <c r="GD28" i="7" s="1"/>
  <c r="CE87" i="7"/>
  <c r="GD87" i="7" s="1"/>
  <c r="CE71" i="7"/>
  <c r="GD71" i="7" s="1"/>
  <c r="CE42" i="7"/>
  <c r="GD42" i="7" s="1"/>
  <c r="BW10" i="7"/>
  <c r="FV10" i="7" s="1"/>
  <c r="BW28" i="7"/>
  <c r="FV28" i="7" s="1"/>
  <c r="CE95" i="7"/>
  <c r="GD95" i="7" s="1"/>
  <c r="BO97" i="7"/>
  <c r="FN97" i="7" s="1"/>
  <c r="BG87" i="7"/>
  <c r="FF87" i="7" s="1"/>
  <c r="CE66" i="7"/>
  <c r="GD66" i="7" s="1"/>
  <c r="CE98" i="7"/>
  <c r="GD98" i="7" s="1"/>
  <c r="CE18" i="7"/>
  <c r="GD18" i="7" s="1"/>
  <c r="CE20" i="7"/>
  <c r="GD20" i="7" s="1"/>
  <c r="CE100" i="7"/>
  <c r="GD100" i="7" s="1"/>
  <c r="CE22" i="7"/>
  <c r="GD22" i="7" s="1"/>
  <c r="CE72" i="7"/>
  <c r="GD72" i="7" s="1"/>
  <c r="CE14" i="7"/>
  <c r="GD14" i="7" s="1"/>
  <c r="CE41" i="7"/>
  <c r="GD41" i="7" s="1"/>
  <c r="CE61" i="7"/>
  <c r="GD61" i="7" s="1"/>
  <c r="CE69" i="7"/>
  <c r="GD69" i="7" s="1"/>
  <c r="CE77" i="7"/>
  <c r="GD77" i="7" s="1"/>
  <c r="CE102" i="7"/>
  <c r="GD102" i="7" s="1"/>
  <c r="AD29" i="7"/>
  <c r="EC29" i="7" s="1"/>
  <c r="AD22" i="7"/>
  <c r="EC22" i="7" s="1"/>
  <c r="AD69" i="7"/>
  <c r="EC69" i="7" s="1"/>
  <c r="AD86" i="7"/>
  <c r="EC86" i="7" s="1"/>
  <c r="AD72" i="7"/>
  <c r="EC72" i="7" s="1"/>
  <c r="AD17" i="7"/>
  <c r="EC17" i="7" s="1"/>
  <c r="AD90" i="7"/>
  <c r="EC90" i="7" s="1"/>
  <c r="V74" i="7"/>
  <c r="DU74" i="7" s="1"/>
  <c r="V57" i="7"/>
  <c r="DU57" i="7" s="1"/>
  <c r="V89" i="7"/>
  <c r="DU89" i="7" s="1"/>
  <c r="V11" i="7"/>
  <c r="DU11" i="7" s="1"/>
  <c r="AD61" i="7"/>
  <c r="EC61" i="7" s="1"/>
  <c r="AD26" i="7"/>
  <c r="EC26" i="7" s="1"/>
  <c r="AD54" i="7"/>
  <c r="EC54" i="7" s="1"/>
  <c r="AJ55" i="7"/>
  <c r="EI55" i="7" s="1"/>
  <c r="AD38" i="7"/>
  <c r="EC38" i="7" s="1"/>
  <c r="AD94" i="7"/>
  <c r="EC94" i="7" s="1"/>
  <c r="AD60" i="7"/>
  <c r="EC60" i="7" s="1"/>
  <c r="AD62" i="7"/>
  <c r="EC62" i="7" s="1"/>
  <c r="AD13" i="7"/>
  <c r="EC13" i="7" s="1"/>
  <c r="AD87" i="7"/>
  <c r="EC87" i="7" s="1"/>
  <c r="AD10" i="7"/>
  <c r="EC10" i="7" s="1"/>
  <c r="AD27" i="7"/>
  <c r="EC27" i="7" s="1"/>
  <c r="V16" i="7"/>
  <c r="DU16" i="7" s="1"/>
  <c r="V47" i="7"/>
  <c r="DU47" i="7" s="1"/>
  <c r="V33" i="7"/>
  <c r="DU33" i="7" s="1"/>
  <c r="V85" i="7"/>
  <c r="DU85" i="7" s="1"/>
  <c r="V5" i="7"/>
  <c r="DU5" i="7" s="1"/>
  <c r="AD53" i="7"/>
  <c r="EC53" i="7" s="1"/>
  <c r="AD68" i="7"/>
  <c r="EC68" i="7" s="1"/>
  <c r="AD95" i="7"/>
  <c r="EC95" i="7" s="1"/>
  <c r="AD97" i="7"/>
  <c r="EC97" i="7" s="1"/>
  <c r="AD70" i="7"/>
  <c r="EC70" i="7" s="1"/>
  <c r="AD25" i="7"/>
  <c r="EC25" i="7" s="1"/>
  <c r="AD18" i="7"/>
  <c r="EC18" i="7" s="1"/>
  <c r="AD24" i="7"/>
  <c r="EC24" i="7" s="1"/>
  <c r="AD8" i="7"/>
  <c r="EC8" i="7" s="1"/>
  <c r="AD55" i="7"/>
  <c r="EC55" i="7" s="1"/>
  <c r="V55" i="7"/>
  <c r="DU55" i="7" s="1"/>
  <c r="V95" i="7"/>
  <c r="DU95" i="7" s="1"/>
  <c r="V82" i="7"/>
  <c r="DU82" i="7" s="1"/>
  <c r="V31" i="7"/>
  <c r="DU31" i="7" s="1"/>
  <c r="AD31" i="7"/>
  <c r="EC31" i="7" s="1"/>
  <c r="AD41" i="7"/>
  <c r="EC41" i="7" s="1"/>
  <c r="AJ58" i="7"/>
  <c r="EI58" i="7" s="1"/>
  <c r="AJ63" i="7"/>
  <c r="EI63" i="7" s="1"/>
  <c r="BB95" i="7"/>
  <c r="FA95" i="7" s="1"/>
  <c r="AD30" i="7"/>
  <c r="EC30" i="7" s="1"/>
  <c r="AD77" i="7"/>
  <c r="EC77" i="7" s="1"/>
  <c r="AD66" i="7"/>
  <c r="EC66" i="7" s="1"/>
  <c r="AD79" i="7"/>
  <c r="EC79" i="7" s="1"/>
  <c r="AD78" i="7"/>
  <c r="EC78" i="7" s="1"/>
  <c r="AD85" i="7"/>
  <c r="EC85" i="7" s="1"/>
  <c r="AD88" i="7"/>
  <c r="EC88" i="7" s="1"/>
  <c r="AD12" i="7"/>
  <c r="EC12" i="7" s="1"/>
  <c r="AD84" i="7"/>
  <c r="EC84" i="7" s="1"/>
  <c r="V46" i="7"/>
  <c r="DU46" i="7" s="1"/>
  <c r="V63" i="7"/>
  <c r="DU63" i="7" s="1"/>
  <c r="V79" i="7"/>
  <c r="DU79" i="7" s="1"/>
  <c r="V96" i="7"/>
  <c r="DU96" i="7" s="1"/>
  <c r="AD45" i="7"/>
  <c r="EC45" i="7" s="1"/>
  <c r="AD46" i="7"/>
  <c r="EC46" i="7" s="1"/>
  <c r="AJ47" i="7"/>
  <c r="EI47" i="7" s="1"/>
  <c r="V73" i="7"/>
  <c r="DU73" i="7" s="1"/>
  <c r="AD37" i="7"/>
  <c r="EC37" i="7" s="1"/>
  <c r="AD28" i="7"/>
  <c r="EC28" i="7" s="1"/>
  <c r="AD57" i="7"/>
  <c r="EC57" i="7" s="1"/>
  <c r="AD3" i="7"/>
  <c r="EC3" i="7" s="1"/>
  <c r="AD64" i="7"/>
  <c r="EC64" i="7" s="1"/>
  <c r="AD65" i="7"/>
  <c r="EC65" i="7" s="1"/>
  <c r="AD5" i="7"/>
  <c r="EC5" i="7" s="1"/>
  <c r="AD23" i="7"/>
  <c r="EC23" i="7" s="1"/>
  <c r="AD11" i="7"/>
  <c r="EC11" i="7" s="1"/>
  <c r="V38" i="7"/>
  <c r="DU38" i="7" s="1"/>
  <c r="V80" i="7"/>
  <c r="DU80" i="7" s="1"/>
  <c r="V37" i="7"/>
  <c r="DU37" i="7" s="1"/>
  <c r="V71" i="7"/>
  <c r="DU71" i="7" s="1"/>
  <c r="AD67" i="7"/>
  <c r="EC67" i="7" s="1"/>
  <c r="AD75" i="7"/>
  <c r="EC75" i="7" s="1"/>
  <c r="AJ13" i="7"/>
  <c r="EI13" i="7" s="1"/>
  <c r="AD63" i="7"/>
  <c r="EC63" i="7" s="1"/>
  <c r="AD47" i="7"/>
  <c r="EC47" i="7" s="1"/>
  <c r="AD39" i="7"/>
  <c r="EC39" i="7" s="1"/>
  <c r="AD101" i="7"/>
  <c r="EC101" i="7" s="1"/>
  <c r="AD56" i="7"/>
  <c r="EC56" i="7" s="1"/>
  <c r="AD35" i="7"/>
  <c r="EC35" i="7" s="1"/>
  <c r="AD43" i="7"/>
  <c r="EC43" i="7" s="1"/>
  <c r="AD59" i="7"/>
  <c r="EC59" i="7" s="1"/>
  <c r="AD40" i="7"/>
  <c r="EC40" i="7" s="1"/>
  <c r="V65" i="7"/>
  <c r="DU65" i="7" s="1"/>
  <c r="V15" i="7"/>
  <c r="DU15" i="7" s="1"/>
  <c r="V69" i="7"/>
  <c r="DU69" i="7" s="1"/>
  <c r="V44" i="7"/>
  <c r="DU44" i="7" s="1"/>
  <c r="AD51" i="7"/>
  <c r="EC51" i="7" s="1"/>
  <c r="AD50" i="7"/>
  <c r="EC50" i="7" s="1"/>
  <c r="AJ54" i="7"/>
  <c r="EI54" i="7" s="1"/>
  <c r="AD83" i="7"/>
  <c r="EC83" i="7" s="1"/>
  <c r="AD76" i="7"/>
  <c r="EC76" i="7" s="1"/>
  <c r="AD44" i="7"/>
  <c r="EC44" i="7" s="1"/>
  <c r="AD15" i="7"/>
  <c r="EC15" i="7" s="1"/>
  <c r="AD92" i="7"/>
  <c r="EC92" i="7" s="1"/>
  <c r="AD71" i="7"/>
  <c r="EC71" i="7" s="1"/>
  <c r="AD20" i="7"/>
  <c r="EC20" i="7" s="1"/>
  <c r="V32" i="7"/>
  <c r="DU32" i="7" s="1"/>
  <c r="V88" i="7"/>
  <c r="DU88" i="7" s="1"/>
  <c r="V28" i="7"/>
  <c r="DU28" i="7" s="1"/>
  <c r="V98" i="7"/>
  <c r="DU98" i="7" s="1"/>
  <c r="AD32" i="7"/>
  <c r="EC32" i="7" s="1"/>
  <c r="AD14" i="7"/>
  <c r="EC14" i="7" s="1"/>
  <c r="AD21" i="7"/>
  <c r="EC21" i="7" s="1"/>
  <c r="AJ32" i="7"/>
  <c r="EI32" i="7" s="1"/>
  <c r="AH4" i="7"/>
  <c r="EG4" i="7" s="1"/>
  <c r="AC33" i="7"/>
  <c r="EB33" i="7" s="1"/>
  <c r="AC60" i="7"/>
  <c r="EB60" i="7" s="1"/>
  <c r="AX34" i="7"/>
  <c r="EW34" i="7" s="1"/>
  <c r="AX11" i="7"/>
  <c r="EW11" i="7" s="1"/>
  <c r="AP20" i="7"/>
  <c r="EO20" i="7" s="1"/>
  <c r="AX54" i="7"/>
  <c r="EW54" i="7" s="1"/>
  <c r="AX64" i="7"/>
  <c r="EW64" i="7" s="1"/>
  <c r="AX63" i="7"/>
  <c r="EW63" i="7" s="1"/>
  <c r="AH15" i="7"/>
  <c r="EG15" i="7" s="1"/>
  <c r="AC24" i="7"/>
  <c r="EB24" i="7" s="1"/>
  <c r="AC17" i="7"/>
  <c r="EB17" i="7" s="1"/>
  <c r="AX99" i="7"/>
  <c r="EW99" i="7" s="1"/>
  <c r="AX9" i="7"/>
  <c r="EW9" i="7" s="1"/>
  <c r="AX93" i="7"/>
  <c r="EW93" i="7" s="1"/>
  <c r="AX96" i="7"/>
  <c r="EW96" i="7" s="1"/>
  <c r="AX35" i="7"/>
  <c r="EW35" i="7" s="1"/>
  <c r="AC49" i="7"/>
  <c r="EB49" i="7" s="1"/>
  <c r="AC99" i="7"/>
  <c r="EB99" i="7" s="1"/>
  <c r="AC65" i="7"/>
  <c r="EB65" i="7" s="1"/>
  <c r="AX29" i="7"/>
  <c r="EW29" i="7" s="1"/>
  <c r="AX72" i="7"/>
  <c r="EW72" i="7" s="1"/>
  <c r="AH7" i="7"/>
  <c r="EG7" i="7" s="1"/>
  <c r="AH79" i="7"/>
  <c r="EG79" i="7" s="1"/>
  <c r="AX95" i="7"/>
  <c r="EW95" i="7" s="1"/>
  <c r="AP4" i="7"/>
  <c r="EO4" i="7" s="1"/>
  <c r="AX4" i="7"/>
  <c r="EW4" i="7" s="1"/>
  <c r="AC81" i="7"/>
  <c r="EB81" i="7" s="1"/>
  <c r="AC79" i="7"/>
  <c r="EB79" i="7" s="1"/>
  <c r="AX101" i="7"/>
  <c r="EW101" i="7" s="1"/>
  <c r="AX74" i="7"/>
  <c r="EW74" i="7" s="1"/>
  <c r="AX48" i="7"/>
  <c r="EW48" i="7" s="1"/>
  <c r="AX8" i="7"/>
  <c r="EW8" i="7" s="1"/>
  <c r="AX3" i="7"/>
  <c r="EW3" i="7" s="1"/>
  <c r="AP3" i="7"/>
  <c r="EO3" i="7" s="1"/>
  <c r="AC98" i="7"/>
  <c r="EB98" i="7" s="1"/>
  <c r="AC74" i="7"/>
  <c r="EB74" i="7" s="1"/>
  <c r="AC58" i="7"/>
  <c r="EB58" i="7" s="1"/>
  <c r="AX45" i="7"/>
  <c r="EW45" i="7" s="1"/>
  <c r="AX71" i="7"/>
  <c r="EW71" i="7" s="1"/>
  <c r="AX81" i="7"/>
  <c r="EW81" i="7" s="1"/>
  <c r="AX15" i="7"/>
  <c r="EW15" i="7" s="1"/>
  <c r="AX73" i="7"/>
  <c r="EW73" i="7" s="1"/>
  <c r="AC38" i="7"/>
  <c r="EB38" i="7" s="1"/>
  <c r="AC71" i="7"/>
  <c r="EB71" i="7" s="1"/>
  <c r="AX20" i="7"/>
  <c r="EW20" i="7" s="1"/>
  <c r="AX12" i="7"/>
  <c r="EW12" i="7" s="1"/>
  <c r="AX23" i="7"/>
  <c r="EW23" i="7" s="1"/>
  <c r="AX78" i="7"/>
  <c r="EW78" i="7" s="1"/>
  <c r="AX47" i="7"/>
  <c r="EW47" i="7" s="1"/>
  <c r="AX25" i="7"/>
  <c r="EW25" i="7" s="1"/>
  <c r="AC44" i="7"/>
  <c r="EB44" i="7" s="1"/>
  <c r="AC95" i="7"/>
  <c r="EB95" i="7" s="1"/>
  <c r="AX13" i="7"/>
  <c r="EW13" i="7" s="1"/>
  <c r="AX56" i="7"/>
  <c r="EW56" i="7" s="1"/>
  <c r="AX87" i="7"/>
  <c r="EW87" i="7" s="1"/>
  <c r="AX88" i="7"/>
  <c r="EW88" i="7" s="1"/>
  <c r="AX68" i="7"/>
  <c r="EW68" i="7" s="1"/>
  <c r="AX27" i="7"/>
  <c r="EW27" i="7" s="1"/>
  <c r="BC73" i="7"/>
  <c r="FB73" i="7" s="1"/>
  <c r="BC22" i="7"/>
  <c r="FB22" i="7" s="1"/>
  <c r="AJ46" i="7"/>
  <c r="EI46" i="7" s="1"/>
  <c r="BC35" i="7"/>
  <c r="FB35" i="7" s="1"/>
  <c r="BC74" i="7"/>
  <c r="FB74" i="7" s="1"/>
  <c r="BC85" i="7"/>
  <c r="FB85" i="7" s="1"/>
  <c r="Y4" i="7"/>
  <c r="DX4" i="7" s="1"/>
  <c r="AJ88" i="7"/>
  <c r="EI88" i="7" s="1"/>
  <c r="AJ50" i="7"/>
  <c r="EI50" i="7" s="1"/>
  <c r="AJ83" i="7"/>
  <c r="EI83" i="7" s="1"/>
  <c r="AJ38" i="7"/>
  <c r="EI38" i="7" s="1"/>
  <c r="AJ64" i="7"/>
  <c r="EI64" i="7" s="1"/>
  <c r="BC48" i="7"/>
  <c r="FB48" i="7" s="1"/>
  <c r="AJ25" i="7"/>
  <c r="EI25" i="7" s="1"/>
  <c r="AJ49" i="7"/>
  <c r="EI49" i="7" s="1"/>
  <c r="BC92" i="7"/>
  <c r="FB92" i="7" s="1"/>
  <c r="Z7" i="7"/>
  <c r="DY7" i="7" s="1"/>
  <c r="AJ73" i="7"/>
  <c r="EI73" i="7" s="1"/>
  <c r="V19" i="7"/>
  <c r="DU19" i="7" s="1"/>
  <c r="BC99" i="7"/>
  <c r="FB99" i="7" s="1"/>
  <c r="CO73" i="7"/>
  <c r="GN73" i="7" s="1"/>
  <c r="CO102" i="7"/>
  <c r="GN102" i="7" s="1"/>
  <c r="DB4" i="7"/>
  <c r="HA4" i="7" s="1"/>
  <c r="BC70" i="7"/>
  <c r="FB70" i="7" s="1"/>
  <c r="BM92" i="7"/>
  <c r="FL92" i="7" s="1"/>
  <c r="BC55" i="7"/>
  <c r="FB55" i="7" s="1"/>
  <c r="BC69" i="7"/>
  <c r="FB69" i="7" s="1"/>
  <c r="CO54" i="7"/>
  <c r="GN54" i="7" s="1"/>
  <c r="AC83" i="7"/>
  <c r="EB83" i="7" s="1"/>
  <c r="CO35" i="7"/>
  <c r="GN35" i="7" s="1"/>
  <c r="CO38" i="7"/>
  <c r="GN38" i="7" s="1"/>
  <c r="CO82" i="7"/>
  <c r="GN82" i="7" s="1"/>
  <c r="CO79" i="7"/>
  <c r="GN79" i="7" s="1"/>
  <c r="CO92" i="7"/>
  <c r="GN92" i="7" s="1"/>
  <c r="AC89" i="7"/>
  <c r="EB89" i="7" s="1"/>
  <c r="AC67" i="7"/>
  <c r="EB67" i="7" s="1"/>
  <c r="AC20" i="7"/>
  <c r="EB20" i="7" s="1"/>
  <c r="AC53" i="7"/>
  <c r="EB53" i="7" s="1"/>
  <c r="CJ9" i="7"/>
  <c r="GI9" i="7" s="1"/>
  <c r="AO64" i="7"/>
  <c r="EN64" i="7" s="1"/>
  <c r="AS61" i="7"/>
  <c r="ER61" i="7" s="1"/>
  <c r="BC76" i="7"/>
  <c r="FB76" i="7" s="1"/>
  <c r="BC42" i="7"/>
  <c r="FB42" i="7" s="1"/>
  <c r="BC61" i="7"/>
  <c r="FB61" i="7" s="1"/>
  <c r="BC83" i="7"/>
  <c r="FB83" i="7" s="1"/>
  <c r="CO12" i="7"/>
  <c r="GN12" i="7" s="1"/>
  <c r="CO65" i="7"/>
  <c r="GN65" i="7" s="1"/>
  <c r="AO36" i="7"/>
  <c r="EN36" i="7" s="1"/>
  <c r="BC26" i="7"/>
  <c r="FB26" i="7" s="1"/>
  <c r="BC11" i="7"/>
  <c r="FB11" i="7" s="1"/>
  <c r="BC56" i="7"/>
  <c r="FB56" i="7" s="1"/>
  <c r="BC24" i="7"/>
  <c r="FB24" i="7" s="1"/>
  <c r="BC54" i="7"/>
  <c r="FB54" i="7" s="1"/>
  <c r="BC18" i="7"/>
  <c r="FB18" i="7" s="1"/>
  <c r="CO31" i="7"/>
  <c r="GN31" i="7" s="1"/>
  <c r="AC48" i="7"/>
  <c r="EB48" i="7" s="1"/>
  <c r="CO19" i="7"/>
  <c r="GN19" i="7" s="1"/>
  <c r="AC34" i="7"/>
  <c r="EB34" i="7" s="1"/>
  <c r="AC35" i="7"/>
  <c r="EB35" i="7" s="1"/>
  <c r="AC41" i="7"/>
  <c r="EB41" i="7" s="1"/>
  <c r="AC86" i="7"/>
  <c r="EB86" i="7" s="1"/>
  <c r="AC94" i="7"/>
  <c r="EB94" i="7" s="1"/>
  <c r="AC51" i="7"/>
  <c r="EB51" i="7" s="1"/>
  <c r="CJ15" i="7"/>
  <c r="GI15" i="7" s="1"/>
  <c r="DB5" i="7"/>
  <c r="HA5" i="7" s="1"/>
  <c r="BC10" i="7"/>
  <c r="FB10" i="7" s="1"/>
  <c r="AO4" i="7"/>
  <c r="EN4" i="7" s="1"/>
  <c r="BC62" i="7"/>
  <c r="FB62" i="7" s="1"/>
  <c r="BM84" i="7"/>
  <c r="FL84" i="7" s="1"/>
  <c r="BC101" i="7"/>
  <c r="FB101" i="7" s="1"/>
  <c r="BC95" i="7"/>
  <c r="FB95" i="7" s="1"/>
  <c r="BC52" i="7"/>
  <c r="FB52" i="7" s="1"/>
  <c r="BC29" i="7"/>
  <c r="FB29" i="7" s="1"/>
  <c r="BC98" i="7"/>
  <c r="FB98" i="7" s="1"/>
  <c r="BC41" i="7"/>
  <c r="FB41" i="7" s="1"/>
  <c r="AC15" i="7"/>
  <c r="EB15" i="7" s="1"/>
  <c r="CO29" i="7"/>
  <c r="GN29" i="7" s="1"/>
  <c r="CO74" i="7"/>
  <c r="GN74" i="7" s="1"/>
  <c r="AC29" i="7"/>
  <c r="EB29" i="7" s="1"/>
  <c r="AC75" i="7"/>
  <c r="EB75" i="7" s="1"/>
  <c r="AC68" i="7"/>
  <c r="EB68" i="7" s="1"/>
  <c r="AC40" i="7"/>
  <c r="EB40" i="7" s="1"/>
  <c r="AC92" i="7"/>
  <c r="EB92" i="7" s="1"/>
  <c r="BC77" i="7"/>
  <c r="FB77" i="7" s="1"/>
  <c r="BM96" i="7"/>
  <c r="FL96" i="7" s="1"/>
  <c r="CO56" i="7"/>
  <c r="GN56" i="7" s="1"/>
  <c r="BC58" i="7"/>
  <c r="FB58" i="7" s="1"/>
  <c r="BM44" i="7"/>
  <c r="FL44" i="7" s="1"/>
  <c r="BC96" i="7"/>
  <c r="FB96" i="7" s="1"/>
  <c r="BC57" i="7"/>
  <c r="FB57" i="7" s="1"/>
  <c r="BC17" i="7"/>
  <c r="FB17" i="7" s="1"/>
  <c r="BM10" i="7"/>
  <c r="FL10" i="7" s="1"/>
  <c r="BM57" i="7"/>
  <c r="FL57" i="7" s="1"/>
  <c r="AC82" i="7"/>
  <c r="EB82" i="7" s="1"/>
  <c r="CO24" i="7"/>
  <c r="GN24" i="7" s="1"/>
  <c r="CO7" i="7"/>
  <c r="GN7" i="7" s="1"/>
  <c r="AC46" i="7"/>
  <c r="EB46" i="7" s="1"/>
  <c r="AC78" i="7"/>
  <c r="EB78" i="7" s="1"/>
  <c r="AC43" i="7"/>
  <c r="EB43" i="7" s="1"/>
  <c r="AC56" i="7"/>
  <c r="EB56" i="7" s="1"/>
  <c r="AC93" i="7"/>
  <c r="EB93" i="7" s="1"/>
  <c r="AC18" i="7"/>
  <c r="EB18" i="7" s="1"/>
  <c r="AC42" i="7"/>
  <c r="EB42" i="7" s="1"/>
  <c r="BC50" i="7"/>
  <c r="FB50" i="7" s="1"/>
  <c r="BM79" i="7"/>
  <c r="FL79" i="7" s="1"/>
  <c r="BC31" i="7"/>
  <c r="FB31" i="7" s="1"/>
  <c r="BC71" i="7"/>
  <c r="FB71" i="7" s="1"/>
  <c r="BC3" i="7"/>
  <c r="FB3" i="7" s="1"/>
  <c r="BM13" i="7"/>
  <c r="FL13" i="7" s="1"/>
  <c r="BC82" i="7"/>
  <c r="FB82" i="7" s="1"/>
  <c r="BM51" i="7"/>
  <c r="FL51" i="7" s="1"/>
  <c r="BM87" i="7"/>
  <c r="FL87" i="7" s="1"/>
  <c r="BC84" i="7"/>
  <c r="FB84" i="7" s="1"/>
  <c r="BC37" i="7"/>
  <c r="FB37" i="7" s="1"/>
  <c r="BC93" i="7"/>
  <c r="FB93" i="7" s="1"/>
  <c r="BC4" i="7"/>
  <c r="FB4" i="7" s="1"/>
  <c r="AC16" i="7"/>
  <c r="EB16" i="7" s="1"/>
  <c r="CO99" i="7"/>
  <c r="GN99" i="7" s="1"/>
  <c r="CO18" i="7"/>
  <c r="GN18" i="7" s="1"/>
  <c r="AC50" i="7"/>
  <c r="EB50" i="7" s="1"/>
  <c r="CO91" i="7"/>
  <c r="GN91" i="7" s="1"/>
  <c r="AC13" i="7"/>
  <c r="EB13" i="7" s="1"/>
  <c r="AC97" i="7"/>
  <c r="EB97" i="7" s="1"/>
  <c r="AC70" i="7"/>
  <c r="EB70" i="7" s="1"/>
  <c r="AC90" i="7"/>
  <c r="EB90" i="7" s="1"/>
  <c r="AS87" i="7"/>
  <c r="ER87" i="7" s="1"/>
  <c r="CO48" i="7"/>
  <c r="GN48" i="7" s="1"/>
  <c r="CO46" i="7"/>
  <c r="GN46" i="7" s="1"/>
  <c r="CO75" i="7"/>
  <c r="GN75" i="7" s="1"/>
  <c r="CO55" i="7"/>
  <c r="GN55" i="7" s="1"/>
  <c r="AO100" i="7"/>
  <c r="EN100" i="7" s="1"/>
  <c r="CO58" i="7"/>
  <c r="GN58" i="7" s="1"/>
  <c r="CO15" i="7"/>
  <c r="GN15" i="7" s="1"/>
  <c r="CO95" i="7"/>
  <c r="GN95" i="7" s="1"/>
  <c r="CO33" i="7"/>
  <c r="GN33" i="7" s="1"/>
  <c r="CO101" i="7"/>
  <c r="GN101" i="7" s="1"/>
  <c r="AO6" i="7"/>
  <c r="EN6" i="7" s="1"/>
  <c r="CO80" i="7"/>
  <c r="GN80" i="7" s="1"/>
  <c r="CO86" i="7"/>
  <c r="GN86" i="7" s="1"/>
  <c r="CO78" i="7"/>
  <c r="GN78" i="7" s="1"/>
  <c r="CO94" i="7"/>
  <c r="GN94" i="7" s="1"/>
  <c r="CO51" i="7"/>
  <c r="GN51" i="7" s="1"/>
  <c r="CO34" i="7"/>
  <c r="GN34" i="7" s="1"/>
  <c r="AO14" i="7"/>
  <c r="EN14" i="7" s="1"/>
  <c r="AO31" i="7"/>
  <c r="EN31" i="7" s="1"/>
  <c r="CO45" i="7"/>
  <c r="GN45" i="7" s="1"/>
  <c r="CO43" i="7"/>
  <c r="GN43" i="7" s="1"/>
  <c r="CO42" i="7"/>
  <c r="GN42" i="7" s="1"/>
  <c r="CO53" i="7"/>
  <c r="GN53" i="7" s="1"/>
  <c r="CO61" i="7"/>
  <c r="GN61" i="7" s="1"/>
  <c r="CO67" i="7"/>
  <c r="GN67" i="7" s="1"/>
  <c r="CO37" i="7"/>
  <c r="GN37" i="7" s="1"/>
  <c r="AO25" i="7"/>
  <c r="EN25" i="7" s="1"/>
  <c r="AO33" i="7"/>
  <c r="EN33" i="7" s="1"/>
  <c r="AO48" i="7"/>
  <c r="EN48" i="7" s="1"/>
  <c r="AO91" i="7"/>
  <c r="EN91" i="7" s="1"/>
  <c r="CO20" i="7"/>
  <c r="GN20" i="7" s="1"/>
  <c r="CO17" i="7"/>
  <c r="GN17" i="7" s="1"/>
  <c r="CO26" i="7"/>
  <c r="GN26" i="7" s="1"/>
  <c r="CO41" i="7"/>
  <c r="GN41" i="7" s="1"/>
  <c r="CO5" i="7"/>
  <c r="GN5" i="7" s="1"/>
  <c r="CO11" i="7"/>
  <c r="GN11" i="7" s="1"/>
  <c r="CO40" i="7"/>
  <c r="GN40" i="7" s="1"/>
  <c r="AO83" i="7"/>
  <c r="EN83" i="7" s="1"/>
  <c r="AO38" i="7"/>
  <c r="EN38" i="7" s="1"/>
  <c r="CO77" i="7"/>
  <c r="GN77" i="7" s="1"/>
  <c r="CO60" i="7"/>
  <c r="GN60" i="7" s="1"/>
  <c r="CO93" i="7"/>
  <c r="GN93" i="7" s="1"/>
  <c r="CO52" i="7"/>
  <c r="GN52" i="7" s="1"/>
  <c r="AO28" i="7"/>
  <c r="EN28" i="7" s="1"/>
  <c r="AO94" i="7"/>
  <c r="EN94" i="7" s="1"/>
  <c r="CO57" i="7"/>
  <c r="GN57" i="7" s="1"/>
  <c r="CO47" i="7"/>
  <c r="GN47" i="7" s="1"/>
  <c r="CO10" i="7"/>
  <c r="GN10" i="7" s="1"/>
  <c r="CO64" i="7"/>
  <c r="GN64" i="7" s="1"/>
  <c r="AO96" i="7"/>
  <c r="EN96" i="7" s="1"/>
  <c r="AO65" i="7"/>
  <c r="EN65" i="7" s="1"/>
  <c r="AJ90" i="7"/>
  <c r="EI90" i="7" s="1"/>
  <c r="AJ86" i="7"/>
  <c r="EI86" i="7" s="1"/>
  <c r="V77" i="7"/>
  <c r="DU77" i="7" s="1"/>
  <c r="V62" i="7"/>
  <c r="DU62" i="7" s="1"/>
  <c r="AJ81" i="7"/>
  <c r="EI81" i="7" s="1"/>
  <c r="AJ92" i="7"/>
  <c r="EI92" i="7" s="1"/>
  <c r="AJ91" i="7"/>
  <c r="EI91" i="7" s="1"/>
  <c r="BZ42" i="7"/>
  <c r="FY42" i="7" s="1"/>
  <c r="BZ88" i="7"/>
  <c r="FY88" i="7" s="1"/>
  <c r="BZ10" i="7"/>
  <c r="FY10" i="7" s="1"/>
  <c r="BZ84" i="7"/>
  <c r="FY84" i="7" s="1"/>
  <c r="BZ26" i="7"/>
  <c r="FY26" i="7" s="1"/>
  <c r="BZ64" i="7"/>
  <c r="FY64" i="7" s="1"/>
  <c r="BZ51" i="7"/>
  <c r="FY51" i="7" s="1"/>
  <c r="BZ28" i="7"/>
  <c r="FY28" i="7" s="1"/>
  <c r="BZ19" i="7"/>
  <c r="FY19" i="7" s="1"/>
  <c r="BZ9" i="7"/>
  <c r="FY9" i="7" s="1"/>
  <c r="BZ15" i="7"/>
  <c r="FY15" i="7" s="1"/>
  <c r="AJ37" i="7"/>
  <c r="EI37" i="7" s="1"/>
  <c r="AJ99" i="7"/>
  <c r="EI99" i="7" s="1"/>
  <c r="BZ89" i="7"/>
  <c r="FY89" i="7" s="1"/>
  <c r="BZ79" i="7"/>
  <c r="FY79" i="7" s="1"/>
  <c r="BZ87" i="7"/>
  <c r="FY87" i="7" s="1"/>
  <c r="BZ7" i="7"/>
  <c r="FY7" i="7" s="1"/>
  <c r="BZ31" i="7"/>
  <c r="FY31" i="7" s="1"/>
  <c r="BZ50" i="7"/>
  <c r="FY50" i="7" s="1"/>
  <c r="BZ32" i="7"/>
  <c r="FY32" i="7" s="1"/>
  <c r="BZ20" i="7"/>
  <c r="FY20" i="7" s="1"/>
  <c r="BZ80" i="7"/>
  <c r="FY80" i="7" s="1"/>
  <c r="BZ43" i="7"/>
  <c r="FY43" i="7" s="1"/>
  <c r="BZ27" i="7"/>
  <c r="FY27" i="7" s="1"/>
  <c r="BZ96" i="7"/>
  <c r="FY96" i="7" s="1"/>
  <c r="BZ86" i="7"/>
  <c r="FY86" i="7" s="1"/>
  <c r="BZ69" i="7"/>
  <c r="FY69" i="7" s="1"/>
  <c r="BZ93" i="7"/>
  <c r="FY93" i="7" s="1"/>
  <c r="AO80" i="7"/>
  <c r="EN80" i="7" s="1"/>
  <c r="AJ69" i="7"/>
  <c r="EI69" i="7" s="1"/>
  <c r="AJ77" i="7"/>
  <c r="EI77" i="7" s="1"/>
  <c r="BZ85" i="7"/>
  <c r="FY85" i="7" s="1"/>
  <c r="BZ101" i="7"/>
  <c r="FY101" i="7" s="1"/>
  <c r="BZ73" i="7"/>
  <c r="FY73" i="7" s="1"/>
  <c r="BZ66" i="7"/>
  <c r="FY66" i="7" s="1"/>
  <c r="BZ61" i="7"/>
  <c r="FY61" i="7" s="1"/>
  <c r="BZ48" i="7"/>
  <c r="FY48" i="7" s="1"/>
  <c r="BZ11" i="7"/>
  <c r="FY11" i="7" s="1"/>
  <c r="BZ44" i="7"/>
  <c r="FY44" i="7" s="1"/>
  <c r="BZ55" i="7"/>
  <c r="FY55" i="7" s="1"/>
  <c r="BZ100" i="7"/>
  <c r="FY100" i="7" s="1"/>
  <c r="BZ41" i="7"/>
  <c r="FY41" i="7" s="1"/>
  <c r="BZ25" i="7"/>
  <c r="FY25" i="7" s="1"/>
  <c r="BZ46" i="7"/>
  <c r="FY46" i="7" s="1"/>
  <c r="BZ12" i="7"/>
  <c r="FY12" i="7" s="1"/>
  <c r="BZ78" i="7"/>
  <c r="FY78" i="7" s="1"/>
  <c r="BZ39" i="7"/>
  <c r="FY39" i="7" s="1"/>
  <c r="BZ34" i="7"/>
  <c r="FY34" i="7" s="1"/>
  <c r="BZ57" i="7"/>
  <c r="FY57" i="7" s="1"/>
  <c r="BZ60" i="7"/>
  <c r="FY60" i="7" s="1"/>
  <c r="BZ52" i="7"/>
  <c r="FY52" i="7" s="1"/>
  <c r="BZ97" i="7"/>
  <c r="FY97" i="7" s="1"/>
  <c r="BZ71" i="7"/>
  <c r="FY71" i="7" s="1"/>
  <c r="BZ82" i="7"/>
  <c r="FY82" i="7" s="1"/>
  <c r="BZ54" i="7"/>
  <c r="FY54" i="7" s="1"/>
  <c r="BZ35" i="7"/>
  <c r="FY35" i="7" s="1"/>
  <c r="BZ74" i="7"/>
  <c r="FY74" i="7" s="1"/>
  <c r="AO82" i="7"/>
  <c r="EN82" i="7" s="1"/>
  <c r="AJ26" i="7"/>
  <c r="EI26" i="7" s="1"/>
  <c r="BZ53" i="7"/>
  <c r="FY53" i="7" s="1"/>
  <c r="BZ30" i="7"/>
  <c r="FY30" i="7" s="1"/>
  <c r="BZ8" i="7"/>
  <c r="FY8" i="7" s="1"/>
  <c r="BZ58" i="7"/>
  <c r="FY58" i="7" s="1"/>
  <c r="BZ45" i="7"/>
  <c r="FY45" i="7" s="1"/>
  <c r="BZ63" i="7"/>
  <c r="FY63" i="7" s="1"/>
  <c r="BZ59" i="7"/>
  <c r="FY59" i="7" s="1"/>
  <c r="BZ18" i="7"/>
  <c r="FY18" i="7" s="1"/>
  <c r="BZ17" i="7"/>
  <c r="FY17" i="7" s="1"/>
  <c r="BZ33" i="7"/>
  <c r="FY33" i="7" s="1"/>
  <c r="BZ36" i="7"/>
  <c r="FY36" i="7" s="1"/>
  <c r="AJ87" i="7"/>
  <c r="EI87" i="7" s="1"/>
  <c r="AJ27" i="7"/>
  <c r="EI27" i="7" s="1"/>
  <c r="AJ89" i="7"/>
  <c r="EI89" i="7" s="1"/>
  <c r="BZ3" i="7"/>
  <c r="FY3" i="7" s="1"/>
  <c r="BZ23" i="7"/>
  <c r="FY23" i="7" s="1"/>
  <c r="BZ49" i="7"/>
  <c r="FY49" i="7" s="1"/>
  <c r="BZ4" i="7"/>
  <c r="FY4" i="7" s="1"/>
  <c r="BZ92" i="7"/>
  <c r="FY92" i="7" s="1"/>
  <c r="BZ90" i="7"/>
  <c r="FY90" i="7" s="1"/>
  <c r="BZ67" i="7"/>
  <c r="FY67" i="7" s="1"/>
  <c r="BZ65" i="7"/>
  <c r="FY65" i="7" s="1"/>
  <c r="BZ56" i="7"/>
  <c r="FY56" i="7" s="1"/>
  <c r="BZ14" i="7"/>
  <c r="FY14" i="7" s="1"/>
  <c r="BZ81" i="7"/>
  <c r="FY81" i="7" s="1"/>
  <c r="BZ83" i="7"/>
  <c r="FY83" i="7" s="1"/>
  <c r="BZ98" i="7"/>
  <c r="FY98" i="7" s="1"/>
  <c r="BZ102" i="7"/>
  <c r="FY102" i="7" s="1"/>
  <c r="AJ93" i="7"/>
  <c r="EI93" i="7" s="1"/>
  <c r="BZ40" i="7"/>
  <c r="FY40" i="7" s="1"/>
  <c r="BZ22" i="7"/>
  <c r="FY22" i="7" s="1"/>
  <c r="BZ62" i="7"/>
  <c r="FY62" i="7" s="1"/>
  <c r="BZ21" i="7"/>
  <c r="FY21" i="7" s="1"/>
  <c r="BZ76" i="7"/>
  <c r="FY76" i="7" s="1"/>
  <c r="BZ75" i="7"/>
  <c r="FY75" i="7" s="1"/>
  <c r="BZ72" i="7"/>
  <c r="FY72" i="7" s="1"/>
  <c r="BZ38" i="7"/>
  <c r="FY38" i="7" s="1"/>
  <c r="BZ5" i="7"/>
  <c r="FY5" i="7" s="1"/>
  <c r="BZ16" i="7"/>
  <c r="FY16" i="7" s="1"/>
  <c r="BZ24" i="7"/>
  <c r="FY24" i="7" s="1"/>
  <c r="AJ78" i="7"/>
  <c r="EI78" i="7" s="1"/>
  <c r="BB85" i="7"/>
  <c r="FA85" i="7" s="1"/>
  <c r="V17" i="7"/>
  <c r="DU17" i="7" s="1"/>
  <c r="AJ76" i="7"/>
  <c r="EI76" i="7" s="1"/>
  <c r="AJ57" i="7"/>
  <c r="EI57" i="7" s="1"/>
  <c r="AC77" i="7"/>
  <c r="EB77" i="7" s="1"/>
  <c r="AC55" i="7"/>
  <c r="EB55" i="7" s="1"/>
  <c r="AC84" i="7"/>
  <c r="EB84" i="7" s="1"/>
  <c r="AC80" i="7"/>
  <c r="EB80" i="7" s="1"/>
  <c r="AC88" i="7"/>
  <c r="EB88" i="7" s="1"/>
  <c r="AC76" i="7"/>
  <c r="EB76" i="7" s="1"/>
  <c r="AF9" i="7"/>
  <c r="EE9" i="7" s="1"/>
  <c r="CJ56" i="7"/>
  <c r="GI56" i="7" s="1"/>
  <c r="Z31" i="12"/>
  <c r="Z34" i="12" s="1"/>
  <c r="Z36" i="12" s="1"/>
  <c r="Z32" i="12"/>
  <c r="Z35" i="12" s="1"/>
  <c r="BD76" i="7"/>
  <c r="FC76" i="7" s="1"/>
  <c r="CJ32" i="7"/>
  <c r="GI32" i="7" s="1"/>
  <c r="AH49" i="7"/>
  <c r="EG49" i="7" s="1"/>
  <c r="Z30" i="12"/>
  <c r="Z33" i="12" s="1"/>
  <c r="AH40" i="7"/>
  <c r="EG40" i="7" s="1"/>
  <c r="CA11" i="7"/>
  <c r="FZ11" i="7" s="1"/>
  <c r="AC30" i="7"/>
  <c r="EB30" i="7" s="1"/>
  <c r="AC66" i="7"/>
  <c r="EB66" i="7" s="1"/>
  <c r="AC12" i="7"/>
  <c r="EB12" i="7" s="1"/>
  <c r="AC69" i="7"/>
  <c r="EB69" i="7" s="1"/>
  <c r="AC26" i="7"/>
  <c r="EB26" i="7" s="1"/>
  <c r="AC61" i="7"/>
  <c r="EB61" i="7" s="1"/>
  <c r="AH27" i="7"/>
  <c r="EG27" i="7" s="1"/>
  <c r="CA5" i="7"/>
  <c r="FZ5" i="7" s="1"/>
  <c r="BD102" i="7"/>
  <c r="FC102" i="7" s="1"/>
  <c r="CA23" i="7"/>
  <c r="FZ23" i="7" s="1"/>
  <c r="BD59" i="7"/>
  <c r="FC59" i="7" s="1"/>
  <c r="BD32" i="7"/>
  <c r="FC32" i="7" s="1"/>
  <c r="BD26" i="7"/>
  <c r="FC26" i="7" s="1"/>
  <c r="BD29" i="7"/>
  <c r="FC29" i="7" s="1"/>
  <c r="BD74" i="7"/>
  <c r="FC74" i="7" s="1"/>
  <c r="CO88" i="7"/>
  <c r="GN88" i="7" s="1"/>
  <c r="CO63" i="7"/>
  <c r="GN63" i="7" s="1"/>
  <c r="CO71" i="7"/>
  <c r="GN71" i="7" s="1"/>
  <c r="CO36" i="7"/>
  <c r="GN36" i="7" s="1"/>
  <c r="CO8" i="7"/>
  <c r="GN8" i="7" s="1"/>
  <c r="CO72" i="7"/>
  <c r="GN72" i="7" s="1"/>
  <c r="AC101" i="7"/>
  <c r="EB101" i="7" s="1"/>
  <c r="AC87" i="7"/>
  <c r="EB87" i="7" s="1"/>
  <c r="AC28" i="7"/>
  <c r="EB28" i="7" s="1"/>
  <c r="AC54" i="7"/>
  <c r="EB54" i="7" s="1"/>
  <c r="AC39" i="7"/>
  <c r="EB39" i="7" s="1"/>
  <c r="AC45" i="7"/>
  <c r="EB45" i="7" s="1"/>
  <c r="AC19" i="7"/>
  <c r="EB19" i="7" s="1"/>
  <c r="AC63" i="7"/>
  <c r="EB63" i="7" s="1"/>
  <c r="AC72" i="7"/>
  <c r="EB72" i="7" s="1"/>
  <c r="CO44" i="7"/>
  <c r="GN44" i="7" s="1"/>
  <c r="AC57" i="7"/>
  <c r="EB57" i="7" s="1"/>
  <c r="AO97" i="7"/>
  <c r="EN97" i="7" s="1"/>
  <c r="AO44" i="7"/>
  <c r="EN44" i="7" s="1"/>
  <c r="AO75" i="7"/>
  <c r="EN75" i="7" s="1"/>
  <c r="AO81" i="7"/>
  <c r="EN81" i="7" s="1"/>
  <c r="AO5" i="7"/>
  <c r="EN5" i="7" s="1"/>
  <c r="CJ46" i="7"/>
  <c r="GI46" i="7" s="1"/>
  <c r="AO61" i="7"/>
  <c r="EN61" i="7" s="1"/>
  <c r="BD20" i="7"/>
  <c r="FC20" i="7" s="1"/>
  <c r="AO9" i="7"/>
  <c r="EN9" i="7" s="1"/>
  <c r="AO42" i="7"/>
  <c r="EN42" i="7" s="1"/>
  <c r="AO49" i="7"/>
  <c r="EN49" i="7" s="1"/>
  <c r="AO18" i="7"/>
  <c r="EN18" i="7" s="1"/>
  <c r="AO74" i="7"/>
  <c r="EN74" i="7" s="1"/>
  <c r="CJ61" i="7"/>
  <c r="GI61" i="7" s="1"/>
  <c r="CJ80" i="7"/>
  <c r="GI80" i="7" s="1"/>
  <c r="AO86" i="7"/>
  <c r="EN86" i="7" s="1"/>
  <c r="AO102" i="7"/>
  <c r="EN102" i="7" s="1"/>
  <c r="AO63" i="7"/>
  <c r="EN63" i="7" s="1"/>
  <c r="AO88" i="7"/>
  <c r="EN88" i="7" s="1"/>
  <c r="AO39" i="7"/>
  <c r="EN39" i="7" s="1"/>
  <c r="CJ37" i="7"/>
  <c r="GI37" i="7" s="1"/>
  <c r="CJ17" i="7"/>
  <c r="GI17" i="7" s="1"/>
  <c r="CA52" i="7"/>
  <c r="FZ52" i="7" s="1"/>
  <c r="CJ51" i="7"/>
  <c r="GI51" i="7" s="1"/>
  <c r="AO46" i="7"/>
  <c r="EN46" i="7" s="1"/>
  <c r="Q74" i="7"/>
  <c r="DP74" i="7" s="1"/>
  <c r="BD46" i="7"/>
  <c r="FC46" i="7" s="1"/>
  <c r="BD77" i="7"/>
  <c r="FC77" i="7" s="1"/>
  <c r="BD75" i="7"/>
  <c r="FC75" i="7" s="1"/>
  <c r="BD10" i="7"/>
  <c r="FC10" i="7" s="1"/>
  <c r="BD43" i="7"/>
  <c r="FC43" i="7" s="1"/>
  <c r="BD53" i="7"/>
  <c r="FC53" i="7" s="1"/>
  <c r="CO28" i="7"/>
  <c r="GN28" i="7" s="1"/>
  <c r="CO84" i="7"/>
  <c r="GN84" i="7" s="1"/>
  <c r="CO68" i="7"/>
  <c r="GN68" i="7" s="1"/>
  <c r="CO27" i="7"/>
  <c r="GN27" i="7" s="1"/>
  <c r="CO32" i="7"/>
  <c r="GN32" i="7" s="1"/>
  <c r="CO23" i="7"/>
  <c r="GN23" i="7" s="1"/>
  <c r="AC52" i="7"/>
  <c r="EB52" i="7" s="1"/>
  <c r="AC10" i="7"/>
  <c r="EB10" i="7" s="1"/>
  <c r="AC32" i="7"/>
  <c r="EB32" i="7" s="1"/>
  <c r="AC73" i="7"/>
  <c r="EB73" i="7" s="1"/>
  <c r="AC62" i="7"/>
  <c r="EB62" i="7" s="1"/>
  <c r="AC85" i="7"/>
  <c r="EB85" i="7" s="1"/>
  <c r="AC25" i="7"/>
  <c r="EB25" i="7" s="1"/>
  <c r="AC5" i="7"/>
  <c r="EB5" i="7" s="1"/>
  <c r="CO59" i="7"/>
  <c r="GN59" i="7" s="1"/>
  <c r="AO60" i="7"/>
  <c r="EN60" i="7" s="1"/>
  <c r="AO26" i="7"/>
  <c r="EN26" i="7" s="1"/>
  <c r="AO27" i="7"/>
  <c r="EN27" i="7" s="1"/>
  <c r="AO99" i="7"/>
  <c r="EN99" i="7" s="1"/>
  <c r="CJ11" i="7"/>
  <c r="GI11" i="7" s="1"/>
  <c r="CJ55" i="7"/>
  <c r="GI55" i="7" s="1"/>
  <c r="AO93" i="7"/>
  <c r="EN93" i="7" s="1"/>
  <c r="AO87" i="7"/>
  <c r="EN87" i="7" s="1"/>
  <c r="CC5" i="7"/>
  <c r="GB5" i="7" s="1"/>
  <c r="AC31" i="7"/>
  <c r="EB31" i="7" s="1"/>
  <c r="AC23" i="7"/>
  <c r="EB23" i="7" s="1"/>
  <c r="AC27" i="7"/>
  <c r="EB27" i="7" s="1"/>
  <c r="AC37" i="7"/>
  <c r="EB37" i="7" s="1"/>
  <c r="AC36" i="7"/>
  <c r="EB36" i="7" s="1"/>
  <c r="AC8" i="7"/>
  <c r="EB8" i="7" s="1"/>
  <c r="AC91" i="7"/>
  <c r="EB91" i="7" s="1"/>
  <c r="AO19" i="7"/>
  <c r="EN19" i="7" s="1"/>
  <c r="AO92" i="7"/>
  <c r="EN92" i="7" s="1"/>
  <c r="AO84" i="7"/>
  <c r="EN84" i="7" s="1"/>
  <c r="AO30" i="7"/>
  <c r="EN30" i="7" s="1"/>
  <c r="CJ67" i="7"/>
  <c r="GI67" i="7" s="1"/>
  <c r="CJ71" i="7"/>
  <c r="GI71" i="7" s="1"/>
  <c r="AO76" i="7"/>
  <c r="EN76" i="7" s="1"/>
  <c r="CP93" i="7"/>
  <c r="GO93" i="7" s="1"/>
  <c r="AO3" i="7"/>
  <c r="EN3" i="7" s="1"/>
  <c r="CE55" i="7"/>
  <c r="GD55" i="7" s="1"/>
  <c r="AX26" i="7"/>
  <c r="EW26" i="7" s="1"/>
  <c r="CP34" i="7"/>
  <c r="GO34" i="7" s="1"/>
  <c r="AX42" i="7"/>
  <c r="EW42" i="7" s="1"/>
  <c r="AX33" i="7"/>
  <c r="EW33" i="7" s="1"/>
  <c r="AX22" i="7"/>
  <c r="EW22" i="7" s="1"/>
  <c r="AO50" i="7"/>
  <c r="EN50" i="7" s="1"/>
  <c r="AJ12" i="7"/>
  <c r="EI12" i="7" s="1"/>
  <c r="AJ66" i="7"/>
  <c r="EI66" i="7" s="1"/>
  <c r="AJ41" i="7"/>
  <c r="EI41" i="7" s="1"/>
  <c r="AJ101" i="7"/>
  <c r="EI101" i="7" s="1"/>
  <c r="AJ21" i="7"/>
  <c r="EI21" i="7" s="1"/>
  <c r="AJ85" i="7"/>
  <c r="EI85" i="7" s="1"/>
  <c r="CP8" i="7"/>
  <c r="GO8" i="7" s="1"/>
  <c r="AX10" i="7"/>
  <c r="EW10" i="7" s="1"/>
  <c r="AX67" i="7"/>
  <c r="EW67" i="7" s="1"/>
  <c r="AX83" i="7"/>
  <c r="EW83" i="7" s="1"/>
  <c r="AX66" i="7"/>
  <c r="EW66" i="7" s="1"/>
  <c r="AO66" i="7"/>
  <c r="EN66" i="7" s="1"/>
  <c r="AX24" i="7"/>
  <c r="EW24" i="7" s="1"/>
  <c r="AJ53" i="7"/>
  <c r="EI53" i="7" s="1"/>
  <c r="AJ17" i="7"/>
  <c r="EI17" i="7" s="1"/>
  <c r="AJ43" i="7"/>
  <c r="EI43" i="7" s="1"/>
  <c r="AJ98" i="7"/>
  <c r="EI98" i="7" s="1"/>
  <c r="AJ80" i="7"/>
  <c r="EI80" i="7" s="1"/>
  <c r="AJ102" i="7"/>
  <c r="EI102" i="7" s="1"/>
  <c r="AJ70" i="7"/>
  <c r="EI70" i="7" s="1"/>
  <c r="AJ24" i="7"/>
  <c r="EI24" i="7" s="1"/>
  <c r="AJ33" i="7"/>
  <c r="EI33" i="7" s="1"/>
  <c r="AJ75" i="7"/>
  <c r="EI75" i="7" s="1"/>
  <c r="AJ67" i="7"/>
  <c r="EI67" i="7" s="1"/>
  <c r="AJ94" i="7"/>
  <c r="EI94" i="7" s="1"/>
  <c r="AJ48" i="7"/>
  <c r="EI48" i="7" s="1"/>
  <c r="AJ61" i="7"/>
  <c r="EI61" i="7" s="1"/>
  <c r="CP61" i="7"/>
  <c r="GO61" i="7" s="1"/>
  <c r="CP87" i="7"/>
  <c r="GO87" i="7" s="1"/>
  <c r="CP71" i="7"/>
  <c r="GO71" i="7" s="1"/>
  <c r="AB20" i="7"/>
  <c r="EA20" i="7" s="1"/>
  <c r="CP18" i="7"/>
  <c r="GO18" i="7" s="1"/>
  <c r="CP38" i="7"/>
  <c r="GO38" i="7" s="1"/>
  <c r="AU3" i="7"/>
  <c r="ET3" i="7" s="1"/>
  <c r="AU98" i="7"/>
  <c r="ET98" i="7" s="1"/>
  <c r="AU91" i="7"/>
  <c r="ET91" i="7" s="1"/>
  <c r="AU7" i="7"/>
  <c r="ET7" i="7" s="1"/>
  <c r="AU60" i="7"/>
  <c r="ET60" i="7" s="1"/>
  <c r="AU20" i="7"/>
  <c r="ET20" i="7" s="1"/>
  <c r="AU58" i="7"/>
  <c r="ET58" i="7" s="1"/>
  <c r="AU13" i="7"/>
  <c r="ET13" i="7" s="1"/>
  <c r="AU8" i="7"/>
  <c r="ET8" i="7" s="1"/>
  <c r="AU4" i="7"/>
  <c r="ET4" i="7" s="1"/>
  <c r="AU65" i="7"/>
  <c r="ET65" i="7" s="1"/>
  <c r="U56" i="7"/>
  <c r="DT56" i="7" s="1"/>
  <c r="U40" i="7"/>
  <c r="DT40" i="7" s="1"/>
  <c r="U91" i="7"/>
  <c r="DT91" i="7" s="1"/>
  <c r="U98" i="7"/>
  <c r="DT98" i="7" s="1"/>
  <c r="U86" i="7"/>
  <c r="DT86" i="7" s="1"/>
  <c r="U20" i="7"/>
  <c r="DT20" i="7" s="1"/>
  <c r="AU64" i="7"/>
  <c r="ET64" i="7" s="1"/>
  <c r="U13" i="7"/>
  <c r="DT13" i="7" s="1"/>
  <c r="CP33" i="7"/>
  <c r="GO33" i="7" s="1"/>
  <c r="CP100" i="7"/>
  <c r="GO100" i="7" s="1"/>
  <c r="U67" i="7"/>
  <c r="DT67" i="7" s="1"/>
  <c r="U75" i="7"/>
  <c r="DT75" i="7" s="1"/>
  <c r="U101" i="7"/>
  <c r="DT101" i="7" s="1"/>
  <c r="U30" i="7"/>
  <c r="DT30" i="7" s="1"/>
  <c r="U16" i="7"/>
  <c r="DT16" i="7" s="1"/>
  <c r="U73" i="7"/>
  <c r="DT73" i="7" s="1"/>
  <c r="CP60" i="7"/>
  <c r="GO60" i="7" s="1"/>
  <c r="CP15" i="7"/>
  <c r="GO15" i="7" s="1"/>
  <c r="CP99" i="7"/>
  <c r="GO99" i="7" s="1"/>
  <c r="CP86" i="7"/>
  <c r="GO86" i="7" s="1"/>
  <c r="CP52" i="7"/>
  <c r="GO52" i="7" s="1"/>
  <c r="CP63" i="7"/>
  <c r="GO63" i="7" s="1"/>
  <c r="CP64" i="7"/>
  <c r="GO64" i="7" s="1"/>
  <c r="AB19" i="7"/>
  <c r="EA19" i="7" s="1"/>
  <c r="CP51" i="7"/>
  <c r="GO51" i="7" s="1"/>
  <c r="CP80" i="7"/>
  <c r="GO80" i="7" s="1"/>
  <c r="CP81" i="7"/>
  <c r="GO81" i="7" s="1"/>
  <c r="AU50" i="7"/>
  <c r="ET50" i="7" s="1"/>
  <c r="AU54" i="7"/>
  <c r="ET54" i="7" s="1"/>
  <c r="AU18" i="7"/>
  <c r="ET18" i="7" s="1"/>
  <c r="AU31" i="7"/>
  <c r="ET31" i="7" s="1"/>
  <c r="AU17" i="7"/>
  <c r="ET17" i="7" s="1"/>
  <c r="AU82" i="7"/>
  <c r="ET82" i="7" s="1"/>
  <c r="AU47" i="7"/>
  <c r="ET47" i="7" s="1"/>
  <c r="AU80" i="7"/>
  <c r="ET80" i="7" s="1"/>
  <c r="AU5" i="7"/>
  <c r="ET5" i="7" s="1"/>
  <c r="AU46" i="7"/>
  <c r="ET46" i="7" s="1"/>
  <c r="U81" i="7"/>
  <c r="DT81" i="7" s="1"/>
  <c r="U58" i="7"/>
  <c r="DT58" i="7" s="1"/>
  <c r="U28" i="7"/>
  <c r="DT28" i="7" s="1"/>
  <c r="U39" i="7"/>
  <c r="DT39" i="7" s="1"/>
  <c r="U12" i="7"/>
  <c r="DT12" i="7" s="1"/>
  <c r="U54" i="7"/>
  <c r="DT54" i="7" s="1"/>
  <c r="AU101" i="7"/>
  <c r="ET101" i="7" s="1"/>
  <c r="CP101" i="7"/>
  <c r="GO101" i="7" s="1"/>
  <c r="CP37" i="7"/>
  <c r="GO37" i="7" s="1"/>
  <c r="U78" i="7"/>
  <c r="DT78" i="7" s="1"/>
  <c r="U38" i="7"/>
  <c r="DT38" i="7" s="1"/>
  <c r="U99" i="7"/>
  <c r="DT99" i="7" s="1"/>
  <c r="U76" i="7"/>
  <c r="DT76" i="7" s="1"/>
  <c r="U90" i="7"/>
  <c r="DT90" i="7" s="1"/>
  <c r="U83" i="7"/>
  <c r="DT83" i="7" s="1"/>
  <c r="U25" i="7"/>
  <c r="DT25" i="7" s="1"/>
  <c r="U4" i="7"/>
  <c r="DT4" i="7" s="1"/>
  <c r="CP94" i="7"/>
  <c r="GO94" i="7" s="1"/>
  <c r="CP26" i="7"/>
  <c r="GO26" i="7" s="1"/>
  <c r="CP77" i="7"/>
  <c r="GO77" i="7" s="1"/>
  <c r="CP79" i="7"/>
  <c r="GO79" i="7" s="1"/>
  <c r="CP76" i="7"/>
  <c r="GO76" i="7" s="1"/>
  <c r="AB7" i="7"/>
  <c r="EA7" i="7" s="1"/>
  <c r="CP44" i="7"/>
  <c r="GO44" i="7" s="1"/>
  <c r="CP12" i="7"/>
  <c r="GO12" i="7" s="1"/>
  <c r="CP82" i="7"/>
  <c r="GO82" i="7" s="1"/>
  <c r="CP31" i="7"/>
  <c r="GO31" i="7" s="1"/>
  <c r="AU6" i="7"/>
  <c r="ET6" i="7" s="1"/>
  <c r="AU77" i="7"/>
  <c r="ET77" i="7" s="1"/>
  <c r="AU45" i="7"/>
  <c r="ET45" i="7" s="1"/>
  <c r="AU35" i="7"/>
  <c r="ET35" i="7" s="1"/>
  <c r="AU90" i="7"/>
  <c r="ET90" i="7" s="1"/>
  <c r="AU16" i="7"/>
  <c r="ET16" i="7" s="1"/>
  <c r="AU78" i="7"/>
  <c r="ET78" i="7" s="1"/>
  <c r="AU55" i="7"/>
  <c r="ET55" i="7" s="1"/>
  <c r="AU32" i="7"/>
  <c r="ET32" i="7" s="1"/>
  <c r="AU71" i="7"/>
  <c r="ET71" i="7" s="1"/>
  <c r="AU62" i="7"/>
  <c r="ET62" i="7" s="1"/>
  <c r="AU69" i="7"/>
  <c r="ET69" i="7" s="1"/>
  <c r="AU96" i="7"/>
  <c r="ET96" i="7" s="1"/>
  <c r="U80" i="7"/>
  <c r="DT80" i="7" s="1"/>
  <c r="U32" i="7"/>
  <c r="DT32" i="7" s="1"/>
  <c r="U45" i="7"/>
  <c r="DT45" i="7" s="1"/>
  <c r="U72" i="7"/>
  <c r="DT72" i="7" s="1"/>
  <c r="U44" i="7"/>
  <c r="DT44" i="7" s="1"/>
  <c r="U50" i="7"/>
  <c r="DT50" i="7" s="1"/>
  <c r="CP83" i="7"/>
  <c r="GO83" i="7" s="1"/>
  <c r="CP57" i="7"/>
  <c r="GO57" i="7" s="1"/>
  <c r="CP67" i="7"/>
  <c r="GO67" i="7" s="1"/>
  <c r="U11" i="7"/>
  <c r="DT11" i="7" s="1"/>
  <c r="U94" i="7"/>
  <c r="DT94" i="7" s="1"/>
  <c r="U17" i="7"/>
  <c r="DT17" i="7" s="1"/>
  <c r="U102" i="7"/>
  <c r="DT102" i="7" s="1"/>
  <c r="U71" i="7"/>
  <c r="DT71" i="7" s="1"/>
  <c r="U57" i="7"/>
  <c r="DT57" i="7" s="1"/>
  <c r="U7" i="7"/>
  <c r="DT7" i="7" s="1"/>
  <c r="U63" i="7"/>
  <c r="DT63" i="7" s="1"/>
  <c r="U92" i="7"/>
  <c r="DT92" i="7" s="1"/>
  <c r="CP25" i="7"/>
  <c r="GO25" i="7" s="1"/>
  <c r="CP36" i="7"/>
  <c r="GO36" i="7" s="1"/>
  <c r="CP56" i="7"/>
  <c r="GO56" i="7" s="1"/>
  <c r="CP5" i="7"/>
  <c r="GO5" i="7" s="1"/>
  <c r="CP11" i="7"/>
  <c r="GO11" i="7" s="1"/>
  <c r="CP88" i="7"/>
  <c r="GO88" i="7" s="1"/>
  <c r="CP43" i="7"/>
  <c r="GO43" i="7" s="1"/>
  <c r="AB27" i="7"/>
  <c r="EA27" i="7" s="1"/>
  <c r="CP47" i="7"/>
  <c r="GO47" i="7" s="1"/>
  <c r="AU21" i="7"/>
  <c r="ET21" i="7" s="1"/>
  <c r="AU67" i="7"/>
  <c r="ET67" i="7" s="1"/>
  <c r="AU102" i="7"/>
  <c r="ET102" i="7" s="1"/>
  <c r="AU66" i="7"/>
  <c r="ET66" i="7" s="1"/>
  <c r="AU57" i="7"/>
  <c r="ET57" i="7" s="1"/>
  <c r="AU36" i="7"/>
  <c r="ET36" i="7" s="1"/>
  <c r="AU29" i="7"/>
  <c r="ET29" i="7" s="1"/>
  <c r="AU97" i="7"/>
  <c r="ET97" i="7" s="1"/>
  <c r="AU59" i="7"/>
  <c r="ET59" i="7" s="1"/>
  <c r="AU52" i="7"/>
  <c r="ET52" i="7" s="1"/>
  <c r="AU15" i="7"/>
  <c r="ET15" i="7" s="1"/>
  <c r="AU14" i="7"/>
  <c r="ET14" i="7" s="1"/>
  <c r="U15" i="7"/>
  <c r="DT15" i="7" s="1"/>
  <c r="U96" i="7"/>
  <c r="DT96" i="7" s="1"/>
  <c r="U95" i="7"/>
  <c r="DT95" i="7" s="1"/>
  <c r="U46" i="7"/>
  <c r="DT46" i="7" s="1"/>
  <c r="U100" i="7"/>
  <c r="DT100" i="7" s="1"/>
  <c r="AU33" i="7"/>
  <c r="ET33" i="7" s="1"/>
  <c r="AU23" i="7"/>
  <c r="ET23" i="7" s="1"/>
  <c r="CP54" i="7"/>
  <c r="GO54" i="7" s="1"/>
  <c r="CP50" i="7"/>
  <c r="GO50" i="7" s="1"/>
  <c r="CP7" i="7"/>
  <c r="GO7" i="7" s="1"/>
  <c r="AO20" i="7"/>
  <c r="EN20" i="7" s="1"/>
  <c r="U48" i="7"/>
  <c r="DT48" i="7" s="1"/>
  <c r="U82" i="7"/>
  <c r="DT82" i="7" s="1"/>
  <c r="U87" i="7"/>
  <c r="DT87" i="7" s="1"/>
  <c r="U64" i="7"/>
  <c r="DT64" i="7" s="1"/>
  <c r="U53" i="7"/>
  <c r="DT53" i="7" s="1"/>
  <c r="U36" i="7"/>
  <c r="DT36" i="7" s="1"/>
  <c r="U42" i="7"/>
  <c r="DT42" i="7" s="1"/>
  <c r="U19" i="7"/>
  <c r="DT19" i="7" s="1"/>
  <c r="AB38" i="7"/>
  <c r="EA38" i="7" s="1"/>
  <c r="CP23" i="7"/>
  <c r="GO23" i="7" s="1"/>
  <c r="CP65" i="7"/>
  <c r="GO65" i="7" s="1"/>
  <c r="CP21" i="7"/>
  <c r="GO21" i="7" s="1"/>
  <c r="CP45" i="7"/>
  <c r="GO45" i="7" s="1"/>
  <c r="S62" i="7"/>
  <c r="DR62" i="7" s="1"/>
  <c r="AU12" i="7"/>
  <c r="ET12" i="7" s="1"/>
  <c r="AU27" i="7"/>
  <c r="ET27" i="7" s="1"/>
  <c r="AU81" i="7"/>
  <c r="ET81" i="7" s="1"/>
  <c r="AU93" i="7"/>
  <c r="ET93" i="7" s="1"/>
  <c r="AU74" i="7"/>
  <c r="ET74" i="7" s="1"/>
  <c r="AU38" i="7"/>
  <c r="ET38" i="7" s="1"/>
  <c r="AU95" i="7"/>
  <c r="ET95" i="7" s="1"/>
  <c r="AU88" i="7"/>
  <c r="ET88" i="7" s="1"/>
  <c r="AU49" i="7"/>
  <c r="ET49" i="7" s="1"/>
  <c r="AU39" i="7"/>
  <c r="ET39" i="7" s="1"/>
  <c r="AU84" i="7"/>
  <c r="ET84" i="7" s="1"/>
  <c r="AU79" i="7"/>
  <c r="ET79" i="7" s="1"/>
  <c r="AU41" i="7"/>
  <c r="ET41" i="7" s="1"/>
  <c r="U52" i="7"/>
  <c r="DT52" i="7" s="1"/>
  <c r="U49" i="7"/>
  <c r="DT49" i="7" s="1"/>
  <c r="U24" i="7"/>
  <c r="DT24" i="7" s="1"/>
  <c r="U74" i="7"/>
  <c r="DT74" i="7" s="1"/>
  <c r="U29" i="7"/>
  <c r="DT29" i="7" s="1"/>
  <c r="AU48" i="7"/>
  <c r="ET48" i="7" s="1"/>
  <c r="CP41" i="7"/>
  <c r="GO41" i="7" s="1"/>
  <c r="CP14" i="7"/>
  <c r="GO14" i="7" s="1"/>
  <c r="CP92" i="7"/>
  <c r="GO92" i="7" s="1"/>
  <c r="U26" i="7"/>
  <c r="DT26" i="7" s="1"/>
  <c r="U70" i="7"/>
  <c r="DT70" i="7" s="1"/>
  <c r="U35" i="7"/>
  <c r="DT35" i="7" s="1"/>
  <c r="U18" i="7"/>
  <c r="DT18" i="7" s="1"/>
  <c r="U31" i="7"/>
  <c r="DT31" i="7" s="1"/>
  <c r="U61" i="7"/>
  <c r="DT61" i="7" s="1"/>
  <c r="U5" i="7"/>
  <c r="DT5" i="7" s="1"/>
  <c r="CV88" i="7"/>
  <c r="GU88" i="7" s="1"/>
  <c r="CP95" i="7"/>
  <c r="GO95" i="7" s="1"/>
  <c r="CP98" i="7"/>
  <c r="GO98" i="7" s="1"/>
  <c r="CP40" i="7"/>
  <c r="GO40" i="7" s="1"/>
  <c r="CP66" i="7"/>
  <c r="GO66" i="7" s="1"/>
  <c r="AU40" i="7"/>
  <c r="ET40" i="7" s="1"/>
  <c r="AU86" i="7"/>
  <c r="ET86" i="7" s="1"/>
  <c r="AU10" i="7"/>
  <c r="ET10" i="7" s="1"/>
  <c r="AU25" i="7"/>
  <c r="ET25" i="7" s="1"/>
  <c r="AU99" i="7"/>
  <c r="ET99" i="7" s="1"/>
  <c r="AU26" i="7"/>
  <c r="ET26" i="7" s="1"/>
  <c r="AU19" i="7"/>
  <c r="ET19" i="7" s="1"/>
  <c r="AU56" i="7"/>
  <c r="ET56" i="7" s="1"/>
  <c r="AU51" i="7"/>
  <c r="ET51" i="7" s="1"/>
  <c r="AU94" i="7"/>
  <c r="ET94" i="7" s="1"/>
  <c r="AU61" i="7"/>
  <c r="ET61" i="7" s="1"/>
  <c r="U93" i="7"/>
  <c r="DT93" i="7" s="1"/>
  <c r="U79" i="7"/>
  <c r="DT79" i="7" s="1"/>
  <c r="U77" i="7"/>
  <c r="DT77" i="7" s="1"/>
  <c r="U23" i="7"/>
  <c r="DT23" i="7" s="1"/>
  <c r="U60" i="7"/>
  <c r="DT60" i="7" s="1"/>
  <c r="AU28" i="7"/>
  <c r="ET28" i="7" s="1"/>
  <c r="CH59" i="7"/>
  <c r="GG59" i="7" s="1"/>
  <c r="CP4" i="7"/>
  <c r="GO4" i="7" s="1"/>
  <c r="CP55" i="7"/>
  <c r="GO55" i="7" s="1"/>
  <c r="CP70" i="7"/>
  <c r="GO70" i="7" s="1"/>
  <c r="U6" i="7"/>
  <c r="DT6" i="7" s="1"/>
  <c r="U10" i="7"/>
  <c r="DT10" i="7" s="1"/>
  <c r="U9" i="7"/>
  <c r="DT9" i="7" s="1"/>
  <c r="U51" i="7"/>
  <c r="DT51" i="7" s="1"/>
  <c r="U62" i="7"/>
  <c r="DT62" i="7" s="1"/>
  <c r="U43" i="7"/>
  <c r="DT43" i="7" s="1"/>
  <c r="U69" i="7"/>
  <c r="DT69" i="7" s="1"/>
  <c r="CV14" i="7"/>
  <c r="GU14" i="7" s="1"/>
  <c r="CP68" i="7"/>
  <c r="GO68" i="7" s="1"/>
  <c r="CP89" i="7"/>
  <c r="GO89" i="7" s="1"/>
  <c r="CP85" i="7"/>
  <c r="GO85" i="7" s="1"/>
  <c r="CP22" i="7"/>
  <c r="GO22" i="7" s="1"/>
  <c r="CP84" i="7"/>
  <c r="GO84" i="7" s="1"/>
  <c r="CP3" i="7"/>
  <c r="GO3" i="7" s="1"/>
  <c r="AU11" i="7"/>
  <c r="ET11" i="7" s="1"/>
  <c r="AU100" i="7"/>
  <c r="ET100" i="7" s="1"/>
  <c r="AU44" i="7"/>
  <c r="ET44" i="7" s="1"/>
  <c r="AU34" i="7"/>
  <c r="ET34" i="7" s="1"/>
  <c r="AU87" i="7"/>
  <c r="ET87" i="7" s="1"/>
  <c r="AU24" i="7"/>
  <c r="ET24" i="7" s="1"/>
  <c r="AU72" i="7"/>
  <c r="ET72" i="7" s="1"/>
  <c r="AU63" i="7"/>
  <c r="ET63" i="7" s="1"/>
  <c r="AU37" i="7"/>
  <c r="ET37" i="7" s="1"/>
  <c r="AU75" i="7"/>
  <c r="ET75" i="7" s="1"/>
  <c r="AU83" i="7"/>
  <c r="ET83" i="7" s="1"/>
  <c r="AU85" i="7"/>
  <c r="ET85" i="7" s="1"/>
  <c r="U34" i="7"/>
  <c r="DT34" i="7" s="1"/>
  <c r="U55" i="7"/>
  <c r="DT55" i="7" s="1"/>
  <c r="U41" i="7"/>
  <c r="DT41" i="7" s="1"/>
  <c r="U84" i="7"/>
  <c r="DT84" i="7" s="1"/>
  <c r="CP53" i="7"/>
  <c r="GO53" i="7" s="1"/>
  <c r="CP62" i="7"/>
  <c r="GO62" i="7" s="1"/>
  <c r="AO45" i="7"/>
  <c r="EN45" i="7" s="1"/>
  <c r="AO67" i="7"/>
  <c r="EN67" i="7" s="1"/>
  <c r="U66" i="7"/>
  <c r="DT66" i="7" s="1"/>
  <c r="U21" i="7"/>
  <c r="DT21" i="7" s="1"/>
  <c r="U88" i="7"/>
  <c r="DT88" i="7" s="1"/>
  <c r="U22" i="7"/>
  <c r="DT22" i="7" s="1"/>
  <c r="U47" i="7"/>
  <c r="DT47" i="7" s="1"/>
  <c r="U37" i="7"/>
  <c r="DT37" i="7" s="1"/>
  <c r="CV99" i="7"/>
  <c r="GU99" i="7" s="1"/>
  <c r="CV82" i="7"/>
  <c r="GU82" i="7" s="1"/>
  <c r="BW34" i="7"/>
  <c r="FV34" i="7" s="1"/>
  <c r="BW17" i="7"/>
  <c r="FV17" i="7" s="1"/>
  <c r="BW76" i="7"/>
  <c r="FV76" i="7" s="1"/>
  <c r="BW40" i="7"/>
  <c r="FV40" i="7" s="1"/>
  <c r="BH45" i="7"/>
  <c r="FG45" i="7" s="1"/>
  <c r="BW49" i="7"/>
  <c r="FV49" i="7" s="1"/>
  <c r="BH10" i="7"/>
  <c r="FG10" i="7" s="1"/>
  <c r="BH19" i="7"/>
  <c r="FG19" i="7" s="1"/>
  <c r="BW32" i="7"/>
  <c r="FV32" i="7" s="1"/>
  <c r="BH44" i="7"/>
  <c r="FG44" i="7" s="1"/>
  <c r="BW71" i="7"/>
  <c r="FV71" i="7" s="1"/>
  <c r="BH13" i="7"/>
  <c r="FG13" i="7" s="1"/>
  <c r="BW100" i="7"/>
  <c r="FV100" i="7" s="1"/>
  <c r="BH21" i="7"/>
  <c r="FG21" i="7" s="1"/>
  <c r="BQ52" i="7"/>
  <c r="FP52" i="7" s="1"/>
  <c r="BH6" i="7"/>
  <c r="FG6" i="7" s="1"/>
  <c r="BQ20" i="7"/>
  <c r="FP20" i="7" s="1"/>
  <c r="BW92" i="7"/>
  <c r="FV92" i="7" s="1"/>
  <c r="BH4" i="7"/>
  <c r="FG4" i="7" s="1"/>
  <c r="BO27" i="7"/>
  <c r="FN27" i="7" s="1"/>
  <c r="BQ70" i="7"/>
  <c r="FP70" i="7" s="1"/>
  <c r="BQ51" i="7"/>
  <c r="FP51" i="7" s="1"/>
  <c r="BQ18" i="7"/>
  <c r="FP18" i="7" s="1"/>
  <c r="BQ40" i="7"/>
  <c r="FP40" i="7" s="1"/>
  <c r="BQ4" i="7"/>
  <c r="FP4" i="7" s="1"/>
  <c r="BQ78" i="7"/>
  <c r="FP78" i="7" s="1"/>
  <c r="BQ45" i="7"/>
  <c r="FP45" i="7" s="1"/>
  <c r="BQ73" i="7"/>
  <c r="FP73" i="7" s="1"/>
  <c r="BQ97" i="7"/>
  <c r="FP97" i="7" s="1"/>
  <c r="BW44" i="7"/>
  <c r="FV44" i="7" s="1"/>
  <c r="BH37" i="7"/>
  <c r="FG37" i="7" s="1"/>
  <c r="BW94" i="7"/>
  <c r="FV94" i="7" s="1"/>
  <c r="BW23" i="7"/>
  <c r="FV23" i="7" s="1"/>
  <c r="BW55" i="7"/>
  <c r="FV55" i="7" s="1"/>
  <c r="BH89" i="7"/>
  <c r="FG89" i="7" s="1"/>
  <c r="BH49" i="7"/>
  <c r="FG49" i="7" s="1"/>
  <c r="BQ16" i="7"/>
  <c r="FP16" i="7" s="1"/>
  <c r="BH96" i="7"/>
  <c r="FG96" i="7" s="1"/>
  <c r="BQ39" i="7"/>
  <c r="FP39" i="7" s="1"/>
  <c r="BH36" i="7"/>
  <c r="FG36" i="7" s="1"/>
  <c r="BH91" i="7"/>
  <c r="FG91" i="7" s="1"/>
  <c r="BQ93" i="7"/>
  <c r="FP93" i="7" s="1"/>
  <c r="BH90" i="7"/>
  <c r="FG90" i="7" s="1"/>
  <c r="BH26" i="7"/>
  <c r="FG26" i="7" s="1"/>
  <c r="BQ13" i="7"/>
  <c r="FP13" i="7" s="1"/>
  <c r="BW65" i="7"/>
  <c r="FV65" i="7" s="1"/>
  <c r="BP101" i="7"/>
  <c r="FO101" i="7" s="1"/>
  <c r="CV74" i="7"/>
  <c r="GU74" i="7" s="1"/>
  <c r="BP78" i="7"/>
  <c r="FO78" i="7" s="1"/>
  <c r="BW48" i="7"/>
  <c r="FV48" i="7" s="1"/>
  <c r="BW64" i="7"/>
  <c r="FV64" i="7" s="1"/>
  <c r="BW27" i="7"/>
  <c r="FV27" i="7" s="1"/>
  <c r="BW81" i="7"/>
  <c r="FV81" i="7" s="1"/>
  <c r="BH50" i="7"/>
  <c r="FG50" i="7" s="1"/>
  <c r="BH20" i="7"/>
  <c r="FG20" i="7" s="1"/>
  <c r="BW86" i="7"/>
  <c r="FV86" i="7" s="1"/>
  <c r="BH38" i="7"/>
  <c r="FG38" i="7" s="1"/>
  <c r="BW67" i="7"/>
  <c r="FV67" i="7" s="1"/>
  <c r="BH101" i="7"/>
  <c r="FG101" i="7" s="1"/>
  <c r="BH23" i="7"/>
  <c r="FG23" i="7" s="1"/>
  <c r="BQ23" i="7"/>
  <c r="FP23" i="7" s="1"/>
  <c r="BH43" i="7"/>
  <c r="FG43" i="7" s="1"/>
  <c r="BQ57" i="7"/>
  <c r="FP57" i="7" s="1"/>
  <c r="BQ66" i="7"/>
  <c r="FP66" i="7" s="1"/>
  <c r="BW15" i="7"/>
  <c r="FV15" i="7" s="1"/>
  <c r="BP33" i="7"/>
  <c r="FO33" i="7" s="1"/>
  <c r="CV101" i="7"/>
  <c r="GU101" i="7" s="1"/>
  <c r="CV26" i="7"/>
  <c r="GU26" i="7" s="1"/>
  <c r="BW101" i="7"/>
  <c r="FV101" i="7" s="1"/>
  <c r="BW33" i="7"/>
  <c r="FV33" i="7" s="1"/>
  <c r="BW12" i="7"/>
  <c r="FV12" i="7" s="1"/>
  <c r="BH94" i="7"/>
  <c r="FG94" i="7" s="1"/>
  <c r="BH33" i="7"/>
  <c r="FG33" i="7" s="1"/>
  <c r="BH80" i="7"/>
  <c r="FG80" i="7" s="1"/>
  <c r="BH32" i="7"/>
  <c r="FG32" i="7" s="1"/>
  <c r="BH51" i="7"/>
  <c r="FG51" i="7" s="1"/>
  <c r="BQ81" i="7"/>
  <c r="FP81" i="7" s="1"/>
  <c r="BH68" i="7"/>
  <c r="FG68" i="7" s="1"/>
  <c r="BQ74" i="7"/>
  <c r="FP74" i="7" s="1"/>
  <c r="BQ67" i="7"/>
  <c r="FP67" i="7" s="1"/>
  <c r="BH8" i="7"/>
  <c r="FG8" i="7" s="1"/>
  <c r="BW3" i="7"/>
  <c r="FV3" i="7" s="1"/>
  <c r="BH67" i="7"/>
  <c r="FG67" i="7" s="1"/>
  <c r="BO87" i="7"/>
  <c r="FN87" i="7" s="1"/>
  <c r="CV28" i="7"/>
  <c r="GU28" i="7" s="1"/>
  <c r="CV65" i="7"/>
  <c r="GU65" i="7" s="1"/>
  <c r="CZ14" i="7"/>
  <c r="GY14" i="7" s="1"/>
  <c r="BW61" i="7"/>
  <c r="FV61" i="7" s="1"/>
  <c r="BW95" i="7"/>
  <c r="FV95" i="7" s="1"/>
  <c r="BW35" i="7"/>
  <c r="FV35" i="7" s="1"/>
  <c r="BW21" i="7"/>
  <c r="FV21" i="7" s="1"/>
  <c r="BW26" i="7"/>
  <c r="FV26" i="7" s="1"/>
  <c r="BH65" i="7"/>
  <c r="FG65" i="7" s="1"/>
  <c r="BH85" i="7"/>
  <c r="FG85" i="7" s="1"/>
  <c r="BW14" i="7"/>
  <c r="FV14" i="7" s="1"/>
  <c r="BH47" i="7"/>
  <c r="FG47" i="7" s="1"/>
  <c r="BH62" i="7"/>
  <c r="FG62" i="7" s="1"/>
  <c r="BH31" i="7"/>
  <c r="FG31" i="7" s="1"/>
  <c r="BQ10" i="7"/>
  <c r="FP10" i="7" s="1"/>
  <c r="BH75" i="7"/>
  <c r="FG75" i="7" s="1"/>
  <c r="BQ50" i="7"/>
  <c r="FP50" i="7" s="1"/>
  <c r="BQ48" i="7"/>
  <c r="FP48" i="7" s="1"/>
  <c r="BW7" i="7"/>
  <c r="FV7" i="7" s="1"/>
  <c r="BH71" i="7"/>
  <c r="FG71" i="7" s="1"/>
  <c r="BO81" i="7"/>
  <c r="FN81" i="7" s="1"/>
  <c r="DG19" i="7"/>
  <c r="HF19" i="7" s="1"/>
  <c r="CV49" i="7"/>
  <c r="GU49" i="7" s="1"/>
  <c r="V89" i="12"/>
  <c r="V2" i="12"/>
  <c r="V28" i="12"/>
  <c r="V86" i="12"/>
  <c r="V24" i="12"/>
  <c r="V37" i="12"/>
  <c r="V70" i="12"/>
  <c r="V56" i="12"/>
  <c r="V16" i="12"/>
  <c r="V12" i="12"/>
  <c r="V42" i="12"/>
  <c r="V104" i="12"/>
  <c r="V29" i="12"/>
  <c r="V4" i="12"/>
  <c r="V36" i="12"/>
  <c r="V15" i="12"/>
  <c r="V77" i="12"/>
  <c r="V62" i="12"/>
  <c r="V85" i="12"/>
  <c r="V33" i="12"/>
  <c r="V66" i="12"/>
  <c r="V100" i="12"/>
  <c r="V54" i="12"/>
  <c r="V87" i="12"/>
  <c r="V57" i="12"/>
  <c r="V31" i="12"/>
  <c r="V83" i="12"/>
  <c r="V92" i="12"/>
  <c r="V51" i="12"/>
  <c r="V55" i="12"/>
  <c r="V48" i="12"/>
  <c r="V88" i="12"/>
  <c r="V105" i="12"/>
  <c r="V22" i="12"/>
  <c r="V26" i="12"/>
  <c r="V63" i="12"/>
  <c r="V18" i="12"/>
  <c r="V32" i="12"/>
  <c r="V67" i="12"/>
  <c r="V5" i="12"/>
  <c r="V47" i="12"/>
  <c r="V68" i="12"/>
  <c r="V46" i="12"/>
  <c r="V30" i="12"/>
  <c r="V60" i="12"/>
  <c r="V71" i="12"/>
  <c r="V58" i="12"/>
  <c r="V99" i="12"/>
  <c r="V82" i="12"/>
  <c r="V14" i="12"/>
  <c r="V35" i="12"/>
  <c r="V79" i="12"/>
  <c r="V107" i="12"/>
  <c r="V44" i="12"/>
  <c r="V73" i="12"/>
  <c r="V49" i="12"/>
  <c r="V27" i="12"/>
  <c r="V25" i="12"/>
  <c r="V52" i="12"/>
  <c r="V102" i="12"/>
  <c r="V80" i="12"/>
  <c r="V11" i="12"/>
  <c r="V78" i="12"/>
  <c r="V101" i="12"/>
  <c r="V8" i="12"/>
  <c r="V95" i="12"/>
  <c r="V20" i="12"/>
  <c r="V94" i="12"/>
  <c r="V7" i="12"/>
  <c r="V10" i="12"/>
  <c r="V19" i="12"/>
  <c r="V75" i="12"/>
  <c r="V96" i="12"/>
  <c r="V64" i="12"/>
  <c r="V103" i="12"/>
  <c r="V53" i="12"/>
  <c r="V13" i="12"/>
  <c r="V108" i="12"/>
  <c r="V74" i="12"/>
  <c r="V81" i="12"/>
  <c r="V90" i="12"/>
  <c r="V59" i="12"/>
  <c r="V61" i="12"/>
  <c r="V23" i="12"/>
  <c r="V106" i="12"/>
  <c r="V93" i="12"/>
  <c r="V72" i="12"/>
  <c r="V3" i="12"/>
  <c r="AK17" i="12" s="1"/>
  <c r="V97" i="12"/>
  <c r="V43" i="12"/>
  <c r="V40" i="12"/>
  <c r="V69" i="12"/>
  <c r="V39" i="12"/>
  <c r="V45" i="12"/>
  <c r="V91" i="12"/>
  <c r="V38" i="12"/>
  <c r="V21" i="12"/>
  <c r="V9" i="12"/>
  <c r="V34" i="12"/>
  <c r="V98" i="12"/>
  <c r="V84" i="12"/>
  <c r="V65" i="12"/>
  <c r="V6" i="12"/>
  <c r="V50" i="12"/>
  <c r="V76" i="12"/>
  <c r="V17" i="12"/>
  <c r="CC44" i="7"/>
  <c r="GB44" i="7" s="1"/>
  <c r="AJ10" i="7"/>
  <c r="EI10" i="7" s="1"/>
  <c r="AJ60" i="7"/>
  <c r="EI60" i="7" s="1"/>
  <c r="N60" i="7"/>
  <c r="DM60" i="7" s="1"/>
  <c r="N82" i="7"/>
  <c r="DM82" i="7" s="1"/>
  <c r="N76" i="7"/>
  <c r="DM76" i="7" s="1"/>
  <c r="N92" i="7"/>
  <c r="DM92" i="7" s="1"/>
  <c r="N20" i="7"/>
  <c r="DM20" i="7" s="1"/>
  <c r="N62" i="7"/>
  <c r="DM62" i="7" s="1"/>
  <c r="N5" i="7"/>
  <c r="DM5" i="7" s="1"/>
  <c r="N13" i="7"/>
  <c r="DM13" i="7" s="1"/>
  <c r="N84" i="7"/>
  <c r="DM84" i="7" s="1"/>
  <c r="N74" i="7"/>
  <c r="DM74" i="7" s="1"/>
  <c r="N81" i="7"/>
  <c r="DM81" i="7" s="1"/>
  <c r="N16" i="7"/>
  <c r="DM16" i="7" s="1"/>
  <c r="BD36" i="7"/>
  <c r="FC36" i="7" s="1"/>
  <c r="BD69" i="7"/>
  <c r="FC69" i="7" s="1"/>
  <c r="N25" i="7"/>
  <c r="DM25" i="7" s="1"/>
  <c r="BD45" i="7"/>
  <c r="FC45" i="7" s="1"/>
  <c r="N49" i="7"/>
  <c r="DM49" i="7" s="1"/>
  <c r="BD79" i="7"/>
  <c r="FC79" i="7" s="1"/>
  <c r="BC102" i="7"/>
  <c r="FB102" i="7" s="1"/>
  <c r="BC68" i="7"/>
  <c r="FB68" i="7" s="1"/>
  <c r="BC21" i="7"/>
  <c r="FB21" i="7" s="1"/>
  <c r="BC59" i="7"/>
  <c r="FB59" i="7" s="1"/>
  <c r="BC32" i="7"/>
  <c r="FB32" i="7" s="1"/>
  <c r="BC45" i="7"/>
  <c r="FB45" i="7" s="1"/>
  <c r="BC51" i="7"/>
  <c r="FB51" i="7" s="1"/>
  <c r="BC5" i="7"/>
  <c r="FB5" i="7" s="1"/>
  <c r="BD85" i="7"/>
  <c r="FC85" i="7" s="1"/>
  <c r="BD63" i="7"/>
  <c r="FC63" i="7" s="1"/>
  <c r="BD6" i="7"/>
  <c r="FC6" i="7" s="1"/>
  <c r="BC27" i="7"/>
  <c r="FB27" i="7" s="1"/>
  <c r="BD47" i="7"/>
  <c r="FC47" i="7" s="1"/>
  <c r="BD14" i="7"/>
  <c r="FC14" i="7" s="1"/>
  <c r="CA3" i="7"/>
  <c r="FZ3" i="7" s="1"/>
  <c r="AT3" i="7"/>
  <c r="ES3" i="7" s="1"/>
  <c r="CJ34" i="7"/>
  <c r="GI34" i="7" s="1"/>
  <c r="CJ35" i="7"/>
  <c r="GI35" i="7" s="1"/>
  <c r="CJ53" i="7"/>
  <c r="GI53" i="7" s="1"/>
  <c r="BH22" i="7"/>
  <c r="FG22" i="7" s="1"/>
  <c r="BH25" i="7"/>
  <c r="FG25" i="7" s="1"/>
  <c r="BH11" i="7"/>
  <c r="FG11" i="7" s="1"/>
  <c r="Y85" i="7"/>
  <c r="DX85" i="7" s="1"/>
  <c r="CA22" i="7"/>
  <c r="FZ22" i="7" s="1"/>
  <c r="CA18" i="7"/>
  <c r="FZ18" i="7" s="1"/>
  <c r="CA27" i="7"/>
  <c r="FZ27" i="7" s="1"/>
  <c r="CA70" i="7"/>
  <c r="FZ70" i="7" s="1"/>
  <c r="CA55" i="7"/>
  <c r="FZ55" i="7" s="1"/>
  <c r="AH43" i="7"/>
  <c r="EG43" i="7" s="1"/>
  <c r="AH80" i="7"/>
  <c r="EG80" i="7" s="1"/>
  <c r="AH16" i="7"/>
  <c r="EG16" i="7" s="1"/>
  <c r="AH14" i="7"/>
  <c r="EG14" i="7" s="1"/>
  <c r="AH94" i="7"/>
  <c r="EG94" i="7" s="1"/>
  <c r="AH67" i="7"/>
  <c r="EG67" i="7" s="1"/>
  <c r="AH96" i="7"/>
  <c r="EG96" i="7" s="1"/>
  <c r="AH12" i="7"/>
  <c r="EG12" i="7" s="1"/>
  <c r="AJ15" i="7"/>
  <c r="EI15" i="7" s="1"/>
  <c r="N101" i="7"/>
  <c r="DM101" i="7" s="1"/>
  <c r="N31" i="7"/>
  <c r="DM31" i="7" s="1"/>
  <c r="N69" i="7"/>
  <c r="DM69" i="7" s="1"/>
  <c r="N94" i="7"/>
  <c r="DM94" i="7" s="1"/>
  <c r="N18" i="7"/>
  <c r="DM18" i="7" s="1"/>
  <c r="N90" i="7"/>
  <c r="DM90" i="7" s="1"/>
  <c r="N79" i="7"/>
  <c r="DM79" i="7" s="1"/>
  <c r="N32" i="7"/>
  <c r="DM32" i="7" s="1"/>
  <c r="BC75" i="7"/>
  <c r="FB75" i="7" s="1"/>
  <c r="BD72" i="7"/>
  <c r="FC72" i="7" s="1"/>
  <c r="BC47" i="7"/>
  <c r="FB47" i="7" s="1"/>
  <c r="BD17" i="7"/>
  <c r="FC17" i="7" s="1"/>
  <c r="N7" i="7"/>
  <c r="DM7" i="7" s="1"/>
  <c r="BC66" i="7"/>
  <c r="FB66" i="7" s="1"/>
  <c r="BC40" i="7"/>
  <c r="FB40" i="7" s="1"/>
  <c r="BC80" i="7"/>
  <c r="FB80" i="7" s="1"/>
  <c r="BC30" i="7"/>
  <c r="FB30" i="7" s="1"/>
  <c r="BC100" i="7"/>
  <c r="FB100" i="7" s="1"/>
  <c r="BC81" i="7"/>
  <c r="FB81" i="7" s="1"/>
  <c r="BC25" i="7"/>
  <c r="FB25" i="7" s="1"/>
  <c r="N77" i="7"/>
  <c r="DM77" i="7" s="1"/>
  <c r="BD15" i="7"/>
  <c r="FC15" i="7" s="1"/>
  <c r="BD16" i="7"/>
  <c r="FC16" i="7" s="1"/>
  <c r="BD5" i="7"/>
  <c r="FC5" i="7" s="1"/>
  <c r="BC72" i="7"/>
  <c r="FB72" i="7" s="1"/>
  <c r="BD41" i="7"/>
  <c r="FC41" i="7" s="1"/>
  <c r="CA6" i="7"/>
  <c r="FZ6" i="7" s="1"/>
  <c r="BH40" i="7"/>
  <c r="FG40" i="7" s="1"/>
  <c r="BH77" i="7"/>
  <c r="FG77" i="7" s="1"/>
  <c r="BH42" i="7"/>
  <c r="FG42" i="7" s="1"/>
  <c r="BH70" i="7"/>
  <c r="FG70" i="7" s="1"/>
  <c r="BH57" i="7"/>
  <c r="FG57" i="7" s="1"/>
  <c r="BH83" i="7"/>
  <c r="FG83" i="7" s="1"/>
  <c r="BH66" i="7"/>
  <c r="FG66" i="7" s="1"/>
  <c r="BH18" i="7"/>
  <c r="FG18" i="7" s="1"/>
  <c r="BH41" i="7"/>
  <c r="FG41" i="7" s="1"/>
  <c r="CJ91" i="7"/>
  <c r="GI91" i="7" s="1"/>
  <c r="CJ100" i="7"/>
  <c r="GI100" i="7" s="1"/>
  <c r="CJ84" i="7"/>
  <c r="GI84" i="7" s="1"/>
  <c r="BH16" i="7"/>
  <c r="FG16" i="7" s="1"/>
  <c r="BH54" i="7"/>
  <c r="FG54" i="7" s="1"/>
  <c r="AH60" i="7"/>
  <c r="EG60" i="7" s="1"/>
  <c r="CA67" i="7"/>
  <c r="FZ67" i="7" s="1"/>
  <c r="CA81" i="7"/>
  <c r="FZ81" i="7" s="1"/>
  <c r="BG11" i="7"/>
  <c r="FF11" i="7" s="1"/>
  <c r="CA24" i="7"/>
  <c r="FZ24" i="7" s="1"/>
  <c r="AH30" i="7"/>
  <c r="EG30" i="7" s="1"/>
  <c r="AH73" i="7"/>
  <c r="EG73" i="7" s="1"/>
  <c r="AH89" i="7"/>
  <c r="EG89" i="7" s="1"/>
  <c r="AH32" i="7"/>
  <c r="EG32" i="7" s="1"/>
  <c r="CA39" i="7"/>
  <c r="FZ39" i="7" s="1"/>
  <c r="AH86" i="7"/>
  <c r="EG86" i="7" s="1"/>
  <c r="BD90" i="7"/>
  <c r="FC90" i="7" s="1"/>
  <c r="BD97" i="7"/>
  <c r="FC97" i="7" s="1"/>
  <c r="BD61" i="7"/>
  <c r="FC61" i="7" s="1"/>
  <c r="BD12" i="7"/>
  <c r="FC12" i="7" s="1"/>
  <c r="N40" i="7"/>
  <c r="DM40" i="7" s="1"/>
  <c r="N39" i="7"/>
  <c r="DM39" i="7" s="1"/>
  <c r="N56" i="7"/>
  <c r="DM56" i="7" s="1"/>
  <c r="N72" i="7"/>
  <c r="DM72" i="7" s="1"/>
  <c r="N30" i="7"/>
  <c r="DM30" i="7" s="1"/>
  <c r="N64" i="7"/>
  <c r="DM64" i="7" s="1"/>
  <c r="N35" i="7"/>
  <c r="DM35" i="7" s="1"/>
  <c r="N17" i="7"/>
  <c r="DM17" i="7" s="1"/>
  <c r="N27" i="7"/>
  <c r="DM27" i="7" s="1"/>
  <c r="N98" i="7"/>
  <c r="DM98" i="7" s="1"/>
  <c r="BD62" i="7"/>
  <c r="FC62" i="7" s="1"/>
  <c r="BD83" i="7"/>
  <c r="FC83" i="7" s="1"/>
  <c r="N9" i="7"/>
  <c r="DM9" i="7" s="1"/>
  <c r="BC34" i="7"/>
  <c r="FB34" i="7" s="1"/>
  <c r="BD88" i="7"/>
  <c r="FC88" i="7" s="1"/>
  <c r="N100" i="7"/>
  <c r="DM100" i="7" s="1"/>
  <c r="N10" i="7"/>
  <c r="DM10" i="7" s="1"/>
  <c r="BC39" i="7"/>
  <c r="FB39" i="7" s="1"/>
  <c r="BC15" i="7"/>
  <c r="FB15" i="7" s="1"/>
  <c r="BC53" i="7"/>
  <c r="FB53" i="7" s="1"/>
  <c r="BC91" i="7"/>
  <c r="FB91" i="7" s="1"/>
  <c r="BC65" i="7"/>
  <c r="FB65" i="7" s="1"/>
  <c r="BC60" i="7"/>
  <c r="FB60" i="7" s="1"/>
  <c r="BC88" i="7"/>
  <c r="FB88" i="7" s="1"/>
  <c r="N66" i="7"/>
  <c r="DM66" i="7" s="1"/>
  <c r="BD91" i="7"/>
  <c r="FC91" i="7" s="1"/>
  <c r="BC94" i="7"/>
  <c r="FB94" i="7" s="1"/>
  <c r="BC23" i="7"/>
  <c r="FB23" i="7" s="1"/>
  <c r="BD82" i="7"/>
  <c r="FC82" i="7" s="1"/>
  <c r="CA8" i="7"/>
  <c r="FZ8" i="7" s="1"/>
  <c r="CJ97" i="7"/>
  <c r="GI97" i="7" s="1"/>
  <c r="CJ22" i="7"/>
  <c r="GI22" i="7" s="1"/>
  <c r="CJ14" i="7"/>
  <c r="GI14" i="7" s="1"/>
  <c r="CJ40" i="7"/>
  <c r="GI40" i="7" s="1"/>
  <c r="BH3" i="7"/>
  <c r="FG3" i="7" s="1"/>
  <c r="BH74" i="7"/>
  <c r="FG74" i="7" s="1"/>
  <c r="BH14" i="7"/>
  <c r="FG14" i="7" s="1"/>
  <c r="AH45" i="7"/>
  <c r="EG45" i="7" s="1"/>
  <c r="AH54" i="7"/>
  <c r="EG54" i="7" s="1"/>
  <c r="CA76" i="7"/>
  <c r="FZ76" i="7" s="1"/>
  <c r="CA21" i="7"/>
  <c r="FZ21" i="7" s="1"/>
  <c r="AH13" i="7"/>
  <c r="EG13" i="7" s="1"/>
  <c r="CA51" i="7"/>
  <c r="FZ51" i="7" s="1"/>
  <c r="AH77" i="7"/>
  <c r="EG77" i="7" s="1"/>
  <c r="AH65" i="7"/>
  <c r="EG65" i="7" s="1"/>
  <c r="AH42" i="7"/>
  <c r="EG42" i="7" s="1"/>
  <c r="AH17" i="7"/>
  <c r="EG17" i="7" s="1"/>
  <c r="AH93" i="7"/>
  <c r="EG93" i="7" s="1"/>
  <c r="AH71" i="7"/>
  <c r="EG71" i="7" s="1"/>
  <c r="CA53" i="7"/>
  <c r="FZ53" i="7" s="1"/>
  <c r="AJ59" i="7"/>
  <c r="EI59" i="7" s="1"/>
  <c r="CA35" i="7"/>
  <c r="FZ35" i="7" s="1"/>
  <c r="AH75" i="7"/>
  <c r="EG75" i="7" s="1"/>
  <c r="AH101" i="7"/>
  <c r="EG101" i="7" s="1"/>
  <c r="CA80" i="7"/>
  <c r="FZ80" i="7" s="1"/>
  <c r="AH11" i="7"/>
  <c r="EG11" i="7" s="1"/>
  <c r="AH5" i="7"/>
  <c r="EG5" i="7" s="1"/>
  <c r="AH72" i="7"/>
  <c r="EG72" i="7" s="1"/>
  <c r="AH31" i="7"/>
  <c r="EG31" i="7" s="1"/>
  <c r="AH46" i="7"/>
  <c r="EG46" i="7" s="1"/>
  <c r="AH63" i="7"/>
  <c r="EG63" i="7" s="1"/>
  <c r="AH99" i="7"/>
  <c r="EG99" i="7" s="1"/>
  <c r="AH55" i="7"/>
  <c r="EG55" i="7" s="1"/>
  <c r="AH24" i="7"/>
  <c r="EG24" i="7" s="1"/>
  <c r="CA20" i="7"/>
  <c r="FZ20" i="7" s="1"/>
  <c r="AH88" i="7"/>
  <c r="EG88" i="7" s="1"/>
  <c r="AH29" i="7"/>
  <c r="EG29" i="7" s="1"/>
  <c r="AH52" i="7"/>
  <c r="EG52" i="7" s="1"/>
  <c r="CA59" i="7"/>
  <c r="FZ59" i="7" s="1"/>
  <c r="AH74" i="7"/>
  <c r="EG74" i="7" s="1"/>
  <c r="AH98" i="7"/>
  <c r="EG98" i="7" s="1"/>
  <c r="AH19" i="7"/>
  <c r="EG19" i="7" s="1"/>
  <c r="AH69" i="7"/>
  <c r="EG69" i="7" s="1"/>
  <c r="AH47" i="7"/>
  <c r="EG47" i="7" s="1"/>
  <c r="N3" i="7"/>
  <c r="DM3" i="7" s="1"/>
  <c r="BC12" i="7"/>
  <c r="FB12" i="7" s="1"/>
  <c r="BC9" i="7"/>
  <c r="FB9" i="7" s="1"/>
  <c r="N78" i="7"/>
  <c r="DM78" i="7" s="1"/>
  <c r="N89" i="7"/>
  <c r="DM89" i="7" s="1"/>
  <c r="N55" i="7"/>
  <c r="DM55" i="7" s="1"/>
  <c r="N87" i="7"/>
  <c r="DM87" i="7" s="1"/>
  <c r="N33" i="7"/>
  <c r="DM33" i="7" s="1"/>
  <c r="N59" i="7"/>
  <c r="DM59" i="7" s="1"/>
  <c r="N83" i="7"/>
  <c r="DM83" i="7" s="1"/>
  <c r="N88" i="7"/>
  <c r="DM88" i="7" s="1"/>
  <c r="N21" i="7"/>
  <c r="DM21" i="7" s="1"/>
  <c r="N36" i="7"/>
  <c r="DM36" i="7" s="1"/>
  <c r="BD51" i="7"/>
  <c r="FC51" i="7" s="1"/>
  <c r="N47" i="7"/>
  <c r="DM47" i="7" s="1"/>
  <c r="BD33" i="7"/>
  <c r="FC33" i="7" s="1"/>
  <c r="BC44" i="7"/>
  <c r="FB44" i="7" s="1"/>
  <c r="BC89" i="7"/>
  <c r="FB89" i="7" s="1"/>
  <c r="BC67" i="7"/>
  <c r="FB67" i="7" s="1"/>
  <c r="BC14" i="7"/>
  <c r="FB14" i="7" s="1"/>
  <c r="BC6" i="7"/>
  <c r="FB6" i="7" s="1"/>
  <c r="BC20" i="7"/>
  <c r="FB20" i="7" s="1"/>
  <c r="BC38" i="7"/>
  <c r="FB38" i="7" s="1"/>
  <c r="BC64" i="7"/>
  <c r="FB64" i="7" s="1"/>
  <c r="BC13" i="7"/>
  <c r="FB13" i="7" s="1"/>
  <c r="BC63" i="7"/>
  <c r="FB63" i="7" s="1"/>
  <c r="BC28" i="7"/>
  <c r="FB28" i="7" s="1"/>
  <c r="BD54" i="7"/>
  <c r="FC54" i="7" s="1"/>
  <c r="BC7" i="7"/>
  <c r="FB7" i="7" s="1"/>
  <c r="BC79" i="7"/>
  <c r="FB79" i="7" s="1"/>
  <c r="BH30" i="7"/>
  <c r="FG30" i="7" s="1"/>
  <c r="BH87" i="7"/>
  <c r="FG87" i="7" s="1"/>
  <c r="BH64" i="7"/>
  <c r="FG64" i="7" s="1"/>
  <c r="BH15" i="7"/>
  <c r="FG15" i="7" s="1"/>
  <c r="BH82" i="7"/>
  <c r="FG82" i="7" s="1"/>
  <c r="BH55" i="7"/>
  <c r="FG55" i="7" s="1"/>
  <c r="CJ6" i="7"/>
  <c r="GI6" i="7" s="1"/>
  <c r="BH48" i="7"/>
  <c r="FG48" i="7" s="1"/>
  <c r="BH29" i="7"/>
  <c r="FG29" i="7" s="1"/>
  <c r="BH100" i="7"/>
  <c r="FG100" i="7" s="1"/>
  <c r="CJ83" i="7"/>
  <c r="GI83" i="7" s="1"/>
  <c r="CJ96" i="7"/>
  <c r="GI96" i="7" s="1"/>
  <c r="CJ49" i="7"/>
  <c r="GI49" i="7" s="1"/>
  <c r="CJ5" i="7"/>
  <c r="GI5" i="7" s="1"/>
  <c r="BH88" i="7"/>
  <c r="FG88" i="7" s="1"/>
  <c r="BH5" i="7"/>
  <c r="FG5" i="7" s="1"/>
  <c r="CA100" i="7"/>
  <c r="FZ100" i="7" s="1"/>
  <c r="CA73" i="7"/>
  <c r="FZ73" i="7" s="1"/>
  <c r="AH9" i="7"/>
  <c r="EG9" i="7" s="1"/>
  <c r="AH6" i="7"/>
  <c r="EG6" i="7" s="1"/>
  <c r="AH82" i="7"/>
  <c r="EG82" i="7" s="1"/>
  <c r="AH38" i="7"/>
  <c r="EG38" i="7" s="1"/>
  <c r="AH70" i="7"/>
  <c r="EG70" i="7" s="1"/>
  <c r="AH62" i="7"/>
  <c r="EG62" i="7" s="1"/>
  <c r="AH61" i="7"/>
  <c r="EG61" i="7" s="1"/>
  <c r="AH22" i="7"/>
  <c r="EG22" i="7" s="1"/>
  <c r="AH44" i="7"/>
  <c r="EG44" i="7" s="1"/>
  <c r="BD50" i="7"/>
  <c r="FC50" i="7" s="1"/>
  <c r="BD4" i="7"/>
  <c r="FC4" i="7" s="1"/>
  <c r="N52" i="7"/>
  <c r="DM52" i="7" s="1"/>
  <c r="N54" i="7"/>
  <c r="DM54" i="7" s="1"/>
  <c r="N8" i="7"/>
  <c r="DM8" i="7" s="1"/>
  <c r="N34" i="7"/>
  <c r="DM34" i="7" s="1"/>
  <c r="N71" i="7"/>
  <c r="DM71" i="7" s="1"/>
  <c r="N57" i="7"/>
  <c r="DM57" i="7" s="1"/>
  <c r="N23" i="7"/>
  <c r="DM23" i="7" s="1"/>
  <c r="N45" i="7"/>
  <c r="DM45" i="7" s="1"/>
  <c r="N43" i="7"/>
  <c r="DM43" i="7" s="1"/>
  <c r="N99" i="7"/>
  <c r="DM99" i="7" s="1"/>
  <c r="BD100" i="7"/>
  <c r="FC100" i="7" s="1"/>
  <c r="BD44" i="7"/>
  <c r="FC44" i="7" s="1"/>
  <c r="N102" i="7"/>
  <c r="DM102" i="7" s="1"/>
  <c r="BD52" i="7"/>
  <c r="FC52" i="7" s="1"/>
  <c r="N41" i="7"/>
  <c r="DM41" i="7" s="1"/>
  <c r="BD66" i="7"/>
  <c r="FC66" i="7" s="1"/>
  <c r="BC33" i="7"/>
  <c r="FB33" i="7" s="1"/>
  <c r="BD56" i="7"/>
  <c r="FC56" i="7" s="1"/>
  <c r="BD80" i="7"/>
  <c r="FC80" i="7" s="1"/>
  <c r="BC36" i="7"/>
  <c r="FB36" i="7" s="1"/>
  <c r="BC78" i="7"/>
  <c r="FB78" i="7" s="1"/>
  <c r="BC49" i="7"/>
  <c r="FB49" i="7" s="1"/>
  <c r="BC86" i="7"/>
  <c r="FB86" i="7" s="1"/>
  <c r="BC97" i="7"/>
  <c r="FB97" i="7" s="1"/>
  <c r="BC43" i="7"/>
  <c r="FB43" i="7" s="1"/>
  <c r="BC87" i="7"/>
  <c r="FB87" i="7" s="1"/>
  <c r="BC8" i="7"/>
  <c r="FB8" i="7" s="1"/>
  <c r="BC16" i="7"/>
  <c r="FB16" i="7" s="1"/>
  <c r="N4" i="7"/>
  <c r="DM4" i="7" s="1"/>
  <c r="BC90" i="7"/>
  <c r="FB90" i="7" s="1"/>
  <c r="BD81" i="7"/>
  <c r="FC81" i="7" s="1"/>
  <c r="BC19" i="7"/>
  <c r="FB19" i="7" s="1"/>
  <c r="CA19" i="7"/>
  <c r="FZ19" i="7" s="1"/>
  <c r="CJ25" i="7"/>
  <c r="GI25" i="7" s="1"/>
  <c r="CJ33" i="7"/>
  <c r="GI33" i="7" s="1"/>
  <c r="CJ58" i="7"/>
  <c r="GI58" i="7" s="1"/>
  <c r="BH58" i="7"/>
  <c r="FG58" i="7" s="1"/>
  <c r="BH86" i="7"/>
  <c r="FG86" i="7" s="1"/>
  <c r="BH78" i="7"/>
  <c r="FG78" i="7" s="1"/>
  <c r="CA86" i="7"/>
  <c r="FZ86" i="7" s="1"/>
  <c r="CA33" i="7"/>
  <c r="FZ33" i="7" s="1"/>
  <c r="CA95" i="7"/>
  <c r="FZ95" i="7" s="1"/>
  <c r="CA28" i="7"/>
  <c r="FZ28" i="7" s="1"/>
  <c r="AH87" i="7"/>
  <c r="EG87" i="7" s="1"/>
  <c r="AH78" i="7"/>
  <c r="EG78" i="7" s="1"/>
  <c r="AH85" i="7"/>
  <c r="EG85" i="7" s="1"/>
  <c r="AH36" i="7"/>
  <c r="EG36" i="7" s="1"/>
  <c r="AH48" i="7"/>
  <c r="EG48" i="7" s="1"/>
  <c r="AH39" i="7"/>
  <c r="EG39" i="7" s="1"/>
  <c r="CJ74" i="7"/>
  <c r="GI74" i="7" s="1"/>
  <c r="CJ81" i="7"/>
  <c r="GI81" i="7" s="1"/>
  <c r="AH18" i="7"/>
  <c r="EG18" i="7" s="1"/>
  <c r="AH41" i="7"/>
  <c r="EG41" i="7" s="1"/>
  <c r="AH66" i="7"/>
  <c r="EG66" i="7" s="1"/>
  <c r="AH28" i="7"/>
  <c r="EG28" i="7" s="1"/>
  <c r="AH8" i="7"/>
  <c r="EG8" i="7" s="1"/>
  <c r="BX59" i="7"/>
  <c r="FW59" i="7" s="1"/>
  <c r="CM28" i="7"/>
  <c r="GL28" i="7" s="1"/>
  <c r="CM80" i="7"/>
  <c r="GL80" i="7" s="1"/>
  <c r="BV32" i="7"/>
  <c r="FU32" i="7" s="1"/>
  <c r="CM36" i="7"/>
  <c r="GL36" i="7" s="1"/>
  <c r="BX32" i="7"/>
  <c r="FW32" i="7" s="1"/>
  <c r="BX99" i="7"/>
  <c r="FW99" i="7" s="1"/>
  <c r="BV13" i="7"/>
  <c r="FU13" i="7" s="1"/>
  <c r="BV21" i="7"/>
  <c r="FU21" i="7" s="1"/>
  <c r="BX52" i="7"/>
  <c r="FW52" i="7" s="1"/>
  <c r="BV44" i="7"/>
  <c r="FU44" i="7" s="1"/>
  <c r="BV65" i="7"/>
  <c r="FU65" i="7" s="1"/>
  <c r="CM88" i="7"/>
  <c r="GL88" i="7" s="1"/>
  <c r="CM54" i="7"/>
  <c r="GL54" i="7" s="1"/>
  <c r="CM25" i="7"/>
  <c r="GL25" i="7" s="1"/>
  <c r="BV40" i="7"/>
  <c r="FU40" i="7" s="1"/>
  <c r="BX49" i="7"/>
  <c r="FW49" i="7" s="1"/>
  <c r="BX93" i="7"/>
  <c r="FW93" i="7" s="1"/>
  <c r="AY19" i="7"/>
  <c r="EX19" i="7" s="1"/>
  <c r="CT9" i="7"/>
  <c r="GS9" i="7" s="1"/>
  <c r="BV3" i="7"/>
  <c r="FU3" i="7" s="1"/>
  <c r="BX64" i="7"/>
  <c r="FW64" i="7" s="1"/>
  <c r="BX89" i="7"/>
  <c r="FW89" i="7" s="1"/>
  <c r="BV98" i="7"/>
  <c r="FU98" i="7" s="1"/>
  <c r="CM101" i="7"/>
  <c r="GL101" i="7" s="1"/>
  <c r="CM39" i="7"/>
  <c r="GL39" i="7" s="1"/>
  <c r="BX9" i="7"/>
  <c r="FW9" i="7" s="1"/>
  <c r="BV75" i="7"/>
  <c r="FU75" i="7" s="1"/>
  <c r="CM43" i="7"/>
  <c r="GL43" i="7" s="1"/>
  <c r="CM66" i="7"/>
  <c r="GL66" i="7" s="1"/>
  <c r="CM47" i="7"/>
  <c r="GL47" i="7" s="1"/>
  <c r="BY71" i="7"/>
  <c r="FX71" i="7" s="1"/>
  <c r="BV97" i="7"/>
  <c r="FU97" i="7" s="1"/>
  <c r="BX20" i="7"/>
  <c r="FW20" i="7" s="1"/>
  <c r="BX51" i="7"/>
  <c r="FW51" i="7" s="1"/>
  <c r="CM67" i="7"/>
  <c r="GL67" i="7" s="1"/>
  <c r="CM35" i="7"/>
  <c r="GL35" i="7" s="1"/>
  <c r="BY36" i="7"/>
  <c r="FX36" i="7" s="1"/>
  <c r="BV33" i="7"/>
  <c r="FU33" i="7" s="1"/>
  <c r="BX23" i="7"/>
  <c r="FW23" i="7" s="1"/>
  <c r="BX7" i="7"/>
  <c r="FW7" i="7" s="1"/>
  <c r="BV94" i="7"/>
  <c r="FU94" i="7" s="1"/>
  <c r="BV68" i="7"/>
  <c r="FU68" i="7" s="1"/>
  <c r="CM52" i="7"/>
  <c r="GL52" i="7" s="1"/>
  <c r="CM4" i="7"/>
  <c r="GL4" i="7" s="1"/>
  <c r="CM37" i="7"/>
  <c r="GL37" i="7" s="1"/>
  <c r="BX22" i="7"/>
  <c r="FW22" i="7" s="1"/>
  <c r="BX97" i="7"/>
  <c r="FW97" i="7" s="1"/>
  <c r="AY70" i="7"/>
  <c r="EX70" i="7" s="1"/>
  <c r="CM21" i="7"/>
  <c r="GL21" i="7" s="1"/>
  <c r="BV62" i="7"/>
  <c r="FU62" i="7" s="1"/>
  <c r="CM24" i="7"/>
  <c r="GL24" i="7" s="1"/>
  <c r="CM63" i="7"/>
  <c r="GL63" i="7" s="1"/>
  <c r="CM27" i="7"/>
  <c r="GL27" i="7" s="1"/>
  <c r="BV7" i="7"/>
  <c r="FU7" i="7" s="1"/>
  <c r="BV95" i="7"/>
  <c r="FU95" i="7" s="1"/>
  <c r="BV15" i="7"/>
  <c r="FU15" i="7" s="1"/>
  <c r="BX25" i="7"/>
  <c r="FW25" i="7" s="1"/>
  <c r="BX16" i="7"/>
  <c r="FW16" i="7" s="1"/>
  <c r="BT38" i="7"/>
  <c r="FS38" i="7" s="1"/>
  <c r="AY37" i="7"/>
  <c r="EX37" i="7" s="1"/>
  <c r="BV22" i="7"/>
  <c r="FU22" i="7" s="1"/>
  <c r="BV71" i="7"/>
  <c r="FU71" i="7" s="1"/>
  <c r="CM30" i="7"/>
  <c r="GL30" i="7" s="1"/>
  <c r="CM10" i="7"/>
  <c r="GL10" i="7" s="1"/>
  <c r="BV38" i="7"/>
  <c r="FU38" i="7" s="1"/>
  <c r="BX75" i="7"/>
  <c r="FW75" i="7" s="1"/>
  <c r="BX72" i="7"/>
  <c r="FW72" i="7" s="1"/>
  <c r="BV19" i="7"/>
  <c r="FU19" i="7" s="1"/>
  <c r="BV79" i="7"/>
  <c r="FU79" i="7" s="1"/>
  <c r="BV93" i="7"/>
  <c r="FU93" i="7" s="1"/>
  <c r="BV35" i="7"/>
  <c r="FU35" i="7" s="1"/>
  <c r="CM97" i="7"/>
  <c r="GL97" i="7" s="1"/>
  <c r="CM32" i="7"/>
  <c r="GL32" i="7" s="1"/>
  <c r="BV24" i="7"/>
  <c r="FU24" i="7" s="1"/>
  <c r="BX69" i="7"/>
  <c r="FW69" i="7" s="1"/>
  <c r="BX19" i="7"/>
  <c r="FW19" i="7" s="1"/>
  <c r="BX61" i="7"/>
  <c r="FW61" i="7" s="1"/>
  <c r="BV102" i="7"/>
  <c r="FU102" i="7" s="1"/>
  <c r="CT52" i="7"/>
  <c r="GS52" i="7" s="1"/>
  <c r="BG80" i="7"/>
  <c r="FF80" i="7" s="1"/>
  <c r="BG75" i="7"/>
  <c r="FF75" i="7" s="1"/>
  <c r="BG99" i="7"/>
  <c r="FF99" i="7" s="1"/>
  <c r="BG69" i="7"/>
  <c r="FF69" i="7" s="1"/>
  <c r="BG76" i="7"/>
  <c r="FF76" i="7" s="1"/>
  <c r="BG50" i="7"/>
  <c r="FF50" i="7" s="1"/>
  <c r="BG71" i="7"/>
  <c r="FF71" i="7" s="1"/>
  <c r="BG84" i="7"/>
  <c r="FF84" i="7" s="1"/>
  <c r="X59" i="7"/>
  <c r="DW59" i="7" s="1"/>
  <c r="Y20" i="7"/>
  <c r="DX20" i="7" s="1"/>
  <c r="BG82" i="7"/>
  <c r="FF82" i="7" s="1"/>
  <c r="Y21" i="7"/>
  <c r="DX21" i="7" s="1"/>
  <c r="BG65" i="7"/>
  <c r="FF65" i="7" s="1"/>
  <c r="BG48" i="7"/>
  <c r="FF48" i="7" s="1"/>
  <c r="BG49" i="7"/>
  <c r="FF49" i="7" s="1"/>
  <c r="BG59" i="7"/>
  <c r="FF59" i="7" s="1"/>
  <c r="BG12" i="7"/>
  <c r="FF12" i="7" s="1"/>
  <c r="BG98" i="7"/>
  <c r="FF98" i="7" s="1"/>
  <c r="BG56" i="7"/>
  <c r="FF56" i="7" s="1"/>
  <c r="BG62" i="7"/>
  <c r="FF62" i="7" s="1"/>
  <c r="X8" i="7"/>
  <c r="DW8" i="7" s="1"/>
  <c r="X17" i="7"/>
  <c r="DW17" i="7" s="1"/>
  <c r="Y64" i="7"/>
  <c r="DX64" i="7" s="1"/>
  <c r="BG60" i="7"/>
  <c r="FF60" i="7" s="1"/>
  <c r="BG53" i="7"/>
  <c r="FF53" i="7" s="1"/>
  <c r="BG33" i="7"/>
  <c r="FF33" i="7" s="1"/>
  <c r="BG97" i="7"/>
  <c r="FF97" i="7" s="1"/>
  <c r="BG101" i="7"/>
  <c r="FF101" i="7" s="1"/>
  <c r="BG70" i="7"/>
  <c r="FF70" i="7" s="1"/>
  <c r="BG40" i="7"/>
  <c r="FF40" i="7" s="1"/>
  <c r="BG58" i="7"/>
  <c r="FF58" i="7" s="1"/>
  <c r="BG78" i="7"/>
  <c r="FF78" i="7" s="1"/>
  <c r="X28" i="7"/>
  <c r="DW28" i="7" s="1"/>
  <c r="BG35" i="7"/>
  <c r="FF35" i="7" s="1"/>
  <c r="Y39" i="7"/>
  <c r="DX39" i="7" s="1"/>
  <c r="BG68" i="7"/>
  <c r="FF68" i="7" s="1"/>
  <c r="CJ70" i="7"/>
  <c r="GI70" i="7" s="1"/>
  <c r="BG96" i="7"/>
  <c r="FF96" i="7" s="1"/>
  <c r="BG88" i="7"/>
  <c r="FF88" i="7" s="1"/>
  <c r="BG36" i="7"/>
  <c r="FF36" i="7" s="1"/>
  <c r="BG39" i="7"/>
  <c r="FF39" i="7" s="1"/>
  <c r="BG54" i="7"/>
  <c r="FF54" i="7" s="1"/>
  <c r="BG85" i="7"/>
  <c r="FF85" i="7" s="1"/>
  <c r="BG31" i="7"/>
  <c r="FF31" i="7" s="1"/>
  <c r="BG17" i="7"/>
  <c r="FF17" i="7" s="1"/>
  <c r="Y24" i="7"/>
  <c r="DX24" i="7" s="1"/>
  <c r="BG9" i="7"/>
  <c r="FF9" i="7" s="1"/>
  <c r="BG95" i="7"/>
  <c r="FF95" i="7" s="1"/>
  <c r="BG23" i="7"/>
  <c r="FF23" i="7" s="1"/>
  <c r="BG13" i="7"/>
  <c r="FF13" i="7" s="1"/>
  <c r="BG77" i="7"/>
  <c r="FF77" i="7" s="1"/>
  <c r="BG16" i="7"/>
  <c r="FF16" i="7" s="1"/>
  <c r="BG38" i="7"/>
  <c r="FF38" i="7" s="1"/>
  <c r="BG94" i="7"/>
  <c r="FF94" i="7" s="1"/>
  <c r="BG66" i="7"/>
  <c r="FF66" i="7" s="1"/>
  <c r="BG37" i="7"/>
  <c r="FF37" i="7" s="1"/>
  <c r="BG55" i="7"/>
  <c r="FF55" i="7" s="1"/>
  <c r="Y79" i="7"/>
  <c r="DX79" i="7" s="1"/>
  <c r="DG50" i="7"/>
  <c r="HF50" i="7" s="1"/>
  <c r="CJ12" i="7"/>
  <c r="GI12" i="7" s="1"/>
  <c r="BG64" i="7"/>
  <c r="FF64" i="7" s="1"/>
  <c r="BG63" i="7"/>
  <c r="FF63" i="7" s="1"/>
  <c r="BG61" i="7"/>
  <c r="FF61" i="7" s="1"/>
  <c r="BG74" i="7"/>
  <c r="FF74" i="7" s="1"/>
  <c r="BG92" i="7"/>
  <c r="FF92" i="7" s="1"/>
  <c r="BG26" i="7"/>
  <c r="FF26" i="7" s="1"/>
  <c r="BG86" i="7"/>
  <c r="FF86" i="7" s="1"/>
  <c r="BG93" i="7"/>
  <c r="FF93" i="7" s="1"/>
  <c r="AY92" i="7"/>
  <c r="EX92" i="7" s="1"/>
  <c r="CJ101" i="7"/>
  <c r="GI101" i="7" s="1"/>
  <c r="CJ89" i="7"/>
  <c r="GI89" i="7" s="1"/>
  <c r="CJ45" i="7"/>
  <c r="GI45" i="7" s="1"/>
  <c r="CJ62" i="7"/>
  <c r="GI62" i="7" s="1"/>
  <c r="BG21" i="7"/>
  <c r="FF21" i="7" s="1"/>
  <c r="CJ36" i="7"/>
  <c r="GI36" i="7" s="1"/>
  <c r="AH34" i="7"/>
  <c r="EG34" i="7" s="1"/>
  <c r="AH92" i="7"/>
  <c r="EG92" i="7" s="1"/>
  <c r="AH25" i="7"/>
  <c r="EG25" i="7" s="1"/>
  <c r="CA15" i="7"/>
  <c r="FZ15" i="7" s="1"/>
  <c r="BG52" i="7"/>
  <c r="FF52" i="7" s="1"/>
  <c r="BG44" i="7"/>
  <c r="FF44" i="7" s="1"/>
  <c r="BG45" i="7"/>
  <c r="FF45" i="7" s="1"/>
  <c r="BG18" i="7"/>
  <c r="FF18" i="7" s="1"/>
  <c r="BG25" i="7"/>
  <c r="FF25" i="7" s="1"/>
  <c r="BG83" i="7"/>
  <c r="FF83" i="7" s="1"/>
  <c r="BG27" i="7"/>
  <c r="FF27" i="7" s="1"/>
  <c r="BG32" i="7"/>
  <c r="FF32" i="7" s="1"/>
  <c r="X81" i="7"/>
  <c r="DW81" i="7" s="1"/>
  <c r="BG7" i="7"/>
  <c r="FF7" i="7" s="1"/>
  <c r="Y76" i="7"/>
  <c r="DX76" i="7" s="1"/>
  <c r="CJ47" i="7"/>
  <c r="GI47" i="7" s="1"/>
  <c r="Y94" i="7"/>
  <c r="DX94" i="7" s="1"/>
  <c r="CJ42" i="7"/>
  <c r="GI42" i="7" s="1"/>
  <c r="S31" i="7"/>
  <c r="DR31" i="7" s="1"/>
  <c r="AB45" i="7"/>
  <c r="EA45" i="7" s="1"/>
  <c r="AB39" i="7"/>
  <c r="EA39" i="7" s="1"/>
  <c r="AB49" i="7"/>
  <c r="EA49" i="7" s="1"/>
  <c r="S69" i="7"/>
  <c r="DR69" i="7" s="1"/>
  <c r="CM51" i="7"/>
  <c r="GL51" i="7" s="1"/>
  <c r="BV64" i="7"/>
  <c r="FU64" i="7" s="1"/>
  <c r="BV63" i="7"/>
  <c r="FU63" i="7" s="1"/>
  <c r="BV73" i="7"/>
  <c r="FU73" i="7" s="1"/>
  <c r="CM100" i="7"/>
  <c r="GL100" i="7" s="1"/>
  <c r="CM82" i="7"/>
  <c r="GL82" i="7" s="1"/>
  <c r="CM84" i="7"/>
  <c r="GL84" i="7" s="1"/>
  <c r="CM41" i="7"/>
  <c r="GL41" i="7" s="1"/>
  <c r="CM49" i="7"/>
  <c r="GL49" i="7" s="1"/>
  <c r="BV53" i="7"/>
  <c r="FU53" i="7" s="1"/>
  <c r="BV12" i="7"/>
  <c r="FU12" i="7" s="1"/>
  <c r="BY87" i="7"/>
  <c r="FX87" i="7" s="1"/>
  <c r="CM6" i="7"/>
  <c r="GL6" i="7" s="1"/>
  <c r="BV14" i="7"/>
  <c r="FU14" i="7" s="1"/>
  <c r="BX4" i="7"/>
  <c r="FW4" i="7" s="1"/>
  <c r="BX90" i="7"/>
  <c r="FW90" i="7" s="1"/>
  <c r="BX35" i="7"/>
  <c r="FW35" i="7" s="1"/>
  <c r="BX55" i="7"/>
  <c r="FW55" i="7" s="1"/>
  <c r="BX5" i="7"/>
  <c r="FW5" i="7" s="1"/>
  <c r="AB87" i="7"/>
  <c r="EA87" i="7" s="1"/>
  <c r="AB98" i="7"/>
  <c r="EA98" i="7" s="1"/>
  <c r="AB72" i="7"/>
  <c r="EA72" i="7" s="1"/>
  <c r="AB21" i="7"/>
  <c r="EA21" i="7" s="1"/>
  <c r="AY54" i="7"/>
  <c r="EX54" i="7" s="1"/>
  <c r="BS77" i="7"/>
  <c r="FR77" i="7" s="1"/>
  <c r="X93" i="7"/>
  <c r="DW93" i="7" s="1"/>
  <c r="CJ27" i="7"/>
  <c r="GI27" i="7" s="1"/>
  <c r="S86" i="7"/>
  <c r="DR86" i="7" s="1"/>
  <c r="AB73" i="7"/>
  <c r="EA73" i="7" s="1"/>
  <c r="S63" i="7"/>
  <c r="DR63" i="7" s="1"/>
  <c r="S64" i="7"/>
  <c r="DR64" i="7" s="1"/>
  <c r="BV100" i="7"/>
  <c r="FU100" i="7" s="1"/>
  <c r="BF3" i="7"/>
  <c r="FE3" i="7" s="1"/>
  <c r="S61" i="7"/>
  <c r="DR61" i="7" s="1"/>
  <c r="S41" i="7"/>
  <c r="DR41" i="7" s="1"/>
  <c r="S80" i="7"/>
  <c r="DR80" i="7" s="1"/>
  <c r="CT3" i="7"/>
  <c r="GS3" i="7" s="1"/>
  <c r="BV84" i="7"/>
  <c r="FU84" i="7" s="1"/>
  <c r="BX11" i="7"/>
  <c r="FW11" i="7" s="1"/>
  <c r="BV51" i="7"/>
  <c r="FU51" i="7" s="1"/>
  <c r="CM19" i="7"/>
  <c r="GL19" i="7" s="1"/>
  <c r="CM64" i="7"/>
  <c r="GL64" i="7" s="1"/>
  <c r="CM62" i="7"/>
  <c r="GL62" i="7" s="1"/>
  <c r="CM98" i="7"/>
  <c r="GL98" i="7" s="1"/>
  <c r="CM40" i="7"/>
  <c r="GL40" i="7" s="1"/>
  <c r="BV55" i="7"/>
  <c r="FU55" i="7" s="1"/>
  <c r="BY17" i="7"/>
  <c r="FX17" i="7" s="1"/>
  <c r="BX30" i="7"/>
  <c r="FW30" i="7" s="1"/>
  <c r="BX53" i="7"/>
  <c r="FW53" i="7" s="1"/>
  <c r="BX29" i="7"/>
  <c r="FW29" i="7" s="1"/>
  <c r="BX17" i="7"/>
  <c r="FW17" i="7" s="1"/>
  <c r="BX62" i="7"/>
  <c r="FW62" i="7" s="1"/>
  <c r="BV34" i="7"/>
  <c r="FU34" i="7" s="1"/>
  <c r="AB17" i="7"/>
  <c r="EA17" i="7" s="1"/>
  <c r="AB78" i="7"/>
  <c r="EA78" i="7" s="1"/>
  <c r="AB74" i="7"/>
  <c r="EA74" i="7" s="1"/>
  <c r="AB63" i="7"/>
  <c r="EA63" i="7" s="1"/>
  <c r="S14" i="7"/>
  <c r="DR14" i="7" s="1"/>
  <c r="S10" i="7"/>
  <c r="DR10" i="7" s="1"/>
  <c r="BS46" i="7"/>
  <c r="FR46" i="7" s="1"/>
  <c r="CJ86" i="7"/>
  <c r="GI86" i="7" s="1"/>
  <c r="CJ57" i="7"/>
  <c r="GI57" i="7" s="1"/>
  <c r="CJ19" i="7"/>
  <c r="GI19" i="7" s="1"/>
  <c r="CJ3" i="7"/>
  <c r="GI3" i="7" s="1"/>
  <c r="CJ66" i="7"/>
  <c r="GI66" i="7" s="1"/>
  <c r="CJ90" i="7"/>
  <c r="GI90" i="7" s="1"/>
  <c r="X37" i="7"/>
  <c r="DW37" i="7" s="1"/>
  <c r="AP7" i="7"/>
  <c r="EO7" i="7" s="1"/>
  <c r="CJ7" i="7"/>
  <c r="GI7" i="7" s="1"/>
  <c r="CJ77" i="7"/>
  <c r="GI77" i="7" s="1"/>
  <c r="CJ87" i="7"/>
  <c r="GI87" i="7" s="1"/>
  <c r="AT15" i="7"/>
  <c r="ES15" i="7" s="1"/>
  <c r="CG82" i="7"/>
  <c r="GF82" i="7" s="1"/>
  <c r="CT79" i="7"/>
  <c r="GS79" i="7" s="1"/>
  <c r="S85" i="7"/>
  <c r="DR85" i="7" s="1"/>
  <c r="S25" i="7"/>
  <c r="DR25" i="7" s="1"/>
  <c r="AB30" i="7"/>
  <c r="EA30" i="7" s="1"/>
  <c r="AB92" i="7"/>
  <c r="EA92" i="7" s="1"/>
  <c r="AB64" i="7"/>
  <c r="EA64" i="7" s="1"/>
  <c r="S100" i="7"/>
  <c r="DR100" i="7" s="1"/>
  <c r="S22" i="7"/>
  <c r="DR22" i="7" s="1"/>
  <c r="AB47" i="7"/>
  <c r="EA47" i="7" s="1"/>
  <c r="S90" i="7"/>
  <c r="DR90" i="7" s="1"/>
  <c r="BV4" i="7"/>
  <c r="FU4" i="7" s="1"/>
  <c r="S33" i="7"/>
  <c r="DR33" i="7" s="1"/>
  <c r="S83" i="7"/>
  <c r="DR83" i="7" s="1"/>
  <c r="S101" i="7"/>
  <c r="DR101" i="7" s="1"/>
  <c r="BV31" i="7"/>
  <c r="FU31" i="7" s="1"/>
  <c r="BV16" i="7"/>
  <c r="FU16" i="7" s="1"/>
  <c r="BV59" i="7"/>
  <c r="FU59" i="7" s="1"/>
  <c r="CM14" i="7"/>
  <c r="GL14" i="7" s="1"/>
  <c r="BV49" i="7"/>
  <c r="FU49" i="7" s="1"/>
  <c r="CM73" i="7"/>
  <c r="GL73" i="7" s="1"/>
  <c r="CM53" i="7"/>
  <c r="GL53" i="7" s="1"/>
  <c r="CM50" i="7"/>
  <c r="GL50" i="7" s="1"/>
  <c r="CM93" i="7"/>
  <c r="GL93" i="7" s="1"/>
  <c r="CM31" i="7"/>
  <c r="GL31" i="7" s="1"/>
  <c r="BX31" i="7"/>
  <c r="FW31" i="7" s="1"/>
  <c r="CM60" i="7"/>
  <c r="GL60" i="7" s="1"/>
  <c r="CM3" i="7"/>
  <c r="GL3" i="7" s="1"/>
  <c r="BX10" i="7"/>
  <c r="FW10" i="7" s="1"/>
  <c r="BX86" i="7"/>
  <c r="FW86" i="7" s="1"/>
  <c r="BX56" i="7"/>
  <c r="FW56" i="7" s="1"/>
  <c r="BX40" i="7"/>
  <c r="FW40" i="7" s="1"/>
  <c r="BX43" i="7"/>
  <c r="FW43" i="7" s="1"/>
  <c r="AB77" i="7"/>
  <c r="EA77" i="7" s="1"/>
  <c r="AB46" i="7"/>
  <c r="EA46" i="7" s="1"/>
  <c r="AB86" i="7"/>
  <c r="EA86" i="7" s="1"/>
  <c r="S43" i="7"/>
  <c r="DR43" i="7" s="1"/>
  <c r="S73" i="7"/>
  <c r="DR73" i="7" s="1"/>
  <c r="S99" i="7"/>
  <c r="DR99" i="7" s="1"/>
  <c r="AY25" i="7"/>
  <c r="EX25" i="7" s="1"/>
  <c r="CJ16" i="7"/>
  <c r="GI16" i="7" s="1"/>
  <c r="CJ102" i="7"/>
  <c r="GI102" i="7" s="1"/>
  <c r="CJ44" i="7"/>
  <c r="GI44" i="7" s="1"/>
  <c r="CJ30" i="7"/>
  <c r="GI30" i="7" s="1"/>
  <c r="CJ50" i="7"/>
  <c r="GI50" i="7" s="1"/>
  <c r="CJ76" i="7"/>
  <c r="GI76" i="7" s="1"/>
  <c r="CJ73" i="7"/>
  <c r="GI73" i="7" s="1"/>
  <c r="BH34" i="7"/>
  <c r="FG34" i="7" s="1"/>
  <c r="BH61" i="7"/>
  <c r="FG61" i="7" s="1"/>
  <c r="BH35" i="7"/>
  <c r="FG35" i="7" s="1"/>
  <c r="CJ24" i="7"/>
  <c r="GI24" i="7" s="1"/>
  <c r="CJ38" i="7"/>
  <c r="GI38" i="7" s="1"/>
  <c r="S81" i="7"/>
  <c r="DR81" i="7" s="1"/>
  <c r="AB23" i="7"/>
  <c r="EA23" i="7" s="1"/>
  <c r="S55" i="7"/>
  <c r="DR55" i="7" s="1"/>
  <c r="S78" i="7"/>
  <c r="DR78" i="7" s="1"/>
  <c r="AB15" i="7"/>
  <c r="EA15" i="7" s="1"/>
  <c r="AB56" i="7"/>
  <c r="EA56" i="7" s="1"/>
  <c r="AB5" i="7"/>
  <c r="EA5" i="7" s="1"/>
  <c r="S28" i="7"/>
  <c r="DR28" i="7" s="1"/>
  <c r="AY32" i="7"/>
  <c r="EX32" i="7" s="1"/>
  <c r="AY69" i="7"/>
  <c r="EX69" i="7" s="1"/>
  <c r="S46" i="7"/>
  <c r="DR46" i="7" s="1"/>
  <c r="S47" i="7"/>
  <c r="DR47" i="7" s="1"/>
  <c r="S66" i="7"/>
  <c r="DR66" i="7" s="1"/>
  <c r="BV88" i="7"/>
  <c r="FU88" i="7" s="1"/>
  <c r="BV86" i="7"/>
  <c r="FU86" i="7" s="1"/>
  <c r="BX58" i="7"/>
  <c r="FW58" i="7" s="1"/>
  <c r="BV78" i="7"/>
  <c r="FU78" i="7" s="1"/>
  <c r="CM57" i="7"/>
  <c r="GL57" i="7" s="1"/>
  <c r="CM13" i="7"/>
  <c r="GL13" i="7" s="1"/>
  <c r="CM45" i="7"/>
  <c r="GL45" i="7" s="1"/>
  <c r="CM23" i="7"/>
  <c r="GL23" i="7" s="1"/>
  <c r="BX85" i="7"/>
  <c r="FW85" i="7" s="1"/>
  <c r="BX95" i="7"/>
  <c r="FW95" i="7" s="1"/>
  <c r="BV11" i="7"/>
  <c r="FU11" i="7" s="1"/>
  <c r="BX46" i="7"/>
  <c r="FW46" i="7" s="1"/>
  <c r="BX18" i="7"/>
  <c r="FW18" i="7" s="1"/>
  <c r="BX84" i="7"/>
  <c r="FW84" i="7" s="1"/>
  <c r="BX47" i="7"/>
  <c r="FW47" i="7" s="1"/>
  <c r="AB12" i="7"/>
  <c r="EA12" i="7" s="1"/>
  <c r="AB69" i="7"/>
  <c r="EA69" i="7" s="1"/>
  <c r="AB75" i="7"/>
  <c r="EA75" i="7" s="1"/>
  <c r="AB94" i="7"/>
  <c r="EA94" i="7" s="1"/>
  <c r="AY82" i="7"/>
  <c r="EX82" i="7" s="1"/>
  <c r="CJ29" i="7"/>
  <c r="GI29" i="7" s="1"/>
  <c r="CJ18" i="7"/>
  <c r="GI18" i="7" s="1"/>
  <c r="CJ79" i="7"/>
  <c r="GI79" i="7" s="1"/>
  <c r="CJ99" i="7"/>
  <c r="GI99" i="7" s="1"/>
  <c r="CJ31" i="7"/>
  <c r="GI31" i="7" s="1"/>
  <c r="CJ75" i="7"/>
  <c r="GI75" i="7" s="1"/>
  <c r="CJ68" i="7"/>
  <c r="GI68" i="7" s="1"/>
  <c r="BH98" i="7"/>
  <c r="FG98" i="7" s="1"/>
  <c r="BH17" i="7"/>
  <c r="FG17" i="7" s="1"/>
  <c r="BH97" i="7"/>
  <c r="FG97" i="7" s="1"/>
  <c r="CG98" i="7"/>
  <c r="GF98" i="7" s="1"/>
  <c r="CG54" i="7"/>
  <c r="GF54" i="7" s="1"/>
  <c r="DJ23" i="7"/>
  <c r="HI23" i="7" s="1"/>
  <c r="CJ54" i="7"/>
  <c r="GI54" i="7" s="1"/>
  <c r="S92" i="7"/>
  <c r="DR92" i="7" s="1"/>
  <c r="S17" i="7"/>
  <c r="DR17" i="7" s="1"/>
  <c r="S30" i="7"/>
  <c r="DR30" i="7" s="1"/>
  <c r="S76" i="7"/>
  <c r="DR76" i="7" s="1"/>
  <c r="AB88" i="7"/>
  <c r="EA88" i="7" s="1"/>
  <c r="AB32" i="7"/>
  <c r="EA32" i="7" s="1"/>
  <c r="AB51" i="7"/>
  <c r="EA51" i="7" s="1"/>
  <c r="AB96" i="7"/>
  <c r="EA96" i="7" s="1"/>
  <c r="AB35" i="7"/>
  <c r="EA35" i="7" s="1"/>
  <c r="AB36" i="7"/>
  <c r="EA36" i="7" s="1"/>
  <c r="AB41" i="7"/>
  <c r="EA41" i="7" s="1"/>
  <c r="AB55" i="7"/>
  <c r="EA55" i="7" s="1"/>
  <c r="AB71" i="7"/>
  <c r="EA71" i="7" s="1"/>
  <c r="AB100" i="7"/>
  <c r="EA100" i="7" s="1"/>
  <c r="S44" i="7"/>
  <c r="DR44" i="7" s="1"/>
  <c r="S87" i="7"/>
  <c r="DR87" i="7" s="1"/>
  <c r="S16" i="7"/>
  <c r="DR16" i="7" s="1"/>
  <c r="S95" i="7"/>
  <c r="DR95" i="7" s="1"/>
  <c r="S53" i="7"/>
  <c r="DR53" i="7" s="1"/>
  <c r="BS38" i="7"/>
  <c r="FR38" i="7" s="1"/>
  <c r="BG4" i="7"/>
  <c r="FF4" i="7" s="1"/>
  <c r="CH56" i="7"/>
  <c r="GG56" i="7" s="1"/>
  <c r="BG41" i="7"/>
  <c r="FF41" i="7" s="1"/>
  <c r="BG22" i="7"/>
  <c r="FF22" i="7" s="1"/>
  <c r="BG102" i="7"/>
  <c r="FF102" i="7" s="1"/>
  <c r="BG43" i="7"/>
  <c r="FF43" i="7" s="1"/>
  <c r="CG25" i="7"/>
  <c r="GF25" i="7" s="1"/>
  <c r="P29" i="7"/>
  <c r="DO29" i="7" s="1"/>
  <c r="AB102" i="7"/>
  <c r="EA102" i="7" s="1"/>
  <c r="AB14" i="7"/>
  <c r="EA14" i="7" s="1"/>
  <c r="AB33" i="7"/>
  <c r="EA33" i="7" s="1"/>
  <c r="AB99" i="7"/>
  <c r="EA99" i="7" s="1"/>
  <c r="AB53" i="7"/>
  <c r="EA53" i="7" s="1"/>
  <c r="AB67" i="7"/>
  <c r="EA67" i="7" s="1"/>
  <c r="AB84" i="7"/>
  <c r="EA84" i="7" s="1"/>
  <c r="AB79" i="7"/>
  <c r="EA79" i="7" s="1"/>
  <c r="AB66" i="7"/>
  <c r="EA66" i="7" s="1"/>
  <c r="S97" i="7"/>
  <c r="DR97" i="7" s="1"/>
  <c r="S19" i="7"/>
  <c r="DR19" i="7" s="1"/>
  <c r="S70" i="7"/>
  <c r="DR70" i="7" s="1"/>
  <c r="S74" i="7"/>
  <c r="DR74" i="7" s="1"/>
  <c r="S79" i="7"/>
  <c r="DR79" i="7" s="1"/>
  <c r="S51" i="7"/>
  <c r="DR51" i="7" s="1"/>
  <c r="BS13" i="7"/>
  <c r="FR13" i="7" s="1"/>
  <c r="CG63" i="7"/>
  <c r="GF63" i="7" s="1"/>
  <c r="CH5" i="7"/>
  <c r="GG5" i="7" s="1"/>
  <c r="BG51" i="7"/>
  <c r="FF51" i="7" s="1"/>
  <c r="BG46" i="7"/>
  <c r="FF46" i="7" s="1"/>
  <c r="BG100" i="7"/>
  <c r="FF100" i="7" s="1"/>
  <c r="CG35" i="7"/>
  <c r="GF35" i="7" s="1"/>
  <c r="DJ39" i="7"/>
  <c r="HI39" i="7" s="1"/>
  <c r="BG19" i="7"/>
  <c r="FF19" i="7" s="1"/>
  <c r="S39" i="7"/>
  <c r="DR39" i="7" s="1"/>
  <c r="S88" i="7"/>
  <c r="DR88" i="7" s="1"/>
  <c r="S20" i="7"/>
  <c r="DR20" i="7" s="1"/>
  <c r="S29" i="7"/>
  <c r="DR29" i="7" s="1"/>
  <c r="S56" i="7"/>
  <c r="DR56" i="7" s="1"/>
  <c r="AB16" i="7"/>
  <c r="EA16" i="7" s="1"/>
  <c r="AB90" i="7"/>
  <c r="EA90" i="7" s="1"/>
  <c r="AB28" i="7"/>
  <c r="EA28" i="7" s="1"/>
  <c r="AB76" i="7"/>
  <c r="EA76" i="7" s="1"/>
  <c r="AB82" i="7"/>
  <c r="EA82" i="7" s="1"/>
  <c r="AB43" i="7"/>
  <c r="EA43" i="7" s="1"/>
  <c r="AB93" i="7"/>
  <c r="EA93" i="7" s="1"/>
  <c r="AB42" i="7"/>
  <c r="EA42" i="7" s="1"/>
  <c r="AB48" i="7"/>
  <c r="EA48" i="7" s="1"/>
  <c r="AB52" i="7"/>
  <c r="EA52" i="7" s="1"/>
  <c r="AB50" i="7"/>
  <c r="EA50" i="7" s="1"/>
  <c r="AB91" i="7"/>
  <c r="EA91" i="7" s="1"/>
  <c r="AB34" i="7"/>
  <c r="EA34" i="7" s="1"/>
  <c r="S32" i="7"/>
  <c r="DR32" i="7" s="1"/>
  <c r="S82" i="7"/>
  <c r="DR82" i="7" s="1"/>
  <c r="S93" i="7"/>
  <c r="DR93" i="7" s="1"/>
  <c r="S67" i="7"/>
  <c r="DR67" i="7" s="1"/>
  <c r="S18" i="7"/>
  <c r="DR18" i="7" s="1"/>
  <c r="S59" i="7"/>
  <c r="DR59" i="7" s="1"/>
  <c r="S52" i="7"/>
  <c r="DR52" i="7" s="1"/>
  <c r="BS11" i="7"/>
  <c r="FR11" i="7" s="1"/>
  <c r="BG6" i="7"/>
  <c r="FF6" i="7" s="1"/>
  <c r="Y97" i="7"/>
  <c r="DX97" i="7" s="1"/>
  <c r="BG79" i="7"/>
  <c r="FF79" i="7" s="1"/>
  <c r="BG89" i="7"/>
  <c r="FF89" i="7" s="1"/>
  <c r="CG12" i="7"/>
  <c r="GF12" i="7" s="1"/>
  <c r="X7" i="7"/>
  <c r="DW7" i="7" s="1"/>
  <c r="X56" i="7"/>
  <c r="DW56" i="7" s="1"/>
  <c r="Y42" i="7"/>
  <c r="DX42" i="7" s="1"/>
  <c r="S37" i="7"/>
  <c r="DR37" i="7" s="1"/>
  <c r="S98" i="7"/>
  <c r="DR98" i="7" s="1"/>
  <c r="S27" i="7"/>
  <c r="DR27" i="7" s="1"/>
  <c r="S54" i="7"/>
  <c r="DR54" i="7" s="1"/>
  <c r="S68" i="7"/>
  <c r="DR68" i="7" s="1"/>
  <c r="S60" i="7"/>
  <c r="DR60" i="7" s="1"/>
  <c r="AB97" i="7"/>
  <c r="EA97" i="7" s="1"/>
  <c r="AB22" i="7"/>
  <c r="EA22" i="7" s="1"/>
  <c r="AB65" i="7"/>
  <c r="EA65" i="7" s="1"/>
  <c r="AB85" i="7"/>
  <c r="EA85" i="7" s="1"/>
  <c r="AB29" i="7"/>
  <c r="EA29" i="7" s="1"/>
  <c r="AB54" i="7"/>
  <c r="EA54" i="7" s="1"/>
  <c r="AB68" i="7"/>
  <c r="EA68" i="7" s="1"/>
  <c r="AB58" i="7"/>
  <c r="EA58" i="7" s="1"/>
  <c r="AB83" i="7"/>
  <c r="EA83" i="7" s="1"/>
  <c r="AB10" i="7"/>
  <c r="EA10" i="7" s="1"/>
  <c r="AB59" i="7"/>
  <c r="EA59" i="7" s="1"/>
  <c r="S91" i="7"/>
  <c r="DR91" i="7" s="1"/>
  <c r="S13" i="7"/>
  <c r="DR13" i="7" s="1"/>
  <c r="S102" i="7"/>
  <c r="DR102" i="7" s="1"/>
  <c r="S71" i="7"/>
  <c r="DR71" i="7" s="1"/>
  <c r="S57" i="7"/>
  <c r="DR57" i="7" s="1"/>
  <c r="S40" i="7"/>
  <c r="DR40" i="7" s="1"/>
  <c r="BS90" i="7"/>
  <c r="FR90" i="7" s="1"/>
  <c r="Y75" i="7"/>
  <c r="DX75" i="7" s="1"/>
  <c r="BG57" i="7"/>
  <c r="FF57" i="7" s="1"/>
  <c r="BG34" i="7"/>
  <c r="FF34" i="7" s="1"/>
  <c r="Y10" i="7"/>
  <c r="DX10" i="7" s="1"/>
  <c r="S12" i="7"/>
  <c r="DR12" i="7" s="1"/>
  <c r="S77" i="7"/>
  <c r="DR77" i="7" s="1"/>
  <c r="S38" i="7"/>
  <c r="DR38" i="7" s="1"/>
  <c r="S75" i="7"/>
  <c r="DR75" i="7" s="1"/>
  <c r="S42" i="7"/>
  <c r="DR42" i="7" s="1"/>
  <c r="S45" i="7"/>
  <c r="DR45" i="7" s="1"/>
  <c r="AB25" i="7"/>
  <c r="EA25" i="7" s="1"/>
  <c r="AB37" i="7"/>
  <c r="EA37" i="7" s="1"/>
  <c r="AB80" i="7"/>
  <c r="EA80" i="7" s="1"/>
  <c r="AB40" i="7"/>
  <c r="EA40" i="7" s="1"/>
  <c r="AB57" i="7"/>
  <c r="EA57" i="7" s="1"/>
  <c r="AB101" i="7"/>
  <c r="EA101" i="7" s="1"/>
  <c r="AB62" i="7"/>
  <c r="EA62" i="7" s="1"/>
  <c r="AB60" i="7"/>
  <c r="EA60" i="7" s="1"/>
  <c r="AB61" i="7"/>
  <c r="EA61" i="7" s="1"/>
  <c r="AB89" i="7"/>
  <c r="EA89" i="7" s="1"/>
  <c r="S84" i="7"/>
  <c r="DR84" i="7" s="1"/>
  <c r="S72" i="7"/>
  <c r="DR72" i="7" s="1"/>
  <c r="S26" i="7"/>
  <c r="DR26" i="7" s="1"/>
  <c r="BS5" i="7"/>
  <c r="FR5" i="7" s="1"/>
  <c r="X57" i="7"/>
  <c r="DW57" i="7" s="1"/>
  <c r="BG15" i="7"/>
  <c r="FF15" i="7" s="1"/>
  <c r="Y52" i="7"/>
  <c r="DX52" i="7" s="1"/>
  <c r="BG10" i="7"/>
  <c r="FF10" i="7" s="1"/>
  <c r="Y96" i="7"/>
  <c r="DX96" i="7" s="1"/>
  <c r="Y61" i="7"/>
  <c r="DX61" i="7" s="1"/>
  <c r="BG29" i="7"/>
  <c r="FF29" i="7" s="1"/>
  <c r="BG24" i="7"/>
  <c r="FF24" i="7" s="1"/>
  <c r="BG67" i="7"/>
  <c r="FF67" i="7" s="1"/>
  <c r="Y17" i="7"/>
  <c r="DX17" i="7" s="1"/>
  <c r="DJ91" i="7"/>
  <c r="HI91" i="7" s="1"/>
  <c r="S21" i="7"/>
  <c r="DR21" i="7" s="1"/>
  <c r="S35" i="7"/>
  <c r="DR35" i="7" s="1"/>
  <c r="S50" i="7"/>
  <c r="DR50" i="7" s="1"/>
  <c r="S65" i="7"/>
  <c r="DR65" i="7" s="1"/>
  <c r="S34" i="7"/>
  <c r="DR34" i="7" s="1"/>
  <c r="Y26" i="7"/>
  <c r="DX26" i="7" s="1"/>
  <c r="BG28" i="7"/>
  <c r="FF28" i="7" s="1"/>
  <c r="BG20" i="7"/>
  <c r="FF20" i="7" s="1"/>
  <c r="Y5" i="7"/>
  <c r="DX5" i="7" s="1"/>
  <c r="Y82" i="7"/>
  <c r="DX82" i="7" s="1"/>
  <c r="AY40" i="7"/>
  <c r="EX40" i="7" s="1"/>
  <c r="AY24" i="7"/>
  <c r="EX24" i="7" s="1"/>
  <c r="AY71" i="7"/>
  <c r="EX71" i="7" s="1"/>
  <c r="AY66" i="7"/>
  <c r="EX66" i="7" s="1"/>
  <c r="AY21" i="7"/>
  <c r="EX21" i="7" s="1"/>
  <c r="AY23" i="7"/>
  <c r="EX23" i="7" s="1"/>
  <c r="AY91" i="7"/>
  <c r="EX91" i="7" s="1"/>
  <c r="AY83" i="7"/>
  <c r="EX83" i="7" s="1"/>
  <c r="AY102" i="7"/>
  <c r="EX102" i="7" s="1"/>
  <c r="AY51" i="7"/>
  <c r="EX51" i="7" s="1"/>
  <c r="AY29" i="7"/>
  <c r="EX29" i="7" s="1"/>
  <c r="AY59" i="7"/>
  <c r="EX59" i="7" s="1"/>
  <c r="AY80" i="7"/>
  <c r="EX80" i="7" s="1"/>
  <c r="AY17" i="7"/>
  <c r="EX17" i="7" s="1"/>
  <c r="AY85" i="7"/>
  <c r="EX85" i="7" s="1"/>
  <c r="AY45" i="7"/>
  <c r="EX45" i="7" s="1"/>
  <c r="AY26" i="7"/>
  <c r="EX26" i="7" s="1"/>
  <c r="AY44" i="7"/>
  <c r="EX44" i="7" s="1"/>
  <c r="AY35" i="7"/>
  <c r="EX35" i="7" s="1"/>
  <c r="AY84" i="7"/>
  <c r="EX84" i="7" s="1"/>
  <c r="AY78" i="7"/>
  <c r="EX78" i="7" s="1"/>
  <c r="AY30" i="7"/>
  <c r="EX30" i="7" s="1"/>
  <c r="AY33" i="7"/>
  <c r="EX33" i="7" s="1"/>
  <c r="AY41" i="7"/>
  <c r="EX41" i="7" s="1"/>
  <c r="AY94" i="7"/>
  <c r="EX94" i="7" s="1"/>
  <c r="AY57" i="7"/>
  <c r="EX57" i="7" s="1"/>
  <c r="AY90" i="7"/>
  <c r="EX90" i="7" s="1"/>
  <c r="AY50" i="7"/>
  <c r="EX50" i="7" s="1"/>
  <c r="AY56" i="7"/>
  <c r="EX56" i="7" s="1"/>
  <c r="AY52" i="7"/>
  <c r="EX52" i="7" s="1"/>
  <c r="AY60" i="7"/>
  <c r="EX60" i="7" s="1"/>
  <c r="AY67" i="7"/>
  <c r="EX67" i="7" s="1"/>
  <c r="AY101" i="7"/>
  <c r="EX101" i="7" s="1"/>
  <c r="AY14" i="7"/>
  <c r="EX14" i="7" s="1"/>
  <c r="AY38" i="7"/>
  <c r="EX38" i="7" s="1"/>
  <c r="AY47" i="7"/>
  <c r="EX47" i="7" s="1"/>
  <c r="AY96" i="7"/>
  <c r="EX96" i="7" s="1"/>
  <c r="AY39" i="7"/>
  <c r="EX39" i="7" s="1"/>
  <c r="AY68" i="7"/>
  <c r="EX68" i="7" s="1"/>
  <c r="AY65" i="7"/>
  <c r="EX65" i="7" s="1"/>
  <c r="AY77" i="7"/>
  <c r="EX77" i="7" s="1"/>
  <c r="AY81" i="7"/>
  <c r="EX81" i="7" s="1"/>
  <c r="AY12" i="7"/>
  <c r="EX12" i="7" s="1"/>
  <c r="AY27" i="7"/>
  <c r="EX27" i="7" s="1"/>
  <c r="AY61" i="7"/>
  <c r="EX61" i="7" s="1"/>
  <c r="AY73" i="7"/>
  <c r="EX73" i="7" s="1"/>
  <c r="AY55" i="7"/>
  <c r="EX55" i="7" s="1"/>
  <c r="AY99" i="7"/>
  <c r="EX99" i="7" s="1"/>
  <c r="CM8" i="7"/>
  <c r="GL8" i="7" s="1"/>
  <c r="CM48" i="7"/>
  <c r="GL48" i="7" s="1"/>
  <c r="CM69" i="7"/>
  <c r="GL69" i="7" s="1"/>
  <c r="CM44" i="7"/>
  <c r="GL44" i="7" s="1"/>
  <c r="CM87" i="7"/>
  <c r="GL87" i="7" s="1"/>
  <c r="CM34" i="7"/>
  <c r="GL34" i="7" s="1"/>
  <c r="CM12" i="7"/>
  <c r="GL12" i="7" s="1"/>
  <c r="CM76" i="7"/>
  <c r="GL76" i="7" s="1"/>
  <c r="CM18" i="7"/>
  <c r="GL18" i="7" s="1"/>
  <c r="CM68" i="7"/>
  <c r="GL68" i="7" s="1"/>
  <c r="CM42" i="7"/>
  <c r="GL42" i="7" s="1"/>
  <c r="CM81" i="7"/>
  <c r="GL81" i="7" s="1"/>
  <c r="CM5" i="7"/>
  <c r="GL5" i="7" s="1"/>
  <c r="CM90" i="7"/>
  <c r="GL90" i="7" s="1"/>
  <c r="CM72" i="7"/>
  <c r="GL72" i="7" s="1"/>
  <c r="CM85" i="7"/>
  <c r="GL85" i="7" s="1"/>
  <c r="CM94" i="7"/>
  <c r="GL94" i="7" s="1"/>
  <c r="CM61" i="7"/>
  <c r="GL61" i="7" s="1"/>
  <c r="CM95" i="7"/>
  <c r="GL95" i="7" s="1"/>
  <c r="CM17" i="7"/>
  <c r="GL17" i="7" s="1"/>
  <c r="CM11" i="7"/>
  <c r="GL11" i="7" s="1"/>
  <c r="CM77" i="7"/>
  <c r="GL77" i="7" s="1"/>
  <c r="CM7" i="7"/>
  <c r="GL7" i="7" s="1"/>
  <c r="CM22" i="7"/>
  <c r="GL22" i="7" s="1"/>
  <c r="CM91" i="7"/>
  <c r="GL91" i="7" s="1"/>
  <c r="CM15" i="7"/>
  <c r="GL15" i="7" s="1"/>
  <c r="CM33" i="7"/>
  <c r="GL33" i="7" s="1"/>
  <c r="CM65" i="7"/>
  <c r="GL65" i="7" s="1"/>
  <c r="CM58" i="7"/>
  <c r="GL58" i="7" s="1"/>
  <c r="CM74" i="7"/>
  <c r="GL74" i="7" s="1"/>
  <c r="CM55" i="7"/>
  <c r="GL55" i="7" s="1"/>
  <c r="CM38" i="7"/>
  <c r="GL38" i="7" s="1"/>
  <c r="CM96" i="7"/>
  <c r="GL96" i="7" s="1"/>
  <c r="CM83" i="7"/>
  <c r="GL83" i="7" s="1"/>
  <c r="CM86" i="7"/>
  <c r="GL86" i="7" s="1"/>
  <c r="CM59" i="7"/>
  <c r="GL59" i="7" s="1"/>
  <c r="CM75" i="7"/>
  <c r="GL75" i="7" s="1"/>
  <c r="CM46" i="7"/>
  <c r="GL46" i="7" s="1"/>
  <c r="CM9" i="7"/>
  <c r="GL9" i="7" s="1"/>
  <c r="CM70" i="7"/>
  <c r="GL70" i="7" s="1"/>
  <c r="CM102" i="7"/>
  <c r="GL102" i="7" s="1"/>
  <c r="CM20" i="7"/>
  <c r="GL20" i="7" s="1"/>
  <c r="CM71" i="7"/>
  <c r="GL71" i="7" s="1"/>
  <c r="CM89" i="7"/>
  <c r="GL89" i="7" s="1"/>
  <c r="CM26" i="7"/>
  <c r="GL26" i="7" s="1"/>
  <c r="CM16" i="7"/>
  <c r="GL16" i="7" s="1"/>
  <c r="CM29" i="7"/>
  <c r="GL29" i="7" s="1"/>
  <c r="CM92" i="7"/>
  <c r="GL92" i="7" s="1"/>
  <c r="CM78" i="7"/>
  <c r="GL78" i="7" s="1"/>
  <c r="CM79" i="7"/>
  <c r="GL79" i="7" s="1"/>
  <c r="CT31" i="7"/>
  <c r="GS31" i="7" s="1"/>
  <c r="CT101" i="7"/>
  <c r="GS101" i="7" s="1"/>
  <c r="CT32" i="7"/>
  <c r="GS32" i="7" s="1"/>
  <c r="CT26" i="7"/>
  <c r="GS26" i="7" s="1"/>
  <c r="CT49" i="7"/>
  <c r="GS49" i="7" s="1"/>
  <c r="CT102" i="7"/>
  <c r="GS102" i="7" s="1"/>
  <c r="CT55" i="7"/>
  <c r="GS55" i="7" s="1"/>
  <c r="CT92" i="7"/>
  <c r="GS92" i="7" s="1"/>
  <c r="CT77" i="7"/>
  <c r="GS77" i="7" s="1"/>
  <c r="CT96" i="7"/>
  <c r="GS96" i="7" s="1"/>
  <c r="CT7" i="7"/>
  <c r="GS7" i="7" s="1"/>
  <c r="CT10" i="7"/>
  <c r="GS10" i="7" s="1"/>
  <c r="CT51" i="7"/>
  <c r="GS51" i="7" s="1"/>
  <c r="CT22" i="7"/>
  <c r="GS22" i="7" s="1"/>
  <c r="CT35" i="7"/>
  <c r="GS35" i="7" s="1"/>
  <c r="CT45" i="7"/>
  <c r="GS45" i="7" s="1"/>
  <c r="CT82" i="7"/>
  <c r="GS82" i="7" s="1"/>
  <c r="CT24" i="7"/>
  <c r="GS24" i="7" s="1"/>
  <c r="CT34" i="7"/>
  <c r="GS34" i="7" s="1"/>
  <c r="CT66" i="7"/>
  <c r="GS66" i="7" s="1"/>
  <c r="CT71" i="7"/>
  <c r="GS71" i="7" s="1"/>
  <c r="CT37" i="7"/>
  <c r="GS37" i="7" s="1"/>
  <c r="CT44" i="7"/>
  <c r="GS44" i="7" s="1"/>
  <c r="CT67" i="7"/>
  <c r="GS67" i="7" s="1"/>
  <c r="CT90" i="7"/>
  <c r="GS90" i="7" s="1"/>
  <c r="CT93" i="7"/>
  <c r="GS93" i="7" s="1"/>
  <c r="CT87" i="7"/>
  <c r="GS87" i="7" s="1"/>
  <c r="CT95" i="7"/>
  <c r="GS95" i="7" s="1"/>
  <c r="CT70" i="7"/>
  <c r="GS70" i="7" s="1"/>
  <c r="CT47" i="7"/>
  <c r="GS47" i="7" s="1"/>
  <c r="CT16" i="7"/>
  <c r="GS16" i="7" s="1"/>
  <c r="CT72" i="7"/>
  <c r="GS72" i="7" s="1"/>
  <c r="CT64" i="7"/>
  <c r="GS64" i="7" s="1"/>
  <c r="CT25" i="7"/>
  <c r="GS25" i="7" s="1"/>
  <c r="CT75" i="7"/>
  <c r="GS75" i="7" s="1"/>
  <c r="CT73" i="7"/>
  <c r="GS73" i="7" s="1"/>
  <c r="CT43" i="7"/>
  <c r="GS43" i="7" s="1"/>
  <c r="CT21" i="7"/>
  <c r="GS21" i="7" s="1"/>
  <c r="CT19" i="7"/>
  <c r="GS19" i="7" s="1"/>
  <c r="CT8" i="7"/>
  <c r="GS8" i="7" s="1"/>
  <c r="CT59" i="7"/>
  <c r="GS59" i="7" s="1"/>
  <c r="CT23" i="7"/>
  <c r="GS23" i="7" s="1"/>
  <c r="CT57" i="7"/>
  <c r="GS57" i="7" s="1"/>
  <c r="CT69" i="7"/>
  <c r="GS69" i="7" s="1"/>
  <c r="CT39" i="7"/>
  <c r="GS39" i="7" s="1"/>
  <c r="CT100" i="7"/>
  <c r="GS100" i="7" s="1"/>
  <c r="CT38" i="7"/>
  <c r="GS38" i="7" s="1"/>
  <c r="CT65" i="7"/>
  <c r="GS65" i="7" s="1"/>
  <c r="CT42" i="7"/>
  <c r="GS42" i="7" s="1"/>
  <c r="CT14" i="7"/>
  <c r="GS14" i="7" s="1"/>
  <c r="CT61" i="7"/>
  <c r="GS61" i="7" s="1"/>
  <c r="CT80" i="7"/>
  <c r="GS80" i="7" s="1"/>
  <c r="CT11" i="7"/>
  <c r="GS11" i="7" s="1"/>
  <c r="CT89" i="7"/>
  <c r="GS89" i="7" s="1"/>
  <c r="CT12" i="7"/>
  <c r="GS12" i="7" s="1"/>
  <c r="CT48" i="7"/>
  <c r="GS48" i="7" s="1"/>
  <c r="CT85" i="7"/>
  <c r="GS85" i="7" s="1"/>
  <c r="CT68" i="7"/>
  <c r="GS68" i="7" s="1"/>
  <c r="CT20" i="7"/>
  <c r="GS20" i="7" s="1"/>
  <c r="CT53" i="7"/>
  <c r="GS53" i="7" s="1"/>
  <c r="CT98" i="7"/>
  <c r="GS98" i="7" s="1"/>
  <c r="CT15" i="7"/>
  <c r="GS15" i="7" s="1"/>
  <c r="CT30" i="7"/>
  <c r="GS30" i="7" s="1"/>
  <c r="CT5" i="7"/>
  <c r="GS5" i="7" s="1"/>
  <c r="CT88" i="7"/>
  <c r="GS88" i="7" s="1"/>
  <c r="CT58" i="7"/>
  <c r="GS58" i="7" s="1"/>
  <c r="CT63" i="7"/>
  <c r="GS63" i="7" s="1"/>
  <c r="CT54" i="7"/>
  <c r="GS54" i="7" s="1"/>
  <c r="CT74" i="7"/>
  <c r="GS74" i="7" s="1"/>
  <c r="CT84" i="7"/>
  <c r="GS84" i="7" s="1"/>
  <c r="CT76" i="7"/>
  <c r="GS76" i="7" s="1"/>
  <c r="CT56" i="7"/>
  <c r="GS56" i="7" s="1"/>
  <c r="CT18" i="7"/>
  <c r="GS18" i="7" s="1"/>
  <c r="CT62" i="7"/>
  <c r="GS62" i="7" s="1"/>
  <c r="CT6" i="7"/>
  <c r="GS6" i="7" s="1"/>
  <c r="BV74" i="7"/>
  <c r="FU74" i="7" s="1"/>
  <c r="BV39" i="7"/>
  <c r="FU39" i="7" s="1"/>
  <c r="BV54" i="7"/>
  <c r="FU54" i="7" s="1"/>
  <c r="BV5" i="7"/>
  <c r="FU5" i="7" s="1"/>
  <c r="BV28" i="7"/>
  <c r="FU28" i="7" s="1"/>
  <c r="BV18" i="7"/>
  <c r="FU18" i="7" s="1"/>
  <c r="BV85" i="7"/>
  <c r="FU85" i="7" s="1"/>
  <c r="BV50" i="7"/>
  <c r="FU50" i="7" s="1"/>
  <c r="BV69" i="7"/>
  <c r="FU69" i="7" s="1"/>
  <c r="BV82" i="7"/>
  <c r="FU82" i="7" s="1"/>
  <c r="BV87" i="7"/>
  <c r="FU87" i="7" s="1"/>
  <c r="BV91" i="7"/>
  <c r="FU91" i="7" s="1"/>
  <c r="BV56" i="7"/>
  <c r="FU56" i="7" s="1"/>
  <c r="BV80" i="7"/>
  <c r="FU80" i="7" s="1"/>
  <c r="BV6" i="7"/>
  <c r="FU6" i="7" s="1"/>
  <c r="BV77" i="7"/>
  <c r="FU77" i="7" s="1"/>
  <c r="BV48" i="7"/>
  <c r="FU48" i="7" s="1"/>
  <c r="BV36" i="7"/>
  <c r="FU36" i="7" s="1"/>
  <c r="BV43" i="7"/>
  <c r="FU43" i="7" s="1"/>
  <c r="BV42" i="7"/>
  <c r="FU42" i="7" s="1"/>
  <c r="BV70" i="7"/>
  <c r="FU70" i="7" s="1"/>
  <c r="BV25" i="7"/>
  <c r="FU25" i="7" s="1"/>
  <c r="BV96" i="7"/>
  <c r="FU96" i="7" s="1"/>
  <c r="BV45" i="7"/>
  <c r="FU45" i="7" s="1"/>
  <c r="BV46" i="7"/>
  <c r="FU46" i="7" s="1"/>
  <c r="BV66" i="7"/>
  <c r="FU66" i="7" s="1"/>
  <c r="BV9" i="7"/>
  <c r="FU9" i="7" s="1"/>
  <c r="BV57" i="7"/>
  <c r="FU57" i="7" s="1"/>
  <c r="BV67" i="7"/>
  <c r="FU67" i="7" s="1"/>
  <c r="BV90" i="7"/>
  <c r="FU90" i="7" s="1"/>
  <c r="BV81" i="7"/>
  <c r="FU81" i="7" s="1"/>
  <c r="BV27" i="7"/>
  <c r="FU27" i="7" s="1"/>
  <c r="BV17" i="7"/>
  <c r="FU17" i="7" s="1"/>
  <c r="BV60" i="7"/>
  <c r="FU60" i="7" s="1"/>
  <c r="BV30" i="7"/>
  <c r="FU30" i="7" s="1"/>
  <c r="BV72" i="7"/>
  <c r="FU72" i="7" s="1"/>
  <c r="BV101" i="7"/>
  <c r="FU101" i="7" s="1"/>
  <c r="BV41" i="7"/>
  <c r="FU41" i="7" s="1"/>
  <c r="BV10" i="7"/>
  <c r="FU10" i="7" s="1"/>
  <c r="BV58" i="7"/>
  <c r="FU58" i="7" s="1"/>
  <c r="BV8" i="7"/>
  <c r="FU8" i="7" s="1"/>
  <c r="BV26" i="7"/>
  <c r="FU26" i="7" s="1"/>
  <c r="BV99" i="7"/>
  <c r="FU99" i="7" s="1"/>
  <c r="BV47" i="7"/>
  <c r="FU47" i="7" s="1"/>
  <c r="BV20" i="7"/>
  <c r="FU20" i="7" s="1"/>
  <c r="BV92" i="7"/>
  <c r="FU92" i="7" s="1"/>
  <c r="BV29" i="7"/>
  <c r="FU29" i="7" s="1"/>
  <c r="BV23" i="7"/>
  <c r="FU23" i="7" s="1"/>
  <c r="BV83" i="7"/>
  <c r="FU83" i="7" s="1"/>
  <c r="BX6" i="7"/>
  <c r="FW6" i="7" s="1"/>
  <c r="BX8" i="7"/>
  <c r="FW8" i="7" s="1"/>
  <c r="BX80" i="7"/>
  <c r="FW80" i="7" s="1"/>
  <c r="BX100" i="7"/>
  <c r="FW100" i="7" s="1"/>
  <c r="BX81" i="7"/>
  <c r="FW81" i="7" s="1"/>
  <c r="BX39" i="7"/>
  <c r="FW39" i="7" s="1"/>
  <c r="BX70" i="7"/>
  <c r="FW70" i="7" s="1"/>
  <c r="BX87" i="7"/>
  <c r="FW87" i="7" s="1"/>
  <c r="BX41" i="7"/>
  <c r="FW41" i="7" s="1"/>
  <c r="BX96" i="7"/>
  <c r="FW96" i="7" s="1"/>
  <c r="BX83" i="7"/>
  <c r="FW83" i="7" s="1"/>
  <c r="BX63" i="7"/>
  <c r="FW63" i="7" s="1"/>
  <c r="BX60" i="7"/>
  <c r="FW60" i="7" s="1"/>
  <c r="BX102" i="7"/>
  <c r="FW102" i="7" s="1"/>
  <c r="BX24" i="7"/>
  <c r="FW24" i="7" s="1"/>
  <c r="BX34" i="7"/>
  <c r="FW34" i="7" s="1"/>
  <c r="BX15" i="7"/>
  <c r="FW15" i="7" s="1"/>
  <c r="BX36" i="7"/>
  <c r="FW36" i="7" s="1"/>
  <c r="BX101" i="7"/>
  <c r="FW101" i="7" s="1"/>
  <c r="BX44" i="7"/>
  <c r="FW44" i="7" s="1"/>
  <c r="BX92" i="7"/>
  <c r="FW92" i="7" s="1"/>
  <c r="BX45" i="7"/>
  <c r="FW45" i="7" s="1"/>
  <c r="BX12" i="7"/>
  <c r="FW12" i="7" s="1"/>
  <c r="BX98" i="7"/>
  <c r="FW98" i="7" s="1"/>
  <c r="BX21" i="7"/>
  <c r="FW21" i="7" s="1"/>
  <c r="BX3" i="7"/>
  <c r="FW3" i="7" s="1"/>
  <c r="BX42" i="7"/>
  <c r="FW42" i="7" s="1"/>
  <c r="BX78" i="7"/>
  <c r="FW78" i="7" s="1"/>
  <c r="BX54" i="7"/>
  <c r="FW54" i="7" s="1"/>
  <c r="BX91" i="7"/>
  <c r="FW91" i="7" s="1"/>
  <c r="BX77" i="7"/>
  <c r="FW77" i="7" s="1"/>
  <c r="BX37" i="7"/>
  <c r="FW37" i="7" s="1"/>
  <c r="BX13" i="7"/>
  <c r="FW13" i="7" s="1"/>
  <c r="BX27" i="7"/>
  <c r="FW27" i="7" s="1"/>
  <c r="BX66" i="7"/>
  <c r="FW66" i="7" s="1"/>
  <c r="BX71" i="7"/>
  <c r="FW71" i="7" s="1"/>
  <c r="BX74" i="7"/>
  <c r="FW74" i="7" s="1"/>
  <c r="BX76" i="7"/>
  <c r="FW76" i="7" s="1"/>
  <c r="BX50" i="7"/>
  <c r="FW50" i="7" s="1"/>
  <c r="BX26" i="7"/>
  <c r="FW26" i="7" s="1"/>
  <c r="BX68" i="7"/>
  <c r="FW68" i="7" s="1"/>
  <c r="BX88" i="7"/>
  <c r="FW88" i="7" s="1"/>
  <c r="BX94" i="7"/>
  <c r="FW94" i="7" s="1"/>
  <c r="BX67" i="7"/>
  <c r="FW67" i="7" s="1"/>
  <c r="BX48" i="7"/>
  <c r="FW48" i="7" s="1"/>
  <c r="BX38" i="7"/>
  <c r="FW38" i="7" s="1"/>
  <c r="BX33" i="7"/>
  <c r="FW33" i="7" s="1"/>
  <c r="BX14" i="7"/>
  <c r="FW14" i="7" s="1"/>
  <c r="BY68" i="7"/>
  <c r="FX68" i="7" s="1"/>
  <c r="BY24" i="7"/>
  <c r="FX24" i="7" s="1"/>
  <c r="BY13" i="7"/>
  <c r="FX13" i="7" s="1"/>
  <c r="BY90" i="7"/>
  <c r="FX90" i="7" s="1"/>
  <c r="BY7" i="7"/>
  <c r="FX7" i="7" s="1"/>
  <c r="BY11" i="7"/>
  <c r="FX11" i="7" s="1"/>
  <c r="BY101" i="7"/>
  <c r="FX101" i="7" s="1"/>
  <c r="BY22" i="7"/>
  <c r="FX22" i="7" s="1"/>
  <c r="AI31" i="7"/>
  <c r="EH31" i="7" s="1"/>
  <c r="AI64" i="7"/>
  <c r="EH64" i="7" s="1"/>
  <c r="AI100" i="7"/>
  <c r="EH100" i="7" s="1"/>
  <c r="AI68" i="7"/>
  <c r="EH68" i="7" s="1"/>
  <c r="AI93" i="7"/>
  <c r="EH93" i="7" s="1"/>
  <c r="AY48" i="7"/>
  <c r="EX48" i="7" s="1"/>
  <c r="AY49" i="7"/>
  <c r="EX49" i="7" s="1"/>
  <c r="CK70" i="7"/>
  <c r="GJ70" i="7" s="1"/>
  <c r="DJ34" i="7"/>
  <c r="HI34" i="7" s="1"/>
  <c r="CT86" i="7"/>
  <c r="GS86" i="7" s="1"/>
  <c r="CK68" i="7"/>
  <c r="GJ68" i="7" s="1"/>
  <c r="CK9" i="7"/>
  <c r="GJ9" i="7" s="1"/>
  <c r="CK15" i="7"/>
  <c r="GJ15" i="7" s="1"/>
  <c r="CK6" i="7"/>
  <c r="GJ6" i="7" s="1"/>
  <c r="CK59" i="7"/>
  <c r="GJ59" i="7" s="1"/>
  <c r="CK5" i="7"/>
  <c r="GJ5" i="7" s="1"/>
  <c r="CK71" i="7"/>
  <c r="GJ71" i="7" s="1"/>
  <c r="CK65" i="7"/>
  <c r="GJ65" i="7" s="1"/>
  <c r="CK28" i="7"/>
  <c r="GJ28" i="7" s="1"/>
  <c r="CK31" i="7"/>
  <c r="GJ31" i="7" s="1"/>
  <c r="CK92" i="7"/>
  <c r="GJ92" i="7" s="1"/>
  <c r="CK17" i="7"/>
  <c r="GJ17" i="7" s="1"/>
  <c r="CK76" i="7"/>
  <c r="GJ76" i="7" s="1"/>
  <c r="CK3" i="7"/>
  <c r="GJ3" i="7" s="1"/>
  <c r="CK67" i="7"/>
  <c r="GJ67" i="7" s="1"/>
  <c r="CK51" i="7"/>
  <c r="GJ51" i="7" s="1"/>
  <c r="CK25" i="7"/>
  <c r="GJ25" i="7" s="1"/>
  <c r="CK13" i="7"/>
  <c r="GJ13" i="7" s="1"/>
  <c r="CK95" i="7"/>
  <c r="GJ95" i="7" s="1"/>
  <c r="CK58" i="7"/>
  <c r="GJ58" i="7" s="1"/>
  <c r="CK85" i="7"/>
  <c r="GJ85" i="7" s="1"/>
  <c r="CK86" i="7"/>
  <c r="GJ86" i="7" s="1"/>
  <c r="CK93" i="7"/>
  <c r="GJ93" i="7" s="1"/>
  <c r="CK21" i="7"/>
  <c r="GJ21" i="7" s="1"/>
  <c r="CK41" i="7"/>
  <c r="GJ41" i="7" s="1"/>
  <c r="CK57" i="7"/>
  <c r="GJ57" i="7" s="1"/>
  <c r="CK38" i="7"/>
  <c r="GJ38" i="7" s="1"/>
  <c r="CK89" i="7"/>
  <c r="GJ89" i="7" s="1"/>
  <c r="CK62" i="7"/>
  <c r="GJ62" i="7" s="1"/>
  <c r="CK98" i="7"/>
  <c r="GJ98" i="7" s="1"/>
  <c r="CK14" i="7"/>
  <c r="GJ14" i="7" s="1"/>
  <c r="CK24" i="7"/>
  <c r="GJ24" i="7" s="1"/>
  <c r="CK4" i="7"/>
  <c r="GJ4" i="7" s="1"/>
  <c r="BX82" i="7"/>
  <c r="FW82" i="7" s="1"/>
  <c r="BX73" i="7"/>
  <c r="FW73" i="7" s="1"/>
  <c r="BX28" i="7"/>
  <c r="FW28" i="7" s="1"/>
  <c r="BX65" i="7"/>
  <c r="FW65" i="7" s="1"/>
  <c r="BX79" i="7"/>
  <c r="FW79" i="7" s="1"/>
  <c r="BV52" i="7"/>
  <c r="FU52" i="7" s="1"/>
  <c r="AY76" i="7"/>
  <c r="EX76" i="7" s="1"/>
  <c r="AY46" i="7"/>
  <c r="EX46" i="7" s="1"/>
  <c r="CT13" i="7"/>
  <c r="GS13" i="7" s="1"/>
  <c r="DJ69" i="7"/>
  <c r="HI69" i="7" s="1"/>
  <c r="DJ85" i="7"/>
  <c r="HI85" i="7" s="1"/>
  <c r="CT97" i="7"/>
  <c r="GS97" i="7" s="1"/>
  <c r="DJ83" i="7"/>
  <c r="HI83" i="7" s="1"/>
  <c r="DJ25" i="7"/>
  <c r="HI25" i="7" s="1"/>
  <c r="DJ49" i="7"/>
  <c r="HI49" i="7" s="1"/>
  <c r="DJ66" i="7"/>
  <c r="HI66" i="7" s="1"/>
  <c r="DJ27" i="7"/>
  <c r="HI27" i="7" s="1"/>
  <c r="DJ90" i="7"/>
  <c r="HI90" i="7" s="1"/>
  <c r="DJ55" i="7"/>
  <c r="HI55" i="7" s="1"/>
  <c r="DJ12" i="7"/>
  <c r="HI12" i="7" s="1"/>
  <c r="DJ44" i="7"/>
  <c r="HI44" i="7" s="1"/>
  <c r="DJ26" i="7"/>
  <c r="HI26" i="7" s="1"/>
  <c r="DJ24" i="7"/>
  <c r="HI24" i="7" s="1"/>
  <c r="DJ43" i="7"/>
  <c r="HI43" i="7" s="1"/>
  <c r="DJ6" i="7"/>
  <c r="HI6" i="7" s="1"/>
  <c r="DJ102" i="7"/>
  <c r="HI102" i="7" s="1"/>
  <c r="DJ96" i="7"/>
  <c r="HI96" i="7" s="1"/>
  <c r="DJ98" i="7"/>
  <c r="HI98" i="7" s="1"/>
  <c r="DJ78" i="7"/>
  <c r="HI78" i="7" s="1"/>
  <c r="DJ54" i="7"/>
  <c r="HI54" i="7" s="1"/>
  <c r="DJ7" i="7"/>
  <c r="HI7" i="7" s="1"/>
  <c r="DJ40" i="7"/>
  <c r="HI40" i="7" s="1"/>
  <c r="DJ28" i="7"/>
  <c r="HI28" i="7" s="1"/>
  <c r="DJ58" i="7"/>
  <c r="HI58" i="7" s="1"/>
  <c r="DJ31" i="7"/>
  <c r="HI31" i="7" s="1"/>
  <c r="DJ48" i="7"/>
  <c r="HI48" i="7" s="1"/>
  <c r="DJ32" i="7"/>
  <c r="HI32" i="7" s="1"/>
  <c r="DJ82" i="7"/>
  <c r="HI82" i="7" s="1"/>
  <c r="DJ35" i="7"/>
  <c r="HI35" i="7" s="1"/>
  <c r="DJ74" i="7"/>
  <c r="HI74" i="7" s="1"/>
  <c r="DJ19" i="7"/>
  <c r="HI19" i="7" s="1"/>
  <c r="DJ56" i="7"/>
  <c r="HI56" i="7" s="1"/>
  <c r="DJ11" i="7"/>
  <c r="HI11" i="7" s="1"/>
  <c r="DJ84" i="7"/>
  <c r="HI84" i="7" s="1"/>
  <c r="DJ64" i="7"/>
  <c r="HI64" i="7" s="1"/>
  <c r="DJ17" i="7"/>
  <c r="HI17" i="7" s="1"/>
  <c r="DJ14" i="7"/>
  <c r="HI14" i="7" s="1"/>
  <c r="DJ45" i="7"/>
  <c r="HI45" i="7" s="1"/>
  <c r="DJ42" i="7"/>
  <c r="HI42" i="7" s="1"/>
  <c r="DJ101" i="7"/>
  <c r="HI101" i="7" s="1"/>
  <c r="AY28" i="7"/>
  <c r="EX28" i="7" s="1"/>
  <c r="AY36" i="7"/>
  <c r="EX36" i="7" s="1"/>
  <c r="AY64" i="7"/>
  <c r="EX64" i="7" s="1"/>
  <c r="AY34" i="7"/>
  <c r="EX34" i="7" s="1"/>
  <c r="AY22" i="7"/>
  <c r="EX22" i="7" s="1"/>
  <c r="DJ92" i="7"/>
  <c r="HI92" i="7" s="1"/>
  <c r="CT94" i="7"/>
  <c r="GS94" i="7" s="1"/>
  <c r="CT17" i="7"/>
  <c r="GS17" i="7" s="1"/>
  <c r="DJ4" i="7"/>
  <c r="HI4" i="7" s="1"/>
  <c r="AY62" i="7"/>
  <c r="EX62" i="7" s="1"/>
  <c r="AY97" i="7"/>
  <c r="EX97" i="7" s="1"/>
  <c r="DJ9" i="7"/>
  <c r="HI9" i="7" s="1"/>
  <c r="DJ10" i="7"/>
  <c r="HI10" i="7" s="1"/>
  <c r="CY18" i="7"/>
  <c r="GX18" i="7" s="1"/>
  <c r="CY11" i="7"/>
  <c r="GX11" i="7" s="1"/>
  <c r="DJ3" i="7"/>
  <c r="HI3" i="7" s="1"/>
  <c r="AI32" i="7"/>
  <c r="EH32" i="7" s="1"/>
  <c r="CY6" i="7"/>
  <c r="GX6" i="7" s="1"/>
  <c r="AY31" i="7"/>
  <c r="EX31" i="7" s="1"/>
  <c r="AY100" i="7"/>
  <c r="EX100" i="7" s="1"/>
  <c r="AY86" i="7"/>
  <c r="EX86" i="7" s="1"/>
  <c r="AY75" i="7"/>
  <c r="EX75" i="7" s="1"/>
  <c r="AY93" i="7"/>
  <c r="EX93" i="7" s="1"/>
  <c r="DJ5" i="7"/>
  <c r="HI5" i="7" s="1"/>
  <c r="CT33" i="7"/>
  <c r="GS33" i="7" s="1"/>
  <c r="BP92" i="7"/>
  <c r="FO92" i="7" s="1"/>
  <c r="BW91" i="7"/>
  <c r="FV91" i="7" s="1"/>
  <c r="BW30" i="7"/>
  <c r="FV30" i="7" s="1"/>
  <c r="BW99" i="7"/>
  <c r="FV99" i="7" s="1"/>
  <c r="BW90" i="7"/>
  <c r="FV90" i="7" s="1"/>
  <c r="BW102" i="7"/>
  <c r="FV102" i="7" s="1"/>
  <c r="BW82" i="7"/>
  <c r="FV82" i="7" s="1"/>
  <c r="BW58" i="7"/>
  <c r="FV58" i="7" s="1"/>
  <c r="BW60" i="7"/>
  <c r="FV60" i="7" s="1"/>
  <c r="BW68" i="7"/>
  <c r="FV68" i="7" s="1"/>
  <c r="BW97" i="7"/>
  <c r="FV97" i="7" s="1"/>
  <c r="BW62" i="7"/>
  <c r="FV62" i="7" s="1"/>
  <c r="BW56" i="7"/>
  <c r="FV56" i="7" s="1"/>
  <c r="BP54" i="7"/>
  <c r="FO54" i="7" s="1"/>
  <c r="BP65" i="7"/>
  <c r="FO65" i="7" s="1"/>
  <c r="BW77" i="7"/>
  <c r="FV77" i="7" s="1"/>
  <c r="BW63" i="7"/>
  <c r="FV63" i="7" s="1"/>
  <c r="BW78" i="7"/>
  <c r="FV78" i="7" s="1"/>
  <c r="BW88" i="7"/>
  <c r="FV88" i="7" s="1"/>
  <c r="BW36" i="7"/>
  <c r="FV36" i="7" s="1"/>
  <c r="BW85" i="7"/>
  <c r="FV85" i="7" s="1"/>
  <c r="BW29" i="7"/>
  <c r="FV29" i="7" s="1"/>
  <c r="BW74" i="7"/>
  <c r="FV74" i="7" s="1"/>
  <c r="BW87" i="7"/>
  <c r="FV87" i="7" s="1"/>
  <c r="BW52" i="7"/>
  <c r="FV52" i="7" s="1"/>
  <c r="BW31" i="7"/>
  <c r="FV31" i="7" s="1"/>
  <c r="BW79" i="7"/>
  <c r="FV79" i="7" s="1"/>
  <c r="BW70" i="7"/>
  <c r="FV70" i="7" s="1"/>
  <c r="BW25" i="7"/>
  <c r="FV25" i="7" s="1"/>
  <c r="BW9" i="7"/>
  <c r="FV9" i="7" s="1"/>
  <c r="CZ15" i="7"/>
  <c r="GY15" i="7" s="1"/>
  <c r="BW22" i="7"/>
  <c r="FV22" i="7" s="1"/>
  <c r="BW4" i="7"/>
  <c r="FV4" i="7" s="1"/>
  <c r="CC37" i="7"/>
  <c r="GB37" i="7" s="1"/>
  <c r="BW46" i="7"/>
  <c r="FV46" i="7" s="1"/>
  <c r="BW47" i="7"/>
  <c r="FV47" i="7" s="1"/>
  <c r="BW96" i="7"/>
  <c r="FV96" i="7" s="1"/>
  <c r="BW16" i="7"/>
  <c r="FV16" i="7" s="1"/>
  <c r="BW51" i="7"/>
  <c r="FV51" i="7" s="1"/>
  <c r="BW69" i="7"/>
  <c r="FV69" i="7" s="1"/>
  <c r="BW73" i="7"/>
  <c r="FV73" i="7" s="1"/>
  <c r="BW13" i="7"/>
  <c r="FV13" i="7" s="1"/>
  <c r="BW45" i="7"/>
  <c r="FV45" i="7" s="1"/>
  <c r="BW66" i="7"/>
  <c r="FV66" i="7" s="1"/>
  <c r="BP68" i="7"/>
  <c r="FO68" i="7" s="1"/>
  <c r="BW54" i="7"/>
  <c r="FV54" i="7" s="1"/>
  <c r="BW19" i="7"/>
  <c r="FV19" i="7" s="1"/>
  <c r="BW84" i="7"/>
  <c r="FV84" i="7" s="1"/>
  <c r="BW18" i="7"/>
  <c r="FV18" i="7" s="1"/>
  <c r="BW20" i="7"/>
  <c r="FV20" i="7" s="1"/>
  <c r="BW38" i="7"/>
  <c r="FV38" i="7" s="1"/>
  <c r="BW24" i="7"/>
  <c r="FV24" i="7" s="1"/>
  <c r="BW43" i="7"/>
  <c r="FV43" i="7" s="1"/>
  <c r="BW59" i="7"/>
  <c r="FV59" i="7" s="1"/>
  <c r="BP74" i="7"/>
  <c r="FO74" i="7" s="1"/>
  <c r="BQ82" i="7"/>
  <c r="FP82" i="7" s="1"/>
  <c r="BQ8" i="7"/>
  <c r="FP8" i="7" s="1"/>
  <c r="BQ27" i="7"/>
  <c r="FP27" i="7" s="1"/>
  <c r="BQ98" i="7"/>
  <c r="FP98" i="7" s="1"/>
  <c r="BQ79" i="7"/>
  <c r="FP79" i="7" s="1"/>
  <c r="BQ63" i="7"/>
  <c r="FP63" i="7" s="1"/>
  <c r="BQ69" i="7"/>
  <c r="FP69" i="7" s="1"/>
  <c r="BQ42" i="7"/>
  <c r="FP42" i="7" s="1"/>
  <c r="BQ17" i="7"/>
  <c r="FP17" i="7" s="1"/>
  <c r="BQ34" i="7"/>
  <c r="FP34" i="7" s="1"/>
  <c r="BQ3" i="7"/>
  <c r="FP3" i="7" s="1"/>
  <c r="BQ89" i="7"/>
  <c r="FP89" i="7" s="1"/>
  <c r="BT67" i="7"/>
  <c r="FS67" i="7" s="1"/>
  <c r="BQ38" i="7"/>
  <c r="FP38" i="7" s="1"/>
  <c r="BT22" i="7"/>
  <c r="FS22" i="7" s="1"/>
  <c r="BO42" i="7"/>
  <c r="FN42" i="7" s="1"/>
  <c r="BO90" i="7"/>
  <c r="FN90" i="7" s="1"/>
  <c r="BO99" i="7"/>
  <c r="FN99" i="7" s="1"/>
  <c r="BO7" i="7"/>
  <c r="FN7" i="7" s="1"/>
  <c r="CC18" i="7"/>
  <c r="GB18" i="7" s="1"/>
  <c r="BO98" i="7"/>
  <c r="FN98" i="7" s="1"/>
  <c r="BO100" i="7"/>
  <c r="FN100" i="7" s="1"/>
  <c r="BO79" i="7"/>
  <c r="FN79" i="7" s="1"/>
  <c r="BO63" i="7"/>
  <c r="FN63" i="7" s="1"/>
  <c r="BO40" i="7"/>
  <c r="FN40" i="7" s="1"/>
  <c r="CB21" i="7"/>
  <c r="GA21" i="7" s="1"/>
  <c r="BD86" i="7"/>
  <c r="FC86" i="7" s="1"/>
  <c r="BD93" i="7"/>
  <c r="FC93" i="7" s="1"/>
  <c r="BD19" i="7"/>
  <c r="FC19" i="7" s="1"/>
  <c r="BD84" i="7"/>
  <c r="FC84" i="7" s="1"/>
  <c r="BD11" i="7"/>
  <c r="FC11" i="7" s="1"/>
  <c r="BD55" i="7"/>
  <c r="FC55" i="7" s="1"/>
  <c r="BD60" i="7"/>
  <c r="FC60" i="7" s="1"/>
  <c r="BD48" i="7"/>
  <c r="FC48" i="7" s="1"/>
  <c r="BQ44" i="7"/>
  <c r="FP44" i="7" s="1"/>
  <c r="BQ87" i="7"/>
  <c r="FP87" i="7" s="1"/>
  <c r="BQ60" i="7"/>
  <c r="FP60" i="7" s="1"/>
  <c r="BQ35" i="7"/>
  <c r="FP35" i="7" s="1"/>
  <c r="BQ31" i="7"/>
  <c r="FP31" i="7" s="1"/>
  <c r="BQ15" i="7"/>
  <c r="FP15" i="7" s="1"/>
  <c r="BQ19" i="7"/>
  <c r="FP19" i="7" s="1"/>
  <c r="BQ64" i="7"/>
  <c r="FP64" i="7" s="1"/>
  <c r="BQ36" i="7"/>
  <c r="FP36" i="7" s="1"/>
  <c r="BQ37" i="7"/>
  <c r="FP37" i="7" s="1"/>
  <c r="BQ7" i="7"/>
  <c r="FP7" i="7" s="1"/>
  <c r="BO102" i="7"/>
  <c r="FN102" i="7" s="1"/>
  <c r="BT56" i="7"/>
  <c r="FS56" i="7" s="1"/>
  <c r="BO89" i="7"/>
  <c r="FN89" i="7" s="1"/>
  <c r="BO69" i="7"/>
  <c r="FN69" i="7" s="1"/>
  <c r="BO92" i="7"/>
  <c r="FN92" i="7" s="1"/>
  <c r="BO24" i="7"/>
  <c r="FN24" i="7" s="1"/>
  <c r="BO34" i="7"/>
  <c r="FN34" i="7" s="1"/>
  <c r="AG17" i="7"/>
  <c r="EF17" i="7" s="1"/>
  <c r="AX19" i="7"/>
  <c r="EW19" i="7" s="1"/>
  <c r="AX14" i="7"/>
  <c r="EW14" i="7" s="1"/>
  <c r="AX46" i="7"/>
  <c r="EW46" i="7" s="1"/>
  <c r="AX18" i="7"/>
  <c r="EW18" i="7" s="1"/>
  <c r="AX39" i="7"/>
  <c r="EW39" i="7" s="1"/>
  <c r="AX77" i="7"/>
  <c r="EW77" i="7" s="1"/>
  <c r="AX90" i="7"/>
  <c r="EW90" i="7" s="1"/>
  <c r="AO68" i="7"/>
  <c r="EN68" i="7" s="1"/>
  <c r="AO85" i="7"/>
  <c r="EN85" i="7" s="1"/>
  <c r="X76" i="7"/>
  <c r="DW76" i="7" s="1"/>
  <c r="DJ89" i="7"/>
  <c r="HI89" i="7" s="1"/>
  <c r="DJ57" i="7"/>
  <c r="HI57" i="7" s="1"/>
  <c r="DJ97" i="7"/>
  <c r="HI97" i="7" s="1"/>
  <c r="CJ69" i="7"/>
  <c r="GI69" i="7" s="1"/>
  <c r="CJ82" i="7"/>
  <c r="GI82" i="7" s="1"/>
  <c r="CJ63" i="7"/>
  <c r="GI63" i="7" s="1"/>
  <c r="DJ38" i="7"/>
  <c r="HI38" i="7" s="1"/>
  <c r="DJ71" i="7"/>
  <c r="HI71" i="7" s="1"/>
  <c r="DJ81" i="7"/>
  <c r="HI81" i="7" s="1"/>
  <c r="CK34" i="7"/>
  <c r="GJ34" i="7" s="1"/>
  <c r="CB87" i="7"/>
  <c r="GA87" i="7" s="1"/>
  <c r="CB101" i="7"/>
  <c r="GA101" i="7" s="1"/>
  <c r="AS76" i="7"/>
  <c r="ER76" i="7" s="1"/>
  <c r="AJ4" i="7"/>
  <c r="EI4" i="7" s="1"/>
  <c r="CY67" i="7"/>
  <c r="GX67" i="7" s="1"/>
  <c r="AG4" i="7"/>
  <c r="EF4" i="7" s="1"/>
  <c r="BD95" i="7"/>
  <c r="FC95" i="7" s="1"/>
  <c r="BD21" i="7"/>
  <c r="FC21" i="7" s="1"/>
  <c r="BD71" i="7"/>
  <c r="FC71" i="7" s="1"/>
  <c r="BD25" i="7"/>
  <c r="FC25" i="7" s="1"/>
  <c r="BD3" i="7"/>
  <c r="FC3" i="7" s="1"/>
  <c r="BD13" i="7"/>
  <c r="FC13" i="7" s="1"/>
  <c r="BD98" i="7"/>
  <c r="FC98" i="7" s="1"/>
  <c r="BD94" i="7"/>
  <c r="FC94" i="7" s="1"/>
  <c r="BD58" i="7"/>
  <c r="FC58" i="7" s="1"/>
  <c r="BD38" i="7"/>
  <c r="FC38" i="7" s="1"/>
  <c r="BD8" i="7"/>
  <c r="FC8" i="7" s="1"/>
  <c r="BD78" i="7"/>
  <c r="FC78" i="7" s="1"/>
  <c r="BQ21" i="7"/>
  <c r="FP21" i="7" s="1"/>
  <c r="BQ59" i="7"/>
  <c r="FP59" i="7" s="1"/>
  <c r="BQ84" i="7"/>
  <c r="FP84" i="7" s="1"/>
  <c r="BQ22" i="7"/>
  <c r="FP22" i="7" s="1"/>
  <c r="BQ77" i="7"/>
  <c r="FP77" i="7" s="1"/>
  <c r="BQ49" i="7"/>
  <c r="FP49" i="7" s="1"/>
  <c r="BQ6" i="7"/>
  <c r="FP6" i="7" s="1"/>
  <c r="BQ96" i="7"/>
  <c r="FP96" i="7" s="1"/>
  <c r="BQ32" i="7"/>
  <c r="FP32" i="7" s="1"/>
  <c r="BQ92" i="7"/>
  <c r="FP92" i="7" s="1"/>
  <c r="BQ90" i="7"/>
  <c r="FP90" i="7" s="1"/>
  <c r="BQ56" i="7"/>
  <c r="FP56" i="7" s="1"/>
  <c r="BQ83" i="7"/>
  <c r="FP83" i="7" s="1"/>
  <c r="AO54" i="7"/>
  <c r="EN54" i="7" s="1"/>
  <c r="AO62" i="7"/>
  <c r="EN62" i="7" s="1"/>
  <c r="AO11" i="7"/>
  <c r="EN11" i="7" s="1"/>
  <c r="AO78" i="7"/>
  <c r="EN78" i="7" s="1"/>
  <c r="AO43" i="7"/>
  <c r="EN43" i="7" s="1"/>
  <c r="BQ102" i="7"/>
  <c r="FP102" i="7" s="1"/>
  <c r="BO68" i="7"/>
  <c r="FN68" i="7" s="1"/>
  <c r="BO60" i="7"/>
  <c r="FN60" i="7" s="1"/>
  <c r="BT49" i="7"/>
  <c r="FS49" i="7" s="1"/>
  <c r="BO14" i="7"/>
  <c r="FN14" i="7" s="1"/>
  <c r="BT40" i="7"/>
  <c r="FS40" i="7" s="1"/>
  <c r="CH87" i="7"/>
  <c r="GG87" i="7" s="1"/>
  <c r="BP31" i="7"/>
  <c r="FO31" i="7" s="1"/>
  <c r="BO71" i="7"/>
  <c r="FN71" i="7" s="1"/>
  <c r="BO17" i="7"/>
  <c r="FN17" i="7" s="1"/>
  <c r="BO41" i="7"/>
  <c r="FN41" i="7" s="1"/>
  <c r="BO86" i="7"/>
  <c r="FN86" i="7" s="1"/>
  <c r="BO51" i="7"/>
  <c r="FN51" i="7" s="1"/>
  <c r="AG5" i="7"/>
  <c r="EF5" i="7" s="1"/>
  <c r="AX51" i="7"/>
  <c r="EW51" i="7" s="1"/>
  <c r="AX28" i="7"/>
  <c r="EW28" i="7" s="1"/>
  <c r="AX36" i="7"/>
  <c r="EW36" i="7" s="1"/>
  <c r="BW8" i="7"/>
  <c r="FV8" i="7" s="1"/>
  <c r="CK102" i="7"/>
  <c r="GJ102" i="7" s="1"/>
  <c r="AX21" i="7"/>
  <c r="EW21" i="7" s="1"/>
  <c r="AX65" i="7"/>
  <c r="EW65" i="7" s="1"/>
  <c r="AX31" i="7"/>
  <c r="EW31" i="7" s="1"/>
  <c r="DJ60" i="7"/>
  <c r="HI60" i="7" s="1"/>
  <c r="AD36" i="7"/>
  <c r="EC36" i="7" s="1"/>
  <c r="AD42" i="7"/>
  <c r="EC42" i="7" s="1"/>
  <c r="AD98" i="7"/>
  <c r="EC98" i="7" s="1"/>
  <c r="AX100" i="7"/>
  <c r="EW100" i="7" s="1"/>
  <c r="AX79" i="7"/>
  <c r="EW79" i="7" s="1"/>
  <c r="AX94" i="7"/>
  <c r="EW94" i="7" s="1"/>
  <c r="AX41" i="7"/>
  <c r="EW41" i="7" s="1"/>
  <c r="AX85" i="7"/>
  <c r="EW85" i="7" s="1"/>
  <c r="AO23" i="7"/>
  <c r="EN23" i="7" s="1"/>
  <c r="AO59" i="7"/>
  <c r="EN59" i="7" s="1"/>
  <c r="X29" i="7"/>
  <c r="DW29" i="7" s="1"/>
  <c r="DJ77" i="7"/>
  <c r="HI77" i="7" s="1"/>
  <c r="DJ47" i="7"/>
  <c r="HI47" i="7" s="1"/>
  <c r="DJ13" i="7"/>
  <c r="HI13" i="7" s="1"/>
  <c r="DJ18" i="7"/>
  <c r="HI18" i="7" s="1"/>
  <c r="DJ22" i="7"/>
  <c r="HI22" i="7" s="1"/>
  <c r="DJ63" i="7"/>
  <c r="HI63" i="7" s="1"/>
  <c r="CJ72" i="7"/>
  <c r="GI72" i="7" s="1"/>
  <c r="CJ8" i="7"/>
  <c r="GI8" i="7" s="1"/>
  <c r="CJ13" i="7"/>
  <c r="GI13" i="7" s="1"/>
  <c r="BQ75" i="7"/>
  <c r="FP75" i="7" s="1"/>
  <c r="CK60" i="7"/>
  <c r="GJ60" i="7" s="1"/>
  <c r="AI98" i="7"/>
  <c r="EH98" i="7" s="1"/>
  <c r="DC85" i="7"/>
  <c r="HB85" i="7" s="1"/>
  <c r="CZ88" i="7"/>
  <c r="GY88" i="7" s="1"/>
  <c r="V101" i="7"/>
  <c r="DU101" i="7" s="1"/>
  <c r="CY88" i="7"/>
  <c r="GX88" i="7" s="1"/>
  <c r="CY41" i="7"/>
  <c r="GX41" i="7" s="1"/>
  <c r="BD49" i="7"/>
  <c r="FC49" i="7" s="1"/>
  <c r="BD64" i="7"/>
  <c r="FC64" i="7" s="1"/>
  <c r="BD30" i="7"/>
  <c r="FC30" i="7" s="1"/>
  <c r="BD42" i="7"/>
  <c r="FC42" i="7" s="1"/>
  <c r="BD65" i="7"/>
  <c r="FC65" i="7" s="1"/>
  <c r="BD96" i="7"/>
  <c r="FC96" i="7" s="1"/>
  <c r="BD37" i="7"/>
  <c r="FC37" i="7" s="1"/>
  <c r="BD39" i="7"/>
  <c r="FC39" i="7" s="1"/>
  <c r="BD35" i="7"/>
  <c r="FC35" i="7" s="1"/>
  <c r="BD31" i="7"/>
  <c r="FC31" i="7" s="1"/>
  <c r="BD23" i="7"/>
  <c r="FC23" i="7" s="1"/>
  <c r="BD9" i="7"/>
  <c r="FC9" i="7" s="1"/>
  <c r="BD101" i="7"/>
  <c r="FC101" i="7" s="1"/>
  <c r="BD68" i="7"/>
  <c r="FC68" i="7" s="1"/>
  <c r="BD18" i="7"/>
  <c r="FC18" i="7" s="1"/>
  <c r="BD99" i="7"/>
  <c r="FC99" i="7" s="1"/>
  <c r="BQ28" i="7"/>
  <c r="FP28" i="7" s="1"/>
  <c r="BQ53" i="7"/>
  <c r="FP53" i="7" s="1"/>
  <c r="BQ91" i="7"/>
  <c r="FP91" i="7" s="1"/>
  <c r="BQ58" i="7"/>
  <c r="FP58" i="7" s="1"/>
  <c r="BQ29" i="7"/>
  <c r="FP29" i="7" s="1"/>
  <c r="BQ101" i="7"/>
  <c r="FP101" i="7" s="1"/>
  <c r="BQ100" i="7"/>
  <c r="FP100" i="7" s="1"/>
  <c r="BQ11" i="7"/>
  <c r="FP11" i="7" s="1"/>
  <c r="BQ30" i="7"/>
  <c r="FP30" i="7" s="1"/>
  <c r="BQ14" i="7"/>
  <c r="FP14" i="7" s="1"/>
  <c r="AO55" i="7"/>
  <c r="EN55" i="7" s="1"/>
  <c r="AO70" i="7"/>
  <c r="EN70" i="7" s="1"/>
  <c r="AO58" i="7"/>
  <c r="EN58" i="7" s="1"/>
  <c r="AO40" i="7"/>
  <c r="EN40" i="7" s="1"/>
  <c r="AO95" i="7"/>
  <c r="EN95" i="7" s="1"/>
  <c r="BO53" i="7"/>
  <c r="FN53" i="7" s="1"/>
  <c r="BT48" i="7"/>
  <c r="FS48" i="7" s="1"/>
  <c r="BT58" i="7"/>
  <c r="FS58" i="7" s="1"/>
  <c r="CH18" i="7"/>
  <c r="GG18" i="7" s="1"/>
  <c r="BP16" i="7"/>
  <c r="FO16" i="7" s="1"/>
  <c r="BO44" i="7"/>
  <c r="FN44" i="7" s="1"/>
  <c r="BO76" i="7"/>
  <c r="FN76" i="7" s="1"/>
  <c r="BO28" i="7"/>
  <c r="FN28" i="7" s="1"/>
  <c r="BO22" i="7"/>
  <c r="FN22" i="7" s="1"/>
  <c r="BO61" i="7"/>
  <c r="FN61" i="7" s="1"/>
  <c r="CB8" i="7"/>
  <c r="GA8" i="7" s="1"/>
  <c r="CJ28" i="7"/>
  <c r="GI28" i="7" s="1"/>
  <c r="AX80" i="7"/>
  <c r="EW80" i="7" s="1"/>
  <c r="DJ46" i="7"/>
  <c r="HI46" i="7" s="1"/>
  <c r="AD96" i="7"/>
  <c r="EC96" i="7" s="1"/>
  <c r="AD49" i="7"/>
  <c r="EC49" i="7" s="1"/>
  <c r="AX59" i="7"/>
  <c r="EW59" i="7" s="1"/>
  <c r="AX70" i="7"/>
  <c r="EW70" i="7" s="1"/>
  <c r="AX82" i="7"/>
  <c r="EW82" i="7" s="1"/>
  <c r="AX17" i="7"/>
  <c r="EW17" i="7" s="1"/>
  <c r="AX53" i="7"/>
  <c r="EW53" i="7" s="1"/>
  <c r="AO90" i="7"/>
  <c r="EN90" i="7" s="1"/>
  <c r="AO8" i="7"/>
  <c r="EN8" i="7" s="1"/>
  <c r="CK82" i="7"/>
  <c r="GJ82" i="7" s="1"/>
  <c r="DJ88" i="7"/>
  <c r="HI88" i="7" s="1"/>
  <c r="DJ79" i="7"/>
  <c r="HI79" i="7" s="1"/>
  <c r="DJ70" i="7"/>
  <c r="HI70" i="7" s="1"/>
  <c r="DJ62" i="7"/>
  <c r="HI62" i="7" s="1"/>
  <c r="CJ78" i="7"/>
  <c r="GI78" i="7" s="1"/>
  <c r="CJ95" i="7"/>
  <c r="GI95" i="7" s="1"/>
  <c r="CJ21" i="7"/>
  <c r="GI21" i="7" s="1"/>
  <c r="DJ87" i="7"/>
  <c r="HI87" i="7" s="1"/>
  <c r="BQ55" i="7"/>
  <c r="FP55" i="7" s="1"/>
  <c r="CK101" i="7"/>
  <c r="GJ101" i="7" s="1"/>
  <c r="CB79" i="7"/>
  <c r="GA79" i="7" s="1"/>
  <c r="AS70" i="7"/>
  <c r="ER70" i="7" s="1"/>
  <c r="CY24" i="7"/>
  <c r="GX24" i="7" s="1"/>
  <c r="BD92" i="7"/>
  <c r="FC92" i="7" s="1"/>
  <c r="BD34" i="7"/>
  <c r="FC34" i="7" s="1"/>
  <c r="BD40" i="7"/>
  <c r="FC40" i="7" s="1"/>
  <c r="BD87" i="7"/>
  <c r="FC87" i="7" s="1"/>
  <c r="BD67" i="7"/>
  <c r="FC67" i="7" s="1"/>
  <c r="BD73" i="7"/>
  <c r="FC73" i="7" s="1"/>
  <c r="BD22" i="7"/>
  <c r="FC22" i="7" s="1"/>
  <c r="BD70" i="7"/>
  <c r="FC70" i="7" s="1"/>
  <c r="BD27" i="7"/>
  <c r="FC27" i="7" s="1"/>
  <c r="BQ61" i="7"/>
  <c r="FP61" i="7" s="1"/>
  <c r="BQ95" i="7"/>
  <c r="FP95" i="7" s="1"/>
  <c r="BQ72" i="7"/>
  <c r="FP72" i="7" s="1"/>
  <c r="BQ47" i="7"/>
  <c r="FP47" i="7" s="1"/>
  <c r="BQ76" i="7"/>
  <c r="FP76" i="7" s="1"/>
  <c r="BQ88" i="7"/>
  <c r="FP88" i="7" s="1"/>
  <c r="BQ26" i="7"/>
  <c r="FP26" i="7" s="1"/>
  <c r="BQ12" i="7"/>
  <c r="FP12" i="7" s="1"/>
  <c r="BQ33" i="7"/>
  <c r="FP33" i="7" s="1"/>
  <c r="BQ94" i="7"/>
  <c r="FP94" i="7" s="1"/>
  <c r="BQ85" i="7"/>
  <c r="FP85" i="7" s="1"/>
  <c r="BQ62" i="7"/>
  <c r="FP62" i="7" s="1"/>
  <c r="BQ9" i="7"/>
  <c r="FP9" i="7" s="1"/>
  <c r="BO59" i="7"/>
  <c r="FN59" i="7" s="1"/>
  <c r="BO38" i="7"/>
  <c r="FN38" i="7" s="1"/>
  <c r="BO29" i="7"/>
  <c r="FN29" i="7" s="1"/>
  <c r="BO43" i="7"/>
  <c r="FN43" i="7" s="1"/>
  <c r="BO74" i="7"/>
  <c r="FN74" i="7" s="1"/>
  <c r="BO49" i="7"/>
  <c r="FN49" i="7" s="1"/>
  <c r="AO57" i="7"/>
  <c r="EN57" i="7" s="1"/>
  <c r="AX75" i="7"/>
  <c r="EW75" i="7" s="1"/>
  <c r="AX50" i="7"/>
  <c r="EW50" i="7" s="1"/>
  <c r="AX62" i="7"/>
  <c r="EW62" i="7" s="1"/>
  <c r="AX69" i="7"/>
  <c r="EW69" i="7" s="1"/>
  <c r="AO89" i="7"/>
  <c r="EN89" i="7" s="1"/>
  <c r="AO73" i="7"/>
  <c r="EN73" i="7" s="1"/>
  <c r="DJ15" i="7"/>
  <c r="HI15" i="7" s="1"/>
  <c r="DJ41" i="7"/>
  <c r="HI41" i="7" s="1"/>
  <c r="DJ36" i="7"/>
  <c r="HI36" i="7" s="1"/>
  <c r="DJ75" i="7"/>
  <c r="HI75" i="7" s="1"/>
  <c r="DJ76" i="7"/>
  <c r="HI76" i="7" s="1"/>
  <c r="CJ98" i="7"/>
  <c r="GI98" i="7" s="1"/>
  <c r="AI18" i="7"/>
  <c r="EH18" i="7" s="1"/>
  <c r="AI13" i="7"/>
  <c r="EH13" i="7" s="1"/>
  <c r="AI23" i="7"/>
  <c r="EH23" i="7" s="1"/>
  <c r="AS50" i="7"/>
  <c r="ER50" i="7" s="1"/>
  <c r="BQ54" i="7"/>
  <c r="FP54" i="7" s="1"/>
  <c r="BQ24" i="7"/>
  <c r="FP24" i="7" s="1"/>
  <c r="BQ71" i="7"/>
  <c r="FP71" i="7" s="1"/>
  <c r="BQ86" i="7"/>
  <c r="FP86" i="7" s="1"/>
  <c r="BQ80" i="7"/>
  <c r="FP80" i="7" s="1"/>
  <c r="BQ41" i="7"/>
  <c r="FP41" i="7" s="1"/>
  <c r="BQ65" i="7"/>
  <c r="FP65" i="7" s="1"/>
  <c r="BO12" i="7"/>
  <c r="FN12" i="7" s="1"/>
  <c r="BO85" i="7"/>
  <c r="FN85" i="7" s="1"/>
  <c r="BQ46" i="7"/>
  <c r="FP46" i="7" s="1"/>
  <c r="BO96" i="7"/>
  <c r="FN96" i="7" s="1"/>
  <c r="BO101" i="7"/>
  <c r="FN101" i="7" s="1"/>
  <c r="BO66" i="7"/>
  <c r="FN66" i="7" s="1"/>
  <c r="BT41" i="7"/>
  <c r="FS41" i="7" s="1"/>
  <c r="CB52" i="7"/>
  <c r="GA52" i="7" s="1"/>
  <c r="DB3" i="7"/>
  <c r="HA3" i="7" s="1"/>
  <c r="Q5" i="7"/>
  <c r="DP5" i="7" s="1"/>
  <c r="BP49" i="7"/>
  <c r="FO49" i="7" s="1"/>
  <c r="BP26" i="7"/>
  <c r="FO26" i="7" s="1"/>
  <c r="BP83" i="7"/>
  <c r="FO83" i="7" s="1"/>
  <c r="BP82" i="7"/>
  <c r="FO82" i="7" s="1"/>
  <c r="BP80" i="7"/>
  <c r="FO80" i="7" s="1"/>
  <c r="DA49" i="7"/>
  <c r="GZ49" i="7" s="1"/>
  <c r="CG41" i="7"/>
  <c r="GF41" i="7" s="1"/>
  <c r="BT89" i="7"/>
  <c r="FS89" i="7" s="1"/>
  <c r="BT37" i="7"/>
  <c r="FS37" i="7" s="1"/>
  <c r="BT11" i="7"/>
  <c r="FS11" i="7" s="1"/>
  <c r="BT19" i="7"/>
  <c r="FS19" i="7" s="1"/>
  <c r="BT91" i="7"/>
  <c r="FS91" i="7" s="1"/>
  <c r="BP24" i="7"/>
  <c r="FO24" i="7" s="1"/>
  <c r="BP87" i="7"/>
  <c r="FO87" i="7" s="1"/>
  <c r="BP21" i="7"/>
  <c r="FO21" i="7" s="1"/>
  <c r="BP19" i="7"/>
  <c r="FO19" i="7" s="1"/>
  <c r="BP18" i="7"/>
  <c r="FO18" i="7" s="1"/>
  <c r="BP5" i="7"/>
  <c r="FO5" i="7" s="1"/>
  <c r="CB9" i="7"/>
  <c r="GA9" i="7" s="1"/>
  <c r="BT76" i="7"/>
  <c r="FS76" i="7" s="1"/>
  <c r="BT96" i="7"/>
  <c r="FS96" i="7" s="1"/>
  <c r="BT30" i="7"/>
  <c r="FS30" i="7" s="1"/>
  <c r="CG45" i="7"/>
  <c r="GF45" i="7" s="1"/>
  <c r="CG99" i="7"/>
  <c r="GF99" i="7" s="1"/>
  <c r="CG32" i="7"/>
  <c r="GF32" i="7" s="1"/>
  <c r="CG56" i="7"/>
  <c r="GF56" i="7" s="1"/>
  <c r="BT18" i="7"/>
  <c r="FS18" i="7" s="1"/>
  <c r="AY72" i="7"/>
  <c r="EX72" i="7" s="1"/>
  <c r="AY89" i="7"/>
  <c r="EX89" i="7" s="1"/>
  <c r="Q75" i="7"/>
  <c r="DP75" i="7" s="1"/>
  <c r="Q3" i="7"/>
  <c r="DP3" i="7" s="1"/>
  <c r="CB44" i="7"/>
  <c r="GA44" i="7" s="1"/>
  <c r="CB100" i="7"/>
  <c r="GA100" i="7" s="1"/>
  <c r="CB18" i="7"/>
  <c r="GA18" i="7" s="1"/>
  <c r="CB3" i="7"/>
  <c r="GA3" i="7" s="1"/>
  <c r="CB32" i="7"/>
  <c r="GA32" i="7" s="1"/>
  <c r="Q8" i="7"/>
  <c r="DP8" i="7" s="1"/>
  <c r="CB54" i="7"/>
  <c r="GA54" i="7" s="1"/>
  <c r="CB82" i="7"/>
  <c r="GA82" i="7" s="1"/>
  <c r="AS99" i="7"/>
  <c r="ER99" i="7" s="1"/>
  <c r="AS26" i="7"/>
  <c r="ER26" i="7" s="1"/>
  <c r="AS60" i="7"/>
  <c r="ER60" i="7" s="1"/>
  <c r="AS74" i="7"/>
  <c r="ER74" i="7" s="1"/>
  <c r="BT14" i="7"/>
  <c r="FS14" i="7" s="1"/>
  <c r="BP79" i="7"/>
  <c r="FO79" i="7" s="1"/>
  <c r="BP56" i="7"/>
  <c r="FO56" i="7" s="1"/>
  <c r="BP22" i="7"/>
  <c r="FO22" i="7" s="1"/>
  <c r="DA74" i="7"/>
  <c r="GZ74" i="7" s="1"/>
  <c r="CG78" i="7"/>
  <c r="GF78" i="7" s="1"/>
  <c r="CG50" i="7"/>
  <c r="GF50" i="7" s="1"/>
  <c r="BT60" i="7"/>
  <c r="FS60" i="7" s="1"/>
  <c r="BT79" i="7"/>
  <c r="FS79" i="7" s="1"/>
  <c r="BT42" i="7"/>
  <c r="FS42" i="7" s="1"/>
  <c r="BT35" i="7"/>
  <c r="FS35" i="7" s="1"/>
  <c r="BT29" i="7"/>
  <c r="FS29" i="7" s="1"/>
  <c r="BT98" i="7"/>
  <c r="FS98" i="7" s="1"/>
  <c r="BT81" i="7"/>
  <c r="FS81" i="7" s="1"/>
  <c r="BT3" i="7"/>
  <c r="FS3" i="7" s="1"/>
  <c r="BP59" i="7"/>
  <c r="FO59" i="7" s="1"/>
  <c r="BP91" i="7"/>
  <c r="FO91" i="7" s="1"/>
  <c r="BP45" i="7"/>
  <c r="FO45" i="7" s="1"/>
  <c r="BP30" i="7"/>
  <c r="FO30" i="7" s="1"/>
  <c r="BP11" i="7"/>
  <c r="FO11" i="7" s="1"/>
  <c r="CB5" i="7"/>
  <c r="GA5" i="7" s="1"/>
  <c r="BT20" i="7"/>
  <c r="FS20" i="7" s="1"/>
  <c r="BT72" i="7"/>
  <c r="FS72" i="7" s="1"/>
  <c r="CG19" i="7"/>
  <c r="GF19" i="7" s="1"/>
  <c r="CG85" i="7"/>
  <c r="GF85" i="7" s="1"/>
  <c r="CG51" i="7"/>
  <c r="GF51" i="7" s="1"/>
  <c r="AY42" i="7"/>
  <c r="EX42" i="7" s="1"/>
  <c r="AY18" i="7"/>
  <c r="EX18" i="7" s="1"/>
  <c r="CC95" i="7"/>
  <c r="GB95" i="7" s="1"/>
  <c r="CC96" i="7"/>
  <c r="GB96" i="7" s="1"/>
  <c r="CC86" i="7"/>
  <c r="GB86" i="7" s="1"/>
  <c r="CC72" i="7"/>
  <c r="GB72" i="7" s="1"/>
  <c r="CB39" i="7"/>
  <c r="GA39" i="7" s="1"/>
  <c r="CB98" i="7"/>
  <c r="GA98" i="7" s="1"/>
  <c r="CB89" i="7"/>
  <c r="GA89" i="7" s="1"/>
  <c r="CB88" i="7"/>
  <c r="GA88" i="7" s="1"/>
  <c r="CB40" i="7"/>
  <c r="GA40" i="7" s="1"/>
  <c r="CC29" i="7"/>
  <c r="GB29" i="7" s="1"/>
  <c r="CB28" i="7"/>
  <c r="GA28" i="7" s="1"/>
  <c r="CM56" i="7"/>
  <c r="GL56" i="7" s="1"/>
  <c r="AS40" i="7"/>
  <c r="ER40" i="7" s="1"/>
  <c r="AS66" i="7"/>
  <c r="ER66" i="7" s="1"/>
  <c r="AS37" i="7"/>
  <c r="ER37" i="7" s="1"/>
  <c r="AS73" i="7"/>
  <c r="ER73" i="7" s="1"/>
  <c r="AS67" i="7"/>
  <c r="ER67" i="7" s="1"/>
  <c r="BT9" i="7"/>
  <c r="FS9" i="7" s="1"/>
  <c r="BP20" i="7"/>
  <c r="FO20" i="7" s="1"/>
  <c r="BP71" i="7"/>
  <c r="FO71" i="7" s="1"/>
  <c r="BP40" i="7"/>
  <c r="FO40" i="7" s="1"/>
  <c r="DA5" i="7"/>
  <c r="GZ5" i="7" s="1"/>
  <c r="CG21" i="7"/>
  <c r="GF21" i="7" s="1"/>
  <c r="CG92" i="7"/>
  <c r="GF92" i="7" s="1"/>
  <c r="BT65" i="7"/>
  <c r="FS65" i="7" s="1"/>
  <c r="BT16" i="7"/>
  <c r="FS16" i="7" s="1"/>
  <c r="BT57" i="7"/>
  <c r="FS57" i="7" s="1"/>
  <c r="BT43" i="7"/>
  <c r="FS43" i="7" s="1"/>
  <c r="BT34" i="7"/>
  <c r="FS34" i="7" s="1"/>
  <c r="BT54" i="7"/>
  <c r="FS54" i="7" s="1"/>
  <c r="BP10" i="7"/>
  <c r="FO10" i="7" s="1"/>
  <c r="BP35" i="7"/>
  <c r="FO35" i="7" s="1"/>
  <c r="BP36" i="7"/>
  <c r="FO36" i="7" s="1"/>
  <c r="BP66" i="7"/>
  <c r="FO66" i="7" s="1"/>
  <c r="BP89" i="7"/>
  <c r="FO89" i="7" s="1"/>
  <c r="BT59" i="7"/>
  <c r="FS59" i="7" s="1"/>
  <c r="CG7" i="7"/>
  <c r="GF7" i="7" s="1"/>
  <c r="CG31" i="7"/>
  <c r="GF31" i="7" s="1"/>
  <c r="CG83" i="7"/>
  <c r="GF83" i="7" s="1"/>
  <c r="AY88" i="7"/>
  <c r="EX88" i="7" s="1"/>
  <c r="AY63" i="7"/>
  <c r="EX63" i="7" s="1"/>
  <c r="AY53" i="7"/>
  <c r="EX53" i="7" s="1"/>
  <c r="CC31" i="7"/>
  <c r="GB31" i="7" s="1"/>
  <c r="Q78" i="7"/>
  <c r="DP78" i="7" s="1"/>
  <c r="AY95" i="7"/>
  <c r="EX95" i="7" s="1"/>
  <c r="Q57" i="7"/>
  <c r="DP57" i="7" s="1"/>
  <c r="CB53" i="7"/>
  <c r="GA53" i="7" s="1"/>
  <c r="CB26" i="7"/>
  <c r="GA26" i="7" s="1"/>
  <c r="CB16" i="7"/>
  <c r="GA16" i="7" s="1"/>
  <c r="CB24" i="7"/>
  <c r="GA24" i="7" s="1"/>
  <c r="CB77" i="7"/>
  <c r="GA77" i="7" s="1"/>
  <c r="CC32" i="7"/>
  <c r="GB32" i="7" s="1"/>
  <c r="CB45" i="7"/>
  <c r="GA45" i="7" s="1"/>
  <c r="AS8" i="7"/>
  <c r="ER8" i="7" s="1"/>
  <c r="BP95" i="7"/>
  <c r="FO95" i="7" s="1"/>
  <c r="AS49" i="7"/>
  <c r="ER49" i="7" s="1"/>
  <c r="AS79" i="7"/>
  <c r="ER79" i="7" s="1"/>
  <c r="AS17" i="7"/>
  <c r="ER17" i="7" s="1"/>
  <c r="AS19" i="7"/>
  <c r="ER19" i="7" s="1"/>
  <c r="AS29" i="7"/>
  <c r="ER29" i="7" s="1"/>
  <c r="AS30" i="7"/>
  <c r="ER30" i="7" s="1"/>
  <c r="AS10" i="7"/>
  <c r="ER10" i="7" s="1"/>
  <c r="AS95" i="7"/>
  <c r="ER95" i="7" s="1"/>
  <c r="BT6" i="7"/>
  <c r="FS6" i="7" s="1"/>
  <c r="BP52" i="7"/>
  <c r="FO52" i="7" s="1"/>
  <c r="BP12" i="7"/>
  <c r="FO12" i="7" s="1"/>
  <c r="BP69" i="7"/>
  <c r="FO69" i="7" s="1"/>
  <c r="CG93" i="7"/>
  <c r="GF93" i="7" s="1"/>
  <c r="CG20" i="7"/>
  <c r="GF20" i="7" s="1"/>
  <c r="BT86" i="7"/>
  <c r="FS86" i="7" s="1"/>
  <c r="BT95" i="7"/>
  <c r="FS95" i="7" s="1"/>
  <c r="BT44" i="7"/>
  <c r="FS44" i="7" s="1"/>
  <c r="BT55" i="7"/>
  <c r="FS55" i="7" s="1"/>
  <c r="BT85" i="7"/>
  <c r="FS85" i="7" s="1"/>
  <c r="BT101" i="7"/>
  <c r="FS101" i="7" s="1"/>
  <c r="BP94" i="7"/>
  <c r="FO94" i="7" s="1"/>
  <c r="BP48" i="7"/>
  <c r="FO48" i="7" s="1"/>
  <c r="BP37" i="7"/>
  <c r="FO37" i="7" s="1"/>
  <c r="BP27" i="7"/>
  <c r="FO27" i="7" s="1"/>
  <c r="BP63" i="7"/>
  <c r="FO63" i="7" s="1"/>
  <c r="BP44" i="7"/>
  <c r="FO44" i="7" s="1"/>
  <c r="BT93" i="7"/>
  <c r="FS93" i="7" s="1"/>
  <c r="BT12" i="7"/>
  <c r="FS12" i="7" s="1"/>
  <c r="CG74" i="7"/>
  <c r="GF74" i="7" s="1"/>
  <c r="CG95" i="7"/>
  <c r="GF95" i="7" s="1"/>
  <c r="CG38" i="7"/>
  <c r="GF38" i="7" s="1"/>
  <c r="CC81" i="7"/>
  <c r="GB81" i="7" s="1"/>
  <c r="CC3" i="7"/>
  <c r="GB3" i="7" s="1"/>
  <c r="CC90" i="7"/>
  <c r="GB90" i="7" s="1"/>
  <c r="CB36" i="7"/>
  <c r="GA36" i="7" s="1"/>
  <c r="CB86" i="7"/>
  <c r="GA86" i="7" s="1"/>
  <c r="CB66" i="7"/>
  <c r="GA66" i="7" s="1"/>
  <c r="CB19" i="7"/>
  <c r="GA19" i="7" s="1"/>
  <c r="CS97" i="7"/>
  <c r="GR97" i="7" s="1"/>
  <c r="AS62" i="7"/>
  <c r="ER62" i="7" s="1"/>
  <c r="AS84" i="7"/>
  <c r="ER84" i="7" s="1"/>
  <c r="AS100" i="7"/>
  <c r="ER100" i="7" s="1"/>
  <c r="AS38" i="7"/>
  <c r="ER38" i="7" s="1"/>
  <c r="AS78" i="7"/>
  <c r="ER78" i="7" s="1"/>
  <c r="AS55" i="7"/>
  <c r="ER55" i="7" s="1"/>
  <c r="AS57" i="7"/>
  <c r="ER57" i="7" s="1"/>
  <c r="BT5" i="7"/>
  <c r="FS5" i="7" s="1"/>
  <c r="BP50" i="7"/>
  <c r="FO50" i="7" s="1"/>
  <c r="BP86" i="7"/>
  <c r="FO86" i="7" s="1"/>
  <c r="BP76" i="7"/>
  <c r="FO76" i="7" s="1"/>
  <c r="CG90" i="7"/>
  <c r="GF90" i="7" s="1"/>
  <c r="CG28" i="7"/>
  <c r="GF28" i="7" s="1"/>
  <c r="CG8" i="7"/>
  <c r="GF8" i="7" s="1"/>
  <c r="CG102" i="7"/>
  <c r="GF102" i="7" s="1"/>
  <c r="BT45" i="7"/>
  <c r="FS45" i="7" s="1"/>
  <c r="BT70" i="7"/>
  <c r="FS70" i="7" s="1"/>
  <c r="BT27" i="7"/>
  <c r="FS27" i="7" s="1"/>
  <c r="BT87" i="7"/>
  <c r="FS87" i="7" s="1"/>
  <c r="BP93" i="7"/>
  <c r="FO93" i="7" s="1"/>
  <c r="BP15" i="7"/>
  <c r="FO15" i="7" s="1"/>
  <c r="BP64" i="7"/>
  <c r="FO64" i="7" s="1"/>
  <c r="BP90" i="7"/>
  <c r="FO90" i="7" s="1"/>
  <c r="BP42" i="7"/>
  <c r="FO42" i="7" s="1"/>
  <c r="BP46" i="7"/>
  <c r="FO46" i="7" s="1"/>
  <c r="BT61" i="7"/>
  <c r="FS61" i="7" s="1"/>
  <c r="CG39" i="7"/>
  <c r="GF39" i="7" s="1"/>
  <c r="CG67" i="7"/>
  <c r="GF67" i="7" s="1"/>
  <c r="CG75" i="7"/>
  <c r="GF75" i="7" s="1"/>
  <c r="CC101" i="7"/>
  <c r="GB101" i="7" s="1"/>
  <c r="CC11" i="7"/>
  <c r="GB11" i="7" s="1"/>
  <c r="CC24" i="7"/>
  <c r="GB24" i="7" s="1"/>
  <c r="CB46" i="7"/>
  <c r="GA46" i="7" s="1"/>
  <c r="CB92" i="7"/>
  <c r="GA92" i="7" s="1"/>
  <c r="CB11" i="7"/>
  <c r="GA11" i="7" s="1"/>
  <c r="CB63" i="7"/>
  <c r="GA63" i="7" s="1"/>
  <c r="Q31" i="7"/>
  <c r="DP31" i="7" s="1"/>
  <c r="CB15" i="7"/>
  <c r="GA15" i="7" s="1"/>
  <c r="AS39" i="7"/>
  <c r="ER39" i="7" s="1"/>
  <c r="AS98" i="7"/>
  <c r="ER98" i="7" s="1"/>
  <c r="AS20" i="7"/>
  <c r="ER20" i="7" s="1"/>
  <c r="AS83" i="7"/>
  <c r="ER83" i="7" s="1"/>
  <c r="AS25" i="7"/>
  <c r="ER25" i="7" s="1"/>
  <c r="AS46" i="7"/>
  <c r="ER46" i="7" s="1"/>
  <c r="AS14" i="7"/>
  <c r="ER14" i="7" s="1"/>
  <c r="AS11" i="7"/>
  <c r="ER11" i="7" s="1"/>
  <c r="CC4" i="7"/>
  <c r="GB4" i="7" s="1"/>
  <c r="BP72" i="7"/>
  <c r="FO72" i="7" s="1"/>
  <c r="BP25" i="7"/>
  <c r="FO25" i="7" s="1"/>
  <c r="BP81" i="7"/>
  <c r="FO81" i="7" s="1"/>
  <c r="CG17" i="7"/>
  <c r="GF17" i="7" s="1"/>
  <c r="CG76" i="7"/>
  <c r="GF76" i="7" s="1"/>
  <c r="CG27" i="7"/>
  <c r="GF27" i="7" s="1"/>
  <c r="BT17" i="7"/>
  <c r="FS17" i="7" s="1"/>
  <c r="BT52" i="7"/>
  <c r="FS52" i="7" s="1"/>
  <c r="BT26" i="7"/>
  <c r="FS26" i="7" s="1"/>
  <c r="BT63" i="7"/>
  <c r="FS63" i="7" s="1"/>
  <c r="BT94" i="7"/>
  <c r="FS94" i="7" s="1"/>
  <c r="BT102" i="7"/>
  <c r="FS102" i="7" s="1"/>
  <c r="BT32" i="7"/>
  <c r="FS32" i="7" s="1"/>
  <c r="BT77" i="7"/>
  <c r="FS77" i="7" s="1"/>
  <c r="BP29" i="7"/>
  <c r="FO29" i="7" s="1"/>
  <c r="BP28" i="7"/>
  <c r="FO28" i="7" s="1"/>
  <c r="BP38" i="7"/>
  <c r="FO38" i="7" s="1"/>
  <c r="BP67" i="7"/>
  <c r="FO67" i="7" s="1"/>
  <c r="BP39" i="7"/>
  <c r="FO39" i="7" s="1"/>
  <c r="BP77" i="7"/>
  <c r="FO77" i="7" s="1"/>
  <c r="BT74" i="7"/>
  <c r="FS74" i="7" s="1"/>
  <c r="CG96" i="7"/>
  <c r="GF96" i="7" s="1"/>
  <c r="CG40" i="7"/>
  <c r="GF40" i="7" s="1"/>
  <c r="CG60" i="7"/>
  <c r="GF60" i="7" s="1"/>
  <c r="DA76" i="7"/>
  <c r="GZ76" i="7" s="1"/>
  <c r="AY74" i="7"/>
  <c r="EX74" i="7" s="1"/>
  <c r="CC39" i="7"/>
  <c r="GB39" i="7" s="1"/>
  <c r="CC7" i="7"/>
  <c r="GB7" i="7" s="1"/>
  <c r="CC60" i="7"/>
  <c r="GB60" i="7" s="1"/>
  <c r="CB99" i="7"/>
  <c r="GA99" i="7" s="1"/>
  <c r="CB71" i="7"/>
  <c r="GA71" i="7" s="1"/>
  <c r="CB95" i="7"/>
  <c r="GA95" i="7" s="1"/>
  <c r="CB67" i="7"/>
  <c r="GA67" i="7" s="1"/>
  <c r="CC99" i="7"/>
  <c r="GB99" i="7" s="1"/>
  <c r="CC35" i="7"/>
  <c r="GB35" i="7" s="1"/>
  <c r="CB29" i="7"/>
  <c r="GA29" i="7" s="1"/>
  <c r="BP57" i="7"/>
  <c r="FO57" i="7" s="1"/>
  <c r="AS58" i="7"/>
  <c r="ER58" i="7" s="1"/>
  <c r="AS75" i="7"/>
  <c r="ER75" i="7" s="1"/>
  <c r="AS31" i="7"/>
  <c r="ER31" i="7" s="1"/>
  <c r="AS102" i="7"/>
  <c r="ER102" i="7" s="1"/>
  <c r="AS3" i="7"/>
  <c r="ER3" i="7" s="1"/>
  <c r="AS88" i="7"/>
  <c r="ER88" i="7" s="1"/>
  <c r="AS59" i="7"/>
  <c r="ER59" i="7" s="1"/>
  <c r="AS22" i="7"/>
  <c r="ER22" i="7" s="1"/>
  <c r="CC9" i="7"/>
  <c r="GB9" i="7" s="1"/>
  <c r="BP62" i="7"/>
  <c r="FO62" i="7" s="1"/>
  <c r="BP96" i="7"/>
  <c r="FO96" i="7" s="1"/>
  <c r="BP32" i="7"/>
  <c r="FO32" i="7" s="1"/>
  <c r="CG53" i="7"/>
  <c r="GF53" i="7" s="1"/>
  <c r="CG77" i="7"/>
  <c r="GF77" i="7" s="1"/>
  <c r="CG46" i="7"/>
  <c r="GF46" i="7" s="1"/>
  <c r="BT68" i="7"/>
  <c r="FS68" i="7" s="1"/>
  <c r="BT23" i="7"/>
  <c r="FS23" i="7" s="1"/>
  <c r="BT50" i="7"/>
  <c r="FS50" i="7" s="1"/>
  <c r="BT88" i="7"/>
  <c r="FS88" i="7" s="1"/>
  <c r="BT31" i="7"/>
  <c r="FS31" i="7" s="1"/>
  <c r="BT78" i="7"/>
  <c r="FS78" i="7" s="1"/>
  <c r="BP17" i="7"/>
  <c r="FO17" i="7" s="1"/>
  <c r="BP102" i="7"/>
  <c r="FO102" i="7" s="1"/>
  <c r="BP51" i="7"/>
  <c r="FO51" i="7" s="1"/>
  <c r="BP41" i="7"/>
  <c r="FO41" i="7" s="1"/>
  <c r="BP99" i="7"/>
  <c r="FO99" i="7" s="1"/>
  <c r="BP61" i="7"/>
  <c r="FO61" i="7" s="1"/>
  <c r="DB20" i="7"/>
  <c r="HA20" i="7" s="1"/>
  <c r="CB14" i="7"/>
  <c r="GA14" i="7" s="1"/>
  <c r="BT99" i="7"/>
  <c r="FS99" i="7" s="1"/>
  <c r="CG59" i="7"/>
  <c r="GF59" i="7" s="1"/>
  <c r="CG80" i="7"/>
  <c r="GF80" i="7" s="1"/>
  <c r="CG14" i="7"/>
  <c r="GF14" i="7" s="1"/>
  <c r="CG49" i="7"/>
  <c r="GF49" i="7" s="1"/>
  <c r="AY58" i="7"/>
  <c r="EX58" i="7" s="1"/>
  <c r="AY98" i="7"/>
  <c r="EX98" i="7" s="1"/>
  <c r="CC82" i="7"/>
  <c r="GB82" i="7" s="1"/>
  <c r="AY13" i="7"/>
  <c r="EX13" i="7" s="1"/>
  <c r="CB91" i="7"/>
  <c r="GA91" i="7" s="1"/>
  <c r="CB22" i="7"/>
  <c r="GA22" i="7" s="1"/>
  <c r="CB17" i="7"/>
  <c r="GA17" i="7" s="1"/>
  <c r="CC80" i="7"/>
  <c r="GB80" i="7" s="1"/>
  <c r="CB48" i="7"/>
  <c r="GA48" i="7" s="1"/>
  <c r="AS18" i="7"/>
  <c r="ER18" i="7" s="1"/>
  <c r="AS43" i="7"/>
  <c r="ER43" i="7" s="1"/>
  <c r="AS34" i="7"/>
  <c r="ER34" i="7" s="1"/>
  <c r="AS4" i="7"/>
  <c r="ER4" i="7" s="1"/>
  <c r="AS82" i="7"/>
  <c r="ER82" i="7" s="1"/>
  <c r="Y46" i="7"/>
  <c r="DX46" i="7" s="1"/>
  <c r="Y55" i="7"/>
  <c r="DX55" i="7" s="1"/>
  <c r="CA75" i="7"/>
  <c r="FZ75" i="7" s="1"/>
  <c r="CA45" i="7"/>
  <c r="FZ45" i="7" s="1"/>
  <c r="Y9" i="7"/>
  <c r="DX9" i="7" s="1"/>
  <c r="CA85" i="7"/>
  <c r="FZ85" i="7" s="1"/>
  <c r="Y83" i="7"/>
  <c r="DX83" i="7" s="1"/>
  <c r="Y18" i="7"/>
  <c r="DX18" i="7" s="1"/>
  <c r="CA74" i="7"/>
  <c r="FZ74" i="7" s="1"/>
  <c r="AO10" i="7"/>
  <c r="EN10" i="7" s="1"/>
  <c r="AO52" i="7"/>
  <c r="EN52" i="7" s="1"/>
  <c r="AO16" i="7"/>
  <c r="EN16" i="7" s="1"/>
  <c r="AO34" i="7"/>
  <c r="EN34" i="7" s="1"/>
  <c r="AO13" i="7"/>
  <c r="EN13" i="7" s="1"/>
  <c r="AO22" i="7"/>
  <c r="EN22" i="7" s="1"/>
  <c r="AO35" i="7"/>
  <c r="EN35" i="7" s="1"/>
  <c r="AO101" i="7"/>
  <c r="EN101" i="7" s="1"/>
  <c r="AO47" i="7"/>
  <c r="EN47" i="7" s="1"/>
  <c r="AO29" i="7"/>
  <c r="EN29" i="7" s="1"/>
  <c r="AO37" i="7"/>
  <c r="EN37" i="7" s="1"/>
  <c r="AO72" i="7"/>
  <c r="EN72" i="7" s="1"/>
  <c r="AO15" i="7"/>
  <c r="EN15" i="7" s="1"/>
  <c r="BL52" i="7"/>
  <c r="FK52" i="7" s="1"/>
  <c r="BL79" i="7"/>
  <c r="FK79" i="7" s="1"/>
  <c r="BL29" i="7"/>
  <c r="FK29" i="7" s="1"/>
  <c r="BL93" i="7"/>
  <c r="FK93" i="7" s="1"/>
  <c r="BL66" i="7"/>
  <c r="FK66" i="7" s="1"/>
  <c r="BL3" i="7"/>
  <c r="FK3" i="7" s="1"/>
  <c r="BL99" i="7"/>
  <c r="FK99" i="7" s="1"/>
  <c r="BL51" i="7"/>
  <c r="FK51" i="7" s="1"/>
  <c r="Y87" i="7"/>
  <c r="DX87" i="7" s="1"/>
  <c r="CA46" i="7"/>
  <c r="FZ46" i="7" s="1"/>
  <c r="CA14" i="7"/>
  <c r="FZ14" i="7" s="1"/>
  <c r="CA26" i="7"/>
  <c r="FZ26" i="7" s="1"/>
  <c r="Y80" i="7"/>
  <c r="DX80" i="7" s="1"/>
  <c r="CA88" i="7"/>
  <c r="FZ88" i="7" s="1"/>
  <c r="CA10" i="7"/>
  <c r="FZ10" i="7" s="1"/>
  <c r="CA71" i="7"/>
  <c r="FZ71" i="7" s="1"/>
  <c r="CA79" i="7"/>
  <c r="FZ79" i="7" s="1"/>
  <c r="CA94" i="7"/>
  <c r="FZ94" i="7" s="1"/>
  <c r="CA30" i="7"/>
  <c r="FZ30" i="7" s="1"/>
  <c r="CA69" i="7"/>
  <c r="FZ69" i="7" s="1"/>
  <c r="Y88" i="7"/>
  <c r="DX88" i="7" s="1"/>
  <c r="Y3" i="7"/>
  <c r="DX3" i="7" s="1"/>
  <c r="Y71" i="7"/>
  <c r="DX71" i="7" s="1"/>
  <c r="AO77" i="7"/>
  <c r="EN77" i="7" s="1"/>
  <c r="AO53" i="7"/>
  <c r="EN53" i="7" s="1"/>
  <c r="AO32" i="7"/>
  <c r="EN32" i="7" s="1"/>
  <c r="AO98" i="7"/>
  <c r="EN98" i="7" s="1"/>
  <c r="AO24" i="7"/>
  <c r="EN24" i="7" s="1"/>
  <c r="CJ60" i="7"/>
  <c r="GI60" i="7" s="1"/>
  <c r="CJ26" i="7"/>
  <c r="GI26" i="7" s="1"/>
  <c r="CJ93" i="7"/>
  <c r="GI93" i="7" s="1"/>
  <c r="CJ10" i="7"/>
  <c r="GI10" i="7" s="1"/>
  <c r="CJ41" i="7"/>
  <c r="GI41" i="7" s="1"/>
  <c r="CJ20" i="7"/>
  <c r="GI20" i="7" s="1"/>
  <c r="CJ59" i="7"/>
  <c r="GI59" i="7" s="1"/>
  <c r="CJ52" i="7"/>
  <c r="GI52" i="7" s="1"/>
  <c r="CJ85" i="7"/>
  <c r="GI85" i="7" s="1"/>
  <c r="CJ64" i="7"/>
  <c r="GI64" i="7" s="1"/>
  <c r="CJ4" i="7"/>
  <c r="GI4" i="7" s="1"/>
  <c r="CJ48" i="7"/>
  <c r="GI48" i="7" s="1"/>
  <c r="CJ94" i="7"/>
  <c r="GI94" i="7" s="1"/>
  <c r="CJ92" i="7"/>
  <c r="GI92" i="7" s="1"/>
  <c r="CJ43" i="7"/>
  <c r="GI43" i="7" s="1"/>
  <c r="CJ88" i="7"/>
  <c r="GI88" i="7" s="1"/>
  <c r="BW5" i="7"/>
  <c r="FV5" i="7" s="1"/>
  <c r="BW11" i="7"/>
  <c r="FV11" i="7" s="1"/>
  <c r="BW42" i="7"/>
  <c r="FV42" i="7" s="1"/>
  <c r="AB4" i="7"/>
  <c r="EA4" i="7" s="1"/>
  <c r="AB9" i="7"/>
  <c r="EA9" i="7" s="1"/>
  <c r="CU67" i="7"/>
  <c r="GT67" i="7" s="1"/>
  <c r="CU32" i="7"/>
  <c r="GT32" i="7" s="1"/>
  <c r="Y19" i="7"/>
  <c r="DX19" i="7" s="1"/>
  <c r="Y36" i="7"/>
  <c r="DX36" i="7" s="1"/>
  <c r="Y40" i="7"/>
  <c r="DX40" i="7" s="1"/>
  <c r="Y70" i="7"/>
  <c r="DX70" i="7" s="1"/>
  <c r="Y38" i="7"/>
  <c r="DX38" i="7" s="1"/>
  <c r="Y86" i="7"/>
  <c r="DX86" i="7" s="1"/>
  <c r="Y44" i="7"/>
  <c r="DX44" i="7" s="1"/>
  <c r="Y100" i="7"/>
  <c r="DX100" i="7" s="1"/>
  <c r="Y31" i="7"/>
  <c r="DX31" i="7" s="1"/>
  <c r="Y43" i="7"/>
  <c r="DX43" i="7" s="1"/>
  <c r="Y53" i="7"/>
  <c r="DX53" i="7" s="1"/>
  <c r="CA31" i="7"/>
  <c r="FZ31" i="7" s="1"/>
  <c r="CA56" i="7"/>
  <c r="FZ56" i="7" s="1"/>
  <c r="CA83" i="7"/>
  <c r="FZ83" i="7" s="1"/>
  <c r="CA9" i="7"/>
  <c r="FZ9" i="7" s="1"/>
  <c r="CA34" i="7"/>
  <c r="FZ34" i="7" s="1"/>
  <c r="CA38" i="7"/>
  <c r="FZ38" i="7" s="1"/>
  <c r="CA25" i="7"/>
  <c r="FZ25" i="7" s="1"/>
  <c r="CA64" i="7"/>
  <c r="FZ64" i="7" s="1"/>
  <c r="CA65" i="7"/>
  <c r="FZ65" i="7" s="1"/>
  <c r="CA32" i="7"/>
  <c r="FZ32" i="7" s="1"/>
  <c r="Y93" i="7"/>
  <c r="DX93" i="7" s="1"/>
  <c r="Y23" i="7"/>
  <c r="DX23" i="7" s="1"/>
  <c r="Y59" i="7"/>
  <c r="DX59" i="7" s="1"/>
  <c r="CA36" i="7"/>
  <c r="FZ36" i="7" s="1"/>
  <c r="Y12" i="7"/>
  <c r="DX12" i="7" s="1"/>
  <c r="Y63" i="7"/>
  <c r="DX63" i="7" s="1"/>
  <c r="Y11" i="7"/>
  <c r="DX11" i="7" s="1"/>
  <c r="CA89" i="7"/>
  <c r="FZ89" i="7" s="1"/>
  <c r="CA60" i="7"/>
  <c r="FZ60" i="7" s="1"/>
  <c r="CA91" i="7"/>
  <c r="FZ91" i="7" s="1"/>
  <c r="Y14" i="7"/>
  <c r="DX14" i="7" s="1"/>
  <c r="CA92" i="7"/>
  <c r="FZ92" i="7" s="1"/>
  <c r="Y65" i="7"/>
  <c r="DX65" i="7" s="1"/>
  <c r="Y91" i="7"/>
  <c r="DX91" i="7" s="1"/>
  <c r="Y74" i="7"/>
  <c r="DX74" i="7" s="1"/>
  <c r="CA102" i="7"/>
  <c r="FZ102" i="7" s="1"/>
  <c r="CA82" i="7"/>
  <c r="FZ82" i="7" s="1"/>
  <c r="BE4" i="7"/>
  <c r="FD4" i="7" s="1"/>
  <c r="BE11" i="7"/>
  <c r="FD11" i="7" s="1"/>
  <c r="Y29" i="7"/>
  <c r="DX29" i="7" s="1"/>
  <c r="Y72" i="7"/>
  <c r="DX72" i="7" s="1"/>
  <c r="CA41" i="7"/>
  <c r="FZ41" i="7" s="1"/>
  <c r="CA87" i="7"/>
  <c r="FZ87" i="7" s="1"/>
  <c r="CA77" i="7"/>
  <c r="FZ77" i="7" s="1"/>
  <c r="CA7" i="7"/>
  <c r="FZ7" i="7" s="1"/>
  <c r="CA84" i="7"/>
  <c r="FZ84" i="7" s="1"/>
  <c r="CA98" i="7"/>
  <c r="FZ98" i="7" s="1"/>
  <c r="CA54" i="7"/>
  <c r="FZ54" i="7" s="1"/>
  <c r="CA96" i="7"/>
  <c r="FZ96" i="7" s="1"/>
  <c r="CA44" i="7"/>
  <c r="FZ44" i="7" s="1"/>
  <c r="CA72" i="7"/>
  <c r="FZ72" i="7" s="1"/>
  <c r="CA61" i="7"/>
  <c r="FZ61" i="7" s="1"/>
  <c r="CA57" i="7"/>
  <c r="FZ57" i="7" s="1"/>
  <c r="CA40" i="7"/>
  <c r="FZ40" i="7" s="1"/>
  <c r="AO79" i="7"/>
  <c r="EN79" i="7" s="1"/>
  <c r="AO12" i="7"/>
  <c r="EN12" i="7" s="1"/>
  <c r="AO69" i="7"/>
  <c r="EN69" i="7" s="1"/>
  <c r="Y37" i="7"/>
  <c r="DX37" i="7" s="1"/>
  <c r="Y90" i="7"/>
  <c r="DX90" i="7" s="1"/>
  <c r="CA66" i="7"/>
  <c r="FZ66" i="7" s="1"/>
  <c r="CA50" i="7"/>
  <c r="FZ50" i="7" s="1"/>
  <c r="BL56" i="7"/>
  <c r="FK56" i="7" s="1"/>
  <c r="BL77" i="7"/>
  <c r="FK77" i="7" s="1"/>
  <c r="BS33" i="7"/>
  <c r="FR33" i="7" s="1"/>
  <c r="BS19" i="7"/>
  <c r="FR19" i="7" s="1"/>
  <c r="Y6" i="7"/>
  <c r="DX6" i="7" s="1"/>
  <c r="CA78" i="7"/>
  <c r="FZ78" i="7" s="1"/>
  <c r="CA97" i="7"/>
  <c r="FZ97" i="7" s="1"/>
  <c r="Y68" i="7"/>
  <c r="DX68" i="7" s="1"/>
  <c r="CA16" i="7"/>
  <c r="FZ16" i="7" s="1"/>
  <c r="Y66" i="7"/>
  <c r="DX66" i="7" s="1"/>
  <c r="Y47" i="7"/>
  <c r="DX47" i="7" s="1"/>
  <c r="CA62" i="7"/>
  <c r="FZ62" i="7" s="1"/>
  <c r="CA17" i="7"/>
  <c r="FZ17" i="7" s="1"/>
  <c r="CA13" i="7"/>
  <c r="FZ13" i="7" s="1"/>
  <c r="CA58" i="7"/>
  <c r="FZ58" i="7" s="1"/>
  <c r="CA93" i="7"/>
  <c r="FZ93" i="7" s="1"/>
  <c r="Y8" i="7"/>
  <c r="DX8" i="7" s="1"/>
  <c r="CA49" i="7"/>
  <c r="FZ49" i="7" s="1"/>
  <c r="Y35" i="7"/>
  <c r="DX35" i="7" s="1"/>
  <c r="CA63" i="7"/>
  <c r="FZ63" i="7" s="1"/>
  <c r="Y101" i="7"/>
  <c r="DX101" i="7" s="1"/>
  <c r="Y95" i="7"/>
  <c r="DX95" i="7" s="1"/>
  <c r="CA37" i="7"/>
  <c r="FZ37" i="7" s="1"/>
  <c r="BL46" i="7"/>
  <c r="FK46" i="7" s="1"/>
  <c r="BL19" i="7"/>
  <c r="FK19" i="7" s="1"/>
  <c r="AT5" i="7"/>
  <c r="ES5" i="7" s="1"/>
  <c r="AT57" i="7"/>
  <c r="ES57" i="7" s="1"/>
  <c r="CP13" i="7"/>
  <c r="GO13" i="7" s="1"/>
  <c r="CP46" i="7"/>
  <c r="GO46" i="7" s="1"/>
  <c r="CP96" i="7"/>
  <c r="GO96" i="7" s="1"/>
  <c r="CP49" i="7"/>
  <c r="GO49" i="7" s="1"/>
  <c r="CP20" i="7"/>
  <c r="GO20" i="7" s="1"/>
  <c r="CP59" i="7"/>
  <c r="GO59" i="7" s="1"/>
  <c r="CP91" i="7"/>
  <c r="GO91" i="7" s="1"/>
  <c r="CP19" i="7"/>
  <c r="GO19" i="7" s="1"/>
  <c r="AH21" i="7"/>
  <c r="EG21" i="7" s="1"/>
  <c r="AH84" i="7"/>
  <c r="EG84" i="7" s="1"/>
  <c r="AH83" i="7"/>
  <c r="EG83" i="7" s="1"/>
  <c r="AH20" i="7"/>
  <c r="EG20" i="7" s="1"/>
  <c r="AH57" i="7"/>
  <c r="EG57" i="7" s="1"/>
  <c r="AH102" i="7"/>
  <c r="EG102" i="7" s="1"/>
  <c r="AH100" i="7"/>
  <c r="EG100" i="7" s="1"/>
  <c r="AH37" i="7"/>
  <c r="EG37" i="7" s="1"/>
  <c r="AH26" i="7"/>
  <c r="EG26" i="7" s="1"/>
  <c r="AH23" i="7"/>
  <c r="EG23" i="7" s="1"/>
  <c r="AH56" i="7"/>
  <c r="EG56" i="7" s="1"/>
  <c r="AH10" i="7"/>
  <c r="EG10" i="7" s="1"/>
  <c r="AH50" i="7"/>
  <c r="EG50" i="7" s="1"/>
  <c r="AH91" i="7"/>
  <c r="EG91" i="7" s="1"/>
  <c r="AH76" i="7"/>
  <c r="EG76" i="7" s="1"/>
  <c r="AH95" i="7"/>
  <c r="EG95" i="7" s="1"/>
  <c r="AH53" i="7"/>
  <c r="EG53" i="7" s="1"/>
  <c r="AH59" i="7"/>
  <c r="EG59" i="7" s="1"/>
  <c r="AH58" i="7"/>
  <c r="EG58" i="7" s="1"/>
  <c r="AH68" i="7"/>
  <c r="EG68" i="7" s="1"/>
  <c r="AH35" i="7"/>
  <c r="EG35" i="7" s="1"/>
  <c r="AH90" i="7"/>
  <c r="EG90" i="7" s="1"/>
  <c r="AH64" i="7"/>
  <c r="EG64" i="7" s="1"/>
  <c r="AH51" i="7"/>
  <c r="EG51" i="7" s="1"/>
  <c r="AH33" i="7"/>
  <c r="EG33" i="7" s="1"/>
  <c r="AH81" i="7"/>
  <c r="EG81" i="7" s="1"/>
  <c r="BB36" i="7"/>
  <c r="FA36" i="7" s="1"/>
  <c r="BB59" i="7"/>
  <c r="FA59" i="7" s="1"/>
  <c r="BB52" i="7"/>
  <c r="FA52" i="7" s="1"/>
  <c r="BB42" i="7"/>
  <c r="FA42" i="7" s="1"/>
  <c r="BB62" i="7"/>
  <c r="FA62" i="7" s="1"/>
  <c r="BB84" i="7"/>
  <c r="FA84" i="7" s="1"/>
  <c r="AD52" i="7"/>
  <c r="EC52" i="7" s="1"/>
  <c r="AD19" i="7"/>
  <c r="EC19" i="7" s="1"/>
  <c r="AD93" i="7"/>
  <c r="EC93" i="7" s="1"/>
  <c r="AD7" i="7"/>
  <c r="EC7" i="7" s="1"/>
  <c r="AD33" i="7"/>
  <c r="EC33" i="7" s="1"/>
  <c r="AD89" i="7"/>
  <c r="EC89" i="7" s="1"/>
  <c r="AD102" i="7"/>
  <c r="EC102" i="7" s="1"/>
  <c r="AD73" i="7"/>
  <c r="EC73" i="7" s="1"/>
  <c r="AD4" i="7"/>
  <c r="EC4" i="7" s="1"/>
  <c r="V40" i="7"/>
  <c r="DU40" i="7" s="1"/>
  <c r="V66" i="7"/>
  <c r="DU66" i="7" s="1"/>
  <c r="V86" i="7"/>
  <c r="DU86" i="7" s="1"/>
  <c r="V100" i="7"/>
  <c r="DU100" i="7" s="1"/>
  <c r="V70" i="7"/>
  <c r="DU70" i="7" s="1"/>
  <c r="V84" i="7"/>
  <c r="DU84" i="7" s="1"/>
  <c r="V35" i="7"/>
  <c r="DU35" i="7" s="1"/>
  <c r="V87" i="7"/>
  <c r="DU87" i="7" s="1"/>
  <c r="V56" i="7"/>
  <c r="DU56" i="7" s="1"/>
  <c r="V67" i="7"/>
  <c r="DU67" i="7" s="1"/>
  <c r="V18" i="7"/>
  <c r="DU18" i="7" s="1"/>
  <c r="V76" i="7"/>
  <c r="DU76" i="7" s="1"/>
  <c r="CA48" i="7"/>
  <c r="FZ48" i="7" s="1"/>
  <c r="Y62" i="7"/>
  <c r="DX62" i="7" s="1"/>
  <c r="CA29" i="7"/>
  <c r="FZ29" i="7" s="1"/>
  <c r="Y48" i="7"/>
  <c r="DX48" i="7" s="1"/>
  <c r="CA4" i="7"/>
  <c r="FZ4" i="7" s="1"/>
  <c r="Y56" i="7"/>
  <c r="DX56" i="7" s="1"/>
  <c r="Y102" i="7"/>
  <c r="DX102" i="7" s="1"/>
  <c r="Y41" i="7"/>
  <c r="DX41" i="7" s="1"/>
  <c r="CA68" i="7"/>
  <c r="FZ68" i="7" s="1"/>
  <c r="CA90" i="7"/>
  <c r="FZ90" i="7" s="1"/>
  <c r="CA43" i="7"/>
  <c r="FZ43" i="7" s="1"/>
  <c r="CA99" i="7"/>
  <c r="FZ99" i="7" s="1"/>
  <c r="CA101" i="7"/>
  <c r="FZ101" i="7" s="1"/>
  <c r="Y28" i="7"/>
  <c r="DX28" i="7" s="1"/>
  <c r="Y69" i="7"/>
  <c r="DX69" i="7" s="1"/>
  <c r="CA12" i="7"/>
  <c r="FZ12" i="7" s="1"/>
  <c r="Y13" i="7"/>
  <c r="DX13" i="7" s="1"/>
  <c r="Y89" i="7"/>
  <c r="DX89" i="7" s="1"/>
  <c r="Y84" i="7"/>
  <c r="DX84" i="7" s="1"/>
  <c r="CA42" i="7"/>
  <c r="FZ42" i="7" s="1"/>
  <c r="Y67" i="7"/>
  <c r="DX67" i="7" s="1"/>
  <c r="BL60" i="7"/>
  <c r="FK60" i="7" s="1"/>
  <c r="V94" i="7"/>
  <c r="DU94" i="7" s="1"/>
  <c r="CY98" i="7"/>
  <c r="GX98" i="7" s="1"/>
  <c r="CY50" i="7"/>
  <c r="GX50" i="7" s="1"/>
  <c r="CY68" i="7"/>
  <c r="GX68" i="7" s="1"/>
  <c r="CY70" i="7"/>
  <c r="GX70" i="7" s="1"/>
  <c r="CY5" i="7"/>
  <c r="GX5" i="7" s="1"/>
  <c r="CY101" i="7"/>
  <c r="GX101" i="7" s="1"/>
  <c r="CY48" i="7"/>
  <c r="GX48" i="7" s="1"/>
  <c r="CY49" i="7"/>
  <c r="GX49" i="7" s="1"/>
  <c r="CY46" i="7"/>
  <c r="GX46" i="7" s="1"/>
  <c r="CY53" i="7"/>
  <c r="GX53" i="7" s="1"/>
  <c r="X33" i="7"/>
  <c r="DW33" i="7" s="1"/>
  <c r="AX49" i="7"/>
  <c r="EW49" i="7" s="1"/>
  <c r="CT78" i="7"/>
  <c r="GS78" i="7" s="1"/>
  <c r="AX98" i="7"/>
  <c r="EW98" i="7" s="1"/>
  <c r="CT99" i="7"/>
  <c r="GS99" i="7" s="1"/>
  <c r="CT46" i="7"/>
  <c r="GS46" i="7" s="1"/>
  <c r="CT41" i="7"/>
  <c r="GS41" i="7" s="1"/>
  <c r="CT60" i="7"/>
  <c r="GS60" i="7" s="1"/>
  <c r="CT50" i="7"/>
  <c r="GS50" i="7" s="1"/>
  <c r="CT36" i="7"/>
  <c r="GS36" i="7" s="1"/>
  <c r="CB49" i="7"/>
  <c r="GA49" i="7" s="1"/>
  <c r="CB31" i="7"/>
  <c r="GA31" i="7" s="1"/>
  <c r="CB37" i="7"/>
  <c r="GA37" i="7" s="1"/>
  <c r="CB30" i="7"/>
  <c r="GA30" i="7" s="1"/>
  <c r="CB65" i="7"/>
  <c r="GA65" i="7" s="1"/>
  <c r="CB96" i="7"/>
  <c r="GA96" i="7" s="1"/>
  <c r="CB62" i="7"/>
  <c r="GA62" i="7" s="1"/>
  <c r="AJ82" i="7"/>
  <c r="EI82" i="7" s="1"/>
  <c r="AJ51" i="7"/>
  <c r="EI51" i="7" s="1"/>
  <c r="AJ96" i="7"/>
  <c r="EI96" i="7" s="1"/>
  <c r="AJ97" i="7"/>
  <c r="EI97" i="7" s="1"/>
  <c r="AJ79" i="7"/>
  <c r="EI79" i="7" s="1"/>
  <c r="AS41" i="7"/>
  <c r="ER41" i="7" s="1"/>
  <c r="AS48" i="7"/>
  <c r="ER48" i="7" s="1"/>
  <c r="AJ20" i="7"/>
  <c r="EI20" i="7" s="1"/>
  <c r="AJ42" i="7"/>
  <c r="EI42" i="7" s="1"/>
  <c r="AJ74" i="7"/>
  <c r="EI74" i="7" s="1"/>
  <c r="AJ84" i="7"/>
  <c r="EI84" i="7" s="1"/>
  <c r="AJ100" i="7"/>
  <c r="EI100" i="7" s="1"/>
  <c r="AS36" i="7"/>
  <c r="ER36" i="7" s="1"/>
  <c r="AS92" i="7"/>
  <c r="ER92" i="7" s="1"/>
  <c r="AS45" i="7"/>
  <c r="ER45" i="7" s="1"/>
  <c r="AS28" i="7"/>
  <c r="ER28" i="7" s="1"/>
  <c r="AS64" i="7"/>
  <c r="ER64" i="7" s="1"/>
  <c r="AS65" i="7"/>
  <c r="ER65" i="7" s="1"/>
  <c r="AS52" i="7"/>
  <c r="ER52" i="7" s="1"/>
  <c r="AS21" i="7"/>
  <c r="ER21" i="7" s="1"/>
  <c r="AS7" i="7"/>
  <c r="ER7" i="7" s="1"/>
  <c r="AS94" i="7"/>
  <c r="ER94" i="7" s="1"/>
  <c r="AS32" i="7"/>
  <c r="ER32" i="7" s="1"/>
  <c r="AS27" i="7"/>
  <c r="ER27" i="7" s="1"/>
  <c r="AS42" i="7"/>
  <c r="ER42" i="7" s="1"/>
  <c r="AS69" i="7"/>
  <c r="ER69" i="7" s="1"/>
  <c r="AS80" i="7"/>
  <c r="ER80" i="7" s="1"/>
  <c r="AS72" i="7"/>
  <c r="ER72" i="7" s="1"/>
  <c r="AS101" i="7"/>
  <c r="ER101" i="7" s="1"/>
  <c r="AS24" i="7"/>
  <c r="ER24" i="7" s="1"/>
  <c r="AS15" i="7"/>
  <c r="ER15" i="7" s="1"/>
  <c r="AS16" i="7"/>
  <c r="ER16" i="7" s="1"/>
  <c r="AS85" i="7"/>
  <c r="ER85" i="7" s="1"/>
  <c r="DB76" i="7"/>
  <c r="HA76" i="7" s="1"/>
  <c r="DB75" i="7"/>
  <c r="HA75" i="7" s="1"/>
  <c r="X46" i="7"/>
  <c r="DW46" i="7" s="1"/>
  <c r="CT40" i="7"/>
  <c r="GS40" i="7" s="1"/>
  <c r="CT29" i="7"/>
  <c r="GS29" i="7" s="1"/>
  <c r="CT83" i="7"/>
  <c r="GS83" i="7" s="1"/>
  <c r="CT91" i="7"/>
  <c r="GS91" i="7" s="1"/>
  <c r="CT81" i="7"/>
  <c r="GS81" i="7" s="1"/>
  <c r="CT28" i="7"/>
  <c r="GS28" i="7" s="1"/>
  <c r="Q59" i="7"/>
  <c r="DP59" i="7" s="1"/>
  <c r="CT27" i="7"/>
  <c r="GS27" i="7" s="1"/>
  <c r="CB38" i="7"/>
  <c r="GA38" i="7" s="1"/>
  <c r="CB25" i="7"/>
  <c r="GA25" i="7" s="1"/>
  <c r="CB27" i="7"/>
  <c r="GA27" i="7" s="1"/>
  <c r="CB85" i="7"/>
  <c r="GA85" i="7" s="1"/>
  <c r="CB6" i="7"/>
  <c r="GA6" i="7" s="1"/>
  <c r="CB90" i="7"/>
  <c r="GA90" i="7" s="1"/>
  <c r="Q73" i="7"/>
  <c r="DP73" i="7" s="1"/>
  <c r="CB35" i="7"/>
  <c r="GA35" i="7" s="1"/>
  <c r="AJ14" i="7"/>
  <c r="EI14" i="7" s="1"/>
  <c r="AJ31" i="7"/>
  <c r="EI31" i="7" s="1"/>
  <c r="DB7" i="7"/>
  <c r="HA7" i="7" s="1"/>
  <c r="AJ36" i="7"/>
  <c r="EI36" i="7" s="1"/>
  <c r="AJ40" i="7"/>
  <c r="EI40" i="7" s="1"/>
  <c r="AS77" i="7"/>
  <c r="ER77" i="7" s="1"/>
  <c r="AS5" i="7"/>
  <c r="ER5" i="7" s="1"/>
  <c r="AJ35" i="7"/>
  <c r="EI35" i="7" s="1"/>
  <c r="AJ16" i="7"/>
  <c r="EI16" i="7" s="1"/>
  <c r="AJ52" i="7"/>
  <c r="EI52" i="7" s="1"/>
  <c r="AJ71" i="7"/>
  <c r="EI71" i="7" s="1"/>
  <c r="AJ56" i="7"/>
  <c r="EI56" i="7" s="1"/>
  <c r="AS68" i="7"/>
  <c r="ER68" i="7" s="1"/>
  <c r="AS47" i="7"/>
  <c r="ER47" i="7" s="1"/>
  <c r="AS96" i="7"/>
  <c r="ER96" i="7" s="1"/>
  <c r="AS23" i="7"/>
  <c r="ER23" i="7" s="1"/>
  <c r="AJ39" i="7"/>
  <c r="EI39" i="7" s="1"/>
  <c r="AS56" i="7"/>
  <c r="ER56" i="7" s="1"/>
  <c r="AS51" i="7"/>
  <c r="ER51" i="7" s="1"/>
  <c r="AS6" i="7"/>
  <c r="ER6" i="7" s="1"/>
  <c r="AS13" i="7"/>
  <c r="ER13" i="7" s="1"/>
  <c r="AS54" i="7"/>
  <c r="ER54" i="7" s="1"/>
  <c r="AS93" i="7"/>
  <c r="ER93" i="7" s="1"/>
  <c r="AS63" i="7"/>
  <c r="ER63" i="7" s="1"/>
  <c r="DB68" i="7"/>
  <c r="HA68" i="7" s="1"/>
  <c r="AJ95" i="7"/>
  <c r="EI95" i="7" s="1"/>
  <c r="AJ62" i="7"/>
  <c r="EI62" i="7" s="1"/>
  <c r="AJ19" i="7"/>
  <c r="EI19" i="7" s="1"/>
  <c r="AJ28" i="7"/>
  <c r="EI28" i="7" s="1"/>
  <c r="AS71" i="7"/>
  <c r="ER71" i="7" s="1"/>
  <c r="AJ29" i="7"/>
  <c r="EI29" i="7" s="1"/>
  <c r="AJ44" i="7"/>
  <c r="EI44" i="7" s="1"/>
  <c r="AJ45" i="7"/>
  <c r="EI45" i="7" s="1"/>
  <c r="AJ68" i="7"/>
  <c r="EI68" i="7" s="1"/>
  <c r="AJ34" i="7"/>
  <c r="EI34" i="7" s="1"/>
  <c r="AJ5" i="7"/>
  <c r="EI5" i="7" s="1"/>
  <c r="AJ22" i="7"/>
  <c r="EI22" i="7" s="1"/>
  <c r="AS33" i="7"/>
  <c r="ER33" i="7" s="1"/>
  <c r="AS81" i="7"/>
  <c r="ER81" i="7" s="1"/>
  <c r="AJ65" i="7"/>
  <c r="EI65" i="7" s="1"/>
  <c r="AS86" i="7"/>
  <c r="ER86" i="7" s="1"/>
  <c r="AS90" i="7"/>
  <c r="ER90" i="7" s="1"/>
  <c r="AS53" i="7"/>
  <c r="ER53" i="7" s="1"/>
  <c r="AS97" i="7"/>
  <c r="ER97" i="7" s="1"/>
  <c r="AS35" i="7"/>
  <c r="ER35" i="7" s="1"/>
  <c r="AS12" i="7"/>
  <c r="ER12" i="7" s="1"/>
  <c r="AS44" i="7"/>
  <c r="ER44" i="7" s="1"/>
  <c r="AS91" i="7"/>
  <c r="ER91" i="7" s="1"/>
  <c r="DB9" i="7"/>
  <c r="HA9" i="7" s="1"/>
  <c r="CY63" i="7"/>
  <c r="GX63" i="7" s="1"/>
  <c r="V43" i="7"/>
  <c r="DU43" i="7" s="1"/>
  <c r="V20" i="7"/>
  <c r="DU20" i="7" s="1"/>
  <c r="DB62" i="7"/>
  <c r="HA62" i="7" s="1"/>
  <c r="DB71" i="7"/>
  <c r="HA71" i="7" s="1"/>
  <c r="DB32" i="7"/>
  <c r="HA32" i="7" s="1"/>
  <c r="DB29" i="7"/>
  <c r="HA29" i="7" s="1"/>
  <c r="DA29" i="7"/>
  <c r="GZ29" i="7" s="1"/>
  <c r="CC84" i="7"/>
  <c r="GB84" i="7" s="1"/>
  <c r="CC89" i="7"/>
  <c r="GB89" i="7" s="1"/>
  <c r="CC22" i="7"/>
  <c r="GB22" i="7" s="1"/>
  <c r="CC15" i="7"/>
  <c r="GB15" i="7" s="1"/>
  <c r="CC76" i="7"/>
  <c r="GB76" i="7" s="1"/>
  <c r="CC52" i="7"/>
  <c r="GB52" i="7" s="1"/>
  <c r="CC92" i="7"/>
  <c r="GB92" i="7" s="1"/>
  <c r="CC38" i="7"/>
  <c r="GB38" i="7" s="1"/>
  <c r="CC83" i="7"/>
  <c r="GB83" i="7" s="1"/>
  <c r="AY87" i="7"/>
  <c r="EX87" i="7" s="1"/>
  <c r="CU95" i="7"/>
  <c r="GT95" i="7" s="1"/>
  <c r="CU91" i="7"/>
  <c r="GT91" i="7" s="1"/>
  <c r="CV30" i="7"/>
  <c r="GU30" i="7" s="1"/>
  <c r="CV43" i="7"/>
  <c r="GU43" i="7" s="1"/>
  <c r="CV71" i="7"/>
  <c r="GU71" i="7" s="1"/>
  <c r="CV53" i="7"/>
  <c r="GU53" i="7" s="1"/>
  <c r="CV22" i="7"/>
  <c r="GU22" i="7" s="1"/>
  <c r="CV78" i="7"/>
  <c r="GU78" i="7" s="1"/>
  <c r="CV24" i="7"/>
  <c r="GU24" i="7" s="1"/>
  <c r="CU26" i="7"/>
  <c r="GT26" i="7" s="1"/>
  <c r="V23" i="7"/>
  <c r="DU23" i="7" s="1"/>
  <c r="CY96" i="7"/>
  <c r="GX96" i="7" s="1"/>
  <c r="DB12" i="7"/>
  <c r="HA12" i="7" s="1"/>
  <c r="DB31" i="7"/>
  <c r="HA31" i="7" s="1"/>
  <c r="CC61" i="7"/>
  <c r="GB61" i="7" s="1"/>
  <c r="CC19" i="7"/>
  <c r="GB19" i="7" s="1"/>
  <c r="CC46" i="7"/>
  <c r="GB46" i="7" s="1"/>
  <c r="CC27" i="7"/>
  <c r="GB27" i="7" s="1"/>
  <c r="CC87" i="7"/>
  <c r="GB87" i="7" s="1"/>
  <c r="CC77" i="7"/>
  <c r="GB77" i="7" s="1"/>
  <c r="CC68" i="7"/>
  <c r="GB68" i="7" s="1"/>
  <c r="CC73" i="7"/>
  <c r="GB73" i="7" s="1"/>
  <c r="CC79" i="7"/>
  <c r="GB79" i="7" s="1"/>
  <c r="CC98" i="7"/>
  <c r="GB98" i="7" s="1"/>
  <c r="CC56" i="7"/>
  <c r="GB56" i="7" s="1"/>
  <c r="AY43" i="7"/>
  <c r="EX43" i="7" s="1"/>
  <c r="AG96" i="7"/>
  <c r="EF96" i="7" s="1"/>
  <c r="CC93" i="7"/>
  <c r="GB93" i="7" s="1"/>
  <c r="CC71" i="7"/>
  <c r="GB71" i="7" s="1"/>
  <c r="CC65" i="7"/>
  <c r="GB65" i="7" s="1"/>
  <c r="CU97" i="7"/>
  <c r="GT97" i="7" s="1"/>
  <c r="CV40" i="7"/>
  <c r="GU40" i="7" s="1"/>
  <c r="CV90" i="7"/>
  <c r="GU90" i="7" s="1"/>
  <c r="CV52" i="7"/>
  <c r="GU52" i="7" s="1"/>
  <c r="CV10" i="7"/>
  <c r="GU10" i="7" s="1"/>
  <c r="CV51" i="7"/>
  <c r="GU51" i="7" s="1"/>
  <c r="CV64" i="7"/>
  <c r="GU64" i="7" s="1"/>
  <c r="CV36" i="7"/>
  <c r="GU36" i="7" s="1"/>
  <c r="CY74" i="7"/>
  <c r="GX74" i="7" s="1"/>
  <c r="V64" i="7"/>
  <c r="DU64" i="7" s="1"/>
  <c r="DB81" i="7"/>
  <c r="HA81" i="7" s="1"/>
  <c r="DB41" i="7"/>
  <c r="HA41" i="7" s="1"/>
  <c r="DB28" i="7"/>
  <c r="HA28" i="7" s="1"/>
  <c r="CC97" i="7"/>
  <c r="GB97" i="7" s="1"/>
  <c r="CC20" i="7"/>
  <c r="GB20" i="7" s="1"/>
  <c r="CC91" i="7"/>
  <c r="GB91" i="7" s="1"/>
  <c r="CC59" i="7"/>
  <c r="GB59" i="7" s="1"/>
  <c r="CC23" i="7"/>
  <c r="GB23" i="7" s="1"/>
  <c r="CC13" i="7"/>
  <c r="GB13" i="7" s="1"/>
  <c r="CC66" i="7"/>
  <c r="GB66" i="7" s="1"/>
  <c r="CC12" i="7"/>
  <c r="GB12" i="7" s="1"/>
  <c r="CC63" i="7"/>
  <c r="GB63" i="7" s="1"/>
  <c r="CC41" i="7"/>
  <c r="GB41" i="7" s="1"/>
  <c r="CC17" i="7"/>
  <c r="GB17" i="7" s="1"/>
  <c r="CV27" i="7"/>
  <c r="GU27" i="7" s="1"/>
  <c r="CV15" i="7"/>
  <c r="GU15" i="7" s="1"/>
  <c r="CV69" i="7"/>
  <c r="GU69" i="7" s="1"/>
  <c r="CV70" i="7"/>
  <c r="GU70" i="7" s="1"/>
  <c r="CV33" i="7"/>
  <c r="GU33" i="7" s="1"/>
  <c r="CV42" i="7"/>
  <c r="GU42" i="7" s="1"/>
  <c r="DB55" i="7"/>
  <c r="HA55" i="7" s="1"/>
  <c r="DB73" i="7"/>
  <c r="HA73" i="7" s="1"/>
  <c r="DB84" i="7"/>
  <c r="HA84" i="7" s="1"/>
  <c r="CC43" i="7"/>
  <c r="GB43" i="7" s="1"/>
  <c r="CC75" i="7"/>
  <c r="GB75" i="7" s="1"/>
  <c r="CC34" i="7"/>
  <c r="GB34" i="7" s="1"/>
  <c r="CC57" i="7"/>
  <c r="GB57" i="7" s="1"/>
  <c r="CC47" i="7"/>
  <c r="GB47" i="7" s="1"/>
  <c r="CC88" i="7"/>
  <c r="GB88" i="7" s="1"/>
  <c r="CC102" i="7"/>
  <c r="GB102" i="7" s="1"/>
  <c r="CC62" i="7"/>
  <c r="GB62" i="7" s="1"/>
  <c r="CC54" i="7"/>
  <c r="GB54" i="7" s="1"/>
  <c r="CC49" i="7"/>
  <c r="GB49" i="7" s="1"/>
  <c r="CC85" i="7"/>
  <c r="GB85" i="7" s="1"/>
  <c r="CV76" i="7"/>
  <c r="GU76" i="7" s="1"/>
  <c r="CV102" i="7"/>
  <c r="GU102" i="7" s="1"/>
  <c r="CV67" i="7"/>
  <c r="GU67" i="7" s="1"/>
  <c r="CV12" i="7"/>
  <c r="GU12" i="7" s="1"/>
  <c r="CV77" i="7"/>
  <c r="GU77" i="7" s="1"/>
  <c r="CV50" i="7"/>
  <c r="GU50" i="7" s="1"/>
  <c r="DB18" i="7"/>
  <c r="HA18" i="7" s="1"/>
  <c r="DB59" i="7"/>
  <c r="HA59" i="7" s="1"/>
  <c r="DB57" i="7"/>
  <c r="HA57" i="7" s="1"/>
  <c r="DB6" i="7"/>
  <c r="HA6" i="7" s="1"/>
  <c r="CC53" i="7"/>
  <c r="GB53" i="7" s="1"/>
  <c r="CC40" i="7"/>
  <c r="GB40" i="7" s="1"/>
  <c r="CC100" i="7"/>
  <c r="GB100" i="7" s="1"/>
  <c r="CC28" i="7"/>
  <c r="GB28" i="7" s="1"/>
  <c r="CC6" i="7"/>
  <c r="GB6" i="7" s="1"/>
  <c r="CC78" i="7"/>
  <c r="GB78" i="7" s="1"/>
  <c r="CC36" i="7"/>
  <c r="GB36" i="7" s="1"/>
  <c r="CC21" i="7"/>
  <c r="GB21" i="7" s="1"/>
  <c r="CC30" i="7"/>
  <c r="GB30" i="7" s="1"/>
  <c r="CC58" i="7"/>
  <c r="GB58" i="7" s="1"/>
  <c r="CC64" i="7"/>
  <c r="GB64" i="7" s="1"/>
  <c r="CC51" i="7"/>
  <c r="GB51" i="7" s="1"/>
  <c r="CC14" i="7"/>
  <c r="GB14" i="7" s="1"/>
  <c r="CC50" i="7"/>
  <c r="GB50" i="7" s="1"/>
  <c r="CC16" i="7"/>
  <c r="GB16" i="7" s="1"/>
  <c r="CV94" i="7"/>
  <c r="GU94" i="7" s="1"/>
  <c r="CU86" i="7"/>
  <c r="GT86" i="7" s="1"/>
  <c r="CV37" i="7"/>
  <c r="GU37" i="7" s="1"/>
  <c r="CV83" i="7"/>
  <c r="GU83" i="7" s="1"/>
  <c r="CV97" i="7"/>
  <c r="GU97" i="7" s="1"/>
  <c r="CV62" i="7"/>
  <c r="GU62" i="7" s="1"/>
  <c r="CV55" i="7"/>
  <c r="GU55" i="7" s="1"/>
  <c r="V45" i="7"/>
  <c r="DU45" i="7" s="1"/>
  <c r="DB58" i="7"/>
  <c r="HA58" i="7" s="1"/>
  <c r="DB46" i="7"/>
  <c r="HA46" i="7" s="1"/>
  <c r="DB50" i="7"/>
  <c r="HA50" i="7" s="1"/>
  <c r="CC45" i="7"/>
  <c r="GB45" i="7" s="1"/>
  <c r="CC33" i="7"/>
  <c r="GB33" i="7" s="1"/>
  <c r="CC94" i="7"/>
  <c r="GB94" i="7" s="1"/>
  <c r="CC25" i="7"/>
  <c r="GB25" i="7" s="1"/>
  <c r="CC69" i="7"/>
  <c r="GB69" i="7" s="1"/>
  <c r="CC67" i="7"/>
  <c r="GB67" i="7" s="1"/>
  <c r="CC70" i="7"/>
  <c r="GB70" i="7" s="1"/>
  <c r="CC48" i="7"/>
  <c r="GB48" i="7" s="1"/>
  <c r="CC55" i="7"/>
  <c r="GB55" i="7" s="1"/>
  <c r="CC26" i="7"/>
  <c r="GB26" i="7" s="1"/>
  <c r="CC42" i="7"/>
  <c r="GB42" i="7" s="1"/>
  <c r="CV56" i="7"/>
  <c r="GU56" i="7" s="1"/>
  <c r="CV35" i="7"/>
  <c r="GU35" i="7" s="1"/>
  <c r="CV81" i="7"/>
  <c r="GU81" i="7" s="1"/>
  <c r="CV13" i="7"/>
  <c r="GU13" i="7" s="1"/>
  <c r="CV60" i="7"/>
  <c r="GU60" i="7" s="1"/>
  <c r="CV63" i="7"/>
  <c r="GU63" i="7" s="1"/>
  <c r="CV20" i="7"/>
  <c r="GU20" i="7" s="1"/>
  <c r="DB16" i="7"/>
  <c r="HA16" i="7" s="1"/>
  <c r="CP27" i="7"/>
  <c r="GO27" i="7" s="1"/>
  <c r="CP72" i="7"/>
  <c r="GO72" i="7" s="1"/>
  <c r="CP102" i="7"/>
  <c r="GO102" i="7" s="1"/>
  <c r="CP42" i="7"/>
  <c r="GO42" i="7" s="1"/>
  <c r="CP30" i="7"/>
  <c r="GO30" i="7" s="1"/>
  <c r="BG3" i="7"/>
  <c r="FF3" i="7" s="1"/>
  <c r="Y58" i="7"/>
  <c r="DX58" i="7" s="1"/>
  <c r="Y81" i="7"/>
  <c r="DX81" i="7" s="1"/>
  <c r="Y15" i="7"/>
  <c r="DX15" i="7" s="1"/>
  <c r="Y78" i="7"/>
  <c r="DX78" i="7" s="1"/>
  <c r="Y77" i="7"/>
  <c r="DX77" i="7" s="1"/>
  <c r="Y49" i="7"/>
  <c r="DX49" i="7" s="1"/>
  <c r="Y34" i="7"/>
  <c r="DX34" i="7" s="1"/>
  <c r="AI10" i="7"/>
  <c r="EH10" i="7" s="1"/>
  <c r="AT46" i="7"/>
  <c r="ES46" i="7" s="1"/>
  <c r="AT64" i="7"/>
  <c r="ES64" i="7" s="1"/>
  <c r="CZ10" i="7"/>
  <c r="GY10" i="7" s="1"/>
  <c r="CZ69" i="7"/>
  <c r="GY69" i="7" s="1"/>
  <c r="BG5" i="7"/>
  <c r="FF5" i="7" s="1"/>
  <c r="Y45" i="7"/>
  <c r="DX45" i="7" s="1"/>
  <c r="Y33" i="7"/>
  <c r="DX33" i="7" s="1"/>
  <c r="Y57" i="7"/>
  <c r="DX57" i="7" s="1"/>
  <c r="Y92" i="7"/>
  <c r="DX92" i="7" s="1"/>
  <c r="Y54" i="7"/>
  <c r="DX54" i="7" s="1"/>
  <c r="AI75" i="7"/>
  <c r="EH75" i="7" s="1"/>
  <c r="CZ9" i="7"/>
  <c r="GY9" i="7" s="1"/>
  <c r="AT73" i="7"/>
  <c r="ES73" i="7" s="1"/>
  <c r="AT86" i="7"/>
  <c r="ES86" i="7" s="1"/>
  <c r="CZ74" i="7"/>
  <c r="GY74" i="7" s="1"/>
  <c r="CZ8" i="7"/>
  <c r="GY8" i="7" s="1"/>
  <c r="DB93" i="7"/>
  <c r="HA93" i="7" s="1"/>
  <c r="DB77" i="7"/>
  <c r="HA77" i="7" s="1"/>
  <c r="CG30" i="7"/>
  <c r="GF30" i="7" s="1"/>
  <c r="CG66" i="7"/>
  <c r="GF66" i="7" s="1"/>
  <c r="CG100" i="7"/>
  <c r="GF100" i="7" s="1"/>
  <c r="CG68" i="7"/>
  <c r="GF68" i="7" s="1"/>
  <c r="CG42" i="7"/>
  <c r="GF42" i="7" s="1"/>
  <c r="CP6" i="7"/>
  <c r="GO6" i="7" s="1"/>
  <c r="CP17" i="7"/>
  <c r="GO17" i="7" s="1"/>
  <c r="CP48" i="7"/>
  <c r="GO48" i="7" s="1"/>
  <c r="CP24" i="7"/>
  <c r="GO24" i="7" s="1"/>
  <c r="CP16" i="7"/>
  <c r="GO16" i="7" s="1"/>
  <c r="Y7" i="7"/>
  <c r="DX7" i="7" s="1"/>
  <c r="BG81" i="7"/>
  <c r="FF81" i="7" s="1"/>
  <c r="Y99" i="7"/>
  <c r="DX99" i="7" s="1"/>
  <c r="Y98" i="7"/>
  <c r="DX98" i="7" s="1"/>
  <c r="Y25" i="7"/>
  <c r="DX25" i="7" s="1"/>
  <c r="Y22" i="7"/>
  <c r="DX22" i="7" s="1"/>
  <c r="Y32" i="7"/>
  <c r="DX32" i="7" s="1"/>
  <c r="AI81" i="7"/>
  <c r="EH81" i="7" s="1"/>
  <c r="AI36" i="7"/>
  <c r="EH36" i="7" s="1"/>
  <c r="AT20" i="7"/>
  <c r="ES20" i="7" s="1"/>
  <c r="AT50" i="7"/>
  <c r="ES50" i="7" s="1"/>
  <c r="CZ19" i="7"/>
  <c r="GY19" i="7" s="1"/>
  <c r="CZ3" i="7"/>
  <c r="GY3" i="7" s="1"/>
  <c r="V97" i="7"/>
  <c r="DU97" i="7" s="1"/>
  <c r="V61" i="7"/>
  <c r="DU61" i="7" s="1"/>
  <c r="DB95" i="7"/>
  <c r="HA95" i="7" s="1"/>
  <c r="DB49" i="7"/>
  <c r="HA49" i="7" s="1"/>
  <c r="DB78" i="7"/>
  <c r="HA78" i="7" s="1"/>
  <c r="DB74" i="7"/>
  <c r="HA74" i="7" s="1"/>
  <c r="CG55" i="7"/>
  <c r="GF55" i="7" s="1"/>
  <c r="CG33" i="7"/>
  <c r="GF33" i="7" s="1"/>
  <c r="CG47" i="7"/>
  <c r="GF47" i="7" s="1"/>
  <c r="CG18" i="7"/>
  <c r="GF18" i="7" s="1"/>
  <c r="CG48" i="7"/>
  <c r="GF48" i="7" s="1"/>
  <c r="CP39" i="7"/>
  <c r="GO39" i="7" s="1"/>
  <c r="CP78" i="7"/>
  <c r="GO78" i="7" s="1"/>
  <c r="CP69" i="7"/>
  <c r="GO69" i="7" s="1"/>
  <c r="CP35" i="7"/>
  <c r="GO35" i="7" s="1"/>
  <c r="Y50" i="7"/>
  <c r="DX50" i="7" s="1"/>
  <c r="Y60" i="7"/>
  <c r="DX60" i="7" s="1"/>
  <c r="Y16" i="7"/>
  <c r="DX16" i="7" s="1"/>
  <c r="Y51" i="7"/>
  <c r="DX51" i="7" s="1"/>
  <c r="AI37" i="7"/>
  <c r="EH37" i="7" s="1"/>
  <c r="AT98" i="7"/>
  <c r="ES98" i="7" s="1"/>
  <c r="AT59" i="7"/>
  <c r="ES59" i="7" s="1"/>
  <c r="BE9" i="7"/>
  <c r="FD9" i="7" s="1"/>
  <c r="CZ75" i="7"/>
  <c r="GY75" i="7" s="1"/>
  <c r="DB35" i="7"/>
  <c r="HA35" i="7" s="1"/>
  <c r="DB69" i="7"/>
  <c r="HA69" i="7" s="1"/>
  <c r="DB67" i="7"/>
  <c r="HA67" i="7" s="1"/>
  <c r="DB10" i="7"/>
  <c r="HA10" i="7" s="1"/>
  <c r="DB52" i="7"/>
  <c r="HA52" i="7" s="1"/>
  <c r="AI29" i="7"/>
  <c r="EH29" i="7" s="1"/>
  <c r="AI52" i="7"/>
  <c r="EH52" i="7" s="1"/>
  <c r="AT47" i="7"/>
  <c r="ES47" i="7" s="1"/>
  <c r="AT100" i="7"/>
  <c r="ES100" i="7" s="1"/>
  <c r="CZ6" i="7"/>
  <c r="GY6" i="7" s="1"/>
  <c r="CZ70" i="7"/>
  <c r="GY70" i="7" s="1"/>
  <c r="V90" i="7"/>
  <c r="DU90" i="7" s="1"/>
  <c r="V10" i="7"/>
  <c r="DU10" i="7" s="1"/>
  <c r="V41" i="7"/>
  <c r="DU41" i="7" s="1"/>
  <c r="DB45" i="7"/>
  <c r="HA45" i="7" s="1"/>
  <c r="DB90" i="7"/>
  <c r="HA90" i="7" s="1"/>
  <c r="DB30" i="7"/>
  <c r="HA30" i="7" s="1"/>
  <c r="DB47" i="7"/>
  <c r="HA47" i="7" s="1"/>
  <c r="BN20" i="7"/>
  <c r="FM20" i="7" s="1"/>
  <c r="DF10" i="7"/>
  <c r="HE10" i="7" s="1"/>
  <c r="CZ5" i="7"/>
  <c r="GY5" i="7" s="1"/>
  <c r="BN3" i="7"/>
  <c r="FM3" i="7" s="1"/>
  <c r="CD3" i="7"/>
  <c r="GC3" i="7" s="1"/>
  <c r="Z9" i="7"/>
  <c r="DY9" i="7" s="1"/>
  <c r="X32" i="7"/>
  <c r="DW32" i="7" s="1"/>
  <c r="X6" i="7"/>
  <c r="DW6" i="7" s="1"/>
  <c r="X12" i="7"/>
  <c r="DW12" i="7" s="1"/>
  <c r="X83" i="7"/>
  <c r="DW83" i="7" s="1"/>
  <c r="X92" i="7"/>
  <c r="DW92" i="7" s="1"/>
  <c r="X88" i="7"/>
  <c r="DW88" i="7" s="1"/>
  <c r="X66" i="7"/>
  <c r="DW66" i="7" s="1"/>
  <c r="X35" i="7"/>
  <c r="DW35" i="7" s="1"/>
  <c r="X73" i="7"/>
  <c r="DW73" i="7" s="1"/>
  <c r="X72" i="7"/>
  <c r="DW72" i="7" s="1"/>
  <c r="X13" i="7"/>
  <c r="DW13" i="7" s="1"/>
  <c r="X70" i="7"/>
  <c r="DW70" i="7" s="1"/>
  <c r="DF99" i="7"/>
  <c r="HE99" i="7" s="1"/>
  <c r="DF17" i="7"/>
  <c r="HE17" i="7" s="1"/>
  <c r="AB26" i="7"/>
  <c r="EA26" i="7" s="1"/>
  <c r="CF14" i="7"/>
  <c r="GE14" i="7" s="1"/>
  <c r="CY95" i="7"/>
  <c r="GX95" i="7" s="1"/>
  <c r="BN4" i="7"/>
  <c r="FM4" i="7" s="1"/>
  <c r="Z12" i="7"/>
  <c r="DY12" i="7" s="1"/>
  <c r="X52" i="7"/>
  <c r="DW52" i="7" s="1"/>
  <c r="X11" i="7"/>
  <c r="DW11" i="7" s="1"/>
  <c r="X91" i="7"/>
  <c r="DW91" i="7" s="1"/>
  <c r="X9" i="7"/>
  <c r="DW9" i="7" s="1"/>
  <c r="DF3" i="7"/>
  <c r="HE3" i="7" s="1"/>
  <c r="X20" i="7"/>
  <c r="DW20" i="7" s="1"/>
  <c r="X23" i="7"/>
  <c r="DW23" i="7" s="1"/>
  <c r="X100" i="7"/>
  <c r="DW100" i="7" s="1"/>
  <c r="X60" i="7"/>
  <c r="DW60" i="7" s="1"/>
  <c r="X55" i="7"/>
  <c r="DW55" i="7" s="1"/>
  <c r="X4" i="7"/>
  <c r="DW4" i="7" s="1"/>
  <c r="X78" i="7"/>
  <c r="DW78" i="7" s="1"/>
  <c r="X22" i="7"/>
  <c r="DW22" i="7" s="1"/>
  <c r="X15" i="7"/>
  <c r="DW15" i="7" s="1"/>
  <c r="DF56" i="7"/>
  <c r="HE56" i="7" s="1"/>
  <c r="AB13" i="7"/>
  <c r="EA13" i="7" s="1"/>
  <c r="CF57" i="7"/>
  <c r="GE57" i="7" s="1"/>
  <c r="Z20" i="7"/>
  <c r="DY20" i="7" s="1"/>
  <c r="X16" i="7"/>
  <c r="DW16" i="7" s="1"/>
  <c r="X67" i="7"/>
  <c r="DW67" i="7" s="1"/>
  <c r="X50" i="7"/>
  <c r="DW50" i="7" s="1"/>
  <c r="X98" i="7"/>
  <c r="DW98" i="7" s="1"/>
  <c r="X48" i="7"/>
  <c r="DW48" i="7" s="1"/>
  <c r="X68" i="7"/>
  <c r="DW68" i="7" s="1"/>
  <c r="X94" i="7"/>
  <c r="DW94" i="7" s="1"/>
  <c r="X96" i="7"/>
  <c r="DW96" i="7" s="1"/>
  <c r="X27" i="7"/>
  <c r="DW27" i="7" s="1"/>
  <c r="X26" i="7"/>
  <c r="DW26" i="7" s="1"/>
  <c r="X89" i="7"/>
  <c r="DW89" i="7" s="1"/>
  <c r="X34" i="7"/>
  <c r="DW34" i="7" s="1"/>
  <c r="DF92" i="7"/>
  <c r="HE92" i="7" s="1"/>
  <c r="CV95" i="7"/>
  <c r="GU95" i="7" s="1"/>
  <c r="CD4" i="7"/>
  <c r="GC4" i="7" s="1"/>
  <c r="X80" i="7"/>
  <c r="DW80" i="7" s="1"/>
  <c r="X39" i="7"/>
  <c r="DW39" i="7" s="1"/>
  <c r="X51" i="7"/>
  <c r="DW51" i="7" s="1"/>
  <c r="X49" i="7"/>
  <c r="DW49" i="7" s="1"/>
  <c r="X36" i="7"/>
  <c r="DW36" i="7" s="1"/>
  <c r="X44" i="7"/>
  <c r="DW44" i="7" s="1"/>
  <c r="X90" i="7"/>
  <c r="DW90" i="7" s="1"/>
  <c r="X40" i="7"/>
  <c r="DW40" i="7" s="1"/>
  <c r="X64" i="7"/>
  <c r="DW64" i="7" s="1"/>
  <c r="X71" i="7"/>
  <c r="DW71" i="7" s="1"/>
  <c r="X97" i="7"/>
  <c r="DW97" i="7" s="1"/>
  <c r="X62" i="7"/>
  <c r="DW62" i="7" s="1"/>
  <c r="X21" i="7"/>
  <c r="DW21" i="7" s="1"/>
  <c r="AR33" i="7"/>
  <c r="EQ33" i="7" s="1"/>
  <c r="DF33" i="7"/>
  <c r="HE33" i="7" s="1"/>
  <c r="X14" i="7"/>
  <c r="DW14" i="7" s="1"/>
  <c r="X19" i="7"/>
  <c r="DW19" i="7" s="1"/>
  <c r="X10" i="7"/>
  <c r="DW10" i="7" s="1"/>
  <c r="X54" i="7"/>
  <c r="DW54" i="7" s="1"/>
  <c r="X69" i="7"/>
  <c r="DW69" i="7" s="1"/>
  <c r="X75" i="7"/>
  <c r="DW75" i="7" s="1"/>
  <c r="X95" i="7"/>
  <c r="DW95" i="7" s="1"/>
  <c r="X18" i="7"/>
  <c r="DW18" i="7" s="1"/>
  <c r="X61" i="7"/>
  <c r="DW61" i="7" s="1"/>
  <c r="X5" i="7"/>
  <c r="DW5" i="7" s="1"/>
  <c r="X102" i="7"/>
  <c r="DW102" i="7" s="1"/>
  <c r="X85" i="7"/>
  <c r="DW85" i="7" s="1"/>
  <c r="X58" i="7"/>
  <c r="DW58" i="7" s="1"/>
  <c r="X47" i="7"/>
  <c r="DW47" i="7" s="1"/>
  <c r="DF91" i="7"/>
  <c r="HE91" i="7" s="1"/>
  <c r="Z4" i="7"/>
  <c r="DY4" i="7" s="1"/>
  <c r="X38" i="7"/>
  <c r="DW38" i="7" s="1"/>
  <c r="X3" i="7"/>
  <c r="DW3" i="7" s="1"/>
  <c r="X77" i="7"/>
  <c r="DW77" i="7" s="1"/>
  <c r="X41" i="7"/>
  <c r="DW41" i="7" s="1"/>
  <c r="X43" i="7"/>
  <c r="DW43" i="7" s="1"/>
  <c r="X31" i="7"/>
  <c r="DW31" i="7" s="1"/>
  <c r="X101" i="7"/>
  <c r="DW101" i="7" s="1"/>
  <c r="X87" i="7"/>
  <c r="DW87" i="7" s="1"/>
  <c r="X53" i="7"/>
  <c r="DW53" i="7" s="1"/>
  <c r="X82" i="7"/>
  <c r="DW82" i="7" s="1"/>
  <c r="X25" i="7"/>
  <c r="DW25" i="7" s="1"/>
  <c r="DF58" i="7"/>
  <c r="HE58" i="7" s="1"/>
  <c r="AK41" i="7"/>
  <c r="EJ41" i="7" s="1"/>
  <c r="X99" i="7"/>
  <c r="DW99" i="7" s="1"/>
  <c r="X65" i="7"/>
  <c r="DW65" i="7" s="1"/>
  <c r="X63" i="7"/>
  <c r="DW63" i="7" s="1"/>
  <c r="X74" i="7"/>
  <c r="DW74" i="7" s="1"/>
  <c r="X45" i="7"/>
  <c r="DW45" i="7" s="1"/>
  <c r="X42" i="7"/>
  <c r="DW42" i="7" s="1"/>
  <c r="X86" i="7"/>
  <c r="DW86" i="7" s="1"/>
  <c r="X84" i="7"/>
  <c r="DW84" i="7" s="1"/>
  <c r="X24" i="7"/>
  <c r="DW24" i="7" s="1"/>
  <c r="X30" i="7"/>
  <c r="DW30" i="7" s="1"/>
  <c r="DF34" i="7"/>
  <c r="HE34" i="7" s="1"/>
  <c r="BY81" i="7"/>
  <c r="FX81" i="7" s="1"/>
  <c r="BM31" i="7"/>
  <c r="FL31" i="7" s="1"/>
  <c r="BM97" i="7"/>
  <c r="FL97" i="7" s="1"/>
  <c r="BM82" i="7"/>
  <c r="FL82" i="7" s="1"/>
  <c r="BM91" i="7"/>
  <c r="FL91" i="7" s="1"/>
  <c r="BM93" i="7"/>
  <c r="FL93" i="7" s="1"/>
  <c r="BM89" i="7"/>
  <c r="FL89" i="7" s="1"/>
  <c r="BM65" i="7"/>
  <c r="FL65" i="7" s="1"/>
  <c r="BM21" i="7"/>
  <c r="FL21" i="7" s="1"/>
  <c r="BM15" i="7"/>
  <c r="FL15" i="7" s="1"/>
  <c r="BY93" i="7"/>
  <c r="FX93" i="7" s="1"/>
  <c r="BM90" i="7"/>
  <c r="FL90" i="7" s="1"/>
  <c r="BM25" i="7"/>
  <c r="FL25" i="7" s="1"/>
  <c r="BY33" i="7"/>
  <c r="FX33" i="7" s="1"/>
  <c r="BM47" i="7"/>
  <c r="FL47" i="7" s="1"/>
  <c r="BY60" i="7"/>
  <c r="FX60" i="7" s="1"/>
  <c r="BY35" i="7"/>
  <c r="FX35" i="7" s="1"/>
  <c r="BY16" i="7"/>
  <c r="FX16" i="7" s="1"/>
  <c r="BY52" i="7"/>
  <c r="FX52" i="7" s="1"/>
  <c r="BY8" i="7"/>
  <c r="FX8" i="7" s="1"/>
  <c r="BY47" i="7"/>
  <c r="FX47" i="7" s="1"/>
  <c r="BY99" i="7"/>
  <c r="FX99" i="7" s="1"/>
  <c r="BY94" i="7"/>
  <c r="FX94" i="7" s="1"/>
  <c r="BY65" i="7"/>
  <c r="FX65" i="7" s="1"/>
  <c r="BY29" i="7"/>
  <c r="FX29" i="7" s="1"/>
  <c r="BY70" i="7"/>
  <c r="FX70" i="7" s="1"/>
  <c r="BM77" i="7"/>
  <c r="FL77" i="7" s="1"/>
  <c r="BM60" i="7"/>
  <c r="FL60" i="7" s="1"/>
  <c r="AI84" i="7"/>
  <c r="EH84" i="7" s="1"/>
  <c r="AI51" i="7"/>
  <c r="EH51" i="7" s="1"/>
  <c r="AI24" i="7"/>
  <c r="EH24" i="7" s="1"/>
  <c r="AI50" i="7"/>
  <c r="EH50" i="7" s="1"/>
  <c r="DA53" i="7"/>
  <c r="GZ53" i="7" s="1"/>
  <c r="DA82" i="7"/>
  <c r="GZ82" i="7" s="1"/>
  <c r="DA63" i="7"/>
  <c r="GZ63" i="7" s="1"/>
  <c r="DA20" i="7"/>
  <c r="GZ20" i="7" s="1"/>
  <c r="DA64" i="7"/>
  <c r="GZ64" i="7" s="1"/>
  <c r="CU21" i="7"/>
  <c r="GT21" i="7" s="1"/>
  <c r="AI59" i="7"/>
  <c r="EH59" i="7" s="1"/>
  <c r="W33" i="7"/>
  <c r="DV33" i="7" s="1"/>
  <c r="AI38" i="7"/>
  <c r="EH38" i="7" s="1"/>
  <c r="AI47" i="7"/>
  <c r="EH47" i="7" s="1"/>
  <c r="CU93" i="7"/>
  <c r="GT93" i="7" s="1"/>
  <c r="CS59" i="7"/>
  <c r="GR59" i="7" s="1"/>
  <c r="CU60" i="7"/>
  <c r="GT60" i="7" s="1"/>
  <c r="CS8" i="7"/>
  <c r="GR8" i="7" s="1"/>
  <c r="CS84" i="7"/>
  <c r="GR84" i="7" s="1"/>
  <c r="AI55" i="7"/>
  <c r="EH55" i="7" s="1"/>
  <c r="AI27" i="7"/>
  <c r="EH27" i="7" s="1"/>
  <c r="AI42" i="7"/>
  <c r="EH42" i="7" s="1"/>
  <c r="AI86" i="7"/>
  <c r="EH86" i="7" s="1"/>
  <c r="AI79" i="7"/>
  <c r="EH79" i="7" s="1"/>
  <c r="P44" i="7"/>
  <c r="DO44" i="7" s="1"/>
  <c r="AT91" i="7"/>
  <c r="ES91" i="7" s="1"/>
  <c r="AT25" i="7"/>
  <c r="ES25" i="7" s="1"/>
  <c r="AK58" i="7"/>
  <c r="EJ58" i="7" s="1"/>
  <c r="AB70" i="7"/>
  <c r="EA70" i="7" s="1"/>
  <c r="CU39" i="7"/>
  <c r="GT39" i="7" s="1"/>
  <c r="CU25" i="7"/>
  <c r="GT25" i="7" s="1"/>
  <c r="CU35" i="7"/>
  <c r="GT35" i="7" s="1"/>
  <c r="CU22" i="7"/>
  <c r="GT22" i="7" s="1"/>
  <c r="CU92" i="7"/>
  <c r="GT92" i="7" s="1"/>
  <c r="CU18" i="7"/>
  <c r="GT18" i="7" s="1"/>
  <c r="CV29" i="7"/>
  <c r="GU29" i="7" s="1"/>
  <c r="BB74" i="7"/>
  <c r="FA74" i="7" s="1"/>
  <c r="BB73" i="7"/>
  <c r="FA73" i="7" s="1"/>
  <c r="BB72" i="7"/>
  <c r="FA72" i="7" s="1"/>
  <c r="BB49" i="7"/>
  <c r="FA49" i="7" s="1"/>
  <c r="BB54" i="7"/>
  <c r="FA54" i="7" s="1"/>
  <c r="BB101" i="7"/>
  <c r="FA101" i="7" s="1"/>
  <c r="BB57" i="7"/>
  <c r="FA57" i="7" s="1"/>
  <c r="BB61" i="7"/>
  <c r="FA61" i="7" s="1"/>
  <c r="V59" i="7"/>
  <c r="DU59" i="7" s="1"/>
  <c r="V21" i="7"/>
  <c r="DU21" i="7" s="1"/>
  <c r="V58" i="7"/>
  <c r="DU58" i="7" s="1"/>
  <c r="DB56" i="7"/>
  <c r="HA56" i="7" s="1"/>
  <c r="DB42" i="7"/>
  <c r="HA42" i="7" s="1"/>
  <c r="DB72" i="7"/>
  <c r="HA72" i="7" s="1"/>
  <c r="DB14" i="7"/>
  <c r="HA14" i="7" s="1"/>
  <c r="BB3" i="7"/>
  <c r="FA3" i="7" s="1"/>
  <c r="BM19" i="7"/>
  <c r="FL19" i="7" s="1"/>
  <c r="BY30" i="7"/>
  <c r="FX30" i="7" s="1"/>
  <c r="BM22" i="7"/>
  <c r="FL22" i="7" s="1"/>
  <c r="BM18" i="7"/>
  <c r="FL18" i="7" s="1"/>
  <c r="BM16" i="7"/>
  <c r="FL16" i="7" s="1"/>
  <c r="BM102" i="7"/>
  <c r="FL102" i="7" s="1"/>
  <c r="BM101" i="7"/>
  <c r="FL101" i="7" s="1"/>
  <c r="BM28" i="7"/>
  <c r="FL28" i="7" s="1"/>
  <c r="BM59" i="7"/>
  <c r="FL59" i="7" s="1"/>
  <c r="BM11" i="7"/>
  <c r="FL11" i="7" s="1"/>
  <c r="BM9" i="7"/>
  <c r="FL9" i="7" s="1"/>
  <c r="BM72" i="7"/>
  <c r="FL72" i="7" s="1"/>
  <c r="BY95" i="7"/>
  <c r="FX95" i="7" s="1"/>
  <c r="BY54" i="7"/>
  <c r="FX54" i="7" s="1"/>
  <c r="BY48" i="7"/>
  <c r="FX48" i="7" s="1"/>
  <c r="BY15" i="7"/>
  <c r="FX15" i="7" s="1"/>
  <c r="BY46" i="7"/>
  <c r="FX46" i="7" s="1"/>
  <c r="BY38" i="7"/>
  <c r="FX38" i="7" s="1"/>
  <c r="BY61" i="7"/>
  <c r="FX61" i="7" s="1"/>
  <c r="BY78" i="7"/>
  <c r="FX78" i="7" s="1"/>
  <c r="BY37" i="7"/>
  <c r="FX37" i="7" s="1"/>
  <c r="BY100" i="7"/>
  <c r="FX100" i="7" s="1"/>
  <c r="BM81" i="7"/>
  <c r="FL81" i="7" s="1"/>
  <c r="BM46" i="7"/>
  <c r="FL46" i="7" s="1"/>
  <c r="BM58" i="7"/>
  <c r="FL58" i="7" s="1"/>
  <c r="AI21" i="7"/>
  <c r="EH21" i="7" s="1"/>
  <c r="AI87" i="7"/>
  <c r="EH87" i="7" s="1"/>
  <c r="AI57" i="7"/>
  <c r="EH57" i="7" s="1"/>
  <c r="AI90" i="7"/>
  <c r="EH90" i="7" s="1"/>
  <c r="AI83" i="7"/>
  <c r="EH83" i="7" s="1"/>
  <c r="CR9" i="7"/>
  <c r="GQ9" i="7" s="1"/>
  <c r="DA6" i="7"/>
  <c r="GZ6" i="7" s="1"/>
  <c r="DA77" i="7"/>
  <c r="GZ77" i="7" s="1"/>
  <c r="AI34" i="7"/>
  <c r="EH34" i="7" s="1"/>
  <c r="DA101" i="7"/>
  <c r="GZ101" i="7" s="1"/>
  <c r="DA52" i="7"/>
  <c r="GZ52" i="7" s="1"/>
  <c r="DA67" i="7"/>
  <c r="GZ67" i="7" s="1"/>
  <c r="AI17" i="7"/>
  <c r="EH17" i="7" s="1"/>
  <c r="AI77" i="7"/>
  <c r="EH77" i="7" s="1"/>
  <c r="AI96" i="7"/>
  <c r="EH96" i="7" s="1"/>
  <c r="CU24" i="7"/>
  <c r="GT24" i="7" s="1"/>
  <c r="P28" i="7"/>
  <c r="DO28" i="7" s="1"/>
  <c r="CU87" i="7"/>
  <c r="GT87" i="7" s="1"/>
  <c r="CS21" i="7"/>
  <c r="GR21" i="7" s="1"/>
  <c r="AI43" i="7"/>
  <c r="EH43" i="7" s="1"/>
  <c r="AI22" i="7"/>
  <c r="EH22" i="7" s="1"/>
  <c r="AI46" i="7"/>
  <c r="EH46" i="7" s="1"/>
  <c r="CU75" i="7"/>
  <c r="GT75" i="7" s="1"/>
  <c r="CU63" i="7"/>
  <c r="GT63" i="7" s="1"/>
  <c r="CS40" i="7"/>
  <c r="GR40" i="7" s="1"/>
  <c r="AI12" i="7"/>
  <c r="EH12" i="7" s="1"/>
  <c r="AK31" i="7"/>
  <c r="EJ31" i="7" s="1"/>
  <c r="CU52" i="7"/>
  <c r="GT52" i="7" s="1"/>
  <c r="CU44" i="7"/>
  <c r="GT44" i="7" s="1"/>
  <c r="CU13" i="7"/>
  <c r="GT13" i="7" s="1"/>
  <c r="CU38" i="7"/>
  <c r="GT38" i="7" s="1"/>
  <c r="CU46" i="7"/>
  <c r="GT46" i="7" s="1"/>
  <c r="BB68" i="7"/>
  <c r="FA68" i="7" s="1"/>
  <c r="BB78" i="7"/>
  <c r="FA78" i="7" s="1"/>
  <c r="BB33" i="7"/>
  <c r="FA33" i="7" s="1"/>
  <c r="BB65" i="7"/>
  <c r="FA65" i="7" s="1"/>
  <c r="BB92" i="7"/>
  <c r="FA92" i="7" s="1"/>
  <c r="BB60" i="7"/>
  <c r="FA60" i="7" s="1"/>
  <c r="BB70" i="7"/>
  <c r="FA70" i="7" s="1"/>
  <c r="BB96" i="7"/>
  <c r="FA96" i="7" s="1"/>
  <c r="CS4" i="7"/>
  <c r="GR4" i="7" s="1"/>
  <c r="BY55" i="7"/>
  <c r="FX55" i="7" s="1"/>
  <c r="BM40" i="7"/>
  <c r="FL40" i="7" s="1"/>
  <c r="BM69" i="7"/>
  <c r="FL69" i="7" s="1"/>
  <c r="BM20" i="7"/>
  <c r="FL20" i="7" s="1"/>
  <c r="BY3" i="7"/>
  <c r="FX3" i="7" s="1"/>
  <c r="BM43" i="7"/>
  <c r="FL43" i="7" s="1"/>
  <c r="BM38" i="7"/>
  <c r="FL38" i="7" s="1"/>
  <c r="BY72" i="7"/>
  <c r="FX72" i="7" s="1"/>
  <c r="BM53" i="7"/>
  <c r="FL53" i="7" s="1"/>
  <c r="BM74" i="7"/>
  <c r="FL74" i="7" s="1"/>
  <c r="BM39" i="7"/>
  <c r="FL39" i="7" s="1"/>
  <c r="BY4" i="7"/>
  <c r="FX4" i="7" s="1"/>
  <c r="BM63" i="7"/>
  <c r="FL63" i="7" s="1"/>
  <c r="BM6" i="7"/>
  <c r="FL6" i="7" s="1"/>
  <c r="BM88" i="7"/>
  <c r="FL88" i="7" s="1"/>
  <c r="BY58" i="7"/>
  <c r="FX58" i="7" s="1"/>
  <c r="BY85" i="7"/>
  <c r="FX85" i="7" s="1"/>
  <c r="BY82" i="7"/>
  <c r="FX82" i="7" s="1"/>
  <c r="BY26" i="7"/>
  <c r="FX26" i="7" s="1"/>
  <c r="BY19" i="7"/>
  <c r="FX19" i="7" s="1"/>
  <c r="BY89" i="7"/>
  <c r="FX89" i="7" s="1"/>
  <c r="BY98" i="7"/>
  <c r="FX98" i="7" s="1"/>
  <c r="BY67" i="7"/>
  <c r="FX67" i="7" s="1"/>
  <c r="BY62" i="7"/>
  <c r="FX62" i="7" s="1"/>
  <c r="BY21" i="7"/>
  <c r="FX21" i="7" s="1"/>
  <c r="BY9" i="7"/>
  <c r="FX9" i="7" s="1"/>
  <c r="BM7" i="7"/>
  <c r="FL7" i="7" s="1"/>
  <c r="BM50" i="7"/>
  <c r="FL50" i="7" s="1"/>
  <c r="AI19" i="7"/>
  <c r="EH19" i="7" s="1"/>
  <c r="AI58" i="7"/>
  <c r="EH58" i="7" s="1"/>
  <c r="AI14" i="7"/>
  <c r="EH14" i="7" s="1"/>
  <c r="AI85" i="7"/>
  <c r="EH85" i="7" s="1"/>
  <c r="AI82" i="7"/>
  <c r="EH82" i="7" s="1"/>
  <c r="DA44" i="7"/>
  <c r="GZ44" i="7" s="1"/>
  <c r="DA68" i="7"/>
  <c r="GZ68" i="7" s="1"/>
  <c r="CS6" i="7"/>
  <c r="GR6" i="7" s="1"/>
  <c r="AI61" i="7"/>
  <c r="EH61" i="7" s="1"/>
  <c r="DA28" i="7"/>
  <c r="GZ28" i="7" s="1"/>
  <c r="DA85" i="7"/>
  <c r="GZ85" i="7" s="1"/>
  <c r="DA36" i="7"/>
  <c r="GZ36" i="7" s="1"/>
  <c r="DA37" i="7"/>
  <c r="GZ37" i="7" s="1"/>
  <c r="AI92" i="7"/>
  <c r="EH92" i="7" s="1"/>
  <c r="AI72" i="7"/>
  <c r="EH72" i="7" s="1"/>
  <c r="W69" i="7"/>
  <c r="DV69" i="7" s="1"/>
  <c r="CU49" i="7"/>
  <c r="GT49" i="7" s="1"/>
  <c r="CS62" i="7"/>
  <c r="GR62" i="7" s="1"/>
  <c r="CU16" i="7"/>
  <c r="GT16" i="7" s="1"/>
  <c r="CS85" i="7"/>
  <c r="GR85" i="7" s="1"/>
  <c r="CS28" i="7"/>
  <c r="GR28" i="7" s="1"/>
  <c r="AI63" i="7"/>
  <c r="EH63" i="7" s="1"/>
  <c r="CU29" i="7"/>
  <c r="GT29" i="7" s="1"/>
  <c r="AI48" i="7"/>
  <c r="EH48" i="7" s="1"/>
  <c r="AI15" i="7"/>
  <c r="EH15" i="7" s="1"/>
  <c r="CU56" i="7"/>
  <c r="GT56" i="7" s="1"/>
  <c r="CS101" i="7"/>
  <c r="GR101" i="7" s="1"/>
  <c r="CU58" i="7"/>
  <c r="GT58" i="7" s="1"/>
  <c r="CU100" i="7"/>
  <c r="GT100" i="7" s="1"/>
  <c r="AK75" i="7"/>
  <c r="EJ75" i="7" s="1"/>
  <c r="AB81" i="7"/>
  <c r="EA81" i="7" s="1"/>
  <c r="CU77" i="7"/>
  <c r="GT77" i="7" s="1"/>
  <c r="CU23" i="7"/>
  <c r="GT23" i="7" s="1"/>
  <c r="CU101" i="7"/>
  <c r="GT101" i="7" s="1"/>
  <c r="CU76" i="7"/>
  <c r="GT76" i="7" s="1"/>
  <c r="CU99" i="7"/>
  <c r="GT99" i="7" s="1"/>
  <c r="CU41" i="7"/>
  <c r="GT41" i="7" s="1"/>
  <c r="BB15" i="7"/>
  <c r="FA15" i="7" s="1"/>
  <c r="BB27" i="7"/>
  <c r="FA27" i="7" s="1"/>
  <c r="BB91" i="7"/>
  <c r="FA91" i="7" s="1"/>
  <c r="BB13" i="7"/>
  <c r="FA13" i="7" s="1"/>
  <c r="BB17" i="7"/>
  <c r="FA17" i="7" s="1"/>
  <c r="BB46" i="7"/>
  <c r="FA46" i="7" s="1"/>
  <c r="BB26" i="7"/>
  <c r="FA26" i="7" s="1"/>
  <c r="AI4" i="7"/>
  <c r="EH4" i="7" s="1"/>
  <c r="BB22" i="7"/>
  <c r="FA22" i="7" s="1"/>
  <c r="V48" i="7"/>
  <c r="DU48" i="7" s="1"/>
  <c r="V92" i="7"/>
  <c r="DU92" i="7" s="1"/>
  <c r="BM8" i="7"/>
  <c r="FL8" i="7" s="1"/>
  <c r="BM64" i="7"/>
  <c r="FL64" i="7" s="1"/>
  <c r="BM24" i="7"/>
  <c r="FL24" i="7" s="1"/>
  <c r="BM27" i="7"/>
  <c r="FL27" i="7" s="1"/>
  <c r="BY96" i="7"/>
  <c r="FX96" i="7" s="1"/>
  <c r="BY91" i="7"/>
  <c r="FX91" i="7" s="1"/>
  <c r="BY69" i="7"/>
  <c r="FX69" i="7" s="1"/>
  <c r="BY23" i="7"/>
  <c r="FX23" i="7" s="1"/>
  <c r="BY20" i="7"/>
  <c r="FX20" i="7" s="1"/>
  <c r="BY41" i="7"/>
  <c r="FX41" i="7" s="1"/>
  <c r="BY73" i="7"/>
  <c r="FX73" i="7" s="1"/>
  <c r="BY18" i="7"/>
  <c r="FX18" i="7" s="1"/>
  <c r="BY74" i="7"/>
  <c r="FX74" i="7" s="1"/>
  <c r="BY56" i="7"/>
  <c r="FX56" i="7" s="1"/>
  <c r="BM45" i="7"/>
  <c r="FL45" i="7" s="1"/>
  <c r="BM100" i="7"/>
  <c r="FL100" i="7" s="1"/>
  <c r="BM33" i="7"/>
  <c r="FL33" i="7" s="1"/>
  <c r="AI74" i="7"/>
  <c r="EH74" i="7" s="1"/>
  <c r="AI41" i="7"/>
  <c r="EH41" i="7" s="1"/>
  <c r="AI25" i="7"/>
  <c r="EH25" i="7" s="1"/>
  <c r="DA17" i="7"/>
  <c r="GZ17" i="7" s="1"/>
  <c r="AI67" i="7"/>
  <c r="EH67" i="7" s="1"/>
  <c r="DA18" i="7"/>
  <c r="GZ18" i="7" s="1"/>
  <c r="DA48" i="7"/>
  <c r="GZ48" i="7" s="1"/>
  <c r="DA15" i="7"/>
  <c r="GZ15" i="7" s="1"/>
  <c r="CS9" i="7"/>
  <c r="GR9" i="7" s="1"/>
  <c r="AI54" i="7"/>
  <c r="EH54" i="7" s="1"/>
  <c r="DA47" i="7"/>
  <c r="GZ47" i="7" s="1"/>
  <c r="DA62" i="7"/>
  <c r="GZ62" i="7" s="1"/>
  <c r="DA46" i="7"/>
  <c r="GZ46" i="7" s="1"/>
  <c r="AI20" i="7"/>
  <c r="EH20" i="7" s="1"/>
  <c r="AI78" i="7"/>
  <c r="EH78" i="7" s="1"/>
  <c r="W44" i="7"/>
  <c r="DV44" i="7" s="1"/>
  <c r="AI94" i="7"/>
  <c r="EH94" i="7" s="1"/>
  <c r="P64" i="7"/>
  <c r="DO64" i="7" s="1"/>
  <c r="AI56" i="7"/>
  <c r="EH56" i="7" s="1"/>
  <c r="CU15" i="7"/>
  <c r="GT15" i="7" s="1"/>
  <c r="CS69" i="7"/>
  <c r="GR69" i="7" s="1"/>
  <c r="CU33" i="7"/>
  <c r="GT33" i="7" s="1"/>
  <c r="CU28" i="7"/>
  <c r="GT28" i="7" s="1"/>
  <c r="CU79" i="7"/>
  <c r="GT79" i="7" s="1"/>
  <c r="CU70" i="7"/>
  <c r="GT70" i="7" s="1"/>
  <c r="CU85" i="7"/>
  <c r="GT85" i="7" s="1"/>
  <c r="P94" i="7"/>
  <c r="DO94" i="7" s="1"/>
  <c r="CS25" i="7"/>
  <c r="GR25" i="7" s="1"/>
  <c r="CS91" i="7"/>
  <c r="GR91" i="7" s="1"/>
  <c r="AI53" i="7"/>
  <c r="EH53" i="7" s="1"/>
  <c r="CU51" i="7"/>
  <c r="GT51" i="7" s="1"/>
  <c r="AK64" i="7"/>
  <c r="EJ64" i="7" s="1"/>
  <c r="CU30" i="7"/>
  <c r="GT30" i="7" s="1"/>
  <c r="CU55" i="7"/>
  <c r="GT55" i="7" s="1"/>
  <c r="CU43" i="7"/>
  <c r="GT43" i="7" s="1"/>
  <c r="CU53" i="7"/>
  <c r="GT53" i="7" s="1"/>
  <c r="BB7" i="7"/>
  <c r="FA7" i="7" s="1"/>
  <c r="BB80" i="7"/>
  <c r="FA80" i="7" s="1"/>
  <c r="BB89" i="7"/>
  <c r="FA89" i="7" s="1"/>
  <c r="BB81" i="7"/>
  <c r="FA81" i="7" s="1"/>
  <c r="BB32" i="7"/>
  <c r="FA32" i="7" s="1"/>
  <c r="BB67" i="7"/>
  <c r="FA67" i="7" s="1"/>
  <c r="BB82" i="7"/>
  <c r="FA82" i="7" s="1"/>
  <c r="BB31" i="7"/>
  <c r="FA31" i="7" s="1"/>
  <c r="AI9" i="7"/>
  <c r="EH9" i="7" s="1"/>
  <c r="V68" i="7"/>
  <c r="DU68" i="7" s="1"/>
  <c r="V99" i="7"/>
  <c r="DU99" i="7" s="1"/>
  <c r="V53" i="7"/>
  <c r="DU53" i="7" s="1"/>
  <c r="DB87" i="7"/>
  <c r="HA87" i="7" s="1"/>
  <c r="BM32" i="7"/>
  <c r="FL32" i="7" s="1"/>
  <c r="BM48" i="7"/>
  <c r="FL48" i="7" s="1"/>
  <c r="BY32" i="7"/>
  <c r="FX32" i="7" s="1"/>
  <c r="BM76" i="7"/>
  <c r="FL76" i="7" s="1"/>
  <c r="AI39" i="7"/>
  <c r="EH39" i="7" s="1"/>
  <c r="BM41" i="7"/>
  <c r="FL41" i="7" s="1"/>
  <c r="BM78" i="7"/>
  <c r="FL78" i="7" s="1"/>
  <c r="BM99" i="7"/>
  <c r="FL99" i="7" s="1"/>
  <c r="BY25" i="7"/>
  <c r="FX25" i="7" s="1"/>
  <c r="BM98" i="7"/>
  <c r="FL98" i="7" s="1"/>
  <c r="BM66" i="7"/>
  <c r="FL66" i="7" s="1"/>
  <c r="BM94" i="7"/>
  <c r="FL94" i="7" s="1"/>
  <c r="BM30" i="7"/>
  <c r="FL30" i="7" s="1"/>
  <c r="BM14" i="7"/>
  <c r="FL14" i="7" s="1"/>
  <c r="BM17" i="7"/>
  <c r="FL17" i="7" s="1"/>
  <c r="BY10" i="7"/>
  <c r="FX10" i="7" s="1"/>
  <c r="BY43" i="7"/>
  <c r="FX43" i="7" s="1"/>
  <c r="BY97" i="7"/>
  <c r="FX97" i="7" s="1"/>
  <c r="BY83" i="7"/>
  <c r="FX83" i="7" s="1"/>
  <c r="BY64" i="7"/>
  <c r="FX64" i="7" s="1"/>
  <c r="BY39" i="7"/>
  <c r="FX39" i="7" s="1"/>
  <c r="BY80" i="7"/>
  <c r="FX80" i="7" s="1"/>
  <c r="BY34" i="7"/>
  <c r="FX34" i="7" s="1"/>
  <c r="BY12" i="7"/>
  <c r="FX12" i="7" s="1"/>
  <c r="BY40" i="7"/>
  <c r="FX40" i="7" s="1"/>
  <c r="BM67" i="7"/>
  <c r="FL67" i="7" s="1"/>
  <c r="BM86" i="7"/>
  <c r="FL86" i="7" s="1"/>
  <c r="BM75" i="7"/>
  <c r="FL75" i="7" s="1"/>
  <c r="AI88" i="7"/>
  <c r="EH88" i="7" s="1"/>
  <c r="AI28" i="7"/>
  <c r="EH28" i="7" s="1"/>
  <c r="AI101" i="7"/>
  <c r="EH101" i="7" s="1"/>
  <c r="DA30" i="7"/>
  <c r="GZ30" i="7" s="1"/>
  <c r="DA50" i="7"/>
  <c r="GZ50" i="7" s="1"/>
  <c r="DA84" i="7"/>
  <c r="GZ84" i="7" s="1"/>
  <c r="CS3" i="7"/>
  <c r="GR3" i="7" s="1"/>
  <c r="DA41" i="7"/>
  <c r="GZ41" i="7" s="1"/>
  <c r="DA56" i="7"/>
  <c r="GZ56" i="7" s="1"/>
  <c r="DA78" i="7"/>
  <c r="GZ78" i="7" s="1"/>
  <c r="DA66" i="7"/>
  <c r="GZ66" i="7" s="1"/>
  <c r="DA11" i="7"/>
  <c r="GZ11" i="7" s="1"/>
  <c r="AI73" i="7"/>
  <c r="EH73" i="7" s="1"/>
  <c r="AI45" i="7"/>
  <c r="EH45" i="7" s="1"/>
  <c r="AI99" i="7"/>
  <c r="EH99" i="7" s="1"/>
  <c r="CS54" i="7"/>
  <c r="GR54" i="7" s="1"/>
  <c r="AI97" i="7"/>
  <c r="EH97" i="7" s="1"/>
  <c r="CS49" i="7"/>
  <c r="GR49" i="7" s="1"/>
  <c r="CS46" i="7"/>
  <c r="GR46" i="7" s="1"/>
  <c r="CU36" i="7"/>
  <c r="GT36" i="7" s="1"/>
  <c r="CU59" i="7"/>
  <c r="GT59" i="7" s="1"/>
  <c r="CU74" i="7"/>
  <c r="GT74" i="7" s="1"/>
  <c r="CU88" i="7"/>
  <c r="GT88" i="7" s="1"/>
  <c r="CU19" i="7"/>
  <c r="GT19" i="7" s="1"/>
  <c r="CS64" i="7"/>
  <c r="GR64" i="7" s="1"/>
  <c r="CU102" i="7"/>
  <c r="GT102" i="7" s="1"/>
  <c r="AK60" i="7"/>
  <c r="EJ60" i="7" s="1"/>
  <c r="CR11" i="7"/>
  <c r="GQ11" i="7" s="1"/>
  <c r="CU83" i="7"/>
  <c r="GT83" i="7" s="1"/>
  <c r="CU14" i="7"/>
  <c r="GT14" i="7" s="1"/>
  <c r="CU57" i="7"/>
  <c r="GT57" i="7" s="1"/>
  <c r="CU48" i="7"/>
  <c r="GT48" i="7" s="1"/>
  <c r="CU17" i="7"/>
  <c r="GT17" i="7" s="1"/>
  <c r="AI7" i="7"/>
  <c r="EH7" i="7" s="1"/>
  <c r="BB53" i="7"/>
  <c r="FA53" i="7" s="1"/>
  <c r="BB41" i="7"/>
  <c r="FA41" i="7" s="1"/>
  <c r="BB23" i="7"/>
  <c r="FA23" i="7" s="1"/>
  <c r="BB18" i="7"/>
  <c r="FA18" i="7" s="1"/>
  <c r="BB102" i="7"/>
  <c r="FA102" i="7" s="1"/>
  <c r="BB29" i="7"/>
  <c r="FA29" i="7" s="1"/>
  <c r="BB44" i="7"/>
  <c r="FA44" i="7" s="1"/>
  <c r="BB47" i="7"/>
  <c r="FA47" i="7" s="1"/>
  <c r="AI6" i="7"/>
  <c r="EH6" i="7" s="1"/>
  <c r="V52" i="7"/>
  <c r="DU52" i="7" s="1"/>
  <c r="V75" i="7"/>
  <c r="DU75" i="7" s="1"/>
  <c r="BM5" i="7"/>
  <c r="FL5" i="7" s="1"/>
  <c r="BM54" i="7"/>
  <c r="FL54" i="7" s="1"/>
  <c r="BM83" i="7"/>
  <c r="FL83" i="7" s="1"/>
  <c r="BM61" i="7"/>
  <c r="FL61" i="7" s="1"/>
  <c r="BM4" i="7"/>
  <c r="FL4" i="7" s="1"/>
  <c r="BM70" i="7"/>
  <c r="FL70" i="7" s="1"/>
  <c r="BY102" i="7"/>
  <c r="FX102" i="7" s="1"/>
  <c r="BM35" i="7"/>
  <c r="FL35" i="7" s="1"/>
  <c r="BM36" i="7"/>
  <c r="FL36" i="7" s="1"/>
  <c r="BY88" i="7"/>
  <c r="FX88" i="7" s="1"/>
  <c r="BM42" i="7"/>
  <c r="FL42" i="7" s="1"/>
  <c r="BM3" i="7"/>
  <c r="FL3" i="7" s="1"/>
  <c r="BM26" i="7"/>
  <c r="FL26" i="7" s="1"/>
  <c r="BM95" i="7"/>
  <c r="FL95" i="7" s="1"/>
  <c r="BM62" i="7"/>
  <c r="FL62" i="7" s="1"/>
  <c r="BY14" i="7"/>
  <c r="FX14" i="7" s="1"/>
  <c r="BY49" i="7"/>
  <c r="FX49" i="7" s="1"/>
  <c r="BY42" i="7"/>
  <c r="FX42" i="7" s="1"/>
  <c r="BY50" i="7"/>
  <c r="FX50" i="7" s="1"/>
  <c r="BY63" i="7"/>
  <c r="FX63" i="7" s="1"/>
  <c r="BY77" i="7"/>
  <c r="FX77" i="7" s="1"/>
  <c r="BY75" i="7"/>
  <c r="FX75" i="7" s="1"/>
  <c r="BY27" i="7"/>
  <c r="FX27" i="7" s="1"/>
  <c r="BY86" i="7"/>
  <c r="FX86" i="7" s="1"/>
  <c r="BY84" i="7"/>
  <c r="FX84" i="7" s="1"/>
  <c r="BY51" i="7"/>
  <c r="FX51" i="7" s="1"/>
  <c r="BM85" i="7"/>
  <c r="FL85" i="7" s="1"/>
  <c r="BM23" i="7"/>
  <c r="FL23" i="7" s="1"/>
  <c r="AI30" i="7"/>
  <c r="EH30" i="7" s="1"/>
  <c r="AI71" i="7"/>
  <c r="EH71" i="7" s="1"/>
  <c r="AI69" i="7"/>
  <c r="EH69" i="7" s="1"/>
  <c r="AI102" i="7"/>
  <c r="EH102" i="7" s="1"/>
  <c r="AI35" i="7"/>
  <c r="EH35" i="7" s="1"/>
  <c r="AI89" i="7"/>
  <c r="EH89" i="7" s="1"/>
  <c r="DA26" i="7"/>
  <c r="GZ26" i="7" s="1"/>
  <c r="DA9" i="7"/>
  <c r="GZ9" i="7" s="1"/>
  <c r="DA90" i="7"/>
  <c r="GZ90" i="7" s="1"/>
  <c r="CS17" i="7"/>
  <c r="GR17" i="7" s="1"/>
  <c r="AI65" i="7"/>
  <c r="EH65" i="7" s="1"/>
  <c r="DA57" i="7"/>
  <c r="GZ57" i="7" s="1"/>
  <c r="DA43" i="7"/>
  <c r="GZ43" i="7" s="1"/>
  <c r="DA8" i="7"/>
  <c r="GZ8" i="7" s="1"/>
  <c r="DA80" i="7"/>
  <c r="GZ80" i="7" s="1"/>
  <c r="AI91" i="7"/>
  <c r="EH91" i="7" s="1"/>
  <c r="AI95" i="7"/>
  <c r="EH95" i="7" s="1"/>
  <c r="AI49" i="7"/>
  <c r="EH49" i="7" s="1"/>
  <c r="AI62" i="7"/>
  <c r="EH62" i="7" s="1"/>
  <c r="P33" i="7"/>
  <c r="DO33" i="7" s="1"/>
  <c r="CS63" i="7"/>
  <c r="GR63" i="7" s="1"/>
  <c r="CS42" i="7"/>
  <c r="GR42" i="7" s="1"/>
  <c r="P100" i="7"/>
  <c r="DO100" i="7" s="1"/>
  <c r="CU62" i="7"/>
  <c r="GT62" i="7" s="1"/>
  <c r="CU45" i="7"/>
  <c r="GT45" i="7" s="1"/>
  <c r="CU98" i="7"/>
  <c r="GT98" i="7" s="1"/>
  <c r="CU34" i="7"/>
  <c r="GT34" i="7" s="1"/>
  <c r="CU65" i="7"/>
  <c r="GT65" i="7" s="1"/>
  <c r="CS45" i="7"/>
  <c r="GR45" i="7" s="1"/>
  <c r="CS36" i="7"/>
  <c r="GR36" i="7" s="1"/>
  <c r="AK23" i="7"/>
  <c r="EJ23" i="7" s="1"/>
  <c r="AK12" i="7"/>
  <c r="EJ12" i="7" s="1"/>
  <c r="CR86" i="7"/>
  <c r="GQ86" i="7" s="1"/>
  <c r="CU82" i="7"/>
  <c r="GT82" i="7" s="1"/>
  <c r="CU64" i="7"/>
  <c r="GT64" i="7" s="1"/>
  <c r="CU54" i="7"/>
  <c r="GT54" i="7" s="1"/>
  <c r="CU71" i="7"/>
  <c r="GT71" i="7" s="1"/>
  <c r="BB8" i="7"/>
  <c r="FA8" i="7" s="1"/>
  <c r="CU84" i="7"/>
  <c r="GT84" i="7" s="1"/>
  <c r="CU42" i="7"/>
  <c r="GT42" i="7" s="1"/>
  <c r="AI70" i="7"/>
  <c r="EH70" i="7" s="1"/>
  <c r="BB77" i="7"/>
  <c r="FA77" i="7" s="1"/>
  <c r="BB39" i="7"/>
  <c r="FA39" i="7" s="1"/>
  <c r="BB94" i="7"/>
  <c r="FA94" i="7" s="1"/>
  <c r="BB43" i="7"/>
  <c r="FA43" i="7" s="1"/>
  <c r="BB28" i="7"/>
  <c r="FA28" i="7" s="1"/>
  <c r="BB38" i="7"/>
  <c r="FA38" i="7" s="1"/>
  <c r="BB51" i="7"/>
  <c r="FA51" i="7" s="1"/>
  <c r="BB10" i="7"/>
  <c r="FA10" i="7" s="1"/>
  <c r="DA4" i="7"/>
  <c r="GZ4" i="7" s="1"/>
  <c r="BM55" i="7"/>
  <c r="FL55" i="7" s="1"/>
  <c r="BY92" i="7"/>
  <c r="FX92" i="7" s="1"/>
  <c r="BM52" i="7"/>
  <c r="FL52" i="7" s="1"/>
  <c r="BY6" i="7"/>
  <c r="FX6" i="7" s="1"/>
  <c r="BM68" i="7"/>
  <c r="FL68" i="7" s="1"/>
  <c r="BM29" i="7"/>
  <c r="FL29" i="7" s="1"/>
  <c r="BM49" i="7"/>
  <c r="FL49" i="7" s="1"/>
  <c r="BM37" i="7"/>
  <c r="FL37" i="7" s="1"/>
  <c r="BM80" i="7"/>
  <c r="FL80" i="7" s="1"/>
  <c r="BM34" i="7"/>
  <c r="FL34" i="7" s="1"/>
  <c r="BY45" i="7"/>
  <c r="FX45" i="7" s="1"/>
  <c r="BY66" i="7"/>
  <c r="FX66" i="7" s="1"/>
  <c r="BY44" i="7"/>
  <c r="FX44" i="7" s="1"/>
  <c r="BY59" i="7"/>
  <c r="FX59" i="7" s="1"/>
  <c r="BY79" i="7"/>
  <c r="FX79" i="7" s="1"/>
  <c r="BY31" i="7"/>
  <c r="FX31" i="7" s="1"/>
  <c r="BY5" i="7"/>
  <c r="FX5" i="7" s="1"/>
  <c r="BY57" i="7"/>
  <c r="FX57" i="7" s="1"/>
  <c r="BY53" i="7"/>
  <c r="FX53" i="7" s="1"/>
  <c r="BY76" i="7"/>
  <c r="FX76" i="7" s="1"/>
  <c r="AI60" i="7"/>
  <c r="EH60" i="7" s="1"/>
  <c r="AI26" i="7"/>
  <c r="EH26" i="7" s="1"/>
  <c r="DA39" i="7"/>
  <c r="GZ39" i="7" s="1"/>
  <c r="DA69" i="7"/>
  <c r="GZ69" i="7" s="1"/>
  <c r="DA88" i="7"/>
  <c r="GZ88" i="7" s="1"/>
  <c r="CS5" i="7"/>
  <c r="GR5" i="7" s="1"/>
  <c r="DA40" i="7"/>
  <c r="GZ40" i="7" s="1"/>
  <c r="DA95" i="7"/>
  <c r="GZ95" i="7" s="1"/>
  <c r="DA58" i="7"/>
  <c r="GZ58" i="7" s="1"/>
  <c r="DA3" i="7"/>
  <c r="GZ3" i="7" s="1"/>
  <c r="DA71" i="7"/>
  <c r="GZ71" i="7" s="1"/>
  <c r="DA94" i="7"/>
  <c r="GZ94" i="7" s="1"/>
  <c r="AI80" i="7"/>
  <c r="EH80" i="7" s="1"/>
  <c r="AI44" i="7"/>
  <c r="EH44" i="7" s="1"/>
  <c r="AI76" i="7"/>
  <c r="EH76" i="7" s="1"/>
  <c r="AI16" i="7"/>
  <c r="EH16" i="7" s="1"/>
  <c r="AI40" i="7"/>
  <c r="EH40" i="7" s="1"/>
  <c r="CS77" i="7"/>
  <c r="GR77" i="7" s="1"/>
  <c r="AI33" i="7"/>
  <c r="EH33" i="7" s="1"/>
  <c r="CS93" i="7"/>
  <c r="GR93" i="7" s="1"/>
  <c r="CU50" i="7"/>
  <c r="GT50" i="7" s="1"/>
  <c r="AI66" i="7"/>
  <c r="EH66" i="7" s="1"/>
  <c r="CU31" i="7"/>
  <c r="GT31" i="7" s="1"/>
  <c r="CU72" i="7"/>
  <c r="GT72" i="7" s="1"/>
  <c r="AK15" i="7"/>
  <c r="EJ15" i="7" s="1"/>
  <c r="CR52" i="7"/>
  <c r="GQ52" i="7" s="1"/>
  <c r="CU20" i="7"/>
  <c r="GT20" i="7" s="1"/>
  <c r="CU81" i="7"/>
  <c r="GT81" i="7" s="1"/>
  <c r="CU66" i="7"/>
  <c r="GT66" i="7" s="1"/>
  <c r="CU73" i="7"/>
  <c r="GT73" i="7" s="1"/>
  <c r="CU96" i="7"/>
  <c r="GT96" i="7" s="1"/>
  <c r="CV58" i="7"/>
  <c r="GU58" i="7" s="1"/>
  <c r="BB34" i="7"/>
  <c r="FA34" i="7" s="1"/>
  <c r="BB66" i="7"/>
  <c r="FA66" i="7" s="1"/>
  <c r="BB37" i="7"/>
  <c r="FA37" i="7" s="1"/>
  <c r="BB20" i="7"/>
  <c r="FA20" i="7" s="1"/>
  <c r="BB97" i="7"/>
  <c r="FA97" i="7" s="1"/>
  <c r="BB40" i="7"/>
  <c r="FA40" i="7" s="1"/>
  <c r="BB45" i="7"/>
  <c r="FA45" i="7" s="1"/>
  <c r="BB71" i="7"/>
  <c r="FA71" i="7" s="1"/>
  <c r="V14" i="7"/>
  <c r="DU14" i="7" s="1"/>
  <c r="V72" i="7"/>
  <c r="DU72" i="7" s="1"/>
  <c r="R4" i="7"/>
  <c r="DQ4" i="7" s="1"/>
  <c r="Q9" i="7"/>
  <c r="DP9" i="7" s="1"/>
  <c r="Q4" i="7"/>
  <c r="DP4" i="7" s="1"/>
  <c r="Q6" i="7"/>
  <c r="DP6" i="7" s="1"/>
  <c r="BS94" i="7"/>
  <c r="FR94" i="7" s="1"/>
  <c r="BS27" i="7"/>
  <c r="FR27" i="7" s="1"/>
  <c r="BS78" i="7"/>
  <c r="FR78" i="7" s="1"/>
  <c r="BS24" i="7"/>
  <c r="FR24" i="7" s="1"/>
  <c r="BS37" i="7"/>
  <c r="FR37" i="7" s="1"/>
  <c r="BS75" i="7"/>
  <c r="FR75" i="7" s="1"/>
  <c r="BS26" i="7"/>
  <c r="FR26" i="7" s="1"/>
  <c r="BS65" i="7"/>
  <c r="FR65" i="7" s="1"/>
  <c r="BS71" i="7"/>
  <c r="FR71" i="7" s="1"/>
  <c r="BS14" i="7"/>
  <c r="FR14" i="7" s="1"/>
  <c r="BS42" i="7"/>
  <c r="FR42" i="7" s="1"/>
  <c r="BS97" i="7"/>
  <c r="FR97" i="7" s="1"/>
  <c r="BS4" i="7"/>
  <c r="FR4" i="7" s="1"/>
  <c r="CH15" i="7"/>
  <c r="GG15" i="7" s="1"/>
  <c r="CH100" i="7"/>
  <c r="GG100" i="7" s="1"/>
  <c r="CH40" i="7"/>
  <c r="GG40" i="7" s="1"/>
  <c r="CH51" i="7"/>
  <c r="GG51" i="7" s="1"/>
  <c r="CH80" i="7"/>
  <c r="GG80" i="7" s="1"/>
  <c r="CQ52" i="7"/>
  <c r="GP52" i="7" s="1"/>
  <c r="P5" i="7"/>
  <c r="DO5" i="7" s="1"/>
  <c r="Q28" i="7"/>
  <c r="DP28" i="7" s="1"/>
  <c r="Q37" i="7"/>
  <c r="DP37" i="7" s="1"/>
  <c r="Q21" i="7"/>
  <c r="DP21" i="7" s="1"/>
  <c r="Q36" i="7"/>
  <c r="DP36" i="7" s="1"/>
  <c r="Q96" i="7"/>
  <c r="DP96" i="7" s="1"/>
  <c r="Q88" i="7"/>
  <c r="DP88" i="7" s="1"/>
  <c r="Q66" i="7"/>
  <c r="DP66" i="7" s="1"/>
  <c r="Q100" i="7"/>
  <c r="DP100" i="7" s="1"/>
  <c r="Q65" i="7"/>
  <c r="DP65" i="7" s="1"/>
  <c r="P49" i="7"/>
  <c r="DO49" i="7" s="1"/>
  <c r="P93" i="7"/>
  <c r="DO93" i="7" s="1"/>
  <c r="P96" i="7"/>
  <c r="DO96" i="7" s="1"/>
  <c r="P85" i="7"/>
  <c r="DO85" i="7" s="1"/>
  <c r="P95" i="7"/>
  <c r="DO95" i="7" s="1"/>
  <c r="P26" i="7"/>
  <c r="DO26" i="7" s="1"/>
  <c r="P54" i="7"/>
  <c r="DO54" i="7" s="1"/>
  <c r="P10" i="7"/>
  <c r="DO10" i="7" s="1"/>
  <c r="P69" i="7"/>
  <c r="DO69" i="7" s="1"/>
  <c r="Q41" i="7"/>
  <c r="DP41" i="7" s="1"/>
  <c r="Q85" i="7"/>
  <c r="DP85" i="7" s="1"/>
  <c r="Q93" i="7"/>
  <c r="DP93" i="7" s="1"/>
  <c r="P61" i="7"/>
  <c r="DO61" i="7" s="1"/>
  <c r="P40" i="7"/>
  <c r="DO40" i="7" s="1"/>
  <c r="DF75" i="7"/>
  <c r="HE75" i="7" s="1"/>
  <c r="AK99" i="7"/>
  <c r="EJ99" i="7" s="1"/>
  <c r="AK59" i="7"/>
  <c r="EJ59" i="7" s="1"/>
  <c r="AK10" i="7"/>
  <c r="EJ10" i="7" s="1"/>
  <c r="AB44" i="7"/>
  <c r="EA44" i="7" s="1"/>
  <c r="CR85" i="7"/>
  <c r="GQ85" i="7" s="1"/>
  <c r="CR8" i="7"/>
  <c r="GQ8" i="7" s="1"/>
  <c r="CU68" i="7"/>
  <c r="GT68" i="7" s="1"/>
  <c r="CU90" i="7"/>
  <c r="GT90" i="7" s="1"/>
  <c r="CU78" i="7"/>
  <c r="GT78" i="7" s="1"/>
  <c r="CV79" i="7"/>
  <c r="GU79" i="7" s="1"/>
  <c r="CY93" i="7"/>
  <c r="GX93" i="7" s="1"/>
  <c r="BS35" i="7"/>
  <c r="FR35" i="7" s="1"/>
  <c r="BS31" i="7"/>
  <c r="FR31" i="7" s="1"/>
  <c r="BS96" i="7"/>
  <c r="FR96" i="7" s="1"/>
  <c r="BS66" i="7"/>
  <c r="FR66" i="7" s="1"/>
  <c r="BS53" i="7"/>
  <c r="FR53" i="7" s="1"/>
  <c r="BS41" i="7"/>
  <c r="FR41" i="7" s="1"/>
  <c r="BS16" i="7"/>
  <c r="FR16" i="7" s="1"/>
  <c r="BS43" i="7"/>
  <c r="FR43" i="7" s="1"/>
  <c r="BS102" i="7"/>
  <c r="FR102" i="7" s="1"/>
  <c r="BS83" i="7"/>
  <c r="FR83" i="7" s="1"/>
  <c r="BS22" i="7"/>
  <c r="FR22" i="7" s="1"/>
  <c r="BS86" i="7"/>
  <c r="FR86" i="7" s="1"/>
  <c r="BS20" i="7"/>
  <c r="FR20" i="7" s="1"/>
  <c r="BS74" i="7"/>
  <c r="FR74" i="7" s="1"/>
  <c r="BS64" i="7"/>
  <c r="FR64" i="7" s="1"/>
  <c r="CH53" i="7"/>
  <c r="GG53" i="7" s="1"/>
  <c r="CH85" i="7"/>
  <c r="GG85" i="7" s="1"/>
  <c r="CH49" i="7"/>
  <c r="GG49" i="7" s="1"/>
  <c r="CH24" i="7"/>
  <c r="GG24" i="7" s="1"/>
  <c r="Q44" i="7"/>
  <c r="DP44" i="7" s="1"/>
  <c r="Q19" i="7"/>
  <c r="DP19" i="7" s="1"/>
  <c r="Q70" i="7"/>
  <c r="DP70" i="7" s="1"/>
  <c r="Q24" i="7"/>
  <c r="DP24" i="7" s="1"/>
  <c r="Q56" i="7"/>
  <c r="DP56" i="7" s="1"/>
  <c r="Q49" i="7"/>
  <c r="DP49" i="7" s="1"/>
  <c r="P11" i="7"/>
  <c r="DO11" i="7" s="1"/>
  <c r="P98" i="7"/>
  <c r="DO98" i="7" s="1"/>
  <c r="P50" i="7"/>
  <c r="DO50" i="7" s="1"/>
  <c r="P88" i="7"/>
  <c r="DO88" i="7" s="1"/>
  <c r="P92" i="7"/>
  <c r="DO92" i="7" s="1"/>
  <c r="P63" i="7"/>
  <c r="DO63" i="7" s="1"/>
  <c r="P27" i="7"/>
  <c r="DO27" i="7" s="1"/>
  <c r="Q82" i="7"/>
  <c r="DP82" i="7" s="1"/>
  <c r="Q40" i="7"/>
  <c r="DP40" i="7" s="1"/>
  <c r="Q29" i="7"/>
  <c r="DP29" i="7" s="1"/>
  <c r="P47" i="7"/>
  <c r="DO47" i="7" s="1"/>
  <c r="P51" i="7"/>
  <c r="DO51" i="7" s="1"/>
  <c r="P6" i="7"/>
  <c r="DO6" i="7" s="1"/>
  <c r="BE5" i="7"/>
  <c r="FD5" i="7" s="1"/>
  <c r="CH3" i="7"/>
  <c r="GG3" i="7" s="1"/>
  <c r="BS6" i="7"/>
  <c r="FR6" i="7" s="1"/>
  <c r="BS44" i="7"/>
  <c r="FR44" i="7" s="1"/>
  <c r="BS25" i="7"/>
  <c r="FR25" i="7" s="1"/>
  <c r="BS9" i="7"/>
  <c r="FR9" i="7" s="1"/>
  <c r="BS59" i="7"/>
  <c r="FR59" i="7" s="1"/>
  <c r="BS15" i="7"/>
  <c r="FR15" i="7" s="1"/>
  <c r="BS61" i="7"/>
  <c r="FR61" i="7" s="1"/>
  <c r="BS30" i="7"/>
  <c r="FR30" i="7" s="1"/>
  <c r="BS34" i="7"/>
  <c r="FR34" i="7" s="1"/>
  <c r="BS84" i="7"/>
  <c r="FR84" i="7" s="1"/>
  <c r="BS93" i="7"/>
  <c r="FR93" i="7" s="1"/>
  <c r="BS49" i="7"/>
  <c r="FR49" i="7" s="1"/>
  <c r="CH20" i="7"/>
  <c r="GG20" i="7" s="1"/>
  <c r="CH38" i="7"/>
  <c r="GG38" i="7" s="1"/>
  <c r="CH58" i="7"/>
  <c r="GG58" i="7" s="1"/>
  <c r="CH86" i="7"/>
  <c r="GG86" i="7" s="1"/>
  <c r="CQ93" i="7"/>
  <c r="GP93" i="7" s="1"/>
  <c r="Q47" i="7"/>
  <c r="DP47" i="7" s="1"/>
  <c r="Q60" i="7"/>
  <c r="DP60" i="7" s="1"/>
  <c r="Q97" i="7"/>
  <c r="DP97" i="7" s="1"/>
  <c r="Q76" i="7"/>
  <c r="DP76" i="7" s="1"/>
  <c r="Q13" i="7"/>
  <c r="DP13" i="7" s="1"/>
  <c r="Q87" i="7"/>
  <c r="DP87" i="7" s="1"/>
  <c r="Q11" i="7"/>
  <c r="DP11" i="7" s="1"/>
  <c r="Q58" i="7"/>
  <c r="DP58" i="7" s="1"/>
  <c r="Q33" i="7"/>
  <c r="DP33" i="7" s="1"/>
  <c r="Q67" i="7"/>
  <c r="DP67" i="7" s="1"/>
  <c r="P79" i="7"/>
  <c r="DO79" i="7" s="1"/>
  <c r="P38" i="7"/>
  <c r="DO38" i="7" s="1"/>
  <c r="P39" i="7"/>
  <c r="DO39" i="7" s="1"/>
  <c r="P32" i="7"/>
  <c r="DO32" i="7" s="1"/>
  <c r="P73" i="7"/>
  <c r="DO73" i="7" s="1"/>
  <c r="P19" i="7"/>
  <c r="DO19" i="7" s="1"/>
  <c r="Q51" i="7"/>
  <c r="DP51" i="7" s="1"/>
  <c r="Q16" i="7"/>
  <c r="DP16" i="7" s="1"/>
  <c r="Q77" i="7"/>
  <c r="DP77" i="7" s="1"/>
  <c r="Q45" i="7"/>
  <c r="DP45" i="7" s="1"/>
  <c r="P67" i="7"/>
  <c r="DO67" i="7" s="1"/>
  <c r="P75" i="7"/>
  <c r="DO75" i="7" s="1"/>
  <c r="P8" i="7"/>
  <c r="DO8" i="7" s="1"/>
  <c r="BF7" i="7"/>
  <c r="FE7" i="7" s="1"/>
  <c r="BS18" i="7"/>
  <c r="FR18" i="7" s="1"/>
  <c r="BS52" i="7"/>
  <c r="FR52" i="7" s="1"/>
  <c r="BS47" i="7"/>
  <c r="FR47" i="7" s="1"/>
  <c r="BS70" i="7"/>
  <c r="FR70" i="7" s="1"/>
  <c r="BS80" i="7"/>
  <c r="FR80" i="7" s="1"/>
  <c r="BS62" i="7"/>
  <c r="FR62" i="7" s="1"/>
  <c r="BS50" i="7"/>
  <c r="FR50" i="7" s="1"/>
  <c r="BS82" i="7"/>
  <c r="FR82" i="7" s="1"/>
  <c r="BS36" i="7"/>
  <c r="FR36" i="7" s="1"/>
  <c r="BS57" i="7"/>
  <c r="FR57" i="7" s="1"/>
  <c r="BS58" i="7"/>
  <c r="FR58" i="7" s="1"/>
  <c r="BS51" i="7"/>
  <c r="FR51" i="7" s="1"/>
  <c r="CH83" i="7"/>
  <c r="GG83" i="7" s="1"/>
  <c r="CH54" i="7"/>
  <c r="GG54" i="7" s="1"/>
  <c r="CH73" i="7"/>
  <c r="GG73" i="7" s="1"/>
  <c r="CH65" i="7"/>
  <c r="GG65" i="7" s="1"/>
  <c r="CQ8" i="7"/>
  <c r="GP8" i="7" s="1"/>
  <c r="BS39" i="7"/>
  <c r="FR39" i="7" s="1"/>
  <c r="Q39" i="7"/>
  <c r="DP39" i="7" s="1"/>
  <c r="Q42" i="7"/>
  <c r="DP42" i="7" s="1"/>
  <c r="Q43" i="7"/>
  <c r="DP43" i="7" s="1"/>
  <c r="Q12" i="7"/>
  <c r="DP12" i="7" s="1"/>
  <c r="Q26" i="7"/>
  <c r="DP26" i="7" s="1"/>
  <c r="Q14" i="7"/>
  <c r="DP14" i="7" s="1"/>
  <c r="Q68" i="7"/>
  <c r="DP68" i="7" s="1"/>
  <c r="Q62" i="7"/>
  <c r="DP62" i="7" s="1"/>
  <c r="Q30" i="7"/>
  <c r="DP30" i="7" s="1"/>
  <c r="Q79" i="7"/>
  <c r="DP79" i="7" s="1"/>
  <c r="P20" i="7"/>
  <c r="DO20" i="7" s="1"/>
  <c r="P74" i="7"/>
  <c r="DO74" i="7" s="1"/>
  <c r="P101" i="7"/>
  <c r="DO101" i="7" s="1"/>
  <c r="P84" i="7"/>
  <c r="DO84" i="7" s="1"/>
  <c r="P42" i="7"/>
  <c r="DO42" i="7" s="1"/>
  <c r="P80" i="7"/>
  <c r="DO80" i="7" s="1"/>
  <c r="Q91" i="7"/>
  <c r="DP91" i="7" s="1"/>
  <c r="P24" i="7"/>
  <c r="DO24" i="7" s="1"/>
  <c r="P22" i="7"/>
  <c r="DO22" i="7" s="1"/>
  <c r="Q61" i="7"/>
  <c r="DP61" i="7" s="1"/>
  <c r="R7" i="7"/>
  <c r="DQ7" i="7" s="1"/>
  <c r="CW60" i="7"/>
  <c r="GV60" i="7" s="1"/>
  <c r="AK39" i="7"/>
  <c r="EJ39" i="7" s="1"/>
  <c r="AK49" i="7"/>
  <c r="EJ49" i="7" s="1"/>
  <c r="AK86" i="7"/>
  <c r="EJ86" i="7" s="1"/>
  <c r="CR59" i="7"/>
  <c r="GQ59" i="7" s="1"/>
  <c r="CV80" i="7"/>
  <c r="GU80" i="7" s="1"/>
  <c r="CY61" i="7"/>
  <c r="GX61" i="7" s="1"/>
  <c r="CY30" i="7"/>
  <c r="GX30" i="7" s="1"/>
  <c r="CY66" i="7"/>
  <c r="GX66" i="7" s="1"/>
  <c r="V39" i="7"/>
  <c r="DU39" i="7" s="1"/>
  <c r="CY71" i="7"/>
  <c r="GX71" i="7" s="1"/>
  <c r="CQ6" i="7"/>
  <c r="GP6" i="7" s="1"/>
  <c r="BS32" i="7"/>
  <c r="FR32" i="7" s="1"/>
  <c r="BS99" i="7"/>
  <c r="FR99" i="7" s="1"/>
  <c r="BS7" i="7"/>
  <c r="FR7" i="7" s="1"/>
  <c r="BS67" i="7"/>
  <c r="FR67" i="7" s="1"/>
  <c r="BS17" i="7"/>
  <c r="FR17" i="7" s="1"/>
  <c r="BS85" i="7"/>
  <c r="FR85" i="7" s="1"/>
  <c r="BS55" i="7"/>
  <c r="FR55" i="7" s="1"/>
  <c r="BS73" i="7"/>
  <c r="FR73" i="7" s="1"/>
  <c r="BS98" i="7"/>
  <c r="FR98" i="7" s="1"/>
  <c r="BS79" i="7"/>
  <c r="FR79" i="7" s="1"/>
  <c r="CH17" i="7"/>
  <c r="GG17" i="7" s="1"/>
  <c r="CH14" i="7"/>
  <c r="GG14" i="7" s="1"/>
  <c r="CH30" i="7"/>
  <c r="GG30" i="7" s="1"/>
  <c r="CH66" i="7"/>
  <c r="GG66" i="7" s="1"/>
  <c r="CQ3" i="7"/>
  <c r="GP3" i="7" s="1"/>
  <c r="BS88" i="7"/>
  <c r="FR88" i="7" s="1"/>
  <c r="Q46" i="7"/>
  <c r="DP46" i="7" s="1"/>
  <c r="Q17" i="7"/>
  <c r="DP17" i="7" s="1"/>
  <c r="Q83" i="7"/>
  <c r="DP83" i="7" s="1"/>
  <c r="Q80" i="7"/>
  <c r="DP80" i="7" s="1"/>
  <c r="Q81" i="7"/>
  <c r="DP81" i="7" s="1"/>
  <c r="Q10" i="7"/>
  <c r="DP10" i="7" s="1"/>
  <c r="Q25" i="7"/>
  <c r="DP25" i="7" s="1"/>
  <c r="Q48" i="7"/>
  <c r="DP48" i="7" s="1"/>
  <c r="Q7" i="7"/>
  <c r="DP7" i="7" s="1"/>
  <c r="P59" i="7"/>
  <c r="DO59" i="7" s="1"/>
  <c r="P35" i="7"/>
  <c r="DO35" i="7" s="1"/>
  <c r="P15" i="7"/>
  <c r="DO15" i="7" s="1"/>
  <c r="P43" i="7"/>
  <c r="DO43" i="7" s="1"/>
  <c r="P17" i="7"/>
  <c r="DO17" i="7" s="1"/>
  <c r="P76" i="7"/>
  <c r="DO76" i="7" s="1"/>
  <c r="Q99" i="7"/>
  <c r="DP99" i="7" s="1"/>
  <c r="P12" i="7"/>
  <c r="DO12" i="7" s="1"/>
  <c r="P23" i="7"/>
  <c r="DO23" i="7" s="1"/>
  <c r="P81" i="7"/>
  <c r="DO81" i="7" s="1"/>
  <c r="P102" i="7"/>
  <c r="DO102" i="7" s="1"/>
  <c r="Q22" i="7"/>
  <c r="DP22" i="7" s="1"/>
  <c r="AK13" i="7"/>
  <c r="EJ13" i="7" s="1"/>
  <c r="AK38" i="7"/>
  <c r="EJ38" i="7" s="1"/>
  <c r="AK36" i="7"/>
  <c r="EJ36" i="7" s="1"/>
  <c r="AK76" i="7"/>
  <c r="EJ76" i="7" s="1"/>
  <c r="CR89" i="7"/>
  <c r="GQ89" i="7" s="1"/>
  <c r="CR47" i="7"/>
  <c r="GQ47" i="7" s="1"/>
  <c r="BJ3" i="7"/>
  <c r="FI3" i="7" s="1"/>
  <c r="BS10" i="7"/>
  <c r="FR10" i="7" s="1"/>
  <c r="BS8" i="7"/>
  <c r="FR8" i="7" s="1"/>
  <c r="BS68" i="7"/>
  <c r="FR68" i="7" s="1"/>
  <c r="BS56" i="7"/>
  <c r="FR56" i="7" s="1"/>
  <c r="BS28" i="7"/>
  <c r="FR28" i="7" s="1"/>
  <c r="BS12" i="7"/>
  <c r="FR12" i="7" s="1"/>
  <c r="BS76" i="7"/>
  <c r="FR76" i="7" s="1"/>
  <c r="BS23" i="7"/>
  <c r="FR23" i="7" s="1"/>
  <c r="BS45" i="7"/>
  <c r="FR45" i="7" s="1"/>
  <c r="BS81" i="7"/>
  <c r="FR81" i="7" s="1"/>
  <c r="BS48" i="7"/>
  <c r="FR48" i="7" s="1"/>
  <c r="BS40" i="7"/>
  <c r="FR40" i="7" s="1"/>
  <c r="BS60" i="7"/>
  <c r="FR60" i="7" s="1"/>
  <c r="BS89" i="7"/>
  <c r="FR89" i="7" s="1"/>
  <c r="CH95" i="7"/>
  <c r="GG95" i="7" s="1"/>
  <c r="CH78" i="7"/>
  <c r="GG78" i="7" s="1"/>
  <c r="CH35" i="7"/>
  <c r="GG35" i="7" s="1"/>
  <c r="CH68" i="7"/>
  <c r="GG68" i="7" s="1"/>
  <c r="CQ21" i="7"/>
  <c r="GP21" i="7" s="1"/>
  <c r="P3" i="7"/>
  <c r="DO3" i="7" s="1"/>
  <c r="BS72" i="7"/>
  <c r="FR72" i="7" s="1"/>
  <c r="Q102" i="7"/>
  <c r="DP102" i="7" s="1"/>
  <c r="Q89" i="7"/>
  <c r="DP89" i="7" s="1"/>
  <c r="Q38" i="7"/>
  <c r="DP38" i="7" s="1"/>
  <c r="Q35" i="7"/>
  <c r="DP35" i="7" s="1"/>
  <c r="Q15" i="7"/>
  <c r="DP15" i="7" s="1"/>
  <c r="Q20" i="7"/>
  <c r="DP20" i="7" s="1"/>
  <c r="Q23" i="7"/>
  <c r="DP23" i="7" s="1"/>
  <c r="Q63" i="7"/>
  <c r="DP63" i="7" s="1"/>
  <c r="Q92" i="7"/>
  <c r="DP92" i="7" s="1"/>
  <c r="Q64" i="7"/>
  <c r="DP64" i="7" s="1"/>
  <c r="Q71" i="7"/>
  <c r="DP71" i="7" s="1"/>
  <c r="P56" i="7"/>
  <c r="DO56" i="7" s="1"/>
  <c r="P91" i="7"/>
  <c r="DO91" i="7" s="1"/>
  <c r="P48" i="7"/>
  <c r="DO48" i="7" s="1"/>
  <c r="P82" i="7"/>
  <c r="DO82" i="7" s="1"/>
  <c r="P99" i="7"/>
  <c r="DO99" i="7" s="1"/>
  <c r="P78" i="7"/>
  <c r="DO78" i="7" s="1"/>
  <c r="Q34" i="7"/>
  <c r="DP34" i="7" s="1"/>
  <c r="Q52" i="7"/>
  <c r="DP52" i="7" s="1"/>
  <c r="Q54" i="7"/>
  <c r="DP54" i="7" s="1"/>
  <c r="P52" i="7"/>
  <c r="DO52" i="7" s="1"/>
  <c r="P46" i="7"/>
  <c r="DO46" i="7" s="1"/>
  <c r="P13" i="7"/>
  <c r="DO13" i="7" s="1"/>
  <c r="AK27" i="7"/>
  <c r="EJ27" i="7" s="1"/>
  <c r="AK28" i="7"/>
  <c r="EJ28" i="7" s="1"/>
  <c r="AK7" i="7"/>
  <c r="EJ7" i="7" s="1"/>
  <c r="CR60" i="7"/>
  <c r="GQ60" i="7" s="1"/>
  <c r="CR76" i="7"/>
  <c r="GQ76" i="7" s="1"/>
  <c r="CV87" i="7"/>
  <c r="GU87" i="7" s="1"/>
  <c r="BS3" i="7"/>
  <c r="FR3" i="7" s="1"/>
  <c r="BS21" i="7"/>
  <c r="FR21" i="7" s="1"/>
  <c r="BS63" i="7"/>
  <c r="FR63" i="7" s="1"/>
  <c r="BS95" i="7"/>
  <c r="FR95" i="7" s="1"/>
  <c r="BS92" i="7"/>
  <c r="FR92" i="7" s="1"/>
  <c r="BS91" i="7"/>
  <c r="FR91" i="7" s="1"/>
  <c r="BS100" i="7"/>
  <c r="FR100" i="7" s="1"/>
  <c r="BS54" i="7"/>
  <c r="FR54" i="7" s="1"/>
  <c r="BS87" i="7"/>
  <c r="FR87" i="7" s="1"/>
  <c r="BS101" i="7"/>
  <c r="FR101" i="7" s="1"/>
  <c r="BS69" i="7"/>
  <c r="FR69" i="7" s="1"/>
  <c r="P9" i="7"/>
  <c r="DO9" i="7" s="1"/>
  <c r="CH76" i="7"/>
  <c r="GG76" i="7" s="1"/>
  <c r="CH41" i="7"/>
  <c r="GG41" i="7" s="1"/>
  <c r="CH50" i="7"/>
  <c r="GG50" i="7" s="1"/>
  <c r="CH46" i="7"/>
  <c r="GG46" i="7" s="1"/>
  <c r="P14" i="7"/>
  <c r="DO14" i="7" s="1"/>
  <c r="Q50" i="7"/>
  <c r="DP50" i="7" s="1"/>
  <c r="Q27" i="7"/>
  <c r="DP27" i="7" s="1"/>
  <c r="Q90" i="7"/>
  <c r="DP90" i="7" s="1"/>
  <c r="Q98" i="7"/>
  <c r="DP98" i="7" s="1"/>
  <c r="Q84" i="7"/>
  <c r="DP84" i="7" s="1"/>
  <c r="Q95" i="7"/>
  <c r="DP95" i="7" s="1"/>
  <c r="Q69" i="7"/>
  <c r="DP69" i="7" s="1"/>
  <c r="Q18" i="7"/>
  <c r="DP18" i="7" s="1"/>
  <c r="Q53" i="7"/>
  <c r="DP53" i="7" s="1"/>
  <c r="Q32" i="7"/>
  <c r="DP32" i="7" s="1"/>
  <c r="P58" i="7"/>
  <c r="DO58" i="7" s="1"/>
  <c r="P25" i="7"/>
  <c r="DO25" i="7" s="1"/>
  <c r="P18" i="7"/>
  <c r="DO18" i="7" s="1"/>
  <c r="P36" i="7"/>
  <c r="DO36" i="7" s="1"/>
  <c r="P86" i="7"/>
  <c r="DO86" i="7" s="1"/>
  <c r="Q86" i="7"/>
  <c r="DP86" i="7" s="1"/>
  <c r="Q101" i="7"/>
  <c r="DP101" i="7" s="1"/>
  <c r="Q55" i="7"/>
  <c r="DP55" i="7" s="1"/>
  <c r="Q94" i="7"/>
  <c r="DP94" i="7" s="1"/>
  <c r="P53" i="7"/>
  <c r="DO53" i="7" s="1"/>
  <c r="AK35" i="7"/>
  <c r="EJ35" i="7" s="1"/>
  <c r="AK102" i="7"/>
  <c r="EJ102" i="7" s="1"/>
  <c r="AK54" i="7"/>
  <c r="EJ54" i="7" s="1"/>
  <c r="CR6" i="7"/>
  <c r="GQ6" i="7" s="1"/>
  <c r="CR101" i="7"/>
  <c r="GQ101" i="7" s="1"/>
  <c r="AZ30" i="7"/>
  <c r="EY30" i="7" s="1"/>
  <c r="BP84" i="7"/>
  <c r="FO84" i="7" s="1"/>
  <c r="DA59" i="7"/>
  <c r="GZ59" i="7" s="1"/>
  <c r="DA24" i="7"/>
  <c r="GZ24" i="7" s="1"/>
  <c r="DA93" i="7"/>
  <c r="GZ93" i="7" s="1"/>
  <c r="DA91" i="7"/>
  <c r="GZ91" i="7" s="1"/>
  <c r="DA96" i="7"/>
  <c r="GZ96" i="7" s="1"/>
  <c r="DA72" i="7"/>
  <c r="GZ72" i="7" s="1"/>
  <c r="DA55" i="7"/>
  <c r="GZ55" i="7" s="1"/>
  <c r="DA100" i="7"/>
  <c r="GZ100" i="7" s="1"/>
  <c r="DA34" i="7"/>
  <c r="GZ34" i="7" s="1"/>
  <c r="DA70" i="7"/>
  <c r="GZ70" i="7" s="1"/>
  <c r="DA89" i="7"/>
  <c r="GZ89" i="7" s="1"/>
  <c r="DA38" i="7"/>
  <c r="GZ38" i="7" s="1"/>
  <c r="DA31" i="7"/>
  <c r="GZ31" i="7" s="1"/>
  <c r="DA92" i="7"/>
  <c r="GZ92" i="7" s="1"/>
  <c r="DA27" i="7"/>
  <c r="GZ27" i="7" s="1"/>
  <c r="DA87" i="7"/>
  <c r="GZ87" i="7" s="1"/>
  <c r="DA45" i="7"/>
  <c r="GZ45" i="7" s="1"/>
  <c r="DA10" i="7"/>
  <c r="GZ10" i="7" s="1"/>
  <c r="DA81" i="7"/>
  <c r="GZ81" i="7" s="1"/>
  <c r="DA12" i="7"/>
  <c r="GZ12" i="7" s="1"/>
  <c r="DA33" i="7"/>
  <c r="GZ33" i="7" s="1"/>
  <c r="DA83" i="7"/>
  <c r="GZ83" i="7" s="1"/>
  <c r="DA73" i="7"/>
  <c r="GZ73" i="7" s="1"/>
  <c r="DA7" i="7"/>
  <c r="GZ7" i="7" s="1"/>
  <c r="DA51" i="7"/>
  <c r="GZ51" i="7" s="1"/>
  <c r="DA22" i="7"/>
  <c r="GZ22" i="7" s="1"/>
  <c r="DA42" i="7"/>
  <c r="GZ42" i="7" s="1"/>
  <c r="DA98" i="7"/>
  <c r="GZ98" i="7" s="1"/>
  <c r="DA65" i="7"/>
  <c r="GZ65" i="7" s="1"/>
  <c r="DA16" i="7"/>
  <c r="GZ16" i="7" s="1"/>
  <c r="DA102" i="7"/>
  <c r="GZ102" i="7" s="1"/>
  <c r="DA54" i="7"/>
  <c r="GZ54" i="7" s="1"/>
  <c r="CN9" i="7"/>
  <c r="GM9" i="7" s="1"/>
  <c r="CN4" i="7"/>
  <c r="GM4" i="7" s="1"/>
  <c r="CN18" i="7"/>
  <c r="GM18" i="7" s="1"/>
  <c r="AF72" i="7"/>
  <c r="EE72" i="7" s="1"/>
  <c r="AF3" i="7"/>
  <c r="EE3" i="7" s="1"/>
  <c r="AF28" i="7"/>
  <c r="EE28" i="7" s="1"/>
  <c r="AF24" i="7"/>
  <c r="EE24" i="7" s="1"/>
  <c r="AF87" i="7"/>
  <c r="EE87" i="7" s="1"/>
  <c r="AF101" i="7"/>
  <c r="EE101" i="7" s="1"/>
  <c r="AF86" i="7"/>
  <c r="EE86" i="7" s="1"/>
  <c r="AF37" i="7"/>
  <c r="EE37" i="7" s="1"/>
  <c r="AF78" i="7"/>
  <c r="EE78" i="7" s="1"/>
  <c r="CG5" i="7"/>
  <c r="GF5" i="7" s="1"/>
  <c r="CG94" i="7"/>
  <c r="GF94" i="7" s="1"/>
  <c r="CG34" i="7"/>
  <c r="GF34" i="7" s="1"/>
  <c r="CG15" i="7"/>
  <c r="GF15" i="7" s="1"/>
  <c r="CG88" i="7"/>
  <c r="GF88" i="7" s="1"/>
  <c r="CG26" i="7"/>
  <c r="GF26" i="7" s="1"/>
  <c r="CG79" i="7"/>
  <c r="GF79" i="7" s="1"/>
  <c r="CG65" i="7"/>
  <c r="GF65" i="7" s="1"/>
  <c r="CG73" i="7"/>
  <c r="GF73" i="7" s="1"/>
  <c r="CG61" i="7"/>
  <c r="GF61" i="7" s="1"/>
  <c r="CG70" i="7"/>
  <c r="GF70" i="7" s="1"/>
  <c r="CG10" i="7"/>
  <c r="GF10" i="7" s="1"/>
  <c r="CG22" i="7"/>
  <c r="GF22" i="7" s="1"/>
  <c r="CG64" i="7"/>
  <c r="GF64" i="7" s="1"/>
  <c r="CG23" i="7"/>
  <c r="GF23" i="7" s="1"/>
  <c r="CG71" i="7"/>
  <c r="GF71" i="7" s="1"/>
  <c r="CG69" i="7"/>
  <c r="GF69" i="7" s="1"/>
  <c r="CG72" i="7"/>
  <c r="GF72" i="7" s="1"/>
  <c r="CG9" i="7"/>
  <c r="GF9" i="7" s="1"/>
  <c r="CG81" i="7"/>
  <c r="GF81" i="7" s="1"/>
  <c r="CG4" i="7"/>
  <c r="GF4" i="7" s="1"/>
  <c r="CG36" i="7"/>
  <c r="GF36" i="7" s="1"/>
  <c r="CG57" i="7"/>
  <c r="GF57" i="7" s="1"/>
  <c r="CG62" i="7"/>
  <c r="GF62" i="7" s="1"/>
  <c r="CG44" i="7"/>
  <c r="GF44" i="7" s="1"/>
  <c r="CG101" i="7"/>
  <c r="GF101" i="7" s="1"/>
  <c r="CG16" i="7"/>
  <c r="GF16" i="7" s="1"/>
  <c r="CG11" i="7"/>
  <c r="GF11" i="7" s="1"/>
  <c r="CG89" i="7"/>
  <c r="GF89" i="7" s="1"/>
  <c r="CG6" i="7"/>
  <c r="GF6" i="7" s="1"/>
  <c r="CG24" i="7"/>
  <c r="GF24" i="7" s="1"/>
  <c r="CG43" i="7"/>
  <c r="GF43" i="7" s="1"/>
  <c r="CG84" i="7"/>
  <c r="GF84" i="7" s="1"/>
  <c r="CG91" i="7"/>
  <c r="GF91" i="7" s="1"/>
  <c r="CG58" i="7"/>
  <c r="GF58" i="7" s="1"/>
  <c r="CG13" i="7"/>
  <c r="GF13" i="7" s="1"/>
  <c r="CG52" i="7"/>
  <c r="GF52" i="7" s="1"/>
  <c r="CG29" i="7"/>
  <c r="GF29" i="7" s="1"/>
  <c r="CG86" i="7"/>
  <c r="GF86" i="7" s="1"/>
  <c r="CG37" i="7"/>
  <c r="GF37" i="7" s="1"/>
  <c r="BO80" i="7"/>
  <c r="FN80" i="7" s="1"/>
  <c r="BO91" i="7"/>
  <c r="FN91" i="7" s="1"/>
  <c r="BO70" i="7"/>
  <c r="FN70" i="7" s="1"/>
  <c r="BO36" i="7"/>
  <c r="FN36" i="7" s="1"/>
  <c r="BO67" i="7"/>
  <c r="FN67" i="7" s="1"/>
  <c r="BO62" i="7"/>
  <c r="FN62" i="7" s="1"/>
  <c r="BO75" i="7"/>
  <c r="FN75" i="7" s="1"/>
  <c r="BO32" i="7"/>
  <c r="FN32" i="7" s="1"/>
  <c r="BO25" i="7"/>
  <c r="FN25" i="7" s="1"/>
  <c r="BO20" i="7"/>
  <c r="FN20" i="7" s="1"/>
  <c r="BO48" i="7"/>
  <c r="FN48" i="7" s="1"/>
  <c r="BO18" i="7"/>
  <c r="FN18" i="7" s="1"/>
  <c r="BO45" i="7"/>
  <c r="FN45" i="7" s="1"/>
  <c r="BO30" i="7"/>
  <c r="FN30" i="7" s="1"/>
  <c r="BO56" i="7"/>
  <c r="FN56" i="7" s="1"/>
  <c r="BO73" i="7"/>
  <c r="FN73" i="7" s="1"/>
  <c r="DE19" i="7"/>
  <c r="HD19" i="7" s="1"/>
  <c r="DE85" i="7"/>
  <c r="HD85" i="7" s="1"/>
  <c r="DE62" i="7"/>
  <c r="HD62" i="7" s="1"/>
  <c r="DE8" i="7"/>
  <c r="HD8" i="7" s="1"/>
  <c r="CK35" i="7"/>
  <c r="GJ35" i="7" s="1"/>
  <c r="CK47" i="7"/>
  <c r="GJ47" i="7" s="1"/>
  <c r="CK99" i="7"/>
  <c r="GJ99" i="7" s="1"/>
  <c r="CK36" i="7"/>
  <c r="GJ36" i="7" s="1"/>
  <c r="CK69" i="7"/>
  <c r="GJ69" i="7" s="1"/>
  <c r="CK30" i="7"/>
  <c r="GJ30" i="7" s="1"/>
  <c r="CK8" i="7"/>
  <c r="GJ8" i="7" s="1"/>
  <c r="CK27" i="7"/>
  <c r="GJ27" i="7" s="1"/>
  <c r="CK90" i="7"/>
  <c r="GJ90" i="7" s="1"/>
  <c r="CK50" i="7"/>
  <c r="GJ50" i="7" s="1"/>
  <c r="CK10" i="7"/>
  <c r="GJ10" i="7" s="1"/>
  <c r="CK49" i="7"/>
  <c r="GJ49" i="7" s="1"/>
  <c r="CK16" i="7"/>
  <c r="GJ16" i="7" s="1"/>
  <c r="CK100" i="7"/>
  <c r="GJ100" i="7" s="1"/>
  <c r="CK87" i="7"/>
  <c r="GJ87" i="7" s="1"/>
  <c r="CK46" i="7"/>
  <c r="GJ46" i="7" s="1"/>
  <c r="CK75" i="7"/>
  <c r="GJ75" i="7" s="1"/>
  <c r="CK84" i="7"/>
  <c r="GJ84" i="7" s="1"/>
  <c r="CK43" i="7"/>
  <c r="GJ43" i="7" s="1"/>
  <c r="CK73" i="7"/>
  <c r="GJ73" i="7" s="1"/>
  <c r="CK18" i="7"/>
  <c r="GJ18" i="7" s="1"/>
  <c r="CK72" i="7"/>
  <c r="GJ72" i="7" s="1"/>
  <c r="CK54" i="7"/>
  <c r="GJ54" i="7" s="1"/>
  <c r="CK29" i="7"/>
  <c r="GJ29" i="7" s="1"/>
  <c r="CK26" i="7"/>
  <c r="GJ26" i="7" s="1"/>
  <c r="CK39" i="7"/>
  <c r="GJ39" i="7" s="1"/>
  <c r="CK88" i="7"/>
  <c r="GJ88" i="7" s="1"/>
  <c r="CK56" i="7"/>
  <c r="GJ56" i="7" s="1"/>
  <c r="CK83" i="7"/>
  <c r="GJ83" i="7" s="1"/>
  <c r="CK55" i="7"/>
  <c r="GJ55" i="7" s="1"/>
  <c r="CK44" i="7"/>
  <c r="GJ44" i="7" s="1"/>
  <c r="CK81" i="7"/>
  <c r="GJ81" i="7" s="1"/>
  <c r="CK63" i="7"/>
  <c r="GJ63" i="7" s="1"/>
  <c r="CK53" i="7"/>
  <c r="GJ53" i="7" s="1"/>
  <c r="CK19" i="7"/>
  <c r="GJ19" i="7" s="1"/>
  <c r="CK32" i="7"/>
  <c r="GJ32" i="7" s="1"/>
  <c r="CK66" i="7"/>
  <c r="GJ66" i="7" s="1"/>
  <c r="CK91" i="7"/>
  <c r="GJ91" i="7" s="1"/>
  <c r="CK77" i="7"/>
  <c r="GJ77" i="7" s="1"/>
  <c r="CK23" i="7"/>
  <c r="GJ23" i="7" s="1"/>
  <c r="CK61" i="7"/>
  <c r="GJ61" i="7" s="1"/>
  <c r="CK74" i="7"/>
  <c r="GJ74" i="7" s="1"/>
  <c r="CK20" i="7"/>
  <c r="GJ20" i="7" s="1"/>
  <c r="CK96" i="7"/>
  <c r="GJ96" i="7" s="1"/>
  <c r="CK48" i="7"/>
  <c r="GJ48" i="7" s="1"/>
  <c r="CK97" i="7"/>
  <c r="GJ97" i="7" s="1"/>
  <c r="CK42" i="7"/>
  <c r="GJ42" i="7" s="1"/>
  <c r="CK52" i="7"/>
  <c r="GJ52" i="7" s="1"/>
  <c r="CK33" i="7"/>
  <c r="GJ33" i="7" s="1"/>
  <c r="CK22" i="7"/>
  <c r="GJ22" i="7" s="1"/>
  <c r="CK40" i="7"/>
  <c r="GJ40" i="7" s="1"/>
  <c r="CK80" i="7"/>
  <c r="GJ80" i="7" s="1"/>
  <c r="CK12" i="7"/>
  <c r="GJ12" i="7" s="1"/>
  <c r="CK37" i="7"/>
  <c r="GJ37" i="7" s="1"/>
  <c r="CK45" i="7"/>
  <c r="GJ45" i="7" s="1"/>
  <c r="CK64" i="7"/>
  <c r="GJ64" i="7" s="1"/>
  <c r="CK11" i="7"/>
  <c r="GJ11" i="7" s="1"/>
  <c r="CK94" i="7"/>
  <c r="GJ94" i="7" s="1"/>
  <c r="BT8" i="7"/>
  <c r="FS8" i="7" s="1"/>
  <c r="BT28" i="7"/>
  <c r="FS28" i="7" s="1"/>
  <c r="BT24" i="7"/>
  <c r="FS24" i="7" s="1"/>
  <c r="BT53" i="7"/>
  <c r="FS53" i="7" s="1"/>
  <c r="BT64" i="7"/>
  <c r="FS64" i="7" s="1"/>
  <c r="BT46" i="7"/>
  <c r="FS46" i="7" s="1"/>
  <c r="BT83" i="7"/>
  <c r="FS83" i="7" s="1"/>
  <c r="BT84" i="7"/>
  <c r="FS84" i="7" s="1"/>
  <c r="BT80" i="7"/>
  <c r="FS80" i="7" s="1"/>
  <c r="BT13" i="7"/>
  <c r="FS13" i="7" s="1"/>
  <c r="BT66" i="7"/>
  <c r="FS66" i="7" s="1"/>
  <c r="BT82" i="7"/>
  <c r="FS82" i="7" s="1"/>
  <c r="BT10" i="7"/>
  <c r="FS10" i="7" s="1"/>
  <c r="BT97" i="7"/>
  <c r="FS97" i="7" s="1"/>
  <c r="BT47" i="7"/>
  <c r="FS47" i="7" s="1"/>
  <c r="BT15" i="7"/>
  <c r="FS15" i="7" s="1"/>
  <c r="BT90" i="7"/>
  <c r="FS90" i="7" s="1"/>
  <c r="BT39" i="7"/>
  <c r="FS39" i="7" s="1"/>
  <c r="BT21" i="7"/>
  <c r="FS21" i="7" s="1"/>
  <c r="BT51" i="7"/>
  <c r="FS51" i="7" s="1"/>
  <c r="BT25" i="7"/>
  <c r="FS25" i="7" s="1"/>
  <c r="BT92" i="7"/>
  <c r="FS92" i="7" s="1"/>
  <c r="BT71" i="7"/>
  <c r="FS71" i="7" s="1"/>
  <c r="BT33" i="7"/>
  <c r="FS33" i="7" s="1"/>
  <c r="BT69" i="7"/>
  <c r="FS69" i="7" s="1"/>
  <c r="BT62" i="7"/>
  <c r="FS62" i="7" s="1"/>
  <c r="BT75" i="7"/>
  <c r="FS75" i="7" s="1"/>
  <c r="BT36" i="7"/>
  <c r="FS36" i="7" s="1"/>
  <c r="BT100" i="7"/>
  <c r="FS100" i="7" s="1"/>
  <c r="AT26" i="7"/>
  <c r="ES26" i="7" s="1"/>
  <c r="AT41" i="7"/>
  <c r="ES41" i="7" s="1"/>
  <c r="AT37" i="7"/>
  <c r="ES37" i="7" s="1"/>
  <c r="AK25" i="7"/>
  <c r="EJ25" i="7" s="1"/>
  <c r="AK9" i="7"/>
  <c r="EJ9" i="7" s="1"/>
  <c r="AK17" i="7"/>
  <c r="EJ17" i="7" s="1"/>
  <c r="AK65" i="7"/>
  <c r="EJ65" i="7" s="1"/>
  <c r="CR99" i="7"/>
  <c r="GQ99" i="7" s="1"/>
  <c r="CR73" i="7"/>
  <c r="GQ73" i="7" s="1"/>
  <c r="CU7" i="7"/>
  <c r="GT7" i="7" s="1"/>
  <c r="CU80" i="7"/>
  <c r="GT80" i="7" s="1"/>
  <c r="CU47" i="7"/>
  <c r="GT47" i="7" s="1"/>
  <c r="CU89" i="7"/>
  <c r="GT89" i="7" s="1"/>
  <c r="BP58" i="7"/>
  <c r="FO58" i="7" s="1"/>
  <c r="BB63" i="7"/>
  <c r="FA63" i="7" s="1"/>
  <c r="BB21" i="7"/>
  <c r="FA21" i="7" s="1"/>
  <c r="BB88" i="7"/>
  <c r="FA88" i="7" s="1"/>
  <c r="BB25" i="7"/>
  <c r="FA25" i="7" s="1"/>
  <c r="BB12" i="7"/>
  <c r="FA12" i="7" s="1"/>
  <c r="BB30" i="7"/>
  <c r="FA30" i="7" s="1"/>
  <c r="BB98" i="7"/>
  <c r="FA98" i="7" s="1"/>
  <c r="BB24" i="7"/>
  <c r="FA24" i="7" s="1"/>
  <c r="BB48" i="7"/>
  <c r="FA48" i="7" s="1"/>
  <c r="BB56" i="7"/>
  <c r="FA56" i="7" s="1"/>
  <c r="CY33" i="7"/>
  <c r="GX33" i="7" s="1"/>
  <c r="V54" i="7"/>
  <c r="DU54" i="7" s="1"/>
  <c r="DB61" i="7"/>
  <c r="HA61" i="7" s="1"/>
  <c r="DB86" i="7"/>
  <c r="HA86" i="7" s="1"/>
  <c r="DB85" i="7"/>
  <c r="HA85" i="7" s="1"/>
  <c r="DB37" i="7"/>
  <c r="HA37" i="7" s="1"/>
  <c r="DB22" i="7"/>
  <c r="HA22" i="7" s="1"/>
  <c r="DB70" i="7"/>
  <c r="HA70" i="7" s="1"/>
  <c r="DB102" i="7"/>
  <c r="HA102" i="7" s="1"/>
  <c r="DB27" i="7"/>
  <c r="HA27" i="7" s="1"/>
  <c r="DB40" i="7"/>
  <c r="HA40" i="7" s="1"/>
  <c r="DB15" i="7"/>
  <c r="HA15" i="7" s="1"/>
  <c r="DB36" i="7"/>
  <c r="HA36" i="7" s="1"/>
  <c r="DB54" i="7"/>
  <c r="HA54" i="7" s="1"/>
  <c r="AZ16" i="7"/>
  <c r="EY16" i="7" s="1"/>
  <c r="DB97" i="7"/>
  <c r="HA97" i="7" s="1"/>
  <c r="DB88" i="7"/>
  <c r="HA88" i="7" s="1"/>
  <c r="DB82" i="7"/>
  <c r="HA82" i="7" s="1"/>
  <c r="DB8" i="7"/>
  <c r="HA8" i="7" s="1"/>
  <c r="DB39" i="7"/>
  <c r="HA39" i="7" s="1"/>
  <c r="DB65" i="7"/>
  <c r="HA65" i="7" s="1"/>
  <c r="DB34" i="7"/>
  <c r="HA34" i="7" s="1"/>
  <c r="DB96" i="7"/>
  <c r="HA96" i="7" s="1"/>
  <c r="CF77" i="7"/>
  <c r="GE77" i="7" s="1"/>
  <c r="CF99" i="7"/>
  <c r="GE99" i="7" s="1"/>
  <c r="DB101" i="7"/>
  <c r="HA101" i="7" s="1"/>
  <c r="DB94" i="7"/>
  <c r="HA94" i="7" s="1"/>
  <c r="DB11" i="7"/>
  <c r="HA11" i="7" s="1"/>
  <c r="DB100" i="7"/>
  <c r="HA100" i="7" s="1"/>
  <c r="DB66" i="7"/>
  <c r="HA66" i="7" s="1"/>
  <c r="DB83" i="7"/>
  <c r="HA83" i="7" s="1"/>
  <c r="DC84" i="7"/>
  <c r="HB84" i="7" s="1"/>
  <c r="AT87" i="7"/>
  <c r="ES87" i="7" s="1"/>
  <c r="AT13" i="7"/>
  <c r="ES13" i="7" s="1"/>
  <c r="AK96" i="7"/>
  <c r="EJ96" i="7" s="1"/>
  <c r="AK82" i="7"/>
  <c r="EJ82" i="7" s="1"/>
  <c r="AK56" i="7"/>
  <c r="EJ56" i="7" s="1"/>
  <c r="AK22" i="7"/>
  <c r="EJ22" i="7" s="1"/>
  <c r="CR37" i="7"/>
  <c r="GQ37" i="7" s="1"/>
  <c r="CR48" i="7"/>
  <c r="GQ48" i="7" s="1"/>
  <c r="CF65" i="7"/>
  <c r="GE65" i="7" s="1"/>
  <c r="CF41" i="7"/>
  <c r="GE41" i="7" s="1"/>
  <c r="CU94" i="7"/>
  <c r="GT94" i="7" s="1"/>
  <c r="CF13" i="7"/>
  <c r="GE13" i="7" s="1"/>
  <c r="CU27" i="7"/>
  <c r="GT27" i="7" s="1"/>
  <c r="CU10" i="7"/>
  <c r="GT10" i="7" s="1"/>
  <c r="CU69" i="7"/>
  <c r="GT69" i="7" s="1"/>
  <c r="BB86" i="7"/>
  <c r="FA86" i="7" s="1"/>
  <c r="BB14" i="7"/>
  <c r="FA14" i="7" s="1"/>
  <c r="BB76" i="7"/>
  <c r="FA76" i="7" s="1"/>
  <c r="BB87" i="7"/>
  <c r="FA87" i="7" s="1"/>
  <c r="BB79" i="7"/>
  <c r="FA79" i="7" s="1"/>
  <c r="BB35" i="7"/>
  <c r="FA35" i="7" s="1"/>
  <c r="BB99" i="7"/>
  <c r="FA99" i="7" s="1"/>
  <c r="BB100" i="7"/>
  <c r="FA100" i="7" s="1"/>
  <c r="BB93" i="7"/>
  <c r="FA93" i="7" s="1"/>
  <c r="BB5" i="7"/>
  <c r="FA5" i="7" s="1"/>
  <c r="BB55" i="7"/>
  <c r="FA55" i="7" s="1"/>
  <c r="BB75" i="7"/>
  <c r="FA75" i="7" s="1"/>
  <c r="CY58" i="7"/>
  <c r="GX58" i="7" s="1"/>
  <c r="CY76" i="7"/>
  <c r="GX76" i="7" s="1"/>
  <c r="CY43" i="7"/>
  <c r="GX43" i="7" s="1"/>
  <c r="DB60" i="7"/>
  <c r="HA60" i="7" s="1"/>
  <c r="DB19" i="7"/>
  <c r="HA19" i="7" s="1"/>
  <c r="DB33" i="7"/>
  <c r="HA33" i="7" s="1"/>
  <c r="DB13" i="7"/>
  <c r="HA13" i="7" s="1"/>
  <c r="DB92" i="7"/>
  <c r="HA92" i="7" s="1"/>
  <c r="DB17" i="7"/>
  <c r="HA17" i="7" s="1"/>
  <c r="DB51" i="7"/>
  <c r="HA51" i="7" s="1"/>
  <c r="DB25" i="7"/>
  <c r="HA25" i="7" s="1"/>
  <c r="DB48" i="7"/>
  <c r="HA48" i="7" s="1"/>
  <c r="DB26" i="7"/>
  <c r="HA26" i="7" s="1"/>
  <c r="DB98" i="7"/>
  <c r="HA98" i="7" s="1"/>
  <c r="AZ58" i="7"/>
  <c r="EY58" i="7" s="1"/>
  <c r="DB24" i="7"/>
  <c r="HA24" i="7" s="1"/>
  <c r="CU61" i="7"/>
  <c r="GT61" i="7" s="1"/>
  <c r="V83" i="7"/>
  <c r="DU83" i="7" s="1"/>
  <c r="CY29" i="7"/>
  <c r="GX29" i="7" s="1"/>
  <c r="DB43" i="7"/>
  <c r="HA43" i="7" s="1"/>
  <c r="DB53" i="7"/>
  <c r="HA53" i="7" s="1"/>
  <c r="DB91" i="7"/>
  <c r="HA91" i="7" s="1"/>
  <c r="DB21" i="7"/>
  <c r="HA21" i="7" s="1"/>
  <c r="DB44" i="7"/>
  <c r="HA44" i="7" s="1"/>
  <c r="DB79" i="7"/>
  <c r="HA79" i="7" s="1"/>
  <c r="DB38" i="7"/>
  <c r="HA38" i="7" s="1"/>
  <c r="DB63" i="7"/>
  <c r="HA63" i="7" s="1"/>
  <c r="DB23" i="7"/>
  <c r="HA23" i="7" s="1"/>
  <c r="DB80" i="7"/>
  <c r="HA80" i="7" s="1"/>
  <c r="DB89" i="7"/>
  <c r="HA89" i="7" s="1"/>
  <c r="DB64" i="7"/>
  <c r="HA64" i="7" s="1"/>
  <c r="AZ19" i="7"/>
  <c r="EY19" i="7" s="1"/>
  <c r="CQ30" i="7"/>
  <c r="GP30" i="7" s="1"/>
  <c r="CQ77" i="7"/>
  <c r="GP77" i="7" s="1"/>
  <c r="CQ4" i="7"/>
  <c r="GP4" i="7" s="1"/>
  <c r="CQ9" i="7"/>
  <c r="GP9" i="7" s="1"/>
  <c r="CQ78" i="7"/>
  <c r="GP78" i="7" s="1"/>
  <c r="CQ32" i="7"/>
  <c r="GP32" i="7" s="1"/>
  <c r="CQ28" i="7"/>
  <c r="GP28" i="7" s="1"/>
  <c r="CQ62" i="7"/>
  <c r="GP62" i="7" s="1"/>
  <c r="CQ22" i="7"/>
  <c r="GP22" i="7" s="1"/>
  <c r="CQ98" i="7"/>
  <c r="GP98" i="7" s="1"/>
  <c r="CQ40" i="7"/>
  <c r="GP40" i="7" s="1"/>
  <c r="CQ13" i="7"/>
  <c r="GP13" i="7" s="1"/>
  <c r="CQ71" i="7"/>
  <c r="GP71" i="7" s="1"/>
  <c r="CQ27" i="7"/>
  <c r="GP27" i="7" s="1"/>
  <c r="CQ61" i="7"/>
  <c r="GP61" i="7" s="1"/>
  <c r="CQ67" i="7"/>
  <c r="GP67" i="7" s="1"/>
  <c r="CQ92" i="7"/>
  <c r="GP92" i="7" s="1"/>
  <c r="CQ50" i="7"/>
  <c r="GP50" i="7" s="1"/>
  <c r="CQ79" i="7"/>
  <c r="GP79" i="7" s="1"/>
  <c r="CQ51" i="7"/>
  <c r="GP51" i="7" s="1"/>
  <c r="CQ65" i="7"/>
  <c r="GP65" i="7" s="1"/>
  <c r="CQ23" i="7"/>
  <c r="GP23" i="7" s="1"/>
  <c r="CQ73" i="7"/>
  <c r="GP73" i="7" s="1"/>
  <c r="CQ37" i="7"/>
  <c r="GP37" i="7" s="1"/>
  <c r="CQ81" i="7"/>
  <c r="GP81" i="7" s="1"/>
  <c r="CQ63" i="7"/>
  <c r="GP63" i="7" s="1"/>
  <c r="CQ101" i="7"/>
  <c r="GP101" i="7" s="1"/>
  <c r="CQ97" i="7"/>
  <c r="GP97" i="7" s="1"/>
  <c r="CQ7" i="7"/>
  <c r="GP7" i="7" s="1"/>
  <c r="CQ85" i="7"/>
  <c r="GP85" i="7" s="1"/>
  <c r="CQ45" i="7"/>
  <c r="GP45" i="7" s="1"/>
  <c r="CQ42" i="7"/>
  <c r="GP42" i="7" s="1"/>
  <c r="CQ68" i="7"/>
  <c r="GP68" i="7" s="1"/>
  <c r="CQ29" i="7"/>
  <c r="GP29" i="7" s="1"/>
  <c r="CQ15" i="7"/>
  <c r="GP15" i="7" s="1"/>
  <c r="CQ49" i="7"/>
  <c r="GP49" i="7" s="1"/>
  <c r="CQ53" i="7"/>
  <c r="GP53" i="7" s="1"/>
  <c r="CQ87" i="7"/>
  <c r="GP87" i="7" s="1"/>
  <c r="CQ20" i="7"/>
  <c r="GP20" i="7" s="1"/>
  <c r="CQ47" i="7"/>
  <c r="GP47" i="7" s="1"/>
  <c r="CQ89" i="7"/>
  <c r="GP89" i="7" s="1"/>
  <c r="CQ84" i="7"/>
  <c r="GP84" i="7" s="1"/>
  <c r="BN12" i="7"/>
  <c r="FM12" i="7" s="1"/>
  <c r="DF37" i="7"/>
  <c r="HE37" i="7" s="1"/>
  <c r="DF41" i="7"/>
  <c r="HE41" i="7" s="1"/>
  <c r="DF90" i="7"/>
  <c r="HE90" i="7" s="1"/>
  <c r="DF80" i="7"/>
  <c r="HE80" i="7" s="1"/>
  <c r="DF98" i="7"/>
  <c r="HE98" i="7" s="1"/>
  <c r="DF60" i="7"/>
  <c r="HE60" i="7" s="1"/>
  <c r="DF26" i="7"/>
  <c r="HE26" i="7" s="1"/>
  <c r="DF18" i="7"/>
  <c r="HE18" i="7" s="1"/>
  <c r="DF93" i="7"/>
  <c r="HE93" i="7" s="1"/>
  <c r="DF63" i="7"/>
  <c r="HE63" i="7" s="1"/>
  <c r="BN5" i="7"/>
  <c r="FM5" i="7" s="1"/>
  <c r="BP55" i="7"/>
  <c r="FO55" i="7" s="1"/>
  <c r="BP53" i="7"/>
  <c r="FO53" i="7" s="1"/>
  <c r="CS50" i="7"/>
  <c r="GR50" i="7" s="1"/>
  <c r="CS72" i="7"/>
  <c r="GR72" i="7" s="1"/>
  <c r="CS92" i="7"/>
  <c r="GR92" i="7" s="1"/>
  <c r="CS75" i="7"/>
  <c r="GR75" i="7" s="1"/>
  <c r="CS19" i="7"/>
  <c r="GR19" i="7" s="1"/>
  <c r="CS12" i="7"/>
  <c r="GR12" i="7" s="1"/>
  <c r="CS48" i="7"/>
  <c r="GR48" i="7" s="1"/>
  <c r="CS100" i="7"/>
  <c r="GR100" i="7" s="1"/>
  <c r="CS71" i="7"/>
  <c r="GR71" i="7" s="1"/>
  <c r="CS78" i="7"/>
  <c r="GR78" i="7" s="1"/>
  <c r="CS29" i="7"/>
  <c r="GR29" i="7" s="1"/>
  <c r="CS51" i="7"/>
  <c r="GR51" i="7" s="1"/>
  <c r="CS26" i="7"/>
  <c r="GR26" i="7" s="1"/>
  <c r="CS68" i="7"/>
  <c r="GR68" i="7" s="1"/>
  <c r="CS90" i="7"/>
  <c r="GR90" i="7" s="1"/>
  <c r="CS37" i="7"/>
  <c r="GR37" i="7" s="1"/>
  <c r="CS74" i="7"/>
  <c r="GR74" i="7" s="1"/>
  <c r="CS16" i="7"/>
  <c r="GR16" i="7" s="1"/>
  <c r="CS66" i="7"/>
  <c r="GR66" i="7" s="1"/>
  <c r="CS89" i="7"/>
  <c r="GR89" i="7" s="1"/>
  <c r="CS80" i="7"/>
  <c r="GR80" i="7" s="1"/>
  <c r="CS87" i="7"/>
  <c r="GR87" i="7" s="1"/>
  <c r="CS83" i="7"/>
  <c r="GR83" i="7" s="1"/>
  <c r="CS10" i="7"/>
  <c r="GR10" i="7" s="1"/>
  <c r="CS23" i="7"/>
  <c r="GR23" i="7" s="1"/>
  <c r="CS38" i="7"/>
  <c r="GR38" i="7" s="1"/>
  <c r="CS70" i="7"/>
  <c r="GR70" i="7" s="1"/>
  <c r="CS58" i="7"/>
  <c r="GR58" i="7" s="1"/>
  <c r="CS41" i="7"/>
  <c r="GR41" i="7" s="1"/>
  <c r="CS86" i="7"/>
  <c r="GR86" i="7" s="1"/>
  <c r="CS73" i="7"/>
  <c r="GR73" i="7" s="1"/>
  <c r="CS55" i="7"/>
  <c r="GR55" i="7" s="1"/>
  <c r="CS67" i="7"/>
  <c r="GR67" i="7" s="1"/>
  <c r="CS60" i="7"/>
  <c r="GR60" i="7" s="1"/>
  <c r="CS15" i="7"/>
  <c r="GR15" i="7" s="1"/>
  <c r="CS32" i="7"/>
  <c r="GR32" i="7" s="1"/>
  <c r="CS56" i="7"/>
  <c r="GR56" i="7" s="1"/>
  <c r="CS98" i="7"/>
  <c r="GR98" i="7" s="1"/>
  <c r="CS39" i="7"/>
  <c r="GR39" i="7" s="1"/>
  <c r="CS82" i="7"/>
  <c r="GR82" i="7" s="1"/>
  <c r="CS57" i="7"/>
  <c r="GR57" i="7" s="1"/>
  <c r="CS99" i="7"/>
  <c r="GR99" i="7" s="1"/>
  <c r="CS35" i="7"/>
  <c r="GR35" i="7" s="1"/>
  <c r="CS33" i="7"/>
  <c r="GR33" i="7" s="1"/>
  <c r="CS44" i="7"/>
  <c r="GR44" i="7" s="1"/>
  <c r="CS81" i="7"/>
  <c r="GR81" i="7" s="1"/>
  <c r="CS43" i="7"/>
  <c r="GR43" i="7" s="1"/>
  <c r="CS102" i="7"/>
  <c r="GR102" i="7" s="1"/>
  <c r="CS22" i="7"/>
  <c r="GR22" i="7" s="1"/>
  <c r="CS14" i="7"/>
  <c r="GR14" i="7" s="1"/>
  <c r="CS52" i="7"/>
  <c r="GR52" i="7" s="1"/>
  <c r="CS65" i="7"/>
  <c r="GR65" i="7" s="1"/>
  <c r="CS30" i="7"/>
  <c r="GR30" i="7" s="1"/>
  <c r="CS76" i="7"/>
  <c r="GR76" i="7" s="1"/>
  <c r="CS11" i="7"/>
  <c r="GR11" i="7" s="1"/>
  <c r="CS61" i="7"/>
  <c r="GR61" i="7" s="1"/>
  <c r="CS18" i="7"/>
  <c r="GR18" i="7" s="1"/>
  <c r="CS47" i="7"/>
  <c r="GR47" i="7" s="1"/>
  <c r="CS88" i="7"/>
  <c r="GR88" i="7" s="1"/>
  <c r="CS94" i="7"/>
  <c r="GR94" i="7" s="1"/>
  <c r="CS20" i="7"/>
  <c r="GR20" i="7" s="1"/>
  <c r="CS27" i="7"/>
  <c r="GR27" i="7" s="1"/>
  <c r="CS31" i="7"/>
  <c r="GR31" i="7" s="1"/>
  <c r="CS34" i="7"/>
  <c r="GR34" i="7" s="1"/>
  <c r="CS79" i="7"/>
  <c r="GR79" i="7" s="1"/>
  <c r="CS13" i="7"/>
  <c r="GR13" i="7" s="1"/>
  <c r="CS7" i="7"/>
  <c r="GR7" i="7" s="1"/>
  <c r="CS53" i="7"/>
  <c r="GR53" i="7" s="1"/>
  <c r="CS95" i="7"/>
  <c r="GR95" i="7" s="1"/>
  <c r="CS24" i="7"/>
  <c r="GR24" i="7" s="1"/>
  <c r="CQ11" i="7"/>
  <c r="GP11" i="7" s="1"/>
  <c r="AJ6" i="7"/>
  <c r="EI6" i="7" s="1"/>
  <c r="AJ11" i="7"/>
  <c r="EI11" i="7" s="1"/>
  <c r="AJ18" i="7"/>
  <c r="EI18" i="7" s="1"/>
  <c r="AJ3" i="7"/>
  <c r="EI3" i="7" s="1"/>
  <c r="AJ8" i="7"/>
  <c r="EI8" i="7" s="1"/>
  <c r="CQ17" i="7"/>
  <c r="GP17" i="7" s="1"/>
  <c r="CQ46" i="7"/>
  <c r="GP46" i="7" s="1"/>
  <c r="CQ41" i="7"/>
  <c r="GP41" i="7" s="1"/>
  <c r="CQ75" i="7"/>
  <c r="GP75" i="7" s="1"/>
  <c r="CQ10" i="7"/>
  <c r="GP10" i="7" s="1"/>
  <c r="CQ14" i="7"/>
  <c r="GP14" i="7" s="1"/>
  <c r="CQ35" i="7"/>
  <c r="GP35" i="7" s="1"/>
  <c r="CQ74" i="7"/>
  <c r="GP74" i="7" s="1"/>
  <c r="CQ99" i="7"/>
  <c r="GP99" i="7" s="1"/>
  <c r="DF64" i="7"/>
  <c r="HE64" i="7" s="1"/>
  <c r="DF67" i="7"/>
  <c r="HE67" i="7" s="1"/>
  <c r="DF55" i="7"/>
  <c r="HE55" i="7" s="1"/>
  <c r="DF13" i="7"/>
  <c r="HE13" i="7" s="1"/>
  <c r="DF51" i="7"/>
  <c r="HE51" i="7" s="1"/>
  <c r="DF28" i="7"/>
  <c r="HE28" i="7" s="1"/>
  <c r="DF71" i="7"/>
  <c r="HE71" i="7" s="1"/>
  <c r="DF66" i="7"/>
  <c r="HE66" i="7" s="1"/>
  <c r="DF32" i="7"/>
  <c r="HE32" i="7" s="1"/>
  <c r="DF62" i="7"/>
  <c r="HE62" i="7" s="1"/>
  <c r="AT18" i="7"/>
  <c r="ES18" i="7" s="1"/>
  <c r="AT48" i="7"/>
  <c r="ES48" i="7" s="1"/>
  <c r="AT56" i="7"/>
  <c r="ES56" i="7" s="1"/>
  <c r="AT28" i="7"/>
  <c r="ES28" i="7" s="1"/>
  <c r="AT77" i="7"/>
  <c r="ES77" i="7" s="1"/>
  <c r="AT81" i="7"/>
  <c r="ES81" i="7" s="1"/>
  <c r="AT84" i="7"/>
  <c r="ES84" i="7" s="1"/>
  <c r="AT97" i="7"/>
  <c r="ES97" i="7" s="1"/>
  <c r="AT36" i="7"/>
  <c r="ES36" i="7" s="1"/>
  <c r="AT85" i="7"/>
  <c r="ES85" i="7" s="1"/>
  <c r="DI6" i="7"/>
  <c r="HH6" i="7" s="1"/>
  <c r="CF50" i="7"/>
  <c r="GE50" i="7" s="1"/>
  <c r="CV54" i="7"/>
  <c r="GU54" i="7" s="1"/>
  <c r="CV34" i="7"/>
  <c r="GU34" i="7" s="1"/>
  <c r="DE39" i="7"/>
  <c r="HD39" i="7" s="1"/>
  <c r="CQ39" i="7"/>
  <c r="GP39" i="7" s="1"/>
  <c r="CQ94" i="7"/>
  <c r="GP94" i="7" s="1"/>
  <c r="CK7" i="7"/>
  <c r="GJ7" i="7" s="1"/>
  <c r="CK78" i="7"/>
  <c r="GJ78" i="7" s="1"/>
  <c r="CQ5" i="7"/>
  <c r="GP5" i="7" s="1"/>
  <c r="BB11" i="7"/>
  <c r="FA11" i="7" s="1"/>
  <c r="BB90" i="7"/>
  <c r="FA90" i="7" s="1"/>
  <c r="BB6" i="7"/>
  <c r="FA6" i="7" s="1"/>
  <c r="BB9" i="7"/>
  <c r="FA9" i="7" s="1"/>
  <c r="BB4" i="7"/>
  <c r="FA4" i="7" s="1"/>
  <c r="BB16" i="7"/>
  <c r="FA16" i="7" s="1"/>
  <c r="BB50" i="7"/>
  <c r="FA50" i="7" s="1"/>
  <c r="BB19" i="7"/>
  <c r="FA19" i="7" s="1"/>
  <c r="CQ38" i="7"/>
  <c r="GP38" i="7" s="1"/>
  <c r="CQ64" i="7"/>
  <c r="GP64" i="7" s="1"/>
  <c r="CQ100" i="7"/>
  <c r="GP100" i="7" s="1"/>
  <c r="CY47" i="7"/>
  <c r="GX47" i="7" s="1"/>
  <c r="CY64" i="7"/>
  <c r="GX64" i="7" s="1"/>
  <c r="CQ25" i="7"/>
  <c r="GP25" i="7" s="1"/>
  <c r="DF31" i="7"/>
  <c r="HE31" i="7" s="1"/>
  <c r="DF39" i="7"/>
  <c r="HE39" i="7" s="1"/>
  <c r="DF83" i="7"/>
  <c r="HE83" i="7" s="1"/>
  <c r="DF45" i="7"/>
  <c r="HE45" i="7" s="1"/>
  <c r="DF23" i="7"/>
  <c r="HE23" i="7" s="1"/>
  <c r="DF53" i="7"/>
  <c r="HE53" i="7" s="1"/>
  <c r="DF40" i="7"/>
  <c r="HE40" i="7" s="1"/>
  <c r="DF42" i="7"/>
  <c r="HE42" i="7" s="1"/>
  <c r="DF38" i="7"/>
  <c r="HE38" i="7" s="1"/>
  <c r="DF85" i="7"/>
  <c r="HE85" i="7" s="1"/>
  <c r="AT90" i="7"/>
  <c r="ES90" i="7" s="1"/>
  <c r="AT21" i="7"/>
  <c r="ES21" i="7" s="1"/>
  <c r="AT12" i="7"/>
  <c r="ES12" i="7" s="1"/>
  <c r="AT89" i="7"/>
  <c r="ES89" i="7" s="1"/>
  <c r="AT83" i="7"/>
  <c r="ES83" i="7" s="1"/>
  <c r="AT52" i="7"/>
  <c r="ES52" i="7" s="1"/>
  <c r="AT49" i="7"/>
  <c r="ES49" i="7" s="1"/>
  <c r="AT72" i="7"/>
  <c r="ES72" i="7" s="1"/>
  <c r="AT94" i="7"/>
  <c r="ES94" i="7" s="1"/>
  <c r="AT82" i="7"/>
  <c r="ES82" i="7" s="1"/>
  <c r="BN9" i="7"/>
  <c r="FM9" i="7" s="1"/>
  <c r="DI8" i="7"/>
  <c r="HH8" i="7" s="1"/>
  <c r="CF94" i="7"/>
  <c r="GE94" i="7" s="1"/>
  <c r="AJ9" i="7"/>
  <c r="EI9" i="7" s="1"/>
  <c r="CQ18" i="7"/>
  <c r="GP18" i="7" s="1"/>
  <c r="CQ33" i="7"/>
  <c r="GP33" i="7" s="1"/>
  <c r="CQ80" i="7"/>
  <c r="GP80" i="7" s="1"/>
  <c r="CZ60" i="7"/>
  <c r="GY60" i="7" s="1"/>
  <c r="CZ76" i="7"/>
  <c r="GY76" i="7" s="1"/>
  <c r="CZ40" i="7"/>
  <c r="GY40" i="7" s="1"/>
  <c r="CZ93" i="7"/>
  <c r="GY93" i="7" s="1"/>
  <c r="CZ55" i="7"/>
  <c r="GY55" i="7" s="1"/>
  <c r="CZ72" i="7"/>
  <c r="GY72" i="7" s="1"/>
  <c r="CZ97" i="7"/>
  <c r="GY97" i="7" s="1"/>
  <c r="CZ11" i="7"/>
  <c r="GY11" i="7" s="1"/>
  <c r="CZ100" i="7"/>
  <c r="GY100" i="7" s="1"/>
  <c r="CZ20" i="7"/>
  <c r="GY20" i="7" s="1"/>
  <c r="CZ57" i="7"/>
  <c r="GY57" i="7" s="1"/>
  <c r="CZ71" i="7"/>
  <c r="GY71" i="7" s="1"/>
  <c r="CZ98" i="7"/>
  <c r="GY98" i="7" s="1"/>
  <c r="CZ42" i="7"/>
  <c r="GY42" i="7" s="1"/>
  <c r="CZ83" i="7"/>
  <c r="GY83" i="7" s="1"/>
  <c r="CZ49" i="7"/>
  <c r="GY49" i="7" s="1"/>
  <c r="CZ62" i="7"/>
  <c r="GY62" i="7" s="1"/>
  <c r="CZ90" i="7"/>
  <c r="GY90" i="7" s="1"/>
  <c r="CZ85" i="7"/>
  <c r="GY85" i="7" s="1"/>
  <c r="CZ38" i="7"/>
  <c r="GY38" i="7" s="1"/>
  <c r="CZ59" i="7"/>
  <c r="GY59" i="7" s="1"/>
  <c r="CZ66" i="7"/>
  <c r="GY66" i="7" s="1"/>
  <c r="CZ24" i="7"/>
  <c r="GY24" i="7" s="1"/>
  <c r="CZ78" i="7"/>
  <c r="GY78" i="7" s="1"/>
  <c r="CZ39" i="7"/>
  <c r="GY39" i="7" s="1"/>
  <c r="CZ43" i="7"/>
  <c r="GY43" i="7" s="1"/>
  <c r="CZ89" i="7"/>
  <c r="GY89" i="7" s="1"/>
  <c r="CZ81" i="7"/>
  <c r="GY81" i="7" s="1"/>
  <c r="CZ7" i="7"/>
  <c r="GY7" i="7" s="1"/>
  <c r="CZ91" i="7"/>
  <c r="GY91" i="7" s="1"/>
  <c r="CZ64" i="7"/>
  <c r="GY64" i="7" s="1"/>
  <c r="CZ58" i="7"/>
  <c r="GY58" i="7" s="1"/>
  <c r="CZ77" i="7"/>
  <c r="GY77" i="7" s="1"/>
  <c r="CZ25" i="7"/>
  <c r="GY25" i="7" s="1"/>
  <c r="CZ56" i="7"/>
  <c r="GY56" i="7" s="1"/>
  <c r="CZ54" i="7"/>
  <c r="GY54" i="7" s="1"/>
  <c r="CZ94" i="7"/>
  <c r="GY94" i="7" s="1"/>
  <c r="CZ68" i="7"/>
  <c r="GY68" i="7" s="1"/>
  <c r="CZ29" i="7"/>
  <c r="GY29" i="7" s="1"/>
  <c r="CZ41" i="7"/>
  <c r="GY41" i="7" s="1"/>
  <c r="CZ63" i="7"/>
  <c r="GY63" i="7" s="1"/>
  <c r="CZ67" i="7"/>
  <c r="GY67" i="7" s="1"/>
  <c r="CZ102" i="7"/>
  <c r="GY102" i="7" s="1"/>
  <c r="CZ4" i="7"/>
  <c r="GY4" i="7" s="1"/>
  <c r="CZ99" i="7"/>
  <c r="GY99" i="7" s="1"/>
  <c r="CZ13" i="7"/>
  <c r="GY13" i="7" s="1"/>
  <c r="CZ37" i="7"/>
  <c r="GY37" i="7" s="1"/>
  <c r="CZ46" i="7"/>
  <c r="GY46" i="7" s="1"/>
  <c r="CZ84" i="7"/>
  <c r="GY84" i="7" s="1"/>
  <c r="CZ50" i="7"/>
  <c r="GY50" i="7" s="1"/>
  <c r="CZ22" i="7"/>
  <c r="GY22" i="7" s="1"/>
  <c r="CZ28" i="7"/>
  <c r="GY28" i="7" s="1"/>
  <c r="CZ53" i="7"/>
  <c r="GY53" i="7" s="1"/>
  <c r="CZ51" i="7"/>
  <c r="GY51" i="7" s="1"/>
  <c r="CZ21" i="7"/>
  <c r="GY21" i="7" s="1"/>
  <c r="CZ92" i="7"/>
  <c r="GY92" i="7" s="1"/>
  <c r="CZ17" i="7"/>
  <c r="GY17" i="7" s="1"/>
  <c r="CZ32" i="7"/>
  <c r="GY32" i="7" s="1"/>
  <c r="CZ31" i="7"/>
  <c r="GY31" i="7" s="1"/>
  <c r="CZ65" i="7"/>
  <c r="GY65" i="7" s="1"/>
  <c r="CZ36" i="7"/>
  <c r="GY36" i="7" s="1"/>
  <c r="CZ87" i="7"/>
  <c r="GY87" i="7" s="1"/>
  <c r="CZ16" i="7"/>
  <c r="GY16" i="7" s="1"/>
  <c r="CZ48" i="7"/>
  <c r="GY48" i="7" s="1"/>
  <c r="CZ47" i="7"/>
  <c r="GY47" i="7" s="1"/>
  <c r="CZ52" i="7"/>
  <c r="GY52" i="7" s="1"/>
  <c r="CZ73" i="7"/>
  <c r="GY73" i="7" s="1"/>
  <c r="CZ45" i="7"/>
  <c r="GY45" i="7" s="1"/>
  <c r="CZ33" i="7"/>
  <c r="GY33" i="7" s="1"/>
  <c r="CZ101" i="7"/>
  <c r="GY101" i="7" s="1"/>
  <c r="CZ95" i="7"/>
  <c r="GY95" i="7" s="1"/>
  <c r="CZ79" i="7"/>
  <c r="GY79" i="7" s="1"/>
  <c r="CZ27" i="7"/>
  <c r="GY27" i="7" s="1"/>
  <c r="CZ34" i="7"/>
  <c r="GY34" i="7" s="1"/>
  <c r="CZ23" i="7"/>
  <c r="GY23" i="7" s="1"/>
  <c r="CZ30" i="7"/>
  <c r="GY30" i="7" s="1"/>
  <c r="CZ86" i="7"/>
  <c r="GY86" i="7" s="1"/>
  <c r="CZ35" i="7"/>
  <c r="GY35" i="7" s="1"/>
  <c r="CZ18" i="7"/>
  <c r="GY18" i="7" s="1"/>
  <c r="CZ80" i="7"/>
  <c r="GY80" i="7" s="1"/>
  <c r="CZ26" i="7"/>
  <c r="GY26" i="7" s="1"/>
  <c r="CZ61" i="7"/>
  <c r="GY61" i="7" s="1"/>
  <c r="CZ44" i="7"/>
  <c r="GY44" i="7" s="1"/>
  <c r="CZ12" i="7"/>
  <c r="GY12" i="7" s="1"/>
  <c r="CZ82" i="7"/>
  <c r="GY82" i="7" s="1"/>
  <c r="CQ95" i="7"/>
  <c r="GP95" i="7" s="1"/>
  <c r="CY19" i="7"/>
  <c r="GX19" i="7" s="1"/>
  <c r="CY77" i="7"/>
  <c r="GX77" i="7" s="1"/>
  <c r="CY60" i="7"/>
  <c r="GX60" i="7" s="1"/>
  <c r="CY65" i="7"/>
  <c r="GX65" i="7" s="1"/>
  <c r="CY10" i="7"/>
  <c r="GX10" i="7" s="1"/>
  <c r="CY55" i="7"/>
  <c r="GX55" i="7" s="1"/>
  <c r="CY82" i="7"/>
  <c r="GX82" i="7" s="1"/>
  <c r="CY7" i="7"/>
  <c r="GX7" i="7" s="1"/>
  <c r="CY57" i="7"/>
  <c r="GX57" i="7" s="1"/>
  <c r="CY100" i="7"/>
  <c r="GX100" i="7" s="1"/>
  <c r="CY27" i="7"/>
  <c r="GX27" i="7" s="1"/>
  <c r="CY42" i="7"/>
  <c r="GX42" i="7" s="1"/>
  <c r="CY28" i="7"/>
  <c r="GX28" i="7" s="1"/>
  <c r="CY45" i="7"/>
  <c r="GX45" i="7" s="1"/>
  <c r="CY81" i="7"/>
  <c r="GX81" i="7" s="1"/>
  <c r="CY102" i="7"/>
  <c r="GX102" i="7" s="1"/>
  <c r="CY36" i="7"/>
  <c r="GX36" i="7" s="1"/>
  <c r="CY23" i="7"/>
  <c r="GX23" i="7" s="1"/>
  <c r="CY9" i="7"/>
  <c r="GX9" i="7" s="1"/>
  <c r="CY12" i="7"/>
  <c r="GX12" i="7" s="1"/>
  <c r="CY3" i="7"/>
  <c r="GX3" i="7" s="1"/>
  <c r="CY8" i="7"/>
  <c r="GX8" i="7" s="1"/>
  <c r="CY72" i="7"/>
  <c r="GX72" i="7" s="1"/>
  <c r="CY59" i="7"/>
  <c r="GX59" i="7" s="1"/>
  <c r="CY4" i="7"/>
  <c r="GX4" i="7" s="1"/>
  <c r="CY25" i="7"/>
  <c r="GX25" i="7" s="1"/>
  <c r="CY69" i="7"/>
  <c r="GX69" i="7" s="1"/>
  <c r="CY89" i="7"/>
  <c r="GX89" i="7" s="1"/>
  <c r="CY22" i="7"/>
  <c r="GX22" i="7" s="1"/>
  <c r="CY56" i="7"/>
  <c r="GX56" i="7" s="1"/>
  <c r="CY85" i="7"/>
  <c r="GX85" i="7" s="1"/>
  <c r="CY94" i="7"/>
  <c r="GX94" i="7" s="1"/>
  <c r="CY21" i="7"/>
  <c r="GX21" i="7" s="1"/>
  <c r="CY32" i="7"/>
  <c r="GX32" i="7" s="1"/>
  <c r="CY52" i="7"/>
  <c r="GX52" i="7" s="1"/>
  <c r="CY92" i="7"/>
  <c r="GX92" i="7" s="1"/>
  <c r="CY62" i="7"/>
  <c r="GX62" i="7" s="1"/>
  <c r="CY90" i="7"/>
  <c r="GX90" i="7" s="1"/>
  <c r="CY99" i="7"/>
  <c r="GX99" i="7" s="1"/>
  <c r="CY13" i="7"/>
  <c r="GX13" i="7" s="1"/>
  <c r="CY78" i="7"/>
  <c r="GX78" i="7" s="1"/>
  <c r="CY26" i="7"/>
  <c r="GX26" i="7" s="1"/>
  <c r="CY44" i="7"/>
  <c r="GX44" i="7" s="1"/>
  <c r="CY34" i="7"/>
  <c r="GX34" i="7" s="1"/>
  <c r="CY16" i="7"/>
  <c r="GX16" i="7" s="1"/>
  <c r="CY75" i="7"/>
  <c r="GX75" i="7" s="1"/>
  <c r="CY14" i="7"/>
  <c r="GX14" i="7" s="1"/>
  <c r="CY35" i="7"/>
  <c r="GX35" i="7" s="1"/>
  <c r="CY73" i="7"/>
  <c r="GX73" i="7" s="1"/>
  <c r="CY51" i="7"/>
  <c r="GX51" i="7" s="1"/>
  <c r="CY84" i="7"/>
  <c r="GX84" i="7" s="1"/>
  <c r="AD9" i="7"/>
  <c r="EC9" i="7" s="1"/>
  <c r="AD6" i="7"/>
  <c r="EC6" i="7" s="1"/>
  <c r="CQ31" i="7"/>
  <c r="GP31" i="7" s="1"/>
  <c r="CQ59" i="7"/>
  <c r="GP59" i="7" s="1"/>
  <c r="CQ82" i="7"/>
  <c r="GP82" i="7" s="1"/>
  <c r="CQ96" i="7"/>
  <c r="GP96" i="7" s="1"/>
  <c r="CY38" i="7"/>
  <c r="GX38" i="7" s="1"/>
  <c r="CY54" i="7"/>
  <c r="GX54" i="7" s="1"/>
  <c r="DF101" i="7"/>
  <c r="HE101" i="7" s="1"/>
  <c r="DF89" i="7"/>
  <c r="HE89" i="7" s="1"/>
  <c r="DF49" i="7"/>
  <c r="HE49" i="7" s="1"/>
  <c r="DF22" i="7"/>
  <c r="HE22" i="7" s="1"/>
  <c r="DF8" i="7"/>
  <c r="HE8" i="7" s="1"/>
  <c r="DF97" i="7"/>
  <c r="HE97" i="7" s="1"/>
  <c r="DF96" i="7"/>
  <c r="HE96" i="7" s="1"/>
  <c r="DF48" i="7"/>
  <c r="HE48" i="7" s="1"/>
  <c r="DF82" i="7"/>
  <c r="HE82" i="7" s="1"/>
  <c r="DF77" i="7"/>
  <c r="HE77" i="7" s="1"/>
  <c r="AT61" i="7"/>
  <c r="ES61" i="7" s="1"/>
  <c r="AT79" i="7"/>
  <c r="ES79" i="7" s="1"/>
  <c r="AT22" i="7"/>
  <c r="ES22" i="7" s="1"/>
  <c r="AT44" i="7"/>
  <c r="ES44" i="7" s="1"/>
  <c r="AT43" i="7"/>
  <c r="ES43" i="7" s="1"/>
  <c r="AT70" i="7"/>
  <c r="ES70" i="7" s="1"/>
  <c r="AT60" i="7"/>
  <c r="ES60" i="7" s="1"/>
  <c r="AT29" i="7"/>
  <c r="ES29" i="7" s="1"/>
  <c r="AT74" i="7"/>
  <c r="ES74" i="7" s="1"/>
  <c r="AT51" i="7"/>
  <c r="ES51" i="7" s="1"/>
  <c r="BN22" i="7"/>
  <c r="FM22" i="7" s="1"/>
  <c r="DI3" i="7"/>
  <c r="HH3" i="7" s="1"/>
  <c r="CF67" i="7"/>
  <c r="GE67" i="7" s="1"/>
  <c r="CF35" i="7"/>
  <c r="GE35" i="7" s="1"/>
  <c r="CF98" i="7"/>
  <c r="GE98" i="7" s="1"/>
  <c r="BP23" i="7"/>
  <c r="FO23" i="7" s="1"/>
  <c r="BP13" i="7"/>
  <c r="FO13" i="7" s="1"/>
  <c r="CV91" i="7"/>
  <c r="GU91" i="7" s="1"/>
  <c r="CV45" i="7"/>
  <c r="GU45" i="7" s="1"/>
  <c r="AJ7" i="7"/>
  <c r="EI7" i="7" s="1"/>
  <c r="CQ57" i="7"/>
  <c r="GP57" i="7" s="1"/>
  <c r="CQ26" i="7"/>
  <c r="GP26" i="7" s="1"/>
  <c r="CQ70" i="7"/>
  <c r="GP70" i="7" s="1"/>
  <c r="CB74" i="7"/>
  <c r="GA74" i="7" s="1"/>
  <c r="CB81" i="7"/>
  <c r="GA81" i="7" s="1"/>
  <c r="CB34" i="7"/>
  <c r="GA34" i="7" s="1"/>
  <c r="CB72" i="7"/>
  <c r="GA72" i="7" s="1"/>
  <c r="CB97" i="7"/>
  <c r="GA97" i="7" s="1"/>
  <c r="CB70" i="7"/>
  <c r="GA70" i="7" s="1"/>
  <c r="CB102" i="7"/>
  <c r="GA102" i="7" s="1"/>
  <c r="CB55" i="7"/>
  <c r="GA55" i="7" s="1"/>
  <c r="CB84" i="7"/>
  <c r="GA84" i="7" s="1"/>
  <c r="CB7" i="7"/>
  <c r="GA7" i="7" s="1"/>
  <c r="CB60" i="7"/>
  <c r="GA60" i="7" s="1"/>
  <c r="CB76" i="7"/>
  <c r="GA76" i="7" s="1"/>
  <c r="CB83" i="7"/>
  <c r="GA83" i="7" s="1"/>
  <c r="CB33" i="7"/>
  <c r="GA33" i="7" s="1"/>
  <c r="CB93" i="7"/>
  <c r="GA93" i="7" s="1"/>
  <c r="CB41" i="7"/>
  <c r="GA41" i="7" s="1"/>
  <c r="CB57" i="7"/>
  <c r="GA57" i="7" s="1"/>
  <c r="CB73" i="7"/>
  <c r="GA73" i="7" s="1"/>
  <c r="CB61" i="7"/>
  <c r="GA61" i="7" s="1"/>
  <c r="CB50" i="7"/>
  <c r="GA50" i="7" s="1"/>
  <c r="CB10" i="7"/>
  <c r="GA10" i="7" s="1"/>
  <c r="CB56" i="7"/>
  <c r="GA56" i="7" s="1"/>
  <c r="CB80" i="7"/>
  <c r="GA80" i="7" s="1"/>
  <c r="CB58" i="7"/>
  <c r="GA58" i="7" s="1"/>
  <c r="CB13" i="7"/>
  <c r="GA13" i="7" s="1"/>
  <c r="CB47" i="7"/>
  <c r="GA47" i="7" s="1"/>
  <c r="CB68" i="7"/>
  <c r="GA68" i="7" s="1"/>
  <c r="CB64" i="7"/>
  <c r="GA64" i="7" s="1"/>
  <c r="CB12" i="7"/>
  <c r="GA12" i="7" s="1"/>
  <c r="CB94" i="7"/>
  <c r="GA94" i="7" s="1"/>
  <c r="CB23" i="7"/>
  <c r="GA23" i="7" s="1"/>
  <c r="CB20" i="7"/>
  <c r="GA20" i="7" s="1"/>
  <c r="CB51" i="7"/>
  <c r="GA51" i="7" s="1"/>
  <c r="CB78" i="7"/>
  <c r="GA78" i="7" s="1"/>
  <c r="CB59" i="7"/>
  <c r="GA59" i="7" s="1"/>
  <c r="CB4" i="7"/>
  <c r="GA4" i="7" s="1"/>
  <c r="CB43" i="7"/>
  <c r="GA43" i="7" s="1"/>
  <c r="CB75" i="7"/>
  <c r="GA75" i="7" s="1"/>
  <c r="CB42" i="7"/>
  <c r="GA42" i="7" s="1"/>
  <c r="CQ86" i="7"/>
  <c r="GP86" i="7" s="1"/>
  <c r="CY20" i="7"/>
  <c r="GX20" i="7" s="1"/>
  <c r="AI8" i="7"/>
  <c r="EH8" i="7" s="1"/>
  <c r="AI3" i="7"/>
  <c r="EH3" i="7" s="1"/>
  <c r="AI5" i="7"/>
  <c r="EH5" i="7" s="1"/>
  <c r="AI11" i="7"/>
  <c r="EH11" i="7" s="1"/>
  <c r="CY39" i="7"/>
  <c r="GX39" i="7" s="1"/>
  <c r="CY83" i="7"/>
  <c r="GX83" i="7" s="1"/>
  <c r="V13" i="7"/>
  <c r="DU13" i="7" s="1"/>
  <c r="V24" i="7"/>
  <c r="DU24" i="7" s="1"/>
  <c r="V78" i="7"/>
  <c r="DU78" i="7" s="1"/>
  <c r="V25" i="7"/>
  <c r="DU25" i="7" s="1"/>
  <c r="V51" i="7"/>
  <c r="DU51" i="7" s="1"/>
  <c r="V7" i="7"/>
  <c r="DU7" i="7" s="1"/>
  <c r="V4" i="7"/>
  <c r="DU4" i="7" s="1"/>
  <c r="V6" i="7"/>
  <c r="DU6" i="7" s="1"/>
  <c r="V9" i="7"/>
  <c r="DU9" i="7" s="1"/>
  <c r="V60" i="7"/>
  <c r="DU60" i="7" s="1"/>
  <c r="V34" i="7"/>
  <c r="DU34" i="7" s="1"/>
  <c r="V26" i="7"/>
  <c r="DU26" i="7" s="1"/>
  <c r="V91" i="7"/>
  <c r="DU91" i="7" s="1"/>
  <c r="V81" i="7"/>
  <c r="DU81" i="7" s="1"/>
  <c r="V12" i="7"/>
  <c r="DU12" i="7" s="1"/>
  <c r="V27" i="7"/>
  <c r="DU27" i="7" s="1"/>
  <c r="V29" i="7"/>
  <c r="DU29" i="7" s="1"/>
  <c r="V49" i="7"/>
  <c r="DU49" i="7" s="1"/>
  <c r="BB58" i="7"/>
  <c r="FA58" i="7" s="1"/>
  <c r="CY97" i="7"/>
  <c r="GX97" i="7" s="1"/>
  <c r="CQ55" i="7"/>
  <c r="GP55" i="7" s="1"/>
  <c r="CQ72" i="7"/>
  <c r="GP72" i="7" s="1"/>
  <c r="DF11" i="7"/>
  <c r="HE11" i="7" s="1"/>
  <c r="DF30" i="7"/>
  <c r="HE30" i="7" s="1"/>
  <c r="DF15" i="7"/>
  <c r="HE15" i="7" s="1"/>
  <c r="DF78" i="7"/>
  <c r="HE78" i="7" s="1"/>
  <c r="DF70" i="7"/>
  <c r="HE70" i="7" s="1"/>
  <c r="DF72" i="7"/>
  <c r="HE72" i="7" s="1"/>
  <c r="DF14" i="7"/>
  <c r="HE14" i="7" s="1"/>
  <c r="DF87" i="7"/>
  <c r="HE87" i="7" s="1"/>
  <c r="DF52" i="7"/>
  <c r="HE52" i="7" s="1"/>
  <c r="AT42" i="7"/>
  <c r="ES42" i="7" s="1"/>
  <c r="AT14" i="7"/>
  <c r="ES14" i="7" s="1"/>
  <c r="AT27" i="7"/>
  <c r="ES27" i="7" s="1"/>
  <c r="AT17" i="7"/>
  <c r="ES17" i="7" s="1"/>
  <c r="AT99" i="7"/>
  <c r="ES99" i="7" s="1"/>
  <c r="AT71" i="7"/>
  <c r="ES71" i="7" s="1"/>
  <c r="AT8" i="7"/>
  <c r="ES8" i="7" s="1"/>
  <c r="AT34" i="7"/>
  <c r="ES34" i="7" s="1"/>
  <c r="AT96" i="7"/>
  <c r="ES96" i="7" s="1"/>
  <c r="AT69" i="7"/>
  <c r="ES69" i="7" s="1"/>
  <c r="AT66" i="7"/>
  <c r="ES66" i="7" s="1"/>
  <c r="BN7" i="7"/>
  <c r="FM7" i="7" s="1"/>
  <c r="DI17" i="7"/>
  <c r="HH17" i="7" s="1"/>
  <c r="AZ94" i="7"/>
  <c r="EY94" i="7" s="1"/>
  <c r="CF24" i="7"/>
  <c r="GE24" i="7" s="1"/>
  <c r="AZ45" i="7"/>
  <c r="EY45" i="7" s="1"/>
  <c r="BP98" i="7"/>
  <c r="FO98" i="7" s="1"/>
  <c r="BP43" i="7"/>
  <c r="FO43" i="7" s="1"/>
  <c r="DE66" i="7"/>
  <c r="HD66" i="7" s="1"/>
  <c r="AJ72" i="7"/>
  <c r="EI72" i="7" s="1"/>
  <c r="CQ43" i="7"/>
  <c r="GP43" i="7" s="1"/>
  <c r="CQ83" i="7"/>
  <c r="GP83" i="7" s="1"/>
  <c r="CQ44" i="7"/>
  <c r="GP44" i="7" s="1"/>
  <c r="CQ16" i="7"/>
  <c r="GP16" i="7" s="1"/>
  <c r="CQ60" i="7"/>
  <c r="GP60" i="7" s="1"/>
  <c r="BT7" i="7"/>
  <c r="FS7" i="7" s="1"/>
  <c r="BT4" i="7"/>
  <c r="FS4" i="7" s="1"/>
  <c r="CQ76" i="7"/>
  <c r="GP76" i="7" s="1"/>
  <c r="CY17" i="7"/>
  <c r="GX17" i="7" s="1"/>
  <c r="DJ8" i="7"/>
  <c r="HI8" i="7" s="1"/>
  <c r="DJ94" i="7"/>
  <c r="HI94" i="7" s="1"/>
  <c r="DJ80" i="7"/>
  <c r="HI80" i="7" s="1"/>
  <c r="DJ67" i="7"/>
  <c r="HI67" i="7" s="1"/>
  <c r="DJ65" i="7"/>
  <c r="HI65" i="7" s="1"/>
  <c r="DJ95" i="7"/>
  <c r="HI95" i="7" s="1"/>
  <c r="DJ59" i="7"/>
  <c r="HI59" i="7" s="1"/>
  <c r="DJ52" i="7"/>
  <c r="HI52" i="7" s="1"/>
  <c r="DJ100" i="7"/>
  <c r="HI100" i="7" s="1"/>
  <c r="DJ51" i="7"/>
  <c r="HI51" i="7" s="1"/>
  <c r="DJ93" i="7"/>
  <c r="HI93" i="7" s="1"/>
  <c r="DJ29" i="7"/>
  <c r="HI29" i="7" s="1"/>
  <c r="DJ72" i="7"/>
  <c r="HI72" i="7" s="1"/>
  <c r="DJ30" i="7"/>
  <c r="HI30" i="7" s="1"/>
  <c r="DJ61" i="7"/>
  <c r="HI61" i="7" s="1"/>
  <c r="DJ99" i="7"/>
  <c r="HI99" i="7" s="1"/>
  <c r="DJ16" i="7"/>
  <c r="HI16" i="7" s="1"/>
  <c r="DJ33" i="7"/>
  <c r="HI33" i="7" s="1"/>
  <c r="DJ53" i="7"/>
  <c r="HI53" i="7" s="1"/>
  <c r="DJ73" i="7"/>
  <c r="HI73" i="7" s="1"/>
  <c r="DJ68" i="7"/>
  <c r="HI68" i="7" s="1"/>
  <c r="DJ21" i="7"/>
  <c r="HI21" i="7" s="1"/>
  <c r="DJ37" i="7"/>
  <c r="HI37" i="7" s="1"/>
  <c r="DJ50" i="7"/>
  <c r="HI50" i="7" s="1"/>
  <c r="DJ86" i="7"/>
  <c r="HI86" i="7" s="1"/>
  <c r="V50" i="7"/>
  <c r="DU50" i="7" s="1"/>
  <c r="CY31" i="7"/>
  <c r="GX31" i="7" s="1"/>
  <c r="CY79" i="7"/>
  <c r="GX79" i="7" s="1"/>
  <c r="DF57" i="7"/>
  <c r="HE57" i="7" s="1"/>
  <c r="DF47" i="7"/>
  <c r="HE47" i="7" s="1"/>
  <c r="DF61" i="7"/>
  <c r="HE61" i="7" s="1"/>
  <c r="DF54" i="7"/>
  <c r="HE54" i="7" s="1"/>
  <c r="DF100" i="7"/>
  <c r="HE100" i="7" s="1"/>
  <c r="DF36" i="7"/>
  <c r="HE36" i="7" s="1"/>
  <c r="DF50" i="7"/>
  <c r="HE50" i="7" s="1"/>
  <c r="DF19" i="7"/>
  <c r="HE19" i="7" s="1"/>
  <c r="DF29" i="7"/>
  <c r="HE29" i="7" s="1"/>
  <c r="AT23" i="7"/>
  <c r="ES23" i="7" s="1"/>
  <c r="AT88" i="7"/>
  <c r="ES88" i="7" s="1"/>
  <c r="AT93" i="7"/>
  <c r="ES93" i="7" s="1"/>
  <c r="AT53" i="7"/>
  <c r="ES53" i="7" s="1"/>
  <c r="AT78" i="7"/>
  <c r="ES78" i="7" s="1"/>
  <c r="AT40" i="7"/>
  <c r="ES40" i="7" s="1"/>
  <c r="AT7" i="7"/>
  <c r="ES7" i="7" s="1"/>
  <c r="AT101" i="7"/>
  <c r="ES101" i="7" s="1"/>
  <c r="AT55" i="7"/>
  <c r="ES55" i="7" s="1"/>
  <c r="AT10" i="7"/>
  <c r="ES10" i="7" s="1"/>
  <c r="AT31" i="7"/>
  <c r="ES31" i="7" s="1"/>
  <c r="BN8" i="7"/>
  <c r="FM8" i="7" s="1"/>
  <c r="CF89" i="7"/>
  <c r="GE89" i="7" s="1"/>
  <c r="CF20" i="7"/>
  <c r="GE20" i="7" s="1"/>
  <c r="CF97" i="7"/>
  <c r="GE97" i="7" s="1"/>
  <c r="BP97" i="7"/>
  <c r="FO97" i="7" s="1"/>
  <c r="CQ19" i="7"/>
  <c r="GP19" i="7" s="1"/>
  <c r="CQ34" i="7"/>
  <c r="GP34" i="7" s="1"/>
  <c r="CQ69" i="7"/>
  <c r="GP69" i="7" s="1"/>
  <c r="CQ36" i="7"/>
  <c r="GP36" i="7" s="1"/>
  <c r="CY37" i="7"/>
  <c r="GX37" i="7" s="1"/>
  <c r="CY80" i="7"/>
  <c r="GX80" i="7" s="1"/>
  <c r="CY91" i="7"/>
  <c r="GX91" i="7" s="1"/>
  <c r="CQ56" i="7"/>
  <c r="GP56" i="7" s="1"/>
  <c r="V8" i="7"/>
  <c r="DU8" i="7" s="1"/>
  <c r="V42" i="7"/>
  <c r="DU42" i="7" s="1"/>
  <c r="CQ66" i="7"/>
  <c r="GP66" i="7" s="1"/>
  <c r="DF102" i="7"/>
  <c r="HE102" i="7" s="1"/>
  <c r="DF27" i="7"/>
  <c r="HE27" i="7" s="1"/>
  <c r="DF79" i="7"/>
  <c r="HE79" i="7" s="1"/>
  <c r="DF73" i="7"/>
  <c r="HE73" i="7" s="1"/>
  <c r="DF35" i="7"/>
  <c r="HE35" i="7" s="1"/>
  <c r="DF59" i="7"/>
  <c r="HE59" i="7" s="1"/>
  <c r="DF86" i="7"/>
  <c r="HE86" i="7" s="1"/>
  <c r="DF68" i="7"/>
  <c r="HE68" i="7" s="1"/>
  <c r="AT80" i="7"/>
  <c r="ES80" i="7" s="1"/>
  <c r="AT45" i="7"/>
  <c r="ES45" i="7" s="1"/>
  <c r="AT65" i="7"/>
  <c r="ES65" i="7" s="1"/>
  <c r="AT32" i="7"/>
  <c r="ES32" i="7" s="1"/>
  <c r="AT33" i="7"/>
  <c r="ES33" i="7" s="1"/>
  <c r="AT102" i="7"/>
  <c r="ES102" i="7" s="1"/>
  <c r="AT35" i="7"/>
  <c r="ES35" i="7" s="1"/>
  <c r="AT68" i="7"/>
  <c r="ES68" i="7" s="1"/>
  <c r="AT63" i="7"/>
  <c r="ES63" i="7" s="1"/>
  <c r="AT67" i="7"/>
  <c r="ES67" i="7" s="1"/>
  <c r="BP47" i="7"/>
  <c r="FO47" i="7" s="1"/>
  <c r="CQ58" i="7"/>
  <c r="GP58" i="7" s="1"/>
  <c r="CQ91" i="7"/>
  <c r="GP91" i="7" s="1"/>
  <c r="CQ24" i="7"/>
  <c r="GP24" i="7" s="1"/>
  <c r="CQ54" i="7"/>
  <c r="GP54" i="7" s="1"/>
  <c r="BB69" i="7"/>
  <c r="FA69" i="7" s="1"/>
  <c r="CQ88" i="7"/>
  <c r="GP88" i="7" s="1"/>
  <c r="CY15" i="7"/>
  <c r="GX15" i="7" s="1"/>
  <c r="CQ102" i="7"/>
  <c r="GP102" i="7" s="1"/>
  <c r="CY40" i="7"/>
  <c r="GX40" i="7" s="1"/>
  <c r="CY87" i="7"/>
  <c r="GX87" i="7" s="1"/>
  <c r="BB64" i="7"/>
  <c r="FA64" i="7" s="1"/>
  <c r="CY86" i="7"/>
  <c r="GX86" i="7" s="1"/>
  <c r="CQ48" i="7"/>
  <c r="GP48" i="7" s="1"/>
  <c r="CW81" i="7"/>
  <c r="GV81" i="7" s="1"/>
  <c r="CW57" i="7"/>
  <c r="GV57" i="7" s="1"/>
  <c r="CW43" i="7"/>
  <c r="GV43" i="7" s="1"/>
  <c r="CW74" i="7"/>
  <c r="GV74" i="7" s="1"/>
  <c r="CW44" i="7"/>
  <c r="GV44" i="7" s="1"/>
  <c r="CW12" i="7"/>
  <c r="GV12" i="7" s="1"/>
  <c r="CW72" i="7"/>
  <c r="GV72" i="7" s="1"/>
  <c r="CW97" i="7"/>
  <c r="GV97" i="7" s="1"/>
  <c r="CW79" i="7"/>
  <c r="GV79" i="7" s="1"/>
  <c r="CW100" i="7"/>
  <c r="GV100" i="7" s="1"/>
  <c r="CW5" i="7"/>
  <c r="GV5" i="7" s="1"/>
  <c r="CW22" i="7"/>
  <c r="GV22" i="7" s="1"/>
  <c r="CW75" i="7"/>
  <c r="GV75" i="7" s="1"/>
  <c r="CW49" i="7"/>
  <c r="GV49" i="7" s="1"/>
  <c r="CW86" i="7"/>
  <c r="GV86" i="7" s="1"/>
  <c r="CW42" i="7"/>
  <c r="GV42" i="7" s="1"/>
  <c r="CW96" i="7"/>
  <c r="GV96" i="7" s="1"/>
  <c r="CW4" i="7"/>
  <c r="GV4" i="7" s="1"/>
  <c r="CW35" i="7"/>
  <c r="GV35" i="7" s="1"/>
  <c r="CW87" i="7"/>
  <c r="GV87" i="7" s="1"/>
  <c r="CW38" i="7"/>
  <c r="GV38" i="7" s="1"/>
  <c r="CW53" i="7"/>
  <c r="GV53" i="7" s="1"/>
  <c r="CW92" i="7"/>
  <c r="GV92" i="7" s="1"/>
  <c r="CW76" i="7"/>
  <c r="GV76" i="7" s="1"/>
  <c r="CW61" i="7"/>
  <c r="GV61" i="7" s="1"/>
  <c r="CW20" i="7"/>
  <c r="GV20" i="7" s="1"/>
  <c r="CW58" i="7"/>
  <c r="GV58" i="7" s="1"/>
  <c r="CW34" i="7"/>
  <c r="GV34" i="7" s="1"/>
  <c r="CW73" i="7"/>
  <c r="GV73" i="7" s="1"/>
  <c r="CW93" i="7"/>
  <c r="GV93" i="7" s="1"/>
  <c r="CW15" i="7"/>
  <c r="GV15" i="7" s="1"/>
  <c r="CW62" i="7"/>
  <c r="GV62" i="7" s="1"/>
  <c r="CW69" i="7"/>
  <c r="GV69" i="7" s="1"/>
  <c r="CW25" i="7"/>
  <c r="GV25" i="7" s="1"/>
  <c r="CW80" i="7"/>
  <c r="GV80" i="7" s="1"/>
  <c r="CW102" i="7"/>
  <c r="GV102" i="7" s="1"/>
  <c r="CW99" i="7"/>
  <c r="GV99" i="7" s="1"/>
  <c r="CW26" i="7"/>
  <c r="GV26" i="7" s="1"/>
  <c r="CW70" i="7"/>
  <c r="GV70" i="7" s="1"/>
  <c r="CW77" i="7"/>
  <c r="GV77" i="7" s="1"/>
  <c r="CW40" i="7"/>
  <c r="GV40" i="7" s="1"/>
  <c r="CW59" i="7"/>
  <c r="GV59" i="7" s="1"/>
  <c r="CW64" i="7"/>
  <c r="GV64" i="7" s="1"/>
  <c r="CW10" i="7"/>
  <c r="GV10" i="7" s="1"/>
  <c r="CW21" i="7"/>
  <c r="GV21" i="7" s="1"/>
  <c r="CW33" i="7"/>
  <c r="GV33" i="7" s="1"/>
  <c r="CW31" i="7"/>
  <c r="GV31" i="7" s="1"/>
  <c r="CW88" i="7"/>
  <c r="GV88" i="7" s="1"/>
  <c r="CW36" i="7"/>
  <c r="GV36" i="7" s="1"/>
  <c r="CW11" i="7"/>
  <c r="GV11" i="7" s="1"/>
  <c r="CW46" i="7"/>
  <c r="GV46" i="7" s="1"/>
  <c r="CW84" i="7"/>
  <c r="GV84" i="7" s="1"/>
  <c r="CW47" i="7"/>
  <c r="GV47" i="7" s="1"/>
  <c r="CW45" i="7"/>
  <c r="GV45" i="7" s="1"/>
  <c r="CW50" i="7"/>
  <c r="GV50" i="7" s="1"/>
  <c r="CW63" i="7"/>
  <c r="GV63" i="7" s="1"/>
  <c r="CW41" i="7"/>
  <c r="GV41" i="7" s="1"/>
  <c r="CW78" i="7"/>
  <c r="GV78" i="7" s="1"/>
  <c r="CW39" i="7"/>
  <c r="GV39" i="7" s="1"/>
  <c r="CW90" i="7"/>
  <c r="GV90" i="7" s="1"/>
  <c r="CW51" i="7"/>
  <c r="GV51" i="7" s="1"/>
  <c r="CW28" i="7"/>
  <c r="GV28" i="7" s="1"/>
  <c r="CW82" i="7"/>
  <c r="GV82" i="7" s="1"/>
  <c r="CW56" i="7"/>
  <c r="GV56" i="7" s="1"/>
  <c r="CW37" i="7"/>
  <c r="GV37" i="7" s="1"/>
  <c r="CW67" i="7"/>
  <c r="GV67" i="7" s="1"/>
  <c r="CW83" i="7"/>
  <c r="GV83" i="7" s="1"/>
  <c r="CW19" i="7"/>
  <c r="GV19" i="7" s="1"/>
  <c r="CW55" i="7"/>
  <c r="GV55" i="7" s="1"/>
  <c r="CW27" i="7"/>
  <c r="GV27" i="7" s="1"/>
  <c r="CW8" i="7"/>
  <c r="GV8" i="7" s="1"/>
  <c r="CW85" i="7"/>
  <c r="GV85" i="7" s="1"/>
  <c r="AW5" i="7"/>
  <c r="EV5" i="7" s="1"/>
  <c r="AW56" i="7"/>
  <c r="EV56" i="7" s="1"/>
  <c r="AW31" i="7"/>
  <c r="EV31" i="7" s="1"/>
  <c r="W5" i="7"/>
  <c r="DV5" i="7" s="1"/>
  <c r="W9" i="7"/>
  <c r="DV9" i="7" s="1"/>
  <c r="W74" i="7"/>
  <c r="DV74" i="7" s="1"/>
  <c r="W87" i="7"/>
  <c r="DV87" i="7" s="1"/>
  <c r="W31" i="7"/>
  <c r="DV31" i="7" s="1"/>
  <c r="W91" i="7"/>
  <c r="DV91" i="7" s="1"/>
  <c r="W82" i="7"/>
  <c r="DV82" i="7" s="1"/>
  <c r="W94" i="7"/>
  <c r="DV94" i="7" s="1"/>
  <c r="W62" i="7"/>
  <c r="DV62" i="7" s="1"/>
  <c r="W39" i="7"/>
  <c r="DV39" i="7" s="1"/>
  <c r="W71" i="7"/>
  <c r="DV71" i="7" s="1"/>
  <c r="W45" i="7"/>
  <c r="DV45" i="7" s="1"/>
  <c r="W95" i="7"/>
  <c r="DV95" i="7" s="1"/>
  <c r="W15" i="7"/>
  <c r="DV15" i="7" s="1"/>
  <c r="W73" i="7"/>
  <c r="DV73" i="7" s="1"/>
  <c r="W99" i="7"/>
  <c r="DV99" i="7" s="1"/>
  <c r="W50" i="7"/>
  <c r="DV50" i="7" s="1"/>
  <c r="W76" i="7"/>
  <c r="DV76" i="7" s="1"/>
  <c r="W68" i="7"/>
  <c r="DV68" i="7" s="1"/>
  <c r="W47" i="7"/>
  <c r="DV47" i="7" s="1"/>
  <c r="W41" i="7"/>
  <c r="DV41" i="7" s="1"/>
  <c r="W32" i="7"/>
  <c r="DV32" i="7" s="1"/>
  <c r="W58" i="7"/>
  <c r="DV58" i="7" s="1"/>
  <c r="W63" i="7"/>
  <c r="DV63" i="7" s="1"/>
  <c r="W56" i="7"/>
  <c r="DV56" i="7" s="1"/>
  <c r="W86" i="7"/>
  <c r="DV86" i="7" s="1"/>
  <c r="W24" i="7"/>
  <c r="DV24" i="7" s="1"/>
  <c r="W84" i="7"/>
  <c r="DV84" i="7" s="1"/>
  <c r="W52" i="7"/>
  <c r="DV52" i="7" s="1"/>
  <c r="W18" i="7"/>
  <c r="DV18" i="7" s="1"/>
  <c r="W54" i="7"/>
  <c r="DV54" i="7" s="1"/>
  <c r="W97" i="7"/>
  <c r="DV97" i="7" s="1"/>
  <c r="W101" i="7"/>
  <c r="DV101" i="7" s="1"/>
  <c r="W37" i="7"/>
  <c r="DV37" i="7" s="1"/>
  <c r="W46" i="7"/>
  <c r="DV46" i="7" s="1"/>
  <c r="W77" i="7"/>
  <c r="DV77" i="7" s="1"/>
  <c r="W34" i="7"/>
  <c r="DV34" i="7" s="1"/>
  <c r="W8" i="7"/>
  <c r="DV8" i="7" s="1"/>
  <c r="W64" i="7"/>
  <c r="DV64" i="7" s="1"/>
  <c r="W96" i="7"/>
  <c r="DV96" i="7" s="1"/>
  <c r="W17" i="7"/>
  <c r="DV17" i="7" s="1"/>
  <c r="W13" i="7"/>
  <c r="DV13" i="7" s="1"/>
  <c r="W25" i="7"/>
  <c r="DV25" i="7" s="1"/>
  <c r="W85" i="7"/>
  <c r="DV85" i="7" s="1"/>
  <c r="W11" i="7"/>
  <c r="DV11" i="7" s="1"/>
  <c r="W21" i="7"/>
  <c r="DV21" i="7" s="1"/>
  <c r="W66" i="7"/>
  <c r="DV66" i="7" s="1"/>
  <c r="W28" i="7"/>
  <c r="DV28" i="7" s="1"/>
  <c r="W75" i="7"/>
  <c r="DV75" i="7" s="1"/>
  <c r="W55" i="7"/>
  <c r="DV55" i="7" s="1"/>
  <c r="W57" i="7"/>
  <c r="DV57" i="7" s="1"/>
  <c r="W53" i="7"/>
  <c r="DV53" i="7" s="1"/>
  <c r="W35" i="7"/>
  <c r="DV35" i="7" s="1"/>
  <c r="W83" i="7"/>
  <c r="DV83" i="7" s="1"/>
  <c r="W88" i="7"/>
  <c r="DV88" i="7" s="1"/>
  <c r="W26" i="7"/>
  <c r="DV26" i="7" s="1"/>
  <c r="W38" i="7"/>
  <c r="DV38" i="7" s="1"/>
  <c r="W72" i="7"/>
  <c r="DV72" i="7" s="1"/>
  <c r="W7" i="7"/>
  <c r="DV7" i="7" s="1"/>
  <c r="W49" i="7"/>
  <c r="DV49" i="7" s="1"/>
  <c r="W90" i="7"/>
  <c r="DV90" i="7" s="1"/>
  <c r="W14" i="7"/>
  <c r="DV14" i="7" s="1"/>
  <c r="W60" i="7"/>
  <c r="DV60" i="7" s="1"/>
  <c r="W59" i="7"/>
  <c r="DV59" i="7" s="1"/>
  <c r="W16" i="7"/>
  <c r="DV16" i="7" s="1"/>
  <c r="W22" i="7"/>
  <c r="DV22" i="7" s="1"/>
  <c r="W61" i="7"/>
  <c r="DV61" i="7" s="1"/>
  <c r="W48" i="7"/>
  <c r="DV48" i="7" s="1"/>
  <c r="W102" i="7"/>
  <c r="DV102" i="7" s="1"/>
  <c r="W89" i="7"/>
  <c r="DV89" i="7" s="1"/>
  <c r="W30" i="7"/>
  <c r="DV30" i="7" s="1"/>
  <c r="W3" i="7"/>
  <c r="DV3" i="7" s="1"/>
  <c r="W40" i="7"/>
  <c r="DV40" i="7" s="1"/>
  <c r="W19" i="7"/>
  <c r="DV19" i="7" s="1"/>
  <c r="W51" i="7"/>
  <c r="DV51" i="7" s="1"/>
  <c r="W81" i="7"/>
  <c r="DV81" i="7" s="1"/>
  <c r="W23" i="7"/>
  <c r="DV23" i="7" s="1"/>
  <c r="W70" i="7"/>
  <c r="DV70" i="7" s="1"/>
  <c r="W10" i="7"/>
  <c r="DV10" i="7" s="1"/>
  <c r="W79" i="7"/>
  <c r="DV79" i="7" s="1"/>
  <c r="W12" i="7"/>
  <c r="DV12" i="7" s="1"/>
  <c r="W42" i="7"/>
  <c r="DV42" i="7" s="1"/>
  <c r="W4" i="7"/>
  <c r="DV4" i="7" s="1"/>
  <c r="W93" i="7"/>
  <c r="DV93" i="7" s="1"/>
  <c r="W100" i="7"/>
  <c r="DV100" i="7" s="1"/>
  <c r="W6" i="7"/>
  <c r="DV6" i="7" s="1"/>
  <c r="W36" i="7"/>
  <c r="DV36" i="7" s="1"/>
  <c r="W80" i="7"/>
  <c r="DV80" i="7" s="1"/>
  <c r="W27" i="7"/>
  <c r="DV27" i="7" s="1"/>
  <c r="W43" i="7"/>
  <c r="DV43" i="7" s="1"/>
  <c r="W29" i="7"/>
  <c r="DV29" i="7" s="1"/>
  <c r="CW17" i="7"/>
  <c r="GV17" i="7" s="1"/>
  <c r="BO72" i="7"/>
  <c r="FN72" i="7" s="1"/>
  <c r="BO16" i="7"/>
  <c r="FN16" i="7" s="1"/>
  <c r="BO9" i="7"/>
  <c r="FN9" i="7" s="1"/>
  <c r="BO8" i="7"/>
  <c r="FN8" i="7" s="1"/>
  <c r="BO6" i="7"/>
  <c r="FN6" i="7" s="1"/>
  <c r="BO15" i="7"/>
  <c r="FN15" i="7" s="1"/>
  <c r="BO5" i="7"/>
  <c r="FN5" i="7" s="1"/>
  <c r="BO3" i="7"/>
  <c r="FN3" i="7" s="1"/>
  <c r="BO39" i="7"/>
  <c r="FN39" i="7" s="1"/>
  <c r="BO57" i="7"/>
  <c r="FN57" i="7" s="1"/>
  <c r="BO94" i="7"/>
  <c r="FN94" i="7" s="1"/>
  <c r="BO95" i="7"/>
  <c r="FN95" i="7" s="1"/>
  <c r="BO77" i="7"/>
  <c r="FN77" i="7" s="1"/>
  <c r="BO26" i="7"/>
  <c r="FN26" i="7" s="1"/>
  <c r="BO54" i="7"/>
  <c r="FN54" i="7" s="1"/>
  <c r="BO33" i="7"/>
  <c r="FN33" i="7" s="1"/>
  <c r="BO88" i="7"/>
  <c r="FN88" i="7" s="1"/>
  <c r="BO93" i="7"/>
  <c r="FN93" i="7" s="1"/>
  <c r="BO52" i="7"/>
  <c r="FN52" i="7" s="1"/>
  <c r="BO83" i="7"/>
  <c r="FN83" i="7" s="1"/>
  <c r="BO21" i="7"/>
  <c r="FN21" i="7" s="1"/>
  <c r="BO46" i="7"/>
  <c r="FN46" i="7" s="1"/>
  <c r="BO37" i="7"/>
  <c r="FN37" i="7" s="1"/>
  <c r="BO31" i="7"/>
  <c r="FN31" i="7" s="1"/>
  <c r="BO23" i="7"/>
  <c r="FN23" i="7" s="1"/>
  <c r="BO64" i="7"/>
  <c r="FN64" i="7" s="1"/>
  <c r="BO13" i="7"/>
  <c r="FN13" i="7" s="1"/>
  <c r="BO84" i="7"/>
  <c r="FN84" i="7" s="1"/>
  <c r="BO58" i="7"/>
  <c r="FN58" i="7" s="1"/>
  <c r="BO50" i="7"/>
  <c r="FN50" i="7" s="1"/>
  <c r="BO19" i="7"/>
  <c r="FN19" i="7" s="1"/>
  <c r="BO78" i="7"/>
  <c r="FN78" i="7" s="1"/>
  <c r="BO35" i="7"/>
  <c r="FN35" i="7" s="1"/>
  <c r="BO47" i="7"/>
  <c r="FN47" i="7" s="1"/>
  <c r="BO55" i="7"/>
  <c r="FN55" i="7" s="1"/>
  <c r="BO11" i="7"/>
  <c r="FN11" i="7" s="1"/>
  <c r="BO65" i="7"/>
  <c r="FN65" i="7" s="1"/>
  <c r="BO82" i="7"/>
  <c r="FN82" i="7" s="1"/>
  <c r="W20" i="7"/>
  <c r="DV20" i="7" s="1"/>
  <c r="CW18" i="7"/>
  <c r="GV18" i="7" s="1"/>
  <c r="AG11" i="7"/>
  <c r="EF11" i="7" s="1"/>
  <c r="AG25" i="7"/>
  <c r="EF25" i="7" s="1"/>
  <c r="AG8" i="7"/>
  <c r="EF8" i="7" s="1"/>
  <c r="AG74" i="7"/>
  <c r="EF74" i="7" s="1"/>
  <c r="AG100" i="7"/>
  <c r="EF100" i="7" s="1"/>
  <c r="AG15" i="7"/>
  <c r="EF15" i="7" s="1"/>
  <c r="AG47" i="7"/>
  <c r="EF47" i="7" s="1"/>
  <c r="AG28" i="7"/>
  <c r="EF28" i="7" s="1"/>
  <c r="AG94" i="7"/>
  <c r="EF94" i="7" s="1"/>
  <c r="AG101" i="7"/>
  <c r="EF101" i="7" s="1"/>
  <c r="AG81" i="7"/>
  <c r="EF81" i="7" s="1"/>
  <c r="AG90" i="7"/>
  <c r="EF90" i="7" s="1"/>
  <c r="AG70" i="7"/>
  <c r="EF70" i="7" s="1"/>
  <c r="AG92" i="7"/>
  <c r="EF92" i="7" s="1"/>
  <c r="AG10" i="7"/>
  <c r="EF10" i="7" s="1"/>
  <c r="AG7" i="7"/>
  <c r="EF7" i="7" s="1"/>
  <c r="AG12" i="7"/>
  <c r="EF12" i="7" s="1"/>
  <c r="AG76" i="7"/>
  <c r="EF76" i="7" s="1"/>
  <c r="AG86" i="7"/>
  <c r="EF86" i="7" s="1"/>
  <c r="AG67" i="7"/>
  <c r="EF67" i="7" s="1"/>
  <c r="AG79" i="7"/>
  <c r="EF79" i="7" s="1"/>
  <c r="AG84" i="7"/>
  <c r="EF84" i="7" s="1"/>
  <c r="AG52" i="7"/>
  <c r="EF52" i="7" s="1"/>
  <c r="AG85" i="7"/>
  <c r="EF85" i="7" s="1"/>
  <c r="AG58" i="7"/>
  <c r="EF58" i="7" s="1"/>
  <c r="AG87" i="7"/>
  <c r="EF87" i="7" s="1"/>
  <c r="AG75" i="7"/>
  <c r="EF75" i="7" s="1"/>
  <c r="AG61" i="7"/>
  <c r="EF61" i="7" s="1"/>
  <c r="AG66" i="7"/>
  <c r="EF66" i="7" s="1"/>
  <c r="AG59" i="7"/>
  <c r="EF59" i="7" s="1"/>
  <c r="AG82" i="7"/>
  <c r="EF82" i="7" s="1"/>
  <c r="AG44" i="7"/>
  <c r="EF44" i="7" s="1"/>
  <c r="AG71" i="7"/>
  <c r="EF71" i="7" s="1"/>
  <c r="AG102" i="7"/>
  <c r="EF102" i="7" s="1"/>
  <c r="AG23" i="7"/>
  <c r="EF23" i="7" s="1"/>
  <c r="AG51" i="7"/>
  <c r="EF51" i="7" s="1"/>
  <c r="AG42" i="7"/>
  <c r="EF42" i="7" s="1"/>
  <c r="AG49" i="7"/>
  <c r="EF49" i="7" s="1"/>
  <c r="AG54" i="7"/>
  <c r="EF54" i="7" s="1"/>
  <c r="AG55" i="7"/>
  <c r="EF55" i="7" s="1"/>
  <c r="AG30" i="7"/>
  <c r="EF30" i="7" s="1"/>
  <c r="AG56" i="7"/>
  <c r="EF56" i="7" s="1"/>
  <c r="AG35" i="7"/>
  <c r="EF35" i="7" s="1"/>
  <c r="AG63" i="7"/>
  <c r="EF63" i="7" s="1"/>
  <c r="AG83" i="7"/>
  <c r="EF83" i="7" s="1"/>
  <c r="AG26" i="7"/>
  <c r="EF26" i="7" s="1"/>
  <c r="AG37" i="7"/>
  <c r="EF37" i="7" s="1"/>
  <c r="AG32" i="7"/>
  <c r="EF32" i="7" s="1"/>
  <c r="AG45" i="7"/>
  <c r="EF45" i="7" s="1"/>
  <c r="AG29" i="7"/>
  <c r="EF29" i="7" s="1"/>
  <c r="AG21" i="7"/>
  <c r="EF21" i="7" s="1"/>
  <c r="AG53" i="7"/>
  <c r="EF53" i="7" s="1"/>
  <c r="AG19" i="7"/>
  <c r="EF19" i="7" s="1"/>
  <c r="AG27" i="7"/>
  <c r="EF27" i="7" s="1"/>
  <c r="AG22" i="7"/>
  <c r="EF22" i="7" s="1"/>
  <c r="AG24" i="7"/>
  <c r="EF24" i="7" s="1"/>
  <c r="AG34" i="7"/>
  <c r="EF34" i="7" s="1"/>
  <c r="AG91" i="7"/>
  <c r="EF91" i="7" s="1"/>
  <c r="AG18" i="7"/>
  <c r="EF18" i="7" s="1"/>
  <c r="AG89" i="7"/>
  <c r="EF89" i="7" s="1"/>
  <c r="AG20" i="7"/>
  <c r="EF20" i="7" s="1"/>
  <c r="AG6" i="7"/>
  <c r="EF6" i="7" s="1"/>
  <c r="AG16" i="7"/>
  <c r="EF16" i="7" s="1"/>
  <c r="AG43" i="7"/>
  <c r="EF43" i="7" s="1"/>
  <c r="AG39" i="7"/>
  <c r="EF39" i="7" s="1"/>
  <c r="AG50" i="7"/>
  <c r="EF50" i="7" s="1"/>
  <c r="AG73" i="7"/>
  <c r="EF73" i="7" s="1"/>
  <c r="AG93" i="7"/>
  <c r="EF93" i="7" s="1"/>
  <c r="AG78" i="7"/>
  <c r="EF78" i="7" s="1"/>
  <c r="AG98" i="7"/>
  <c r="EF98" i="7" s="1"/>
  <c r="AG36" i="7"/>
  <c r="EF36" i="7" s="1"/>
  <c r="AG13" i="7"/>
  <c r="EF13" i="7" s="1"/>
  <c r="AG72" i="7"/>
  <c r="EF72" i="7" s="1"/>
  <c r="AG33" i="7"/>
  <c r="EF33" i="7" s="1"/>
  <c r="AG14" i="7"/>
  <c r="EF14" i="7" s="1"/>
  <c r="AG41" i="7"/>
  <c r="EF41" i="7" s="1"/>
  <c r="AG60" i="7"/>
  <c r="EF60" i="7" s="1"/>
  <c r="AG95" i="7"/>
  <c r="EF95" i="7" s="1"/>
  <c r="AG3" i="7"/>
  <c r="EF3" i="7" s="1"/>
  <c r="AG40" i="7"/>
  <c r="EF40" i="7" s="1"/>
  <c r="AG99" i="7"/>
  <c r="EF99" i="7" s="1"/>
  <c r="AG68" i="7"/>
  <c r="EF68" i="7" s="1"/>
  <c r="AG46" i="7"/>
  <c r="EF46" i="7" s="1"/>
  <c r="AG9" i="7"/>
  <c r="EF9" i="7" s="1"/>
  <c r="AG38" i="7"/>
  <c r="EF38" i="7" s="1"/>
  <c r="AG48" i="7"/>
  <c r="EF48" i="7" s="1"/>
  <c r="AG57" i="7"/>
  <c r="EF57" i="7" s="1"/>
  <c r="AG77" i="7"/>
  <c r="EF77" i="7" s="1"/>
  <c r="AG97" i="7"/>
  <c r="EF97" i="7" s="1"/>
  <c r="AG65" i="7"/>
  <c r="EF65" i="7" s="1"/>
  <c r="AG62" i="7"/>
  <c r="EF62" i="7" s="1"/>
  <c r="AG69" i="7"/>
  <c r="EF69" i="7" s="1"/>
  <c r="AG64" i="7"/>
  <c r="EF64" i="7" s="1"/>
  <c r="AG80" i="7"/>
  <c r="EF80" i="7" s="1"/>
  <c r="AG31" i="7"/>
  <c r="EF31" i="7" s="1"/>
  <c r="W92" i="7"/>
  <c r="DV92" i="7" s="1"/>
  <c r="W65" i="7"/>
  <c r="DV65" i="7" s="1"/>
  <c r="CW68" i="7"/>
  <c r="GV68" i="7" s="1"/>
  <c r="AR20" i="7"/>
  <c r="EQ20" i="7" s="1"/>
  <c r="AR70" i="7"/>
  <c r="EQ70" i="7" s="1"/>
  <c r="AR98" i="7"/>
  <c r="EQ98" i="7" s="1"/>
  <c r="AR78" i="7"/>
  <c r="EQ78" i="7" s="1"/>
  <c r="AR67" i="7"/>
  <c r="EQ67" i="7" s="1"/>
  <c r="AR94" i="7"/>
  <c r="EQ94" i="7" s="1"/>
  <c r="AR14" i="7"/>
  <c r="EQ14" i="7" s="1"/>
  <c r="AR13" i="7"/>
  <c r="EQ13" i="7" s="1"/>
  <c r="AR35" i="7"/>
  <c r="EQ35" i="7" s="1"/>
  <c r="AR12" i="7"/>
  <c r="EQ12" i="7" s="1"/>
  <c r="AR85" i="7"/>
  <c r="EQ85" i="7" s="1"/>
  <c r="AR27" i="7"/>
  <c r="EQ27" i="7" s="1"/>
  <c r="AR81" i="7"/>
  <c r="EQ81" i="7" s="1"/>
  <c r="AR92" i="7"/>
  <c r="EQ92" i="7" s="1"/>
  <c r="AR30" i="7"/>
  <c r="EQ30" i="7" s="1"/>
  <c r="AR71" i="7"/>
  <c r="EQ71" i="7" s="1"/>
  <c r="AR65" i="7"/>
  <c r="EQ65" i="7" s="1"/>
  <c r="AR99" i="7"/>
  <c r="EQ99" i="7" s="1"/>
  <c r="AR64" i="7"/>
  <c r="EQ64" i="7" s="1"/>
  <c r="AR90" i="7"/>
  <c r="EQ90" i="7" s="1"/>
  <c r="AR66" i="7"/>
  <c r="EQ66" i="7" s="1"/>
  <c r="AR52" i="7"/>
  <c r="EQ52" i="7" s="1"/>
  <c r="AR95" i="7"/>
  <c r="EQ95" i="7" s="1"/>
  <c r="AR42" i="7"/>
  <c r="EQ42" i="7" s="1"/>
  <c r="AR57" i="7"/>
  <c r="EQ57" i="7" s="1"/>
  <c r="AR48" i="7"/>
  <c r="EQ48" i="7" s="1"/>
  <c r="AR23" i="7"/>
  <c r="EQ23" i="7" s="1"/>
  <c r="AR50" i="7"/>
  <c r="EQ50" i="7" s="1"/>
  <c r="AR47" i="7"/>
  <c r="EQ47" i="7" s="1"/>
  <c r="AR40" i="7"/>
  <c r="EQ40" i="7" s="1"/>
  <c r="AR38" i="7"/>
  <c r="EQ38" i="7" s="1"/>
  <c r="AR68" i="7"/>
  <c r="EQ68" i="7" s="1"/>
  <c r="AR84" i="7"/>
  <c r="EQ84" i="7" s="1"/>
  <c r="AR53" i="7"/>
  <c r="EQ53" i="7" s="1"/>
  <c r="AR16" i="7"/>
  <c r="EQ16" i="7" s="1"/>
  <c r="AR91" i="7"/>
  <c r="EQ91" i="7" s="1"/>
  <c r="AR73" i="7"/>
  <c r="EQ73" i="7" s="1"/>
  <c r="AR76" i="7"/>
  <c r="EQ76" i="7" s="1"/>
  <c r="AR96" i="7"/>
  <c r="EQ96" i="7" s="1"/>
  <c r="AR74" i="7"/>
  <c r="EQ74" i="7" s="1"/>
  <c r="AR21" i="7"/>
  <c r="EQ21" i="7" s="1"/>
  <c r="AR45" i="7"/>
  <c r="EQ45" i="7" s="1"/>
  <c r="AR46" i="7"/>
  <c r="EQ46" i="7" s="1"/>
  <c r="BL5" i="7"/>
  <c r="FK5" i="7" s="1"/>
  <c r="BL7" i="7"/>
  <c r="FK7" i="7" s="1"/>
  <c r="BL12" i="7"/>
  <c r="FK12" i="7" s="1"/>
  <c r="BL21" i="7"/>
  <c r="FK21" i="7" s="1"/>
  <c r="BL26" i="7"/>
  <c r="FK26" i="7" s="1"/>
  <c r="BL15" i="7"/>
  <c r="FK15" i="7" s="1"/>
  <c r="BL71" i="7"/>
  <c r="FK71" i="7" s="1"/>
  <c r="BL37" i="7"/>
  <c r="FK37" i="7" s="1"/>
  <c r="BL85" i="7"/>
  <c r="FK85" i="7" s="1"/>
  <c r="BL44" i="7"/>
  <c r="FK44" i="7" s="1"/>
  <c r="BL91" i="7"/>
  <c r="FK91" i="7" s="1"/>
  <c r="BL73" i="7"/>
  <c r="FK73" i="7" s="1"/>
  <c r="BL50" i="7"/>
  <c r="FK50" i="7" s="1"/>
  <c r="BL63" i="7"/>
  <c r="FK63" i="7" s="1"/>
  <c r="BL83" i="7"/>
  <c r="FK83" i="7" s="1"/>
  <c r="BL92" i="7"/>
  <c r="FK92" i="7" s="1"/>
  <c r="BL90" i="7"/>
  <c r="FK90" i="7" s="1"/>
  <c r="BL78" i="7"/>
  <c r="FK78" i="7" s="1"/>
  <c r="BL22" i="7"/>
  <c r="FK22" i="7" s="1"/>
  <c r="BL58" i="7"/>
  <c r="FK58" i="7" s="1"/>
  <c r="BL89" i="7"/>
  <c r="FK89" i="7" s="1"/>
  <c r="BL42" i="7"/>
  <c r="FK42" i="7" s="1"/>
  <c r="BL65" i="7"/>
  <c r="FK65" i="7" s="1"/>
  <c r="BL31" i="7"/>
  <c r="FK31" i="7" s="1"/>
  <c r="BL102" i="7"/>
  <c r="FK102" i="7" s="1"/>
  <c r="BL57" i="7"/>
  <c r="FK57" i="7" s="1"/>
  <c r="BL20" i="7"/>
  <c r="FK20" i="7" s="1"/>
  <c r="BL24" i="7"/>
  <c r="FK24" i="7" s="1"/>
  <c r="BL55" i="7"/>
  <c r="FK55" i="7" s="1"/>
  <c r="BL27" i="7"/>
  <c r="FK27" i="7" s="1"/>
  <c r="BL82" i="7"/>
  <c r="FK82" i="7" s="1"/>
  <c r="BL36" i="7"/>
  <c r="FK36" i="7" s="1"/>
  <c r="BL70" i="7"/>
  <c r="FK70" i="7" s="1"/>
  <c r="BL59" i="7"/>
  <c r="FK59" i="7" s="1"/>
  <c r="BL72" i="7"/>
  <c r="FK72" i="7" s="1"/>
  <c r="BL49" i="7"/>
  <c r="FK49" i="7" s="1"/>
  <c r="BL14" i="7"/>
  <c r="FK14" i="7" s="1"/>
  <c r="BL23" i="7"/>
  <c r="FK23" i="7" s="1"/>
  <c r="BL80" i="7"/>
  <c r="FK80" i="7" s="1"/>
  <c r="BL88" i="7"/>
  <c r="FK88" i="7" s="1"/>
  <c r="BL13" i="7"/>
  <c r="FK13" i="7" s="1"/>
  <c r="BL101" i="7"/>
  <c r="FK101" i="7" s="1"/>
  <c r="BL40" i="7"/>
  <c r="FK40" i="7" s="1"/>
  <c r="BL98" i="7"/>
  <c r="FK98" i="7" s="1"/>
  <c r="BL25" i="7"/>
  <c r="FK25" i="7" s="1"/>
  <c r="BL18" i="7"/>
  <c r="FK18" i="7" s="1"/>
  <c r="BL48" i="7"/>
  <c r="FK48" i="7" s="1"/>
  <c r="BL84" i="7"/>
  <c r="FK84" i="7" s="1"/>
  <c r="BL34" i="7"/>
  <c r="FK34" i="7" s="1"/>
  <c r="BL6" i="7"/>
  <c r="FK6" i="7" s="1"/>
  <c r="BL97" i="7"/>
  <c r="FK97" i="7" s="1"/>
  <c r="BL75" i="7"/>
  <c r="FK75" i="7" s="1"/>
  <c r="BL76" i="7"/>
  <c r="FK76" i="7" s="1"/>
  <c r="BL81" i="7"/>
  <c r="FK81" i="7" s="1"/>
  <c r="BL32" i="7"/>
  <c r="FK32" i="7" s="1"/>
  <c r="BL61" i="7"/>
  <c r="FK61" i="7" s="1"/>
  <c r="BL53" i="7"/>
  <c r="FK53" i="7" s="1"/>
  <c r="BL96" i="7"/>
  <c r="FK96" i="7" s="1"/>
  <c r="BL74" i="7"/>
  <c r="FK74" i="7" s="1"/>
  <c r="BL35" i="7"/>
  <c r="FK35" i="7" s="1"/>
  <c r="BL45" i="7"/>
  <c r="FK45" i="7" s="1"/>
  <c r="BL47" i="7"/>
  <c r="FK47" i="7" s="1"/>
  <c r="BL69" i="7"/>
  <c r="FK69" i="7" s="1"/>
  <c r="BL28" i="7"/>
  <c r="FK28" i="7" s="1"/>
  <c r="BL41" i="7"/>
  <c r="FK41" i="7" s="1"/>
  <c r="BL86" i="7"/>
  <c r="FK86" i="7" s="1"/>
  <c r="BL30" i="7"/>
  <c r="FK30" i="7" s="1"/>
  <c r="BL33" i="7"/>
  <c r="FK33" i="7" s="1"/>
  <c r="BL54" i="7"/>
  <c r="FK54" i="7" s="1"/>
  <c r="BL4" i="7"/>
  <c r="FK4" i="7" s="1"/>
  <c r="BL39" i="7"/>
  <c r="FK39" i="7" s="1"/>
  <c r="BL17" i="7"/>
  <c r="FK17" i="7" s="1"/>
  <c r="BL62" i="7"/>
  <c r="FK62" i="7" s="1"/>
  <c r="BL16" i="7"/>
  <c r="FK16" i="7" s="1"/>
  <c r="BL10" i="7"/>
  <c r="FK10" i="7" s="1"/>
  <c r="BL64" i="7"/>
  <c r="FK64" i="7" s="1"/>
  <c r="BL95" i="7"/>
  <c r="FK95" i="7" s="1"/>
  <c r="BL100" i="7"/>
  <c r="FK100" i="7" s="1"/>
  <c r="BL38" i="7"/>
  <c r="FK38" i="7" s="1"/>
  <c r="BL11" i="7"/>
  <c r="FK11" i="7" s="1"/>
  <c r="BL87" i="7"/>
  <c r="FK87" i="7" s="1"/>
  <c r="BL94" i="7"/>
  <c r="FK94" i="7" s="1"/>
  <c r="BL8" i="7"/>
  <c r="FK8" i="7" s="1"/>
  <c r="BL43" i="7"/>
  <c r="FK43" i="7" s="1"/>
  <c r="BL68" i="7"/>
  <c r="FK68" i="7" s="1"/>
  <c r="W98" i="7"/>
  <c r="DV98" i="7" s="1"/>
  <c r="AR62" i="7"/>
  <c r="EQ62" i="7" s="1"/>
  <c r="AR34" i="7"/>
  <c r="EQ34" i="7" s="1"/>
  <c r="CW98" i="7"/>
  <c r="GV98" i="7" s="1"/>
  <c r="AR63" i="7"/>
  <c r="EQ63" i="7" s="1"/>
  <c r="CW14" i="7"/>
  <c r="GV14" i="7" s="1"/>
  <c r="CW65" i="7"/>
  <c r="GV65" i="7" s="1"/>
  <c r="T39" i="7"/>
  <c r="DS39" i="7" s="1"/>
  <c r="T54" i="7"/>
  <c r="DS54" i="7" s="1"/>
  <c r="T16" i="7"/>
  <c r="DS16" i="7" s="1"/>
  <c r="T87" i="7"/>
  <c r="DS87" i="7" s="1"/>
  <c r="T73" i="7"/>
  <c r="DS73" i="7" s="1"/>
  <c r="T68" i="7"/>
  <c r="DS68" i="7" s="1"/>
  <c r="T80" i="7"/>
  <c r="DS80" i="7" s="1"/>
  <c r="T44" i="7"/>
  <c r="DS44" i="7" s="1"/>
  <c r="T63" i="7"/>
  <c r="DS63" i="7" s="1"/>
  <c r="T30" i="7"/>
  <c r="DS30" i="7" s="1"/>
  <c r="T91" i="7"/>
  <c r="DS91" i="7" s="1"/>
  <c r="T70" i="7"/>
  <c r="DS70" i="7" s="1"/>
  <c r="T88" i="7"/>
  <c r="DS88" i="7" s="1"/>
  <c r="T51" i="7"/>
  <c r="DS51" i="7" s="1"/>
  <c r="T90" i="7"/>
  <c r="DS90" i="7" s="1"/>
  <c r="T34" i="7"/>
  <c r="DS34" i="7" s="1"/>
  <c r="T98" i="7"/>
  <c r="DS98" i="7" s="1"/>
  <c r="T65" i="7"/>
  <c r="DS65" i="7" s="1"/>
  <c r="T92" i="7"/>
  <c r="DS92" i="7" s="1"/>
  <c r="W67" i="7"/>
  <c r="DV67" i="7" s="1"/>
  <c r="AR29" i="7"/>
  <c r="EQ29" i="7" s="1"/>
  <c r="CW71" i="7"/>
  <c r="GV71" i="7" s="1"/>
  <c r="CW23" i="7"/>
  <c r="GV23" i="7" s="1"/>
  <c r="AN14" i="7"/>
  <c r="EM14" i="7" s="1"/>
  <c r="AN3" i="7"/>
  <c r="EM3" i="7" s="1"/>
  <c r="AN57" i="7"/>
  <c r="EM57" i="7" s="1"/>
  <c r="AN47" i="7"/>
  <c r="EM47" i="7" s="1"/>
  <c r="AN53" i="7"/>
  <c r="EM53" i="7" s="1"/>
  <c r="AN52" i="7"/>
  <c r="EM52" i="7" s="1"/>
  <c r="AN95" i="7"/>
  <c r="EM95" i="7" s="1"/>
  <c r="AN42" i="7"/>
  <c r="EM42" i="7" s="1"/>
  <c r="AN75" i="7"/>
  <c r="EM75" i="7" s="1"/>
  <c r="AN19" i="7"/>
  <c r="EM19" i="7" s="1"/>
  <c r="AN8" i="7"/>
  <c r="EM8" i="7" s="1"/>
  <c r="AN48" i="7"/>
  <c r="EM48" i="7" s="1"/>
  <c r="AN97" i="7"/>
  <c r="EM97" i="7" s="1"/>
  <c r="AN44" i="7"/>
  <c r="EM44" i="7" s="1"/>
  <c r="AN50" i="7"/>
  <c r="EM50" i="7" s="1"/>
  <c r="AN102" i="7"/>
  <c r="EM102" i="7" s="1"/>
  <c r="AN33" i="7"/>
  <c r="EM33" i="7" s="1"/>
  <c r="AN93" i="7"/>
  <c r="EM93" i="7" s="1"/>
  <c r="AN29" i="7"/>
  <c r="EM29" i="7" s="1"/>
  <c r="AN39" i="7"/>
  <c r="EM39" i="7" s="1"/>
  <c r="AN94" i="7"/>
  <c r="EM94" i="7" s="1"/>
  <c r="AN31" i="7"/>
  <c r="EM31" i="7" s="1"/>
  <c r="AN82" i="7"/>
  <c r="EM82" i="7" s="1"/>
  <c r="AN16" i="7"/>
  <c r="EM16" i="7" s="1"/>
  <c r="AN67" i="7"/>
  <c r="EM67" i="7" s="1"/>
  <c r="AN72" i="7"/>
  <c r="EM72" i="7" s="1"/>
  <c r="AN27" i="7"/>
  <c r="EM27" i="7" s="1"/>
  <c r="AN88" i="7"/>
  <c r="EM88" i="7" s="1"/>
  <c r="AN87" i="7"/>
  <c r="EM87" i="7" s="1"/>
  <c r="AN25" i="7"/>
  <c r="EM25" i="7" s="1"/>
  <c r="AN83" i="7"/>
  <c r="EM83" i="7" s="1"/>
  <c r="AN24" i="7"/>
  <c r="EM24" i="7" s="1"/>
  <c r="AN98" i="7"/>
  <c r="EM98" i="7" s="1"/>
  <c r="AN36" i="7"/>
  <c r="EM36" i="7" s="1"/>
  <c r="AN101" i="7"/>
  <c r="EM101" i="7" s="1"/>
  <c r="AN26" i="7"/>
  <c r="EM26" i="7" s="1"/>
  <c r="AN77" i="7"/>
  <c r="EM77" i="7" s="1"/>
  <c r="AN54" i="7"/>
  <c r="EM54" i="7" s="1"/>
  <c r="AN60" i="7"/>
  <c r="EM60" i="7" s="1"/>
  <c r="AN21" i="7"/>
  <c r="EM21" i="7" s="1"/>
  <c r="AN79" i="7"/>
  <c r="EM79" i="7" s="1"/>
  <c r="AN84" i="7"/>
  <c r="EM84" i="7" s="1"/>
  <c r="AN13" i="7"/>
  <c r="EM13" i="7" s="1"/>
  <c r="AN65" i="7"/>
  <c r="EM65" i="7" s="1"/>
  <c r="AN12" i="7"/>
  <c r="EM12" i="7" s="1"/>
  <c r="AN91" i="7"/>
  <c r="EM91" i="7" s="1"/>
  <c r="AN28" i="7"/>
  <c r="EM28" i="7" s="1"/>
  <c r="AN80" i="7"/>
  <c r="EM80" i="7" s="1"/>
  <c r="AN22" i="7"/>
  <c r="EM22" i="7" s="1"/>
  <c r="AN71" i="7"/>
  <c r="EM71" i="7" s="1"/>
  <c r="AN46" i="7"/>
  <c r="EM46" i="7" s="1"/>
  <c r="AN56" i="7"/>
  <c r="EM56" i="7" s="1"/>
  <c r="AN74" i="7"/>
  <c r="EM74" i="7" s="1"/>
  <c r="AN20" i="7"/>
  <c r="EM20" i="7" s="1"/>
  <c r="AN68" i="7"/>
  <c r="EM68" i="7" s="1"/>
  <c r="AN81" i="7"/>
  <c r="EM81" i="7" s="1"/>
  <c r="AN23" i="7"/>
  <c r="EM23" i="7" s="1"/>
  <c r="AN76" i="7"/>
  <c r="EM76" i="7" s="1"/>
  <c r="AN59" i="7"/>
  <c r="EM59" i="7" s="1"/>
  <c r="AN38" i="7"/>
  <c r="EM38" i="7" s="1"/>
  <c r="AN35" i="7"/>
  <c r="EM35" i="7" s="1"/>
  <c r="AN61" i="7"/>
  <c r="EM61" i="7" s="1"/>
  <c r="AN66" i="7"/>
  <c r="EM66" i="7" s="1"/>
  <c r="AN78" i="7"/>
  <c r="EM78" i="7" s="1"/>
  <c r="AN69" i="7"/>
  <c r="EM69" i="7" s="1"/>
  <c r="AN63" i="7"/>
  <c r="EM63" i="7" s="1"/>
  <c r="AN5" i="7"/>
  <c r="EM5" i="7" s="1"/>
  <c r="AN17" i="7"/>
  <c r="EM17" i="7" s="1"/>
  <c r="AN73" i="7"/>
  <c r="EM73" i="7" s="1"/>
  <c r="AN70" i="7"/>
  <c r="EM70" i="7" s="1"/>
  <c r="AN40" i="7"/>
  <c r="EM40" i="7" s="1"/>
  <c r="AN32" i="7"/>
  <c r="EM32" i="7" s="1"/>
  <c r="AN34" i="7"/>
  <c r="EM34" i="7" s="1"/>
  <c r="AN4" i="7"/>
  <c r="EM4" i="7" s="1"/>
  <c r="AN89" i="7"/>
  <c r="EM89" i="7" s="1"/>
  <c r="AN51" i="7"/>
  <c r="EM51" i="7" s="1"/>
  <c r="AN15" i="7"/>
  <c r="EM15" i="7" s="1"/>
  <c r="AN18" i="7"/>
  <c r="EM18" i="7" s="1"/>
  <c r="AN92" i="7"/>
  <c r="EM92" i="7" s="1"/>
  <c r="AN62" i="7"/>
  <c r="EM62" i="7" s="1"/>
  <c r="AN37" i="7"/>
  <c r="EM37" i="7" s="1"/>
  <c r="AN11" i="7"/>
  <c r="EM11" i="7" s="1"/>
  <c r="AN64" i="7"/>
  <c r="EM64" i="7" s="1"/>
  <c r="AN45" i="7"/>
  <c r="EM45" i="7" s="1"/>
  <c r="AN85" i="7"/>
  <c r="EM85" i="7" s="1"/>
  <c r="AN58" i="7"/>
  <c r="EM58" i="7" s="1"/>
  <c r="AN49" i="7"/>
  <c r="EM49" i="7" s="1"/>
  <c r="AN43" i="7"/>
  <c r="EM43" i="7" s="1"/>
  <c r="AN96" i="7"/>
  <c r="EM96" i="7" s="1"/>
  <c r="AN90" i="7"/>
  <c r="EM90" i="7" s="1"/>
  <c r="AN55" i="7"/>
  <c r="EM55" i="7" s="1"/>
  <c r="AN41" i="7"/>
  <c r="EM41" i="7" s="1"/>
  <c r="AN100" i="7"/>
  <c r="EM100" i="7" s="1"/>
  <c r="AN86" i="7"/>
  <c r="EM86" i="7" s="1"/>
  <c r="AN99" i="7"/>
  <c r="EM99" i="7" s="1"/>
  <c r="AN10" i="7"/>
  <c r="EM10" i="7" s="1"/>
  <c r="AN7" i="7"/>
  <c r="EM7" i="7" s="1"/>
  <c r="AN30" i="7"/>
  <c r="EM30" i="7" s="1"/>
  <c r="AN6" i="7"/>
  <c r="EM6" i="7" s="1"/>
  <c r="DE101" i="7"/>
  <c r="HD101" i="7" s="1"/>
  <c r="P57" i="7"/>
  <c r="DO57" i="7" s="1"/>
  <c r="P90" i="7"/>
  <c r="DO90" i="7" s="1"/>
  <c r="P87" i="7"/>
  <c r="DO87" i="7" s="1"/>
  <c r="P55" i="7"/>
  <c r="DO55" i="7" s="1"/>
  <c r="P65" i="7"/>
  <c r="DO65" i="7" s="1"/>
  <c r="P66" i="7"/>
  <c r="DO66" i="7" s="1"/>
  <c r="P45" i="7"/>
  <c r="DO45" i="7" s="1"/>
  <c r="P31" i="7"/>
  <c r="DO31" i="7" s="1"/>
  <c r="P70" i="7"/>
  <c r="DO70" i="7" s="1"/>
  <c r="P77" i="7"/>
  <c r="DO77" i="7" s="1"/>
  <c r="P83" i="7"/>
  <c r="DO83" i="7" s="1"/>
  <c r="P34" i="7"/>
  <c r="DO34" i="7" s="1"/>
  <c r="P89" i="7"/>
  <c r="DO89" i="7" s="1"/>
  <c r="P37" i="7"/>
  <c r="DO37" i="7" s="1"/>
  <c r="P16" i="7"/>
  <c r="DO16" i="7" s="1"/>
  <c r="P62" i="7"/>
  <c r="DO62" i="7" s="1"/>
  <c r="P71" i="7"/>
  <c r="DO71" i="7" s="1"/>
  <c r="P4" i="7"/>
  <c r="DO4" i="7" s="1"/>
  <c r="P97" i="7"/>
  <c r="DO97" i="7" s="1"/>
  <c r="P68" i="7"/>
  <c r="DO68" i="7" s="1"/>
  <c r="P21" i="7"/>
  <c r="DO21" i="7" s="1"/>
  <c r="P41" i="7"/>
  <c r="DO41" i="7" s="1"/>
  <c r="P72" i="7"/>
  <c r="DO72" i="7" s="1"/>
  <c r="P30" i="7"/>
  <c r="DO30" i="7" s="1"/>
  <c r="P7" i="7"/>
  <c r="DO7" i="7" s="1"/>
  <c r="DE58" i="7"/>
  <c r="HD58" i="7" s="1"/>
  <c r="AP6" i="7"/>
  <c r="EO6" i="7" s="1"/>
  <c r="AP13" i="7"/>
  <c r="EO13" i="7" s="1"/>
  <c r="AP70" i="7"/>
  <c r="EO70" i="7" s="1"/>
  <c r="AP52" i="7"/>
  <c r="EO52" i="7" s="1"/>
  <c r="AP56" i="7"/>
  <c r="EO56" i="7" s="1"/>
  <c r="AP91" i="7"/>
  <c r="EO91" i="7" s="1"/>
  <c r="AP17" i="7"/>
  <c r="EO17" i="7" s="1"/>
  <c r="AP61" i="7"/>
  <c r="EO61" i="7" s="1"/>
  <c r="AP87" i="7"/>
  <c r="EO87" i="7" s="1"/>
  <c r="AP81" i="7"/>
  <c r="EO81" i="7" s="1"/>
  <c r="AP76" i="7"/>
  <c r="EO76" i="7" s="1"/>
  <c r="AP73" i="7"/>
  <c r="EO73" i="7" s="1"/>
  <c r="AP59" i="7"/>
  <c r="EO59" i="7" s="1"/>
  <c r="AP64" i="7"/>
  <c r="EO64" i="7" s="1"/>
  <c r="AP49" i="7"/>
  <c r="EO49" i="7" s="1"/>
  <c r="AP10" i="7"/>
  <c r="EO10" i="7" s="1"/>
  <c r="AP58" i="7"/>
  <c r="EO58" i="7" s="1"/>
  <c r="AP35" i="7"/>
  <c r="EO35" i="7" s="1"/>
  <c r="AP51" i="7"/>
  <c r="EO51" i="7" s="1"/>
  <c r="AP60" i="7"/>
  <c r="EO60" i="7" s="1"/>
  <c r="AP27" i="7"/>
  <c r="EO27" i="7" s="1"/>
  <c r="AP18" i="7"/>
  <c r="EO18" i="7" s="1"/>
  <c r="AP66" i="7"/>
  <c r="EO66" i="7" s="1"/>
  <c r="AP46" i="7"/>
  <c r="EO46" i="7" s="1"/>
  <c r="AP41" i="7"/>
  <c r="EO41" i="7" s="1"/>
  <c r="AP69" i="7"/>
  <c r="EO69" i="7" s="1"/>
  <c r="AP74" i="7"/>
  <c r="EO74" i="7" s="1"/>
  <c r="AP72" i="7"/>
  <c r="EO72" i="7" s="1"/>
  <c r="AP63" i="7"/>
  <c r="EO63" i="7" s="1"/>
  <c r="AP53" i="7"/>
  <c r="EO53" i="7" s="1"/>
  <c r="AP36" i="7"/>
  <c r="EO36" i="7" s="1"/>
  <c r="AP30" i="7"/>
  <c r="EO30" i="7" s="1"/>
  <c r="AP31" i="7"/>
  <c r="EO31" i="7" s="1"/>
  <c r="AP38" i="7"/>
  <c r="EO38" i="7" s="1"/>
  <c r="AP43" i="7"/>
  <c r="EO43" i="7" s="1"/>
  <c r="AP101" i="7"/>
  <c r="EO101" i="7" s="1"/>
  <c r="AP37" i="7"/>
  <c r="EO37" i="7" s="1"/>
  <c r="AP92" i="7"/>
  <c r="EO92" i="7" s="1"/>
  <c r="AP32" i="7"/>
  <c r="EO32" i="7" s="1"/>
  <c r="AP65" i="7"/>
  <c r="EO65" i="7" s="1"/>
  <c r="AP45" i="7"/>
  <c r="EO45" i="7" s="1"/>
  <c r="AP15" i="7"/>
  <c r="EO15" i="7" s="1"/>
  <c r="AP77" i="7"/>
  <c r="EO77" i="7" s="1"/>
  <c r="AP54" i="7"/>
  <c r="EO54" i="7" s="1"/>
  <c r="AP83" i="7"/>
  <c r="EO83" i="7" s="1"/>
  <c r="AP28" i="7"/>
  <c r="EO28" i="7" s="1"/>
  <c r="AP84" i="7"/>
  <c r="EO84" i="7" s="1"/>
  <c r="AP34" i="7"/>
  <c r="EO34" i="7" s="1"/>
  <c r="AP57" i="7"/>
  <c r="EO57" i="7" s="1"/>
  <c r="AP47" i="7"/>
  <c r="EO47" i="7" s="1"/>
  <c r="AP21" i="7"/>
  <c r="EO21" i="7" s="1"/>
  <c r="AP23" i="7"/>
  <c r="EO23" i="7" s="1"/>
  <c r="AP14" i="7"/>
  <c r="EO14" i="7" s="1"/>
  <c r="AP39" i="7"/>
  <c r="EO39" i="7" s="1"/>
  <c r="AP80" i="7"/>
  <c r="EO80" i="7" s="1"/>
  <c r="AP55" i="7"/>
  <c r="EO55" i="7" s="1"/>
  <c r="AP79" i="7"/>
  <c r="EO79" i="7" s="1"/>
  <c r="AP67" i="7"/>
  <c r="EO67" i="7" s="1"/>
  <c r="AP100" i="7"/>
  <c r="EO100" i="7" s="1"/>
  <c r="AP29" i="7"/>
  <c r="EO29" i="7" s="1"/>
  <c r="AP90" i="7"/>
  <c r="EO90" i="7" s="1"/>
  <c r="AP22" i="7"/>
  <c r="EO22" i="7" s="1"/>
  <c r="AP86" i="7"/>
  <c r="EO86" i="7" s="1"/>
  <c r="AP19" i="7"/>
  <c r="EO19" i="7" s="1"/>
  <c r="AP44" i="7"/>
  <c r="EO44" i="7" s="1"/>
  <c r="AP42" i="7"/>
  <c r="EO42" i="7" s="1"/>
  <c r="AP98" i="7"/>
  <c r="EO98" i="7" s="1"/>
  <c r="AP82" i="7"/>
  <c r="EO82" i="7" s="1"/>
  <c r="AP26" i="7"/>
  <c r="EO26" i="7" s="1"/>
  <c r="AP9" i="7"/>
  <c r="EO9" i="7" s="1"/>
  <c r="AP97" i="7"/>
  <c r="EO97" i="7" s="1"/>
  <c r="AP25" i="7"/>
  <c r="EO25" i="7" s="1"/>
  <c r="AP78" i="7"/>
  <c r="EO78" i="7" s="1"/>
  <c r="AP75" i="7"/>
  <c r="EO75" i="7" s="1"/>
  <c r="AP50" i="7"/>
  <c r="EO50" i="7" s="1"/>
  <c r="AP93" i="7"/>
  <c r="EO93" i="7" s="1"/>
  <c r="AP33" i="7"/>
  <c r="EO33" i="7" s="1"/>
  <c r="AP68" i="7"/>
  <c r="EO68" i="7" s="1"/>
  <c r="AP94" i="7"/>
  <c r="EO94" i="7" s="1"/>
  <c r="AP8" i="7"/>
  <c r="EO8" i="7" s="1"/>
  <c r="AP95" i="7"/>
  <c r="EO95" i="7" s="1"/>
  <c r="AP16" i="7"/>
  <c r="EO16" i="7" s="1"/>
  <c r="AP62" i="7"/>
  <c r="EO62" i="7" s="1"/>
  <c r="AP71" i="7"/>
  <c r="EO71" i="7" s="1"/>
  <c r="AP96" i="7"/>
  <c r="EO96" i="7" s="1"/>
  <c r="AP40" i="7"/>
  <c r="EO40" i="7" s="1"/>
  <c r="AP85" i="7"/>
  <c r="EO85" i="7" s="1"/>
  <c r="AP24" i="7"/>
  <c r="EO24" i="7" s="1"/>
  <c r="AP12" i="7"/>
  <c r="EO12" i="7" s="1"/>
  <c r="AP102" i="7"/>
  <c r="EO102" i="7" s="1"/>
  <c r="AP99" i="7"/>
  <c r="EO99" i="7" s="1"/>
  <c r="AP89" i="7"/>
  <c r="EO89" i="7" s="1"/>
  <c r="AP48" i="7"/>
  <c r="EO48" i="7" s="1"/>
  <c r="AP88" i="7"/>
  <c r="EO88" i="7" s="1"/>
  <c r="CV96" i="7"/>
  <c r="GU96" i="7" s="1"/>
  <c r="CV98" i="7"/>
  <c r="GU98" i="7" s="1"/>
  <c r="CU12" i="7"/>
  <c r="GT12" i="7" s="1"/>
  <c r="CV17" i="7"/>
  <c r="GU17" i="7" s="1"/>
  <c r="DE75" i="7"/>
  <c r="HD75" i="7" s="1"/>
  <c r="AK46" i="7"/>
  <c r="EJ46" i="7" s="1"/>
  <c r="AK85" i="7"/>
  <c r="EJ85" i="7" s="1"/>
  <c r="AK34" i="7"/>
  <c r="EJ34" i="7" s="1"/>
  <c r="AK95" i="7"/>
  <c r="EJ95" i="7" s="1"/>
  <c r="AK48" i="7"/>
  <c r="EJ48" i="7" s="1"/>
  <c r="AK40" i="7"/>
  <c r="EJ40" i="7" s="1"/>
  <c r="AK30" i="7"/>
  <c r="EJ30" i="7" s="1"/>
  <c r="AK62" i="7"/>
  <c r="EJ62" i="7" s="1"/>
  <c r="AK88" i="7"/>
  <c r="EJ88" i="7" s="1"/>
  <c r="AK80" i="7"/>
  <c r="EJ80" i="7" s="1"/>
  <c r="AK83" i="7"/>
  <c r="EJ83" i="7" s="1"/>
  <c r="CR66" i="7"/>
  <c r="GQ66" i="7" s="1"/>
  <c r="CR32" i="7"/>
  <c r="GQ32" i="7" s="1"/>
  <c r="CR49" i="7"/>
  <c r="GQ49" i="7" s="1"/>
  <c r="CR31" i="7"/>
  <c r="GQ31" i="7" s="1"/>
  <c r="CR34" i="7"/>
  <c r="GQ34" i="7" s="1"/>
  <c r="CR43" i="7"/>
  <c r="GQ43" i="7" s="1"/>
  <c r="CR53" i="7"/>
  <c r="GQ53" i="7" s="1"/>
  <c r="CR5" i="7"/>
  <c r="GQ5" i="7" s="1"/>
  <c r="DE45" i="7"/>
  <c r="HD45" i="7" s="1"/>
  <c r="DE37" i="7"/>
  <c r="HD37" i="7" s="1"/>
  <c r="CV59" i="7"/>
  <c r="GU59" i="7" s="1"/>
  <c r="DE100" i="7"/>
  <c r="HD100" i="7" s="1"/>
  <c r="Y30" i="7"/>
  <c r="DX30" i="7" s="1"/>
  <c r="Y73" i="7"/>
  <c r="DX73" i="7" s="1"/>
  <c r="CV61" i="7"/>
  <c r="GU61" i="7" s="1"/>
  <c r="CR30" i="7"/>
  <c r="GQ30" i="7" s="1"/>
  <c r="CR23" i="7"/>
  <c r="GQ23" i="7" s="1"/>
  <c r="CR57" i="7"/>
  <c r="GQ57" i="7" s="1"/>
  <c r="CR98" i="7"/>
  <c r="GQ98" i="7" s="1"/>
  <c r="CR56" i="7"/>
  <c r="GQ56" i="7" s="1"/>
  <c r="CR88" i="7"/>
  <c r="GQ88" i="7" s="1"/>
  <c r="CR21" i="7"/>
  <c r="GQ21" i="7" s="1"/>
  <c r="DE5" i="7"/>
  <c r="HD5" i="7" s="1"/>
  <c r="DE73" i="7"/>
  <c r="HD73" i="7" s="1"/>
  <c r="DE63" i="7"/>
  <c r="HD63" i="7" s="1"/>
  <c r="DE10" i="7"/>
  <c r="HD10" i="7" s="1"/>
  <c r="DE86" i="7"/>
  <c r="HD86" i="7" s="1"/>
  <c r="DE20" i="7"/>
  <c r="HD20" i="7" s="1"/>
  <c r="DE54" i="7"/>
  <c r="HD54" i="7" s="1"/>
  <c r="DE51" i="7"/>
  <c r="HD51" i="7" s="1"/>
  <c r="DE59" i="7"/>
  <c r="HD59" i="7" s="1"/>
  <c r="DE90" i="7"/>
  <c r="HD90" i="7" s="1"/>
  <c r="DE29" i="7"/>
  <c r="HD29" i="7" s="1"/>
  <c r="DE93" i="7"/>
  <c r="HD93" i="7" s="1"/>
  <c r="DE65" i="7"/>
  <c r="HD65" i="7" s="1"/>
  <c r="DE61" i="7"/>
  <c r="HD61" i="7" s="1"/>
  <c r="DE78" i="7"/>
  <c r="HD78" i="7" s="1"/>
  <c r="DE21" i="7"/>
  <c r="HD21" i="7" s="1"/>
  <c r="DE53" i="7"/>
  <c r="HD53" i="7" s="1"/>
  <c r="DE96" i="7"/>
  <c r="HD96" i="7" s="1"/>
  <c r="DE32" i="7"/>
  <c r="HD32" i="7" s="1"/>
  <c r="DE55" i="7"/>
  <c r="HD55" i="7" s="1"/>
  <c r="DE74" i="7"/>
  <c r="HD74" i="7" s="1"/>
  <c r="DE24" i="7"/>
  <c r="HD24" i="7" s="1"/>
  <c r="DE34" i="7"/>
  <c r="HD34" i="7" s="1"/>
  <c r="DE82" i="7"/>
  <c r="HD82" i="7" s="1"/>
  <c r="DE7" i="7"/>
  <c r="HD7" i="7" s="1"/>
  <c r="DE91" i="7"/>
  <c r="HD91" i="7" s="1"/>
  <c r="DE25" i="7"/>
  <c r="HD25" i="7" s="1"/>
  <c r="DE49" i="7"/>
  <c r="HD49" i="7" s="1"/>
  <c r="DE80" i="7"/>
  <c r="HD80" i="7" s="1"/>
  <c r="DE36" i="7"/>
  <c r="HD36" i="7" s="1"/>
  <c r="DE84" i="7"/>
  <c r="HD84" i="7" s="1"/>
  <c r="DE16" i="7"/>
  <c r="HD16" i="7" s="1"/>
  <c r="DE72" i="7"/>
  <c r="HD72" i="7" s="1"/>
  <c r="DE87" i="7"/>
  <c r="HD87" i="7" s="1"/>
  <c r="DE15" i="7"/>
  <c r="HD15" i="7" s="1"/>
  <c r="DE102" i="7"/>
  <c r="HD102" i="7" s="1"/>
  <c r="DE30" i="7"/>
  <c r="HD30" i="7" s="1"/>
  <c r="DE77" i="7"/>
  <c r="HD77" i="7" s="1"/>
  <c r="DE52" i="7"/>
  <c r="HD52" i="7" s="1"/>
  <c r="DE28" i="7"/>
  <c r="HD28" i="7" s="1"/>
  <c r="DE76" i="7"/>
  <c r="HD76" i="7" s="1"/>
  <c r="DE11" i="7"/>
  <c r="HD11" i="7" s="1"/>
  <c r="DE92" i="7"/>
  <c r="HD92" i="7" s="1"/>
  <c r="DE31" i="7"/>
  <c r="HD31" i="7" s="1"/>
  <c r="DE57" i="7"/>
  <c r="HD57" i="7" s="1"/>
  <c r="DE48" i="7"/>
  <c r="HD48" i="7" s="1"/>
  <c r="DE17" i="7"/>
  <c r="HD17" i="7" s="1"/>
  <c r="DE42" i="7"/>
  <c r="HD42" i="7" s="1"/>
  <c r="DE88" i="7"/>
  <c r="HD88" i="7" s="1"/>
  <c r="DE12" i="7"/>
  <c r="HD12" i="7" s="1"/>
  <c r="DE69" i="7"/>
  <c r="HD69" i="7" s="1"/>
  <c r="DE83" i="7"/>
  <c r="HD83" i="7" s="1"/>
  <c r="DE18" i="7"/>
  <c r="HD18" i="7" s="1"/>
  <c r="DE44" i="7"/>
  <c r="HD44" i="7" s="1"/>
  <c r="DE67" i="7"/>
  <c r="HD67" i="7" s="1"/>
  <c r="DE64" i="7"/>
  <c r="HD64" i="7" s="1"/>
  <c r="DE41" i="7"/>
  <c r="HD41" i="7" s="1"/>
  <c r="DE70" i="7"/>
  <c r="HD70" i="7" s="1"/>
  <c r="DE95" i="7"/>
  <c r="HD95" i="7" s="1"/>
  <c r="DE97" i="7"/>
  <c r="HD97" i="7" s="1"/>
  <c r="DE27" i="7"/>
  <c r="HD27" i="7" s="1"/>
  <c r="DE38" i="7"/>
  <c r="HD38" i="7" s="1"/>
  <c r="DE4" i="7"/>
  <c r="HD4" i="7" s="1"/>
  <c r="DE9" i="7"/>
  <c r="HD9" i="7" s="1"/>
  <c r="DE71" i="7"/>
  <c r="HD71" i="7" s="1"/>
  <c r="DE6" i="7"/>
  <c r="HD6" i="7" s="1"/>
  <c r="DE81" i="7"/>
  <c r="HD81" i="7" s="1"/>
  <c r="DE23" i="7"/>
  <c r="HD23" i="7" s="1"/>
  <c r="DE56" i="7"/>
  <c r="HD56" i="7" s="1"/>
  <c r="DE3" i="7"/>
  <c r="HD3" i="7" s="1"/>
  <c r="DE68" i="7"/>
  <c r="HD68" i="7" s="1"/>
  <c r="DE13" i="7"/>
  <c r="HD13" i="7" s="1"/>
  <c r="DE60" i="7"/>
  <c r="HD60" i="7" s="1"/>
  <c r="CP28" i="7"/>
  <c r="GO28" i="7" s="1"/>
  <c r="CP9" i="7"/>
  <c r="GO9" i="7" s="1"/>
  <c r="DE33" i="7"/>
  <c r="HD33" i="7" s="1"/>
  <c r="CV66" i="7"/>
  <c r="GU66" i="7" s="1"/>
  <c r="DE89" i="7"/>
  <c r="HD89" i="7" s="1"/>
  <c r="AK100" i="7"/>
  <c r="EJ100" i="7" s="1"/>
  <c r="AK87" i="7"/>
  <c r="EJ87" i="7" s="1"/>
  <c r="AK101" i="7"/>
  <c r="EJ101" i="7" s="1"/>
  <c r="AK84" i="7"/>
  <c r="EJ84" i="7" s="1"/>
  <c r="AK45" i="7"/>
  <c r="EJ45" i="7" s="1"/>
  <c r="AK93" i="7"/>
  <c r="EJ93" i="7" s="1"/>
  <c r="AK89" i="7"/>
  <c r="EJ89" i="7" s="1"/>
  <c r="AK37" i="7"/>
  <c r="EJ37" i="7" s="1"/>
  <c r="AK55" i="7"/>
  <c r="EJ55" i="7" s="1"/>
  <c r="AK81" i="7"/>
  <c r="EJ81" i="7" s="1"/>
  <c r="AK79" i="7"/>
  <c r="EJ79" i="7" s="1"/>
  <c r="CR97" i="7"/>
  <c r="GQ97" i="7" s="1"/>
  <c r="CR95" i="7"/>
  <c r="GQ95" i="7" s="1"/>
  <c r="CR14" i="7"/>
  <c r="GQ14" i="7" s="1"/>
  <c r="CR54" i="7"/>
  <c r="GQ54" i="7" s="1"/>
  <c r="CR69" i="7"/>
  <c r="GQ69" i="7" s="1"/>
  <c r="CR81" i="7"/>
  <c r="GQ81" i="7" s="1"/>
  <c r="CR93" i="7"/>
  <c r="GQ93" i="7" s="1"/>
  <c r="DE50" i="7"/>
  <c r="HD50" i="7" s="1"/>
  <c r="CV5" i="7"/>
  <c r="GU5" i="7" s="1"/>
  <c r="CV73" i="7"/>
  <c r="GU73" i="7" s="1"/>
  <c r="CV38" i="7"/>
  <c r="GU38" i="7" s="1"/>
  <c r="CV100" i="7"/>
  <c r="GU100" i="7" s="1"/>
  <c r="CV25" i="7"/>
  <c r="GU25" i="7" s="1"/>
  <c r="CV41" i="7"/>
  <c r="GU41" i="7" s="1"/>
  <c r="CV92" i="7"/>
  <c r="GU92" i="7" s="1"/>
  <c r="CV4" i="7"/>
  <c r="GU4" i="7" s="1"/>
  <c r="CV47" i="7"/>
  <c r="GU47" i="7" s="1"/>
  <c r="CV93" i="7"/>
  <c r="GU93" i="7" s="1"/>
  <c r="CV21" i="7"/>
  <c r="GU21" i="7" s="1"/>
  <c r="CV23" i="7"/>
  <c r="GU23" i="7" s="1"/>
  <c r="CV16" i="7"/>
  <c r="GU16" i="7" s="1"/>
  <c r="CV6" i="7"/>
  <c r="GU6" i="7" s="1"/>
  <c r="CV9" i="7"/>
  <c r="GU9" i="7" s="1"/>
  <c r="CV32" i="7"/>
  <c r="GU32" i="7" s="1"/>
  <c r="CV7" i="7"/>
  <c r="GU7" i="7" s="1"/>
  <c r="CV46" i="7"/>
  <c r="GU46" i="7" s="1"/>
  <c r="CV19" i="7"/>
  <c r="GU19" i="7" s="1"/>
  <c r="CV72" i="7"/>
  <c r="GU72" i="7" s="1"/>
  <c r="CV11" i="7"/>
  <c r="GU11" i="7" s="1"/>
  <c r="CV3" i="7"/>
  <c r="GU3" i="7" s="1"/>
  <c r="CV8" i="7"/>
  <c r="GU8" i="7" s="1"/>
  <c r="CV18" i="7"/>
  <c r="GU18" i="7" s="1"/>
  <c r="CV39" i="7"/>
  <c r="GU39" i="7" s="1"/>
  <c r="DE47" i="7"/>
  <c r="HD47" i="7" s="1"/>
  <c r="CG87" i="7"/>
  <c r="GF87" i="7" s="1"/>
  <c r="CG3" i="7"/>
  <c r="GF3" i="7" s="1"/>
  <c r="CV86" i="7"/>
  <c r="GU86" i="7" s="1"/>
  <c r="CV84" i="7"/>
  <c r="GU84" i="7" s="1"/>
  <c r="CV89" i="7"/>
  <c r="GU89" i="7" s="1"/>
  <c r="DE14" i="7"/>
  <c r="HD14" i="7" s="1"/>
  <c r="AK70" i="7"/>
  <c r="EJ70" i="7" s="1"/>
  <c r="AK18" i="7"/>
  <c r="EJ18" i="7" s="1"/>
  <c r="AK20" i="7"/>
  <c r="EJ20" i="7" s="1"/>
  <c r="AK29" i="7"/>
  <c r="EJ29" i="7" s="1"/>
  <c r="AK32" i="7"/>
  <c r="EJ32" i="7" s="1"/>
  <c r="AK33" i="7"/>
  <c r="EJ33" i="7" s="1"/>
  <c r="AK50" i="7"/>
  <c r="EJ50" i="7" s="1"/>
  <c r="AK72" i="7"/>
  <c r="EJ72" i="7" s="1"/>
  <c r="AK16" i="7"/>
  <c r="EJ16" i="7" s="1"/>
  <c r="AK67" i="7"/>
  <c r="EJ67" i="7" s="1"/>
  <c r="AK5" i="7"/>
  <c r="EJ5" i="7" s="1"/>
  <c r="CR100" i="7"/>
  <c r="GQ100" i="7" s="1"/>
  <c r="CR28" i="7"/>
  <c r="GQ28" i="7" s="1"/>
  <c r="CR27" i="7"/>
  <c r="GQ27" i="7" s="1"/>
  <c r="CR61" i="7"/>
  <c r="GQ61" i="7" s="1"/>
  <c r="CR72" i="7"/>
  <c r="GQ72" i="7" s="1"/>
  <c r="CR78" i="7"/>
  <c r="GQ78" i="7" s="1"/>
  <c r="CR24" i="7"/>
  <c r="GQ24" i="7" s="1"/>
  <c r="CR13" i="7"/>
  <c r="GQ13" i="7" s="1"/>
  <c r="AZ96" i="7"/>
  <c r="EY96" i="7" s="1"/>
  <c r="CU40" i="7"/>
  <c r="GT40" i="7" s="1"/>
  <c r="CU9" i="7"/>
  <c r="GT9" i="7" s="1"/>
  <c r="CU37" i="7"/>
  <c r="GT37" i="7" s="1"/>
  <c r="CU6" i="7"/>
  <c r="GT6" i="7" s="1"/>
  <c r="CU4" i="7"/>
  <c r="GT4" i="7" s="1"/>
  <c r="CU5" i="7"/>
  <c r="GT5" i="7" s="1"/>
  <c r="CU11" i="7"/>
  <c r="GT11" i="7" s="1"/>
  <c r="CU3" i="7"/>
  <c r="GT3" i="7" s="1"/>
  <c r="CU8" i="7"/>
  <c r="GT8" i="7" s="1"/>
  <c r="DE43" i="7"/>
  <c r="HD43" i="7" s="1"/>
  <c r="CH22" i="7"/>
  <c r="GG22" i="7" s="1"/>
  <c r="CH42" i="7"/>
  <c r="GG42" i="7" s="1"/>
  <c r="CH94" i="7"/>
  <c r="GG94" i="7" s="1"/>
  <c r="CH19" i="7"/>
  <c r="GG19" i="7" s="1"/>
  <c r="CH89" i="7"/>
  <c r="GG89" i="7" s="1"/>
  <c r="CH63" i="7"/>
  <c r="GG63" i="7" s="1"/>
  <c r="CH90" i="7"/>
  <c r="GG90" i="7" s="1"/>
  <c r="CH8" i="7"/>
  <c r="GG8" i="7" s="1"/>
  <c r="CH102" i="7"/>
  <c r="GG102" i="7" s="1"/>
  <c r="CH26" i="7"/>
  <c r="GG26" i="7" s="1"/>
  <c r="CH88" i="7"/>
  <c r="GG88" i="7" s="1"/>
  <c r="CH77" i="7"/>
  <c r="GG77" i="7" s="1"/>
  <c r="CH64" i="7"/>
  <c r="GG64" i="7" s="1"/>
  <c r="CH60" i="7"/>
  <c r="GG60" i="7" s="1"/>
  <c r="CH10" i="7"/>
  <c r="GG10" i="7" s="1"/>
  <c r="CH93" i="7"/>
  <c r="GG93" i="7" s="1"/>
  <c r="CH79" i="7"/>
  <c r="GG79" i="7" s="1"/>
  <c r="CH74" i="7"/>
  <c r="GG74" i="7" s="1"/>
  <c r="CH92" i="7"/>
  <c r="GG92" i="7" s="1"/>
  <c r="CH61" i="7"/>
  <c r="GG61" i="7" s="1"/>
  <c r="CH32" i="7"/>
  <c r="GG32" i="7" s="1"/>
  <c r="CH99" i="7"/>
  <c r="GG99" i="7" s="1"/>
  <c r="CH81" i="7"/>
  <c r="GG81" i="7" s="1"/>
  <c r="CH97" i="7"/>
  <c r="GG97" i="7" s="1"/>
  <c r="CH67" i="7"/>
  <c r="GG67" i="7" s="1"/>
  <c r="CH62" i="7"/>
  <c r="GG62" i="7" s="1"/>
  <c r="CH75" i="7"/>
  <c r="GG75" i="7" s="1"/>
  <c r="CH48" i="7"/>
  <c r="GG48" i="7" s="1"/>
  <c r="CH29" i="7"/>
  <c r="GG29" i="7" s="1"/>
  <c r="CH55" i="7"/>
  <c r="GG55" i="7" s="1"/>
  <c r="CH47" i="7"/>
  <c r="GG47" i="7" s="1"/>
  <c r="CH91" i="7"/>
  <c r="GG91" i="7" s="1"/>
  <c r="CH45" i="7"/>
  <c r="GG45" i="7" s="1"/>
  <c r="CH34" i="7"/>
  <c r="GG34" i="7" s="1"/>
  <c r="CH70" i="7"/>
  <c r="GG70" i="7" s="1"/>
  <c r="CH44" i="7"/>
  <c r="GG44" i="7" s="1"/>
  <c r="CH39" i="7"/>
  <c r="GG39" i="7" s="1"/>
  <c r="CH72" i="7"/>
  <c r="GG72" i="7" s="1"/>
  <c r="CH31" i="7"/>
  <c r="GG31" i="7" s="1"/>
  <c r="CH36" i="7"/>
  <c r="GG36" i="7" s="1"/>
  <c r="CH57" i="7"/>
  <c r="GG57" i="7" s="1"/>
  <c r="CH33" i="7"/>
  <c r="GG33" i="7" s="1"/>
  <c r="CH96" i="7"/>
  <c r="GG96" i="7" s="1"/>
  <c r="CH43" i="7"/>
  <c r="GG43" i="7" s="1"/>
  <c r="CH71" i="7"/>
  <c r="GG71" i="7" s="1"/>
  <c r="CH25" i="7"/>
  <c r="GG25" i="7" s="1"/>
  <c r="CH13" i="7"/>
  <c r="GG13" i="7" s="1"/>
  <c r="CH37" i="7"/>
  <c r="GG37" i="7" s="1"/>
  <c r="CH98" i="7"/>
  <c r="GG98" i="7" s="1"/>
  <c r="CH82" i="7"/>
  <c r="GG82" i="7" s="1"/>
  <c r="CH28" i="7"/>
  <c r="GG28" i="7" s="1"/>
  <c r="CH11" i="7"/>
  <c r="GG11" i="7" s="1"/>
  <c r="CH21" i="7"/>
  <c r="GG21" i="7" s="1"/>
  <c r="CH7" i="7"/>
  <c r="GG7" i="7" s="1"/>
  <c r="CH27" i="7"/>
  <c r="GG27" i="7" s="1"/>
  <c r="CH6" i="7"/>
  <c r="GG6" i="7" s="1"/>
  <c r="CH12" i="7"/>
  <c r="GG12" i="7" s="1"/>
  <c r="CH84" i="7"/>
  <c r="GG84" i="7" s="1"/>
  <c r="CH23" i="7"/>
  <c r="GG23" i="7" s="1"/>
  <c r="CH16" i="7"/>
  <c r="GG16" i="7" s="1"/>
  <c r="CH4" i="7"/>
  <c r="GG4" i="7" s="1"/>
  <c r="CH9" i="7"/>
  <c r="GG9" i="7" s="1"/>
  <c r="CH69" i="7"/>
  <c r="GG69" i="7" s="1"/>
  <c r="CH101" i="7"/>
  <c r="GG101" i="7" s="1"/>
  <c r="CV31" i="7"/>
  <c r="GU31" i="7" s="1"/>
  <c r="DE79" i="7"/>
  <c r="HD79" i="7" s="1"/>
  <c r="AK69" i="7"/>
  <c r="EJ69" i="7" s="1"/>
  <c r="AK74" i="7"/>
  <c r="EJ74" i="7" s="1"/>
  <c r="AK92" i="7"/>
  <c r="EJ92" i="7" s="1"/>
  <c r="AK91" i="7"/>
  <c r="EJ91" i="7" s="1"/>
  <c r="AK90" i="7"/>
  <c r="EJ90" i="7" s="1"/>
  <c r="AK97" i="7"/>
  <c r="EJ97" i="7" s="1"/>
  <c r="AK42" i="7"/>
  <c r="EJ42" i="7" s="1"/>
  <c r="AK73" i="7"/>
  <c r="EJ73" i="7" s="1"/>
  <c r="AK78" i="7"/>
  <c r="EJ78" i="7" s="1"/>
  <c r="AK53" i="7"/>
  <c r="EJ53" i="7" s="1"/>
  <c r="CR65" i="7"/>
  <c r="GQ65" i="7" s="1"/>
  <c r="CR102" i="7"/>
  <c r="GQ102" i="7" s="1"/>
  <c r="CR75" i="7"/>
  <c r="GQ75" i="7" s="1"/>
  <c r="CR29" i="7"/>
  <c r="GQ29" i="7" s="1"/>
  <c r="CR64" i="7"/>
  <c r="GQ64" i="7" s="1"/>
  <c r="CR79" i="7"/>
  <c r="GQ79" i="7" s="1"/>
  <c r="CR83" i="7"/>
  <c r="GQ83" i="7" s="1"/>
  <c r="CR91" i="7"/>
  <c r="GQ91" i="7" s="1"/>
  <c r="AZ57" i="7"/>
  <c r="EY57" i="7" s="1"/>
  <c r="DE46" i="7"/>
  <c r="HD46" i="7" s="1"/>
  <c r="BV61" i="7"/>
  <c r="FU61" i="7" s="1"/>
  <c r="BV37" i="7"/>
  <c r="FU37" i="7" s="1"/>
  <c r="BV89" i="7"/>
  <c r="FU89" i="7" s="1"/>
  <c r="DE40" i="7"/>
  <c r="HD40" i="7" s="1"/>
  <c r="CV85" i="7"/>
  <c r="GU85" i="7" s="1"/>
  <c r="DE94" i="7"/>
  <c r="HD94" i="7" s="1"/>
  <c r="CV57" i="7"/>
  <c r="GU57" i="7" s="1"/>
  <c r="DE99" i="7"/>
  <c r="HD99" i="7" s="1"/>
  <c r="CV68" i="7"/>
  <c r="GU68" i="7" s="1"/>
  <c r="CV44" i="7"/>
  <c r="GU44" i="7" s="1"/>
  <c r="DE22" i="7"/>
  <c r="HD22" i="7" s="1"/>
  <c r="AK21" i="7"/>
  <c r="EJ21" i="7" s="1"/>
  <c r="AK43" i="7"/>
  <c r="EJ43" i="7" s="1"/>
  <c r="AK98" i="7"/>
  <c r="EJ98" i="7" s="1"/>
  <c r="AK71" i="7"/>
  <c r="EJ71" i="7" s="1"/>
  <c r="AK8" i="7"/>
  <c r="EJ8" i="7" s="1"/>
  <c r="AK19" i="7"/>
  <c r="EJ19" i="7" s="1"/>
  <c r="AK4" i="7"/>
  <c r="EJ4" i="7" s="1"/>
  <c r="AK57" i="7"/>
  <c r="EJ57" i="7" s="1"/>
  <c r="AK52" i="7"/>
  <c r="EJ52" i="7" s="1"/>
  <c r="AK68" i="7"/>
  <c r="EJ68" i="7" s="1"/>
  <c r="CR17" i="7"/>
  <c r="GQ17" i="7" s="1"/>
  <c r="CR44" i="7"/>
  <c r="GQ44" i="7" s="1"/>
  <c r="CR19" i="7"/>
  <c r="GQ19" i="7" s="1"/>
  <c r="CR40" i="7"/>
  <c r="GQ40" i="7" s="1"/>
  <c r="CR3" i="7"/>
  <c r="GQ3" i="7" s="1"/>
  <c r="CR62" i="7"/>
  <c r="GQ62" i="7" s="1"/>
  <c r="CR70" i="7"/>
  <c r="GQ70" i="7" s="1"/>
  <c r="CC8" i="7"/>
  <c r="GB8" i="7" s="1"/>
  <c r="CC74" i="7"/>
  <c r="GB74" i="7" s="1"/>
  <c r="BE97" i="7"/>
  <c r="FD97" i="7" s="1"/>
  <c r="BE6" i="7"/>
  <c r="FD6" i="7" s="1"/>
  <c r="BE17" i="7"/>
  <c r="FD17" i="7" s="1"/>
  <c r="BE68" i="7"/>
  <c r="FD68" i="7" s="1"/>
  <c r="BE15" i="7"/>
  <c r="FD15" i="7" s="1"/>
  <c r="BE91" i="7"/>
  <c r="FD91" i="7" s="1"/>
  <c r="BE28" i="7"/>
  <c r="FD28" i="7" s="1"/>
  <c r="BE101" i="7"/>
  <c r="FD101" i="7" s="1"/>
  <c r="BE31" i="7"/>
  <c r="FD31" i="7" s="1"/>
  <c r="BE95" i="7"/>
  <c r="FD95" i="7" s="1"/>
  <c r="BE37" i="7"/>
  <c r="FD37" i="7" s="1"/>
  <c r="BE75" i="7"/>
  <c r="FD75" i="7" s="1"/>
  <c r="BE20" i="7"/>
  <c r="FD20" i="7" s="1"/>
  <c r="BE90" i="7"/>
  <c r="FD90" i="7" s="1"/>
  <c r="BE22" i="7"/>
  <c r="FD22" i="7" s="1"/>
  <c r="BE93" i="7"/>
  <c r="FD93" i="7" s="1"/>
  <c r="BE74" i="7"/>
  <c r="FD74" i="7" s="1"/>
  <c r="BE29" i="7"/>
  <c r="FD29" i="7" s="1"/>
  <c r="BE45" i="7"/>
  <c r="FD45" i="7" s="1"/>
  <c r="BE25" i="7"/>
  <c r="FD25" i="7" s="1"/>
  <c r="BE58" i="7"/>
  <c r="FD58" i="7" s="1"/>
  <c r="BE94" i="7"/>
  <c r="FD94" i="7" s="1"/>
  <c r="BE16" i="7"/>
  <c r="FD16" i="7" s="1"/>
  <c r="BE87" i="7"/>
  <c r="FD87" i="7" s="1"/>
  <c r="BE26" i="7"/>
  <c r="FD26" i="7" s="1"/>
  <c r="BE84" i="7"/>
  <c r="FD84" i="7" s="1"/>
  <c r="BE27" i="7"/>
  <c r="FD27" i="7" s="1"/>
  <c r="BE71" i="7"/>
  <c r="FD71" i="7" s="1"/>
  <c r="BE83" i="7"/>
  <c r="FD83" i="7" s="1"/>
  <c r="BE13" i="7"/>
  <c r="FD13" i="7" s="1"/>
  <c r="BE85" i="7"/>
  <c r="FD85" i="7" s="1"/>
  <c r="BE59" i="7"/>
  <c r="FD59" i="7" s="1"/>
  <c r="BE89" i="7"/>
  <c r="FD89" i="7" s="1"/>
  <c r="BE44" i="7"/>
  <c r="FD44" i="7" s="1"/>
  <c r="BE8" i="7"/>
  <c r="FD8" i="7" s="1"/>
  <c r="BE48" i="7"/>
  <c r="FD48" i="7" s="1"/>
  <c r="BE86" i="7"/>
  <c r="FD86" i="7" s="1"/>
  <c r="BE76" i="7"/>
  <c r="FD76" i="7" s="1"/>
  <c r="BE24" i="7"/>
  <c r="FD24" i="7" s="1"/>
  <c r="BE79" i="7"/>
  <c r="FD79" i="7" s="1"/>
  <c r="BE23" i="7"/>
  <c r="FD23" i="7" s="1"/>
  <c r="BE62" i="7"/>
  <c r="FD62" i="7" s="1"/>
  <c r="BE77" i="7"/>
  <c r="FD77" i="7" s="1"/>
  <c r="BE12" i="7"/>
  <c r="FD12" i="7" s="1"/>
  <c r="BE39" i="7"/>
  <c r="FD39" i="7" s="1"/>
  <c r="BE10" i="7"/>
  <c r="FD10" i="7" s="1"/>
  <c r="BE34" i="7"/>
  <c r="FD34" i="7" s="1"/>
  <c r="BE57" i="7"/>
  <c r="FD57" i="7" s="1"/>
  <c r="BE14" i="7"/>
  <c r="FD14" i="7" s="1"/>
  <c r="BE40" i="7"/>
  <c r="FD40" i="7" s="1"/>
  <c r="BE69" i="7"/>
  <c r="FD69" i="7" s="1"/>
  <c r="BE80" i="7"/>
  <c r="FD80" i="7" s="1"/>
  <c r="BE73" i="7"/>
  <c r="FD73" i="7" s="1"/>
  <c r="BE65" i="7"/>
  <c r="FD65" i="7" s="1"/>
  <c r="BE66" i="7"/>
  <c r="FD66" i="7" s="1"/>
  <c r="BE98" i="7"/>
  <c r="FD98" i="7" s="1"/>
  <c r="BE18" i="7"/>
  <c r="FD18" i="7" s="1"/>
  <c r="BE100" i="7"/>
  <c r="FD100" i="7" s="1"/>
  <c r="BE32" i="7"/>
  <c r="FD32" i="7" s="1"/>
  <c r="BE51" i="7"/>
  <c r="FD51" i="7" s="1"/>
  <c r="BE60" i="7"/>
  <c r="FD60" i="7" s="1"/>
  <c r="BE70" i="7"/>
  <c r="FD70" i="7" s="1"/>
  <c r="BE64" i="7"/>
  <c r="FD64" i="7" s="1"/>
  <c r="BE50" i="7"/>
  <c r="FD50" i="7" s="1"/>
  <c r="BE56" i="7"/>
  <c r="FD56" i="7" s="1"/>
  <c r="BE67" i="7"/>
  <c r="FD67" i="7" s="1"/>
  <c r="BE81" i="7"/>
  <c r="FD81" i="7" s="1"/>
  <c r="BE61" i="7"/>
  <c r="FD61" i="7" s="1"/>
  <c r="BE42" i="7"/>
  <c r="FD42" i="7" s="1"/>
  <c r="BE21" i="7"/>
  <c r="FD21" i="7" s="1"/>
  <c r="BE102" i="7"/>
  <c r="FD102" i="7" s="1"/>
  <c r="BE19" i="7"/>
  <c r="FD19" i="7" s="1"/>
  <c r="BE38" i="7"/>
  <c r="FD38" i="7" s="1"/>
  <c r="BE72" i="7"/>
  <c r="FD72" i="7" s="1"/>
  <c r="BE54" i="7"/>
  <c r="FD54" i="7" s="1"/>
  <c r="BE63" i="7"/>
  <c r="FD63" i="7" s="1"/>
  <c r="BE35" i="7"/>
  <c r="FD35" i="7" s="1"/>
  <c r="BE52" i="7"/>
  <c r="FD52" i="7" s="1"/>
  <c r="BE33" i="7"/>
  <c r="FD33" i="7" s="1"/>
  <c r="BE88" i="7"/>
  <c r="FD88" i="7" s="1"/>
  <c r="BE96" i="7"/>
  <c r="FD96" i="7" s="1"/>
  <c r="BE7" i="7"/>
  <c r="FD7" i="7" s="1"/>
  <c r="BE53" i="7"/>
  <c r="FD53" i="7" s="1"/>
  <c r="BE92" i="7"/>
  <c r="FD92" i="7" s="1"/>
  <c r="BE30" i="7"/>
  <c r="FD30" i="7" s="1"/>
  <c r="BE47" i="7"/>
  <c r="FD47" i="7" s="1"/>
  <c r="BE55" i="7"/>
  <c r="FD55" i="7" s="1"/>
  <c r="BE41" i="7"/>
  <c r="FD41" i="7" s="1"/>
  <c r="BE99" i="7"/>
  <c r="FD99" i="7" s="1"/>
  <c r="BE36" i="7"/>
  <c r="FD36" i="7" s="1"/>
  <c r="BE49" i="7"/>
  <c r="FD49" i="7" s="1"/>
  <c r="BE46" i="7"/>
  <c r="FD46" i="7" s="1"/>
  <c r="BE3" i="7"/>
  <c r="FD3" i="7" s="1"/>
  <c r="BE78" i="7"/>
  <c r="FD78" i="7" s="1"/>
  <c r="BE82" i="7"/>
  <c r="FD82" i="7" s="1"/>
  <c r="BE43" i="7"/>
  <c r="FD43" i="7" s="1"/>
  <c r="AX38" i="7"/>
  <c r="EW38" i="7" s="1"/>
  <c r="AX55" i="7"/>
  <c r="EW55" i="7" s="1"/>
  <c r="AX58" i="7"/>
  <c r="EW58" i="7" s="1"/>
  <c r="AX89" i="7"/>
  <c r="EW89" i="7" s="1"/>
  <c r="AX40" i="7"/>
  <c r="EW40" i="7" s="1"/>
  <c r="AX16" i="7"/>
  <c r="EW16" i="7" s="1"/>
  <c r="AX44" i="7"/>
  <c r="EW44" i="7" s="1"/>
  <c r="AX60" i="7"/>
  <c r="EW60" i="7" s="1"/>
  <c r="AX37" i="7"/>
  <c r="EW37" i="7" s="1"/>
  <c r="AX102" i="7"/>
  <c r="EW102" i="7" s="1"/>
  <c r="AX57" i="7"/>
  <c r="EW57" i="7" s="1"/>
  <c r="AX30" i="7"/>
  <c r="EW30" i="7" s="1"/>
  <c r="AX61" i="7"/>
  <c r="EW61" i="7" s="1"/>
  <c r="AX91" i="7"/>
  <c r="EW91" i="7" s="1"/>
  <c r="AX86" i="7"/>
  <c r="EW86" i="7" s="1"/>
  <c r="AX32" i="7"/>
  <c r="EW32" i="7" s="1"/>
  <c r="DE26" i="7"/>
  <c r="HD26" i="7" s="1"/>
  <c r="BP85" i="7"/>
  <c r="FO85" i="7" s="1"/>
  <c r="BP88" i="7"/>
  <c r="FO88" i="7" s="1"/>
  <c r="BP60" i="7"/>
  <c r="FO60" i="7" s="1"/>
  <c r="BP73" i="7"/>
  <c r="FO73" i="7" s="1"/>
  <c r="BP7" i="7"/>
  <c r="FO7" i="7" s="1"/>
  <c r="BP9" i="7"/>
  <c r="FO9" i="7" s="1"/>
  <c r="BP4" i="7"/>
  <c r="FO4" i="7" s="1"/>
  <c r="BP70" i="7"/>
  <c r="FO70" i="7" s="1"/>
  <c r="BP6" i="7"/>
  <c r="FO6" i="7" s="1"/>
  <c r="BP8" i="7"/>
  <c r="FO8" i="7" s="1"/>
  <c r="BP34" i="7"/>
  <c r="FO34" i="7" s="1"/>
  <c r="BP3" i="7"/>
  <c r="FO3" i="7" s="1"/>
  <c r="BP75" i="7"/>
  <c r="FO75" i="7" s="1"/>
  <c r="DE35" i="7"/>
  <c r="HD35" i="7" s="1"/>
  <c r="BP100" i="7"/>
  <c r="FO100" i="7" s="1"/>
  <c r="DE98" i="7"/>
  <c r="HD98" i="7" s="1"/>
  <c r="CN92" i="7"/>
  <c r="GM92" i="7" s="1"/>
  <c r="AW11" i="7"/>
  <c r="EV11" i="7" s="1"/>
  <c r="AF80" i="7"/>
  <c r="EE80" i="7" s="1"/>
  <c r="AF51" i="7"/>
  <c r="EE51" i="7" s="1"/>
  <c r="AF97" i="7"/>
  <c r="EE97" i="7" s="1"/>
  <c r="AF13" i="7"/>
  <c r="EE13" i="7" s="1"/>
  <c r="AF67" i="7"/>
  <c r="EE67" i="7" s="1"/>
  <c r="AF55" i="7"/>
  <c r="EE55" i="7" s="1"/>
  <c r="AF60" i="7"/>
  <c r="EE60" i="7" s="1"/>
  <c r="AF46" i="7"/>
  <c r="EE46" i="7" s="1"/>
  <c r="AF96" i="7"/>
  <c r="EE96" i="7" s="1"/>
  <c r="BI5" i="7"/>
  <c r="FH5" i="7" s="1"/>
  <c r="BI73" i="7"/>
  <c r="FH73" i="7" s="1"/>
  <c r="BI46" i="7"/>
  <c r="FH46" i="7" s="1"/>
  <c r="BI97" i="7"/>
  <c r="FH97" i="7" s="1"/>
  <c r="BI35" i="7"/>
  <c r="FH35" i="7" s="1"/>
  <c r="BI84" i="7"/>
  <c r="FH84" i="7" s="1"/>
  <c r="BI25" i="7"/>
  <c r="FH25" i="7" s="1"/>
  <c r="BI48" i="7"/>
  <c r="FH48" i="7" s="1"/>
  <c r="BI66" i="7"/>
  <c r="FH66" i="7" s="1"/>
  <c r="BI102" i="7"/>
  <c r="FH102" i="7" s="1"/>
  <c r="BI43" i="7"/>
  <c r="FH43" i="7" s="1"/>
  <c r="BI91" i="7"/>
  <c r="FH91" i="7" s="1"/>
  <c r="BI34" i="7"/>
  <c r="FH34" i="7" s="1"/>
  <c r="BI89" i="7"/>
  <c r="FH89" i="7" s="1"/>
  <c r="BI15" i="7"/>
  <c r="FH15" i="7" s="1"/>
  <c r="BI36" i="7"/>
  <c r="FH36" i="7" s="1"/>
  <c r="BI8" i="7"/>
  <c r="FH8" i="7" s="1"/>
  <c r="BI82" i="7"/>
  <c r="FH82" i="7" s="1"/>
  <c r="BI28" i="7"/>
  <c r="FH28" i="7" s="1"/>
  <c r="BI81" i="7"/>
  <c r="FH81" i="7" s="1"/>
  <c r="BI50" i="7"/>
  <c r="FH50" i="7" s="1"/>
  <c r="BI64" i="7"/>
  <c r="FH64" i="7" s="1"/>
  <c r="BI99" i="7"/>
  <c r="FH99" i="7" s="1"/>
  <c r="BI26" i="7"/>
  <c r="FH26" i="7" s="1"/>
  <c r="BI95" i="7"/>
  <c r="FH95" i="7" s="1"/>
  <c r="BI29" i="7"/>
  <c r="FH29" i="7" s="1"/>
  <c r="BI22" i="7"/>
  <c r="FH22" i="7" s="1"/>
  <c r="BI52" i="7"/>
  <c r="FH52" i="7" s="1"/>
  <c r="BI56" i="7"/>
  <c r="FH56" i="7" s="1"/>
  <c r="BI31" i="7"/>
  <c r="FH31" i="7" s="1"/>
  <c r="BI70" i="7"/>
  <c r="FH70" i="7" s="1"/>
  <c r="BI20" i="7"/>
  <c r="FH20" i="7" s="1"/>
  <c r="BI75" i="7"/>
  <c r="FH75" i="7" s="1"/>
  <c r="BI49" i="7"/>
  <c r="FH49" i="7" s="1"/>
  <c r="BI69" i="7"/>
  <c r="FH69" i="7" s="1"/>
  <c r="BI88" i="7"/>
  <c r="FH88" i="7" s="1"/>
  <c r="BI14" i="7"/>
  <c r="FH14" i="7" s="1"/>
  <c r="BI87" i="7"/>
  <c r="FH87" i="7" s="1"/>
  <c r="BI23" i="7"/>
  <c r="FH23" i="7" s="1"/>
  <c r="BI10" i="7"/>
  <c r="FH10" i="7" s="1"/>
  <c r="BI57" i="7"/>
  <c r="FH57" i="7" s="1"/>
  <c r="BI83" i="7"/>
  <c r="FH83" i="7" s="1"/>
  <c r="BI58" i="7"/>
  <c r="FH58" i="7" s="1"/>
  <c r="BI38" i="7"/>
  <c r="FH38" i="7" s="1"/>
  <c r="BI24" i="7"/>
  <c r="FH24" i="7" s="1"/>
  <c r="BI60" i="7"/>
  <c r="FH60" i="7" s="1"/>
  <c r="BI71" i="7"/>
  <c r="FH71" i="7" s="1"/>
  <c r="BI63" i="7"/>
  <c r="FH63" i="7" s="1"/>
  <c r="BI51" i="7"/>
  <c r="FH51" i="7" s="1"/>
  <c r="BI30" i="7"/>
  <c r="FH30" i="7" s="1"/>
  <c r="BI79" i="7"/>
  <c r="FH79" i="7" s="1"/>
  <c r="BI42" i="7"/>
  <c r="FH42" i="7" s="1"/>
  <c r="BI94" i="7"/>
  <c r="FH94" i="7" s="1"/>
  <c r="BI18" i="7"/>
  <c r="FH18" i="7" s="1"/>
  <c r="BI54" i="7"/>
  <c r="FH54" i="7" s="1"/>
  <c r="BI61" i="7"/>
  <c r="FH61" i="7" s="1"/>
  <c r="BI77" i="7"/>
  <c r="FH77" i="7" s="1"/>
  <c r="BI12" i="7"/>
  <c r="FH12" i="7" s="1"/>
  <c r="BI27" i="7"/>
  <c r="FH27" i="7" s="1"/>
  <c r="BI76" i="7"/>
  <c r="FH76" i="7" s="1"/>
  <c r="BI40" i="7"/>
  <c r="FH40" i="7" s="1"/>
  <c r="BI93" i="7"/>
  <c r="FH93" i="7" s="1"/>
  <c r="BI85" i="7"/>
  <c r="FH85" i="7" s="1"/>
  <c r="BI53" i="7"/>
  <c r="FH53" i="7" s="1"/>
  <c r="BI59" i="7"/>
  <c r="FH59" i="7" s="1"/>
  <c r="BI17" i="7"/>
  <c r="FH17" i="7" s="1"/>
  <c r="BI96" i="7"/>
  <c r="FH96" i="7" s="1"/>
  <c r="BI65" i="7"/>
  <c r="FH65" i="7" s="1"/>
  <c r="BI68" i="7"/>
  <c r="FH68" i="7" s="1"/>
  <c r="BI74" i="7"/>
  <c r="FH74" i="7" s="1"/>
  <c r="BI47" i="7"/>
  <c r="FH47" i="7" s="1"/>
  <c r="BI45" i="7"/>
  <c r="FH45" i="7" s="1"/>
  <c r="BI13" i="7"/>
  <c r="FH13" i="7" s="1"/>
  <c r="BI100" i="7"/>
  <c r="FH100" i="7" s="1"/>
  <c r="BI55" i="7"/>
  <c r="FH55" i="7" s="1"/>
  <c r="BI67" i="7"/>
  <c r="FH67" i="7" s="1"/>
  <c r="BI62" i="7"/>
  <c r="FH62" i="7" s="1"/>
  <c r="BI41" i="7"/>
  <c r="FH41" i="7" s="1"/>
  <c r="BI98" i="7"/>
  <c r="FH98" i="7" s="1"/>
  <c r="BI37" i="7"/>
  <c r="FH37" i="7" s="1"/>
  <c r="BI86" i="7"/>
  <c r="FH86" i="7" s="1"/>
  <c r="BI101" i="7"/>
  <c r="FH101" i="7" s="1"/>
  <c r="BI72" i="7"/>
  <c r="FH72" i="7" s="1"/>
  <c r="BI4" i="7"/>
  <c r="FH4" i="7" s="1"/>
  <c r="BI90" i="7"/>
  <c r="FH90" i="7" s="1"/>
  <c r="BI80" i="7"/>
  <c r="FH80" i="7" s="1"/>
  <c r="BI78" i="7"/>
  <c r="FH78" i="7" s="1"/>
  <c r="BI33" i="7"/>
  <c r="FH33" i="7" s="1"/>
  <c r="BI32" i="7"/>
  <c r="FH32" i="7" s="1"/>
  <c r="BI16" i="7"/>
  <c r="FH16" i="7" s="1"/>
  <c r="BI19" i="7"/>
  <c r="FH19" i="7" s="1"/>
  <c r="BI44" i="7"/>
  <c r="FH44" i="7" s="1"/>
  <c r="BI39" i="7"/>
  <c r="FH39" i="7" s="1"/>
  <c r="BI7" i="7"/>
  <c r="FH7" i="7" s="1"/>
  <c r="BI92" i="7"/>
  <c r="FH92" i="7" s="1"/>
  <c r="BI11" i="7"/>
  <c r="FH11" i="7" s="1"/>
  <c r="BI6" i="7"/>
  <c r="FH6" i="7" s="1"/>
  <c r="BI3" i="7"/>
  <c r="FH3" i="7" s="1"/>
  <c r="BI21" i="7"/>
  <c r="FH21" i="7" s="1"/>
  <c r="BI9" i="7"/>
  <c r="FH9" i="7" s="1"/>
  <c r="BK5" i="7"/>
  <c r="FJ5" i="7" s="1"/>
  <c r="BK59" i="7"/>
  <c r="FJ59" i="7" s="1"/>
  <c r="BK51" i="7"/>
  <c r="FJ51" i="7" s="1"/>
  <c r="BK43" i="7"/>
  <c r="FJ43" i="7" s="1"/>
  <c r="BK95" i="7"/>
  <c r="FJ95" i="7" s="1"/>
  <c r="BK40" i="7"/>
  <c r="FJ40" i="7" s="1"/>
  <c r="BK72" i="7"/>
  <c r="FJ72" i="7" s="1"/>
  <c r="BK14" i="7"/>
  <c r="FJ14" i="7" s="1"/>
  <c r="BK78" i="7"/>
  <c r="FJ78" i="7" s="1"/>
  <c r="BK23" i="7"/>
  <c r="FJ23" i="7" s="1"/>
  <c r="BK79" i="7"/>
  <c r="FJ79" i="7" s="1"/>
  <c r="BK41" i="7"/>
  <c r="FJ41" i="7" s="1"/>
  <c r="BK74" i="7"/>
  <c r="FJ74" i="7" s="1"/>
  <c r="BK52" i="7"/>
  <c r="FJ52" i="7" s="1"/>
  <c r="BK42" i="7"/>
  <c r="FJ42" i="7" s="1"/>
  <c r="BK98" i="7"/>
  <c r="FJ98" i="7" s="1"/>
  <c r="BK28" i="7"/>
  <c r="FJ28" i="7" s="1"/>
  <c r="BK53" i="7"/>
  <c r="FJ53" i="7" s="1"/>
  <c r="BK100" i="7"/>
  <c r="FJ100" i="7" s="1"/>
  <c r="BK36" i="7"/>
  <c r="FJ36" i="7" s="1"/>
  <c r="BK10" i="7"/>
  <c r="FJ10" i="7" s="1"/>
  <c r="BK96" i="7"/>
  <c r="FJ96" i="7" s="1"/>
  <c r="BK29" i="7"/>
  <c r="FJ29" i="7" s="1"/>
  <c r="BK20" i="7"/>
  <c r="FJ20" i="7" s="1"/>
  <c r="BK64" i="7"/>
  <c r="FJ64" i="7" s="1"/>
  <c r="BK37" i="7"/>
  <c r="FJ37" i="7" s="1"/>
  <c r="BK46" i="7"/>
  <c r="FJ46" i="7" s="1"/>
  <c r="BK80" i="7"/>
  <c r="FJ80" i="7" s="1"/>
  <c r="BK13" i="7"/>
  <c r="FJ13" i="7" s="1"/>
  <c r="BK102" i="7"/>
  <c r="FJ102" i="7" s="1"/>
  <c r="BK38" i="7"/>
  <c r="FJ38" i="7" s="1"/>
  <c r="BK92" i="7"/>
  <c r="FJ92" i="7" s="1"/>
  <c r="BK31" i="7"/>
  <c r="FJ31" i="7" s="1"/>
  <c r="BK32" i="7"/>
  <c r="FJ32" i="7" s="1"/>
  <c r="BK56" i="7"/>
  <c r="FJ56" i="7" s="1"/>
  <c r="BK97" i="7"/>
  <c r="FJ97" i="7" s="1"/>
  <c r="BK24" i="7"/>
  <c r="FJ24" i="7" s="1"/>
  <c r="BK101" i="7"/>
  <c r="FJ101" i="7" s="1"/>
  <c r="BK35" i="7"/>
  <c r="FJ35" i="7" s="1"/>
  <c r="BK73" i="7"/>
  <c r="FJ73" i="7" s="1"/>
  <c r="BK94" i="7"/>
  <c r="FJ94" i="7" s="1"/>
  <c r="BK30" i="7"/>
  <c r="FJ30" i="7" s="1"/>
  <c r="BK83" i="7"/>
  <c r="FJ83" i="7" s="1"/>
  <c r="BK16" i="7"/>
  <c r="FJ16" i="7" s="1"/>
  <c r="BK65" i="7"/>
  <c r="FJ65" i="7" s="1"/>
  <c r="BK63" i="7"/>
  <c r="FJ63" i="7" s="1"/>
  <c r="BK34" i="7"/>
  <c r="FJ34" i="7" s="1"/>
  <c r="BK89" i="7"/>
  <c r="FJ89" i="7" s="1"/>
  <c r="BK18" i="7"/>
  <c r="FJ18" i="7" s="1"/>
  <c r="BK91" i="7"/>
  <c r="FJ91" i="7" s="1"/>
  <c r="BK27" i="7"/>
  <c r="FJ27" i="7" s="1"/>
  <c r="BK60" i="7"/>
  <c r="FJ60" i="7" s="1"/>
  <c r="BK85" i="7"/>
  <c r="FJ85" i="7" s="1"/>
  <c r="BK26" i="7"/>
  <c r="FJ26" i="7" s="1"/>
  <c r="BK70" i="7"/>
  <c r="FJ70" i="7" s="1"/>
  <c r="BK47" i="7"/>
  <c r="FJ47" i="7" s="1"/>
  <c r="BK8" i="7"/>
  <c r="FJ8" i="7" s="1"/>
  <c r="BK39" i="7"/>
  <c r="FJ39" i="7" s="1"/>
  <c r="BK76" i="7"/>
  <c r="FJ76" i="7" s="1"/>
  <c r="BK22" i="7"/>
  <c r="FJ22" i="7" s="1"/>
  <c r="BK84" i="7"/>
  <c r="FJ84" i="7" s="1"/>
  <c r="BK21" i="7"/>
  <c r="FJ21" i="7" s="1"/>
  <c r="BK62" i="7"/>
  <c r="FJ62" i="7" s="1"/>
  <c r="BK81" i="7"/>
  <c r="FJ81" i="7" s="1"/>
  <c r="BK66" i="7"/>
  <c r="FJ66" i="7" s="1"/>
  <c r="BK45" i="7"/>
  <c r="FJ45" i="7" s="1"/>
  <c r="BK15" i="7"/>
  <c r="FJ15" i="7" s="1"/>
  <c r="BK68" i="7"/>
  <c r="FJ68" i="7" s="1"/>
  <c r="BK77" i="7"/>
  <c r="FJ77" i="7" s="1"/>
  <c r="BK17" i="7"/>
  <c r="FJ17" i="7" s="1"/>
  <c r="BK55" i="7"/>
  <c r="FJ55" i="7" s="1"/>
  <c r="BK71" i="7"/>
  <c r="FJ71" i="7" s="1"/>
  <c r="BK50" i="7"/>
  <c r="FJ50" i="7" s="1"/>
  <c r="BK86" i="7"/>
  <c r="FJ86" i="7" s="1"/>
  <c r="BK93" i="7"/>
  <c r="FJ93" i="7" s="1"/>
  <c r="BK69" i="7"/>
  <c r="FJ69" i="7" s="1"/>
  <c r="BK75" i="7"/>
  <c r="FJ75" i="7" s="1"/>
  <c r="BK57" i="7"/>
  <c r="FJ57" i="7" s="1"/>
  <c r="BK49" i="7"/>
  <c r="FJ49" i="7" s="1"/>
  <c r="BK44" i="7"/>
  <c r="FJ44" i="7" s="1"/>
  <c r="BK82" i="7"/>
  <c r="FJ82" i="7" s="1"/>
  <c r="BK90" i="7"/>
  <c r="FJ90" i="7" s="1"/>
  <c r="BK61" i="7"/>
  <c r="FJ61" i="7" s="1"/>
  <c r="BK67" i="7"/>
  <c r="FJ67" i="7" s="1"/>
  <c r="BK99" i="7"/>
  <c r="FJ99" i="7" s="1"/>
  <c r="BK87" i="7"/>
  <c r="FJ87" i="7" s="1"/>
  <c r="BK33" i="7"/>
  <c r="FJ33" i="7" s="1"/>
  <c r="BK54" i="7"/>
  <c r="FJ54" i="7" s="1"/>
  <c r="BK88" i="7"/>
  <c r="FJ88" i="7" s="1"/>
  <c r="BK7" i="7"/>
  <c r="FJ7" i="7" s="1"/>
  <c r="BK58" i="7"/>
  <c r="FJ58" i="7" s="1"/>
  <c r="BK48" i="7"/>
  <c r="FJ48" i="7" s="1"/>
  <c r="BK25" i="7"/>
  <c r="FJ25" i="7" s="1"/>
  <c r="BK4" i="7"/>
  <c r="FJ4" i="7" s="1"/>
  <c r="BK11" i="7"/>
  <c r="FJ11" i="7" s="1"/>
  <c r="BK9" i="7"/>
  <c r="FJ9" i="7" s="1"/>
  <c r="BK12" i="7"/>
  <c r="FJ12" i="7" s="1"/>
  <c r="BK19" i="7"/>
  <c r="FJ19" i="7" s="1"/>
  <c r="AZ22" i="7"/>
  <c r="EY22" i="7" s="1"/>
  <c r="AQ7" i="7"/>
  <c r="EP7" i="7" s="1"/>
  <c r="AQ9" i="7"/>
  <c r="EP9" i="7" s="1"/>
  <c r="AQ11" i="7"/>
  <c r="EP11" i="7" s="1"/>
  <c r="AQ6" i="7"/>
  <c r="EP6" i="7" s="1"/>
  <c r="AQ3" i="7"/>
  <c r="EP3" i="7" s="1"/>
  <c r="AQ8" i="7"/>
  <c r="EP8" i="7" s="1"/>
  <c r="AQ5" i="7"/>
  <c r="EP5" i="7" s="1"/>
  <c r="T86" i="7"/>
  <c r="DS86" i="7" s="1"/>
  <c r="T99" i="7"/>
  <c r="DS99" i="7" s="1"/>
  <c r="T64" i="7"/>
  <c r="DS64" i="7" s="1"/>
  <c r="AR75" i="7"/>
  <c r="EQ75" i="7" s="1"/>
  <c r="AZ50" i="7"/>
  <c r="EY50" i="7" s="1"/>
  <c r="CO69" i="7"/>
  <c r="GN69" i="7" s="1"/>
  <c r="CO39" i="7"/>
  <c r="GN39" i="7" s="1"/>
  <c r="CO87" i="7"/>
  <c r="GN87" i="7" s="1"/>
  <c r="CO96" i="7"/>
  <c r="GN96" i="7" s="1"/>
  <c r="CO76" i="7"/>
  <c r="GN76" i="7" s="1"/>
  <c r="CO14" i="7"/>
  <c r="GN14" i="7" s="1"/>
  <c r="CO16" i="7"/>
  <c r="GN16" i="7" s="1"/>
  <c r="CO90" i="7"/>
  <c r="GN90" i="7" s="1"/>
  <c r="CO98" i="7"/>
  <c r="GN98" i="7" s="1"/>
  <c r="CO83" i="7"/>
  <c r="GN83" i="7" s="1"/>
  <c r="CO70" i="7"/>
  <c r="GN70" i="7" s="1"/>
  <c r="CO100" i="7"/>
  <c r="GN100" i="7" s="1"/>
  <c r="CO85" i="7"/>
  <c r="GN85" i="7" s="1"/>
  <c r="CO30" i="7"/>
  <c r="GN30" i="7" s="1"/>
  <c r="CO81" i="7"/>
  <c r="GN81" i="7" s="1"/>
  <c r="CO89" i="7"/>
  <c r="GN89" i="7" s="1"/>
  <c r="CO21" i="7"/>
  <c r="GN21" i="7" s="1"/>
  <c r="CO66" i="7"/>
  <c r="GN66" i="7" s="1"/>
  <c r="CO4" i="7"/>
  <c r="GN4" i="7" s="1"/>
  <c r="CO25" i="7"/>
  <c r="GN25" i="7" s="1"/>
  <c r="CO50" i="7"/>
  <c r="GN50" i="7" s="1"/>
  <c r="CO13" i="7"/>
  <c r="GN13" i="7" s="1"/>
  <c r="CO9" i="7"/>
  <c r="GN9" i="7" s="1"/>
  <c r="CO6" i="7"/>
  <c r="GN6" i="7" s="1"/>
  <c r="CO22" i="7"/>
  <c r="GN22" i="7" s="1"/>
  <c r="CO3" i="7"/>
  <c r="GN3" i="7" s="1"/>
  <c r="AO51" i="7"/>
  <c r="EN51" i="7" s="1"/>
  <c r="AO56" i="7"/>
  <c r="EN56" i="7" s="1"/>
  <c r="AO21" i="7"/>
  <c r="EN21" i="7" s="1"/>
  <c r="AO71" i="7"/>
  <c r="EN71" i="7" s="1"/>
  <c r="AO7" i="7"/>
  <c r="EN7" i="7" s="1"/>
  <c r="AO41" i="7"/>
  <c r="EN41" i="7" s="1"/>
  <c r="T57" i="7"/>
  <c r="DS57" i="7" s="1"/>
  <c r="T71" i="7"/>
  <c r="DS71" i="7" s="1"/>
  <c r="CF19" i="7"/>
  <c r="GE19" i="7" s="1"/>
  <c r="AZ41" i="7"/>
  <c r="EY41" i="7" s="1"/>
  <c r="CN41" i="7"/>
  <c r="GM41" i="7" s="1"/>
  <c r="AF84" i="7"/>
  <c r="EE84" i="7" s="1"/>
  <c r="AF16" i="7"/>
  <c r="EE16" i="7" s="1"/>
  <c r="AF44" i="7"/>
  <c r="EE44" i="7" s="1"/>
  <c r="AF75" i="7"/>
  <c r="EE75" i="7" s="1"/>
  <c r="AF19" i="7"/>
  <c r="EE19" i="7" s="1"/>
  <c r="AF68" i="7"/>
  <c r="EE68" i="7" s="1"/>
  <c r="AF63" i="7"/>
  <c r="EE63" i="7" s="1"/>
  <c r="AF70" i="7"/>
  <c r="EE70" i="7" s="1"/>
  <c r="AF48" i="7"/>
  <c r="EE48" i="7" s="1"/>
  <c r="O5" i="7"/>
  <c r="DN5" i="7" s="1"/>
  <c r="O3" i="7"/>
  <c r="DN3" i="7" s="1"/>
  <c r="O76" i="7"/>
  <c r="DN76" i="7" s="1"/>
  <c r="O46" i="7"/>
  <c r="DN46" i="7" s="1"/>
  <c r="O35" i="7"/>
  <c r="DN35" i="7" s="1"/>
  <c r="O44" i="7"/>
  <c r="DN44" i="7" s="1"/>
  <c r="O8" i="7"/>
  <c r="DN8" i="7" s="1"/>
  <c r="O102" i="7"/>
  <c r="DN102" i="7" s="1"/>
  <c r="O82" i="7"/>
  <c r="DN82" i="7" s="1"/>
  <c r="O22" i="7"/>
  <c r="DN22" i="7" s="1"/>
  <c r="O100" i="7"/>
  <c r="DN100" i="7" s="1"/>
  <c r="O29" i="7"/>
  <c r="DN29" i="7" s="1"/>
  <c r="O93" i="7"/>
  <c r="DN93" i="7" s="1"/>
  <c r="O85" i="7"/>
  <c r="DN85" i="7" s="1"/>
  <c r="O67" i="7"/>
  <c r="DN67" i="7" s="1"/>
  <c r="O74" i="7"/>
  <c r="DN74" i="7" s="1"/>
  <c r="O98" i="7"/>
  <c r="DN98" i="7" s="1"/>
  <c r="O11" i="7"/>
  <c r="DN11" i="7" s="1"/>
  <c r="O91" i="7"/>
  <c r="DN91" i="7" s="1"/>
  <c r="O73" i="7"/>
  <c r="DN73" i="7" s="1"/>
  <c r="O59" i="7"/>
  <c r="DN59" i="7" s="1"/>
  <c r="O69" i="7"/>
  <c r="DN69" i="7" s="1"/>
  <c r="O15" i="7"/>
  <c r="DN15" i="7" s="1"/>
  <c r="O36" i="7"/>
  <c r="DN36" i="7" s="1"/>
  <c r="O31" i="7"/>
  <c r="DN31" i="7" s="1"/>
  <c r="O80" i="7"/>
  <c r="DN80" i="7" s="1"/>
  <c r="O21" i="7"/>
  <c r="DN21" i="7" s="1"/>
  <c r="O38" i="7"/>
  <c r="DN38" i="7" s="1"/>
  <c r="O97" i="7"/>
  <c r="DN97" i="7" s="1"/>
  <c r="O20" i="7"/>
  <c r="DN20" i="7" s="1"/>
  <c r="O23" i="7"/>
  <c r="DN23" i="7" s="1"/>
  <c r="O99" i="7"/>
  <c r="DN99" i="7" s="1"/>
  <c r="O27" i="7"/>
  <c r="DN27" i="7" s="1"/>
  <c r="O95" i="7"/>
  <c r="DN95" i="7" s="1"/>
  <c r="O28" i="7"/>
  <c r="DN28" i="7" s="1"/>
  <c r="O77" i="7"/>
  <c r="DN77" i="7" s="1"/>
  <c r="O96" i="7"/>
  <c r="DN96" i="7" s="1"/>
  <c r="O25" i="7"/>
  <c r="DN25" i="7" s="1"/>
  <c r="O72" i="7"/>
  <c r="DN72" i="7" s="1"/>
  <c r="O16" i="7"/>
  <c r="DN16" i="7" s="1"/>
  <c r="O10" i="7"/>
  <c r="DN10" i="7" s="1"/>
  <c r="O90" i="7"/>
  <c r="DN90" i="7" s="1"/>
  <c r="O81" i="7"/>
  <c r="DN81" i="7" s="1"/>
  <c r="O86" i="7"/>
  <c r="DN86" i="7" s="1"/>
  <c r="O18" i="7"/>
  <c r="DN18" i="7" s="1"/>
  <c r="O83" i="7"/>
  <c r="DN83" i="7" s="1"/>
  <c r="O26" i="7"/>
  <c r="DN26" i="7" s="1"/>
  <c r="O84" i="7"/>
  <c r="DN84" i="7" s="1"/>
  <c r="O89" i="7"/>
  <c r="DN89" i="7" s="1"/>
  <c r="O13" i="7"/>
  <c r="DN13" i="7" s="1"/>
  <c r="O60" i="7"/>
  <c r="DN60" i="7" s="1"/>
  <c r="O42" i="7"/>
  <c r="DN42" i="7" s="1"/>
  <c r="O70" i="7"/>
  <c r="DN70" i="7" s="1"/>
  <c r="O68" i="7"/>
  <c r="DN68" i="7" s="1"/>
  <c r="O58" i="7"/>
  <c r="DN58" i="7" s="1"/>
  <c r="O79" i="7"/>
  <c r="DN79" i="7" s="1"/>
  <c r="O75" i="7"/>
  <c r="DN75" i="7" s="1"/>
  <c r="O78" i="7"/>
  <c r="DN78" i="7" s="1"/>
  <c r="O87" i="7"/>
  <c r="DN87" i="7" s="1"/>
  <c r="O30" i="7"/>
  <c r="DN30" i="7" s="1"/>
  <c r="O88" i="7"/>
  <c r="DN88" i="7" s="1"/>
  <c r="O61" i="7"/>
  <c r="DN61" i="7" s="1"/>
  <c r="O64" i="7"/>
  <c r="DN64" i="7" s="1"/>
  <c r="O49" i="7"/>
  <c r="DN49" i="7" s="1"/>
  <c r="O71" i="7"/>
  <c r="DN71" i="7" s="1"/>
  <c r="O63" i="7"/>
  <c r="DN63" i="7" s="1"/>
  <c r="O14" i="7"/>
  <c r="DN14" i="7" s="1"/>
  <c r="O17" i="7"/>
  <c r="DN17" i="7" s="1"/>
  <c r="O66" i="7"/>
  <c r="DN66" i="7" s="1"/>
  <c r="O50" i="7"/>
  <c r="DN50" i="7" s="1"/>
  <c r="O65" i="7"/>
  <c r="DN65" i="7" s="1"/>
  <c r="O45" i="7"/>
  <c r="DN45" i="7" s="1"/>
  <c r="O56" i="7"/>
  <c r="DN56" i="7" s="1"/>
  <c r="O43" i="7"/>
  <c r="DN43" i="7" s="1"/>
  <c r="O51" i="7"/>
  <c r="DN51" i="7" s="1"/>
  <c r="O52" i="7"/>
  <c r="DN52" i="7" s="1"/>
  <c r="O55" i="7"/>
  <c r="DN55" i="7" s="1"/>
  <c r="O33" i="7"/>
  <c r="DN33" i="7" s="1"/>
  <c r="O39" i="7"/>
  <c r="DN39" i="7" s="1"/>
  <c r="O40" i="7"/>
  <c r="DN40" i="7" s="1"/>
  <c r="O92" i="7"/>
  <c r="DN92" i="7" s="1"/>
  <c r="O34" i="7"/>
  <c r="DN34" i="7" s="1"/>
  <c r="O41" i="7"/>
  <c r="DN41" i="7" s="1"/>
  <c r="O32" i="7"/>
  <c r="DN32" i="7" s="1"/>
  <c r="O7" i="7"/>
  <c r="DN7" i="7" s="1"/>
  <c r="O53" i="7"/>
  <c r="DN53" i="7" s="1"/>
  <c r="O47" i="7"/>
  <c r="DN47" i="7" s="1"/>
  <c r="O62" i="7"/>
  <c r="DN62" i="7" s="1"/>
  <c r="O54" i="7"/>
  <c r="DN54" i="7" s="1"/>
  <c r="O57" i="7"/>
  <c r="DN57" i="7" s="1"/>
  <c r="O101" i="7"/>
  <c r="DN101" i="7" s="1"/>
  <c r="O12" i="7"/>
  <c r="DN12" i="7" s="1"/>
  <c r="O48" i="7"/>
  <c r="DN48" i="7" s="1"/>
  <c r="O37" i="7"/>
  <c r="DN37" i="7" s="1"/>
  <c r="O24" i="7"/>
  <c r="DN24" i="7" s="1"/>
  <c r="O4" i="7"/>
  <c r="DN4" i="7" s="1"/>
  <c r="O94" i="7"/>
  <c r="DN94" i="7" s="1"/>
  <c r="O9" i="7"/>
  <c r="DN9" i="7" s="1"/>
  <c r="BD24" i="7"/>
  <c r="FC24" i="7" s="1"/>
  <c r="BD89" i="7"/>
  <c r="FC89" i="7" s="1"/>
  <c r="BD57" i="7"/>
  <c r="FC57" i="7" s="1"/>
  <c r="BD28" i="7"/>
  <c r="FC28" i="7" s="1"/>
  <c r="DD92" i="7"/>
  <c r="HC92" i="7" s="1"/>
  <c r="CD12" i="7"/>
  <c r="GC12" i="7" s="1"/>
  <c r="CD9" i="7"/>
  <c r="GC9" i="7" s="1"/>
  <c r="CD6" i="7"/>
  <c r="GC6" i="7" s="1"/>
  <c r="CD41" i="7"/>
  <c r="GC41" i="7" s="1"/>
  <c r="CD61" i="7"/>
  <c r="GC61" i="7" s="1"/>
  <c r="CD67" i="7"/>
  <c r="GC67" i="7" s="1"/>
  <c r="CD8" i="7"/>
  <c r="GC8" i="7" s="1"/>
  <c r="CD20" i="7"/>
  <c r="GC20" i="7" s="1"/>
  <c r="CD62" i="7"/>
  <c r="GC62" i="7" s="1"/>
  <c r="CD95" i="7"/>
  <c r="GC95" i="7" s="1"/>
  <c r="CD25" i="7"/>
  <c r="GC25" i="7" s="1"/>
  <c r="CD96" i="7"/>
  <c r="GC96" i="7" s="1"/>
  <c r="CD52" i="7"/>
  <c r="GC52" i="7" s="1"/>
  <c r="CD97" i="7"/>
  <c r="GC97" i="7" s="1"/>
  <c r="CD36" i="7"/>
  <c r="GC36" i="7" s="1"/>
  <c r="CD83" i="7"/>
  <c r="GC83" i="7" s="1"/>
  <c r="CD27" i="7"/>
  <c r="GC27" i="7" s="1"/>
  <c r="CD87" i="7"/>
  <c r="GC87" i="7" s="1"/>
  <c r="CD35" i="7"/>
  <c r="GC35" i="7" s="1"/>
  <c r="CD33" i="7"/>
  <c r="GC33" i="7" s="1"/>
  <c r="CD55" i="7"/>
  <c r="GC55" i="7" s="1"/>
  <c r="CD74" i="7"/>
  <c r="GC74" i="7" s="1"/>
  <c r="CD39" i="7"/>
  <c r="GC39" i="7" s="1"/>
  <c r="CD85" i="7"/>
  <c r="GC85" i="7" s="1"/>
  <c r="CD19" i="7"/>
  <c r="GC19" i="7" s="1"/>
  <c r="CD80" i="7"/>
  <c r="GC80" i="7" s="1"/>
  <c r="CD77" i="7"/>
  <c r="GC77" i="7" s="1"/>
  <c r="CD49" i="7"/>
  <c r="GC49" i="7" s="1"/>
  <c r="CD16" i="7"/>
  <c r="GC16" i="7" s="1"/>
  <c r="CD75" i="7"/>
  <c r="GC75" i="7" s="1"/>
  <c r="CD18" i="7"/>
  <c r="GC18" i="7" s="1"/>
  <c r="CD65" i="7"/>
  <c r="GC65" i="7" s="1"/>
  <c r="CD64" i="7"/>
  <c r="GC64" i="7" s="1"/>
  <c r="CD28" i="7"/>
  <c r="GC28" i="7" s="1"/>
  <c r="CD56" i="7"/>
  <c r="GC56" i="7" s="1"/>
  <c r="CD102" i="7"/>
  <c r="GC102" i="7" s="1"/>
  <c r="CD22" i="7"/>
  <c r="GC22" i="7" s="1"/>
  <c r="CD34" i="7"/>
  <c r="GC34" i="7" s="1"/>
  <c r="CD91" i="7"/>
  <c r="GC91" i="7" s="1"/>
  <c r="CD53" i="7"/>
  <c r="GC53" i="7" s="1"/>
  <c r="CD48" i="7"/>
  <c r="GC48" i="7" s="1"/>
  <c r="CD30" i="7"/>
  <c r="GC30" i="7" s="1"/>
  <c r="CD93" i="7"/>
  <c r="GC93" i="7" s="1"/>
  <c r="CD13" i="7"/>
  <c r="GC13" i="7" s="1"/>
  <c r="CD82" i="7"/>
  <c r="GC82" i="7" s="1"/>
  <c r="CD59" i="7"/>
  <c r="GC59" i="7" s="1"/>
  <c r="CD42" i="7"/>
  <c r="GC42" i="7" s="1"/>
  <c r="CD24" i="7"/>
  <c r="GC24" i="7" s="1"/>
  <c r="CD50" i="7"/>
  <c r="GC50" i="7" s="1"/>
  <c r="CD94" i="7"/>
  <c r="GC94" i="7" s="1"/>
  <c r="CD37" i="7"/>
  <c r="GC37" i="7" s="1"/>
  <c r="CD89" i="7"/>
  <c r="GC89" i="7" s="1"/>
  <c r="CD57" i="7"/>
  <c r="GC57" i="7" s="1"/>
  <c r="CD11" i="7"/>
  <c r="GC11" i="7" s="1"/>
  <c r="CD14" i="7"/>
  <c r="GC14" i="7" s="1"/>
  <c r="CD72" i="7"/>
  <c r="GC72" i="7" s="1"/>
  <c r="CD98" i="7"/>
  <c r="GC98" i="7" s="1"/>
  <c r="CD66" i="7"/>
  <c r="GC66" i="7" s="1"/>
  <c r="CD84" i="7"/>
  <c r="GC84" i="7" s="1"/>
  <c r="CD68" i="7"/>
  <c r="GC68" i="7" s="1"/>
  <c r="CD58" i="7"/>
  <c r="GC58" i="7" s="1"/>
  <c r="CD76" i="7"/>
  <c r="GC76" i="7" s="1"/>
  <c r="CD90" i="7"/>
  <c r="GC90" i="7" s="1"/>
  <c r="CD38" i="7"/>
  <c r="GC38" i="7" s="1"/>
  <c r="CD43" i="7"/>
  <c r="GC43" i="7" s="1"/>
  <c r="CD15" i="7"/>
  <c r="GC15" i="7" s="1"/>
  <c r="CD45" i="7"/>
  <c r="GC45" i="7" s="1"/>
  <c r="CD47" i="7"/>
  <c r="GC47" i="7" s="1"/>
  <c r="CD51" i="7"/>
  <c r="GC51" i="7" s="1"/>
  <c r="CD78" i="7"/>
  <c r="GC78" i="7" s="1"/>
  <c r="CD21" i="7"/>
  <c r="GC21" i="7" s="1"/>
  <c r="CD40" i="7"/>
  <c r="GC40" i="7" s="1"/>
  <c r="CD32" i="7"/>
  <c r="GC32" i="7" s="1"/>
  <c r="CD99" i="7"/>
  <c r="GC99" i="7" s="1"/>
  <c r="CD23" i="7"/>
  <c r="GC23" i="7" s="1"/>
  <c r="CD26" i="7"/>
  <c r="GC26" i="7" s="1"/>
  <c r="CD60" i="7"/>
  <c r="GC60" i="7" s="1"/>
  <c r="CD101" i="7"/>
  <c r="GC101" i="7" s="1"/>
  <c r="CD17" i="7"/>
  <c r="GC17" i="7" s="1"/>
  <c r="CD44" i="7"/>
  <c r="GC44" i="7" s="1"/>
  <c r="CD46" i="7"/>
  <c r="GC46" i="7" s="1"/>
  <c r="CD10" i="7"/>
  <c r="GC10" i="7" s="1"/>
  <c r="CD86" i="7"/>
  <c r="GC86" i="7" s="1"/>
  <c r="CD79" i="7"/>
  <c r="GC79" i="7" s="1"/>
  <c r="CD100" i="7"/>
  <c r="GC100" i="7" s="1"/>
  <c r="CD88" i="7"/>
  <c r="GC88" i="7" s="1"/>
  <c r="CD54" i="7"/>
  <c r="GC54" i="7" s="1"/>
  <c r="CD5" i="7"/>
  <c r="GC5" i="7" s="1"/>
  <c r="CD92" i="7"/>
  <c r="GC92" i="7" s="1"/>
  <c r="CD63" i="7"/>
  <c r="GC63" i="7" s="1"/>
  <c r="CD71" i="7"/>
  <c r="GC71" i="7" s="1"/>
  <c r="CD70" i="7"/>
  <c r="GC70" i="7" s="1"/>
  <c r="CD31" i="7"/>
  <c r="GC31" i="7" s="1"/>
  <c r="CD69" i="7"/>
  <c r="GC69" i="7" s="1"/>
  <c r="CD81" i="7"/>
  <c r="GC81" i="7" s="1"/>
  <c r="CD29" i="7"/>
  <c r="GC29" i="7" s="1"/>
  <c r="CD73" i="7"/>
  <c r="GC73" i="7" s="1"/>
  <c r="T56" i="7"/>
  <c r="DS56" i="7" s="1"/>
  <c r="DF5" i="7"/>
  <c r="HE5" i="7" s="1"/>
  <c r="DF12" i="7"/>
  <c r="HE12" i="7" s="1"/>
  <c r="DF76" i="7"/>
  <c r="HE76" i="7" s="1"/>
  <c r="DF95" i="7"/>
  <c r="HE95" i="7" s="1"/>
  <c r="DF43" i="7"/>
  <c r="HE43" i="7" s="1"/>
  <c r="DF69" i="7"/>
  <c r="HE69" i="7" s="1"/>
  <c r="DF20" i="7"/>
  <c r="HE20" i="7" s="1"/>
  <c r="DF88" i="7"/>
  <c r="HE88" i="7" s="1"/>
  <c r="DF74" i="7"/>
  <c r="HE74" i="7" s="1"/>
  <c r="DF21" i="7"/>
  <c r="HE21" i="7" s="1"/>
  <c r="DF94" i="7"/>
  <c r="HE94" i="7" s="1"/>
  <c r="DF7" i="7"/>
  <c r="HE7" i="7" s="1"/>
  <c r="DF65" i="7"/>
  <c r="HE65" i="7" s="1"/>
  <c r="DF46" i="7"/>
  <c r="HE46" i="7" s="1"/>
  <c r="DF44" i="7"/>
  <c r="HE44" i="7" s="1"/>
  <c r="DF4" i="7"/>
  <c r="HE4" i="7" s="1"/>
  <c r="DF81" i="7"/>
  <c r="HE81" i="7" s="1"/>
  <c r="DF6" i="7"/>
  <c r="HE6" i="7" s="1"/>
  <c r="DF16" i="7"/>
  <c r="HE16" i="7" s="1"/>
  <c r="DF24" i="7"/>
  <c r="HE24" i="7" s="1"/>
  <c r="DF25" i="7"/>
  <c r="HE25" i="7" s="1"/>
  <c r="DF9" i="7"/>
  <c r="HE9" i="7" s="1"/>
  <c r="BN77" i="7"/>
  <c r="FM77" i="7" s="1"/>
  <c r="BN18" i="7"/>
  <c r="FM18" i="7" s="1"/>
  <c r="BN47" i="7"/>
  <c r="FM47" i="7" s="1"/>
  <c r="BN45" i="7"/>
  <c r="FM45" i="7" s="1"/>
  <c r="BN102" i="7"/>
  <c r="FM102" i="7" s="1"/>
  <c r="BN42" i="7"/>
  <c r="FM42" i="7" s="1"/>
  <c r="BN66" i="7"/>
  <c r="FM66" i="7" s="1"/>
  <c r="BN55" i="7"/>
  <c r="FM55" i="7" s="1"/>
  <c r="BN61" i="7"/>
  <c r="FM61" i="7" s="1"/>
  <c r="BN56" i="7"/>
  <c r="FM56" i="7" s="1"/>
  <c r="BN57" i="7"/>
  <c r="FM57" i="7" s="1"/>
  <c r="BN32" i="7"/>
  <c r="FM32" i="7" s="1"/>
  <c r="BN91" i="7"/>
  <c r="FM91" i="7" s="1"/>
  <c r="BN83" i="7"/>
  <c r="FM83" i="7" s="1"/>
  <c r="BN85" i="7"/>
  <c r="FM85" i="7" s="1"/>
  <c r="BN28" i="7"/>
  <c r="FM28" i="7" s="1"/>
  <c r="BN50" i="7"/>
  <c r="FM50" i="7" s="1"/>
  <c r="BN98" i="7"/>
  <c r="FM98" i="7" s="1"/>
  <c r="BN41" i="7"/>
  <c r="FM41" i="7" s="1"/>
  <c r="BN40" i="7"/>
  <c r="FM40" i="7" s="1"/>
  <c r="BN67" i="7"/>
  <c r="FM67" i="7" s="1"/>
  <c r="BN97" i="7"/>
  <c r="FM97" i="7" s="1"/>
  <c r="BN19" i="7"/>
  <c r="FM19" i="7" s="1"/>
  <c r="BN46" i="7"/>
  <c r="FM46" i="7" s="1"/>
  <c r="BN87" i="7"/>
  <c r="FM87" i="7" s="1"/>
  <c r="BN26" i="7"/>
  <c r="FM26" i="7" s="1"/>
  <c r="BN92" i="7"/>
  <c r="FM92" i="7" s="1"/>
  <c r="BN30" i="7"/>
  <c r="FM30" i="7" s="1"/>
  <c r="BN63" i="7"/>
  <c r="FM63" i="7" s="1"/>
  <c r="BN99" i="7"/>
  <c r="FM99" i="7" s="1"/>
  <c r="BN58" i="7"/>
  <c r="FM58" i="7" s="1"/>
  <c r="BN89" i="7"/>
  <c r="FM89" i="7" s="1"/>
  <c r="BN52" i="7"/>
  <c r="FM52" i="7" s="1"/>
  <c r="BN81" i="7"/>
  <c r="FM81" i="7" s="1"/>
  <c r="BN90" i="7"/>
  <c r="FM90" i="7" s="1"/>
  <c r="BN33" i="7"/>
  <c r="FM33" i="7" s="1"/>
  <c r="BN75" i="7"/>
  <c r="FM75" i="7" s="1"/>
  <c r="BN73" i="7"/>
  <c r="FM73" i="7" s="1"/>
  <c r="BN17" i="7"/>
  <c r="FM17" i="7" s="1"/>
  <c r="BN96" i="7"/>
  <c r="FM96" i="7" s="1"/>
  <c r="BN43" i="7"/>
  <c r="FM43" i="7" s="1"/>
  <c r="BN25" i="7"/>
  <c r="FM25" i="7" s="1"/>
  <c r="BN80" i="7"/>
  <c r="FM80" i="7" s="1"/>
  <c r="BN86" i="7"/>
  <c r="FM86" i="7" s="1"/>
  <c r="BN11" i="7"/>
  <c r="FM11" i="7" s="1"/>
  <c r="BN68" i="7"/>
  <c r="FM68" i="7" s="1"/>
  <c r="BN69" i="7"/>
  <c r="FM69" i="7" s="1"/>
  <c r="BN74" i="7"/>
  <c r="FM74" i="7" s="1"/>
  <c r="BN34" i="7"/>
  <c r="FM34" i="7" s="1"/>
  <c r="BN16" i="7"/>
  <c r="FM16" i="7" s="1"/>
  <c r="BN84" i="7"/>
  <c r="FM84" i="7" s="1"/>
  <c r="BN31" i="7"/>
  <c r="FM31" i="7" s="1"/>
  <c r="BN27" i="7"/>
  <c r="FM27" i="7" s="1"/>
  <c r="BN51" i="7"/>
  <c r="FM51" i="7" s="1"/>
  <c r="BN88" i="7"/>
  <c r="FM88" i="7" s="1"/>
  <c r="BN70" i="7"/>
  <c r="FM70" i="7" s="1"/>
  <c r="BN38" i="7"/>
  <c r="FM38" i="7" s="1"/>
  <c r="BN48" i="7"/>
  <c r="FM48" i="7" s="1"/>
  <c r="BN101" i="7"/>
  <c r="FM101" i="7" s="1"/>
  <c r="BN65" i="7"/>
  <c r="FM65" i="7" s="1"/>
  <c r="BN54" i="7"/>
  <c r="FM54" i="7" s="1"/>
  <c r="BN60" i="7"/>
  <c r="FM60" i="7" s="1"/>
  <c r="BN95" i="7"/>
  <c r="FM95" i="7" s="1"/>
  <c r="BN23" i="7"/>
  <c r="FM23" i="7" s="1"/>
  <c r="BN79" i="7"/>
  <c r="FM79" i="7" s="1"/>
  <c r="BN59" i="7"/>
  <c r="FM59" i="7" s="1"/>
  <c r="BN100" i="7"/>
  <c r="FM100" i="7" s="1"/>
  <c r="BN39" i="7"/>
  <c r="FM39" i="7" s="1"/>
  <c r="BN21" i="7"/>
  <c r="FM21" i="7" s="1"/>
  <c r="BN62" i="7"/>
  <c r="FM62" i="7" s="1"/>
  <c r="BN64" i="7"/>
  <c r="FM64" i="7" s="1"/>
  <c r="BN53" i="7"/>
  <c r="FM53" i="7" s="1"/>
  <c r="BN78" i="7"/>
  <c r="FM78" i="7" s="1"/>
  <c r="BN24" i="7"/>
  <c r="FM24" i="7" s="1"/>
  <c r="BN10" i="7"/>
  <c r="FM10" i="7" s="1"/>
  <c r="BN35" i="7"/>
  <c r="FM35" i="7" s="1"/>
  <c r="BN29" i="7"/>
  <c r="FM29" i="7" s="1"/>
  <c r="BN13" i="7"/>
  <c r="FM13" i="7" s="1"/>
  <c r="BN36" i="7"/>
  <c r="FM36" i="7" s="1"/>
  <c r="BN37" i="7"/>
  <c r="FM37" i="7" s="1"/>
  <c r="BN71" i="7"/>
  <c r="FM71" i="7" s="1"/>
  <c r="BN72" i="7"/>
  <c r="FM72" i="7" s="1"/>
  <c r="BN14" i="7"/>
  <c r="FM14" i="7" s="1"/>
  <c r="BN93" i="7"/>
  <c r="FM93" i="7" s="1"/>
  <c r="BN15" i="7"/>
  <c r="FM15" i="7" s="1"/>
  <c r="BN94" i="7"/>
  <c r="FM94" i="7" s="1"/>
  <c r="BN76" i="7"/>
  <c r="FM76" i="7" s="1"/>
  <c r="BN44" i="7"/>
  <c r="FM44" i="7" s="1"/>
  <c r="BN49" i="7"/>
  <c r="FM49" i="7" s="1"/>
  <c r="BN82" i="7"/>
  <c r="FM82" i="7" s="1"/>
  <c r="T32" i="7"/>
  <c r="DS32" i="7" s="1"/>
  <c r="T85" i="7"/>
  <c r="DS85" i="7" s="1"/>
  <c r="AC59" i="7"/>
  <c r="EB59" i="7" s="1"/>
  <c r="AC102" i="7"/>
  <c r="EB102" i="7" s="1"/>
  <c r="AC96" i="7"/>
  <c r="EB96" i="7" s="1"/>
  <c r="AC47" i="7"/>
  <c r="EB47" i="7" s="1"/>
  <c r="AC14" i="7"/>
  <c r="EB14" i="7" s="1"/>
  <c r="AC4" i="7"/>
  <c r="EB4" i="7" s="1"/>
  <c r="AC7" i="7"/>
  <c r="EB7" i="7" s="1"/>
  <c r="AC9" i="7"/>
  <c r="EB9" i="7" s="1"/>
  <c r="AC21" i="7"/>
  <c r="EB21" i="7" s="1"/>
  <c r="AC6" i="7"/>
  <c r="EB6" i="7" s="1"/>
  <c r="AC11" i="7"/>
  <c r="EB11" i="7" s="1"/>
  <c r="AC3" i="7"/>
  <c r="EB3" i="7" s="1"/>
  <c r="AC22" i="7"/>
  <c r="EB22" i="7" s="1"/>
  <c r="CJ65" i="7"/>
  <c r="GI65" i="7" s="1"/>
  <c r="CJ23" i="7"/>
  <c r="GI23" i="7" s="1"/>
  <c r="O19" i="7"/>
  <c r="DN19" i="7" s="1"/>
  <c r="DD48" i="7"/>
  <c r="HC48" i="7" s="1"/>
  <c r="CN55" i="7"/>
  <c r="GM55" i="7" s="1"/>
  <c r="AF30" i="7"/>
  <c r="EE30" i="7" s="1"/>
  <c r="AF81" i="7"/>
  <c r="EE81" i="7" s="1"/>
  <c r="AF102" i="7"/>
  <c r="EE102" i="7" s="1"/>
  <c r="AF35" i="7"/>
  <c r="EE35" i="7" s="1"/>
  <c r="AF79" i="7"/>
  <c r="EE79" i="7" s="1"/>
  <c r="AF17" i="7"/>
  <c r="EE17" i="7" s="1"/>
  <c r="AF20" i="7"/>
  <c r="EE20" i="7" s="1"/>
  <c r="AF22" i="7"/>
  <c r="EE22" i="7" s="1"/>
  <c r="AF83" i="7"/>
  <c r="EE83" i="7" s="1"/>
  <c r="AZ18" i="7"/>
  <c r="EY18" i="7" s="1"/>
  <c r="AZ84" i="7"/>
  <c r="EY84" i="7" s="1"/>
  <c r="AZ79" i="7"/>
  <c r="EY79" i="7" s="1"/>
  <c r="AZ24" i="7"/>
  <c r="EY24" i="7" s="1"/>
  <c r="AZ23" i="7"/>
  <c r="EY23" i="7" s="1"/>
  <c r="AZ36" i="7"/>
  <c r="EY36" i="7" s="1"/>
  <c r="AZ34" i="7"/>
  <c r="EY34" i="7" s="1"/>
  <c r="AZ95" i="7"/>
  <c r="EY95" i="7" s="1"/>
  <c r="AZ73" i="7"/>
  <c r="EY73" i="7" s="1"/>
  <c r="AZ72" i="7"/>
  <c r="EY72" i="7" s="1"/>
  <c r="AZ71" i="7"/>
  <c r="EY71" i="7" s="1"/>
  <c r="AZ25" i="7"/>
  <c r="EY25" i="7" s="1"/>
  <c r="AZ21" i="7"/>
  <c r="EY21" i="7" s="1"/>
  <c r="AZ29" i="7"/>
  <c r="EY29" i="7" s="1"/>
  <c r="AZ26" i="7"/>
  <c r="EY26" i="7" s="1"/>
  <c r="AZ27" i="7"/>
  <c r="EY27" i="7" s="1"/>
  <c r="AZ60" i="7"/>
  <c r="EY60" i="7" s="1"/>
  <c r="AZ52" i="7"/>
  <c r="EY52" i="7" s="1"/>
  <c r="AZ81" i="7"/>
  <c r="EY81" i="7" s="1"/>
  <c r="AZ13" i="7"/>
  <c r="EY13" i="7" s="1"/>
  <c r="AZ14" i="7"/>
  <c r="EY14" i="7" s="1"/>
  <c r="AZ55" i="7"/>
  <c r="EY55" i="7" s="1"/>
  <c r="AZ17" i="7"/>
  <c r="EY17" i="7" s="1"/>
  <c r="AZ32" i="7"/>
  <c r="EY32" i="7" s="1"/>
  <c r="AZ48" i="7"/>
  <c r="EY48" i="7" s="1"/>
  <c r="AZ77" i="7"/>
  <c r="EY77" i="7" s="1"/>
  <c r="AZ83" i="7"/>
  <c r="EY83" i="7" s="1"/>
  <c r="AZ91" i="7"/>
  <c r="EY91" i="7" s="1"/>
  <c r="AZ93" i="7"/>
  <c r="EY93" i="7" s="1"/>
  <c r="AZ63" i="7"/>
  <c r="EY63" i="7" s="1"/>
  <c r="AZ102" i="7"/>
  <c r="EY102" i="7" s="1"/>
  <c r="AZ12" i="7"/>
  <c r="EY12" i="7" s="1"/>
  <c r="AZ39" i="7"/>
  <c r="EY39" i="7" s="1"/>
  <c r="AZ53" i="7"/>
  <c r="EY53" i="7" s="1"/>
  <c r="AZ78" i="7"/>
  <c r="EY78" i="7" s="1"/>
  <c r="AZ80" i="7"/>
  <c r="EY80" i="7" s="1"/>
  <c r="AZ82" i="7"/>
  <c r="EY82" i="7" s="1"/>
  <c r="AZ10" i="7"/>
  <c r="EY10" i="7" s="1"/>
  <c r="AZ35" i="7"/>
  <c r="EY35" i="7" s="1"/>
  <c r="AZ15" i="7"/>
  <c r="EY15" i="7" s="1"/>
  <c r="AZ47" i="7"/>
  <c r="EY47" i="7" s="1"/>
  <c r="AZ42" i="7"/>
  <c r="EY42" i="7" s="1"/>
  <c r="AZ59" i="7"/>
  <c r="EY59" i="7" s="1"/>
  <c r="AZ68" i="7"/>
  <c r="EY68" i="7" s="1"/>
  <c r="AZ40" i="7"/>
  <c r="EY40" i="7" s="1"/>
  <c r="AZ87" i="7"/>
  <c r="EY87" i="7" s="1"/>
  <c r="AZ44" i="7"/>
  <c r="EY44" i="7" s="1"/>
  <c r="AZ101" i="7"/>
  <c r="EY101" i="7" s="1"/>
  <c r="AZ54" i="7"/>
  <c r="EY54" i="7" s="1"/>
  <c r="AZ49" i="7"/>
  <c r="EY49" i="7" s="1"/>
  <c r="AZ4" i="7"/>
  <c r="EY4" i="7" s="1"/>
  <c r="AZ56" i="7"/>
  <c r="EY56" i="7" s="1"/>
  <c r="AZ70" i="7"/>
  <c r="EY70" i="7" s="1"/>
  <c r="AZ98" i="7"/>
  <c r="EY98" i="7" s="1"/>
  <c r="AZ20" i="7"/>
  <c r="EY20" i="7" s="1"/>
  <c r="AZ65" i="7"/>
  <c r="EY65" i="7" s="1"/>
  <c r="AZ97" i="7"/>
  <c r="EY97" i="7" s="1"/>
  <c r="AZ43" i="7"/>
  <c r="EY43" i="7" s="1"/>
  <c r="AZ86" i="7"/>
  <c r="EY86" i="7" s="1"/>
  <c r="AZ100" i="7"/>
  <c r="EY100" i="7" s="1"/>
  <c r="AZ33" i="7"/>
  <c r="EY33" i="7" s="1"/>
  <c r="AZ9" i="7"/>
  <c r="EY9" i="7" s="1"/>
  <c r="AZ7" i="7"/>
  <c r="EY7" i="7" s="1"/>
  <c r="AZ6" i="7"/>
  <c r="EY6" i="7" s="1"/>
  <c r="AZ3" i="7"/>
  <c r="EY3" i="7" s="1"/>
  <c r="AZ11" i="7"/>
  <c r="EY11" i="7" s="1"/>
  <c r="AZ8" i="7"/>
  <c r="EY8" i="7" s="1"/>
  <c r="T97" i="7"/>
  <c r="DS97" i="7" s="1"/>
  <c r="AZ66" i="7"/>
  <c r="EY66" i="7" s="1"/>
  <c r="AZ85" i="7"/>
  <c r="EY85" i="7" s="1"/>
  <c r="BJ5" i="7"/>
  <c r="FI5" i="7" s="1"/>
  <c r="BJ16" i="7"/>
  <c r="FI16" i="7" s="1"/>
  <c r="BJ97" i="7"/>
  <c r="FI97" i="7" s="1"/>
  <c r="BJ35" i="7"/>
  <c r="FI35" i="7" s="1"/>
  <c r="BJ58" i="7"/>
  <c r="FI58" i="7" s="1"/>
  <c r="BJ74" i="7"/>
  <c r="FI74" i="7" s="1"/>
  <c r="BJ57" i="7"/>
  <c r="FI57" i="7" s="1"/>
  <c r="BJ51" i="7"/>
  <c r="FI51" i="7" s="1"/>
  <c r="BJ39" i="7"/>
  <c r="FI39" i="7" s="1"/>
  <c r="BJ49" i="7"/>
  <c r="FI49" i="7" s="1"/>
  <c r="BJ87" i="7"/>
  <c r="FI87" i="7" s="1"/>
  <c r="BJ23" i="7"/>
  <c r="FI23" i="7" s="1"/>
  <c r="BJ41" i="7"/>
  <c r="FI41" i="7" s="1"/>
  <c r="BJ60" i="7"/>
  <c r="FI60" i="7" s="1"/>
  <c r="BJ56" i="7"/>
  <c r="FI56" i="7" s="1"/>
  <c r="BJ52" i="7"/>
  <c r="FI52" i="7" s="1"/>
  <c r="BJ38" i="7"/>
  <c r="FI38" i="7" s="1"/>
  <c r="BJ54" i="7"/>
  <c r="FI54" i="7" s="1"/>
  <c r="BJ67" i="7"/>
  <c r="FI67" i="7" s="1"/>
  <c r="BJ83" i="7"/>
  <c r="FI83" i="7" s="1"/>
  <c r="BJ22" i="7"/>
  <c r="FI22" i="7" s="1"/>
  <c r="BJ50" i="7"/>
  <c r="FI50" i="7" s="1"/>
  <c r="BJ101" i="7"/>
  <c r="FI101" i="7" s="1"/>
  <c r="BJ37" i="7"/>
  <c r="FI37" i="7" s="1"/>
  <c r="BJ89" i="7"/>
  <c r="FI89" i="7" s="1"/>
  <c r="BJ27" i="7"/>
  <c r="FI27" i="7" s="1"/>
  <c r="BJ93" i="7"/>
  <c r="FI93" i="7" s="1"/>
  <c r="BJ28" i="7"/>
  <c r="FI28" i="7" s="1"/>
  <c r="BJ91" i="7"/>
  <c r="FI91" i="7" s="1"/>
  <c r="BJ30" i="7"/>
  <c r="FI30" i="7" s="1"/>
  <c r="BJ100" i="7"/>
  <c r="FI100" i="7" s="1"/>
  <c r="BJ69" i="7"/>
  <c r="FI69" i="7" s="1"/>
  <c r="BJ75" i="7"/>
  <c r="FI75" i="7" s="1"/>
  <c r="BJ25" i="7"/>
  <c r="FI25" i="7" s="1"/>
  <c r="BJ34" i="7"/>
  <c r="FI34" i="7" s="1"/>
  <c r="BJ92" i="7"/>
  <c r="FI92" i="7" s="1"/>
  <c r="BJ29" i="7"/>
  <c r="FI29" i="7" s="1"/>
  <c r="BJ95" i="7"/>
  <c r="FI95" i="7" s="1"/>
  <c r="BJ15" i="7"/>
  <c r="FI15" i="7" s="1"/>
  <c r="BJ81" i="7"/>
  <c r="FI81" i="7" s="1"/>
  <c r="BJ18" i="7"/>
  <c r="FI18" i="7" s="1"/>
  <c r="BJ79" i="7"/>
  <c r="FI79" i="7" s="1"/>
  <c r="BJ21" i="7"/>
  <c r="FI21" i="7" s="1"/>
  <c r="BJ70" i="7"/>
  <c r="FI70" i="7" s="1"/>
  <c r="BJ72" i="7"/>
  <c r="FI72" i="7" s="1"/>
  <c r="BJ94" i="7"/>
  <c r="FI94" i="7" s="1"/>
  <c r="BJ44" i="7"/>
  <c r="FI44" i="7" s="1"/>
  <c r="BJ90" i="7"/>
  <c r="FI90" i="7" s="1"/>
  <c r="BJ20" i="7"/>
  <c r="FI20" i="7" s="1"/>
  <c r="BJ85" i="7"/>
  <c r="FI85" i="7" s="1"/>
  <c r="BJ82" i="7"/>
  <c r="FI82" i="7" s="1"/>
  <c r="BJ73" i="7"/>
  <c r="FI73" i="7" s="1"/>
  <c r="BJ45" i="7"/>
  <c r="FI45" i="7" s="1"/>
  <c r="BJ61" i="7"/>
  <c r="FI61" i="7" s="1"/>
  <c r="BJ86" i="7"/>
  <c r="FI86" i="7" s="1"/>
  <c r="BJ17" i="7"/>
  <c r="FI17" i="7" s="1"/>
  <c r="BJ78" i="7"/>
  <c r="FI78" i="7" s="1"/>
  <c r="BJ14" i="7"/>
  <c r="FI14" i="7" s="1"/>
  <c r="BJ63" i="7"/>
  <c r="FI63" i="7" s="1"/>
  <c r="BJ66" i="7"/>
  <c r="FI66" i="7" s="1"/>
  <c r="BJ65" i="7"/>
  <c r="FI65" i="7" s="1"/>
  <c r="BJ46" i="7"/>
  <c r="FI46" i="7" s="1"/>
  <c r="BJ84" i="7"/>
  <c r="FI84" i="7" s="1"/>
  <c r="BJ62" i="7"/>
  <c r="FI62" i="7" s="1"/>
  <c r="BJ42" i="7"/>
  <c r="FI42" i="7" s="1"/>
  <c r="BJ59" i="7"/>
  <c r="FI59" i="7" s="1"/>
  <c r="BJ32" i="7"/>
  <c r="FI32" i="7" s="1"/>
  <c r="BJ77" i="7"/>
  <c r="FI77" i="7" s="1"/>
  <c r="BJ53" i="7"/>
  <c r="FI53" i="7" s="1"/>
  <c r="BJ98" i="7"/>
  <c r="FI98" i="7" s="1"/>
  <c r="BJ24" i="7"/>
  <c r="FI24" i="7" s="1"/>
  <c r="BJ99" i="7"/>
  <c r="FI99" i="7" s="1"/>
  <c r="BJ13" i="7"/>
  <c r="FI13" i="7" s="1"/>
  <c r="BJ71" i="7"/>
  <c r="FI71" i="7" s="1"/>
  <c r="BJ48" i="7"/>
  <c r="FI48" i="7" s="1"/>
  <c r="BJ64" i="7"/>
  <c r="FI64" i="7" s="1"/>
  <c r="BJ55" i="7"/>
  <c r="FI55" i="7" s="1"/>
  <c r="BJ36" i="7"/>
  <c r="FI36" i="7" s="1"/>
  <c r="BJ43" i="7"/>
  <c r="FI43" i="7" s="1"/>
  <c r="BJ33" i="7"/>
  <c r="FI33" i="7" s="1"/>
  <c r="BJ88" i="7"/>
  <c r="FI88" i="7" s="1"/>
  <c r="BJ80" i="7"/>
  <c r="FI80" i="7" s="1"/>
  <c r="BJ76" i="7"/>
  <c r="FI76" i="7" s="1"/>
  <c r="BJ26" i="7"/>
  <c r="FI26" i="7" s="1"/>
  <c r="BJ68" i="7"/>
  <c r="FI68" i="7" s="1"/>
  <c r="BJ31" i="7"/>
  <c r="FI31" i="7" s="1"/>
  <c r="BJ40" i="7"/>
  <c r="FI40" i="7" s="1"/>
  <c r="BJ102" i="7"/>
  <c r="FI102" i="7" s="1"/>
  <c r="BJ19" i="7"/>
  <c r="FI19" i="7" s="1"/>
  <c r="BJ96" i="7"/>
  <c r="FI96" i="7" s="1"/>
  <c r="BJ11" i="7"/>
  <c r="FI11" i="7" s="1"/>
  <c r="BJ7" i="7"/>
  <c r="FI7" i="7" s="1"/>
  <c r="BJ47" i="7"/>
  <c r="FI47" i="7" s="1"/>
  <c r="BJ10" i="7"/>
  <c r="FI10" i="7" s="1"/>
  <c r="BJ4" i="7"/>
  <c r="FI4" i="7" s="1"/>
  <c r="BJ12" i="7"/>
  <c r="FI12" i="7" s="1"/>
  <c r="BJ9" i="7"/>
  <c r="FI9" i="7" s="1"/>
  <c r="BJ6" i="7"/>
  <c r="FI6" i="7" s="1"/>
  <c r="R12" i="7"/>
  <c r="DQ12" i="7" s="1"/>
  <c r="R9" i="7"/>
  <c r="DQ9" i="7" s="1"/>
  <c r="R6" i="7"/>
  <c r="DQ6" i="7" s="1"/>
  <c r="R11" i="7"/>
  <c r="DQ11" i="7" s="1"/>
  <c r="R20" i="7"/>
  <c r="DQ20" i="7" s="1"/>
  <c r="R45" i="7"/>
  <c r="DQ45" i="7" s="1"/>
  <c r="R80" i="7"/>
  <c r="DQ80" i="7" s="1"/>
  <c r="R8" i="7"/>
  <c r="DQ8" i="7" s="1"/>
  <c r="R81" i="7"/>
  <c r="DQ81" i="7" s="1"/>
  <c r="R14" i="7"/>
  <c r="DQ14" i="7" s="1"/>
  <c r="R74" i="7"/>
  <c r="DQ74" i="7" s="1"/>
  <c r="R13" i="7"/>
  <c r="DQ13" i="7" s="1"/>
  <c r="R68" i="7"/>
  <c r="DQ68" i="7" s="1"/>
  <c r="R101" i="7"/>
  <c r="DQ101" i="7" s="1"/>
  <c r="R29" i="7"/>
  <c r="DQ29" i="7" s="1"/>
  <c r="R54" i="7"/>
  <c r="DQ54" i="7" s="1"/>
  <c r="R93" i="7"/>
  <c r="DQ93" i="7" s="1"/>
  <c r="R94" i="7"/>
  <c r="DQ94" i="7" s="1"/>
  <c r="R26" i="7"/>
  <c r="DQ26" i="7" s="1"/>
  <c r="R78" i="7"/>
  <c r="DQ78" i="7" s="1"/>
  <c r="R5" i="7"/>
  <c r="DQ5" i="7" s="1"/>
  <c r="R69" i="7"/>
  <c r="DQ69" i="7" s="1"/>
  <c r="R67" i="7"/>
  <c r="DQ67" i="7" s="1"/>
  <c r="R28" i="7"/>
  <c r="DQ28" i="7" s="1"/>
  <c r="R70" i="7"/>
  <c r="DQ70" i="7" s="1"/>
  <c r="R76" i="7"/>
  <c r="DQ76" i="7" s="1"/>
  <c r="R57" i="7"/>
  <c r="DQ57" i="7" s="1"/>
  <c r="R64" i="7"/>
  <c r="DQ64" i="7" s="1"/>
  <c r="R59" i="7"/>
  <c r="DQ59" i="7" s="1"/>
  <c r="R58" i="7"/>
  <c r="DQ58" i="7" s="1"/>
  <c r="R66" i="7"/>
  <c r="DQ66" i="7" s="1"/>
  <c r="R48" i="7"/>
  <c r="DQ48" i="7" s="1"/>
  <c r="R44" i="7"/>
  <c r="DQ44" i="7" s="1"/>
  <c r="R56" i="7"/>
  <c r="DQ56" i="7" s="1"/>
  <c r="R52" i="7"/>
  <c r="DQ52" i="7" s="1"/>
  <c r="R100" i="7"/>
  <c r="DQ100" i="7" s="1"/>
  <c r="R47" i="7"/>
  <c r="DQ47" i="7" s="1"/>
  <c r="R49" i="7"/>
  <c r="DQ49" i="7" s="1"/>
  <c r="R99" i="7"/>
  <c r="DQ99" i="7" s="1"/>
  <c r="R30" i="7"/>
  <c r="DQ30" i="7" s="1"/>
  <c r="R97" i="7"/>
  <c r="DQ97" i="7" s="1"/>
  <c r="R39" i="7"/>
  <c r="DQ39" i="7" s="1"/>
  <c r="R96" i="7"/>
  <c r="DQ96" i="7" s="1"/>
  <c r="R25" i="7"/>
  <c r="DQ25" i="7" s="1"/>
  <c r="R98" i="7"/>
  <c r="DQ98" i="7" s="1"/>
  <c r="R63" i="7"/>
  <c r="DQ63" i="7" s="1"/>
  <c r="R31" i="7"/>
  <c r="DQ31" i="7" s="1"/>
  <c r="R89" i="7"/>
  <c r="DQ89" i="7" s="1"/>
  <c r="R32" i="7"/>
  <c r="DQ32" i="7" s="1"/>
  <c r="R35" i="7"/>
  <c r="DQ35" i="7" s="1"/>
  <c r="R90" i="7"/>
  <c r="DQ90" i="7" s="1"/>
  <c r="R27" i="7"/>
  <c r="DQ27" i="7" s="1"/>
  <c r="R87" i="7"/>
  <c r="DQ87" i="7" s="1"/>
  <c r="R21" i="7"/>
  <c r="DQ21" i="7" s="1"/>
  <c r="R91" i="7"/>
  <c r="DQ91" i="7" s="1"/>
  <c r="R16" i="7"/>
  <c r="DQ16" i="7" s="1"/>
  <c r="R72" i="7"/>
  <c r="DQ72" i="7" s="1"/>
  <c r="R34" i="7"/>
  <c r="DQ34" i="7" s="1"/>
  <c r="R53" i="7"/>
  <c r="DQ53" i="7" s="1"/>
  <c r="R79" i="7"/>
  <c r="DQ79" i="7" s="1"/>
  <c r="R22" i="7"/>
  <c r="DQ22" i="7" s="1"/>
  <c r="R75" i="7"/>
  <c r="DQ75" i="7" s="1"/>
  <c r="R37" i="7"/>
  <c r="DQ37" i="7" s="1"/>
  <c r="R85" i="7"/>
  <c r="DQ85" i="7" s="1"/>
  <c r="R50" i="7"/>
  <c r="DQ50" i="7" s="1"/>
  <c r="R46" i="7"/>
  <c r="DQ46" i="7" s="1"/>
  <c r="R102" i="7"/>
  <c r="DQ102" i="7" s="1"/>
  <c r="R36" i="7"/>
  <c r="DQ36" i="7" s="1"/>
  <c r="R65" i="7"/>
  <c r="DQ65" i="7" s="1"/>
  <c r="R41" i="7"/>
  <c r="DQ41" i="7" s="1"/>
  <c r="R55" i="7"/>
  <c r="DQ55" i="7" s="1"/>
  <c r="R61" i="7"/>
  <c r="DQ61" i="7" s="1"/>
  <c r="R84" i="7"/>
  <c r="DQ84" i="7" s="1"/>
  <c r="R92" i="7"/>
  <c r="DQ92" i="7" s="1"/>
  <c r="R42" i="7"/>
  <c r="DQ42" i="7" s="1"/>
  <c r="R18" i="7"/>
  <c r="DQ18" i="7" s="1"/>
  <c r="R77" i="7"/>
  <c r="DQ77" i="7" s="1"/>
  <c r="R19" i="7"/>
  <c r="DQ19" i="7" s="1"/>
  <c r="R40" i="7"/>
  <c r="DQ40" i="7" s="1"/>
  <c r="R86" i="7"/>
  <c r="DQ86" i="7" s="1"/>
  <c r="R15" i="7"/>
  <c r="DQ15" i="7" s="1"/>
  <c r="R10" i="7"/>
  <c r="DQ10" i="7" s="1"/>
  <c r="R17" i="7"/>
  <c r="DQ17" i="7" s="1"/>
  <c r="R88" i="7"/>
  <c r="DQ88" i="7" s="1"/>
  <c r="R51" i="7"/>
  <c r="DQ51" i="7" s="1"/>
  <c r="R95" i="7"/>
  <c r="DQ95" i="7" s="1"/>
  <c r="R83" i="7"/>
  <c r="DQ83" i="7" s="1"/>
  <c r="R73" i="7"/>
  <c r="DQ73" i="7" s="1"/>
  <c r="R33" i="7"/>
  <c r="DQ33" i="7" s="1"/>
  <c r="R60" i="7"/>
  <c r="DQ60" i="7" s="1"/>
  <c r="R43" i="7"/>
  <c r="DQ43" i="7" s="1"/>
  <c r="R24" i="7"/>
  <c r="DQ24" i="7" s="1"/>
  <c r="R62" i="7"/>
  <c r="DQ62" i="7" s="1"/>
  <c r="R23" i="7"/>
  <c r="DQ23" i="7" s="1"/>
  <c r="R38" i="7"/>
  <c r="DQ38" i="7" s="1"/>
  <c r="R82" i="7"/>
  <c r="DQ82" i="7" s="1"/>
  <c r="R71" i="7"/>
  <c r="DQ71" i="7" s="1"/>
  <c r="T36" i="7"/>
  <c r="DS36" i="7" s="1"/>
  <c r="AT30" i="7"/>
  <c r="ES30" i="7" s="1"/>
  <c r="AT62" i="7"/>
  <c r="ES62" i="7" s="1"/>
  <c r="AT75" i="7"/>
  <c r="ES75" i="7" s="1"/>
  <c r="AT19" i="7"/>
  <c r="ES19" i="7" s="1"/>
  <c r="AT54" i="7"/>
  <c r="ES54" i="7" s="1"/>
  <c r="AT38" i="7"/>
  <c r="ES38" i="7" s="1"/>
  <c r="AT76" i="7"/>
  <c r="ES76" i="7" s="1"/>
  <c r="AT39" i="7"/>
  <c r="ES39" i="7" s="1"/>
  <c r="AT58" i="7"/>
  <c r="ES58" i="7" s="1"/>
  <c r="AT95" i="7"/>
  <c r="ES95" i="7" s="1"/>
  <c r="AT4" i="7"/>
  <c r="ES4" i="7" s="1"/>
  <c r="AT9" i="7"/>
  <c r="ES9" i="7" s="1"/>
  <c r="AT16" i="7"/>
  <c r="ES16" i="7" s="1"/>
  <c r="AT24" i="7"/>
  <c r="ES24" i="7" s="1"/>
  <c r="AT11" i="7"/>
  <c r="ES11" i="7" s="1"/>
  <c r="AT6" i="7"/>
  <c r="ES6" i="7" s="1"/>
  <c r="DI9" i="7"/>
  <c r="HH9" i="7" s="1"/>
  <c r="DI54" i="7"/>
  <c r="HH54" i="7" s="1"/>
  <c r="DI51" i="7"/>
  <c r="HH51" i="7" s="1"/>
  <c r="DI102" i="7"/>
  <c r="HH102" i="7" s="1"/>
  <c r="DI45" i="7"/>
  <c r="HH45" i="7" s="1"/>
  <c r="DI96" i="7"/>
  <c r="HH96" i="7" s="1"/>
  <c r="DI22" i="7"/>
  <c r="HH22" i="7" s="1"/>
  <c r="DI92" i="7"/>
  <c r="HH92" i="7" s="1"/>
  <c r="DI13" i="7"/>
  <c r="HH13" i="7" s="1"/>
  <c r="DI76" i="7"/>
  <c r="HH76" i="7" s="1"/>
  <c r="DI14" i="7"/>
  <c r="HH14" i="7" s="1"/>
  <c r="DI65" i="7"/>
  <c r="HH65" i="7" s="1"/>
  <c r="DI69" i="7"/>
  <c r="HH69" i="7" s="1"/>
  <c r="DI55" i="7"/>
  <c r="HH55" i="7" s="1"/>
  <c r="DI90" i="7"/>
  <c r="HH90" i="7" s="1"/>
  <c r="DI20" i="7"/>
  <c r="HH20" i="7" s="1"/>
  <c r="DI99" i="7"/>
  <c r="HH99" i="7" s="1"/>
  <c r="DI24" i="7"/>
  <c r="HH24" i="7" s="1"/>
  <c r="DI98" i="7"/>
  <c r="HH98" i="7" s="1"/>
  <c r="DI36" i="7"/>
  <c r="HH36" i="7" s="1"/>
  <c r="DI56" i="7"/>
  <c r="HH56" i="7" s="1"/>
  <c r="DI32" i="7"/>
  <c r="HH32" i="7" s="1"/>
  <c r="DI68" i="7"/>
  <c r="HH68" i="7" s="1"/>
  <c r="DI35" i="7"/>
  <c r="HH35" i="7" s="1"/>
  <c r="DI28" i="7"/>
  <c r="HH28" i="7" s="1"/>
  <c r="DI74" i="7"/>
  <c r="HH74" i="7" s="1"/>
  <c r="DI85" i="7"/>
  <c r="HH85" i="7" s="1"/>
  <c r="DI86" i="7"/>
  <c r="HH86" i="7" s="1"/>
  <c r="DI19" i="7"/>
  <c r="HH19" i="7" s="1"/>
  <c r="DI39" i="7"/>
  <c r="HH39" i="7" s="1"/>
  <c r="DI88" i="7"/>
  <c r="HH88" i="7" s="1"/>
  <c r="DI27" i="7"/>
  <c r="HH27" i="7" s="1"/>
  <c r="DI15" i="7"/>
  <c r="HH15" i="7" s="1"/>
  <c r="DI71" i="7"/>
  <c r="HH71" i="7" s="1"/>
  <c r="DI64" i="7"/>
  <c r="HH64" i="7" s="1"/>
  <c r="DI58" i="7"/>
  <c r="HH58" i="7" s="1"/>
  <c r="DI73" i="7"/>
  <c r="HH73" i="7" s="1"/>
  <c r="DI101" i="7"/>
  <c r="HH101" i="7" s="1"/>
  <c r="DI42" i="7"/>
  <c r="HH42" i="7" s="1"/>
  <c r="DI78" i="7"/>
  <c r="HH78" i="7" s="1"/>
  <c r="DI25" i="7"/>
  <c r="HH25" i="7" s="1"/>
  <c r="DI38" i="7"/>
  <c r="HH38" i="7" s="1"/>
  <c r="DI52" i="7"/>
  <c r="HH52" i="7" s="1"/>
  <c r="DI44" i="7"/>
  <c r="HH44" i="7" s="1"/>
  <c r="DI40" i="7"/>
  <c r="HH40" i="7" s="1"/>
  <c r="DI70" i="7"/>
  <c r="HH70" i="7" s="1"/>
  <c r="DI82" i="7"/>
  <c r="HH82" i="7" s="1"/>
  <c r="DI11" i="7"/>
  <c r="HH11" i="7" s="1"/>
  <c r="DI67" i="7"/>
  <c r="HH67" i="7" s="1"/>
  <c r="DI100" i="7"/>
  <c r="HH100" i="7" s="1"/>
  <c r="DI30" i="7"/>
  <c r="HH30" i="7" s="1"/>
  <c r="DI33" i="7"/>
  <c r="HH33" i="7" s="1"/>
  <c r="DI49" i="7"/>
  <c r="HH49" i="7" s="1"/>
  <c r="DI77" i="7"/>
  <c r="HH77" i="7" s="1"/>
  <c r="DI48" i="7"/>
  <c r="HH48" i="7" s="1"/>
  <c r="DI81" i="7"/>
  <c r="HH81" i="7" s="1"/>
  <c r="DI83" i="7"/>
  <c r="HH83" i="7" s="1"/>
  <c r="DI80" i="7"/>
  <c r="HH80" i="7" s="1"/>
  <c r="DI34" i="7"/>
  <c r="HH34" i="7" s="1"/>
  <c r="DI43" i="7"/>
  <c r="HH43" i="7" s="1"/>
  <c r="DI72" i="7"/>
  <c r="HH72" i="7" s="1"/>
  <c r="DI61" i="7"/>
  <c r="HH61" i="7" s="1"/>
  <c r="DI60" i="7"/>
  <c r="HH60" i="7" s="1"/>
  <c r="DI16" i="7"/>
  <c r="HH16" i="7" s="1"/>
  <c r="DI63" i="7"/>
  <c r="HH63" i="7" s="1"/>
  <c r="DI7" i="7"/>
  <c r="HH7" i="7" s="1"/>
  <c r="DI31" i="7"/>
  <c r="HH31" i="7" s="1"/>
  <c r="DI18" i="7"/>
  <c r="HH18" i="7" s="1"/>
  <c r="DI29" i="7"/>
  <c r="HH29" i="7" s="1"/>
  <c r="DI37" i="7"/>
  <c r="HH37" i="7" s="1"/>
  <c r="DI12" i="7"/>
  <c r="HH12" i="7" s="1"/>
  <c r="DI93" i="7"/>
  <c r="HH93" i="7" s="1"/>
  <c r="DI79" i="7"/>
  <c r="HH79" i="7" s="1"/>
  <c r="DI87" i="7"/>
  <c r="HH87" i="7" s="1"/>
  <c r="DI89" i="7"/>
  <c r="HH89" i="7" s="1"/>
  <c r="DI23" i="7"/>
  <c r="HH23" i="7" s="1"/>
  <c r="DI91" i="7"/>
  <c r="HH91" i="7" s="1"/>
  <c r="DI62" i="7"/>
  <c r="HH62" i="7" s="1"/>
  <c r="DI84" i="7"/>
  <c r="HH84" i="7" s="1"/>
  <c r="DI53" i="7"/>
  <c r="HH53" i="7" s="1"/>
  <c r="DI41" i="7"/>
  <c r="HH41" i="7" s="1"/>
  <c r="DI66" i="7"/>
  <c r="HH66" i="7" s="1"/>
  <c r="DI46" i="7"/>
  <c r="HH46" i="7" s="1"/>
  <c r="DI59" i="7"/>
  <c r="HH59" i="7" s="1"/>
  <c r="DI75" i="7"/>
  <c r="HH75" i="7" s="1"/>
  <c r="DI47" i="7"/>
  <c r="HH47" i="7" s="1"/>
  <c r="DI95" i="7"/>
  <c r="HH95" i="7" s="1"/>
  <c r="DI21" i="7"/>
  <c r="HH21" i="7" s="1"/>
  <c r="DI97" i="7"/>
  <c r="HH97" i="7" s="1"/>
  <c r="DI26" i="7"/>
  <c r="HH26" i="7" s="1"/>
  <c r="DI57" i="7"/>
  <c r="HH57" i="7" s="1"/>
  <c r="DI50" i="7"/>
  <c r="HH50" i="7" s="1"/>
  <c r="DI94" i="7"/>
  <c r="HH94" i="7" s="1"/>
  <c r="DI10" i="7"/>
  <c r="HH10" i="7" s="1"/>
  <c r="T28" i="7"/>
  <c r="DS28" i="7" s="1"/>
  <c r="AZ74" i="7"/>
  <c r="EY74" i="7" s="1"/>
  <c r="AR58" i="7"/>
  <c r="EQ58" i="7" s="1"/>
  <c r="DD62" i="7"/>
  <c r="HC62" i="7" s="1"/>
  <c r="CF5" i="7"/>
  <c r="GE5" i="7" s="1"/>
  <c r="CF53" i="7"/>
  <c r="GE53" i="7" s="1"/>
  <c r="CF46" i="7"/>
  <c r="GE46" i="7" s="1"/>
  <c r="CF43" i="7"/>
  <c r="GE43" i="7" s="1"/>
  <c r="CF27" i="7"/>
  <c r="GE27" i="7" s="1"/>
  <c r="CF73" i="7"/>
  <c r="GE73" i="7" s="1"/>
  <c r="CF32" i="7"/>
  <c r="GE32" i="7" s="1"/>
  <c r="CF31" i="7"/>
  <c r="GE31" i="7" s="1"/>
  <c r="CF79" i="7"/>
  <c r="GE79" i="7" s="1"/>
  <c r="CF49" i="7"/>
  <c r="GE49" i="7" s="1"/>
  <c r="CF87" i="7"/>
  <c r="GE87" i="7" s="1"/>
  <c r="CF25" i="7"/>
  <c r="GE25" i="7" s="1"/>
  <c r="CF17" i="7"/>
  <c r="GE17" i="7" s="1"/>
  <c r="CF71" i="7"/>
  <c r="GE71" i="7" s="1"/>
  <c r="CF91" i="7"/>
  <c r="GE91" i="7" s="1"/>
  <c r="CF101" i="7"/>
  <c r="GE101" i="7" s="1"/>
  <c r="CF12" i="7"/>
  <c r="GE12" i="7" s="1"/>
  <c r="CF63" i="7"/>
  <c r="GE63" i="7" s="1"/>
  <c r="CF51" i="7"/>
  <c r="GE51" i="7" s="1"/>
  <c r="CF76" i="7"/>
  <c r="GE76" i="7" s="1"/>
  <c r="CF74" i="7"/>
  <c r="GE74" i="7" s="1"/>
  <c r="CF58" i="7"/>
  <c r="GE58" i="7" s="1"/>
  <c r="CF93" i="7"/>
  <c r="GE93" i="7" s="1"/>
  <c r="CF70" i="7"/>
  <c r="GE70" i="7" s="1"/>
  <c r="CF81" i="7"/>
  <c r="GE81" i="7" s="1"/>
  <c r="CF40" i="7"/>
  <c r="GE40" i="7" s="1"/>
  <c r="CF29" i="7"/>
  <c r="GE29" i="7" s="1"/>
  <c r="CF54" i="7"/>
  <c r="GE54" i="7" s="1"/>
  <c r="CF85" i="7"/>
  <c r="GE85" i="7" s="1"/>
  <c r="CF45" i="7"/>
  <c r="GE45" i="7" s="1"/>
  <c r="CF64" i="7"/>
  <c r="GE64" i="7" s="1"/>
  <c r="CF88" i="7"/>
  <c r="GE88" i="7" s="1"/>
  <c r="CF84" i="7"/>
  <c r="GE84" i="7" s="1"/>
  <c r="CF48" i="7"/>
  <c r="GE48" i="7" s="1"/>
  <c r="CF86" i="7"/>
  <c r="GE86" i="7" s="1"/>
  <c r="CF60" i="7"/>
  <c r="GE60" i="7" s="1"/>
  <c r="CF30" i="7"/>
  <c r="GE30" i="7" s="1"/>
  <c r="CF16" i="7"/>
  <c r="GE16" i="7" s="1"/>
  <c r="CF44" i="7"/>
  <c r="GE44" i="7" s="1"/>
  <c r="CF78" i="7"/>
  <c r="GE78" i="7" s="1"/>
  <c r="CF39" i="7"/>
  <c r="GE39" i="7" s="1"/>
  <c r="CF36" i="7"/>
  <c r="GE36" i="7" s="1"/>
  <c r="CF83" i="7"/>
  <c r="GE83" i="7" s="1"/>
  <c r="CF75" i="7"/>
  <c r="GE75" i="7" s="1"/>
  <c r="CF26" i="7"/>
  <c r="GE26" i="7" s="1"/>
  <c r="CF66" i="7"/>
  <c r="GE66" i="7" s="1"/>
  <c r="CF72" i="7"/>
  <c r="GE72" i="7" s="1"/>
  <c r="CF102" i="7"/>
  <c r="GE102" i="7" s="1"/>
  <c r="CF10" i="7"/>
  <c r="GE10" i="7" s="1"/>
  <c r="CF47" i="7"/>
  <c r="GE47" i="7" s="1"/>
  <c r="CF95" i="7"/>
  <c r="GE95" i="7" s="1"/>
  <c r="CF23" i="7"/>
  <c r="GE23" i="7" s="1"/>
  <c r="CF52" i="7"/>
  <c r="GE52" i="7" s="1"/>
  <c r="CF80" i="7"/>
  <c r="GE80" i="7" s="1"/>
  <c r="CF34" i="7"/>
  <c r="GE34" i="7" s="1"/>
  <c r="CF92" i="7"/>
  <c r="GE92" i="7" s="1"/>
  <c r="CF21" i="7"/>
  <c r="GE21" i="7" s="1"/>
  <c r="CF37" i="7"/>
  <c r="GE37" i="7" s="1"/>
  <c r="CF33" i="7"/>
  <c r="GE33" i="7" s="1"/>
  <c r="CF68" i="7"/>
  <c r="GE68" i="7" s="1"/>
  <c r="CF7" i="7"/>
  <c r="GE7" i="7" s="1"/>
  <c r="CF42" i="7"/>
  <c r="GE42" i="7" s="1"/>
  <c r="CF28" i="7"/>
  <c r="GE28" i="7" s="1"/>
  <c r="CF69" i="7"/>
  <c r="GE69" i="7" s="1"/>
  <c r="CF55" i="7"/>
  <c r="GE55" i="7" s="1"/>
  <c r="CF59" i="7"/>
  <c r="GE59" i="7" s="1"/>
  <c r="CF56" i="7"/>
  <c r="GE56" i="7" s="1"/>
  <c r="CF15" i="7"/>
  <c r="GE15" i="7" s="1"/>
  <c r="CF62" i="7"/>
  <c r="GE62" i="7" s="1"/>
  <c r="CF82" i="7"/>
  <c r="GE82" i="7" s="1"/>
  <c r="CF61" i="7"/>
  <c r="GE61" i="7" s="1"/>
  <c r="CF38" i="7"/>
  <c r="GE38" i="7" s="1"/>
  <c r="CF4" i="7"/>
  <c r="GE4" i="7" s="1"/>
  <c r="CF22" i="7"/>
  <c r="GE22" i="7" s="1"/>
  <c r="CF9" i="7"/>
  <c r="GE9" i="7" s="1"/>
  <c r="CF18" i="7"/>
  <c r="GE18" i="7" s="1"/>
  <c r="CF6" i="7"/>
  <c r="GE6" i="7" s="1"/>
  <c r="CF11" i="7"/>
  <c r="GE11" i="7" s="1"/>
  <c r="CF3" i="7"/>
  <c r="GE3" i="7" s="1"/>
  <c r="CF8" i="7"/>
  <c r="GE8" i="7" s="1"/>
  <c r="AZ88" i="7"/>
  <c r="EY88" i="7" s="1"/>
  <c r="AR41" i="7"/>
  <c r="EQ41" i="7" s="1"/>
  <c r="DD61" i="7"/>
  <c r="HC61" i="7" s="1"/>
  <c r="CN24" i="7"/>
  <c r="GM24" i="7" s="1"/>
  <c r="AF23" i="7"/>
  <c r="EE23" i="7" s="1"/>
  <c r="AF61" i="7"/>
  <c r="EE61" i="7" s="1"/>
  <c r="AF56" i="7"/>
  <c r="EE56" i="7" s="1"/>
  <c r="AF98" i="7"/>
  <c r="EE98" i="7" s="1"/>
  <c r="AF38" i="7"/>
  <c r="EE38" i="7" s="1"/>
  <c r="AF76" i="7"/>
  <c r="EE76" i="7" s="1"/>
  <c r="AF77" i="7"/>
  <c r="EE77" i="7" s="1"/>
  <c r="AF12" i="7"/>
  <c r="EE12" i="7" s="1"/>
  <c r="AF59" i="7"/>
  <c r="EE59" i="7" s="1"/>
  <c r="AE12" i="7"/>
  <c r="ED12" i="7" s="1"/>
  <c r="AE3" i="7"/>
  <c r="ED3" i="7" s="1"/>
  <c r="AE84" i="7"/>
  <c r="ED84" i="7" s="1"/>
  <c r="AE67" i="7"/>
  <c r="ED67" i="7" s="1"/>
  <c r="AE62" i="7"/>
  <c r="ED62" i="7" s="1"/>
  <c r="AE19" i="7"/>
  <c r="ED19" i="7" s="1"/>
  <c r="AE49" i="7"/>
  <c r="ED49" i="7" s="1"/>
  <c r="AE48" i="7"/>
  <c r="ED48" i="7" s="1"/>
  <c r="AE96" i="7"/>
  <c r="ED96" i="7" s="1"/>
  <c r="AE36" i="7"/>
  <c r="ED36" i="7" s="1"/>
  <c r="AE93" i="7"/>
  <c r="ED93" i="7" s="1"/>
  <c r="AE33" i="7"/>
  <c r="ED33" i="7" s="1"/>
  <c r="AE89" i="7"/>
  <c r="ED89" i="7" s="1"/>
  <c r="AE20" i="7"/>
  <c r="ED20" i="7" s="1"/>
  <c r="AE88" i="7"/>
  <c r="ED88" i="7" s="1"/>
  <c r="AE15" i="7"/>
  <c r="ED15" i="7" s="1"/>
  <c r="AE37" i="7"/>
  <c r="ED37" i="7" s="1"/>
  <c r="AE50" i="7"/>
  <c r="ED50" i="7" s="1"/>
  <c r="AE59" i="7"/>
  <c r="ED59" i="7" s="1"/>
  <c r="AE44" i="7"/>
  <c r="ED44" i="7" s="1"/>
  <c r="AE66" i="7"/>
  <c r="ED66" i="7" s="1"/>
  <c r="AE5" i="7"/>
  <c r="ED5" i="7" s="1"/>
  <c r="AE46" i="7"/>
  <c r="ED46" i="7" s="1"/>
  <c r="AE38" i="7"/>
  <c r="ED38" i="7" s="1"/>
  <c r="AE26" i="7"/>
  <c r="ED26" i="7" s="1"/>
  <c r="AE78" i="7"/>
  <c r="ED78" i="7" s="1"/>
  <c r="AE16" i="7"/>
  <c r="ED16" i="7" s="1"/>
  <c r="AE76" i="7"/>
  <c r="ED76" i="7" s="1"/>
  <c r="AE42" i="7"/>
  <c r="ED42" i="7" s="1"/>
  <c r="AE57" i="7"/>
  <c r="ED57" i="7" s="1"/>
  <c r="AE102" i="7"/>
  <c r="ED102" i="7" s="1"/>
  <c r="AE40" i="7"/>
  <c r="ED40" i="7" s="1"/>
  <c r="AE43" i="7"/>
  <c r="ED43" i="7" s="1"/>
  <c r="AE39" i="7"/>
  <c r="ED39" i="7" s="1"/>
  <c r="AE25" i="7"/>
  <c r="ED25" i="7" s="1"/>
  <c r="AE77" i="7"/>
  <c r="ED77" i="7" s="1"/>
  <c r="AE10" i="7"/>
  <c r="ED10" i="7" s="1"/>
  <c r="AE68" i="7"/>
  <c r="ED68" i="7" s="1"/>
  <c r="AE63" i="7"/>
  <c r="ED63" i="7" s="1"/>
  <c r="AE47" i="7"/>
  <c r="ED47" i="7" s="1"/>
  <c r="AE92" i="7"/>
  <c r="ED92" i="7" s="1"/>
  <c r="AE29" i="7"/>
  <c r="ED29" i="7" s="1"/>
  <c r="AE41" i="7"/>
  <c r="ED41" i="7" s="1"/>
  <c r="AE97" i="7"/>
  <c r="ED97" i="7" s="1"/>
  <c r="AE32" i="7"/>
  <c r="ED32" i="7" s="1"/>
  <c r="AE52" i="7"/>
  <c r="ED52" i="7" s="1"/>
  <c r="AE101" i="7"/>
  <c r="ED101" i="7" s="1"/>
  <c r="AE45" i="7"/>
  <c r="ED45" i="7" s="1"/>
  <c r="AE99" i="7"/>
  <c r="ED99" i="7" s="1"/>
  <c r="AE35" i="7"/>
  <c r="ED35" i="7" s="1"/>
  <c r="AE85" i="7"/>
  <c r="ED85" i="7" s="1"/>
  <c r="AE22" i="7"/>
  <c r="ED22" i="7" s="1"/>
  <c r="AE100" i="7"/>
  <c r="ED100" i="7" s="1"/>
  <c r="AE31" i="7"/>
  <c r="ED31" i="7" s="1"/>
  <c r="AE86" i="7"/>
  <c r="ED86" i="7" s="1"/>
  <c r="AE30" i="7"/>
  <c r="ED30" i="7" s="1"/>
  <c r="AE51" i="7"/>
  <c r="ED51" i="7" s="1"/>
  <c r="AE91" i="7"/>
  <c r="ED91" i="7" s="1"/>
  <c r="AE24" i="7"/>
  <c r="ED24" i="7" s="1"/>
  <c r="AE94" i="7"/>
  <c r="ED94" i="7" s="1"/>
  <c r="AE27" i="7"/>
  <c r="ED27" i="7" s="1"/>
  <c r="AE73" i="7"/>
  <c r="ED73" i="7" s="1"/>
  <c r="AE82" i="7"/>
  <c r="ED82" i="7" s="1"/>
  <c r="AE28" i="7"/>
  <c r="ED28" i="7" s="1"/>
  <c r="AE72" i="7"/>
  <c r="ED72" i="7" s="1"/>
  <c r="AE13" i="7"/>
  <c r="ED13" i="7" s="1"/>
  <c r="AE14" i="7"/>
  <c r="ED14" i="7" s="1"/>
  <c r="AE90" i="7"/>
  <c r="ED90" i="7" s="1"/>
  <c r="AE18" i="7"/>
  <c r="ED18" i="7" s="1"/>
  <c r="AE80" i="7"/>
  <c r="ED80" i="7" s="1"/>
  <c r="AE23" i="7"/>
  <c r="ED23" i="7" s="1"/>
  <c r="AE75" i="7"/>
  <c r="ED75" i="7" s="1"/>
  <c r="AE83" i="7"/>
  <c r="ED83" i="7" s="1"/>
  <c r="AE21" i="7"/>
  <c r="ED21" i="7" s="1"/>
  <c r="AE81" i="7"/>
  <c r="ED81" i="7" s="1"/>
  <c r="AE64" i="7"/>
  <c r="ED64" i="7" s="1"/>
  <c r="AE8" i="7"/>
  <c r="ED8" i="7" s="1"/>
  <c r="AE87" i="7"/>
  <c r="ED87" i="7" s="1"/>
  <c r="AE79" i="7"/>
  <c r="ED79" i="7" s="1"/>
  <c r="AE17" i="7"/>
  <c r="ED17" i="7" s="1"/>
  <c r="AE74" i="7"/>
  <c r="ED74" i="7" s="1"/>
  <c r="AE56" i="7"/>
  <c r="ED56" i="7" s="1"/>
  <c r="AE69" i="7"/>
  <c r="ED69" i="7" s="1"/>
  <c r="AE70" i="7"/>
  <c r="ED70" i="7" s="1"/>
  <c r="AE61" i="7"/>
  <c r="ED61" i="7" s="1"/>
  <c r="AE54" i="7"/>
  <c r="ED54" i="7" s="1"/>
  <c r="AE53" i="7"/>
  <c r="ED53" i="7" s="1"/>
  <c r="AE71" i="7"/>
  <c r="ED71" i="7" s="1"/>
  <c r="AE65" i="7"/>
  <c r="ED65" i="7" s="1"/>
  <c r="AE60" i="7"/>
  <c r="ED60" i="7" s="1"/>
  <c r="AE95" i="7"/>
  <c r="ED95" i="7" s="1"/>
  <c r="AE55" i="7"/>
  <c r="ED55" i="7" s="1"/>
  <c r="AE34" i="7"/>
  <c r="ED34" i="7" s="1"/>
  <c r="AE7" i="7"/>
  <c r="ED7" i="7" s="1"/>
  <c r="AE98" i="7"/>
  <c r="ED98" i="7" s="1"/>
  <c r="AE58" i="7"/>
  <c r="ED58" i="7" s="1"/>
  <c r="AE4" i="7"/>
  <c r="ED4" i="7" s="1"/>
  <c r="AE9" i="7"/>
  <c r="ED9" i="7" s="1"/>
  <c r="AM19" i="7"/>
  <c r="EL19" i="7" s="1"/>
  <c r="AM11" i="7"/>
  <c r="EL11" i="7" s="1"/>
  <c r="AM3" i="7"/>
  <c r="EL3" i="7" s="1"/>
  <c r="AM95" i="7"/>
  <c r="EL95" i="7" s="1"/>
  <c r="AM38" i="7"/>
  <c r="EL38" i="7" s="1"/>
  <c r="AM6" i="7"/>
  <c r="EL6" i="7" s="1"/>
  <c r="AM90" i="7"/>
  <c r="EL90" i="7" s="1"/>
  <c r="AM20" i="7"/>
  <c r="EL20" i="7" s="1"/>
  <c r="AM86" i="7"/>
  <c r="EL86" i="7" s="1"/>
  <c r="AM15" i="7"/>
  <c r="EL15" i="7" s="1"/>
  <c r="AM83" i="7"/>
  <c r="EL83" i="7" s="1"/>
  <c r="AM54" i="7"/>
  <c r="EL54" i="7" s="1"/>
  <c r="AM42" i="7"/>
  <c r="EL42" i="7" s="1"/>
  <c r="AM67" i="7"/>
  <c r="EL67" i="7" s="1"/>
  <c r="AM8" i="7"/>
  <c r="EL8" i="7" s="1"/>
  <c r="AM79" i="7"/>
  <c r="EL79" i="7" s="1"/>
  <c r="AM94" i="7"/>
  <c r="EL94" i="7" s="1"/>
  <c r="AM18" i="7"/>
  <c r="EL18" i="7" s="1"/>
  <c r="AM84" i="7"/>
  <c r="EL84" i="7" s="1"/>
  <c r="AM21" i="7"/>
  <c r="EL21" i="7" s="1"/>
  <c r="AM74" i="7"/>
  <c r="EL74" i="7" s="1"/>
  <c r="AM72" i="7"/>
  <c r="EL72" i="7" s="1"/>
  <c r="AM23" i="7"/>
  <c r="EL23" i="7" s="1"/>
  <c r="AM68" i="7"/>
  <c r="EL68" i="7" s="1"/>
  <c r="AM69" i="7"/>
  <c r="EL69" i="7" s="1"/>
  <c r="AM81" i="7"/>
  <c r="EL81" i="7" s="1"/>
  <c r="AM26" i="7"/>
  <c r="EL26" i="7" s="1"/>
  <c r="AM73" i="7"/>
  <c r="EL73" i="7" s="1"/>
  <c r="AM17" i="7"/>
  <c r="EL17" i="7" s="1"/>
  <c r="AM50" i="7"/>
  <c r="EL50" i="7" s="1"/>
  <c r="AM75" i="7"/>
  <c r="EL75" i="7" s="1"/>
  <c r="AM65" i="7"/>
  <c r="EL65" i="7" s="1"/>
  <c r="AM59" i="7"/>
  <c r="EL59" i="7" s="1"/>
  <c r="AM46" i="7"/>
  <c r="EL46" i="7" s="1"/>
  <c r="AM88" i="7"/>
  <c r="EL88" i="7" s="1"/>
  <c r="AM57" i="7"/>
  <c r="EL57" i="7" s="1"/>
  <c r="AM77" i="7"/>
  <c r="EL77" i="7" s="1"/>
  <c r="AM71" i="7"/>
  <c r="EL71" i="7" s="1"/>
  <c r="AM51" i="7"/>
  <c r="EL51" i="7" s="1"/>
  <c r="AM66" i="7"/>
  <c r="EL66" i="7" s="1"/>
  <c r="AM56" i="7"/>
  <c r="EL56" i="7" s="1"/>
  <c r="AM45" i="7"/>
  <c r="EL45" i="7" s="1"/>
  <c r="AM98" i="7"/>
  <c r="EL98" i="7" s="1"/>
  <c r="AM61" i="7"/>
  <c r="EL61" i="7" s="1"/>
  <c r="AM34" i="7"/>
  <c r="EL34" i="7" s="1"/>
  <c r="AM64" i="7"/>
  <c r="EL64" i="7" s="1"/>
  <c r="AM62" i="7"/>
  <c r="EL62" i="7" s="1"/>
  <c r="AM48" i="7"/>
  <c r="EL48" i="7" s="1"/>
  <c r="AM63" i="7"/>
  <c r="EL63" i="7" s="1"/>
  <c r="AM43" i="7"/>
  <c r="EL43" i="7" s="1"/>
  <c r="AM36" i="7"/>
  <c r="EL36" i="7" s="1"/>
  <c r="AM40" i="7"/>
  <c r="EL40" i="7" s="1"/>
  <c r="AM24" i="7"/>
  <c r="EL24" i="7" s="1"/>
  <c r="AM58" i="7"/>
  <c r="EL58" i="7" s="1"/>
  <c r="AM55" i="7"/>
  <c r="EL55" i="7" s="1"/>
  <c r="AM99" i="7"/>
  <c r="EL99" i="7" s="1"/>
  <c r="AM41" i="7"/>
  <c r="EL41" i="7" s="1"/>
  <c r="AM52" i="7"/>
  <c r="EL52" i="7" s="1"/>
  <c r="AM47" i="7"/>
  <c r="EL47" i="7" s="1"/>
  <c r="AM25" i="7"/>
  <c r="EL25" i="7" s="1"/>
  <c r="AM14" i="7"/>
  <c r="EL14" i="7" s="1"/>
  <c r="AM53" i="7"/>
  <c r="EL53" i="7" s="1"/>
  <c r="AM49" i="7"/>
  <c r="EL49" i="7" s="1"/>
  <c r="AM91" i="7"/>
  <c r="EL91" i="7" s="1"/>
  <c r="AM27" i="7"/>
  <c r="EL27" i="7" s="1"/>
  <c r="AM44" i="7"/>
  <c r="EL44" i="7" s="1"/>
  <c r="AM100" i="7"/>
  <c r="EL100" i="7" s="1"/>
  <c r="AM33" i="7"/>
  <c r="EL33" i="7" s="1"/>
  <c r="AM85" i="7"/>
  <c r="EL85" i="7" s="1"/>
  <c r="AM5" i="7"/>
  <c r="EL5" i="7" s="1"/>
  <c r="AM97" i="7"/>
  <c r="EL97" i="7" s="1"/>
  <c r="AM39" i="7"/>
  <c r="EL39" i="7" s="1"/>
  <c r="AM101" i="7"/>
  <c r="EL101" i="7" s="1"/>
  <c r="AM37" i="7"/>
  <c r="EL37" i="7" s="1"/>
  <c r="AM80" i="7"/>
  <c r="EL80" i="7" s="1"/>
  <c r="AM13" i="7"/>
  <c r="EL13" i="7" s="1"/>
  <c r="AM16" i="7"/>
  <c r="EL16" i="7" s="1"/>
  <c r="AM76" i="7"/>
  <c r="EL76" i="7" s="1"/>
  <c r="AM93" i="7"/>
  <c r="EL93" i="7" s="1"/>
  <c r="AM31" i="7"/>
  <c r="EL31" i="7" s="1"/>
  <c r="AM70" i="7"/>
  <c r="EL70" i="7" s="1"/>
  <c r="AM102" i="7"/>
  <c r="EL102" i="7" s="1"/>
  <c r="AM89" i="7"/>
  <c r="EL89" i="7" s="1"/>
  <c r="AM82" i="7"/>
  <c r="EL82" i="7" s="1"/>
  <c r="AM96" i="7"/>
  <c r="EL96" i="7" s="1"/>
  <c r="AM92" i="7"/>
  <c r="EL92" i="7" s="1"/>
  <c r="AM78" i="7"/>
  <c r="EL78" i="7" s="1"/>
  <c r="AM30" i="7"/>
  <c r="EL30" i="7" s="1"/>
  <c r="AM10" i="7"/>
  <c r="EL10" i="7" s="1"/>
  <c r="AM32" i="7"/>
  <c r="EL32" i="7" s="1"/>
  <c r="AM35" i="7"/>
  <c r="EL35" i="7" s="1"/>
  <c r="AM28" i="7"/>
  <c r="EL28" i="7" s="1"/>
  <c r="AM87" i="7"/>
  <c r="EL87" i="7" s="1"/>
  <c r="AM29" i="7"/>
  <c r="EL29" i="7" s="1"/>
  <c r="AM22" i="7"/>
  <c r="EL22" i="7" s="1"/>
  <c r="AM12" i="7"/>
  <c r="EL12" i="7" s="1"/>
  <c r="AM4" i="7"/>
  <c r="EL4" i="7" s="1"/>
  <c r="AM9" i="7"/>
  <c r="EL9" i="7" s="1"/>
  <c r="AM7" i="7"/>
  <c r="EL7" i="7" s="1"/>
  <c r="AM60" i="7"/>
  <c r="EL60" i="7" s="1"/>
  <c r="BM71" i="7"/>
  <c r="FL71" i="7" s="1"/>
  <c r="BM56" i="7"/>
  <c r="FL56" i="7" s="1"/>
  <c r="CW101" i="7"/>
  <c r="GV101" i="7" s="1"/>
  <c r="CW16" i="7"/>
  <c r="GV16" i="7" s="1"/>
  <c r="CW7" i="7"/>
  <c r="GV7" i="7" s="1"/>
  <c r="CW95" i="7"/>
  <c r="GV95" i="7" s="1"/>
  <c r="CW30" i="7"/>
  <c r="GV30" i="7" s="1"/>
  <c r="CW91" i="7"/>
  <c r="GV91" i="7" s="1"/>
  <c r="CW54" i="7"/>
  <c r="GV54" i="7" s="1"/>
  <c r="CW66" i="7"/>
  <c r="GV66" i="7" s="1"/>
  <c r="CW94" i="7"/>
  <c r="GV94" i="7" s="1"/>
  <c r="CW48" i="7"/>
  <c r="GV48" i="7" s="1"/>
  <c r="CW52" i="7"/>
  <c r="GV52" i="7" s="1"/>
  <c r="CW32" i="7"/>
  <c r="GV32" i="7" s="1"/>
  <c r="CW29" i="7"/>
  <c r="GV29" i="7" s="1"/>
  <c r="CW9" i="7"/>
  <c r="GV9" i="7" s="1"/>
  <c r="CW24" i="7"/>
  <c r="GV24" i="7" s="1"/>
  <c r="CW6" i="7"/>
  <c r="GV6" i="7" s="1"/>
  <c r="CW13" i="7"/>
  <c r="GV13" i="7" s="1"/>
  <c r="CW3" i="7"/>
  <c r="GV3" i="7" s="1"/>
  <c r="AW17" i="7"/>
  <c r="EV17" i="7" s="1"/>
  <c r="AW23" i="7"/>
  <c r="EV23" i="7" s="1"/>
  <c r="AW48" i="7"/>
  <c r="EV48" i="7" s="1"/>
  <c r="AW101" i="7"/>
  <c r="EV101" i="7" s="1"/>
  <c r="AW42" i="7"/>
  <c r="EV42" i="7" s="1"/>
  <c r="AW75" i="7"/>
  <c r="EV75" i="7" s="1"/>
  <c r="AW72" i="7"/>
  <c r="EV72" i="7" s="1"/>
  <c r="AW58" i="7"/>
  <c r="EV58" i="7" s="1"/>
  <c r="AW85" i="7"/>
  <c r="EV85" i="7" s="1"/>
  <c r="AW24" i="7"/>
  <c r="EV24" i="7" s="1"/>
  <c r="AW63" i="7"/>
  <c r="EV63" i="7" s="1"/>
  <c r="AW94" i="7"/>
  <c r="EV94" i="7" s="1"/>
  <c r="AW53" i="7"/>
  <c r="EV53" i="7" s="1"/>
  <c r="AW99" i="7"/>
  <c r="EV99" i="7" s="1"/>
  <c r="AW77" i="7"/>
  <c r="EV77" i="7" s="1"/>
  <c r="AW69" i="7"/>
  <c r="EV69" i="7" s="1"/>
  <c r="AW60" i="7"/>
  <c r="EV60" i="7" s="1"/>
  <c r="AW68" i="7"/>
  <c r="EV68" i="7" s="1"/>
  <c r="AW25" i="7"/>
  <c r="EV25" i="7" s="1"/>
  <c r="AW3" i="7"/>
  <c r="EV3" i="7" s="1"/>
  <c r="AW8" i="7"/>
  <c r="EV8" i="7" s="1"/>
  <c r="AW87" i="7"/>
  <c r="EV87" i="7" s="1"/>
  <c r="AW98" i="7"/>
  <c r="EV98" i="7" s="1"/>
  <c r="AW36" i="7"/>
  <c r="EV36" i="7" s="1"/>
  <c r="AW81" i="7"/>
  <c r="EV81" i="7" s="1"/>
  <c r="AW50" i="7"/>
  <c r="EV50" i="7" s="1"/>
  <c r="AW41" i="7"/>
  <c r="EV41" i="7" s="1"/>
  <c r="AW44" i="7"/>
  <c r="EV44" i="7" s="1"/>
  <c r="AW61" i="7"/>
  <c r="EV61" i="7" s="1"/>
  <c r="AW64" i="7"/>
  <c r="EV64" i="7" s="1"/>
  <c r="AW89" i="7"/>
  <c r="EV89" i="7" s="1"/>
  <c r="AW26" i="7"/>
  <c r="EV26" i="7" s="1"/>
  <c r="AW62" i="7"/>
  <c r="EV62" i="7" s="1"/>
  <c r="AW32" i="7"/>
  <c r="EV32" i="7" s="1"/>
  <c r="AW35" i="7"/>
  <c r="EV35" i="7" s="1"/>
  <c r="AW102" i="7"/>
  <c r="EV102" i="7" s="1"/>
  <c r="AW45" i="7"/>
  <c r="EV45" i="7" s="1"/>
  <c r="AW66" i="7"/>
  <c r="EV66" i="7" s="1"/>
  <c r="AW40" i="7"/>
  <c r="EV40" i="7" s="1"/>
  <c r="AW76" i="7"/>
  <c r="EV76" i="7" s="1"/>
  <c r="AW19" i="7"/>
  <c r="EV19" i="7" s="1"/>
  <c r="AW54" i="7"/>
  <c r="EV54" i="7" s="1"/>
  <c r="AW95" i="7"/>
  <c r="EV95" i="7" s="1"/>
  <c r="AW43" i="7"/>
  <c r="EV43" i="7" s="1"/>
  <c r="AW93" i="7"/>
  <c r="EV93" i="7" s="1"/>
  <c r="AW37" i="7"/>
  <c r="EV37" i="7" s="1"/>
  <c r="AW90" i="7"/>
  <c r="EV90" i="7" s="1"/>
  <c r="AW34" i="7"/>
  <c r="EV34" i="7" s="1"/>
  <c r="AW49" i="7"/>
  <c r="EV49" i="7" s="1"/>
  <c r="AW55" i="7"/>
  <c r="EV55" i="7" s="1"/>
  <c r="AW86" i="7"/>
  <c r="EV86" i="7" s="1"/>
  <c r="AW46" i="7"/>
  <c r="EV46" i="7" s="1"/>
  <c r="AW84" i="7"/>
  <c r="EV84" i="7" s="1"/>
  <c r="AW27" i="7"/>
  <c r="EV27" i="7" s="1"/>
  <c r="AW92" i="7"/>
  <c r="EV92" i="7" s="1"/>
  <c r="AW18" i="7"/>
  <c r="EV18" i="7" s="1"/>
  <c r="AW80" i="7"/>
  <c r="EV80" i="7" s="1"/>
  <c r="AW16" i="7"/>
  <c r="EV16" i="7" s="1"/>
  <c r="AW97" i="7"/>
  <c r="EV97" i="7" s="1"/>
  <c r="AW33" i="7"/>
  <c r="EV33" i="7" s="1"/>
  <c r="AW74" i="7"/>
  <c r="EV74" i="7" s="1"/>
  <c r="AW7" i="7"/>
  <c r="EV7" i="7" s="1"/>
  <c r="AW29" i="7"/>
  <c r="EV29" i="7" s="1"/>
  <c r="AW96" i="7"/>
  <c r="EV96" i="7" s="1"/>
  <c r="AW88" i="7"/>
  <c r="EV88" i="7" s="1"/>
  <c r="AW59" i="7"/>
  <c r="EV59" i="7" s="1"/>
  <c r="AW79" i="7"/>
  <c r="EV79" i="7" s="1"/>
  <c r="AW73" i="7"/>
  <c r="EV73" i="7" s="1"/>
  <c r="AW22" i="7"/>
  <c r="EV22" i="7" s="1"/>
  <c r="AW30" i="7"/>
  <c r="EV30" i="7" s="1"/>
  <c r="AW47" i="7"/>
  <c r="EV47" i="7" s="1"/>
  <c r="AW82" i="7"/>
  <c r="EV82" i="7" s="1"/>
  <c r="AW57" i="7"/>
  <c r="EV57" i="7" s="1"/>
  <c r="AW52" i="7"/>
  <c r="EV52" i="7" s="1"/>
  <c r="AW67" i="7"/>
  <c r="EV67" i="7" s="1"/>
  <c r="AW51" i="7"/>
  <c r="EV51" i="7" s="1"/>
  <c r="AW39" i="7"/>
  <c r="EV39" i="7" s="1"/>
  <c r="AW20" i="7"/>
  <c r="EV20" i="7" s="1"/>
  <c r="AW83" i="7"/>
  <c r="EV83" i="7" s="1"/>
  <c r="AW15" i="7"/>
  <c r="EV15" i="7" s="1"/>
  <c r="AW91" i="7"/>
  <c r="EV91" i="7" s="1"/>
  <c r="AW70" i="7"/>
  <c r="EV70" i="7" s="1"/>
  <c r="AW71" i="7"/>
  <c r="EV71" i="7" s="1"/>
  <c r="AW65" i="7"/>
  <c r="EV65" i="7" s="1"/>
  <c r="AW28" i="7"/>
  <c r="EV28" i="7" s="1"/>
  <c r="AW21" i="7"/>
  <c r="EV21" i="7" s="1"/>
  <c r="AW10" i="7"/>
  <c r="EV10" i="7" s="1"/>
  <c r="AW78" i="7"/>
  <c r="EV78" i="7" s="1"/>
  <c r="AW12" i="7"/>
  <c r="EV12" i="7" s="1"/>
  <c r="AW14" i="7"/>
  <c r="EV14" i="7" s="1"/>
  <c r="AW13" i="7"/>
  <c r="EV13" i="7" s="1"/>
  <c r="AW38" i="7"/>
  <c r="EV38" i="7" s="1"/>
  <c r="T5" i="7"/>
  <c r="DS5" i="7" s="1"/>
  <c r="T79" i="7"/>
  <c r="DS79" i="7" s="1"/>
  <c r="T49" i="7"/>
  <c r="DS49" i="7" s="1"/>
  <c r="T94" i="7"/>
  <c r="DS94" i="7" s="1"/>
  <c r="T52" i="7"/>
  <c r="DS52" i="7" s="1"/>
  <c r="T101" i="7"/>
  <c r="DS101" i="7" s="1"/>
  <c r="T78" i="7"/>
  <c r="DS78" i="7" s="1"/>
  <c r="T45" i="7"/>
  <c r="DS45" i="7" s="1"/>
  <c r="T89" i="7"/>
  <c r="DS89" i="7" s="1"/>
  <c r="T23" i="7"/>
  <c r="DS23" i="7" s="1"/>
  <c r="T93" i="7"/>
  <c r="DS93" i="7" s="1"/>
  <c r="T74" i="7"/>
  <c r="DS74" i="7" s="1"/>
  <c r="T102" i="7"/>
  <c r="DS102" i="7" s="1"/>
  <c r="T40" i="7"/>
  <c r="DS40" i="7" s="1"/>
  <c r="T75" i="7"/>
  <c r="DS75" i="7" s="1"/>
  <c r="T14" i="7"/>
  <c r="DS14" i="7" s="1"/>
  <c r="T10" i="7"/>
  <c r="DS10" i="7" s="1"/>
  <c r="T46" i="7"/>
  <c r="DS46" i="7" s="1"/>
  <c r="T12" i="7"/>
  <c r="DS12" i="7" s="1"/>
  <c r="T42" i="7"/>
  <c r="DS42" i="7" s="1"/>
  <c r="T59" i="7"/>
  <c r="DS59" i="7" s="1"/>
  <c r="T35" i="7"/>
  <c r="DS35" i="7" s="1"/>
  <c r="T66" i="7"/>
  <c r="DS66" i="7" s="1"/>
  <c r="T37" i="7"/>
  <c r="DS37" i="7" s="1"/>
  <c r="T43" i="7"/>
  <c r="DS43" i="7" s="1"/>
  <c r="T67" i="7"/>
  <c r="DS67" i="7" s="1"/>
  <c r="T19" i="7"/>
  <c r="DS19" i="7" s="1"/>
  <c r="T100" i="7"/>
  <c r="DS100" i="7" s="1"/>
  <c r="T53" i="7"/>
  <c r="DS53" i="7" s="1"/>
  <c r="T31" i="7"/>
  <c r="DS31" i="7" s="1"/>
  <c r="T47" i="7"/>
  <c r="DS47" i="7" s="1"/>
  <c r="T61" i="7"/>
  <c r="DS61" i="7" s="1"/>
  <c r="T13" i="7"/>
  <c r="DS13" i="7" s="1"/>
  <c r="T83" i="7"/>
  <c r="DS83" i="7" s="1"/>
  <c r="T48" i="7"/>
  <c r="DS48" i="7" s="1"/>
  <c r="T60" i="7"/>
  <c r="DS60" i="7" s="1"/>
  <c r="T82" i="7"/>
  <c r="DS82" i="7" s="1"/>
  <c r="T84" i="7"/>
  <c r="DS84" i="7" s="1"/>
  <c r="T55" i="7"/>
  <c r="DS55" i="7" s="1"/>
  <c r="T17" i="7"/>
  <c r="DS17" i="7" s="1"/>
  <c r="T33" i="7"/>
  <c r="DS33" i="7" s="1"/>
  <c r="T15" i="7"/>
  <c r="DS15" i="7" s="1"/>
  <c r="T7" i="7"/>
  <c r="DS7" i="7" s="1"/>
  <c r="T96" i="7"/>
  <c r="DS96" i="7" s="1"/>
  <c r="T69" i="7"/>
  <c r="DS69" i="7" s="1"/>
  <c r="T38" i="7"/>
  <c r="DS38" i="7" s="1"/>
  <c r="T58" i="7"/>
  <c r="DS58" i="7" s="1"/>
  <c r="T4" i="7"/>
  <c r="DS4" i="7" s="1"/>
  <c r="T6" i="7"/>
  <c r="DS6" i="7" s="1"/>
  <c r="T11" i="7"/>
  <c r="DS11" i="7" s="1"/>
  <c r="T18" i="7"/>
  <c r="DS18" i="7" s="1"/>
  <c r="T9" i="7"/>
  <c r="DS9" i="7" s="1"/>
  <c r="T3" i="7"/>
  <c r="DS3" i="7" s="1"/>
  <c r="T22" i="7"/>
  <c r="DS22" i="7" s="1"/>
  <c r="T25" i="7"/>
  <c r="DS25" i="7" s="1"/>
  <c r="T8" i="7"/>
  <c r="DS8" i="7" s="1"/>
  <c r="AE6" i="7"/>
  <c r="ED6" i="7" s="1"/>
  <c r="T81" i="7"/>
  <c r="DS81" i="7" s="1"/>
  <c r="AZ90" i="7"/>
  <c r="EY90" i="7" s="1"/>
  <c r="AZ28" i="7"/>
  <c r="EY28" i="7" s="1"/>
  <c r="AZ61" i="7"/>
  <c r="EY61" i="7" s="1"/>
  <c r="AW100" i="7"/>
  <c r="EV100" i="7" s="1"/>
  <c r="AF82" i="7"/>
  <c r="EE82" i="7" s="1"/>
  <c r="AF21" i="7"/>
  <c r="EE21" i="7" s="1"/>
  <c r="AF58" i="7"/>
  <c r="EE58" i="7" s="1"/>
  <c r="AF10" i="7"/>
  <c r="EE10" i="7" s="1"/>
  <c r="AF26" i="7"/>
  <c r="EE26" i="7" s="1"/>
  <c r="AF29" i="7"/>
  <c r="EE29" i="7" s="1"/>
  <c r="AF18" i="7"/>
  <c r="EE18" i="7" s="1"/>
  <c r="AF65" i="7"/>
  <c r="EE65" i="7" s="1"/>
  <c r="AY79" i="7"/>
  <c r="EX79" i="7" s="1"/>
  <c r="AY7" i="7"/>
  <c r="EX7" i="7" s="1"/>
  <c r="AY4" i="7"/>
  <c r="EX4" i="7" s="1"/>
  <c r="AY9" i="7"/>
  <c r="EX9" i="7" s="1"/>
  <c r="AY15" i="7"/>
  <c r="EX15" i="7" s="1"/>
  <c r="AY11" i="7"/>
  <c r="EX11" i="7" s="1"/>
  <c r="AY6" i="7"/>
  <c r="EX6" i="7" s="1"/>
  <c r="AY5" i="7"/>
  <c r="EX5" i="7" s="1"/>
  <c r="AY3" i="7"/>
  <c r="EX3" i="7" s="1"/>
  <c r="AY8" i="7"/>
  <c r="EX8" i="7" s="1"/>
  <c r="AZ75" i="7"/>
  <c r="EY75" i="7" s="1"/>
  <c r="BA13" i="7"/>
  <c r="EZ13" i="7" s="1"/>
  <c r="BA58" i="7"/>
  <c r="EZ58" i="7" s="1"/>
  <c r="BA83" i="7"/>
  <c r="EZ83" i="7" s="1"/>
  <c r="BA15" i="7"/>
  <c r="EZ15" i="7" s="1"/>
  <c r="BA70" i="7"/>
  <c r="EZ70" i="7" s="1"/>
  <c r="BA67" i="7"/>
  <c r="EZ67" i="7" s="1"/>
  <c r="BA88" i="7"/>
  <c r="EZ88" i="7" s="1"/>
  <c r="BA22" i="7"/>
  <c r="EZ22" i="7" s="1"/>
  <c r="BA96" i="7"/>
  <c r="EZ96" i="7" s="1"/>
  <c r="BA39" i="7"/>
  <c r="EZ39" i="7" s="1"/>
  <c r="BA76" i="7"/>
  <c r="EZ76" i="7" s="1"/>
  <c r="BA69" i="7"/>
  <c r="EZ69" i="7" s="1"/>
  <c r="BA50" i="7"/>
  <c r="EZ50" i="7" s="1"/>
  <c r="BA81" i="7"/>
  <c r="EZ81" i="7" s="1"/>
  <c r="BA24" i="7"/>
  <c r="EZ24" i="7" s="1"/>
  <c r="BA75" i="7"/>
  <c r="EZ75" i="7" s="1"/>
  <c r="BA43" i="7"/>
  <c r="EZ43" i="7" s="1"/>
  <c r="BA99" i="7"/>
  <c r="EZ99" i="7" s="1"/>
  <c r="BA48" i="7"/>
  <c r="EZ48" i="7" s="1"/>
  <c r="BA53" i="7"/>
  <c r="EZ53" i="7" s="1"/>
  <c r="BA62" i="7"/>
  <c r="EZ62" i="7" s="1"/>
  <c r="BA82" i="7"/>
  <c r="EZ82" i="7" s="1"/>
  <c r="BA72" i="7"/>
  <c r="EZ72" i="7" s="1"/>
  <c r="BA60" i="7"/>
  <c r="EZ60" i="7" s="1"/>
  <c r="BA27" i="7"/>
  <c r="EZ27" i="7" s="1"/>
  <c r="BA74" i="7"/>
  <c r="EZ74" i="7" s="1"/>
  <c r="BA36" i="7"/>
  <c r="EZ36" i="7" s="1"/>
  <c r="BA5" i="7"/>
  <c r="EZ5" i="7" s="1"/>
  <c r="BA47" i="7"/>
  <c r="EZ47" i="7" s="1"/>
  <c r="BA65" i="7"/>
  <c r="EZ65" i="7" s="1"/>
  <c r="BA73" i="7"/>
  <c r="EZ73" i="7" s="1"/>
  <c r="BA89" i="7"/>
  <c r="EZ89" i="7" s="1"/>
  <c r="BA57" i="7"/>
  <c r="EZ57" i="7" s="1"/>
  <c r="BA91" i="7"/>
  <c r="EZ91" i="7" s="1"/>
  <c r="BA49" i="7"/>
  <c r="EZ49" i="7" s="1"/>
  <c r="BA23" i="7"/>
  <c r="EZ23" i="7" s="1"/>
  <c r="BA33" i="7"/>
  <c r="EZ33" i="7" s="1"/>
  <c r="BA42" i="7"/>
  <c r="EZ42" i="7" s="1"/>
  <c r="BA45" i="7"/>
  <c r="EZ45" i="7" s="1"/>
  <c r="BA44" i="7"/>
  <c r="EZ44" i="7" s="1"/>
  <c r="BA32" i="7"/>
  <c r="EZ32" i="7" s="1"/>
  <c r="BA63" i="7"/>
  <c r="EZ63" i="7" s="1"/>
  <c r="BA41" i="7"/>
  <c r="EZ41" i="7" s="1"/>
  <c r="BA93" i="7"/>
  <c r="EZ93" i="7" s="1"/>
  <c r="BA16" i="7"/>
  <c r="EZ16" i="7" s="1"/>
  <c r="BA35" i="7"/>
  <c r="EZ35" i="7" s="1"/>
  <c r="BA98" i="7"/>
  <c r="EZ98" i="7" s="1"/>
  <c r="BA30" i="7"/>
  <c r="EZ30" i="7" s="1"/>
  <c r="BA12" i="7"/>
  <c r="EZ12" i="7" s="1"/>
  <c r="BA52" i="7"/>
  <c r="EZ52" i="7" s="1"/>
  <c r="BA38" i="7"/>
  <c r="EZ38" i="7" s="1"/>
  <c r="BA84" i="7"/>
  <c r="EZ84" i="7" s="1"/>
  <c r="BA94" i="7"/>
  <c r="EZ94" i="7" s="1"/>
  <c r="BA95" i="7"/>
  <c r="EZ95" i="7" s="1"/>
  <c r="BA29" i="7"/>
  <c r="EZ29" i="7" s="1"/>
  <c r="BA100" i="7"/>
  <c r="EZ100" i="7" s="1"/>
  <c r="BA26" i="7"/>
  <c r="EZ26" i="7" s="1"/>
  <c r="BA10" i="7"/>
  <c r="EZ10" i="7" s="1"/>
  <c r="BA92" i="7"/>
  <c r="EZ92" i="7" s="1"/>
  <c r="BA51" i="7"/>
  <c r="EZ51" i="7" s="1"/>
  <c r="BA28" i="7"/>
  <c r="EZ28" i="7" s="1"/>
  <c r="BA80" i="7"/>
  <c r="EZ80" i="7" s="1"/>
  <c r="BA68" i="7"/>
  <c r="EZ68" i="7" s="1"/>
  <c r="BA87" i="7"/>
  <c r="EZ87" i="7" s="1"/>
  <c r="BA14" i="7"/>
  <c r="EZ14" i="7" s="1"/>
  <c r="BA85" i="7"/>
  <c r="EZ85" i="7" s="1"/>
  <c r="BA17" i="7"/>
  <c r="EZ17" i="7" s="1"/>
  <c r="BA64" i="7"/>
  <c r="EZ64" i="7" s="1"/>
  <c r="BA101" i="7"/>
  <c r="EZ101" i="7" s="1"/>
  <c r="BA90" i="7"/>
  <c r="EZ90" i="7" s="1"/>
  <c r="BA71" i="7"/>
  <c r="EZ71" i="7" s="1"/>
  <c r="BA86" i="7"/>
  <c r="EZ86" i="7" s="1"/>
  <c r="BA46" i="7"/>
  <c r="EZ46" i="7" s="1"/>
  <c r="BA97" i="7"/>
  <c r="EZ97" i="7" s="1"/>
  <c r="BA18" i="7"/>
  <c r="EZ18" i="7" s="1"/>
  <c r="BA77" i="7"/>
  <c r="EZ77" i="7" s="1"/>
  <c r="BA66" i="7"/>
  <c r="EZ66" i="7" s="1"/>
  <c r="BA78" i="7"/>
  <c r="EZ78" i="7" s="1"/>
  <c r="BA19" i="7"/>
  <c r="EZ19" i="7" s="1"/>
  <c r="BA79" i="7"/>
  <c r="EZ79" i="7" s="1"/>
  <c r="BA40" i="7"/>
  <c r="EZ40" i="7" s="1"/>
  <c r="BA31" i="7"/>
  <c r="EZ31" i="7" s="1"/>
  <c r="BA7" i="7"/>
  <c r="EZ7" i="7" s="1"/>
  <c r="BA102" i="7"/>
  <c r="EZ102" i="7" s="1"/>
  <c r="BA61" i="7"/>
  <c r="EZ61" i="7" s="1"/>
  <c r="BA56" i="7"/>
  <c r="EZ56" i="7" s="1"/>
  <c r="BA55" i="7"/>
  <c r="EZ55" i="7" s="1"/>
  <c r="BA37" i="7"/>
  <c r="EZ37" i="7" s="1"/>
  <c r="BA20" i="7"/>
  <c r="EZ20" i="7" s="1"/>
  <c r="BA54" i="7"/>
  <c r="EZ54" i="7" s="1"/>
  <c r="BA34" i="7"/>
  <c r="EZ34" i="7" s="1"/>
  <c r="BA25" i="7"/>
  <c r="EZ25" i="7" s="1"/>
  <c r="BA59" i="7"/>
  <c r="EZ59" i="7" s="1"/>
  <c r="BA11" i="7"/>
  <c r="EZ11" i="7" s="1"/>
  <c r="BA21" i="7"/>
  <c r="EZ21" i="7" s="1"/>
  <c r="BA4" i="7"/>
  <c r="EZ4" i="7" s="1"/>
  <c r="BA9" i="7"/>
  <c r="EZ9" i="7" s="1"/>
  <c r="BA6" i="7"/>
  <c r="EZ6" i="7" s="1"/>
  <c r="BA3" i="7"/>
  <c r="EZ3" i="7" s="1"/>
  <c r="DH5" i="7"/>
  <c r="HG5" i="7" s="1"/>
  <c r="DH6" i="7"/>
  <c r="HG6" i="7" s="1"/>
  <c r="DH3" i="7"/>
  <c r="HG3" i="7" s="1"/>
  <c r="DH8" i="7"/>
  <c r="HG8" i="7" s="1"/>
  <c r="DH96" i="7"/>
  <c r="HG96" i="7" s="1"/>
  <c r="DH42" i="7"/>
  <c r="HG42" i="7" s="1"/>
  <c r="DH46" i="7"/>
  <c r="HG46" i="7" s="1"/>
  <c r="DH43" i="7"/>
  <c r="HG43" i="7" s="1"/>
  <c r="DH99" i="7"/>
  <c r="HG99" i="7" s="1"/>
  <c r="DH11" i="7"/>
  <c r="HG11" i="7" s="1"/>
  <c r="DH75" i="7"/>
  <c r="HG75" i="7" s="1"/>
  <c r="DH97" i="7"/>
  <c r="HG97" i="7" s="1"/>
  <c r="DH20" i="7"/>
  <c r="HG20" i="7" s="1"/>
  <c r="DH41" i="7"/>
  <c r="HG41" i="7" s="1"/>
  <c r="DH37" i="7"/>
  <c r="HG37" i="7" s="1"/>
  <c r="DH84" i="7"/>
  <c r="HG84" i="7" s="1"/>
  <c r="DH92" i="7"/>
  <c r="HG92" i="7" s="1"/>
  <c r="DH31" i="7"/>
  <c r="HG31" i="7" s="1"/>
  <c r="DH100" i="7"/>
  <c r="HG100" i="7" s="1"/>
  <c r="DH35" i="7"/>
  <c r="HG35" i="7" s="1"/>
  <c r="DH39" i="7"/>
  <c r="HG39" i="7" s="1"/>
  <c r="DH93" i="7"/>
  <c r="HG93" i="7" s="1"/>
  <c r="DH10" i="7"/>
  <c r="HG10" i="7" s="1"/>
  <c r="DH63" i="7"/>
  <c r="HG63" i="7" s="1"/>
  <c r="DH86" i="7"/>
  <c r="HG86" i="7" s="1"/>
  <c r="DH34" i="7"/>
  <c r="HG34" i="7" s="1"/>
  <c r="DH30" i="7"/>
  <c r="HG30" i="7" s="1"/>
  <c r="DH71" i="7"/>
  <c r="HG71" i="7" s="1"/>
  <c r="DH13" i="7"/>
  <c r="HG13" i="7" s="1"/>
  <c r="DH74" i="7"/>
  <c r="HG74" i="7" s="1"/>
  <c r="DH83" i="7"/>
  <c r="HG83" i="7" s="1"/>
  <c r="DH23" i="7"/>
  <c r="HG23" i="7" s="1"/>
  <c r="DH22" i="7"/>
  <c r="HG22" i="7" s="1"/>
  <c r="DH70" i="7"/>
  <c r="HG70" i="7" s="1"/>
  <c r="DH50" i="7"/>
  <c r="HG50" i="7" s="1"/>
  <c r="DH76" i="7"/>
  <c r="HG76" i="7" s="1"/>
  <c r="DH98" i="7"/>
  <c r="HG98" i="7" s="1"/>
  <c r="DH12" i="7"/>
  <c r="HG12" i="7" s="1"/>
  <c r="DH95" i="7"/>
  <c r="HG95" i="7" s="1"/>
  <c r="DH45" i="7"/>
  <c r="HG45" i="7" s="1"/>
  <c r="DH66" i="7"/>
  <c r="HG66" i="7" s="1"/>
  <c r="DH65" i="7"/>
  <c r="HG65" i="7" s="1"/>
  <c r="DH87" i="7"/>
  <c r="HG87" i="7" s="1"/>
  <c r="DH60" i="7"/>
  <c r="HG60" i="7" s="1"/>
  <c r="DH40" i="7"/>
  <c r="HG40" i="7" s="1"/>
  <c r="DH64" i="7"/>
  <c r="HG64" i="7" s="1"/>
  <c r="DH88" i="7"/>
  <c r="HG88" i="7" s="1"/>
  <c r="DH89" i="7"/>
  <c r="HG89" i="7" s="1"/>
  <c r="DH44" i="7"/>
  <c r="HG44" i="7" s="1"/>
  <c r="DH51" i="7"/>
  <c r="HG51" i="7" s="1"/>
  <c r="DH72" i="7"/>
  <c r="HG72" i="7" s="1"/>
  <c r="DH82" i="7"/>
  <c r="HG82" i="7" s="1"/>
  <c r="DH49" i="7"/>
  <c r="HG49" i="7" s="1"/>
  <c r="DH32" i="7"/>
  <c r="HG32" i="7" s="1"/>
  <c r="DH48" i="7"/>
  <c r="HG48" i="7" s="1"/>
  <c r="DH14" i="7"/>
  <c r="HG14" i="7" s="1"/>
  <c r="DH78" i="7"/>
  <c r="HG78" i="7" s="1"/>
  <c r="DH79" i="7"/>
  <c r="HG79" i="7" s="1"/>
  <c r="DH25" i="7"/>
  <c r="HG25" i="7" s="1"/>
  <c r="DH59" i="7"/>
  <c r="HG59" i="7" s="1"/>
  <c r="DH53" i="7"/>
  <c r="HG53" i="7" s="1"/>
  <c r="DH69" i="7"/>
  <c r="HG69" i="7" s="1"/>
  <c r="DH38" i="7"/>
  <c r="HG38" i="7" s="1"/>
  <c r="DH102" i="7"/>
  <c r="HG102" i="7" s="1"/>
  <c r="DH17" i="7"/>
  <c r="HG17" i="7" s="1"/>
  <c r="DH33" i="7"/>
  <c r="HG33" i="7" s="1"/>
  <c r="DH61" i="7"/>
  <c r="HG61" i="7" s="1"/>
  <c r="DH68" i="7"/>
  <c r="HG68" i="7" s="1"/>
  <c r="DH24" i="7"/>
  <c r="HG24" i="7" s="1"/>
  <c r="DH27" i="7"/>
  <c r="HG27" i="7" s="1"/>
  <c r="DH94" i="7"/>
  <c r="HG94" i="7" s="1"/>
  <c r="DH47" i="7"/>
  <c r="HG47" i="7" s="1"/>
  <c r="DH85" i="7"/>
  <c r="HG85" i="7" s="1"/>
  <c r="DH73" i="7"/>
  <c r="HG73" i="7" s="1"/>
  <c r="DH101" i="7"/>
  <c r="HG101" i="7" s="1"/>
  <c r="DH7" i="7"/>
  <c r="HG7" i="7" s="1"/>
  <c r="DH91" i="7"/>
  <c r="HG91" i="7" s="1"/>
  <c r="DH15" i="7"/>
  <c r="HG15" i="7" s="1"/>
  <c r="DH57" i="7"/>
  <c r="HG57" i="7" s="1"/>
  <c r="DH56" i="7"/>
  <c r="HG56" i="7" s="1"/>
  <c r="DH55" i="7"/>
  <c r="HG55" i="7" s="1"/>
  <c r="DH26" i="7"/>
  <c r="HG26" i="7" s="1"/>
  <c r="DH29" i="7"/>
  <c r="HG29" i="7" s="1"/>
  <c r="DH77" i="7"/>
  <c r="HG77" i="7" s="1"/>
  <c r="DH54" i="7"/>
  <c r="HG54" i="7" s="1"/>
  <c r="DH21" i="7"/>
  <c r="HG21" i="7" s="1"/>
  <c r="DH81" i="7"/>
  <c r="HG81" i="7" s="1"/>
  <c r="DH28" i="7"/>
  <c r="HG28" i="7" s="1"/>
  <c r="DH18" i="7"/>
  <c r="HG18" i="7" s="1"/>
  <c r="DH52" i="7"/>
  <c r="HG52" i="7" s="1"/>
  <c r="DH67" i="7"/>
  <c r="HG67" i="7" s="1"/>
  <c r="DH90" i="7"/>
  <c r="HG90" i="7" s="1"/>
  <c r="DH58" i="7"/>
  <c r="HG58" i="7" s="1"/>
  <c r="DH36" i="7"/>
  <c r="HG36" i="7" s="1"/>
  <c r="DH16" i="7"/>
  <c r="HG16" i="7" s="1"/>
  <c r="DH19" i="7"/>
  <c r="HG19" i="7" s="1"/>
  <c r="DH80" i="7"/>
  <c r="HG80" i="7" s="1"/>
  <c r="DH62" i="7"/>
  <c r="HG62" i="7" s="1"/>
  <c r="DH4" i="7"/>
  <c r="HG4" i="7" s="1"/>
  <c r="T24" i="7"/>
  <c r="DS24" i="7" s="1"/>
  <c r="AZ5" i="7"/>
  <c r="EY5" i="7" s="1"/>
  <c r="T26" i="7"/>
  <c r="DS26" i="7" s="1"/>
  <c r="AK63" i="7"/>
  <c r="EJ63" i="7" s="1"/>
  <c r="AK77" i="7"/>
  <c r="EJ77" i="7" s="1"/>
  <c r="AK44" i="7"/>
  <c r="EJ44" i="7" s="1"/>
  <c r="AK61" i="7"/>
  <c r="EJ61" i="7" s="1"/>
  <c r="AK66" i="7"/>
  <c r="EJ66" i="7" s="1"/>
  <c r="AK51" i="7"/>
  <c r="EJ51" i="7" s="1"/>
  <c r="AK26" i="7"/>
  <c r="EJ26" i="7" s="1"/>
  <c r="AK47" i="7"/>
  <c r="EJ47" i="7" s="1"/>
  <c r="AK94" i="7"/>
  <c r="EJ94" i="7" s="1"/>
  <c r="AK11" i="7"/>
  <c r="EJ11" i="7" s="1"/>
  <c r="AK6" i="7"/>
  <c r="EJ6" i="7" s="1"/>
  <c r="AK3" i="7"/>
  <c r="EJ3" i="7" s="1"/>
  <c r="AK24" i="7"/>
  <c r="EJ24" i="7" s="1"/>
  <c r="CR63" i="7"/>
  <c r="GQ63" i="7" s="1"/>
  <c r="CR36" i="7"/>
  <c r="GQ36" i="7" s="1"/>
  <c r="CR46" i="7"/>
  <c r="GQ46" i="7" s="1"/>
  <c r="CR94" i="7"/>
  <c r="GQ94" i="7" s="1"/>
  <c r="CR82" i="7"/>
  <c r="GQ82" i="7" s="1"/>
  <c r="CR71" i="7"/>
  <c r="GQ71" i="7" s="1"/>
  <c r="CR74" i="7"/>
  <c r="GQ74" i="7" s="1"/>
  <c r="CR50" i="7"/>
  <c r="GQ50" i="7" s="1"/>
  <c r="CR41" i="7"/>
  <c r="GQ41" i="7" s="1"/>
  <c r="CR33" i="7"/>
  <c r="GQ33" i="7" s="1"/>
  <c r="CR35" i="7"/>
  <c r="GQ35" i="7" s="1"/>
  <c r="CR90" i="7"/>
  <c r="GQ90" i="7" s="1"/>
  <c r="CR87" i="7"/>
  <c r="GQ87" i="7" s="1"/>
  <c r="CR10" i="7"/>
  <c r="GQ10" i="7" s="1"/>
  <c r="CR96" i="7"/>
  <c r="GQ96" i="7" s="1"/>
  <c r="CR38" i="7"/>
  <c r="GQ38" i="7" s="1"/>
  <c r="CR51" i="7"/>
  <c r="GQ51" i="7" s="1"/>
  <c r="CR68" i="7"/>
  <c r="GQ68" i="7" s="1"/>
  <c r="CR42" i="7"/>
  <c r="GQ42" i="7" s="1"/>
  <c r="CR58" i="7"/>
  <c r="GQ58" i="7" s="1"/>
  <c r="CR20" i="7"/>
  <c r="GQ20" i="7" s="1"/>
  <c r="CR22" i="7"/>
  <c r="GQ22" i="7" s="1"/>
  <c r="CR92" i="7"/>
  <c r="GQ92" i="7" s="1"/>
  <c r="CR39" i="7"/>
  <c r="GQ39" i="7" s="1"/>
  <c r="CR18" i="7"/>
  <c r="GQ18" i="7" s="1"/>
  <c r="CR67" i="7"/>
  <c r="GQ67" i="7" s="1"/>
  <c r="CR45" i="7"/>
  <c r="GQ45" i="7" s="1"/>
  <c r="CR55" i="7"/>
  <c r="GQ55" i="7" s="1"/>
  <c r="CR15" i="7"/>
  <c r="GQ15" i="7" s="1"/>
  <c r="CR26" i="7"/>
  <c r="GQ26" i="7" s="1"/>
  <c r="CR12" i="7"/>
  <c r="GQ12" i="7" s="1"/>
  <c r="CR4" i="7"/>
  <c r="GQ4" i="7" s="1"/>
  <c r="CR77" i="7"/>
  <c r="GQ77" i="7" s="1"/>
  <c r="CR80" i="7"/>
  <c r="GQ80" i="7" s="1"/>
  <c r="CR84" i="7"/>
  <c r="GQ84" i="7" s="1"/>
  <c r="CR16" i="7"/>
  <c r="GQ16" i="7" s="1"/>
  <c r="CR7" i="7"/>
  <c r="GQ7" i="7" s="1"/>
  <c r="AY10" i="7"/>
  <c r="EX10" i="7" s="1"/>
  <c r="DD66" i="7"/>
  <c r="HC66" i="7" s="1"/>
  <c r="CE40" i="7"/>
  <c r="GD40" i="7" s="1"/>
  <c r="CE12" i="7"/>
  <c r="GD12" i="7" s="1"/>
  <c r="CE7" i="7"/>
  <c r="GD7" i="7" s="1"/>
  <c r="CE47" i="7"/>
  <c r="GD47" i="7" s="1"/>
  <c r="CE58" i="7"/>
  <c r="GD58" i="7" s="1"/>
  <c r="CE4" i="7"/>
  <c r="GD4" i="7" s="1"/>
  <c r="CE6" i="7"/>
  <c r="GD6" i="7" s="1"/>
  <c r="CE9" i="7"/>
  <c r="GD9" i="7" s="1"/>
  <c r="CE3" i="7"/>
  <c r="GD3" i="7" s="1"/>
  <c r="CE11" i="7"/>
  <c r="GD11" i="7" s="1"/>
  <c r="CE24" i="7"/>
  <c r="GD24" i="7" s="1"/>
  <c r="CE15" i="7"/>
  <c r="GD15" i="7" s="1"/>
  <c r="CE8" i="7"/>
  <c r="GD8" i="7" s="1"/>
  <c r="CE5" i="7"/>
  <c r="GD5" i="7" s="1"/>
  <c r="T41" i="7"/>
  <c r="DS41" i="7" s="1"/>
  <c r="CE34" i="7"/>
  <c r="GD34" i="7" s="1"/>
  <c r="AZ31" i="7"/>
  <c r="EY31" i="7" s="1"/>
  <c r="CL6" i="7"/>
  <c r="GK6" i="7" s="1"/>
  <c r="CL9" i="7"/>
  <c r="GK9" i="7" s="1"/>
  <c r="CL5" i="7"/>
  <c r="GK5" i="7" s="1"/>
  <c r="CL8" i="7"/>
  <c r="GK8" i="7" s="1"/>
  <c r="CL96" i="7"/>
  <c r="GK96" i="7" s="1"/>
  <c r="CL91" i="7"/>
  <c r="GK91" i="7" s="1"/>
  <c r="CL57" i="7"/>
  <c r="GK57" i="7" s="1"/>
  <c r="CL82" i="7"/>
  <c r="GK82" i="7" s="1"/>
  <c r="CL73" i="7"/>
  <c r="GK73" i="7" s="1"/>
  <c r="CL70" i="7"/>
  <c r="GK70" i="7" s="1"/>
  <c r="CL45" i="7"/>
  <c r="GK45" i="7" s="1"/>
  <c r="CL39" i="7"/>
  <c r="GK39" i="7" s="1"/>
  <c r="CL48" i="7"/>
  <c r="GK48" i="7" s="1"/>
  <c r="CL64" i="7"/>
  <c r="GK64" i="7" s="1"/>
  <c r="CL38" i="7"/>
  <c r="GK38" i="7" s="1"/>
  <c r="CL52" i="7"/>
  <c r="GK52" i="7" s="1"/>
  <c r="CL41" i="7"/>
  <c r="GK41" i="7" s="1"/>
  <c r="CL37" i="7"/>
  <c r="GK37" i="7" s="1"/>
  <c r="CL95" i="7"/>
  <c r="GK95" i="7" s="1"/>
  <c r="CL22" i="7"/>
  <c r="GK22" i="7" s="1"/>
  <c r="CL84" i="7"/>
  <c r="GK84" i="7" s="1"/>
  <c r="CL42" i="7"/>
  <c r="GK42" i="7" s="1"/>
  <c r="CL51" i="7"/>
  <c r="GK51" i="7" s="1"/>
  <c r="CL90" i="7"/>
  <c r="GK90" i="7" s="1"/>
  <c r="CL17" i="7"/>
  <c r="GK17" i="7" s="1"/>
  <c r="CL61" i="7"/>
  <c r="GK61" i="7" s="1"/>
  <c r="CL87" i="7"/>
  <c r="GK87" i="7" s="1"/>
  <c r="CL15" i="7"/>
  <c r="GK15" i="7" s="1"/>
  <c r="CL28" i="7"/>
  <c r="GK28" i="7" s="1"/>
  <c r="CL80" i="7"/>
  <c r="GK80" i="7" s="1"/>
  <c r="CL14" i="7"/>
  <c r="GK14" i="7" s="1"/>
  <c r="CL75" i="7"/>
  <c r="GK75" i="7" s="1"/>
  <c r="CL55" i="7"/>
  <c r="GK55" i="7" s="1"/>
  <c r="CL71" i="7"/>
  <c r="GK71" i="7" s="1"/>
  <c r="CL56" i="7"/>
  <c r="GK56" i="7" s="1"/>
  <c r="CL31" i="7"/>
  <c r="GK31" i="7" s="1"/>
  <c r="CL49" i="7"/>
  <c r="GK49" i="7" s="1"/>
  <c r="CL83" i="7"/>
  <c r="GK83" i="7" s="1"/>
  <c r="CL86" i="7"/>
  <c r="GK86" i="7" s="1"/>
  <c r="CL79" i="7"/>
  <c r="GK79" i="7" s="1"/>
  <c r="CL36" i="7"/>
  <c r="GK36" i="7" s="1"/>
  <c r="CL30" i="7"/>
  <c r="GK30" i="7" s="1"/>
  <c r="CL59" i="7"/>
  <c r="GK59" i="7" s="1"/>
  <c r="CL35" i="7"/>
  <c r="GK35" i="7" s="1"/>
  <c r="CL74" i="7"/>
  <c r="GK74" i="7" s="1"/>
  <c r="CL92" i="7"/>
  <c r="GK92" i="7" s="1"/>
  <c r="CL19" i="7"/>
  <c r="GK19" i="7" s="1"/>
  <c r="CL46" i="7"/>
  <c r="GK46" i="7" s="1"/>
  <c r="CL65" i="7"/>
  <c r="GK65" i="7" s="1"/>
  <c r="CL27" i="7"/>
  <c r="GK27" i="7" s="1"/>
  <c r="CL88" i="7"/>
  <c r="GK88" i="7" s="1"/>
  <c r="CL43" i="7"/>
  <c r="GK43" i="7" s="1"/>
  <c r="CL50" i="7"/>
  <c r="GK50" i="7" s="1"/>
  <c r="CL33" i="7"/>
  <c r="GK33" i="7" s="1"/>
  <c r="CL32" i="7"/>
  <c r="GK32" i="7" s="1"/>
  <c r="CL85" i="7"/>
  <c r="GK85" i="7" s="1"/>
  <c r="CL29" i="7"/>
  <c r="GK29" i="7" s="1"/>
  <c r="CL101" i="7"/>
  <c r="GK101" i="7" s="1"/>
  <c r="CL97" i="7"/>
  <c r="GK97" i="7" s="1"/>
  <c r="CL24" i="7"/>
  <c r="GK24" i="7" s="1"/>
  <c r="CL40" i="7"/>
  <c r="GK40" i="7" s="1"/>
  <c r="CL100" i="7"/>
  <c r="GK100" i="7" s="1"/>
  <c r="CL13" i="7"/>
  <c r="GK13" i="7" s="1"/>
  <c r="CL69" i="7"/>
  <c r="GK69" i="7" s="1"/>
  <c r="CL25" i="7"/>
  <c r="GK25" i="7" s="1"/>
  <c r="CL16" i="7"/>
  <c r="GK16" i="7" s="1"/>
  <c r="CL89" i="7"/>
  <c r="GK89" i="7" s="1"/>
  <c r="CL23" i="7"/>
  <c r="GK23" i="7" s="1"/>
  <c r="CL81" i="7"/>
  <c r="GK81" i="7" s="1"/>
  <c r="CL94" i="7"/>
  <c r="GK94" i="7" s="1"/>
  <c r="CL72" i="7"/>
  <c r="GK72" i="7" s="1"/>
  <c r="CL102" i="7"/>
  <c r="GK102" i="7" s="1"/>
  <c r="CL21" i="7"/>
  <c r="GK21" i="7" s="1"/>
  <c r="CL93" i="7"/>
  <c r="GK93" i="7" s="1"/>
  <c r="CL18" i="7"/>
  <c r="GK18" i="7" s="1"/>
  <c r="CL68" i="7"/>
  <c r="GK68" i="7" s="1"/>
  <c r="CL99" i="7"/>
  <c r="GK99" i="7" s="1"/>
  <c r="CL11" i="7"/>
  <c r="GK11" i="7" s="1"/>
  <c r="CL67" i="7"/>
  <c r="GK67" i="7" s="1"/>
  <c r="CL54" i="7"/>
  <c r="GK54" i="7" s="1"/>
  <c r="CL77" i="7"/>
  <c r="GK77" i="7" s="1"/>
  <c r="CL98" i="7"/>
  <c r="GK98" i="7" s="1"/>
  <c r="CL62" i="7"/>
  <c r="GK62" i="7" s="1"/>
  <c r="CL10" i="7"/>
  <c r="GK10" i="7" s="1"/>
  <c r="CL47" i="7"/>
  <c r="GK47" i="7" s="1"/>
  <c r="CL76" i="7"/>
  <c r="GK76" i="7" s="1"/>
  <c r="CL60" i="7"/>
  <c r="GK60" i="7" s="1"/>
  <c r="CL58" i="7"/>
  <c r="GK58" i="7" s="1"/>
  <c r="CL44" i="7"/>
  <c r="GK44" i="7" s="1"/>
  <c r="CL26" i="7"/>
  <c r="GK26" i="7" s="1"/>
  <c r="CL63" i="7"/>
  <c r="GK63" i="7" s="1"/>
  <c r="CL78" i="7"/>
  <c r="GK78" i="7" s="1"/>
  <c r="CL53" i="7"/>
  <c r="GK53" i="7" s="1"/>
  <c r="CL34" i="7"/>
  <c r="GK34" i="7" s="1"/>
  <c r="CL66" i="7"/>
  <c r="GK66" i="7" s="1"/>
  <c r="DD5" i="7"/>
  <c r="HC5" i="7" s="1"/>
  <c r="DD75" i="7"/>
  <c r="HC75" i="7" s="1"/>
  <c r="DD10" i="7"/>
  <c r="HC10" i="7" s="1"/>
  <c r="DD39" i="7"/>
  <c r="HC39" i="7" s="1"/>
  <c r="DD28" i="7"/>
  <c r="HC28" i="7" s="1"/>
  <c r="DD95" i="7"/>
  <c r="HC95" i="7" s="1"/>
  <c r="DD36" i="7"/>
  <c r="HC36" i="7" s="1"/>
  <c r="DD46" i="7"/>
  <c r="HC46" i="7" s="1"/>
  <c r="DD77" i="7"/>
  <c r="HC77" i="7" s="1"/>
  <c r="DD25" i="7"/>
  <c r="HC25" i="7" s="1"/>
  <c r="DD85" i="7"/>
  <c r="HC85" i="7" s="1"/>
  <c r="DD53" i="7"/>
  <c r="HC53" i="7" s="1"/>
  <c r="DD41" i="7"/>
  <c r="HC41" i="7" s="1"/>
  <c r="DD29" i="7"/>
  <c r="HC29" i="7" s="1"/>
  <c r="DD101" i="7"/>
  <c r="HC101" i="7" s="1"/>
  <c r="DD17" i="7"/>
  <c r="HC17" i="7" s="1"/>
  <c r="DD78" i="7"/>
  <c r="HC78" i="7" s="1"/>
  <c r="DD102" i="7"/>
  <c r="HC102" i="7" s="1"/>
  <c r="DD30" i="7"/>
  <c r="HC30" i="7" s="1"/>
  <c r="DD43" i="7"/>
  <c r="HC43" i="7" s="1"/>
  <c r="DD69" i="7"/>
  <c r="HC69" i="7" s="1"/>
  <c r="DD21" i="7"/>
  <c r="HC21" i="7" s="1"/>
  <c r="DD57" i="7"/>
  <c r="HC57" i="7" s="1"/>
  <c r="DD98" i="7"/>
  <c r="HC98" i="7" s="1"/>
  <c r="DD14" i="7"/>
  <c r="HC14" i="7" s="1"/>
  <c r="DD93" i="7"/>
  <c r="HC93" i="7" s="1"/>
  <c r="DD70" i="7"/>
  <c r="HC70" i="7" s="1"/>
  <c r="DD81" i="7"/>
  <c r="HC81" i="7" s="1"/>
  <c r="DD26" i="7"/>
  <c r="HC26" i="7" s="1"/>
  <c r="DD96" i="7"/>
  <c r="HC96" i="7" s="1"/>
  <c r="DD38" i="7"/>
  <c r="HC38" i="7" s="1"/>
  <c r="DD31" i="7"/>
  <c r="HC31" i="7" s="1"/>
  <c r="DD79" i="7"/>
  <c r="HC79" i="7" s="1"/>
  <c r="DD83" i="7"/>
  <c r="HC83" i="7" s="1"/>
  <c r="DD32" i="7"/>
  <c r="HC32" i="7" s="1"/>
  <c r="DD76" i="7"/>
  <c r="HC76" i="7" s="1"/>
  <c r="DD80" i="7"/>
  <c r="HC80" i="7" s="1"/>
  <c r="DD15" i="7"/>
  <c r="HC15" i="7" s="1"/>
  <c r="DD19" i="7"/>
  <c r="HC19" i="7" s="1"/>
  <c r="DD74" i="7"/>
  <c r="HC74" i="7" s="1"/>
  <c r="DD52" i="7"/>
  <c r="HC52" i="7" s="1"/>
  <c r="DD23" i="7"/>
  <c r="HC23" i="7" s="1"/>
  <c r="DD60" i="7"/>
  <c r="HC60" i="7" s="1"/>
  <c r="DD72" i="7"/>
  <c r="HC72" i="7" s="1"/>
  <c r="DD100" i="7"/>
  <c r="HC100" i="7" s="1"/>
  <c r="DD24" i="7"/>
  <c r="HC24" i="7" s="1"/>
  <c r="DD37" i="7"/>
  <c r="HC37" i="7" s="1"/>
  <c r="DD40" i="7"/>
  <c r="HC40" i="7" s="1"/>
  <c r="DD63" i="7"/>
  <c r="HC63" i="7" s="1"/>
  <c r="DD7" i="7"/>
  <c r="HC7" i="7" s="1"/>
  <c r="DD99" i="7"/>
  <c r="HC99" i="7" s="1"/>
  <c r="DD71" i="7"/>
  <c r="HC71" i="7" s="1"/>
  <c r="DD51" i="7"/>
  <c r="HC51" i="7" s="1"/>
  <c r="DD91" i="7"/>
  <c r="HC91" i="7" s="1"/>
  <c r="DD90" i="7"/>
  <c r="HC90" i="7" s="1"/>
  <c r="DD88" i="7"/>
  <c r="HC88" i="7" s="1"/>
  <c r="DD49" i="7"/>
  <c r="HC49" i="7" s="1"/>
  <c r="DD87" i="7"/>
  <c r="HC87" i="7" s="1"/>
  <c r="DD22" i="7"/>
  <c r="HC22" i="7" s="1"/>
  <c r="DD34" i="7"/>
  <c r="HC34" i="7" s="1"/>
  <c r="DD68" i="7"/>
  <c r="HC68" i="7" s="1"/>
  <c r="DD33" i="7"/>
  <c r="HC33" i="7" s="1"/>
  <c r="DD47" i="7"/>
  <c r="HC47" i="7" s="1"/>
  <c r="DD65" i="7"/>
  <c r="HC65" i="7" s="1"/>
  <c r="DD94" i="7"/>
  <c r="HC94" i="7" s="1"/>
  <c r="DD97" i="7"/>
  <c r="HC97" i="7" s="1"/>
  <c r="DD54" i="7"/>
  <c r="HC54" i="7" s="1"/>
  <c r="DD20" i="7"/>
  <c r="HC20" i="7" s="1"/>
  <c r="DD12" i="7"/>
  <c r="HC12" i="7" s="1"/>
  <c r="DD55" i="7"/>
  <c r="HC55" i="7" s="1"/>
  <c r="DD89" i="7"/>
  <c r="HC89" i="7" s="1"/>
  <c r="DD35" i="7"/>
  <c r="HC35" i="7" s="1"/>
  <c r="DD82" i="7"/>
  <c r="HC82" i="7" s="1"/>
  <c r="DD44" i="7"/>
  <c r="HC44" i="7" s="1"/>
  <c r="DD16" i="7"/>
  <c r="HC16" i="7" s="1"/>
  <c r="DD27" i="7"/>
  <c r="HC27" i="7" s="1"/>
  <c r="DD64" i="7"/>
  <c r="HC64" i="7" s="1"/>
  <c r="DD13" i="7"/>
  <c r="HC13" i="7" s="1"/>
  <c r="DD86" i="7"/>
  <c r="HC86" i="7" s="1"/>
  <c r="DD58" i="7"/>
  <c r="HC58" i="7" s="1"/>
  <c r="DD45" i="7"/>
  <c r="HC45" i="7" s="1"/>
  <c r="DD50" i="7"/>
  <c r="HC50" i="7" s="1"/>
  <c r="DD42" i="7"/>
  <c r="HC42" i="7" s="1"/>
  <c r="DD4" i="7"/>
  <c r="HC4" i="7" s="1"/>
  <c r="DD84" i="7"/>
  <c r="HC84" i="7" s="1"/>
  <c r="DD11" i="7"/>
  <c r="HC11" i="7" s="1"/>
  <c r="DD9" i="7"/>
  <c r="HC9" i="7" s="1"/>
  <c r="DD6" i="7"/>
  <c r="HC6" i="7" s="1"/>
  <c r="DD18" i="7"/>
  <c r="HC18" i="7" s="1"/>
  <c r="DD8" i="7"/>
  <c r="HC8" i="7" s="1"/>
  <c r="DD3" i="7"/>
  <c r="HC3" i="7" s="1"/>
  <c r="AV5" i="7"/>
  <c r="EU5" i="7" s="1"/>
  <c r="AV6" i="7"/>
  <c r="EU6" i="7" s="1"/>
  <c r="AV3" i="7"/>
  <c r="EU3" i="7" s="1"/>
  <c r="AV88" i="7"/>
  <c r="EU88" i="7" s="1"/>
  <c r="AV15" i="7"/>
  <c r="EU15" i="7" s="1"/>
  <c r="AV57" i="7"/>
  <c r="EU57" i="7" s="1"/>
  <c r="AV48" i="7"/>
  <c r="EU48" i="7" s="1"/>
  <c r="AV77" i="7"/>
  <c r="EU77" i="7" s="1"/>
  <c r="AV20" i="7"/>
  <c r="EU20" i="7" s="1"/>
  <c r="AV37" i="7"/>
  <c r="EU37" i="7" s="1"/>
  <c r="AV75" i="7"/>
  <c r="EU75" i="7" s="1"/>
  <c r="AV19" i="7"/>
  <c r="EU19" i="7" s="1"/>
  <c r="AV49" i="7"/>
  <c r="EU49" i="7" s="1"/>
  <c r="AV99" i="7"/>
  <c r="EU99" i="7" s="1"/>
  <c r="AV58" i="7"/>
  <c r="EU58" i="7" s="1"/>
  <c r="AV67" i="7"/>
  <c r="EU67" i="7" s="1"/>
  <c r="AV97" i="7"/>
  <c r="EU97" i="7" s="1"/>
  <c r="AV34" i="7"/>
  <c r="EU34" i="7" s="1"/>
  <c r="AV80" i="7"/>
  <c r="EU80" i="7" s="1"/>
  <c r="AV38" i="7"/>
  <c r="EU38" i="7" s="1"/>
  <c r="AV87" i="7"/>
  <c r="EU87" i="7" s="1"/>
  <c r="AV28" i="7"/>
  <c r="EU28" i="7" s="1"/>
  <c r="AV55" i="7"/>
  <c r="EU55" i="7" s="1"/>
  <c r="AV8" i="7"/>
  <c r="EU8" i="7" s="1"/>
  <c r="AV93" i="7"/>
  <c r="EU93" i="7" s="1"/>
  <c r="AV29" i="7"/>
  <c r="EU29" i="7" s="1"/>
  <c r="AV64" i="7"/>
  <c r="EU64" i="7" s="1"/>
  <c r="AV101" i="7"/>
  <c r="EU101" i="7" s="1"/>
  <c r="AV25" i="7"/>
  <c r="EU25" i="7" s="1"/>
  <c r="AV84" i="7"/>
  <c r="EU84" i="7" s="1"/>
  <c r="AV21" i="7"/>
  <c r="EU21" i="7" s="1"/>
  <c r="AV59" i="7"/>
  <c r="EU59" i="7" s="1"/>
  <c r="AV82" i="7"/>
  <c r="EU82" i="7" s="1"/>
  <c r="AV16" i="7"/>
  <c r="EU16" i="7" s="1"/>
  <c r="AV62" i="7"/>
  <c r="EU62" i="7" s="1"/>
  <c r="AV92" i="7"/>
  <c r="EU92" i="7" s="1"/>
  <c r="AV18" i="7"/>
  <c r="EU18" i="7" s="1"/>
  <c r="AV78" i="7"/>
  <c r="EU78" i="7" s="1"/>
  <c r="AV17" i="7"/>
  <c r="EU17" i="7" s="1"/>
  <c r="AV40" i="7"/>
  <c r="EU40" i="7" s="1"/>
  <c r="AV52" i="7"/>
  <c r="EU52" i="7" s="1"/>
  <c r="AV79" i="7"/>
  <c r="EU79" i="7" s="1"/>
  <c r="AV11" i="7"/>
  <c r="EU11" i="7" s="1"/>
  <c r="AV70" i="7"/>
  <c r="EU70" i="7" s="1"/>
  <c r="AV102" i="7"/>
  <c r="EU102" i="7" s="1"/>
  <c r="AV35" i="7"/>
  <c r="EU35" i="7" s="1"/>
  <c r="AV66" i="7"/>
  <c r="EU66" i="7" s="1"/>
  <c r="AV73" i="7"/>
  <c r="EU73" i="7" s="1"/>
  <c r="AV45" i="7"/>
  <c r="EU45" i="7" s="1"/>
  <c r="AV83" i="7"/>
  <c r="EU83" i="7" s="1"/>
  <c r="AV65" i="7"/>
  <c r="EU65" i="7" s="1"/>
  <c r="AV85" i="7"/>
  <c r="EU85" i="7" s="1"/>
  <c r="AV26" i="7"/>
  <c r="EU26" i="7" s="1"/>
  <c r="AV46" i="7"/>
  <c r="EU46" i="7" s="1"/>
  <c r="AV95" i="7"/>
  <c r="EU95" i="7" s="1"/>
  <c r="AV76" i="7"/>
  <c r="EU76" i="7" s="1"/>
  <c r="AV31" i="7"/>
  <c r="EU31" i="7" s="1"/>
  <c r="AV60" i="7"/>
  <c r="EU60" i="7" s="1"/>
  <c r="AV96" i="7"/>
  <c r="EU96" i="7" s="1"/>
  <c r="AV24" i="7"/>
  <c r="EU24" i="7" s="1"/>
  <c r="AV39" i="7"/>
  <c r="EU39" i="7" s="1"/>
  <c r="AV90" i="7"/>
  <c r="EU90" i="7" s="1"/>
  <c r="AV72" i="7"/>
  <c r="EU72" i="7" s="1"/>
  <c r="AV41" i="7"/>
  <c r="EU41" i="7" s="1"/>
  <c r="AV27" i="7"/>
  <c r="EU27" i="7" s="1"/>
  <c r="AV12" i="7"/>
  <c r="EU12" i="7" s="1"/>
  <c r="AV63" i="7"/>
  <c r="EU63" i="7" s="1"/>
  <c r="AV86" i="7"/>
  <c r="EU86" i="7" s="1"/>
  <c r="AV32" i="7"/>
  <c r="EU32" i="7" s="1"/>
  <c r="AV53" i="7"/>
  <c r="EU53" i="7" s="1"/>
  <c r="AV89" i="7"/>
  <c r="EU89" i="7" s="1"/>
  <c r="AV23" i="7"/>
  <c r="EU23" i="7" s="1"/>
  <c r="AV81" i="7"/>
  <c r="EU81" i="7" s="1"/>
  <c r="AV100" i="7"/>
  <c r="EU100" i="7" s="1"/>
  <c r="AV10" i="7"/>
  <c r="EU10" i="7" s="1"/>
  <c r="AV43" i="7"/>
  <c r="EU43" i="7" s="1"/>
  <c r="AV71" i="7"/>
  <c r="EU71" i="7" s="1"/>
  <c r="AV22" i="7"/>
  <c r="EU22" i="7" s="1"/>
  <c r="AV50" i="7"/>
  <c r="EU50" i="7" s="1"/>
  <c r="AV30" i="7"/>
  <c r="EU30" i="7" s="1"/>
  <c r="AV33" i="7"/>
  <c r="EU33" i="7" s="1"/>
  <c r="AV44" i="7"/>
  <c r="EU44" i="7" s="1"/>
  <c r="AV61" i="7"/>
  <c r="EU61" i="7" s="1"/>
  <c r="AV7" i="7"/>
  <c r="EU7" i="7" s="1"/>
  <c r="AV68" i="7"/>
  <c r="EU68" i="7" s="1"/>
  <c r="AV91" i="7"/>
  <c r="EU91" i="7" s="1"/>
  <c r="AV98" i="7"/>
  <c r="EU98" i="7" s="1"/>
  <c r="AV36" i="7"/>
  <c r="EU36" i="7" s="1"/>
  <c r="AV51" i="7"/>
  <c r="EU51" i="7" s="1"/>
  <c r="AV54" i="7"/>
  <c r="EU54" i="7" s="1"/>
  <c r="AV42" i="7"/>
  <c r="EU42" i="7" s="1"/>
  <c r="AV56" i="7"/>
  <c r="EU56" i="7" s="1"/>
  <c r="AV14" i="7"/>
  <c r="EU14" i="7" s="1"/>
  <c r="AV13" i="7"/>
  <c r="EU13" i="7" s="1"/>
  <c r="AV74" i="7"/>
  <c r="EU74" i="7" s="1"/>
  <c r="AV69" i="7"/>
  <c r="EU69" i="7" s="1"/>
  <c r="AV94" i="7"/>
  <c r="EU94" i="7" s="1"/>
  <c r="AV47" i="7"/>
  <c r="EU47" i="7" s="1"/>
  <c r="AV4" i="7"/>
  <c r="EU4" i="7" s="1"/>
  <c r="CN6" i="7"/>
  <c r="GM6" i="7" s="1"/>
  <c r="CN8" i="7"/>
  <c r="GM8" i="7" s="1"/>
  <c r="CN3" i="7"/>
  <c r="GM3" i="7" s="1"/>
  <c r="AF11" i="7"/>
  <c r="EE11" i="7" s="1"/>
  <c r="AF85" i="7"/>
  <c r="EE85" i="7" s="1"/>
  <c r="AF73" i="7"/>
  <c r="EE73" i="7" s="1"/>
  <c r="AF43" i="7"/>
  <c r="EE43" i="7" s="1"/>
  <c r="AF15" i="7"/>
  <c r="EE15" i="7" s="1"/>
  <c r="AF39" i="7"/>
  <c r="EE39" i="7" s="1"/>
  <c r="AF8" i="7"/>
  <c r="EE8" i="7" s="1"/>
  <c r="AF34" i="7"/>
  <c r="EE34" i="7" s="1"/>
  <c r="AF89" i="7"/>
  <c r="EE89" i="7" s="1"/>
  <c r="AF94" i="7"/>
  <c r="EE94" i="7" s="1"/>
  <c r="AF49" i="7"/>
  <c r="EE49" i="7" s="1"/>
  <c r="AF71" i="7"/>
  <c r="EE71" i="7" s="1"/>
  <c r="AF33" i="7"/>
  <c r="EE33" i="7" s="1"/>
  <c r="AF50" i="7"/>
  <c r="EE50" i="7" s="1"/>
  <c r="AF36" i="7"/>
  <c r="EE36" i="7" s="1"/>
  <c r="AF88" i="7"/>
  <c r="EE88" i="7" s="1"/>
  <c r="AF66" i="7"/>
  <c r="EE66" i="7" s="1"/>
  <c r="AF41" i="7"/>
  <c r="EE41" i="7" s="1"/>
  <c r="AF69" i="7"/>
  <c r="EE69" i="7" s="1"/>
  <c r="AF100" i="7"/>
  <c r="EE100" i="7" s="1"/>
  <c r="AF74" i="7"/>
  <c r="EE74" i="7" s="1"/>
  <c r="AF45" i="7"/>
  <c r="EE45" i="7" s="1"/>
  <c r="AF57" i="7"/>
  <c r="EE57" i="7" s="1"/>
  <c r="AF32" i="7"/>
  <c r="EE32" i="7" s="1"/>
  <c r="AF7" i="7"/>
  <c r="EE7" i="7" s="1"/>
  <c r="AF99" i="7"/>
  <c r="EE99" i="7" s="1"/>
  <c r="AF92" i="7"/>
  <c r="EE92" i="7" s="1"/>
  <c r="AF4" i="7"/>
  <c r="EE4" i="7" s="1"/>
  <c r="DD67" i="7"/>
  <c r="HC67" i="7" s="1"/>
  <c r="S49" i="7"/>
  <c r="DR49" i="7" s="1"/>
  <c r="S4" i="7"/>
  <c r="DR4" i="7" s="1"/>
  <c r="S23" i="7"/>
  <c r="DR23" i="7" s="1"/>
  <c r="S7" i="7"/>
  <c r="DR7" i="7" s="1"/>
  <c r="S6" i="7"/>
  <c r="DR6" i="7" s="1"/>
  <c r="S9" i="7"/>
  <c r="DR9" i="7" s="1"/>
  <c r="S24" i="7"/>
  <c r="DR24" i="7" s="1"/>
  <c r="S11" i="7"/>
  <c r="DR11" i="7" s="1"/>
  <c r="S15" i="7"/>
  <c r="DR15" i="7" s="1"/>
  <c r="S8" i="7"/>
  <c r="DR8" i="7" s="1"/>
  <c r="S5" i="7"/>
  <c r="DR5" i="7" s="1"/>
  <c r="S3" i="7"/>
  <c r="DR3" i="7" s="1"/>
  <c r="CN78" i="7"/>
  <c r="GM78" i="7" s="1"/>
  <c r="CN27" i="7"/>
  <c r="GM27" i="7" s="1"/>
  <c r="AW9" i="7"/>
  <c r="EV9" i="7" s="1"/>
  <c r="AF91" i="7"/>
  <c r="EE91" i="7" s="1"/>
  <c r="AF6" i="7"/>
  <c r="EE6" i="7" s="1"/>
  <c r="AF27" i="7"/>
  <c r="EE27" i="7" s="1"/>
  <c r="AF47" i="7"/>
  <c r="EE47" i="7" s="1"/>
  <c r="AF42" i="7"/>
  <c r="EE42" i="7" s="1"/>
  <c r="AF62" i="7"/>
  <c r="EE62" i="7" s="1"/>
  <c r="AF40" i="7"/>
  <c r="EE40" i="7" s="1"/>
  <c r="AF93" i="7"/>
  <c r="EE93" i="7" s="1"/>
  <c r="AF5" i="7"/>
  <c r="EE5" i="7" s="1"/>
  <c r="Z6" i="7"/>
  <c r="DY6" i="7" s="1"/>
  <c r="Z11" i="7"/>
  <c r="DY11" i="7" s="1"/>
  <c r="Z8" i="7"/>
  <c r="DY8" i="7" s="1"/>
  <c r="Z74" i="7"/>
  <c r="DY74" i="7" s="1"/>
  <c r="Z101" i="7"/>
  <c r="DY101" i="7" s="1"/>
  <c r="Z40" i="7"/>
  <c r="DY40" i="7" s="1"/>
  <c r="Z45" i="7"/>
  <c r="DY45" i="7" s="1"/>
  <c r="Z100" i="7"/>
  <c r="DY100" i="7" s="1"/>
  <c r="Z42" i="7"/>
  <c r="DY42" i="7" s="1"/>
  <c r="Z97" i="7"/>
  <c r="DY97" i="7" s="1"/>
  <c r="Z25" i="7"/>
  <c r="DY25" i="7" s="1"/>
  <c r="Z72" i="7"/>
  <c r="DY72" i="7" s="1"/>
  <c r="Z93" i="7"/>
  <c r="DY93" i="7" s="1"/>
  <c r="Z49" i="7"/>
  <c r="DY49" i="7" s="1"/>
  <c r="Z95" i="7"/>
  <c r="DY95" i="7" s="1"/>
  <c r="Z30" i="7"/>
  <c r="DY30" i="7" s="1"/>
  <c r="Z98" i="7"/>
  <c r="DY98" i="7" s="1"/>
  <c r="Z41" i="7"/>
  <c r="DY41" i="7" s="1"/>
  <c r="Z89" i="7"/>
  <c r="DY89" i="7" s="1"/>
  <c r="Z37" i="7"/>
  <c r="DY37" i="7" s="1"/>
  <c r="Z91" i="7"/>
  <c r="DY91" i="7" s="1"/>
  <c r="Z43" i="7"/>
  <c r="DY43" i="7" s="1"/>
  <c r="Z15" i="7"/>
  <c r="DY15" i="7" s="1"/>
  <c r="Z35" i="7"/>
  <c r="DY35" i="7" s="1"/>
  <c r="Z78" i="7"/>
  <c r="DY78" i="7" s="1"/>
  <c r="Z92" i="7"/>
  <c r="DY92" i="7" s="1"/>
  <c r="Z39" i="7"/>
  <c r="DY39" i="7" s="1"/>
  <c r="Z73" i="7"/>
  <c r="DY73" i="7" s="1"/>
  <c r="Z24" i="7"/>
  <c r="DY24" i="7" s="1"/>
  <c r="Z80" i="7"/>
  <c r="DY80" i="7" s="1"/>
  <c r="Z23" i="7"/>
  <c r="DY23" i="7" s="1"/>
  <c r="Z79" i="7"/>
  <c r="DY79" i="7" s="1"/>
  <c r="Z18" i="7"/>
  <c r="DY18" i="7" s="1"/>
  <c r="Z26" i="7"/>
  <c r="DY26" i="7" s="1"/>
  <c r="Z81" i="7"/>
  <c r="DY81" i="7" s="1"/>
  <c r="Z66" i="7"/>
  <c r="DY66" i="7" s="1"/>
  <c r="Z83" i="7"/>
  <c r="DY83" i="7" s="1"/>
  <c r="Z28" i="7"/>
  <c r="DY28" i="7" s="1"/>
  <c r="Z69" i="7"/>
  <c r="DY69" i="7" s="1"/>
  <c r="Z76" i="7"/>
  <c r="DY76" i="7" s="1"/>
  <c r="Z67" i="7"/>
  <c r="DY67" i="7" s="1"/>
  <c r="Z77" i="7"/>
  <c r="DY77" i="7" s="1"/>
  <c r="Z50" i="7"/>
  <c r="DY50" i="7" s="1"/>
  <c r="Z53" i="7"/>
  <c r="DY53" i="7" s="1"/>
  <c r="Z58" i="7"/>
  <c r="DY58" i="7" s="1"/>
  <c r="Z71" i="7"/>
  <c r="DY71" i="7" s="1"/>
  <c r="Z57" i="7"/>
  <c r="DY57" i="7" s="1"/>
  <c r="Z60" i="7"/>
  <c r="DY60" i="7" s="1"/>
  <c r="Z55" i="7"/>
  <c r="DY55" i="7" s="1"/>
  <c r="Z29" i="7"/>
  <c r="DY29" i="7" s="1"/>
  <c r="Z56" i="7"/>
  <c r="DY56" i="7" s="1"/>
  <c r="Z31" i="7"/>
  <c r="DY31" i="7" s="1"/>
  <c r="Z62" i="7"/>
  <c r="DY62" i="7" s="1"/>
  <c r="Z47" i="7"/>
  <c r="DY47" i="7" s="1"/>
  <c r="Z52" i="7"/>
  <c r="DY52" i="7" s="1"/>
  <c r="Z44" i="7"/>
  <c r="DY44" i="7" s="1"/>
  <c r="Z82" i="7"/>
  <c r="DY82" i="7" s="1"/>
  <c r="Z51" i="7"/>
  <c r="DY51" i="7" s="1"/>
  <c r="Z10" i="7"/>
  <c r="DY10" i="7" s="1"/>
  <c r="Z46" i="7"/>
  <c r="DY46" i="7" s="1"/>
  <c r="Z90" i="7"/>
  <c r="DY90" i="7" s="1"/>
  <c r="Z64" i="7"/>
  <c r="DY64" i="7" s="1"/>
  <c r="Z61" i="7"/>
  <c r="DY61" i="7" s="1"/>
  <c r="Z96" i="7"/>
  <c r="DY96" i="7" s="1"/>
  <c r="Z19" i="7"/>
  <c r="DY19" i="7" s="1"/>
  <c r="Z17" i="7"/>
  <c r="DY17" i="7" s="1"/>
  <c r="Z70" i="7"/>
  <c r="DY70" i="7" s="1"/>
  <c r="Z68" i="7"/>
  <c r="DY68" i="7" s="1"/>
  <c r="Z36" i="7"/>
  <c r="DY36" i="7" s="1"/>
  <c r="Z5" i="7"/>
  <c r="DY5" i="7" s="1"/>
  <c r="Z85" i="7"/>
  <c r="DY85" i="7" s="1"/>
  <c r="Z102" i="7"/>
  <c r="DY102" i="7" s="1"/>
  <c r="Z86" i="7"/>
  <c r="DY86" i="7" s="1"/>
  <c r="Z33" i="7"/>
  <c r="DY33" i="7" s="1"/>
  <c r="Z13" i="7"/>
  <c r="DY13" i="7" s="1"/>
  <c r="Z99" i="7"/>
  <c r="DY99" i="7" s="1"/>
  <c r="Z94" i="7"/>
  <c r="DY94" i="7" s="1"/>
  <c r="Z87" i="7"/>
  <c r="DY87" i="7" s="1"/>
  <c r="Z22" i="7"/>
  <c r="DY22" i="7" s="1"/>
  <c r="Z63" i="7"/>
  <c r="DY63" i="7" s="1"/>
  <c r="Z54" i="7"/>
  <c r="DY54" i="7" s="1"/>
  <c r="Z59" i="7"/>
  <c r="DY59" i="7" s="1"/>
  <c r="Z34" i="7"/>
  <c r="DY34" i="7" s="1"/>
  <c r="Z88" i="7"/>
  <c r="DY88" i="7" s="1"/>
  <c r="Z38" i="7"/>
  <c r="DY38" i="7" s="1"/>
  <c r="Z21" i="7"/>
  <c r="DY21" i="7" s="1"/>
  <c r="Z16" i="7"/>
  <c r="DY16" i="7" s="1"/>
  <c r="Z48" i="7"/>
  <c r="DY48" i="7" s="1"/>
  <c r="Z32" i="7"/>
  <c r="DY32" i="7" s="1"/>
  <c r="Z14" i="7"/>
  <c r="DY14" i="7" s="1"/>
  <c r="Z84" i="7"/>
  <c r="DY84" i="7" s="1"/>
  <c r="Z27" i="7"/>
  <c r="DY27" i="7" s="1"/>
  <c r="Z75" i="7"/>
  <c r="DY75" i="7" s="1"/>
  <c r="Z65" i="7"/>
  <c r="DY65" i="7" s="1"/>
  <c r="T50" i="7"/>
  <c r="DS50" i="7" s="1"/>
  <c r="AZ92" i="7"/>
  <c r="EY92" i="7" s="1"/>
  <c r="AZ46" i="7"/>
  <c r="EY46" i="7" s="1"/>
  <c r="AR5" i="7"/>
  <c r="EQ5" i="7" s="1"/>
  <c r="AR19" i="7"/>
  <c r="EQ19" i="7" s="1"/>
  <c r="AR54" i="7"/>
  <c r="EQ54" i="7" s="1"/>
  <c r="AR86" i="7"/>
  <c r="EQ86" i="7" s="1"/>
  <c r="AR82" i="7"/>
  <c r="EQ82" i="7" s="1"/>
  <c r="AR79" i="7"/>
  <c r="EQ79" i="7" s="1"/>
  <c r="AR97" i="7"/>
  <c r="EQ97" i="7" s="1"/>
  <c r="AR26" i="7"/>
  <c r="EQ26" i="7" s="1"/>
  <c r="AR37" i="7"/>
  <c r="EQ37" i="7" s="1"/>
  <c r="AR59" i="7"/>
  <c r="EQ59" i="7" s="1"/>
  <c r="AR49" i="7"/>
  <c r="EQ49" i="7" s="1"/>
  <c r="AR39" i="7"/>
  <c r="EQ39" i="7" s="1"/>
  <c r="AR80" i="7"/>
  <c r="EQ80" i="7" s="1"/>
  <c r="AR24" i="7"/>
  <c r="EQ24" i="7" s="1"/>
  <c r="AR17" i="7"/>
  <c r="EQ17" i="7" s="1"/>
  <c r="AR25" i="7"/>
  <c r="EQ25" i="7" s="1"/>
  <c r="AR56" i="7"/>
  <c r="EQ56" i="7" s="1"/>
  <c r="AR15" i="7"/>
  <c r="EQ15" i="7" s="1"/>
  <c r="AR93" i="7"/>
  <c r="EQ93" i="7" s="1"/>
  <c r="AR87" i="7"/>
  <c r="EQ87" i="7" s="1"/>
  <c r="AR88" i="7"/>
  <c r="EQ88" i="7" s="1"/>
  <c r="AR43" i="7"/>
  <c r="EQ43" i="7" s="1"/>
  <c r="AR89" i="7"/>
  <c r="EQ89" i="7" s="1"/>
  <c r="AR28" i="7"/>
  <c r="EQ28" i="7" s="1"/>
  <c r="AR72" i="7"/>
  <c r="EQ72" i="7" s="1"/>
  <c r="AR22" i="7"/>
  <c r="EQ22" i="7" s="1"/>
  <c r="AR83" i="7"/>
  <c r="EQ83" i="7" s="1"/>
  <c r="AR69" i="7"/>
  <c r="EQ69" i="7" s="1"/>
  <c r="AR102" i="7"/>
  <c r="EQ102" i="7" s="1"/>
  <c r="AR31" i="7"/>
  <c r="EQ31" i="7" s="1"/>
  <c r="AR44" i="7"/>
  <c r="EQ44" i="7" s="1"/>
  <c r="AR10" i="7"/>
  <c r="EQ10" i="7" s="1"/>
  <c r="AR60" i="7"/>
  <c r="EQ60" i="7" s="1"/>
  <c r="AR101" i="7"/>
  <c r="EQ101" i="7" s="1"/>
  <c r="AR36" i="7"/>
  <c r="EQ36" i="7" s="1"/>
  <c r="AR100" i="7"/>
  <c r="EQ100" i="7" s="1"/>
  <c r="AR7" i="7"/>
  <c r="EQ7" i="7" s="1"/>
  <c r="AR61" i="7"/>
  <c r="EQ61" i="7" s="1"/>
  <c r="AR9" i="7"/>
  <c r="EQ9" i="7" s="1"/>
  <c r="AR4" i="7"/>
  <c r="EQ4" i="7" s="1"/>
  <c r="AR8" i="7"/>
  <c r="EQ8" i="7" s="1"/>
  <c r="AR11" i="7"/>
  <c r="EQ11" i="7" s="1"/>
  <c r="AR6" i="7"/>
  <c r="EQ6" i="7" s="1"/>
  <c r="AR3" i="7"/>
  <c r="EQ3" i="7" s="1"/>
  <c r="AR18" i="7"/>
  <c r="EQ18" i="7" s="1"/>
  <c r="AY16" i="7"/>
  <c r="EX16" i="7" s="1"/>
  <c r="T95" i="7"/>
  <c r="DS95" i="7" s="1"/>
  <c r="AR51" i="7"/>
  <c r="EQ51" i="7" s="1"/>
  <c r="AB31" i="7"/>
  <c r="EA31" i="7" s="1"/>
  <c r="AB6" i="7"/>
  <c r="EA6" i="7" s="1"/>
  <c r="AB18" i="7"/>
  <c r="EA18" i="7" s="1"/>
  <c r="AB24" i="7"/>
  <c r="EA24" i="7" s="1"/>
  <c r="AB11" i="7"/>
  <c r="EA11" i="7" s="1"/>
  <c r="AB3" i="7"/>
  <c r="EA3" i="7" s="1"/>
  <c r="AB8" i="7"/>
  <c r="EA8" i="7" s="1"/>
  <c r="S96" i="7"/>
  <c r="DR96" i="7" s="1"/>
  <c r="T72" i="7"/>
  <c r="DS72" i="7" s="1"/>
  <c r="AZ99" i="7"/>
  <c r="EY99" i="7" s="1"/>
  <c r="AZ37" i="7"/>
  <c r="EY37" i="7" s="1"/>
  <c r="AZ64" i="7"/>
  <c r="EY64" i="7" s="1"/>
  <c r="BK3" i="7"/>
  <c r="FJ3" i="7" s="1"/>
  <c r="CX23" i="7"/>
  <c r="GW23" i="7" s="1"/>
  <c r="CX86" i="7"/>
  <c r="GW86" i="7" s="1"/>
  <c r="CX15" i="7"/>
  <c r="GW15" i="7" s="1"/>
  <c r="CX43" i="7"/>
  <c r="GW43" i="7" s="1"/>
  <c r="CX101" i="7"/>
  <c r="GW101" i="7" s="1"/>
  <c r="CX14" i="7"/>
  <c r="GW14" i="7" s="1"/>
  <c r="CX78" i="7"/>
  <c r="GW78" i="7" s="1"/>
  <c r="CX81" i="7"/>
  <c r="GW81" i="7" s="1"/>
  <c r="CX97" i="7"/>
  <c r="GW97" i="7" s="1"/>
  <c r="CX33" i="7"/>
  <c r="GW33" i="7" s="1"/>
  <c r="CX90" i="7"/>
  <c r="GW90" i="7" s="1"/>
  <c r="CX63" i="7"/>
  <c r="GW63" i="7" s="1"/>
  <c r="CX70" i="7"/>
  <c r="GW70" i="7" s="1"/>
  <c r="CX77" i="7"/>
  <c r="GW77" i="7" s="1"/>
  <c r="CX13" i="7"/>
  <c r="GW13" i="7" s="1"/>
  <c r="CX5" i="7"/>
  <c r="GW5" i="7" s="1"/>
  <c r="CX57" i="7"/>
  <c r="GW57" i="7" s="1"/>
  <c r="CX40" i="7"/>
  <c r="GW40" i="7" s="1"/>
  <c r="CX46" i="7"/>
  <c r="GW46" i="7" s="1"/>
  <c r="CX74" i="7"/>
  <c r="GW74" i="7" s="1"/>
  <c r="CX8" i="7"/>
  <c r="GW8" i="7" s="1"/>
  <c r="CX59" i="7"/>
  <c r="GW59" i="7" s="1"/>
  <c r="CX58" i="7"/>
  <c r="GW58" i="7" s="1"/>
  <c r="CX49" i="7"/>
  <c r="GW49" i="7" s="1"/>
  <c r="CX26" i="7"/>
  <c r="GW26" i="7" s="1"/>
  <c r="CX66" i="7"/>
  <c r="GW66" i="7" s="1"/>
  <c r="CX96" i="7"/>
  <c r="GW96" i="7" s="1"/>
  <c r="CX34" i="7"/>
  <c r="GW34" i="7" s="1"/>
  <c r="CX47" i="7"/>
  <c r="GW47" i="7" s="1"/>
  <c r="CX31" i="7"/>
  <c r="GW31" i="7" s="1"/>
  <c r="CX99" i="7"/>
  <c r="GW99" i="7" s="1"/>
  <c r="CX37" i="7"/>
  <c r="GW37" i="7" s="1"/>
  <c r="CX102" i="7"/>
  <c r="GW102" i="7" s="1"/>
  <c r="CX71" i="7"/>
  <c r="GW71" i="7" s="1"/>
  <c r="CX83" i="7"/>
  <c r="GW83" i="7" s="1"/>
  <c r="CX98" i="7"/>
  <c r="GW98" i="7" s="1"/>
  <c r="CX65" i="7"/>
  <c r="GW65" i="7" s="1"/>
  <c r="CX27" i="7"/>
  <c r="GW27" i="7" s="1"/>
  <c r="CX91" i="7"/>
  <c r="GW91" i="7" s="1"/>
  <c r="CX93" i="7"/>
  <c r="GW93" i="7" s="1"/>
  <c r="CX51" i="7"/>
  <c r="GW51" i="7" s="1"/>
  <c r="CX84" i="7"/>
  <c r="GW84" i="7" s="1"/>
  <c r="CX82" i="7"/>
  <c r="GW82" i="7" s="1"/>
  <c r="CX38" i="7"/>
  <c r="GW38" i="7" s="1"/>
  <c r="CX48" i="7"/>
  <c r="GW48" i="7" s="1"/>
  <c r="CX50" i="7"/>
  <c r="GW50" i="7" s="1"/>
  <c r="CX75" i="7"/>
  <c r="GW75" i="7" s="1"/>
  <c r="CX73" i="7"/>
  <c r="GW73" i="7" s="1"/>
  <c r="CX52" i="7"/>
  <c r="GW52" i="7" s="1"/>
  <c r="CX68" i="7"/>
  <c r="GW68" i="7" s="1"/>
  <c r="CX80" i="7"/>
  <c r="GW80" i="7" s="1"/>
  <c r="CX21" i="7"/>
  <c r="GW21" i="7" s="1"/>
  <c r="CX89" i="7"/>
  <c r="GW89" i="7" s="1"/>
  <c r="CX28" i="7"/>
  <c r="GW28" i="7" s="1"/>
  <c r="CX55" i="7"/>
  <c r="GW55" i="7" s="1"/>
  <c r="CX56" i="7"/>
  <c r="GW56" i="7" s="1"/>
  <c r="CX36" i="7"/>
  <c r="GW36" i="7" s="1"/>
  <c r="CX54" i="7"/>
  <c r="GW54" i="7" s="1"/>
  <c r="CX61" i="7"/>
  <c r="GW61" i="7" s="1"/>
  <c r="CX24" i="7"/>
  <c r="GW24" i="7" s="1"/>
  <c r="CX7" i="7"/>
  <c r="GW7" i="7" s="1"/>
  <c r="CX72" i="7"/>
  <c r="GW72" i="7" s="1"/>
  <c r="CX64" i="7"/>
  <c r="GW64" i="7" s="1"/>
  <c r="CX29" i="7"/>
  <c r="GW29" i="7" s="1"/>
  <c r="CX60" i="7"/>
  <c r="GW60" i="7" s="1"/>
  <c r="CX17" i="7"/>
  <c r="GW17" i="7" s="1"/>
  <c r="CX44" i="7"/>
  <c r="GW44" i="7" s="1"/>
  <c r="CX39" i="7"/>
  <c r="GW39" i="7" s="1"/>
  <c r="CX92" i="7"/>
  <c r="GW92" i="7" s="1"/>
  <c r="CX85" i="7"/>
  <c r="GW85" i="7" s="1"/>
  <c r="CX62" i="7"/>
  <c r="GW62" i="7" s="1"/>
  <c r="CX30" i="7"/>
  <c r="GW30" i="7" s="1"/>
  <c r="CX32" i="7"/>
  <c r="GW32" i="7" s="1"/>
  <c r="CX100" i="7"/>
  <c r="GW100" i="7" s="1"/>
  <c r="CX35" i="7"/>
  <c r="GW35" i="7" s="1"/>
  <c r="CX42" i="7"/>
  <c r="GW42" i="7" s="1"/>
  <c r="CX79" i="7"/>
  <c r="GW79" i="7" s="1"/>
  <c r="CX45" i="7"/>
  <c r="GW45" i="7" s="1"/>
  <c r="CX87" i="7"/>
  <c r="GW87" i="7" s="1"/>
  <c r="CX25" i="7"/>
  <c r="GW25" i="7" s="1"/>
  <c r="CX88" i="7"/>
  <c r="GW88" i="7" s="1"/>
  <c r="CX20" i="7"/>
  <c r="GW20" i="7" s="1"/>
  <c r="CX76" i="7"/>
  <c r="GW76" i="7" s="1"/>
  <c r="CX69" i="7"/>
  <c r="GW69" i="7" s="1"/>
  <c r="CX95" i="7"/>
  <c r="GW95" i="7" s="1"/>
  <c r="CX9" i="7"/>
  <c r="GW9" i="7" s="1"/>
  <c r="CX41" i="7"/>
  <c r="GW41" i="7" s="1"/>
  <c r="CX94" i="7"/>
  <c r="GW94" i="7" s="1"/>
  <c r="CX18" i="7"/>
  <c r="GW18" i="7" s="1"/>
  <c r="CX16" i="7"/>
  <c r="GW16" i="7" s="1"/>
  <c r="CX10" i="7"/>
  <c r="GW10" i="7" s="1"/>
  <c r="CX67" i="7"/>
  <c r="GW67" i="7" s="1"/>
  <c r="CX4" i="7"/>
  <c r="GW4" i="7" s="1"/>
  <c r="CX53" i="7"/>
  <c r="GW53" i="7" s="1"/>
  <c r="CX12" i="7"/>
  <c r="GW12" i="7" s="1"/>
  <c r="CX11" i="7"/>
  <c r="GW11" i="7" s="1"/>
  <c r="CX19" i="7"/>
  <c r="GW19" i="7" s="1"/>
  <c r="CX6" i="7"/>
  <c r="GW6" i="7" s="1"/>
  <c r="CX22" i="7"/>
  <c r="GW22" i="7" s="1"/>
  <c r="BF5" i="7"/>
  <c r="FE5" i="7" s="1"/>
  <c r="BF20" i="7"/>
  <c r="FE20" i="7" s="1"/>
  <c r="BF9" i="7"/>
  <c r="FE9" i="7" s="1"/>
  <c r="BF11" i="7"/>
  <c r="FE11" i="7" s="1"/>
  <c r="BF6" i="7"/>
  <c r="FE6" i="7" s="1"/>
  <c r="BF8" i="7"/>
  <c r="FE8" i="7" s="1"/>
  <c r="BF54" i="7"/>
  <c r="FE54" i="7" s="1"/>
  <c r="BF87" i="7"/>
  <c r="FE87" i="7" s="1"/>
  <c r="BF24" i="7"/>
  <c r="FE24" i="7" s="1"/>
  <c r="BF12" i="7"/>
  <c r="FE12" i="7" s="1"/>
  <c r="BF95" i="7"/>
  <c r="FE95" i="7" s="1"/>
  <c r="BF85" i="7"/>
  <c r="FE85" i="7" s="1"/>
  <c r="BF19" i="7"/>
  <c r="FE19" i="7" s="1"/>
  <c r="BF77" i="7"/>
  <c r="FE77" i="7" s="1"/>
  <c r="BF52" i="7"/>
  <c r="FE52" i="7" s="1"/>
  <c r="BF25" i="7"/>
  <c r="FE25" i="7" s="1"/>
  <c r="BF44" i="7"/>
  <c r="FE44" i="7" s="1"/>
  <c r="BF42" i="7"/>
  <c r="FE42" i="7" s="1"/>
  <c r="BF83" i="7"/>
  <c r="FE83" i="7" s="1"/>
  <c r="BF31" i="7"/>
  <c r="FE31" i="7" s="1"/>
  <c r="BF99" i="7"/>
  <c r="FE99" i="7" s="1"/>
  <c r="BF34" i="7"/>
  <c r="FE34" i="7" s="1"/>
  <c r="BF65" i="7"/>
  <c r="FE65" i="7" s="1"/>
  <c r="BF21" i="7"/>
  <c r="FE21" i="7" s="1"/>
  <c r="BF28" i="7"/>
  <c r="FE28" i="7" s="1"/>
  <c r="BF93" i="7"/>
  <c r="FE93" i="7" s="1"/>
  <c r="BF26" i="7"/>
  <c r="FE26" i="7" s="1"/>
  <c r="BF69" i="7"/>
  <c r="FE69" i="7" s="1"/>
  <c r="BF79" i="7"/>
  <c r="FE79" i="7" s="1"/>
  <c r="BF15" i="7"/>
  <c r="FE15" i="7" s="1"/>
  <c r="BF67" i="7"/>
  <c r="FE67" i="7" s="1"/>
  <c r="BF100" i="7"/>
  <c r="FE100" i="7" s="1"/>
  <c r="BF101" i="7"/>
  <c r="FE101" i="7" s="1"/>
  <c r="BF81" i="7"/>
  <c r="FE81" i="7" s="1"/>
  <c r="BF23" i="7"/>
  <c r="FE23" i="7" s="1"/>
  <c r="BF71" i="7"/>
  <c r="FE71" i="7" s="1"/>
  <c r="BF68" i="7"/>
  <c r="FE68" i="7" s="1"/>
  <c r="BF56" i="7"/>
  <c r="FE56" i="7" s="1"/>
  <c r="BF61" i="7"/>
  <c r="FE61" i="7" s="1"/>
  <c r="BF89" i="7"/>
  <c r="FE89" i="7" s="1"/>
  <c r="BF53" i="7"/>
  <c r="FE53" i="7" s="1"/>
  <c r="BF75" i="7"/>
  <c r="FE75" i="7" s="1"/>
  <c r="BF74" i="7"/>
  <c r="FE74" i="7" s="1"/>
  <c r="BF50" i="7"/>
  <c r="FE50" i="7" s="1"/>
  <c r="BF64" i="7"/>
  <c r="FE64" i="7" s="1"/>
  <c r="BF10" i="7"/>
  <c r="FE10" i="7" s="1"/>
  <c r="BF91" i="7"/>
  <c r="FE91" i="7" s="1"/>
  <c r="BF45" i="7"/>
  <c r="FE45" i="7" s="1"/>
  <c r="BF70" i="7"/>
  <c r="FE70" i="7" s="1"/>
  <c r="BF51" i="7"/>
  <c r="FE51" i="7" s="1"/>
  <c r="BF39" i="7"/>
  <c r="FE39" i="7" s="1"/>
  <c r="BF48" i="7"/>
  <c r="FE48" i="7" s="1"/>
  <c r="BF76" i="7"/>
  <c r="FE76" i="7" s="1"/>
  <c r="BF22" i="7"/>
  <c r="FE22" i="7" s="1"/>
  <c r="BF94" i="7"/>
  <c r="FE94" i="7" s="1"/>
  <c r="BF35" i="7"/>
  <c r="FE35" i="7" s="1"/>
  <c r="BF30" i="7"/>
  <c r="FE30" i="7" s="1"/>
  <c r="BF80" i="7"/>
  <c r="FE80" i="7" s="1"/>
  <c r="BF16" i="7"/>
  <c r="FE16" i="7" s="1"/>
  <c r="BF58" i="7"/>
  <c r="FE58" i="7" s="1"/>
  <c r="BF32" i="7"/>
  <c r="FE32" i="7" s="1"/>
  <c r="BF46" i="7"/>
  <c r="FE46" i="7" s="1"/>
  <c r="BF14" i="7"/>
  <c r="FE14" i="7" s="1"/>
  <c r="BF66" i="7"/>
  <c r="FE66" i="7" s="1"/>
  <c r="BF96" i="7"/>
  <c r="FE96" i="7" s="1"/>
  <c r="BF41" i="7"/>
  <c r="FE41" i="7" s="1"/>
  <c r="BF88" i="7"/>
  <c r="FE88" i="7" s="1"/>
  <c r="BF98" i="7"/>
  <c r="FE98" i="7" s="1"/>
  <c r="BF73" i="7"/>
  <c r="FE73" i="7" s="1"/>
  <c r="BF60" i="7"/>
  <c r="FE60" i="7" s="1"/>
  <c r="BF62" i="7"/>
  <c r="FE62" i="7" s="1"/>
  <c r="BF72" i="7"/>
  <c r="FE72" i="7" s="1"/>
  <c r="BF86" i="7"/>
  <c r="FE86" i="7" s="1"/>
  <c r="BF63" i="7"/>
  <c r="FE63" i="7" s="1"/>
  <c r="BF29" i="7"/>
  <c r="FE29" i="7" s="1"/>
  <c r="BF97" i="7"/>
  <c r="FE97" i="7" s="1"/>
  <c r="BF84" i="7"/>
  <c r="FE84" i="7" s="1"/>
  <c r="BF90" i="7"/>
  <c r="FE90" i="7" s="1"/>
  <c r="BF47" i="7"/>
  <c r="FE47" i="7" s="1"/>
  <c r="BF40" i="7"/>
  <c r="FE40" i="7" s="1"/>
  <c r="BF102" i="7"/>
  <c r="FE102" i="7" s="1"/>
  <c r="BF55" i="7"/>
  <c r="FE55" i="7" s="1"/>
  <c r="BF49" i="7"/>
  <c r="FE49" i="7" s="1"/>
  <c r="BF36" i="7"/>
  <c r="FE36" i="7" s="1"/>
  <c r="BF57" i="7"/>
  <c r="FE57" i="7" s="1"/>
  <c r="BF38" i="7"/>
  <c r="FE38" i="7" s="1"/>
  <c r="BF27" i="7"/>
  <c r="FE27" i="7" s="1"/>
  <c r="BF82" i="7"/>
  <c r="FE82" i="7" s="1"/>
  <c r="BF18" i="7"/>
  <c r="FE18" i="7" s="1"/>
  <c r="BF78" i="7"/>
  <c r="FE78" i="7" s="1"/>
  <c r="BF17" i="7"/>
  <c r="FE17" i="7" s="1"/>
  <c r="BF92" i="7"/>
  <c r="FE92" i="7" s="1"/>
  <c r="BF33" i="7"/>
  <c r="FE33" i="7" s="1"/>
  <c r="BF13" i="7"/>
  <c r="FE13" i="7" s="1"/>
  <c r="BF59" i="7"/>
  <c r="FE59" i="7" s="1"/>
  <c r="BF43" i="7"/>
  <c r="FE43" i="7" s="1"/>
  <c r="BF37" i="7"/>
  <c r="FE37" i="7" s="1"/>
  <c r="T27" i="7"/>
  <c r="DS27" i="7" s="1"/>
  <c r="T77" i="7"/>
  <c r="DS77" i="7" s="1"/>
  <c r="AR55" i="7"/>
  <c r="EQ55" i="7" s="1"/>
  <c r="AZ67" i="7"/>
  <c r="EY67" i="7" s="1"/>
  <c r="CF90" i="7"/>
  <c r="GE90" i="7" s="1"/>
  <c r="CF96" i="7"/>
  <c r="GE96" i="7" s="1"/>
  <c r="AV9" i="7"/>
  <c r="EU9" i="7" s="1"/>
  <c r="CN61" i="7"/>
  <c r="GM61" i="7" s="1"/>
  <c r="CN14" i="7"/>
  <c r="GM14" i="7" s="1"/>
  <c r="AW6" i="7"/>
  <c r="EV6" i="7" s="1"/>
  <c r="AF31" i="7"/>
  <c r="EE31" i="7" s="1"/>
  <c r="AF53" i="7"/>
  <c r="EE53" i="7" s="1"/>
  <c r="AF95" i="7"/>
  <c r="EE95" i="7" s="1"/>
  <c r="AF54" i="7"/>
  <c r="EE54" i="7" s="1"/>
  <c r="AF14" i="7"/>
  <c r="EE14" i="7" s="1"/>
  <c r="AF52" i="7"/>
  <c r="EE52" i="7" s="1"/>
  <c r="AF64" i="7"/>
  <c r="EE64" i="7" s="1"/>
  <c r="AF25" i="7"/>
  <c r="EE25" i="7" s="1"/>
  <c r="CI5" i="7"/>
  <c r="GH5" i="7" s="1"/>
  <c r="CI6" i="7"/>
  <c r="GH6" i="7" s="1"/>
  <c r="CI79" i="7"/>
  <c r="GH79" i="7" s="1"/>
  <c r="CI8" i="7"/>
  <c r="GH8" i="7" s="1"/>
  <c r="CI3" i="7"/>
  <c r="GH3" i="7" s="1"/>
  <c r="CI47" i="7"/>
  <c r="GH47" i="7" s="1"/>
  <c r="CI80" i="7"/>
  <c r="GH80" i="7" s="1"/>
  <c r="CI54" i="7"/>
  <c r="GH54" i="7" s="1"/>
  <c r="CI55" i="7"/>
  <c r="GH55" i="7" s="1"/>
  <c r="CI52" i="7"/>
  <c r="GH52" i="7" s="1"/>
  <c r="CI66" i="7"/>
  <c r="GH66" i="7" s="1"/>
  <c r="CI37" i="7"/>
  <c r="GH37" i="7" s="1"/>
  <c r="CI27" i="7"/>
  <c r="GH27" i="7" s="1"/>
  <c r="CI61" i="7"/>
  <c r="GH61" i="7" s="1"/>
  <c r="CI44" i="7"/>
  <c r="GH44" i="7" s="1"/>
  <c r="CI45" i="7"/>
  <c r="GH45" i="7" s="1"/>
  <c r="CI42" i="7"/>
  <c r="GH42" i="7" s="1"/>
  <c r="CI63" i="7"/>
  <c r="GH63" i="7" s="1"/>
  <c r="CI24" i="7"/>
  <c r="GH24" i="7" s="1"/>
  <c r="CI88" i="7"/>
  <c r="GH88" i="7" s="1"/>
  <c r="CI23" i="7"/>
  <c r="GH23" i="7" s="1"/>
  <c r="CI59" i="7"/>
  <c r="GH59" i="7" s="1"/>
  <c r="CI33" i="7"/>
  <c r="GH33" i="7" s="1"/>
  <c r="CI38" i="7"/>
  <c r="GH38" i="7" s="1"/>
  <c r="CI46" i="7"/>
  <c r="GH46" i="7" s="1"/>
  <c r="CI57" i="7"/>
  <c r="GH57" i="7" s="1"/>
  <c r="CI93" i="7"/>
  <c r="GH93" i="7" s="1"/>
  <c r="CI15" i="7"/>
  <c r="GH15" i="7" s="1"/>
  <c r="CI43" i="7"/>
  <c r="GH43" i="7" s="1"/>
  <c r="CI102" i="7"/>
  <c r="GH102" i="7" s="1"/>
  <c r="CI25" i="7"/>
  <c r="GH25" i="7" s="1"/>
  <c r="CI98" i="7"/>
  <c r="GH98" i="7" s="1"/>
  <c r="CI28" i="7"/>
  <c r="GH28" i="7" s="1"/>
  <c r="CI41" i="7"/>
  <c r="GH41" i="7" s="1"/>
  <c r="CI34" i="7"/>
  <c r="GH34" i="7" s="1"/>
  <c r="CI87" i="7"/>
  <c r="GH87" i="7" s="1"/>
  <c r="CI70" i="7"/>
  <c r="GH70" i="7" s="1"/>
  <c r="CI32" i="7"/>
  <c r="GH32" i="7" s="1"/>
  <c r="CI82" i="7"/>
  <c r="GH82" i="7" s="1"/>
  <c r="CI13" i="7"/>
  <c r="GH13" i="7" s="1"/>
  <c r="CI89" i="7"/>
  <c r="GH89" i="7" s="1"/>
  <c r="CI16" i="7"/>
  <c r="GH16" i="7" s="1"/>
  <c r="CI95" i="7"/>
  <c r="GH95" i="7" s="1"/>
  <c r="CI20" i="7"/>
  <c r="GH20" i="7" s="1"/>
  <c r="CI36" i="7"/>
  <c r="GH36" i="7" s="1"/>
  <c r="CI76" i="7"/>
  <c r="GH76" i="7" s="1"/>
  <c r="CI30" i="7"/>
  <c r="GH30" i="7" s="1"/>
  <c r="CI94" i="7"/>
  <c r="GH94" i="7" s="1"/>
  <c r="CI72" i="7"/>
  <c r="GH72" i="7" s="1"/>
  <c r="CI86" i="7"/>
  <c r="GH86" i="7" s="1"/>
  <c r="CI14" i="7"/>
  <c r="GH14" i="7" s="1"/>
  <c r="CI97" i="7"/>
  <c r="GH97" i="7" s="1"/>
  <c r="CI26" i="7"/>
  <c r="GH26" i="7" s="1"/>
  <c r="CI60" i="7"/>
  <c r="GH60" i="7" s="1"/>
  <c r="CI56" i="7"/>
  <c r="GH56" i="7" s="1"/>
  <c r="CI100" i="7"/>
  <c r="GH100" i="7" s="1"/>
  <c r="CI18" i="7"/>
  <c r="GH18" i="7" s="1"/>
  <c r="CI75" i="7"/>
  <c r="GH75" i="7" s="1"/>
  <c r="CI78" i="7"/>
  <c r="GH78" i="7" s="1"/>
  <c r="CI101" i="7"/>
  <c r="GH101" i="7" s="1"/>
  <c r="CI31" i="7"/>
  <c r="GH31" i="7" s="1"/>
  <c r="CI62" i="7"/>
  <c r="GH62" i="7" s="1"/>
  <c r="CI73" i="7"/>
  <c r="GH73" i="7" s="1"/>
  <c r="CI92" i="7"/>
  <c r="GH92" i="7" s="1"/>
  <c r="CI22" i="7"/>
  <c r="GH22" i="7" s="1"/>
  <c r="CI91" i="7"/>
  <c r="GH91" i="7" s="1"/>
  <c r="CI96" i="7"/>
  <c r="GH96" i="7" s="1"/>
  <c r="CI90" i="7"/>
  <c r="GH90" i="7" s="1"/>
  <c r="CI77" i="7"/>
  <c r="GH77" i="7" s="1"/>
  <c r="CI71" i="7"/>
  <c r="GH71" i="7" s="1"/>
  <c r="CI99" i="7"/>
  <c r="GH99" i="7" s="1"/>
  <c r="CI74" i="7"/>
  <c r="GH74" i="7" s="1"/>
  <c r="CI83" i="7"/>
  <c r="GH83" i="7" s="1"/>
  <c r="CI51" i="7"/>
  <c r="GH51" i="7" s="1"/>
  <c r="CI67" i="7"/>
  <c r="GH67" i="7" s="1"/>
  <c r="CI29" i="7"/>
  <c r="GH29" i="7" s="1"/>
  <c r="CI65" i="7"/>
  <c r="GH65" i="7" s="1"/>
  <c r="CI17" i="7"/>
  <c r="GH17" i="7" s="1"/>
  <c r="CI50" i="7"/>
  <c r="GH50" i="7" s="1"/>
  <c r="CI40" i="7"/>
  <c r="GH40" i="7" s="1"/>
  <c r="CI64" i="7"/>
  <c r="GH64" i="7" s="1"/>
  <c r="CI39" i="7"/>
  <c r="GH39" i="7" s="1"/>
  <c r="CI68" i="7"/>
  <c r="GH68" i="7" s="1"/>
  <c r="CI69" i="7"/>
  <c r="GH69" i="7" s="1"/>
  <c r="CI7" i="7"/>
  <c r="GH7" i="7" s="1"/>
  <c r="CI53" i="7"/>
  <c r="GH53" i="7" s="1"/>
  <c r="CI10" i="7"/>
  <c r="GH10" i="7" s="1"/>
  <c r="CI48" i="7"/>
  <c r="GH48" i="7" s="1"/>
  <c r="CI35" i="7"/>
  <c r="GH35" i="7" s="1"/>
  <c r="CI49" i="7"/>
  <c r="GH49" i="7" s="1"/>
  <c r="CI81" i="7"/>
  <c r="GH81" i="7" s="1"/>
  <c r="CI84" i="7"/>
  <c r="GH84" i="7" s="1"/>
  <c r="CI85" i="7"/>
  <c r="GH85" i="7" s="1"/>
  <c r="CI21" i="7"/>
  <c r="GH21" i="7" s="1"/>
  <c r="CI58" i="7"/>
  <c r="GH58" i="7" s="1"/>
  <c r="CI11" i="7"/>
  <c r="GH11" i="7" s="1"/>
  <c r="CI4" i="7"/>
  <c r="GH4" i="7" s="1"/>
  <c r="CI9" i="7"/>
  <c r="GH9" i="7" s="1"/>
  <c r="BU11" i="7"/>
  <c r="FT11" i="7" s="1"/>
  <c r="BU9" i="7"/>
  <c r="FT9" i="7" s="1"/>
  <c r="BU6" i="7"/>
  <c r="FT6" i="7" s="1"/>
  <c r="BU3" i="7"/>
  <c r="FT3" i="7" s="1"/>
  <c r="BU8" i="7"/>
  <c r="FT8" i="7" s="1"/>
  <c r="BU81" i="7"/>
  <c r="FT81" i="7" s="1"/>
  <c r="BU55" i="7"/>
  <c r="FT55" i="7" s="1"/>
  <c r="BU56" i="7"/>
  <c r="FT56" i="7" s="1"/>
  <c r="BU71" i="7"/>
  <c r="FT71" i="7" s="1"/>
  <c r="BU54" i="7"/>
  <c r="FT54" i="7" s="1"/>
  <c r="BU66" i="7"/>
  <c r="FT66" i="7" s="1"/>
  <c r="BU65" i="7"/>
  <c r="FT65" i="7" s="1"/>
  <c r="BU97" i="7"/>
  <c r="FT97" i="7" s="1"/>
  <c r="BU39" i="7"/>
  <c r="FT39" i="7" s="1"/>
  <c r="BU53" i="7"/>
  <c r="FT53" i="7" s="1"/>
  <c r="BU48" i="7"/>
  <c r="FT48" i="7" s="1"/>
  <c r="BU63" i="7"/>
  <c r="FT63" i="7" s="1"/>
  <c r="BU83" i="7"/>
  <c r="FT83" i="7" s="1"/>
  <c r="BU69" i="7"/>
  <c r="FT69" i="7" s="1"/>
  <c r="BU88" i="7"/>
  <c r="FT88" i="7" s="1"/>
  <c r="BU13" i="7"/>
  <c r="FT13" i="7" s="1"/>
  <c r="BU98" i="7"/>
  <c r="FT98" i="7" s="1"/>
  <c r="BU34" i="7"/>
  <c r="FT34" i="7" s="1"/>
  <c r="BU32" i="7"/>
  <c r="FT32" i="7" s="1"/>
  <c r="BU95" i="7"/>
  <c r="FT95" i="7" s="1"/>
  <c r="BU42" i="7"/>
  <c r="FT42" i="7" s="1"/>
  <c r="BU50" i="7"/>
  <c r="FT50" i="7" s="1"/>
  <c r="BU73" i="7"/>
  <c r="FT73" i="7" s="1"/>
  <c r="BU15" i="7"/>
  <c r="FT15" i="7" s="1"/>
  <c r="BU92" i="7"/>
  <c r="FT92" i="7" s="1"/>
  <c r="BU30" i="7"/>
  <c r="FT30" i="7" s="1"/>
  <c r="BU101" i="7"/>
  <c r="FT101" i="7" s="1"/>
  <c r="BU36" i="7"/>
  <c r="FT36" i="7" s="1"/>
  <c r="BU89" i="7"/>
  <c r="FT89" i="7" s="1"/>
  <c r="BU25" i="7"/>
  <c r="FT25" i="7" s="1"/>
  <c r="BU38" i="7"/>
  <c r="FT38" i="7" s="1"/>
  <c r="BU84" i="7"/>
  <c r="FT84" i="7" s="1"/>
  <c r="BU5" i="7"/>
  <c r="FT5" i="7" s="1"/>
  <c r="BU102" i="7"/>
  <c r="FT102" i="7" s="1"/>
  <c r="BU64" i="7"/>
  <c r="FT64" i="7" s="1"/>
  <c r="BU85" i="7"/>
  <c r="FT85" i="7" s="1"/>
  <c r="BU19" i="7"/>
  <c r="FT19" i="7" s="1"/>
  <c r="BU94" i="7"/>
  <c r="FT94" i="7" s="1"/>
  <c r="BU29" i="7"/>
  <c r="FT29" i="7" s="1"/>
  <c r="BU79" i="7"/>
  <c r="FT79" i="7" s="1"/>
  <c r="BU23" i="7"/>
  <c r="FT23" i="7" s="1"/>
  <c r="BU96" i="7"/>
  <c r="FT96" i="7" s="1"/>
  <c r="BU22" i="7"/>
  <c r="FT22" i="7" s="1"/>
  <c r="BU61" i="7"/>
  <c r="FT61" i="7" s="1"/>
  <c r="BU93" i="7"/>
  <c r="FT93" i="7" s="1"/>
  <c r="BU60" i="7"/>
  <c r="FT60" i="7" s="1"/>
  <c r="BU77" i="7"/>
  <c r="FT77" i="7" s="1"/>
  <c r="BU78" i="7"/>
  <c r="FT78" i="7" s="1"/>
  <c r="BU14" i="7"/>
  <c r="FT14" i="7" s="1"/>
  <c r="BU58" i="7"/>
  <c r="FT58" i="7" s="1"/>
  <c r="BU86" i="7"/>
  <c r="FT86" i="7" s="1"/>
  <c r="BU18" i="7"/>
  <c r="FT18" i="7" s="1"/>
  <c r="BU47" i="7"/>
  <c r="FT47" i="7" s="1"/>
  <c r="BU76" i="7"/>
  <c r="FT76" i="7" s="1"/>
  <c r="BU90" i="7"/>
  <c r="FT90" i="7" s="1"/>
  <c r="BU82" i="7"/>
  <c r="FT82" i="7" s="1"/>
  <c r="BU52" i="7"/>
  <c r="FT52" i="7" s="1"/>
  <c r="BU41" i="7"/>
  <c r="FT41" i="7" s="1"/>
  <c r="BU59" i="7"/>
  <c r="FT59" i="7" s="1"/>
  <c r="BU21" i="7"/>
  <c r="FT21" i="7" s="1"/>
  <c r="BU28" i="7"/>
  <c r="FT28" i="7" s="1"/>
  <c r="BU43" i="7"/>
  <c r="FT43" i="7" s="1"/>
  <c r="BU45" i="7"/>
  <c r="FT45" i="7" s="1"/>
  <c r="BU12" i="7"/>
  <c r="FT12" i="7" s="1"/>
  <c r="BU10" i="7"/>
  <c r="FT10" i="7" s="1"/>
  <c r="BU27" i="7"/>
  <c r="FT27" i="7" s="1"/>
  <c r="BU72" i="7"/>
  <c r="FT72" i="7" s="1"/>
  <c r="BU17" i="7"/>
  <c r="FT17" i="7" s="1"/>
  <c r="BU46" i="7"/>
  <c r="FT46" i="7" s="1"/>
  <c r="BU74" i="7"/>
  <c r="FT74" i="7" s="1"/>
  <c r="BU57" i="7"/>
  <c r="FT57" i="7" s="1"/>
  <c r="BU99" i="7"/>
  <c r="FT99" i="7" s="1"/>
  <c r="BU31" i="7"/>
  <c r="FT31" i="7" s="1"/>
  <c r="BU20" i="7"/>
  <c r="FT20" i="7" s="1"/>
  <c r="BU62" i="7"/>
  <c r="FT62" i="7" s="1"/>
  <c r="BU87" i="7"/>
  <c r="FT87" i="7" s="1"/>
  <c r="BU91" i="7"/>
  <c r="FT91" i="7" s="1"/>
  <c r="BU40" i="7"/>
  <c r="FT40" i="7" s="1"/>
  <c r="BU26" i="7"/>
  <c r="FT26" i="7" s="1"/>
  <c r="BU51" i="7"/>
  <c r="FT51" i="7" s="1"/>
  <c r="BU67" i="7"/>
  <c r="FT67" i="7" s="1"/>
  <c r="BU7" i="7"/>
  <c r="FT7" i="7" s="1"/>
  <c r="BU33" i="7"/>
  <c r="FT33" i="7" s="1"/>
  <c r="BU37" i="7"/>
  <c r="FT37" i="7" s="1"/>
  <c r="BU68" i="7"/>
  <c r="FT68" i="7" s="1"/>
  <c r="BU49" i="7"/>
  <c r="FT49" i="7" s="1"/>
  <c r="BU70" i="7"/>
  <c r="FT70" i="7" s="1"/>
  <c r="BU100" i="7"/>
  <c r="FT100" i="7" s="1"/>
  <c r="BU24" i="7"/>
  <c r="FT24" i="7" s="1"/>
  <c r="BU16" i="7"/>
  <c r="FT16" i="7" s="1"/>
  <c r="BU44" i="7"/>
  <c r="FT44" i="7" s="1"/>
  <c r="BU75" i="7"/>
  <c r="FT75" i="7" s="1"/>
  <c r="BU80" i="7"/>
  <c r="FT80" i="7" s="1"/>
  <c r="BU35" i="7"/>
  <c r="FT35" i="7" s="1"/>
  <c r="AZ89" i="7"/>
  <c r="EY89" i="7" s="1"/>
  <c r="DC62" i="7"/>
  <c r="HB62" i="7" s="1"/>
  <c r="DC14" i="7"/>
  <c r="HB14" i="7" s="1"/>
  <c r="DC16" i="7"/>
  <c r="HB16" i="7" s="1"/>
  <c r="DC6" i="7"/>
  <c r="HB6" i="7" s="1"/>
  <c r="DC9" i="7"/>
  <c r="HB9" i="7" s="1"/>
  <c r="DC3" i="7"/>
  <c r="HB3" i="7" s="1"/>
  <c r="DC8" i="7"/>
  <c r="HB8" i="7" s="1"/>
  <c r="DC5" i="7"/>
  <c r="HB5" i="7" s="1"/>
  <c r="T76" i="7"/>
  <c r="DS76" i="7" s="1"/>
  <c r="T29" i="7"/>
  <c r="DS29" i="7" s="1"/>
  <c r="AZ51" i="7"/>
  <c r="EY51" i="7" s="1"/>
  <c r="T62" i="7"/>
  <c r="DS62" i="7" s="1"/>
  <c r="O6" i="7"/>
  <c r="DN6" i="7" s="1"/>
  <c r="AZ38" i="7"/>
  <c r="EY38" i="7" s="1"/>
  <c r="DD59" i="7"/>
  <c r="HC59" i="7" s="1"/>
  <c r="AL5" i="7"/>
  <c r="EK5" i="7" s="1"/>
  <c r="AL11" i="7"/>
  <c r="EK11" i="7" s="1"/>
  <c r="AL22" i="7"/>
  <c r="EK22" i="7" s="1"/>
  <c r="AL94" i="7"/>
  <c r="EK94" i="7" s="1"/>
  <c r="AL35" i="7"/>
  <c r="EK35" i="7" s="1"/>
  <c r="AL51" i="7"/>
  <c r="EK51" i="7" s="1"/>
  <c r="AL72" i="7"/>
  <c r="EK72" i="7" s="1"/>
  <c r="AL63" i="7"/>
  <c r="EK63" i="7" s="1"/>
  <c r="AL66" i="7"/>
  <c r="EK66" i="7" s="1"/>
  <c r="AL65" i="7"/>
  <c r="EK65" i="7" s="1"/>
  <c r="AL53" i="7"/>
  <c r="EK53" i="7" s="1"/>
  <c r="AL26" i="7"/>
  <c r="EK26" i="7" s="1"/>
  <c r="AL87" i="7"/>
  <c r="EK87" i="7" s="1"/>
  <c r="AL17" i="7"/>
  <c r="EK17" i="7" s="1"/>
  <c r="AL45" i="7"/>
  <c r="EK45" i="7" s="1"/>
  <c r="AL55" i="7"/>
  <c r="EK55" i="7" s="1"/>
  <c r="AL47" i="7"/>
  <c r="EK47" i="7" s="1"/>
  <c r="AL61" i="7"/>
  <c r="EK61" i="7" s="1"/>
  <c r="AL60" i="7"/>
  <c r="EK60" i="7" s="1"/>
  <c r="AL71" i="7"/>
  <c r="EK71" i="7" s="1"/>
  <c r="AL74" i="7"/>
  <c r="EK74" i="7" s="1"/>
  <c r="AL98" i="7"/>
  <c r="EK98" i="7" s="1"/>
  <c r="AL36" i="7"/>
  <c r="EK36" i="7" s="1"/>
  <c r="AL52" i="7"/>
  <c r="EK52" i="7" s="1"/>
  <c r="AL44" i="7"/>
  <c r="EK44" i="7" s="1"/>
  <c r="AL99" i="7"/>
  <c r="EK99" i="7" s="1"/>
  <c r="AL37" i="7"/>
  <c r="EK37" i="7" s="1"/>
  <c r="AL102" i="7"/>
  <c r="EK102" i="7" s="1"/>
  <c r="AL49" i="7"/>
  <c r="EK49" i="7" s="1"/>
  <c r="AL100" i="7"/>
  <c r="EK100" i="7" s="1"/>
  <c r="AL41" i="7"/>
  <c r="EK41" i="7" s="1"/>
  <c r="AL32" i="7"/>
  <c r="EK32" i="7" s="1"/>
  <c r="AL8" i="7"/>
  <c r="EK8" i="7" s="1"/>
  <c r="AL57" i="7"/>
  <c r="EK57" i="7" s="1"/>
  <c r="AL97" i="7"/>
  <c r="EK97" i="7" s="1"/>
  <c r="AL20" i="7"/>
  <c r="EK20" i="7" s="1"/>
  <c r="AL40" i="7"/>
  <c r="EK40" i="7" s="1"/>
  <c r="AL101" i="7"/>
  <c r="EK101" i="7" s="1"/>
  <c r="AL34" i="7"/>
  <c r="EK34" i="7" s="1"/>
  <c r="AL95" i="7"/>
  <c r="EK95" i="7" s="1"/>
  <c r="AL33" i="7"/>
  <c r="EK33" i="7" s="1"/>
  <c r="AL93" i="7"/>
  <c r="EK93" i="7" s="1"/>
  <c r="AL29" i="7"/>
  <c r="EK29" i="7" s="1"/>
  <c r="AL91" i="7"/>
  <c r="EK91" i="7" s="1"/>
  <c r="AL28" i="7"/>
  <c r="EK28" i="7" s="1"/>
  <c r="AL64" i="7"/>
  <c r="EK64" i="7" s="1"/>
  <c r="AL75" i="7"/>
  <c r="EK75" i="7" s="1"/>
  <c r="AL14" i="7"/>
  <c r="EK14" i="7" s="1"/>
  <c r="AL92" i="7"/>
  <c r="EK92" i="7" s="1"/>
  <c r="AL30" i="7"/>
  <c r="EK30" i="7" s="1"/>
  <c r="AL89" i="7"/>
  <c r="EK89" i="7" s="1"/>
  <c r="AL27" i="7"/>
  <c r="EK27" i="7" s="1"/>
  <c r="AL83" i="7"/>
  <c r="EK83" i="7" s="1"/>
  <c r="AL24" i="7"/>
  <c r="EK24" i="7" s="1"/>
  <c r="AL82" i="7"/>
  <c r="EK82" i="7" s="1"/>
  <c r="AL21" i="7"/>
  <c r="EK21" i="7" s="1"/>
  <c r="AL81" i="7"/>
  <c r="EK81" i="7" s="1"/>
  <c r="AL13" i="7"/>
  <c r="EK13" i="7" s="1"/>
  <c r="AL50" i="7"/>
  <c r="EK50" i="7" s="1"/>
  <c r="AL76" i="7"/>
  <c r="EK76" i="7" s="1"/>
  <c r="AL90" i="7"/>
  <c r="EK90" i="7" s="1"/>
  <c r="AL15" i="7"/>
  <c r="EK15" i="7" s="1"/>
  <c r="AL86" i="7"/>
  <c r="EK86" i="7" s="1"/>
  <c r="AL18" i="7"/>
  <c r="EK18" i="7" s="1"/>
  <c r="AL85" i="7"/>
  <c r="EK85" i="7" s="1"/>
  <c r="AL73" i="7"/>
  <c r="EK73" i="7" s="1"/>
  <c r="AL80" i="7"/>
  <c r="EK80" i="7" s="1"/>
  <c r="AL31" i="7"/>
  <c r="EK31" i="7" s="1"/>
  <c r="AL39" i="7"/>
  <c r="EK39" i="7" s="1"/>
  <c r="AL58" i="7"/>
  <c r="EK58" i="7" s="1"/>
  <c r="AL23" i="7"/>
  <c r="EK23" i="7" s="1"/>
  <c r="AL25" i="7"/>
  <c r="EK25" i="7" s="1"/>
  <c r="AL84" i="7"/>
  <c r="EK84" i="7" s="1"/>
  <c r="AL70" i="7"/>
  <c r="EK70" i="7" s="1"/>
  <c r="AL79" i="7"/>
  <c r="EK79" i="7" s="1"/>
  <c r="AL54" i="7"/>
  <c r="EK54" i="7" s="1"/>
  <c r="AL68" i="7"/>
  <c r="EK68" i="7" s="1"/>
  <c r="AL38" i="7"/>
  <c r="EK38" i="7" s="1"/>
  <c r="AL88" i="7"/>
  <c r="EK88" i="7" s="1"/>
  <c r="AL19" i="7"/>
  <c r="EK19" i="7" s="1"/>
  <c r="AL7" i="7"/>
  <c r="EK7" i="7" s="1"/>
  <c r="AL43" i="7"/>
  <c r="EK43" i="7" s="1"/>
  <c r="AL10" i="7"/>
  <c r="EK10" i="7" s="1"/>
  <c r="AL56" i="7"/>
  <c r="EK56" i="7" s="1"/>
  <c r="AL62" i="7"/>
  <c r="EK62" i="7" s="1"/>
  <c r="AL69" i="7"/>
  <c r="EK69" i="7" s="1"/>
  <c r="AL46" i="7"/>
  <c r="EK46" i="7" s="1"/>
  <c r="AL42" i="7"/>
  <c r="EK42" i="7" s="1"/>
  <c r="AL96" i="7"/>
  <c r="EK96" i="7" s="1"/>
  <c r="AL77" i="7"/>
  <c r="EK77" i="7" s="1"/>
  <c r="AL67" i="7"/>
  <c r="EK67" i="7" s="1"/>
  <c r="AL78" i="7"/>
  <c r="EK78" i="7" s="1"/>
  <c r="AL59" i="7"/>
  <c r="EK59" i="7" s="1"/>
  <c r="AL48" i="7"/>
  <c r="EK48" i="7" s="1"/>
  <c r="AL4" i="7"/>
  <c r="EK4" i="7" s="1"/>
  <c r="AL12" i="7"/>
  <c r="EK12" i="7" s="1"/>
  <c r="AL9" i="7"/>
  <c r="EK9" i="7" s="1"/>
  <c r="AL6" i="7"/>
  <c r="EK6" i="7" s="1"/>
  <c r="AL16" i="7"/>
  <c r="EK16" i="7" s="1"/>
  <c r="DA86" i="7"/>
  <c r="GZ86" i="7" s="1"/>
  <c r="DA97" i="7"/>
  <c r="GZ97" i="7" s="1"/>
  <c r="DA19" i="7"/>
  <c r="GZ19" i="7" s="1"/>
  <c r="DA79" i="7"/>
  <c r="GZ79" i="7" s="1"/>
  <c r="DA13" i="7"/>
  <c r="GZ13" i="7" s="1"/>
  <c r="DA75" i="7"/>
  <c r="GZ75" i="7" s="1"/>
  <c r="DA25" i="7"/>
  <c r="GZ25" i="7" s="1"/>
  <c r="DA32" i="7"/>
  <c r="GZ32" i="7" s="1"/>
  <c r="DA60" i="7"/>
  <c r="GZ60" i="7" s="1"/>
  <c r="DA23" i="7"/>
  <c r="GZ23" i="7" s="1"/>
  <c r="DA14" i="7"/>
  <c r="GZ14" i="7" s="1"/>
  <c r="DA35" i="7"/>
  <c r="GZ35" i="7" s="1"/>
  <c r="DA99" i="7"/>
  <c r="GZ99" i="7" s="1"/>
  <c r="DA21" i="7"/>
  <c r="GZ21" i="7" s="1"/>
  <c r="CI12" i="7"/>
  <c r="GH12" i="7" s="1"/>
  <c r="T21" i="7"/>
  <c r="DS21" i="7" s="1"/>
  <c r="AZ62" i="7"/>
  <c r="EY62" i="7" s="1"/>
  <c r="AR32" i="7"/>
  <c r="EQ32" i="7" s="1"/>
  <c r="AZ69" i="7"/>
  <c r="EY69" i="7" s="1"/>
  <c r="DD56" i="7"/>
  <c r="HC56" i="7" s="1"/>
  <c r="AG18" i="12" l="1"/>
  <c r="AG17" i="12"/>
  <c r="AI19" i="12"/>
  <c r="AK19" i="12"/>
  <c r="AF18" i="12"/>
  <c r="AJ19" i="12"/>
  <c r="AL18" i="12"/>
  <c r="Z38" i="12"/>
  <c r="Z37" i="12"/>
  <c r="AD18" i="12"/>
  <c r="AJ18" i="12"/>
  <c r="AD17" i="12"/>
  <c r="AE17" i="12"/>
  <c r="AE18" i="12"/>
  <c r="AE28" i="12" s="1"/>
  <c r="AE19" i="12"/>
  <c r="AI17" i="12"/>
  <c r="AG19" i="12"/>
  <c r="AG20" i="12" s="1"/>
  <c r="AH18" i="12"/>
  <c r="AF17" i="12"/>
  <c r="AJ17" i="12"/>
  <c r="AD19" i="12"/>
  <c r="Z4" i="12"/>
  <c r="AL19" i="12"/>
  <c r="AI18" i="12"/>
  <c r="AI28" i="12" s="1"/>
  <c r="AH17" i="12"/>
  <c r="AF19" i="12"/>
  <c r="Z3" i="12"/>
  <c r="AL17" i="12"/>
  <c r="AH19" i="12"/>
  <c r="AK18" i="12"/>
  <c r="AK28" i="12" s="1"/>
  <c r="Z5" i="12"/>
  <c r="HJ28" i="7"/>
  <c r="HK28" i="7" s="1"/>
  <c r="HN28" i="7" s="1" a="1"/>
  <c r="HN28" i="7" s="1"/>
  <c r="HO28" i="7" s="1"/>
  <c r="HJ86" i="7"/>
  <c r="HK86" i="7" s="1"/>
  <c r="HN86" i="7" s="1" a="1"/>
  <c r="HN86" i="7" s="1"/>
  <c r="HO86" i="7" s="1"/>
  <c r="HJ77" i="7"/>
  <c r="HK77" i="7" s="1"/>
  <c r="HN77" i="7" s="1" a="1"/>
  <c r="HN77" i="7" s="1"/>
  <c r="HO77" i="7" s="1"/>
  <c r="HJ30" i="7"/>
  <c r="HK30" i="7" s="1"/>
  <c r="HN30" i="7" s="1" a="1"/>
  <c r="HN30" i="7" s="1"/>
  <c r="HO30" i="7" s="1"/>
  <c r="HJ57" i="7"/>
  <c r="HK57" i="7" s="1"/>
  <c r="HN57" i="7" s="1" a="1"/>
  <c r="HN57" i="7" s="1"/>
  <c r="HO57" i="7" s="1"/>
  <c r="HJ11" i="7"/>
  <c r="HK11" i="7" s="1"/>
  <c r="HN11" i="7" s="1" a="1"/>
  <c r="HN11" i="7" s="1"/>
  <c r="HO11" i="7" s="1"/>
  <c r="HJ88" i="7"/>
  <c r="HK88" i="7" s="1"/>
  <c r="HN88" i="7" s="1" a="1"/>
  <c r="HN88" i="7" s="1"/>
  <c r="HO88" i="7" s="1"/>
  <c r="HJ19" i="7"/>
  <c r="HK19" i="7" s="1"/>
  <c r="HN19" i="7" s="1" a="1"/>
  <c r="HN19" i="7" s="1"/>
  <c r="HO19" i="7" s="1"/>
  <c r="HJ8" i="7"/>
  <c r="HK8" i="7" s="1"/>
  <c r="HN8" i="7" s="1" a="1"/>
  <c r="HN8" i="7" s="1"/>
  <c r="HO8" i="7" s="1"/>
  <c r="HJ54" i="7"/>
  <c r="HK54" i="7" s="1"/>
  <c r="HN54" i="7" s="1" a="1"/>
  <c r="HN54" i="7" s="1"/>
  <c r="HO54" i="7" s="1"/>
  <c r="HJ79" i="7"/>
  <c r="HK79" i="7" s="1"/>
  <c r="HN79" i="7" s="1" a="1"/>
  <c r="HN79" i="7" s="1"/>
  <c r="HO79" i="7" s="1"/>
  <c r="HJ84" i="7"/>
  <c r="HK84" i="7" s="1"/>
  <c r="HN84" i="7" s="1" a="1"/>
  <c r="HN84" i="7" s="1"/>
  <c r="HO84" i="7" s="1"/>
  <c r="HJ58" i="7"/>
  <c r="HK58" i="7" s="1"/>
  <c r="HN58" i="7" s="1" a="1"/>
  <c r="HN58" i="7" s="1"/>
  <c r="HO58" i="7" s="1"/>
  <c r="HJ27" i="7"/>
  <c r="HK27" i="7" s="1"/>
  <c r="HN27" i="7" s="1" a="1"/>
  <c r="HN27" i="7" s="1"/>
  <c r="HO27" i="7" s="1"/>
  <c r="HJ24" i="7"/>
  <c r="HK24" i="7" s="1"/>
  <c r="HN24" i="7" s="1" a="1"/>
  <c r="HN24" i="7" s="1"/>
  <c r="HO24" i="7" s="1"/>
  <c r="HJ94" i="7"/>
  <c r="HK94" i="7" s="1"/>
  <c r="HN94" i="7" s="1" a="1"/>
  <c r="HN94" i="7" s="1"/>
  <c r="HO94" i="7" s="1"/>
  <c r="HJ69" i="7"/>
  <c r="HK69" i="7" s="1"/>
  <c r="HN69" i="7" s="1" a="1"/>
  <c r="HN69" i="7" s="1"/>
  <c r="HO69" i="7" s="1"/>
  <c r="HJ68" i="7"/>
  <c r="HK68" i="7" s="1"/>
  <c r="HN68" i="7" s="1" a="1"/>
  <c r="HN68" i="7" s="1"/>
  <c r="HO68" i="7" s="1"/>
  <c r="HJ32" i="7"/>
  <c r="HK32" i="7" s="1"/>
  <c r="HN32" i="7" s="1" a="1"/>
  <c r="HN32" i="7" s="1"/>
  <c r="HO32" i="7" s="1"/>
  <c r="HJ59" i="7"/>
  <c r="HK59" i="7" s="1"/>
  <c r="HN59" i="7" s="1" a="1"/>
  <c r="HN59" i="7" s="1"/>
  <c r="HO59" i="7" s="1"/>
  <c r="HJ39" i="7"/>
  <c r="HK39" i="7" s="1"/>
  <c r="HN39" i="7" s="1" a="1"/>
  <c r="HN39" i="7" s="1"/>
  <c r="HO39" i="7" s="1"/>
  <c r="HJ74" i="7"/>
  <c r="HK74" i="7" s="1"/>
  <c r="HN74" i="7" s="1" a="1"/>
  <c r="HN74" i="7" s="1"/>
  <c r="HO74" i="7" s="1"/>
  <c r="HJ35" i="7"/>
  <c r="HK35" i="7" s="1"/>
  <c r="HN35" i="7" s="1" a="1"/>
  <c r="HN35" i="7" s="1"/>
  <c r="HO35" i="7" s="1"/>
  <c r="HJ62" i="7"/>
  <c r="HK62" i="7" s="1"/>
  <c r="HN62" i="7" s="1" a="1"/>
  <c r="HN62" i="7" s="1"/>
  <c r="HO62" i="7" s="1"/>
  <c r="HJ41" i="7"/>
  <c r="HK41" i="7" s="1"/>
  <c r="HN41" i="7" s="1" a="1"/>
  <c r="HN41" i="7" s="1"/>
  <c r="HO41" i="7" s="1"/>
  <c r="HJ76" i="7"/>
  <c r="HK76" i="7" s="1"/>
  <c r="HN76" i="7" s="1" a="1"/>
  <c r="HN76" i="7" s="1"/>
  <c r="HO76" i="7" s="1"/>
  <c r="HJ6" i="7"/>
  <c r="HK6" i="7" s="1"/>
  <c r="HN6" i="7" s="1" a="1"/>
  <c r="HN6" i="7" s="1"/>
  <c r="HO6" i="7" s="1"/>
  <c r="HJ25" i="7"/>
  <c r="HK25" i="7" s="1"/>
  <c r="HN25" i="7" s="1" a="1"/>
  <c r="HN25" i="7" s="1"/>
  <c r="HO25" i="7" s="1"/>
  <c r="HJ82" i="7"/>
  <c r="HK82" i="7" s="1"/>
  <c r="HN82" i="7" s="1" a="1"/>
  <c r="HN82" i="7" s="1"/>
  <c r="HO82" i="7" s="1"/>
  <c r="HJ65" i="7"/>
  <c r="HK65" i="7" s="1"/>
  <c r="HN65" i="7" s="1" a="1"/>
  <c r="HN65" i="7" s="1"/>
  <c r="HO65" i="7" s="1"/>
  <c r="HJ87" i="7"/>
  <c r="HK87" i="7" s="1"/>
  <c r="HN87" i="7" s="1" a="1"/>
  <c r="HN87" i="7" s="1"/>
  <c r="HO87" i="7" s="1"/>
  <c r="HJ64" i="7"/>
  <c r="HK64" i="7" s="1"/>
  <c r="HN64" i="7" s="1" a="1"/>
  <c r="HN64" i="7" s="1"/>
  <c r="HO64" i="7" s="1"/>
  <c r="HJ71" i="7"/>
  <c r="HK71" i="7" s="1"/>
  <c r="HN71" i="7" s="1" a="1"/>
  <c r="HN71" i="7" s="1"/>
  <c r="HO71" i="7" s="1"/>
  <c r="HJ80" i="7"/>
  <c r="HK80" i="7" s="1"/>
  <c r="HN80" i="7" s="1" a="1"/>
  <c r="HN80" i="7" s="1"/>
  <c r="HO80" i="7" s="1"/>
  <c r="HJ40" i="7"/>
  <c r="HK40" i="7" s="1"/>
  <c r="HN40" i="7" s="1" a="1"/>
  <c r="HN40" i="7" s="1"/>
  <c r="HO40" i="7" s="1"/>
  <c r="HJ9" i="7"/>
  <c r="HK9" i="7" s="1"/>
  <c r="HN9" i="7" s="1" a="1"/>
  <c r="HN9" i="7" s="1"/>
  <c r="HO9" i="7" s="1"/>
  <c r="HJ92" i="7"/>
  <c r="HK92" i="7" s="1"/>
  <c r="HN92" i="7" s="1" a="1"/>
  <c r="HN92" i="7" s="1"/>
  <c r="HO92" i="7" s="1"/>
  <c r="HJ73" i="7"/>
  <c r="HK73" i="7" s="1"/>
  <c r="HN73" i="7" s="1" a="1"/>
  <c r="HN73" i="7" s="1"/>
  <c r="HO73" i="7" s="1"/>
  <c r="HJ51" i="7"/>
  <c r="HK51" i="7" s="1"/>
  <c r="HN51" i="7" s="1" a="1"/>
  <c r="HN51" i="7" s="1"/>
  <c r="HO51" i="7" s="1"/>
  <c r="HJ33" i="7"/>
  <c r="HK33" i="7" s="1"/>
  <c r="HN33" i="7" s="1" a="1"/>
  <c r="HN33" i="7" s="1"/>
  <c r="HO33" i="7" s="1"/>
  <c r="HJ52" i="7"/>
  <c r="HK52" i="7" s="1"/>
  <c r="HN52" i="7" s="1" a="1"/>
  <c r="HN52" i="7" s="1"/>
  <c r="HO52" i="7" s="1"/>
  <c r="HJ97" i="7"/>
  <c r="HK97" i="7" s="1"/>
  <c r="HN97" i="7" s="1" a="1"/>
  <c r="HN97" i="7" s="1"/>
  <c r="HO97" i="7" s="1"/>
  <c r="HJ4" i="7"/>
  <c r="HK4" i="7" s="1"/>
  <c r="HN4" i="7" s="1" a="1"/>
  <c r="HN4" i="7" s="1"/>
  <c r="HO4" i="7" s="1"/>
  <c r="HJ26" i="7"/>
  <c r="HK26" i="7" s="1"/>
  <c r="HN26" i="7" s="1" a="1"/>
  <c r="HN26" i="7" s="1"/>
  <c r="HO26" i="7" s="1"/>
  <c r="HJ81" i="7"/>
  <c r="HK81" i="7" s="1"/>
  <c r="HN81" i="7" s="1" a="1"/>
  <c r="HN81" i="7" s="1"/>
  <c r="HO81" i="7" s="1"/>
  <c r="HJ15" i="7"/>
  <c r="HK15" i="7" s="1"/>
  <c r="HN15" i="7" s="1" a="1"/>
  <c r="HN15" i="7" s="1"/>
  <c r="HO15" i="7" s="1"/>
  <c r="HJ83" i="7"/>
  <c r="HK83" i="7" s="1"/>
  <c r="HN83" i="7" s="1" a="1"/>
  <c r="HN83" i="7" s="1"/>
  <c r="HO83" i="7" s="1"/>
  <c r="HJ67" i="7"/>
  <c r="HK67" i="7" s="1"/>
  <c r="HN67" i="7" s="1" a="1"/>
  <c r="HN67" i="7" s="1"/>
  <c r="HO67" i="7" s="1"/>
  <c r="HJ46" i="7"/>
  <c r="HK46" i="7" s="1"/>
  <c r="HN46" i="7" s="1" a="1"/>
  <c r="HN46" i="7" s="1"/>
  <c r="HO46" i="7" s="1"/>
  <c r="HJ37" i="7"/>
  <c r="HK37" i="7" s="1"/>
  <c r="HN37" i="7" s="1" a="1"/>
  <c r="HN37" i="7" s="1"/>
  <c r="HO37" i="7" s="1"/>
  <c r="HJ66" i="7"/>
  <c r="HK66" i="7" s="1"/>
  <c r="HN66" i="7" s="1" a="1"/>
  <c r="HN66" i="7" s="1"/>
  <c r="HO66" i="7" s="1"/>
  <c r="HJ29" i="7"/>
  <c r="HK29" i="7" s="1"/>
  <c r="HN29" i="7" s="1" a="1"/>
  <c r="HN29" i="7" s="1"/>
  <c r="HO29" i="7" s="1"/>
  <c r="HJ72" i="7"/>
  <c r="HK72" i="7" s="1"/>
  <c r="HN72" i="7" s="1" a="1"/>
  <c r="HN72" i="7" s="1"/>
  <c r="HO72" i="7" s="1"/>
  <c r="HJ20" i="7"/>
  <c r="HK20" i="7" s="1"/>
  <c r="HN20" i="7" s="1" a="1"/>
  <c r="HN20" i="7" s="1"/>
  <c r="HO20" i="7" s="1"/>
  <c r="HJ16" i="7"/>
  <c r="HK16" i="7" s="1"/>
  <c r="HN16" i="7" s="1" a="1"/>
  <c r="HN16" i="7" s="1"/>
  <c r="HO16" i="7" s="1"/>
  <c r="HJ34" i="7"/>
  <c r="HK34" i="7" s="1"/>
  <c r="HN34" i="7" s="1" a="1"/>
  <c r="HN34" i="7" s="1"/>
  <c r="HO34" i="7" s="1"/>
  <c r="HJ31" i="7"/>
  <c r="HK31" i="7" s="1"/>
  <c r="HN31" i="7" s="1" a="1"/>
  <c r="HN31" i="7" s="1"/>
  <c r="HO31" i="7" s="1"/>
  <c r="HJ75" i="7"/>
  <c r="HK75" i="7" s="1"/>
  <c r="HN75" i="7" s="1" a="1"/>
  <c r="HN75" i="7" s="1"/>
  <c r="HO75" i="7" s="1"/>
  <c r="HJ38" i="7"/>
  <c r="HK38" i="7" s="1"/>
  <c r="HN38" i="7" s="1" a="1"/>
  <c r="HN38" i="7" s="1"/>
  <c r="HO38" i="7" s="1"/>
  <c r="HJ36" i="7"/>
  <c r="HK36" i="7" s="1"/>
  <c r="HN36" i="7" s="1" a="1"/>
  <c r="HN36" i="7" s="1"/>
  <c r="HO36" i="7" s="1"/>
  <c r="HJ90" i="7"/>
  <c r="HK90" i="7" s="1"/>
  <c r="HN90" i="7" s="1" a="1"/>
  <c r="HN90" i="7" s="1"/>
  <c r="HO90" i="7" s="1"/>
  <c r="HJ91" i="7"/>
  <c r="HK91" i="7" s="1"/>
  <c r="HN91" i="7" s="1" a="1"/>
  <c r="HN91" i="7" s="1"/>
  <c r="HO91" i="7" s="1"/>
  <c r="HJ93" i="7"/>
  <c r="HK93" i="7" s="1"/>
  <c r="HN93" i="7" s="1" a="1"/>
  <c r="HN93" i="7" s="1"/>
  <c r="HO93" i="7" s="1"/>
  <c r="HJ99" i="7"/>
  <c r="HK99" i="7" s="1"/>
  <c r="HN99" i="7" s="1" a="1"/>
  <c r="HN99" i="7" s="1"/>
  <c r="HO99" i="7" s="1"/>
  <c r="HJ85" i="7"/>
  <c r="HK85" i="7" s="1"/>
  <c r="HN85" i="7" s="1" a="1"/>
  <c r="HN85" i="7" s="1"/>
  <c r="HO85" i="7" s="1"/>
  <c r="HJ44" i="7"/>
  <c r="HK44" i="7" s="1"/>
  <c r="HN44" i="7" s="1" a="1"/>
  <c r="HN44" i="7" s="1"/>
  <c r="HO44" i="7" s="1"/>
  <c r="HJ60" i="7"/>
  <c r="HK60" i="7" s="1"/>
  <c r="HN60" i="7" s="1" a="1"/>
  <c r="HN60" i="7" s="1"/>
  <c r="HO60" i="7" s="1"/>
  <c r="HJ13" i="7"/>
  <c r="HK13" i="7" s="1"/>
  <c r="HN13" i="7" s="1" a="1"/>
  <c r="HN13" i="7" s="1"/>
  <c r="HO13" i="7" s="1"/>
  <c r="HJ43" i="7"/>
  <c r="HK43" i="7" s="1"/>
  <c r="HN43" i="7" s="1" a="1"/>
  <c r="HN43" i="7" s="1"/>
  <c r="HO43" i="7" s="1"/>
  <c r="HJ10" i="7"/>
  <c r="HK10" i="7" s="1"/>
  <c r="HN10" i="7" s="1" a="1"/>
  <c r="HN10" i="7" s="1"/>
  <c r="HO10" i="7" s="1"/>
  <c r="HJ89" i="7"/>
  <c r="HK89" i="7" s="1"/>
  <c r="HN89" i="7" s="1" a="1"/>
  <c r="HN89" i="7" s="1"/>
  <c r="HO89" i="7" s="1"/>
  <c r="HJ17" i="7"/>
  <c r="HK17" i="7" s="1"/>
  <c r="HN17" i="7" s="1" a="1"/>
  <c r="HN17" i="7" s="1"/>
  <c r="HO17" i="7" s="1"/>
  <c r="HJ98" i="7"/>
  <c r="HK98" i="7" s="1"/>
  <c r="HN98" i="7" s="1" a="1"/>
  <c r="HN98" i="7" s="1"/>
  <c r="HO98" i="7" s="1"/>
  <c r="HJ53" i="7"/>
  <c r="HK53" i="7" s="1"/>
  <c r="HN53" i="7" s="1" a="1"/>
  <c r="HN53" i="7" s="1"/>
  <c r="HO53" i="7" s="1"/>
  <c r="HJ102" i="7"/>
  <c r="HK102" i="7" s="1"/>
  <c r="HN102" i="7" s="1" a="1"/>
  <c r="HN102" i="7" s="1"/>
  <c r="HO102" i="7" s="1"/>
  <c r="HJ12" i="7"/>
  <c r="HK12" i="7" s="1"/>
  <c r="HN12" i="7" s="1" a="1"/>
  <c r="HN12" i="7" s="1"/>
  <c r="HO12" i="7" s="1"/>
  <c r="HJ22" i="7"/>
  <c r="HK22" i="7" s="1"/>
  <c r="HN22" i="7" s="1" a="1"/>
  <c r="HN22" i="7" s="1"/>
  <c r="HO22" i="7" s="1"/>
  <c r="HJ70" i="7"/>
  <c r="HK70" i="7" s="1"/>
  <c r="HN70" i="7" s="1" a="1"/>
  <c r="HN70" i="7" s="1"/>
  <c r="HO70" i="7" s="1"/>
  <c r="HJ56" i="7"/>
  <c r="HK56" i="7" s="1"/>
  <c r="HN56" i="7" s="1" a="1"/>
  <c r="HN56" i="7" s="1"/>
  <c r="HO56" i="7" s="1"/>
  <c r="HJ50" i="7"/>
  <c r="HK50" i="7" s="1"/>
  <c r="HN50" i="7" s="1" a="1"/>
  <c r="HN50" i="7" s="1"/>
  <c r="HO50" i="7" s="1"/>
  <c r="HJ5" i="7"/>
  <c r="HK5" i="7" s="1"/>
  <c r="HN5" i="7" s="1" a="1"/>
  <c r="HN5" i="7" s="1"/>
  <c r="HO5" i="7" s="1"/>
  <c r="HJ55" i="7"/>
  <c r="HK55" i="7" s="1"/>
  <c r="HN55" i="7" s="1" a="1"/>
  <c r="HN55" i="7" s="1"/>
  <c r="HO55" i="7" s="1"/>
  <c r="HJ47" i="7"/>
  <c r="HK47" i="7" s="1"/>
  <c r="HN47" i="7" s="1" a="1"/>
  <c r="HN47" i="7" s="1"/>
  <c r="HO47" i="7" s="1"/>
  <c r="HJ78" i="7"/>
  <c r="HK78" i="7" s="1"/>
  <c r="HN78" i="7" s="1" a="1"/>
  <c r="HN78" i="7" s="1"/>
  <c r="HO78" i="7" s="1"/>
  <c r="HJ95" i="7"/>
  <c r="HK95" i="7" s="1"/>
  <c r="HN95" i="7" s="1" a="1"/>
  <c r="HN95" i="7" s="1"/>
  <c r="HO95" i="7" s="1"/>
  <c r="HJ48" i="7"/>
  <c r="HK48" i="7" s="1"/>
  <c r="HN48" i="7" s="1" a="1"/>
  <c r="HN48" i="7" s="1"/>
  <c r="HO48" i="7" s="1"/>
  <c r="HJ7" i="7"/>
  <c r="HK7" i="7" s="1"/>
  <c r="HN7" i="7" s="1" a="1"/>
  <c r="HN7" i="7" s="1"/>
  <c r="HO7" i="7" s="1"/>
  <c r="HJ3" i="7"/>
  <c r="HK3" i="7" s="1"/>
  <c r="HN3" i="7" s="1" a="1"/>
  <c r="HN3" i="7" s="1"/>
  <c r="HO3" i="7" s="1"/>
  <c r="HJ61" i="7"/>
  <c r="HK61" i="7" s="1"/>
  <c r="HN61" i="7" s="1" a="1"/>
  <c r="HN61" i="7" s="1"/>
  <c r="HO61" i="7" s="1"/>
  <c r="HJ18" i="7"/>
  <c r="HK18" i="7" s="1"/>
  <c r="HN18" i="7" s="1" a="1"/>
  <c r="HN18" i="7" s="1"/>
  <c r="HO18" i="7" s="1"/>
  <c r="HJ100" i="7"/>
  <c r="HK100" i="7" s="1"/>
  <c r="HN100" i="7" s="1" a="1"/>
  <c r="HN100" i="7" s="1"/>
  <c r="HO100" i="7" s="1"/>
  <c r="HJ42" i="7"/>
  <c r="HK42" i="7" s="1"/>
  <c r="HN42" i="7" s="1" a="1"/>
  <c r="HN42" i="7" s="1"/>
  <c r="HO42" i="7" s="1"/>
  <c r="HJ23" i="7"/>
  <c r="HK23" i="7" s="1"/>
  <c r="HN23" i="7" s="1" a="1"/>
  <c r="HN23" i="7" s="1"/>
  <c r="HO23" i="7" s="1"/>
  <c r="HJ21" i="7"/>
  <c r="HK21" i="7" s="1"/>
  <c r="HN21" i="7" s="1" a="1"/>
  <c r="HN21" i="7" s="1"/>
  <c r="HO21" i="7" s="1"/>
  <c r="HJ63" i="7"/>
  <c r="HK63" i="7" s="1"/>
  <c r="HN63" i="7" s="1" a="1"/>
  <c r="HN63" i="7" s="1"/>
  <c r="HO63" i="7" s="1"/>
  <c r="HJ49" i="7"/>
  <c r="HK49" i="7" s="1"/>
  <c r="HN49" i="7" s="1" a="1"/>
  <c r="HN49" i="7" s="1"/>
  <c r="HO49" i="7" s="1"/>
  <c r="HJ101" i="7"/>
  <c r="HK101" i="7" s="1"/>
  <c r="HN101" i="7" s="1" a="1"/>
  <c r="HN101" i="7" s="1"/>
  <c r="HO101" i="7" s="1"/>
  <c r="HJ45" i="7"/>
  <c r="HK45" i="7" s="1"/>
  <c r="HN45" i="7" s="1" a="1"/>
  <c r="HN45" i="7" s="1"/>
  <c r="HO45" i="7" s="1"/>
  <c r="HJ14" i="7"/>
  <c r="HK14" i="7" s="1"/>
  <c r="HN14" i="7" s="1" a="1"/>
  <c r="HN14" i="7" s="1"/>
  <c r="HO14" i="7" s="1"/>
  <c r="HJ96" i="7"/>
  <c r="HK96" i="7" s="1"/>
  <c r="HN96" i="7" s="1" a="1"/>
  <c r="HN96" i="7" s="1"/>
  <c r="HO96" i="7" s="1"/>
  <c r="AG28" i="12"/>
  <c r="AH28" i="12"/>
  <c r="AJ28" i="12"/>
  <c r="AF22" i="12"/>
  <c r="AD22" i="12"/>
  <c r="AD23" i="12"/>
  <c r="AD28" i="12"/>
  <c r="AF23" i="12"/>
  <c r="AF21" i="12"/>
  <c r="AF28" i="12"/>
  <c r="AJ22" i="12" l="1"/>
  <c r="AJ23" i="12"/>
  <c r="AJ21" i="12"/>
  <c r="AJ20" i="12"/>
  <c r="AD20" i="12"/>
  <c r="AD21" i="12"/>
  <c r="AI22" i="12"/>
  <c r="AI23" i="12"/>
  <c r="AI21" i="12"/>
  <c r="AI20" i="12"/>
  <c r="AK22" i="12"/>
  <c r="AH21" i="12"/>
  <c r="AF20" i="12"/>
  <c r="AG23" i="12"/>
  <c r="AG22" i="12"/>
  <c r="AL22" i="12"/>
  <c r="AK21" i="12"/>
  <c r="AK23" i="12"/>
  <c r="AK20" i="12"/>
  <c r="AH23" i="12"/>
  <c r="Z8" i="12"/>
  <c r="AL21" i="12"/>
  <c r="AE23" i="12"/>
  <c r="AE21" i="12"/>
  <c r="AL20" i="12"/>
  <c r="AG21" i="12"/>
  <c r="AH22" i="12"/>
  <c r="AH20" i="12"/>
  <c r="AE20" i="12"/>
  <c r="Z9" i="12"/>
  <c r="AL23" i="12"/>
  <c r="AE22" i="12"/>
  <c r="Z11" i="12"/>
  <c r="Z12" i="12"/>
  <c r="Z13" i="12" s="1"/>
  <c r="HR2" i="7"/>
  <c r="AD24" i="12"/>
  <c r="AJ24" i="12"/>
  <c r="AF24" i="12"/>
  <c r="AF25" i="12"/>
  <c r="AD25" i="12"/>
  <c r="AJ25" i="12"/>
  <c r="AI24" i="12" l="1"/>
  <c r="AH62" i="12"/>
  <c r="AI25" i="12"/>
  <c r="AI48" i="12"/>
  <c r="AG24" i="12"/>
  <c r="AK24" i="12"/>
  <c r="AG25" i="12"/>
  <c r="AI60" i="12"/>
  <c r="AI73" i="12"/>
  <c r="AI71" i="12"/>
  <c r="AH63" i="12"/>
  <c r="AL25" i="12"/>
  <c r="AK25" i="12"/>
  <c r="AI56" i="12"/>
  <c r="AE24" i="12"/>
  <c r="AH64" i="12"/>
  <c r="AH80" i="12"/>
  <c r="AH48" i="12"/>
  <c r="Z41" i="12"/>
  <c r="Z42" i="12" s="1"/>
  <c r="Z43" i="12" s="1"/>
  <c r="Z44" i="12" s="1"/>
  <c r="AI59" i="12"/>
  <c r="AH49" i="12"/>
  <c r="AI57" i="12"/>
  <c r="AH57" i="12"/>
  <c r="AH43" i="12"/>
  <c r="AI69" i="12"/>
  <c r="Z22" i="12"/>
  <c r="Z23" i="12" s="1"/>
  <c r="AH60" i="12"/>
  <c r="AI75" i="12"/>
  <c r="AH45" i="12"/>
  <c r="AH69" i="12"/>
  <c r="AI46" i="12"/>
  <c r="AH74" i="12"/>
  <c r="AH79" i="12"/>
  <c r="AH78" i="12"/>
  <c r="AH67" i="12"/>
  <c r="AI70" i="12"/>
  <c r="AH25" i="12"/>
  <c r="AH24" i="12"/>
  <c r="AH65" i="12"/>
  <c r="AI77" i="12"/>
  <c r="AH76" i="12"/>
  <c r="AH68" i="12"/>
  <c r="AH55" i="12"/>
  <c r="AI43" i="12"/>
  <c r="AH53" i="12"/>
  <c r="AH81" i="12"/>
  <c r="AH46" i="12"/>
  <c r="AH56" i="12"/>
  <c r="AI44" i="12"/>
  <c r="AI64" i="12"/>
  <c r="AH83" i="12"/>
  <c r="AE25" i="12"/>
  <c r="AI83" i="12"/>
  <c r="AH54" i="12"/>
  <c r="AI66" i="12"/>
  <c r="AH50" i="12"/>
  <c r="AH73" i="12"/>
  <c r="AH77" i="12"/>
  <c r="AI50" i="12"/>
  <c r="AI76" i="12"/>
  <c r="AH47" i="12"/>
  <c r="AI78" i="12"/>
  <c r="AH59" i="12"/>
  <c r="AI80" i="12"/>
  <c r="AI47" i="12"/>
  <c r="AL24" i="12"/>
  <c r="AI74" i="12"/>
  <c r="AH70" i="12"/>
  <c r="AH82" i="12"/>
  <c r="AI67" i="12"/>
  <c r="AI65" i="12"/>
  <c r="AI53" i="12"/>
  <c r="AI63" i="12"/>
  <c r="AI62" i="12"/>
  <c r="AI72" i="12"/>
  <c r="AI61" i="12"/>
  <c r="AH44" i="12"/>
  <c r="AI81" i="12"/>
  <c r="AH75" i="12"/>
  <c r="AH72" i="12"/>
  <c r="AI45" i="12"/>
  <c r="AH61" i="12"/>
  <c r="AH52" i="12"/>
  <c r="AI55" i="12"/>
  <c r="AH58" i="12"/>
  <c r="AI58" i="12"/>
  <c r="AI82" i="12"/>
  <c r="AI52" i="12"/>
  <c r="AH66" i="12"/>
  <c r="AI68" i="12"/>
  <c r="AI49" i="12"/>
  <c r="AH51" i="12"/>
  <c r="AH71" i="12"/>
  <c r="AI79" i="12"/>
  <c r="AI54" i="12"/>
  <c r="AI51" i="12"/>
  <c r="B14" i="7"/>
  <c r="B45" i="2" s="1"/>
  <c r="AK26" i="12" l="1"/>
  <c r="AF27" i="12"/>
  <c r="AD26" i="12"/>
  <c r="AD27" i="12"/>
  <c r="AH27" i="12"/>
  <c r="AG27" i="12"/>
  <c r="AK27" i="12"/>
  <c r="AI27" i="12"/>
  <c r="AF26" i="12"/>
  <c r="AL27" i="12"/>
  <c r="AI26" i="12"/>
  <c r="AE27" i="12"/>
  <c r="AL26" i="12"/>
  <c r="AH26" i="12"/>
  <c r="AE26" i="12"/>
  <c r="AJ27" i="12"/>
  <c r="AG26" i="12"/>
  <c r="AJ26" i="12"/>
  <c r="Z56" i="12"/>
  <c r="AD12" i="12" s="1"/>
  <c r="B46" i="2"/>
  <c r="B65" i="2"/>
  <c r="AJ29" i="12" l="1"/>
  <c r="AJ30" i="12" s="1"/>
  <c r="AH29" i="12"/>
  <c r="AH31" i="12" s="1"/>
  <c r="AG29" i="12"/>
  <c r="AG31" i="12" s="1"/>
  <c r="AI12" i="12"/>
  <c r="AI14" i="12" s="1"/>
  <c r="AL12" i="12"/>
  <c r="AJ12" i="12"/>
  <c r="AJ14" i="12" s="1"/>
  <c r="AE12" i="12"/>
  <c r="AE13" i="12" s="1"/>
  <c r="AK29" i="12"/>
  <c r="AK30" i="12" s="1"/>
  <c r="AG12" i="12"/>
  <c r="AG13" i="12" s="1"/>
  <c r="AE29" i="12"/>
  <c r="AE31" i="12" s="1"/>
  <c r="AH12" i="12"/>
  <c r="AH14" i="12" s="1"/>
  <c r="AK12" i="12"/>
  <c r="AK14" i="12" s="1"/>
  <c r="AF12" i="12"/>
  <c r="AF13" i="12" s="1"/>
  <c r="AF29" i="12"/>
  <c r="AF30" i="12" s="1"/>
  <c r="AI29" i="12"/>
  <c r="AI30" i="12" s="1"/>
  <c r="AD29" i="12"/>
  <c r="AD31" i="12" s="1"/>
  <c r="AD13" i="12"/>
  <c r="AD14" i="12"/>
  <c r="AJ31" i="12" l="1"/>
  <c r="AK13" i="12"/>
  <c r="AI13" i="12"/>
  <c r="AF14" i="12"/>
  <c r="AE14" i="12"/>
  <c r="AH13" i="12"/>
  <c r="AK31" i="12"/>
  <c r="AG30" i="12"/>
  <c r="AF31" i="12"/>
  <c r="AG14" i="12"/>
  <c r="AE30" i="12"/>
  <c r="AH30" i="12"/>
  <c r="AJ13" i="12"/>
  <c r="AD30" i="12"/>
  <c r="AD33" i="12" s="1"/>
  <c r="AD34" i="12" s="1"/>
  <c r="AD35" i="12" s="1"/>
  <c r="AI31" i="12"/>
  <c r="AJ33" i="12" l="1"/>
  <c r="AJ34" i="12" s="1"/>
  <c r="AJ35" i="12" s="1"/>
  <c r="AK33" i="12"/>
  <c r="AK34" i="12" s="1"/>
  <c r="AK35" i="12" s="1"/>
  <c r="AF33" i="12"/>
  <c r="AF34" i="12" s="1"/>
  <c r="AF35" i="12" s="1"/>
  <c r="AI33" i="12"/>
  <c r="AI34" i="12" s="1"/>
  <c r="AI35" i="12" s="1"/>
  <c r="AH33" i="12"/>
  <c r="AH34" i="12" s="1"/>
  <c r="AH35" i="12" s="1"/>
  <c r="AE33" i="12"/>
  <c r="AE34" i="12" s="1"/>
  <c r="AE35" i="12" s="1"/>
  <c r="AG33" i="12"/>
  <c r="AG34" i="12" s="1"/>
  <c r="AG35" i="12" s="1"/>
  <c r="AD37" i="12" l="1"/>
  <c r="B44" i="2" s="1"/>
  <c r="B64"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<sst xmlns="http://schemas.openxmlformats.org/spreadsheetml/2006/main" count="459" uniqueCount="314">
  <si>
    <t>Wavelength</t>
  </si>
  <si>
    <t>LSC dimensions</t>
  </si>
  <si>
    <t>Width (w)</t>
  </si>
  <si>
    <t>Height (h)</t>
  </si>
  <si>
    <t>Diagonal (d)</t>
  </si>
  <si>
    <t>cm</t>
  </si>
  <si>
    <t>Absorption</t>
  </si>
  <si>
    <t xml:space="preserve">Luminophore concentration (c) </t>
  </si>
  <si>
    <t>/cm</t>
  </si>
  <si>
    <t>Waveguide</t>
  </si>
  <si>
    <t>Refractive index (wg)</t>
  </si>
  <si>
    <t>Refractive index (air)</t>
  </si>
  <si>
    <t>Critical angel</t>
  </si>
  <si>
    <t>degrees</t>
  </si>
  <si>
    <t>Losses</t>
  </si>
  <si>
    <t>Intermediate</t>
  </si>
  <si>
    <t>Quantum Yield</t>
  </si>
  <si>
    <t>Escape cone absorption</t>
  </si>
  <si>
    <t>k</t>
  </si>
  <si>
    <t>Constants:</t>
  </si>
  <si>
    <t>h:</t>
  </si>
  <si>
    <t>m^2 kg/s</t>
  </si>
  <si>
    <t>c:</t>
  </si>
  <si>
    <t>m/s</t>
  </si>
  <si>
    <t>q:</t>
  </si>
  <si>
    <t>C</t>
  </si>
  <si>
    <t>k_b:</t>
  </si>
  <si>
    <t>m2 kg s-2 K-1</t>
  </si>
  <si>
    <t>0 &lt; l &lt; kw</t>
  </si>
  <si>
    <t>k correction factor (Sychugov)</t>
  </si>
  <si>
    <t>Excel name:</t>
  </si>
  <si>
    <t>_c</t>
  </si>
  <si>
    <t>_w</t>
  </si>
  <si>
    <t>_h</t>
  </si>
  <si>
    <t>_d</t>
  </si>
  <si>
    <t>_t</t>
  </si>
  <si>
    <t>Thickness (t)</t>
  </si>
  <si>
    <t>_n_wg</t>
  </si>
  <si>
    <t>_n_air</t>
  </si>
  <si>
    <t>_crit</t>
  </si>
  <si>
    <t>_ec_loss</t>
  </si>
  <si>
    <t>_h_planck</t>
  </si>
  <si>
    <t>_c_light</t>
  </si>
  <si>
    <t>_q_charge</t>
  </si>
  <si>
    <t>_k_b</t>
  </si>
  <si>
    <t>_k_correction</t>
  </si>
  <si>
    <t>_QY</t>
  </si>
  <si>
    <t>kw &lt; l &lt; kh</t>
  </si>
  <si>
    <t>kh &lt; l &lt; kd</t>
  </si>
  <si>
    <t>Photon path length probability  (l) (cm) 3D</t>
  </si>
  <si>
    <t>Normalized probability</t>
  </si>
  <si>
    <t>Emission</t>
  </si>
  <si>
    <t>AM1.5G Photon flux (#/m^2/s)</t>
  </si>
  <si>
    <t>Incoming spectrum</t>
  </si>
  <si>
    <t>Transmitted power</t>
  </si>
  <si>
    <t>Spectrum after reflection</t>
  </si>
  <si>
    <t>Total photons absorbed by luminophore (#/m^2/s)</t>
  </si>
  <si>
    <t>Emitted photons (QY effects)</t>
  </si>
  <si>
    <t>Normalized emission</t>
  </si>
  <si>
    <t>Photons emitted outside escape cone</t>
  </si>
  <si>
    <t>Fractions of photons reaching the edge:</t>
  </si>
  <si>
    <t>Wavelength:</t>
  </si>
  <si>
    <t>Probability of reaching edge per wavelength</t>
  </si>
  <si>
    <t>Photons reaching the edge</t>
  </si>
  <si>
    <t>_k_in_ec_correction</t>
  </si>
  <si>
    <t>*r</t>
  </si>
  <si>
    <t>Absorbed by luminophore:</t>
  </si>
  <si>
    <t>After emission event 1:</t>
  </si>
  <si>
    <t>Side incident photons after 1st emission:</t>
  </si>
  <si>
    <t>Side incident photons after 2nd emission:</t>
  </si>
  <si>
    <t>Side incident photons after 3rd emission:</t>
  </si>
  <si>
    <t>Side incident photons after 4th emission:</t>
  </si>
  <si>
    <t>Side incident photons after 5th emission:</t>
  </si>
  <si>
    <t>Total incident photons:</t>
  </si>
  <si>
    <t xml:space="preserve">Emitted photons AM1.5G: </t>
  </si>
  <si>
    <t>EQE:</t>
  </si>
  <si>
    <t>#/m^2/s</t>
  </si>
  <si>
    <t>Absorption spectrum (below)</t>
  </si>
  <si>
    <t>Path length probability normalized (right):</t>
  </si>
  <si>
    <t>Probabilities:</t>
  </si>
  <si>
    <t>denominator</t>
  </si>
  <si>
    <t>numerator</t>
  </si>
  <si>
    <t>Sum denominator</t>
  </si>
  <si>
    <t>Sum numerator</t>
  </si>
  <si>
    <t>AVT:</t>
  </si>
  <si>
    <t>Absorbed by luminophore and wg</t>
  </si>
  <si>
    <t>QY:</t>
  </si>
  <si>
    <t>PMMA</t>
  </si>
  <si>
    <t>Absorption ratio lum</t>
  </si>
  <si>
    <t>Photons emitted upwards in escape cone</t>
  </si>
  <si>
    <t>Photons emitted downward in escape cone</t>
  </si>
  <si>
    <t>Absorbed photons emitted upwards in escape cone lum</t>
  </si>
  <si>
    <t>Absorbed photons emitted downward in escape cone lum</t>
  </si>
  <si>
    <t xml:space="preserve">Absorbed photons emission outside escape cone lum </t>
  </si>
  <si>
    <t>In EC up</t>
  </si>
  <si>
    <t>In EC down</t>
  </si>
  <si>
    <t>Outside EC</t>
  </si>
  <si>
    <t>Total Emitted</t>
  </si>
  <si>
    <t>Results:</t>
  </si>
  <si>
    <t>CRI:</t>
  </si>
  <si>
    <t>Reference AM1.5G(W/m^2/nm)</t>
  </si>
  <si>
    <t>Y_normalization constant ref</t>
  </si>
  <si>
    <t>Normalized reference</t>
  </si>
  <si>
    <t>x_bar</t>
  </si>
  <si>
    <t>y_bar</t>
  </si>
  <si>
    <t>z_bar</t>
  </si>
  <si>
    <t>TCS01</t>
  </si>
  <si>
    <t>TCS02</t>
  </si>
  <si>
    <t>TCS03</t>
  </si>
  <si>
    <t>TCS04</t>
  </si>
  <si>
    <t>TCS05</t>
  </si>
  <si>
    <t>TCS06</t>
  </si>
  <si>
    <t>TCS07</t>
  </si>
  <si>
    <t>TCS08</t>
  </si>
  <si>
    <t>White</t>
  </si>
  <si>
    <t>Transmission #/m^2/nm</t>
  </si>
  <si>
    <t>Transmission (T) (W/m^2/nm)</t>
  </si>
  <si>
    <t>Y_normalization constant test</t>
  </si>
  <si>
    <t>Y_normalized test spectrum</t>
  </si>
  <si>
    <t>Transmitted spectrum:</t>
  </si>
  <si>
    <t>Reference spectrum:</t>
  </si>
  <si>
    <t>Tristimulus values:</t>
  </si>
  <si>
    <t>X</t>
  </si>
  <si>
    <t>Y</t>
  </si>
  <si>
    <t>Z</t>
  </si>
  <si>
    <t>x</t>
  </si>
  <si>
    <t>y</t>
  </si>
  <si>
    <t>Chromaticity coordinates:</t>
  </si>
  <si>
    <t>u</t>
  </si>
  <si>
    <t>v</t>
  </si>
  <si>
    <t>(Y/Y0)</t>
  </si>
  <si>
    <t>L*</t>
  </si>
  <si>
    <t>u = u'</t>
  </si>
  <si>
    <t>u*</t>
  </si>
  <si>
    <t>v*</t>
  </si>
  <si>
    <t>v'</t>
  </si>
  <si>
    <t>Test spectrum:</t>
  </si>
  <si>
    <t>CCT Calculations:</t>
  </si>
  <si>
    <t>x_reference for CCT</t>
  </si>
  <si>
    <t>y_reference for CCT</t>
  </si>
  <si>
    <t>n^1 factor</t>
  </si>
  <si>
    <t>n^2 factor</t>
  </si>
  <si>
    <t>n^3 factor</t>
  </si>
  <si>
    <t>Constant</t>
  </si>
  <si>
    <t>n</t>
  </si>
  <si>
    <t>(Y/Yn)</t>
  </si>
  <si>
    <t>CCT:</t>
  </si>
  <si>
    <t>Lightness treshold</t>
  </si>
  <si>
    <t>(6/29)^3</t>
  </si>
  <si>
    <t>Delta E</t>
  </si>
  <si>
    <t>CIELa*b* Coordinates:</t>
  </si>
  <si>
    <t>Reference</t>
  </si>
  <si>
    <t>Test</t>
  </si>
  <si>
    <t>CRI</t>
  </si>
  <si>
    <t>f(Xtest/Xref)</t>
  </si>
  <si>
    <t>f(Ytest/Yref)</t>
  </si>
  <si>
    <t>f(Ztest/Zref)</t>
  </si>
  <si>
    <t>a*</t>
  </si>
  <si>
    <t>b*</t>
  </si>
  <si>
    <t>Lfp</t>
  </si>
  <si>
    <t>a</t>
  </si>
  <si>
    <t>LBB</t>
  </si>
  <si>
    <t>Duv</t>
  </si>
  <si>
    <t>Delta E int</t>
  </si>
  <si>
    <t>Validation input:</t>
  </si>
  <si>
    <t>Validation results:</t>
  </si>
  <si>
    <t>Ratio EQE:</t>
  </si>
  <si>
    <t>Ratio AVT:</t>
  </si>
  <si>
    <t>Ratio CRI:</t>
  </si>
  <si>
    <t>Absorbed by wg</t>
  </si>
  <si>
    <t>1st event side</t>
  </si>
  <si>
    <t>2nd event side</t>
  </si>
  <si>
    <t>3rd event side</t>
  </si>
  <si>
    <t>4th event side</t>
  </si>
  <si>
    <t>5th event side</t>
  </si>
  <si>
    <t>Total</t>
  </si>
  <si>
    <t>J_ph</t>
  </si>
  <si>
    <t>PCE</t>
  </si>
  <si>
    <t>A/m^2</t>
  </si>
  <si>
    <t>Power</t>
  </si>
  <si>
    <t>Solar cell area</t>
  </si>
  <si>
    <t>_sc_area</t>
  </si>
  <si>
    <t>m^2</t>
  </si>
  <si>
    <t>Totals:</t>
  </si>
  <si>
    <t>Half of total absorption:</t>
  </si>
  <si>
    <t>Depth of half absorbed portion</t>
  </si>
  <si>
    <t>Input luminophore:</t>
  </si>
  <si>
    <t>Concentration</t>
  </si>
  <si>
    <t>Luminophores:</t>
  </si>
  <si>
    <t>Ratio PCE:</t>
  </si>
  <si>
    <t xml:space="preserve">k6 </t>
  </si>
  <si>
    <t xml:space="preserve">k5 </t>
  </si>
  <si>
    <t xml:space="preserve">k4 </t>
  </si>
  <si>
    <t xml:space="preserve">k3 </t>
  </si>
  <si>
    <t xml:space="preserve">k2 </t>
  </si>
  <si>
    <t xml:space="preserve">k1 </t>
  </si>
  <si>
    <t xml:space="preserve">k0 </t>
  </si>
  <si>
    <t>_X</t>
  </si>
  <si>
    <t>_Y</t>
  </si>
  <si>
    <t>_Z</t>
  </si>
  <si>
    <t>_constant</t>
  </si>
  <si>
    <t>_CCT</t>
  </si>
  <si>
    <t>_L_threshold</t>
  </si>
  <si>
    <t>_Lfp</t>
  </si>
  <si>
    <t>_LBB</t>
  </si>
  <si>
    <t>_xx</t>
  </si>
  <si>
    <t>_yy</t>
  </si>
  <si>
    <t>_n3_cct</t>
  </si>
  <si>
    <t>_n2_cct</t>
  </si>
  <si>
    <t>_n1_cct</t>
  </si>
  <si>
    <t>_n_cct</t>
  </si>
  <si>
    <t>_u</t>
  </si>
  <si>
    <t>_v</t>
  </si>
  <si>
    <t>_vv</t>
  </si>
  <si>
    <t>_a_Duv</t>
  </si>
  <si>
    <t>_xx_cct</t>
  </si>
  <si>
    <t>_yy_cct</t>
  </si>
  <si>
    <t>_k6</t>
  </si>
  <si>
    <t>_k5</t>
  </si>
  <si>
    <t>_k4</t>
  </si>
  <si>
    <t>_k3</t>
  </si>
  <si>
    <t>_k2</t>
  </si>
  <si>
    <t>_k1</t>
  </si>
  <si>
    <t>_k0</t>
  </si>
  <si>
    <t>Selected absorption</t>
  </si>
  <si>
    <t>Selected emission</t>
  </si>
  <si>
    <t>Duv calculation constants</t>
  </si>
  <si>
    <t>EQE PV cell</t>
  </si>
  <si>
    <t>Transmission after emission 1</t>
  </si>
  <si>
    <t>Transmission after emission 2</t>
  </si>
  <si>
    <t>Transmission after emission 3</t>
  </si>
  <si>
    <t>Transmission after emission 4</t>
  </si>
  <si>
    <t>Transmission after emission 5</t>
  </si>
  <si>
    <t>Transmission through bottom after emission</t>
  </si>
  <si>
    <t>After emission event 5:</t>
  </si>
  <si>
    <t>After emission event 4:</t>
  </si>
  <si>
    <t>After emission event 3:</t>
  </si>
  <si>
    <t>After emission event 2:</t>
  </si>
  <si>
    <t>AM1.5G</t>
  </si>
  <si>
    <t>cref (Adaptive color shift)</t>
  </si>
  <si>
    <t>dref (Adaptive color shift)</t>
  </si>
  <si>
    <t>AM1.tG</t>
  </si>
  <si>
    <t>ctest (Adaptive color shift)</t>
  </si>
  <si>
    <t>dtest (Adaptive color shift)</t>
  </si>
  <si>
    <t>u (adaptive color shift)</t>
  </si>
  <si>
    <t>v (adaptive color shift)</t>
  </si>
  <si>
    <t>Duv calculation simple:</t>
  </si>
  <si>
    <t>Distance to Plankcian emitter:</t>
  </si>
  <si>
    <t>Color Temperature (K)</t>
  </si>
  <si>
    <t>u'</t>
  </si>
  <si>
    <t>Chrom Dist u'v' 1976</t>
  </si>
  <si>
    <t>Chrom Dist uv 1960</t>
  </si>
  <si>
    <t>Duv calculation elaborate:</t>
  </si>
  <si>
    <t>_Duv_elab</t>
  </si>
  <si>
    <t>Planckian limit:</t>
  </si>
  <si>
    <t>_planck_limit</t>
  </si>
  <si>
    <t>Refractive index wg</t>
  </si>
  <si>
    <t>LUE:</t>
  </si>
  <si>
    <t>Correction factor</t>
  </si>
  <si>
    <t>Numerator</t>
  </si>
  <si>
    <t>Denominator</t>
  </si>
  <si>
    <t>Correction factor section S1B (Sychugov)</t>
  </si>
  <si>
    <t>In EC:</t>
  </si>
  <si>
    <t>Upper bound</t>
  </si>
  <si>
    <t>_transm</t>
  </si>
  <si>
    <t>Total absorption probability (p_abs_init)</t>
  </si>
  <si>
    <t xml:space="preserve">Absorbed by luminophore and waveguide (init) (#/m^2/s) </t>
  </si>
  <si>
    <t>Absorbed ratio luminophore (F_lum)</t>
  </si>
  <si>
    <t>Absorption ratio waveguide (F_wg)</t>
  </si>
  <si>
    <t>Probability of photon reaching the edge (f)</t>
  </si>
  <si>
    <t>Absorbtion probability inside escape cone up (p_abs_up)</t>
  </si>
  <si>
    <t>Absorbtion probability inside escape cone down (p_abs_down)</t>
  </si>
  <si>
    <t>Path length probability 3D</t>
  </si>
  <si>
    <t>Transmission fraction lum and wg</t>
  </si>
  <si>
    <t>Initial transmission</t>
  </si>
  <si>
    <t>Transmission after emission events</t>
  </si>
  <si>
    <t>Total transmission #/m^2/s</t>
  </si>
  <si>
    <t xml:space="preserve">Version: </t>
  </si>
  <si>
    <t>Date</t>
  </si>
  <si>
    <t>Escape cone loss</t>
  </si>
  <si>
    <t>Column #</t>
  </si>
  <si>
    <t>#</t>
  </si>
  <si>
    <t>MPP:</t>
  </si>
  <si>
    <t>J_0</t>
  </si>
  <si>
    <t>r sh</t>
  </si>
  <si>
    <t>Ohm-m^2</t>
  </si>
  <si>
    <t>r s</t>
  </si>
  <si>
    <t>Diode ideality factor</t>
  </si>
  <si>
    <t>PV cell parameters</t>
  </si>
  <si>
    <t>_J0</t>
  </si>
  <si>
    <t>_r_sh</t>
  </si>
  <si>
    <t>_r_S</t>
  </si>
  <si>
    <t>_diode_n</t>
  </si>
  <si>
    <t>T</t>
  </si>
  <si>
    <t>_temp</t>
  </si>
  <si>
    <t>K</t>
  </si>
  <si>
    <t>Thermal voltage</t>
  </si>
  <si>
    <t>_V_th</t>
  </si>
  <si>
    <t>Fractions of current:</t>
  </si>
  <si>
    <t>Differences between currents</t>
  </si>
  <si>
    <t>V(down)/J(right)</t>
  </si>
  <si>
    <t>V(down)/A(right)</t>
  </si>
  <si>
    <t>Voltage:</t>
  </si>
  <si>
    <t>AIGS (Lee et al., 2023)</t>
  </si>
  <si>
    <t>MN:MQW-perov (Wei et al., 2022)</t>
  </si>
  <si>
    <t>Total absorbed</t>
  </si>
  <si>
    <t>!!QY values don't automacitcally update!!</t>
  </si>
  <si>
    <t>Photopic response</t>
  </si>
  <si>
    <t>Current</t>
  </si>
  <si>
    <t>AgInS/ZnS (Chen et al., 2017)</t>
  </si>
  <si>
    <t>1.3.1</t>
  </si>
  <si>
    <t>Duv (u', v') 1960</t>
  </si>
  <si>
    <t>CIS Bergren et al., 2018</t>
  </si>
  <si>
    <t>QY = 0.91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</si>
</sst>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_ * #,##0.00_ ;_ * \-#,##0.00_ ;_ * &quot;-&quot;??_ ;_ @_ "/>
    <numFmt numFmtId="165" formatCode="0.000E+00"/>
    <numFmt numFmtId="166" formatCode="0.0"/>
    <numFmt numFmtId="167" formatCode="0.000"/>
    <numFmt numFmtId="168" formatCode="0.000000"/>
    <numFmt numFmtId="169" formatCode="0.0000000%"/>
    <numFmt numFmtId="170" formatCode="0.0%"/>
    <numFmt numFmtId="171" formatCode="0.000%"/>
    <numFmt numFmtId="172" formatCode="0.0000"/>
    <numFmt numFmtId="173" formatCode="0.00000"/>
    <numFmt numFmtId="174" formatCode="0.0000000000%"/>
    <numFmt numFmtId="175" formatCode="0.00000000000%"/>
    <numFmt numFmtId="176" formatCode="0.000000000000000"/>
    <numFmt numFmtId="177" formatCode="0.000000000%"/>
    <numFmt numFmtId="178" formatCode="0.0000000000000E+00"/>
    <numFmt numFmtId="179" formatCode="0.00000000E+00"/>
  </numFmts>
  <fonts count="13" x14ac:knownFonts="1">
    <font>
      <sz val="11"/>
      <color theme="1"/>
      <name val="Calibri"/>
      <family val="2"/>
      <scheme val="minor"/>
    </font>
    <font>
      <b/>
      <sz val="11"/>
      <color theme="1"/>
      <name val="Calibri"/>
      <family val="2"/>
      <scheme val="minor"/>
    </font>
    <font>
      <sz val="11"/>
      <name val="Calibri"/>
      <family val="2"/>
      <scheme val="minor"/>
    </font>
    <font>
      <sz val="11"/>
      <color theme="1"/>
      <name val="Calibri"/>
      <family val="2"/>
      <scheme val="minor"/>
    </font>
    <font>
      <sz val="11"/>
      <color rgb="FF006100"/>
      <name val="Calibri"/>
      <family val="2"/>
      <scheme val="minor"/>
    </font>
    <font>
      <sz val="11"/>
      <color rgb="FF9C5700"/>
      <name val="Calibri"/>
      <family val="2"/>
      <scheme val="minor"/>
    </font>
    <font>
      <b/>
      <sz val="11"/>
      <color rgb="FF006100"/>
      <name val="Calibri"/>
      <family val="2"/>
      <scheme val="minor"/>
    </font>
    <font>
      <sz val="36"/>
      <color theme="1"/>
      <name val="Calibri"/>
      <family val="2"/>
      <scheme val="minor"/>
    </font>
    <font>
      <u/>
      <sz val="11"/>
      <color theme="1"/>
      <name val="Calibri"/>
      <family val="2"/>
      <scheme val="minor"/>
    </font>
    <font>
      <sz val="11"/>
      <color theme="1"/>
      <name val="Times New Roman"/>
      <family val="1"/>
    </font>
    <font>
      <b/>
      <sz val="11"/>
      <color theme="1"/>
      <name val="Times New Roman"/>
      <family val="1"/>
    </font>
    <font>
      <sz val="8"/>
      <name val="Calibri"/>
      <family val="2"/>
      <scheme val="minor"/>
    </font>
    <font>
      <b/>
      <sz val="11"/>
      <name val="Calibri"/>
      <family val="2"/>
      <scheme val="minor"/>
    </font>
  </fonts>
  <fills count="5">
    <fill>
      <patternFill patternType="none"/>
    </fill>
    <fill>
      <patternFill patternType="gray125"/>
    </fill>
    <fill>
      <patternFill patternType="solid">
        <fgColor rgb="FFC6EFCE"/>
      </patternFill>
    </fill>
    <fill>
      <patternFill patternType="solid">
        <fgColor rgb="FFFFEB9C"/>
      </patternFill>
    </fill>
    <fill>
      <patternFill patternType="solid">
        <fgColor theme="7" tint="0.59999389629810485"/>
        <bgColor indexed="64"/>
      </patternFill>
    </fill>
  </fills>
  <borders count="1">
    <border>
      <left/>
      <right/>
      <top/>
      <bottom/>
      <diagonal/>
    </border>
  </borders>
  <cellStyleXfs count="5">
    <xf numFmtId="0" fontId="0" fillId="0" borderId="0"/>
    <xf numFmtId="9" fontId="3" fillId="0" borderId="0" applyFont="0" applyFill="0" applyBorder="0" applyAlignment="0" applyProtection="0"/>
    <xf numFmtId="0" fontId="4" fillId="2" borderId="0" applyNumberFormat="0" applyBorder="0" applyAlignment="0" applyProtection="0"/>
    <xf numFmtId="0" fontId="5" fillId="3" borderId="0" applyNumberFormat="0" applyBorder="0" applyAlignment="0" applyProtection="0"/>
    <xf numFmtId="164" fontId="3" fillId="0" borderId="0" applyFont="0" applyFill="0" applyBorder="0" applyAlignment="0" applyProtection="0"/>
  </cellStyleXfs>
  <cellXfs count="63">
    <xf numFmtId="0" fontId="0" fillId="0" borderId="0" xfId="0"/>
    <xf numFmtId="0" fontId="1" fillId="0" borderId="0" xfId="0" applyFont="1"/>
    <xf numFmtId="1" fontId="2" fillId="0" borderId="0" xfId="0" applyNumberFormat="1" applyFont="1"/>
    <xf numFmtId="165" fontId="2" fillId="0" borderId="0" xfId="0" applyNumberFormat="1" applyFont="1"/>
    <xf numFmtId="0" fontId="0" fillId="0" borderId="0" xfId="0" applyAlignment="1">
      <alignment wrapText="1"/>
    </xf>
    <xf numFmtId="166" fontId="0" fillId="0" borderId="0" xfId="0" applyNumberFormat="1"/>
    <xf numFmtId="167" fontId="2" fillId="0" borderId="0" xfId="0" applyNumberFormat="1" applyFont="1"/>
    <xf numFmtId="11" fontId="0" fillId="0" borderId="0" xfId="0" applyNumberFormat="1"/>
    <xf numFmtId="2" fontId="0" fillId="0" borderId="0" xfId="0" applyNumberFormat="1"/>
    <xf numFmtId="0" fontId="1" fillId="0" borderId="0" xfId="0" applyFont="1" applyAlignment="1">
      <alignment wrapText="1"/>
    </xf>
    <xf numFmtId="0" fontId="4" fillId="2" borderId="0" xfId="2"/>
    <xf numFmtId="0" fontId="6" fillId="2" borderId="0" xfId="2" applyFont="1"/>
    <xf numFmtId="0" fontId="5" fillId="3" borderId="0" xfId="3"/>
    <xf numFmtId="0" fontId="7" fillId="3" borderId="0" xfId="3" applyFont="1" applyAlignment="1">
      <alignment horizontal="right"/>
    </xf>
    <xf numFmtId="168" fontId="0" fillId="0" borderId="0" xfId="0" applyNumberFormat="1"/>
    <xf numFmtId="169" fontId="0" fillId="0" borderId="0" xfId="1" applyNumberFormat="1" applyFont="1"/>
    <xf numFmtId="170" fontId="0" fillId="0" borderId="0" xfId="1" applyNumberFormat="1" applyFont="1"/>
    <xf numFmtId="0" fontId="0" fillId="0" borderId="0" xfId="0" applyFont="1" applyAlignment="1">
      <alignment wrapText="1"/>
    </xf>
    <xf numFmtId="11" fontId="0" fillId="0" borderId="0" xfId="0" applyNumberFormat="1" applyFont="1" applyAlignment="1">
      <alignment wrapText="1"/>
    </xf>
    <xf numFmtId="171" fontId="0" fillId="0" borderId="0" xfId="1" applyNumberFormat="1" applyFont="1"/>
    <xf numFmtId="11" fontId="5" fillId="3" borderId="0" xfId="3" applyNumberFormat="1"/>
    <xf numFmtId="0" fontId="8" fillId="0" borderId="0" xfId="0" applyFont="1"/>
    <xf numFmtId="172" fontId="0" fillId="0" borderId="0" xfId="0" applyNumberFormat="1"/>
    <xf numFmtId="1" fontId="0" fillId="0" borderId="0" xfId="0" applyNumberFormat="1"/>
    <xf numFmtId="172" fontId="1" fillId="0" borderId="0" xfId="0" applyNumberFormat="1" applyFont="1"/>
    <xf numFmtId="10" fontId="1" fillId="0" borderId="0" xfId="1" applyNumberFormat="1" applyFont="1"/>
    <xf numFmtId="172" fontId="3" fillId="0" borderId="0" xfId="4" applyNumberFormat="1" applyFont="1" applyBorder="1" applyAlignment="1">
      <alignment horizontal="center" vertical="center"/>
    </xf>
    <xf numFmtId="172" fontId="9" fillId="0" borderId="0" xfId="4" applyNumberFormat="1" applyFont="1" applyBorder="1" applyAlignment="1">
      <alignment horizontal="center" vertical="center"/>
    </xf>
    <xf numFmtId="167" fontId="0" fillId="0" borderId="0" xfId="0" applyNumberFormat="1"/>
    <xf numFmtId="172" fontId="1" fillId="0" borderId="0" xfId="4" applyNumberFormat="1" applyFont="1" applyBorder="1" applyAlignment="1">
      <alignment horizontal="center" vertical="center"/>
    </xf>
    <xf numFmtId="172" fontId="10" fillId="0" borderId="0" xfId="4" applyNumberFormat="1" applyFont="1" applyBorder="1" applyAlignment="1">
      <alignment horizontal="center" vertical="center"/>
    </xf>
    <xf numFmtId="172" fontId="1" fillId="0" borderId="0" xfId="4" applyNumberFormat="1" applyFont="1" applyBorder="1" applyAlignment="1">
      <alignment horizontal="left" vertical="center"/>
    </xf>
    <xf numFmtId="172" fontId="3" fillId="0" borderId="0" xfId="4" applyNumberFormat="1" applyFont="1" applyFill="1" applyBorder="1" applyAlignment="1">
      <alignment horizontal="center" vertical="center"/>
    </xf>
    <xf numFmtId="168" fontId="0" fillId="0" borderId="0" xfId="1" applyNumberFormat="1" applyFont="1"/>
    <xf numFmtId="173" fontId="0" fillId="0" borderId="0" xfId="1" applyNumberFormat="1" applyFont="1"/>
    <xf numFmtId="174" fontId="0" fillId="0" borderId="0" xfId="0" applyNumberFormat="1"/>
    <xf numFmtId="175" fontId="0" fillId="0" borderId="0" xfId="1" applyNumberFormat="1" applyFont="1"/>
    <xf numFmtId="176" fontId="0" fillId="0" borderId="0" xfId="0" applyNumberFormat="1"/>
    <xf numFmtId="173" fontId="0" fillId="0" borderId="0" xfId="0" applyNumberFormat="1"/>
    <xf numFmtId="168" fontId="1" fillId="0" borderId="0" xfId="0" applyNumberFormat="1" applyFont="1" applyAlignment="1">
      <alignment wrapText="1"/>
    </xf>
    <xf numFmtId="172" fontId="3" fillId="0" borderId="0" xfId="4" applyNumberFormat="1" applyFont="1" applyFill="1" applyBorder="1" applyAlignment="1">
      <alignment horizontal="left" vertical="center"/>
    </xf>
    <xf numFmtId="0" fontId="0" fillId="0" borderId="0" xfId="0" applyAlignment="1">
      <alignment horizontal="center"/>
    </xf>
    <xf numFmtId="0" fontId="0" fillId="0" borderId="0" xfId="0" applyAlignment="1">
      <alignment horizontal="left"/>
    </xf>
    <xf numFmtId="0" fontId="1" fillId="0" borderId="0" xfId="0" applyFont="1" applyAlignment="1">
      <alignment horizontal="left"/>
    </xf>
    <xf numFmtId="177" fontId="0" fillId="0" borderId="0" xfId="1" applyNumberFormat="1" applyFont="1"/>
    <xf numFmtId="0" fontId="9" fillId="0" borderId="0" xfId="0" applyFont="1" applyAlignment="1">
      <alignment horizontal="center" vertical="center"/>
    </xf>
    <xf numFmtId="172" fontId="9" fillId="0" borderId="0" xfId="0" applyNumberFormat="1" applyFont="1" applyAlignment="1">
      <alignment horizontal="center" vertical="center"/>
    </xf>
    <xf numFmtId="0" fontId="1" fillId="0" borderId="0" xfId="0" applyFont="1" applyAlignment="1">
      <alignment horizontal="center"/>
    </xf>
    <xf numFmtId="172" fontId="9" fillId="0" borderId="0" xfId="4" applyNumberFormat="1" applyFont="1" applyAlignment="1">
      <alignment horizontal="center" vertical="center"/>
    </xf>
    <xf numFmtId="178" fontId="0" fillId="0" borderId="0" xfId="0" applyNumberFormat="1"/>
    <xf numFmtId="14" fontId="0" fillId="0" borderId="0" xfId="0" applyNumberFormat="1"/>
    <xf numFmtId="1" fontId="12" fillId="0" borderId="0" xfId="0" applyNumberFormat="1" applyFont="1"/>
    <xf numFmtId="168" fontId="2" fillId="0" borderId="0" xfId="0" applyNumberFormat="1" applyFont="1"/>
    <xf numFmtId="10" fontId="0" fillId="0" borderId="0" xfId="1" applyNumberFormat="1" applyFont="1"/>
    <xf numFmtId="0" fontId="0" fillId="0" borderId="0" xfId="0" applyAlignment="1"/>
    <xf numFmtId="0" fontId="1" fillId="0" borderId="0" xfId="0" applyFont="1" applyAlignment="1">
      <alignment vertical="top"/>
    </xf>
    <xf numFmtId="0" fontId="0" fillId="0" borderId="0" xfId="0" applyAlignment="1">
      <alignment vertical="top"/>
    </xf>
    <xf numFmtId="0" fontId="7" fillId="3" borderId="0" xfId="3" applyFont="1" applyAlignment="1">
      <alignment horizontal="right" vertical="top"/>
    </xf>
    <xf numFmtId="0" fontId="0" fillId="4" borderId="0" xfId="0" applyFill="1"/>
    <xf numFmtId="0" fontId="0" fillId="0" borderId="0" xfId="0" applyNumberFormat="1"/>
    <xf numFmtId="2" fontId="1" fillId="0" borderId="0" xfId="0" applyNumberFormat="1" applyFont="1"/>
    <xf numFmtId="165" fontId="0" fillId="0" borderId="0" xfId="0" applyNumberFormat="1"/>
    <xf numFmtId="179" fontId="0" fillId="0" borderId="0" xfId="0" applyNumberFormat="1"/>
  </cellXfs>
  <cellStyles count="5">
    <cellStyle name="Comma" xfId="4" builtinId="3"/>
    <cellStyle name="Good" xfId="2" builtinId="26"/>
    <cellStyle name="Neutral" xfId="3" builtinId="28"/>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NL"/>
              <a:t>Selected luminophore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smoothMarker"/>
        <c:varyColors val="0"/>
        <c:ser>
          <c:idx val="0"/>
          <c:order val="0"/>
          <c:tx>
            <c:strRef>
              <c:f>'Input spectra'!$B$1</c:f>
              <c:strCache>
                <c:ptCount val="1"/>
                <c:pt idx="0">
                  <c:v>Selected absorption</c:v>
                </c:pt>
              </c:strCache>
            </c:strRef>
          </c:tx>
          <c:spPr>
            <a:ln w="19050" cap="rnd">
              <a:solidFill>
                <a:schemeClr val="accent1"/>
              </a:solidFill>
              <a:round/>
            </a:ln>
            <a:effectLst/>
          </c:spPr>
          <c:marker>
            <c:symbol val="none"/>
          </c:marker>
          <c:xVal>
            <c:numRef>
              <c:f>'Input spectra'!$A$2:$A$246</c:f>
              <c:numCache>
                <c:formatCode>General</c:formatCode>
                <c:ptCount val="245"/>
                <c:pt idx="0">
                  <c:v>280</c:v>
                </c:pt>
                <c:pt idx="1">
                  <c:v>285</c:v>
                </c:pt>
                <c:pt idx="2">
                  <c:v>290</c:v>
                </c:pt>
                <c:pt idx="3">
                  <c:v>295</c:v>
                </c:pt>
                <c:pt idx="4">
                  <c:v>300</c:v>
                </c:pt>
                <c:pt idx="5">
                  <c:v>305</c:v>
                </c:pt>
                <c:pt idx="6">
                  <c:v>310</c:v>
                </c:pt>
                <c:pt idx="7">
                  <c:v>315</c:v>
                </c:pt>
                <c:pt idx="8">
                  <c:v>320</c:v>
                </c:pt>
                <c:pt idx="9">
                  <c:v>325</c:v>
                </c:pt>
                <c:pt idx="10">
                  <c:v>330</c:v>
                </c:pt>
                <c:pt idx="11">
                  <c:v>335</c:v>
                </c:pt>
                <c:pt idx="12">
                  <c:v>340</c:v>
                </c:pt>
                <c:pt idx="13">
                  <c:v>345</c:v>
                </c:pt>
                <c:pt idx="14">
                  <c:v>350</c:v>
                </c:pt>
                <c:pt idx="15">
                  <c:v>355</c:v>
                </c:pt>
                <c:pt idx="16">
                  <c:v>360</c:v>
                </c:pt>
                <c:pt idx="17">
                  <c:v>365</c:v>
                </c:pt>
                <c:pt idx="18">
                  <c:v>370</c:v>
                </c:pt>
                <c:pt idx="19">
                  <c:v>375</c:v>
                </c:pt>
                <c:pt idx="20">
                  <c:v>380</c:v>
                </c:pt>
                <c:pt idx="21">
                  <c:v>385</c:v>
                </c:pt>
                <c:pt idx="22">
                  <c:v>390</c:v>
                </c:pt>
                <c:pt idx="23">
                  <c:v>395</c:v>
                </c:pt>
                <c:pt idx="24">
                  <c:v>400</c:v>
                </c:pt>
                <c:pt idx="25">
                  <c:v>405</c:v>
                </c:pt>
                <c:pt idx="26">
                  <c:v>410</c:v>
                </c:pt>
                <c:pt idx="27">
                  <c:v>415</c:v>
                </c:pt>
                <c:pt idx="28">
                  <c:v>420</c:v>
                </c:pt>
                <c:pt idx="29">
                  <c:v>425</c:v>
                </c:pt>
                <c:pt idx="30">
                  <c:v>430</c:v>
                </c:pt>
                <c:pt idx="31">
                  <c:v>435</c:v>
                </c:pt>
                <c:pt idx="32">
                  <c:v>440</c:v>
                </c:pt>
                <c:pt idx="33">
                  <c:v>445</c:v>
                </c:pt>
                <c:pt idx="34">
                  <c:v>450</c:v>
                </c:pt>
                <c:pt idx="35">
                  <c:v>455</c:v>
                </c:pt>
                <c:pt idx="36">
                  <c:v>460</c:v>
                </c:pt>
                <c:pt idx="37">
                  <c:v>465</c:v>
                </c:pt>
                <c:pt idx="38">
                  <c:v>470</c:v>
                </c:pt>
                <c:pt idx="39">
                  <c:v>475</c:v>
                </c:pt>
                <c:pt idx="40">
                  <c:v>480</c:v>
                </c:pt>
                <c:pt idx="41">
                  <c:v>485</c:v>
                </c:pt>
                <c:pt idx="42">
                  <c:v>490</c:v>
                </c:pt>
                <c:pt idx="43">
                  <c:v>495</c:v>
                </c:pt>
                <c:pt idx="44">
                  <c:v>500</c:v>
                </c:pt>
                <c:pt idx="45">
                  <c:v>505</c:v>
                </c:pt>
                <c:pt idx="46">
                  <c:v>510</c:v>
                </c:pt>
                <c:pt idx="47">
                  <c:v>515</c:v>
                </c:pt>
                <c:pt idx="48">
                  <c:v>520</c:v>
                </c:pt>
                <c:pt idx="49">
                  <c:v>525</c:v>
                </c:pt>
                <c:pt idx="50">
                  <c:v>530</c:v>
                </c:pt>
                <c:pt idx="51">
                  <c:v>535</c:v>
                </c:pt>
                <c:pt idx="52">
                  <c:v>540</c:v>
                </c:pt>
                <c:pt idx="53">
                  <c:v>545</c:v>
                </c:pt>
                <c:pt idx="54">
                  <c:v>550</c:v>
                </c:pt>
                <c:pt idx="55">
                  <c:v>555</c:v>
                </c:pt>
                <c:pt idx="56">
                  <c:v>560</c:v>
                </c:pt>
                <c:pt idx="57">
                  <c:v>565</c:v>
                </c:pt>
                <c:pt idx="58">
                  <c:v>570</c:v>
                </c:pt>
                <c:pt idx="59">
                  <c:v>575</c:v>
                </c:pt>
                <c:pt idx="60">
                  <c:v>580</c:v>
                </c:pt>
                <c:pt idx="61">
                  <c:v>585</c:v>
                </c:pt>
                <c:pt idx="62">
                  <c:v>590</c:v>
                </c:pt>
                <c:pt idx="63">
                  <c:v>595</c:v>
                </c:pt>
                <c:pt idx="64">
                  <c:v>600</c:v>
                </c:pt>
                <c:pt idx="65">
                  <c:v>605</c:v>
                </c:pt>
                <c:pt idx="66">
                  <c:v>610</c:v>
                </c:pt>
                <c:pt idx="67">
                  <c:v>615</c:v>
                </c:pt>
                <c:pt idx="68">
                  <c:v>620</c:v>
                </c:pt>
                <c:pt idx="69">
                  <c:v>625</c:v>
                </c:pt>
                <c:pt idx="70">
                  <c:v>630</c:v>
                </c:pt>
                <c:pt idx="71">
                  <c:v>635</c:v>
                </c:pt>
                <c:pt idx="72">
                  <c:v>640</c:v>
                </c:pt>
                <c:pt idx="73">
                  <c:v>645</c:v>
                </c:pt>
                <c:pt idx="74">
                  <c:v>650</c:v>
                </c:pt>
                <c:pt idx="75">
                  <c:v>655</c:v>
                </c:pt>
                <c:pt idx="76">
                  <c:v>660</c:v>
                </c:pt>
                <c:pt idx="77">
                  <c:v>665</c:v>
                </c:pt>
                <c:pt idx="78">
                  <c:v>670</c:v>
                </c:pt>
                <c:pt idx="79">
                  <c:v>675</c:v>
                </c:pt>
                <c:pt idx="80">
                  <c:v>680</c:v>
                </c:pt>
                <c:pt idx="81">
                  <c:v>685</c:v>
                </c:pt>
                <c:pt idx="82">
                  <c:v>690</c:v>
                </c:pt>
                <c:pt idx="83">
                  <c:v>695</c:v>
                </c:pt>
                <c:pt idx="84">
                  <c:v>700</c:v>
                </c:pt>
                <c:pt idx="85">
                  <c:v>705</c:v>
                </c:pt>
                <c:pt idx="86">
                  <c:v>710</c:v>
                </c:pt>
                <c:pt idx="87">
                  <c:v>715</c:v>
                </c:pt>
                <c:pt idx="88">
                  <c:v>720</c:v>
                </c:pt>
                <c:pt idx="89">
                  <c:v>725</c:v>
                </c:pt>
                <c:pt idx="90">
                  <c:v>730</c:v>
                </c:pt>
                <c:pt idx="91">
                  <c:v>735</c:v>
                </c:pt>
                <c:pt idx="92">
                  <c:v>740</c:v>
                </c:pt>
                <c:pt idx="93">
                  <c:v>745</c:v>
                </c:pt>
                <c:pt idx="94">
                  <c:v>750</c:v>
                </c:pt>
                <c:pt idx="95">
                  <c:v>755</c:v>
                </c:pt>
                <c:pt idx="96">
                  <c:v>760</c:v>
                </c:pt>
                <c:pt idx="97">
                  <c:v>765</c:v>
                </c:pt>
                <c:pt idx="98">
                  <c:v>770</c:v>
                </c:pt>
                <c:pt idx="99">
                  <c:v>775</c:v>
                </c:pt>
                <c:pt idx="100">
                  <c:v>780</c:v>
                </c:pt>
                <c:pt idx="101">
                  <c:v>785</c:v>
                </c:pt>
                <c:pt idx="102">
                  <c:v>790</c:v>
                </c:pt>
                <c:pt idx="103">
                  <c:v>795</c:v>
                </c:pt>
                <c:pt idx="104">
                  <c:v>800</c:v>
                </c:pt>
                <c:pt idx="105">
                  <c:v>805</c:v>
                </c:pt>
                <c:pt idx="106">
                  <c:v>810</c:v>
                </c:pt>
                <c:pt idx="107">
                  <c:v>815</c:v>
                </c:pt>
                <c:pt idx="108">
                  <c:v>820</c:v>
                </c:pt>
                <c:pt idx="109">
                  <c:v>825</c:v>
                </c:pt>
                <c:pt idx="110">
                  <c:v>830</c:v>
                </c:pt>
                <c:pt idx="111">
                  <c:v>835</c:v>
                </c:pt>
                <c:pt idx="112">
                  <c:v>840</c:v>
                </c:pt>
                <c:pt idx="113">
                  <c:v>845</c:v>
                </c:pt>
                <c:pt idx="114">
                  <c:v>850</c:v>
                </c:pt>
                <c:pt idx="115">
                  <c:v>855</c:v>
                </c:pt>
                <c:pt idx="116">
                  <c:v>860</c:v>
                </c:pt>
                <c:pt idx="117">
                  <c:v>865</c:v>
                </c:pt>
                <c:pt idx="118">
                  <c:v>870</c:v>
                </c:pt>
                <c:pt idx="119">
                  <c:v>875</c:v>
                </c:pt>
                <c:pt idx="120">
                  <c:v>880</c:v>
                </c:pt>
                <c:pt idx="121">
                  <c:v>885</c:v>
                </c:pt>
                <c:pt idx="122">
                  <c:v>890</c:v>
                </c:pt>
                <c:pt idx="123">
                  <c:v>895</c:v>
                </c:pt>
                <c:pt idx="124">
                  <c:v>900</c:v>
                </c:pt>
                <c:pt idx="125">
                  <c:v>905</c:v>
                </c:pt>
                <c:pt idx="126">
                  <c:v>910</c:v>
                </c:pt>
                <c:pt idx="127">
                  <c:v>915</c:v>
                </c:pt>
                <c:pt idx="128">
                  <c:v>920</c:v>
                </c:pt>
                <c:pt idx="129">
                  <c:v>925</c:v>
                </c:pt>
                <c:pt idx="130">
                  <c:v>930</c:v>
                </c:pt>
                <c:pt idx="131">
                  <c:v>935</c:v>
                </c:pt>
                <c:pt idx="132">
                  <c:v>940</c:v>
                </c:pt>
                <c:pt idx="133">
                  <c:v>945</c:v>
                </c:pt>
                <c:pt idx="134">
                  <c:v>950</c:v>
                </c:pt>
                <c:pt idx="135">
                  <c:v>955</c:v>
                </c:pt>
                <c:pt idx="136">
                  <c:v>960</c:v>
                </c:pt>
                <c:pt idx="137">
                  <c:v>965</c:v>
                </c:pt>
                <c:pt idx="138">
                  <c:v>970</c:v>
                </c:pt>
                <c:pt idx="139">
                  <c:v>975</c:v>
                </c:pt>
                <c:pt idx="140">
                  <c:v>980</c:v>
                </c:pt>
                <c:pt idx="141">
                  <c:v>985</c:v>
                </c:pt>
                <c:pt idx="142">
                  <c:v>990</c:v>
                </c:pt>
                <c:pt idx="143">
                  <c:v>995</c:v>
                </c:pt>
                <c:pt idx="144">
                  <c:v>1000</c:v>
                </c:pt>
                <c:pt idx="145">
                  <c:v>1005</c:v>
                </c:pt>
                <c:pt idx="146">
                  <c:v>1010</c:v>
                </c:pt>
                <c:pt idx="147">
                  <c:v>1015</c:v>
                </c:pt>
                <c:pt idx="148">
                  <c:v>1020</c:v>
                </c:pt>
                <c:pt idx="149">
                  <c:v>1025</c:v>
                </c:pt>
                <c:pt idx="150">
                  <c:v>1030</c:v>
                </c:pt>
                <c:pt idx="151">
                  <c:v>1035</c:v>
                </c:pt>
                <c:pt idx="152">
                  <c:v>1040</c:v>
                </c:pt>
                <c:pt idx="153">
                  <c:v>1045</c:v>
                </c:pt>
                <c:pt idx="154">
                  <c:v>1050</c:v>
                </c:pt>
                <c:pt idx="155">
                  <c:v>1055</c:v>
                </c:pt>
                <c:pt idx="156">
                  <c:v>1060</c:v>
                </c:pt>
                <c:pt idx="157">
                  <c:v>1065</c:v>
                </c:pt>
                <c:pt idx="158">
                  <c:v>1070</c:v>
                </c:pt>
                <c:pt idx="159">
                  <c:v>1075</c:v>
                </c:pt>
                <c:pt idx="160">
                  <c:v>1080</c:v>
                </c:pt>
                <c:pt idx="161">
                  <c:v>1085</c:v>
                </c:pt>
                <c:pt idx="162">
                  <c:v>1090</c:v>
                </c:pt>
                <c:pt idx="163">
                  <c:v>1095</c:v>
                </c:pt>
                <c:pt idx="164">
                  <c:v>1100</c:v>
                </c:pt>
                <c:pt idx="165">
                  <c:v>1105</c:v>
                </c:pt>
                <c:pt idx="166">
                  <c:v>1110</c:v>
                </c:pt>
                <c:pt idx="167">
                  <c:v>1115</c:v>
                </c:pt>
                <c:pt idx="168">
                  <c:v>1120</c:v>
                </c:pt>
                <c:pt idx="169">
                  <c:v>1125</c:v>
                </c:pt>
                <c:pt idx="170">
                  <c:v>1130</c:v>
                </c:pt>
                <c:pt idx="171">
                  <c:v>1135</c:v>
                </c:pt>
                <c:pt idx="172">
                  <c:v>1140</c:v>
                </c:pt>
                <c:pt idx="173">
                  <c:v>1145</c:v>
                </c:pt>
                <c:pt idx="174">
                  <c:v>1150</c:v>
                </c:pt>
                <c:pt idx="175">
                  <c:v>1155</c:v>
                </c:pt>
                <c:pt idx="176">
                  <c:v>1160</c:v>
                </c:pt>
                <c:pt idx="177">
                  <c:v>1165</c:v>
                </c:pt>
                <c:pt idx="178">
                  <c:v>1170</c:v>
                </c:pt>
                <c:pt idx="179">
                  <c:v>1175</c:v>
                </c:pt>
                <c:pt idx="180">
                  <c:v>1180</c:v>
                </c:pt>
                <c:pt idx="181">
                  <c:v>1185</c:v>
                </c:pt>
                <c:pt idx="182">
                  <c:v>1190</c:v>
                </c:pt>
                <c:pt idx="183">
                  <c:v>1195</c:v>
                </c:pt>
                <c:pt idx="184">
                  <c:v>1200</c:v>
                </c:pt>
                <c:pt idx="185">
                  <c:v>1205</c:v>
                </c:pt>
                <c:pt idx="186">
                  <c:v>1210</c:v>
                </c:pt>
                <c:pt idx="187">
                  <c:v>1215</c:v>
                </c:pt>
                <c:pt idx="188">
                  <c:v>1220</c:v>
                </c:pt>
                <c:pt idx="189">
                  <c:v>1225</c:v>
                </c:pt>
                <c:pt idx="190">
                  <c:v>1230</c:v>
                </c:pt>
                <c:pt idx="191">
                  <c:v>1235</c:v>
                </c:pt>
                <c:pt idx="192">
                  <c:v>1240</c:v>
                </c:pt>
                <c:pt idx="193">
                  <c:v>1245</c:v>
                </c:pt>
                <c:pt idx="194">
                  <c:v>1250</c:v>
                </c:pt>
                <c:pt idx="195">
                  <c:v>1255</c:v>
                </c:pt>
                <c:pt idx="196">
                  <c:v>1260</c:v>
                </c:pt>
                <c:pt idx="197">
                  <c:v>1265</c:v>
                </c:pt>
                <c:pt idx="198">
                  <c:v>1270</c:v>
                </c:pt>
                <c:pt idx="199">
                  <c:v>1275</c:v>
                </c:pt>
                <c:pt idx="200">
                  <c:v>1280</c:v>
                </c:pt>
                <c:pt idx="201">
                  <c:v>1285</c:v>
                </c:pt>
                <c:pt idx="202">
                  <c:v>1290</c:v>
                </c:pt>
                <c:pt idx="203">
                  <c:v>1295</c:v>
                </c:pt>
                <c:pt idx="204">
                  <c:v>1300</c:v>
                </c:pt>
                <c:pt idx="205">
                  <c:v>1305</c:v>
                </c:pt>
                <c:pt idx="206">
                  <c:v>1310</c:v>
                </c:pt>
                <c:pt idx="207">
                  <c:v>1315</c:v>
                </c:pt>
                <c:pt idx="208">
                  <c:v>1320</c:v>
                </c:pt>
                <c:pt idx="209">
                  <c:v>1325</c:v>
                </c:pt>
                <c:pt idx="210">
                  <c:v>1330</c:v>
                </c:pt>
                <c:pt idx="211">
                  <c:v>1335</c:v>
                </c:pt>
                <c:pt idx="212">
                  <c:v>1340</c:v>
                </c:pt>
                <c:pt idx="213">
                  <c:v>1345</c:v>
                </c:pt>
                <c:pt idx="214">
                  <c:v>1350</c:v>
                </c:pt>
                <c:pt idx="215">
                  <c:v>1355</c:v>
                </c:pt>
                <c:pt idx="216">
                  <c:v>1360</c:v>
                </c:pt>
                <c:pt idx="217">
                  <c:v>1365</c:v>
                </c:pt>
                <c:pt idx="218">
                  <c:v>1370</c:v>
                </c:pt>
                <c:pt idx="219">
                  <c:v>1375</c:v>
                </c:pt>
                <c:pt idx="220">
                  <c:v>1380</c:v>
                </c:pt>
                <c:pt idx="221">
                  <c:v>1385</c:v>
                </c:pt>
                <c:pt idx="222">
                  <c:v>1390</c:v>
                </c:pt>
                <c:pt idx="223">
                  <c:v>1395</c:v>
                </c:pt>
                <c:pt idx="224">
                  <c:v>1400</c:v>
                </c:pt>
                <c:pt idx="225">
                  <c:v>1405</c:v>
                </c:pt>
                <c:pt idx="226">
                  <c:v>1410</c:v>
                </c:pt>
                <c:pt idx="227">
                  <c:v>1415</c:v>
                </c:pt>
                <c:pt idx="228">
                  <c:v>1420</c:v>
                </c:pt>
                <c:pt idx="229">
                  <c:v>1425</c:v>
                </c:pt>
                <c:pt idx="230">
                  <c:v>1430</c:v>
                </c:pt>
                <c:pt idx="231">
                  <c:v>1435</c:v>
                </c:pt>
                <c:pt idx="232">
                  <c:v>1440</c:v>
                </c:pt>
                <c:pt idx="233">
                  <c:v>1445</c:v>
                </c:pt>
                <c:pt idx="234">
                  <c:v>1450</c:v>
                </c:pt>
                <c:pt idx="235">
                  <c:v>1455</c:v>
                </c:pt>
                <c:pt idx="236">
                  <c:v>1460</c:v>
                </c:pt>
                <c:pt idx="237">
                  <c:v>1465</c:v>
                </c:pt>
                <c:pt idx="238">
                  <c:v>1470</c:v>
                </c:pt>
                <c:pt idx="239">
                  <c:v>1475</c:v>
                </c:pt>
                <c:pt idx="240">
                  <c:v>1480</c:v>
                </c:pt>
                <c:pt idx="241">
                  <c:v>1485</c:v>
                </c:pt>
                <c:pt idx="242">
                  <c:v>1490</c:v>
                </c:pt>
                <c:pt idx="243">
                  <c:v>1495</c:v>
                </c:pt>
                <c:pt idx="244">
                  <c:v>1500</c:v>
                </c:pt>
              </c:numCache>
            </c:numRef>
          </c:xVal>
          <c:yVal>
            <c:numRef>
              <c:f>'Input spectra'!$B$2:$B$246</c:f>
              <c:numCache>
                <c:formatCode>General</c:formatCode>
                <c:ptCount val="245"/>
                <c:pt idx="0">
                  <c:v>2.8907850855113302</c:v>
                </c:pt>
                <c:pt idx="1">
                  <c:v>2.81409489558277</c:v>
                </c:pt>
                <c:pt idx="2">
                  <c:v>2.7374047056542099</c:v>
                </c:pt>
                <c:pt idx="3">
                  <c:v>2.6607145157256502</c:v>
                </c:pt>
                <c:pt idx="4">
                  <c:v>2.5840243257970901</c:v>
                </c:pt>
                <c:pt idx="5">
                  <c:v>2.5073341358685299</c:v>
                </c:pt>
                <c:pt idx="6">
                  <c:v>2.4306439459399698</c:v>
                </c:pt>
                <c:pt idx="7">
                  <c:v>2.3539537560114101</c:v>
                </c:pt>
                <c:pt idx="8">
                  <c:v>2.27726356608285</c:v>
                </c:pt>
                <c:pt idx="9">
                  <c:v>2.2005733761542898</c:v>
                </c:pt>
                <c:pt idx="10">
                  <c:v>2.1238831862257301</c:v>
                </c:pt>
                <c:pt idx="11">
                  <c:v>2.04719299629717</c:v>
                </c:pt>
                <c:pt idx="12">
                  <c:v>1.9705028063686101</c:v>
                </c:pt>
                <c:pt idx="13">
                  <c:v>1.8938126164400599</c:v>
                </c:pt>
                <c:pt idx="14">
                  <c:v>1.8171224265115</c:v>
                </c:pt>
                <c:pt idx="15">
                  <c:v>1.7404322365829401</c:v>
                </c:pt>
                <c:pt idx="16">
                  <c:v>1.66374204665438</c:v>
                </c:pt>
                <c:pt idx="17">
                  <c:v>1.5870518567258201</c:v>
                </c:pt>
                <c:pt idx="18">
                  <c:v>1.5103616667972599</c:v>
                </c:pt>
                <c:pt idx="19">
                  <c:v>1.4336714768687</c:v>
                </c:pt>
                <c:pt idx="20">
                  <c:v>1.3569812869401401</c:v>
                </c:pt>
                <c:pt idx="21">
                  <c:v>1.2802910970115799</c:v>
                </c:pt>
                <c:pt idx="22">
                  <c:v>1.20360090708302</c:v>
                </c:pt>
                <c:pt idx="23">
                  <c:v>1.1269107171544599</c:v>
                </c:pt>
                <c:pt idx="24">
                  <c:v>1.04171843961628</c:v>
                </c:pt>
                <c:pt idx="25">
                  <c:v>0.98858050682464405</c:v>
                </c:pt>
                <c:pt idx="26">
                  <c:v>0.90328834272374003</c:v>
                </c:pt>
                <c:pt idx="27">
                  <c:v>0.81398434775870698</c:v>
                </c:pt>
                <c:pt idx="28">
                  <c:v>0.74366118039737805</c:v>
                </c:pt>
                <c:pt idx="29">
                  <c:v>0.69263435933641204</c:v>
                </c:pt>
                <c:pt idx="30">
                  <c:v>0.61922442137913203</c:v>
                </c:pt>
                <c:pt idx="31">
                  <c:v>0.55786147901928596</c:v>
                </c:pt>
                <c:pt idx="32">
                  <c:v>0.51086189430167706</c:v>
                </c:pt>
                <c:pt idx="33">
                  <c:v>0.46574901456085199</c:v>
                </c:pt>
                <c:pt idx="34">
                  <c:v>0.42928464007866501</c:v>
                </c:pt>
                <c:pt idx="35">
                  <c:v>0.39282026559647698</c:v>
                </c:pt>
                <c:pt idx="36">
                  <c:v>0.35635589111429</c:v>
                </c:pt>
                <c:pt idx="37">
                  <c:v>0.32359450094724701</c:v>
                </c:pt>
                <c:pt idx="38">
                  <c:v>0.29299467128427098</c:v>
                </c:pt>
                <c:pt idx="39">
                  <c:v>0.26287754085331899</c:v>
                </c:pt>
                <c:pt idx="40">
                  <c:v>0.233058421543754</c:v>
                </c:pt>
                <c:pt idx="41">
                  <c:v>0.20323930223418801</c:v>
                </c:pt>
                <c:pt idx="42">
                  <c:v>0.174931414341262</c:v>
                </c:pt>
                <c:pt idx="43">
                  <c:v>0.14741165750235599</c:v>
                </c:pt>
                <c:pt idx="44">
                  <c:v>0.12774307503944701</c:v>
                </c:pt>
                <c:pt idx="45">
                  <c:v>0.112440517580027</c:v>
                </c:pt>
                <c:pt idx="46">
                  <c:v>9.7137960120607297E-2</c:v>
                </c:pt>
                <c:pt idx="47">
                  <c:v>8.1835402661186996E-2</c:v>
                </c:pt>
                <c:pt idx="48">
                  <c:v>6.9876539603496199E-2</c:v>
                </c:pt>
                <c:pt idx="49">
                  <c:v>6.1498627272259597E-2</c:v>
                </c:pt>
                <c:pt idx="50">
                  <c:v>5.3120714941022898E-2</c:v>
                </c:pt>
                <c:pt idx="51">
                  <c:v>4.4742802609786303E-2</c:v>
                </c:pt>
                <c:pt idx="52">
                  <c:v>3.72882151810741E-2</c:v>
                </c:pt>
                <c:pt idx="53">
                  <c:v>3.1829941816214402E-2</c:v>
                </c:pt>
                <c:pt idx="54">
                  <c:v>2.6371668451354802E-2</c:v>
                </c:pt>
                <c:pt idx="55">
                  <c:v>2.0913395086495201E-2</c:v>
                </c:pt>
                <c:pt idx="56">
                  <c:v>1.54551217216355E-2</c:v>
                </c:pt>
                <c:pt idx="57">
                  <c:v>9.9968483567759499E-3</c:v>
                </c:pt>
                <c:pt idx="58">
                  <c:v>4.5385749919163304E-3</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numCache>
            </c:numRef>
          </c:yVal>
          <c:smooth val="1"/>
          <c:extLst>
            <c:ext xmlns:c16="http://schemas.microsoft.com/office/drawing/2014/chart" uri="{C3380CC4-5D6E-409C-BE32-E72D297353CC}">
              <c16:uniqueId val="{00000000-0E8C-4497-B0DA-ECE9451DAE19}"/>
            </c:ext>
          </c:extLst>
        </c:ser>
        <c:ser>
          <c:idx val="1"/>
          <c:order val="1"/>
          <c:tx>
            <c:strRef>
              <c:f>'Input spectra'!$C$1</c:f>
              <c:strCache>
                <c:ptCount val="1"/>
                <c:pt idx="0">
                  <c:v>Selected emission</c:v>
                </c:pt>
              </c:strCache>
            </c:strRef>
          </c:tx>
          <c:spPr>
            <a:ln w="19050" cap="rnd">
              <a:solidFill>
                <a:schemeClr val="accent2"/>
              </a:solidFill>
              <a:round/>
            </a:ln>
            <a:effectLst/>
          </c:spPr>
          <c:marker>
            <c:symbol val="none"/>
          </c:marker>
          <c:xVal>
            <c:numRef>
              <c:f>'Input spectra'!$A$2:$A$246</c:f>
              <c:numCache>
                <c:formatCode>General</c:formatCode>
                <c:ptCount val="245"/>
                <c:pt idx="0">
                  <c:v>280</c:v>
                </c:pt>
                <c:pt idx="1">
                  <c:v>285</c:v>
                </c:pt>
                <c:pt idx="2">
                  <c:v>290</c:v>
                </c:pt>
                <c:pt idx="3">
                  <c:v>295</c:v>
                </c:pt>
                <c:pt idx="4">
                  <c:v>300</c:v>
                </c:pt>
                <c:pt idx="5">
                  <c:v>305</c:v>
                </c:pt>
                <c:pt idx="6">
                  <c:v>310</c:v>
                </c:pt>
                <c:pt idx="7">
                  <c:v>315</c:v>
                </c:pt>
                <c:pt idx="8">
                  <c:v>320</c:v>
                </c:pt>
                <c:pt idx="9">
                  <c:v>325</c:v>
                </c:pt>
                <c:pt idx="10">
                  <c:v>330</c:v>
                </c:pt>
                <c:pt idx="11">
                  <c:v>335</c:v>
                </c:pt>
                <c:pt idx="12">
                  <c:v>340</c:v>
                </c:pt>
                <c:pt idx="13">
                  <c:v>345</c:v>
                </c:pt>
                <c:pt idx="14">
                  <c:v>350</c:v>
                </c:pt>
                <c:pt idx="15">
                  <c:v>355</c:v>
                </c:pt>
                <c:pt idx="16">
                  <c:v>360</c:v>
                </c:pt>
                <c:pt idx="17">
                  <c:v>365</c:v>
                </c:pt>
                <c:pt idx="18">
                  <c:v>370</c:v>
                </c:pt>
                <c:pt idx="19">
                  <c:v>375</c:v>
                </c:pt>
                <c:pt idx="20">
                  <c:v>380</c:v>
                </c:pt>
                <c:pt idx="21">
                  <c:v>385</c:v>
                </c:pt>
                <c:pt idx="22">
                  <c:v>390</c:v>
                </c:pt>
                <c:pt idx="23">
                  <c:v>395</c:v>
                </c:pt>
                <c:pt idx="24">
                  <c:v>400</c:v>
                </c:pt>
                <c:pt idx="25">
                  <c:v>405</c:v>
                </c:pt>
                <c:pt idx="26">
                  <c:v>410</c:v>
                </c:pt>
                <c:pt idx="27">
                  <c:v>415</c:v>
                </c:pt>
                <c:pt idx="28">
                  <c:v>420</c:v>
                </c:pt>
                <c:pt idx="29">
                  <c:v>425</c:v>
                </c:pt>
                <c:pt idx="30">
                  <c:v>430</c:v>
                </c:pt>
                <c:pt idx="31">
                  <c:v>435</c:v>
                </c:pt>
                <c:pt idx="32">
                  <c:v>440</c:v>
                </c:pt>
                <c:pt idx="33">
                  <c:v>445</c:v>
                </c:pt>
                <c:pt idx="34">
                  <c:v>450</c:v>
                </c:pt>
                <c:pt idx="35">
                  <c:v>455</c:v>
                </c:pt>
                <c:pt idx="36">
                  <c:v>460</c:v>
                </c:pt>
                <c:pt idx="37">
                  <c:v>465</c:v>
                </c:pt>
                <c:pt idx="38">
                  <c:v>470</c:v>
                </c:pt>
                <c:pt idx="39">
                  <c:v>475</c:v>
                </c:pt>
                <c:pt idx="40">
                  <c:v>480</c:v>
                </c:pt>
                <c:pt idx="41">
                  <c:v>485</c:v>
                </c:pt>
                <c:pt idx="42">
                  <c:v>490</c:v>
                </c:pt>
                <c:pt idx="43">
                  <c:v>495</c:v>
                </c:pt>
                <c:pt idx="44">
                  <c:v>500</c:v>
                </c:pt>
                <c:pt idx="45">
                  <c:v>505</c:v>
                </c:pt>
                <c:pt idx="46">
                  <c:v>510</c:v>
                </c:pt>
                <c:pt idx="47">
                  <c:v>515</c:v>
                </c:pt>
                <c:pt idx="48">
                  <c:v>520</c:v>
                </c:pt>
                <c:pt idx="49">
                  <c:v>525</c:v>
                </c:pt>
                <c:pt idx="50">
                  <c:v>530</c:v>
                </c:pt>
                <c:pt idx="51">
                  <c:v>535</c:v>
                </c:pt>
                <c:pt idx="52">
                  <c:v>540</c:v>
                </c:pt>
                <c:pt idx="53">
                  <c:v>545</c:v>
                </c:pt>
                <c:pt idx="54">
                  <c:v>550</c:v>
                </c:pt>
                <c:pt idx="55">
                  <c:v>555</c:v>
                </c:pt>
                <c:pt idx="56">
                  <c:v>560</c:v>
                </c:pt>
                <c:pt idx="57">
                  <c:v>565</c:v>
                </c:pt>
                <c:pt idx="58">
                  <c:v>570</c:v>
                </c:pt>
                <c:pt idx="59">
                  <c:v>575</c:v>
                </c:pt>
                <c:pt idx="60">
                  <c:v>580</c:v>
                </c:pt>
                <c:pt idx="61">
                  <c:v>585</c:v>
                </c:pt>
                <c:pt idx="62">
                  <c:v>590</c:v>
                </c:pt>
                <c:pt idx="63">
                  <c:v>595</c:v>
                </c:pt>
                <c:pt idx="64">
                  <c:v>600</c:v>
                </c:pt>
                <c:pt idx="65">
                  <c:v>605</c:v>
                </c:pt>
                <c:pt idx="66">
                  <c:v>610</c:v>
                </c:pt>
                <c:pt idx="67">
                  <c:v>615</c:v>
                </c:pt>
                <c:pt idx="68">
                  <c:v>620</c:v>
                </c:pt>
                <c:pt idx="69">
                  <c:v>625</c:v>
                </c:pt>
                <c:pt idx="70">
                  <c:v>630</c:v>
                </c:pt>
                <c:pt idx="71">
                  <c:v>635</c:v>
                </c:pt>
                <c:pt idx="72">
                  <c:v>640</c:v>
                </c:pt>
                <c:pt idx="73">
                  <c:v>645</c:v>
                </c:pt>
                <c:pt idx="74">
                  <c:v>650</c:v>
                </c:pt>
                <c:pt idx="75">
                  <c:v>655</c:v>
                </c:pt>
                <c:pt idx="76">
                  <c:v>660</c:v>
                </c:pt>
                <c:pt idx="77">
                  <c:v>665</c:v>
                </c:pt>
                <c:pt idx="78">
                  <c:v>670</c:v>
                </c:pt>
                <c:pt idx="79">
                  <c:v>675</c:v>
                </c:pt>
                <c:pt idx="80">
                  <c:v>680</c:v>
                </c:pt>
                <c:pt idx="81">
                  <c:v>685</c:v>
                </c:pt>
                <c:pt idx="82">
                  <c:v>690</c:v>
                </c:pt>
                <c:pt idx="83">
                  <c:v>695</c:v>
                </c:pt>
                <c:pt idx="84">
                  <c:v>700</c:v>
                </c:pt>
                <c:pt idx="85">
                  <c:v>705</c:v>
                </c:pt>
                <c:pt idx="86">
                  <c:v>710</c:v>
                </c:pt>
                <c:pt idx="87">
                  <c:v>715</c:v>
                </c:pt>
                <c:pt idx="88">
                  <c:v>720</c:v>
                </c:pt>
                <c:pt idx="89">
                  <c:v>725</c:v>
                </c:pt>
                <c:pt idx="90">
                  <c:v>730</c:v>
                </c:pt>
                <c:pt idx="91">
                  <c:v>735</c:v>
                </c:pt>
                <c:pt idx="92">
                  <c:v>740</c:v>
                </c:pt>
                <c:pt idx="93">
                  <c:v>745</c:v>
                </c:pt>
                <c:pt idx="94">
                  <c:v>750</c:v>
                </c:pt>
                <c:pt idx="95">
                  <c:v>755</c:v>
                </c:pt>
                <c:pt idx="96">
                  <c:v>760</c:v>
                </c:pt>
                <c:pt idx="97">
                  <c:v>765</c:v>
                </c:pt>
                <c:pt idx="98">
                  <c:v>770</c:v>
                </c:pt>
                <c:pt idx="99">
                  <c:v>775</c:v>
                </c:pt>
                <c:pt idx="100">
                  <c:v>780</c:v>
                </c:pt>
                <c:pt idx="101">
                  <c:v>785</c:v>
                </c:pt>
                <c:pt idx="102">
                  <c:v>790</c:v>
                </c:pt>
                <c:pt idx="103">
                  <c:v>795</c:v>
                </c:pt>
                <c:pt idx="104">
                  <c:v>800</c:v>
                </c:pt>
                <c:pt idx="105">
                  <c:v>805</c:v>
                </c:pt>
                <c:pt idx="106">
                  <c:v>810</c:v>
                </c:pt>
                <c:pt idx="107">
                  <c:v>815</c:v>
                </c:pt>
                <c:pt idx="108">
                  <c:v>820</c:v>
                </c:pt>
                <c:pt idx="109">
                  <c:v>825</c:v>
                </c:pt>
                <c:pt idx="110">
                  <c:v>830</c:v>
                </c:pt>
                <c:pt idx="111">
                  <c:v>835</c:v>
                </c:pt>
                <c:pt idx="112">
                  <c:v>840</c:v>
                </c:pt>
                <c:pt idx="113">
                  <c:v>845</c:v>
                </c:pt>
                <c:pt idx="114">
                  <c:v>850</c:v>
                </c:pt>
                <c:pt idx="115">
                  <c:v>855</c:v>
                </c:pt>
                <c:pt idx="116">
                  <c:v>860</c:v>
                </c:pt>
                <c:pt idx="117">
                  <c:v>865</c:v>
                </c:pt>
                <c:pt idx="118">
                  <c:v>870</c:v>
                </c:pt>
                <c:pt idx="119">
                  <c:v>875</c:v>
                </c:pt>
                <c:pt idx="120">
                  <c:v>880</c:v>
                </c:pt>
                <c:pt idx="121">
                  <c:v>885</c:v>
                </c:pt>
                <c:pt idx="122">
                  <c:v>890</c:v>
                </c:pt>
                <c:pt idx="123">
                  <c:v>895</c:v>
                </c:pt>
                <c:pt idx="124">
                  <c:v>900</c:v>
                </c:pt>
                <c:pt idx="125">
                  <c:v>905</c:v>
                </c:pt>
                <c:pt idx="126">
                  <c:v>910</c:v>
                </c:pt>
                <c:pt idx="127">
                  <c:v>915</c:v>
                </c:pt>
                <c:pt idx="128">
                  <c:v>920</c:v>
                </c:pt>
                <c:pt idx="129">
                  <c:v>925</c:v>
                </c:pt>
                <c:pt idx="130">
                  <c:v>930</c:v>
                </c:pt>
                <c:pt idx="131">
                  <c:v>935</c:v>
                </c:pt>
                <c:pt idx="132">
                  <c:v>940</c:v>
                </c:pt>
                <c:pt idx="133">
                  <c:v>945</c:v>
                </c:pt>
                <c:pt idx="134">
                  <c:v>950</c:v>
                </c:pt>
                <c:pt idx="135">
                  <c:v>955</c:v>
                </c:pt>
                <c:pt idx="136">
                  <c:v>960</c:v>
                </c:pt>
                <c:pt idx="137">
                  <c:v>965</c:v>
                </c:pt>
                <c:pt idx="138">
                  <c:v>970</c:v>
                </c:pt>
                <c:pt idx="139">
                  <c:v>975</c:v>
                </c:pt>
                <c:pt idx="140">
                  <c:v>980</c:v>
                </c:pt>
                <c:pt idx="141">
                  <c:v>985</c:v>
                </c:pt>
                <c:pt idx="142">
                  <c:v>990</c:v>
                </c:pt>
                <c:pt idx="143">
                  <c:v>995</c:v>
                </c:pt>
                <c:pt idx="144">
                  <c:v>1000</c:v>
                </c:pt>
                <c:pt idx="145">
                  <c:v>1005</c:v>
                </c:pt>
                <c:pt idx="146">
                  <c:v>1010</c:v>
                </c:pt>
                <c:pt idx="147">
                  <c:v>1015</c:v>
                </c:pt>
                <c:pt idx="148">
                  <c:v>1020</c:v>
                </c:pt>
                <c:pt idx="149">
                  <c:v>1025</c:v>
                </c:pt>
                <c:pt idx="150">
                  <c:v>1030</c:v>
                </c:pt>
                <c:pt idx="151">
                  <c:v>1035</c:v>
                </c:pt>
                <c:pt idx="152">
                  <c:v>1040</c:v>
                </c:pt>
                <c:pt idx="153">
                  <c:v>1045</c:v>
                </c:pt>
                <c:pt idx="154">
                  <c:v>1050</c:v>
                </c:pt>
                <c:pt idx="155">
                  <c:v>1055</c:v>
                </c:pt>
                <c:pt idx="156">
                  <c:v>1060</c:v>
                </c:pt>
                <c:pt idx="157">
                  <c:v>1065</c:v>
                </c:pt>
                <c:pt idx="158">
                  <c:v>1070</c:v>
                </c:pt>
                <c:pt idx="159">
                  <c:v>1075</c:v>
                </c:pt>
                <c:pt idx="160">
                  <c:v>1080</c:v>
                </c:pt>
                <c:pt idx="161">
                  <c:v>1085</c:v>
                </c:pt>
                <c:pt idx="162">
                  <c:v>1090</c:v>
                </c:pt>
                <c:pt idx="163">
                  <c:v>1095</c:v>
                </c:pt>
                <c:pt idx="164">
                  <c:v>1100</c:v>
                </c:pt>
                <c:pt idx="165">
                  <c:v>1105</c:v>
                </c:pt>
                <c:pt idx="166">
                  <c:v>1110</c:v>
                </c:pt>
                <c:pt idx="167">
                  <c:v>1115</c:v>
                </c:pt>
                <c:pt idx="168">
                  <c:v>1120</c:v>
                </c:pt>
                <c:pt idx="169">
                  <c:v>1125</c:v>
                </c:pt>
                <c:pt idx="170">
                  <c:v>1130</c:v>
                </c:pt>
                <c:pt idx="171">
                  <c:v>1135</c:v>
                </c:pt>
                <c:pt idx="172">
                  <c:v>1140</c:v>
                </c:pt>
                <c:pt idx="173">
                  <c:v>1145</c:v>
                </c:pt>
                <c:pt idx="174">
                  <c:v>1150</c:v>
                </c:pt>
                <c:pt idx="175">
                  <c:v>1155</c:v>
                </c:pt>
                <c:pt idx="176">
                  <c:v>1160</c:v>
                </c:pt>
                <c:pt idx="177">
                  <c:v>1165</c:v>
                </c:pt>
                <c:pt idx="178">
                  <c:v>1170</c:v>
                </c:pt>
                <c:pt idx="179">
                  <c:v>1175</c:v>
                </c:pt>
                <c:pt idx="180">
                  <c:v>1180</c:v>
                </c:pt>
                <c:pt idx="181">
                  <c:v>1185</c:v>
                </c:pt>
                <c:pt idx="182">
                  <c:v>1190</c:v>
                </c:pt>
                <c:pt idx="183">
                  <c:v>1195</c:v>
                </c:pt>
                <c:pt idx="184">
                  <c:v>1200</c:v>
                </c:pt>
                <c:pt idx="185">
                  <c:v>1205</c:v>
                </c:pt>
                <c:pt idx="186">
                  <c:v>1210</c:v>
                </c:pt>
                <c:pt idx="187">
                  <c:v>1215</c:v>
                </c:pt>
                <c:pt idx="188">
                  <c:v>1220</c:v>
                </c:pt>
                <c:pt idx="189">
                  <c:v>1225</c:v>
                </c:pt>
                <c:pt idx="190">
                  <c:v>1230</c:v>
                </c:pt>
                <c:pt idx="191">
                  <c:v>1235</c:v>
                </c:pt>
                <c:pt idx="192">
                  <c:v>1240</c:v>
                </c:pt>
                <c:pt idx="193">
                  <c:v>1245</c:v>
                </c:pt>
                <c:pt idx="194">
                  <c:v>1250</c:v>
                </c:pt>
                <c:pt idx="195">
                  <c:v>1255</c:v>
                </c:pt>
                <c:pt idx="196">
                  <c:v>1260</c:v>
                </c:pt>
                <c:pt idx="197">
                  <c:v>1265</c:v>
                </c:pt>
                <c:pt idx="198">
                  <c:v>1270</c:v>
                </c:pt>
                <c:pt idx="199">
                  <c:v>1275</c:v>
                </c:pt>
                <c:pt idx="200">
                  <c:v>1280</c:v>
                </c:pt>
                <c:pt idx="201">
                  <c:v>1285</c:v>
                </c:pt>
                <c:pt idx="202">
                  <c:v>1290</c:v>
                </c:pt>
                <c:pt idx="203">
                  <c:v>1295</c:v>
                </c:pt>
                <c:pt idx="204">
                  <c:v>1300</c:v>
                </c:pt>
                <c:pt idx="205">
                  <c:v>1305</c:v>
                </c:pt>
                <c:pt idx="206">
                  <c:v>1310</c:v>
                </c:pt>
                <c:pt idx="207">
                  <c:v>1315</c:v>
                </c:pt>
                <c:pt idx="208">
                  <c:v>1320</c:v>
                </c:pt>
                <c:pt idx="209">
                  <c:v>1325</c:v>
                </c:pt>
                <c:pt idx="210">
                  <c:v>1330</c:v>
                </c:pt>
                <c:pt idx="211">
                  <c:v>1335</c:v>
                </c:pt>
                <c:pt idx="212">
                  <c:v>1340</c:v>
                </c:pt>
                <c:pt idx="213">
                  <c:v>1345</c:v>
                </c:pt>
                <c:pt idx="214">
                  <c:v>1350</c:v>
                </c:pt>
                <c:pt idx="215">
                  <c:v>1355</c:v>
                </c:pt>
                <c:pt idx="216">
                  <c:v>1360</c:v>
                </c:pt>
                <c:pt idx="217">
                  <c:v>1365</c:v>
                </c:pt>
                <c:pt idx="218">
                  <c:v>1370</c:v>
                </c:pt>
                <c:pt idx="219">
                  <c:v>1375</c:v>
                </c:pt>
                <c:pt idx="220">
                  <c:v>1380</c:v>
                </c:pt>
                <c:pt idx="221">
                  <c:v>1385</c:v>
                </c:pt>
                <c:pt idx="222">
                  <c:v>1390</c:v>
                </c:pt>
                <c:pt idx="223">
                  <c:v>1395</c:v>
                </c:pt>
                <c:pt idx="224">
                  <c:v>1400</c:v>
                </c:pt>
                <c:pt idx="225">
                  <c:v>1405</c:v>
                </c:pt>
                <c:pt idx="226">
                  <c:v>1410</c:v>
                </c:pt>
                <c:pt idx="227">
                  <c:v>1415</c:v>
                </c:pt>
                <c:pt idx="228">
                  <c:v>1420</c:v>
                </c:pt>
                <c:pt idx="229">
                  <c:v>1425</c:v>
                </c:pt>
                <c:pt idx="230">
                  <c:v>1430</c:v>
                </c:pt>
                <c:pt idx="231">
                  <c:v>1435</c:v>
                </c:pt>
                <c:pt idx="232">
                  <c:v>1440</c:v>
                </c:pt>
                <c:pt idx="233">
                  <c:v>1445</c:v>
                </c:pt>
                <c:pt idx="234">
                  <c:v>1450</c:v>
                </c:pt>
                <c:pt idx="235">
                  <c:v>1455</c:v>
                </c:pt>
                <c:pt idx="236">
                  <c:v>1460</c:v>
                </c:pt>
                <c:pt idx="237">
                  <c:v>1465</c:v>
                </c:pt>
                <c:pt idx="238">
                  <c:v>1470</c:v>
                </c:pt>
                <c:pt idx="239">
                  <c:v>1475</c:v>
                </c:pt>
                <c:pt idx="240">
                  <c:v>1480</c:v>
                </c:pt>
                <c:pt idx="241">
                  <c:v>1485</c:v>
                </c:pt>
                <c:pt idx="242">
                  <c:v>1490</c:v>
                </c:pt>
                <c:pt idx="243">
                  <c:v>1495</c:v>
                </c:pt>
                <c:pt idx="244">
                  <c:v>1500</c:v>
                </c:pt>
              </c:numCache>
            </c:numRef>
          </c:xVal>
          <c:yVal>
            <c:numRef>
              <c:f>'Input spectra'!$C$2:$C$246</c:f>
              <c:numCache>
                <c:formatCode>General</c:formatCode>
                <c:ptCount val="2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6.2913256913738804E-3</c:v>
                </c:pt>
                <c:pt idx="38">
                  <c:v>1.6308965386377799E-2</c:v>
                </c:pt>
                <c:pt idx="39">
                  <c:v>2.6326605081381901E-2</c:v>
                </c:pt>
                <c:pt idx="40">
                  <c:v>3.6344244776385898E-2</c:v>
                </c:pt>
                <c:pt idx="41">
                  <c:v>6.6625171892558704E-2</c:v>
                </c:pt>
                <c:pt idx="42">
                  <c:v>0.114985389817993</c:v>
                </c:pt>
                <c:pt idx="43">
                  <c:v>0.186210569623558</c:v>
                </c:pt>
                <c:pt idx="44">
                  <c:v>0.32729852520316999</c:v>
                </c:pt>
                <c:pt idx="45">
                  <c:v>0.455496910384114</c:v>
                </c:pt>
                <c:pt idx="46">
                  <c:v>0.59135893418453001</c:v>
                </c:pt>
                <c:pt idx="47">
                  <c:v>0.81506496098971004</c:v>
                </c:pt>
                <c:pt idx="48">
                  <c:v>0.96550870010022305</c:v>
                </c:pt>
                <c:pt idx="49">
                  <c:v>0.95154559490105795</c:v>
                </c:pt>
                <c:pt idx="50">
                  <c:v>0.84678871717280702</c:v>
                </c:pt>
                <c:pt idx="51">
                  <c:v>0.67134617040854705</c:v>
                </c:pt>
                <c:pt idx="52">
                  <c:v>0.40186628024540899</c:v>
                </c:pt>
                <c:pt idx="53">
                  <c:v>0.29380057716941899</c:v>
                </c:pt>
                <c:pt idx="54">
                  <c:v>0.17638675894497099</c:v>
                </c:pt>
                <c:pt idx="55">
                  <c:v>0.126812948279583</c:v>
                </c:pt>
                <c:pt idx="56">
                  <c:v>9.8405117182461699E-2</c:v>
                </c:pt>
                <c:pt idx="57">
                  <c:v>7.8225153862883506E-2</c:v>
                </c:pt>
                <c:pt idx="58">
                  <c:v>5.80451905433053E-2</c:v>
                </c:pt>
                <c:pt idx="59">
                  <c:v>5.1152681415280003E-2</c:v>
                </c:pt>
                <c:pt idx="60">
                  <c:v>4.62285502356422E-2</c:v>
                </c:pt>
                <c:pt idx="61">
                  <c:v>4.13044190560043E-2</c:v>
                </c:pt>
                <c:pt idx="62">
                  <c:v>3.6380287876366497E-2</c:v>
                </c:pt>
                <c:pt idx="63">
                  <c:v>3.0129612818437401E-2</c:v>
                </c:pt>
                <c:pt idx="64">
                  <c:v>2.3312916656067599E-2</c:v>
                </c:pt>
                <c:pt idx="65">
                  <c:v>1.64962204936978E-2</c:v>
                </c:pt>
                <c:pt idx="66">
                  <c:v>9.6795243313279808E-3</c:v>
                </c:pt>
                <c:pt idx="67">
                  <c:v>2.86282816895815E-3</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numCache>
            </c:numRef>
          </c:yVal>
          <c:smooth val="1"/>
          <c:extLst>
            <c:ext xmlns:c16="http://schemas.microsoft.com/office/drawing/2014/chart" uri="{C3380CC4-5D6E-409C-BE32-E72D297353CC}">
              <c16:uniqueId val="{00000001-0E8C-4497-B0DA-ECE9451DAE19}"/>
            </c:ext>
          </c:extLst>
        </c:ser>
        <c:dLbls>
          <c:showLegendKey val="0"/>
          <c:showVal val="0"/>
          <c:showCatName val="0"/>
          <c:showSerName val="0"/>
          <c:showPercent val="0"/>
          <c:showBubbleSize val="0"/>
        </c:dLbls>
        <c:axId val="772407568"/>
        <c:axId val="772406256"/>
      </c:scatterChart>
      <c:valAx>
        <c:axId val="772407568"/>
        <c:scaling>
          <c:orientation val="minMax"/>
          <c:max val="1500"/>
          <c:min val="28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772406256"/>
        <c:crosses val="autoZero"/>
        <c:crossBetween val="midCat"/>
      </c:valAx>
      <c:valAx>
        <c:axId val="772406256"/>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77240756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NL"/>
              <a:t>3D Normalized probability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smoothMarker"/>
        <c:varyColors val="0"/>
        <c:ser>
          <c:idx val="0"/>
          <c:order val="0"/>
          <c:tx>
            <c:strRef>
              <c:f>Sychugov!$F$1</c:f>
              <c:strCache>
                <c:ptCount val="1"/>
                <c:pt idx="0">
                  <c:v>Normalized probability</c:v>
                </c:pt>
              </c:strCache>
            </c:strRef>
          </c:tx>
          <c:spPr>
            <a:ln w="19050" cap="rnd">
              <a:solidFill>
                <a:schemeClr val="accent6">
                  <a:lumMod val="75000"/>
                </a:schemeClr>
              </a:solidFill>
              <a:round/>
            </a:ln>
            <a:effectLst/>
          </c:spPr>
          <c:marker>
            <c:symbol val="none"/>
          </c:marker>
          <c:xVal>
            <c:numRef>
              <c:f>Sychugov!$A$2:$A$152</c:f>
              <c:numCache>
                <c:formatCode>General</c:formatCode>
                <c:ptCount val="151"/>
                <c:pt idx="0">
                  <c:v>0</c:v>
                </c:pt>
                <c:pt idx="1">
                  <c:v>0.1</c:v>
                </c:pt>
                <c:pt idx="2">
                  <c:v>0.2</c:v>
                </c:pt>
                <c:pt idx="3">
                  <c:v>0.3</c:v>
                </c:pt>
                <c:pt idx="4">
                  <c:v>0.4</c:v>
                </c:pt>
                <c:pt idx="5">
                  <c:v>0.5</c:v>
                </c:pt>
                <c:pt idx="6">
                  <c:v>0.6</c:v>
                </c:pt>
                <c:pt idx="7">
                  <c:v>0.7</c:v>
                </c:pt>
                <c:pt idx="8">
                  <c:v>0.8</c:v>
                </c:pt>
                <c:pt idx="9">
                  <c:v>0.9</c:v>
                </c:pt>
                <c:pt idx="10">
                  <c:v>1</c:v>
                </c:pt>
                <c:pt idx="11">
                  <c:v>1.1000000000000001</c:v>
                </c:pt>
                <c:pt idx="12">
                  <c:v>1.2</c:v>
                </c:pt>
                <c:pt idx="13">
                  <c:v>1.3</c:v>
                </c:pt>
                <c:pt idx="14">
                  <c:v>1.4</c:v>
                </c:pt>
                <c:pt idx="15">
                  <c:v>1.5</c:v>
                </c:pt>
                <c:pt idx="16">
                  <c:v>1.6</c:v>
                </c:pt>
                <c:pt idx="17">
                  <c:v>1.7</c:v>
                </c:pt>
                <c:pt idx="18">
                  <c:v>1.8</c:v>
                </c:pt>
                <c:pt idx="19">
                  <c:v>1.9</c:v>
                </c:pt>
                <c:pt idx="20">
                  <c:v>2</c:v>
                </c:pt>
                <c:pt idx="21">
                  <c:v>2.1</c:v>
                </c:pt>
                <c:pt idx="22">
                  <c:v>2.2000000000000002</c:v>
                </c:pt>
                <c:pt idx="23">
                  <c:v>2.2999999999999998</c:v>
                </c:pt>
                <c:pt idx="24">
                  <c:v>2.4</c:v>
                </c:pt>
                <c:pt idx="25">
                  <c:v>2.5</c:v>
                </c:pt>
                <c:pt idx="26">
                  <c:v>2.6</c:v>
                </c:pt>
                <c:pt idx="27">
                  <c:v>2.7</c:v>
                </c:pt>
                <c:pt idx="28">
                  <c:v>2.8</c:v>
                </c:pt>
                <c:pt idx="29">
                  <c:v>2.9</c:v>
                </c:pt>
                <c:pt idx="30">
                  <c:v>3</c:v>
                </c:pt>
                <c:pt idx="31">
                  <c:v>3.1</c:v>
                </c:pt>
                <c:pt idx="32">
                  <c:v>3.2</c:v>
                </c:pt>
                <c:pt idx="33">
                  <c:v>3.3</c:v>
                </c:pt>
                <c:pt idx="34">
                  <c:v>3.4</c:v>
                </c:pt>
                <c:pt idx="35">
                  <c:v>3.5</c:v>
                </c:pt>
                <c:pt idx="36">
                  <c:v>3.6</c:v>
                </c:pt>
                <c:pt idx="37">
                  <c:v>3.7</c:v>
                </c:pt>
                <c:pt idx="38">
                  <c:v>3.8</c:v>
                </c:pt>
                <c:pt idx="39">
                  <c:v>3.9</c:v>
                </c:pt>
                <c:pt idx="40">
                  <c:v>4</c:v>
                </c:pt>
                <c:pt idx="41">
                  <c:v>4.0999999999999996</c:v>
                </c:pt>
                <c:pt idx="42">
                  <c:v>4.2</c:v>
                </c:pt>
                <c:pt idx="43">
                  <c:v>4.3</c:v>
                </c:pt>
                <c:pt idx="44" formatCode="0.0">
                  <c:v>4.4000000000000004</c:v>
                </c:pt>
                <c:pt idx="45">
                  <c:v>4.5</c:v>
                </c:pt>
                <c:pt idx="46">
                  <c:v>4.5999999999999996</c:v>
                </c:pt>
                <c:pt idx="47">
                  <c:v>4.7</c:v>
                </c:pt>
                <c:pt idx="48">
                  <c:v>4.8</c:v>
                </c:pt>
                <c:pt idx="49">
                  <c:v>4.9000000000000004</c:v>
                </c:pt>
                <c:pt idx="50">
                  <c:v>5</c:v>
                </c:pt>
                <c:pt idx="51">
                  <c:v>5.0999999999999996</c:v>
                </c:pt>
                <c:pt idx="52">
                  <c:v>5.2</c:v>
                </c:pt>
                <c:pt idx="53">
                  <c:v>5.3</c:v>
                </c:pt>
                <c:pt idx="54">
                  <c:v>5.4</c:v>
                </c:pt>
                <c:pt idx="55">
                  <c:v>5.5</c:v>
                </c:pt>
                <c:pt idx="56">
                  <c:v>5.6</c:v>
                </c:pt>
                <c:pt idx="57">
                  <c:v>5.7</c:v>
                </c:pt>
                <c:pt idx="58">
                  <c:v>5.8</c:v>
                </c:pt>
                <c:pt idx="59">
                  <c:v>5.9</c:v>
                </c:pt>
                <c:pt idx="60">
                  <c:v>6</c:v>
                </c:pt>
                <c:pt idx="61">
                  <c:v>6.1</c:v>
                </c:pt>
                <c:pt idx="62">
                  <c:v>6.2</c:v>
                </c:pt>
                <c:pt idx="63">
                  <c:v>6.3</c:v>
                </c:pt>
                <c:pt idx="64">
                  <c:v>6.4</c:v>
                </c:pt>
                <c:pt idx="65">
                  <c:v>6.5</c:v>
                </c:pt>
                <c:pt idx="66">
                  <c:v>6.6</c:v>
                </c:pt>
                <c:pt idx="67">
                  <c:v>6.7</c:v>
                </c:pt>
                <c:pt idx="68">
                  <c:v>6.8</c:v>
                </c:pt>
                <c:pt idx="69">
                  <c:v>6.9</c:v>
                </c:pt>
                <c:pt idx="70">
                  <c:v>7</c:v>
                </c:pt>
                <c:pt idx="71">
                  <c:v>7.1</c:v>
                </c:pt>
                <c:pt idx="72">
                  <c:v>7.2</c:v>
                </c:pt>
                <c:pt idx="73">
                  <c:v>7.3</c:v>
                </c:pt>
                <c:pt idx="74">
                  <c:v>7.4</c:v>
                </c:pt>
                <c:pt idx="75">
                  <c:v>7.5</c:v>
                </c:pt>
                <c:pt idx="76">
                  <c:v>7.6</c:v>
                </c:pt>
                <c:pt idx="77">
                  <c:v>7.7</c:v>
                </c:pt>
                <c:pt idx="78">
                  <c:v>7.8</c:v>
                </c:pt>
                <c:pt idx="79">
                  <c:v>7.9</c:v>
                </c:pt>
                <c:pt idx="80">
                  <c:v>8</c:v>
                </c:pt>
                <c:pt idx="81">
                  <c:v>8.1</c:v>
                </c:pt>
                <c:pt idx="82">
                  <c:v>8.1999999999999993</c:v>
                </c:pt>
                <c:pt idx="83">
                  <c:v>8.3000000000000007</c:v>
                </c:pt>
                <c:pt idx="84">
                  <c:v>8.4</c:v>
                </c:pt>
                <c:pt idx="85">
                  <c:v>8.5</c:v>
                </c:pt>
                <c:pt idx="86">
                  <c:v>8.6</c:v>
                </c:pt>
                <c:pt idx="87">
                  <c:v>8.6999999999999993</c:v>
                </c:pt>
                <c:pt idx="88">
                  <c:v>8.8000000000000007</c:v>
                </c:pt>
                <c:pt idx="89">
                  <c:v>8.9</c:v>
                </c:pt>
                <c:pt idx="90">
                  <c:v>9</c:v>
                </c:pt>
                <c:pt idx="91">
                  <c:v>9.1</c:v>
                </c:pt>
                <c:pt idx="92">
                  <c:v>9.1999999999999993</c:v>
                </c:pt>
                <c:pt idx="93">
                  <c:v>9.3000000000000007</c:v>
                </c:pt>
                <c:pt idx="94">
                  <c:v>9.4</c:v>
                </c:pt>
                <c:pt idx="95">
                  <c:v>9.5</c:v>
                </c:pt>
                <c:pt idx="96">
                  <c:v>9.6</c:v>
                </c:pt>
                <c:pt idx="97">
                  <c:v>9.6999999999999993</c:v>
                </c:pt>
                <c:pt idx="98">
                  <c:v>9.8000000000000007</c:v>
                </c:pt>
                <c:pt idx="99">
                  <c:v>9.9</c:v>
                </c:pt>
                <c:pt idx="100">
                  <c:v>10</c:v>
                </c:pt>
                <c:pt idx="101">
                  <c:v>10.1</c:v>
                </c:pt>
                <c:pt idx="102">
                  <c:v>10.199999999999999</c:v>
                </c:pt>
                <c:pt idx="103">
                  <c:v>10.3</c:v>
                </c:pt>
                <c:pt idx="104">
                  <c:v>10.4</c:v>
                </c:pt>
                <c:pt idx="105">
                  <c:v>10.5</c:v>
                </c:pt>
                <c:pt idx="106">
                  <c:v>10.6</c:v>
                </c:pt>
                <c:pt idx="107">
                  <c:v>10.7</c:v>
                </c:pt>
                <c:pt idx="108">
                  <c:v>10.8</c:v>
                </c:pt>
                <c:pt idx="109">
                  <c:v>10.9</c:v>
                </c:pt>
                <c:pt idx="110">
                  <c:v>11</c:v>
                </c:pt>
                <c:pt idx="111">
                  <c:v>11.1</c:v>
                </c:pt>
                <c:pt idx="112">
                  <c:v>11.2</c:v>
                </c:pt>
                <c:pt idx="113">
                  <c:v>11.3</c:v>
                </c:pt>
                <c:pt idx="114">
                  <c:v>11.4</c:v>
                </c:pt>
                <c:pt idx="115">
                  <c:v>11.5</c:v>
                </c:pt>
                <c:pt idx="116">
                  <c:v>11.6</c:v>
                </c:pt>
                <c:pt idx="117">
                  <c:v>11.7</c:v>
                </c:pt>
                <c:pt idx="118">
                  <c:v>11.8</c:v>
                </c:pt>
                <c:pt idx="119">
                  <c:v>11.9</c:v>
                </c:pt>
                <c:pt idx="120">
                  <c:v>12</c:v>
                </c:pt>
                <c:pt idx="121">
                  <c:v>12.1</c:v>
                </c:pt>
                <c:pt idx="122">
                  <c:v>12.2</c:v>
                </c:pt>
                <c:pt idx="123">
                  <c:v>12.3</c:v>
                </c:pt>
                <c:pt idx="124">
                  <c:v>12.4</c:v>
                </c:pt>
                <c:pt idx="125">
                  <c:v>12.5</c:v>
                </c:pt>
                <c:pt idx="126">
                  <c:v>12.6</c:v>
                </c:pt>
                <c:pt idx="127">
                  <c:v>12.7</c:v>
                </c:pt>
                <c:pt idx="128">
                  <c:v>12.8</c:v>
                </c:pt>
                <c:pt idx="129">
                  <c:v>12.9</c:v>
                </c:pt>
                <c:pt idx="130">
                  <c:v>13</c:v>
                </c:pt>
                <c:pt idx="131">
                  <c:v>13.1</c:v>
                </c:pt>
                <c:pt idx="132">
                  <c:v>13.2</c:v>
                </c:pt>
                <c:pt idx="133">
                  <c:v>13.3</c:v>
                </c:pt>
                <c:pt idx="134">
                  <c:v>13.4</c:v>
                </c:pt>
                <c:pt idx="135">
                  <c:v>13.5</c:v>
                </c:pt>
                <c:pt idx="136">
                  <c:v>13.600000000000099</c:v>
                </c:pt>
                <c:pt idx="137">
                  <c:v>13.700000000000101</c:v>
                </c:pt>
                <c:pt idx="138">
                  <c:v>13.8000000000001</c:v>
                </c:pt>
                <c:pt idx="139">
                  <c:v>13.9000000000001</c:v>
                </c:pt>
                <c:pt idx="140">
                  <c:v>14.000000000000099</c:v>
                </c:pt>
                <c:pt idx="141">
                  <c:v>14.100000000000099</c:v>
                </c:pt>
                <c:pt idx="142">
                  <c:v>14.200000000000101</c:v>
                </c:pt>
                <c:pt idx="143">
                  <c:v>14.3000000000001</c:v>
                </c:pt>
                <c:pt idx="144">
                  <c:v>14.4000000000001</c:v>
                </c:pt>
                <c:pt idx="145">
                  <c:v>14.500000000000099</c:v>
                </c:pt>
                <c:pt idx="146">
                  <c:v>14.600000000000099</c:v>
                </c:pt>
                <c:pt idx="147">
                  <c:v>14.700000000000101</c:v>
                </c:pt>
                <c:pt idx="148">
                  <c:v>14.8000000000001</c:v>
                </c:pt>
                <c:pt idx="149">
                  <c:v>14.9000000000001</c:v>
                </c:pt>
                <c:pt idx="150">
                  <c:v>15.000000000000099</c:v>
                </c:pt>
              </c:numCache>
            </c:numRef>
          </c:xVal>
          <c:yVal>
            <c:numRef>
              <c:f>Sychugov!$F$2:$F$152</c:f>
              <c:numCache>
                <c:formatCode>General</c:formatCode>
                <c:ptCount val="151"/>
                <c:pt idx="0">
                  <c:v>2.0653927966864227E-2</c:v>
                </c:pt>
                <c:pt idx="1">
                  <c:v>2.0503514548486011E-2</c:v>
                </c:pt>
                <c:pt idx="2">
                  <c:v>2.0353101130107795E-2</c:v>
                </c:pt>
                <c:pt idx="3">
                  <c:v>2.0202687711729582E-2</c:v>
                </c:pt>
                <c:pt idx="4">
                  <c:v>2.0052274293351366E-2</c:v>
                </c:pt>
                <c:pt idx="5">
                  <c:v>1.990186087497315E-2</c:v>
                </c:pt>
                <c:pt idx="6">
                  <c:v>1.9751447456594937E-2</c:v>
                </c:pt>
                <c:pt idx="7">
                  <c:v>1.9601034038216721E-2</c:v>
                </c:pt>
                <c:pt idx="8">
                  <c:v>1.9450620619838505E-2</c:v>
                </c:pt>
                <c:pt idx="9">
                  <c:v>1.9300207201460289E-2</c:v>
                </c:pt>
                <c:pt idx="10">
                  <c:v>1.9149793783082077E-2</c:v>
                </c:pt>
                <c:pt idx="11">
                  <c:v>1.8999380364703861E-2</c:v>
                </c:pt>
                <c:pt idx="12">
                  <c:v>1.8848966946325645E-2</c:v>
                </c:pt>
                <c:pt idx="13">
                  <c:v>1.8698553527947432E-2</c:v>
                </c:pt>
                <c:pt idx="14">
                  <c:v>1.8548140109569216E-2</c:v>
                </c:pt>
                <c:pt idx="15">
                  <c:v>1.8397726691191E-2</c:v>
                </c:pt>
                <c:pt idx="16">
                  <c:v>1.8247313272812787E-2</c:v>
                </c:pt>
                <c:pt idx="17">
                  <c:v>1.8096899854434571E-2</c:v>
                </c:pt>
                <c:pt idx="18">
                  <c:v>1.7946486436056355E-2</c:v>
                </c:pt>
                <c:pt idx="19">
                  <c:v>1.7796073017678139E-2</c:v>
                </c:pt>
                <c:pt idx="20">
                  <c:v>1.7645659599299923E-2</c:v>
                </c:pt>
                <c:pt idx="21">
                  <c:v>1.7495246180921707E-2</c:v>
                </c:pt>
                <c:pt idx="22">
                  <c:v>1.7344832762543495E-2</c:v>
                </c:pt>
                <c:pt idx="23">
                  <c:v>1.7194419344165279E-2</c:v>
                </c:pt>
                <c:pt idx="24">
                  <c:v>1.7044005925787063E-2</c:v>
                </c:pt>
                <c:pt idx="25">
                  <c:v>1.689359250740885E-2</c:v>
                </c:pt>
                <c:pt idx="26">
                  <c:v>1.6743179089030634E-2</c:v>
                </c:pt>
                <c:pt idx="27">
                  <c:v>1.6592765670652418E-2</c:v>
                </c:pt>
                <c:pt idx="28">
                  <c:v>1.6442352252274205E-2</c:v>
                </c:pt>
                <c:pt idx="29">
                  <c:v>1.6291938833895989E-2</c:v>
                </c:pt>
                <c:pt idx="30">
                  <c:v>1.6141525415517773E-2</c:v>
                </c:pt>
                <c:pt idx="31">
                  <c:v>1.5991111997139557E-2</c:v>
                </c:pt>
                <c:pt idx="32">
                  <c:v>1.5840698578761345E-2</c:v>
                </c:pt>
                <c:pt idx="33">
                  <c:v>1.5690285160383129E-2</c:v>
                </c:pt>
                <c:pt idx="34">
                  <c:v>1.5539871742004913E-2</c:v>
                </c:pt>
                <c:pt idx="35">
                  <c:v>1.53894583236267E-2</c:v>
                </c:pt>
                <c:pt idx="36">
                  <c:v>1.5239044905248484E-2</c:v>
                </c:pt>
                <c:pt idx="37">
                  <c:v>1.5088631486870268E-2</c:v>
                </c:pt>
                <c:pt idx="38">
                  <c:v>1.4938218068492055E-2</c:v>
                </c:pt>
                <c:pt idx="39">
                  <c:v>1.4787804650113839E-2</c:v>
                </c:pt>
                <c:pt idx="40">
                  <c:v>1.4637391231735623E-2</c:v>
                </c:pt>
                <c:pt idx="41">
                  <c:v>1.4486977813357413E-2</c:v>
                </c:pt>
                <c:pt idx="42">
                  <c:v>1.4336564394979195E-2</c:v>
                </c:pt>
                <c:pt idx="43">
                  <c:v>1.418615097660098E-2</c:v>
                </c:pt>
                <c:pt idx="44">
                  <c:v>1.4035737558222764E-2</c:v>
                </c:pt>
                <c:pt idx="45">
                  <c:v>1.3885324139844548E-2</c:v>
                </c:pt>
                <c:pt idx="46">
                  <c:v>1.2398457606120756E-2</c:v>
                </c:pt>
                <c:pt idx="47">
                  <c:v>1.0641662643643844E-2</c:v>
                </c:pt>
                <c:pt idx="48">
                  <c:v>9.6224656142878257E-3</c:v>
                </c:pt>
                <c:pt idx="49">
                  <c:v>8.8539086323648174E-3</c:v>
                </c:pt>
                <c:pt idx="50">
                  <c:v>8.2274402590324265E-3</c:v>
                </c:pt>
                <c:pt idx="51">
                  <c:v>7.6962633199689828E-3</c:v>
                </c:pt>
                <c:pt idx="52">
                  <c:v>7.2348653803478201E-3</c:v>
                </c:pt>
                <c:pt idx="53">
                  <c:v>6.8274166110019853E-3</c:v>
                </c:pt>
                <c:pt idx="54">
                  <c:v>6.463245212364058E-3</c:v>
                </c:pt>
                <c:pt idx="55">
                  <c:v>6.1347280379285387E-3</c:v>
                </c:pt>
                <c:pt idx="56">
                  <c:v>5.8361824577287322E-3</c:v>
                </c:pt>
                <c:pt idx="57">
                  <c:v>5.5632317100886425E-3</c:v>
                </c:pt>
                <c:pt idx="58">
                  <c:v>5.3124167606622297E-3</c:v>
                </c:pt>
                <c:pt idx="59">
                  <c:v>5.0809463157347754E-3</c:v>
                </c:pt>
                <c:pt idx="60">
                  <c:v>4.8665289303762103E-3</c:v>
                </c:pt>
                <c:pt idx="61">
                  <c:v>4.6672562824444184E-3</c:v>
                </c:pt>
                <c:pt idx="62">
                  <c:v>4.4815196261208433E-3</c:v>
                </c:pt>
                <c:pt idx="63">
                  <c:v>4.3079484950502879E-3</c:v>
                </c:pt>
                <c:pt idx="64">
                  <c:v>4.1453647605124138E-3</c:v>
                </c:pt>
                <c:pt idx="65">
                  <c:v>3.9927475535821658E-3</c:v>
                </c:pt>
                <c:pt idx="66">
                  <c:v>3.8492060429742049E-3</c:v>
                </c:pt>
                <c:pt idx="67">
                  <c:v>3.7139580034176831E-3</c:v>
                </c:pt>
                <c:pt idx="68">
                  <c:v>3.5863127257348437E-3</c:v>
                </c:pt>
                <c:pt idx="69">
                  <c:v>3.4656572323110658E-3</c:v>
                </c:pt>
                <c:pt idx="70">
                  <c:v>3.3514450437159659E-3</c:v>
                </c:pt>
                <c:pt idx="71">
                  <c:v>3.243186938860759E-3</c:v>
                </c:pt>
                <c:pt idx="72">
                  <c:v>3.1404432905466377E-3</c:v>
                </c:pt>
                <c:pt idx="73">
                  <c:v>3.042817658763677E-3</c:v>
                </c:pt>
                <c:pt idx="74">
                  <c:v>2.9499513975789473E-3</c:v>
                </c:pt>
                <c:pt idx="75">
                  <c:v>2.8615190858882564E-3</c:v>
                </c:pt>
                <c:pt idx="76">
                  <c:v>2.7772246331272564E-3</c:v>
                </c:pt>
                <c:pt idx="77">
                  <c:v>2.6967979419948132E-3</c:v>
                </c:pt>
                <c:pt idx="78">
                  <c:v>2.619992033963126E-3</c:v>
                </c:pt>
                <c:pt idx="79">
                  <c:v>2.5465805617021563E-3</c:v>
                </c:pt>
                <c:pt idx="80">
                  <c:v>2.476355646873167E-3</c:v>
                </c:pt>
                <c:pt idx="81">
                  <c:v>2.4091259930244442E-3</c:v>
                </c:pt>
                <c:pt idx="82">
                  <c:v>2.3447152322700199E-3</c:v>
                </c:pt>
                <c:pt idx="83">
                  <c:v>2.2829604715828926E-3</c:v>
                </c:pt>
                <c:pt idx="84">
                  <c:v>2.2237110102882184E-3</c:v>
                </c:pt>
                <c:pt idx="85">
                  <c:v>2.1668272050017505E-3</c:v>
                </c:pt>
                <c:pt idx="86">
                  <c:v>2.112179462055551E-3</c:v>
                </c:pt>
                <c:pt idx="87">
                  <c:v>2.0596473405641719E-3</c:v>
                </c:pt>
                <c:pt idx="88">
                  <c:v>2.0091187518476942E-3</c:v>
                </c:pt>
                <c:pt idx="89">
                  <c:v>1.9604892430505052E-3</c:v>
                </c:pt>
                <c:pt idx="90">
                  <c:v>1.913661354560766E-3</c:v>
                </c:pt>
                <c:pt idx="91">
                  <c:v>1.8685440423117773E-3</c:v>
                </c:pt>
                <c:pt idx="92">
                  <c:v>1.2083874842776484E-3</c:v>
                </c:pt>
                <c:pt idx="93">
                  <c:v>7.8835688820092084E-4</c:v>
                </c:pt>
                <c:pt idx="94">
                  <c:v>5.4839545583050314E-4</c:v>
                </c:pt>
                <c:pt idx="95">
                  <c:v>3.8319273713738762E-4</c:v>
                </c:pt>
                <c:pt idx="96">
                  <c:v>2.6281013986732848E-4</c:v>
                </c:pt>
                <c:pt idx="97">
                  <c:v>1.7352658456547314E-4</c:v>
                </c:pt>
                <c:pt idx="98">
                  <c:v>1.0764101784142285E-4</c:v>
                </c:pt>
                <c:pt idx="99">
                  <c:v>6.0291417743335037E-5</c:v>
                </c:pt>
                <c:pt idx="100">
                  <c:v>2.8159506742279177E-5</c:v>
                </c:pt>
                <c:pt idx="101">
                  <c:v>8.8510313938363513E-6</c:v>
                </c:pt>
                <c:pt idx="102">
                  <c:v>5.6472872607563675E-7</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numCache>
            </c:numRef>
          </c:yVal>
          <c:smooth val="1"/>
          <c:extLst>
            <c:ext xmlns:c16="http://schemas.microsoft.com/office/drawing/2014/chart" uri="{C3380CC4-5D6E-409C-BE32-E72D297353CC}">
              <c16:uniqueId val="{00000000-928C-4968-B86C-2A95465C965A}"/>
            </c:ext>
          </c:extLst>
        </c:ser>
        <c:dLbls>
          <c:showLegendKey val="0"/>
          <c:showVal val="0"/>
          <c:showCatName val="0"/>
          <c:showSerName val="0"/>
          <c:showPercent val="0"/>
          <c:showBubbleSize val="0"/>
        </c:dLbls>
        <c:axId val="783113328"/>
        <c:axId val="783114968"/>
      </c:scatterChart>
      <c:valAx>
        <c:axId val="7831133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l-NL"/>
                  <a:t>Path length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783114968"/>
        <c:crosses val="autoZero"/>
        <c:crossBetween val="midCat"/>
      </c:valAx>
      <c:valAx>
        <c:axId val="783114968"/>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l-NL"/>
                  <a:t>Normalized</a:t>
                </a:r>
                <a:r>
                  <a:rPr lang="nl-NL" baseline="0"/>
                  <a:t> probability density</a:t>
                </a:r>
                <a:endParaRPr lang="nl-NL"/>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7831133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NL"/>
              <a:t>Absorption and light input spectra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smoothMarker"/>
        <c:varyColors val="0"/>
        <c:ser>
          <c:idx val="0"/>
          <c:order val="0"/>
          <c:tx>
            <c:strRef>
              <c:f>'Initial absorption'!$B$1</c:f>
              <c:strCache>
                <c:ptCount val="1"/>
                <c:pt idx="0">
                  <c:v>Absorption</c:v>
                </c:pt>
              </c:strCache>
            </c:strRef>
          </c:tx>
          <c:spPr>
            <a:ln w="19050" cap="rnd">
              <a:solidFill>
                <a:schemeClr val="accent1"/>
              </a:solidFill>
              <a:round/>
            </a:ln>
            <a:effectLst/>
          </c:spPr>
          <c:marker>
            <c:symbol val="none"/>
          </c:marker>
          <c:xVal>
            <c:numRef>
              <c:f>'Initial absorption'!$A$6:$A$156</c:f>
              <c:numCache>
                <c:formatCode>General</c:formatCode>
                <c:ptCount val="151"/>
                <c:pt idx="0">
                  <c:v>300</c:v>
                </c:pt>
                <c:pt idx="1">
                  <c:v>305</c:v>
                </c:pt>
                <c:pt idx="2">
                  <c:v>310</c:v>
                </c:pt>
                <c:pt idx="3">
                  <c:v>315</c:v>
                </c:pt>
                <c:pt idx="4">
                  <c:v>320</c:v>
                </c:pt>
                <c:pt idx="5">
                  <c:v>325</c:v>
                </c:pt>
                <c:pt idx="6">
                  <c:v>330</c:v>
                </c:pt>
                <c:pt idx="7">
                  <c:v>335</c:v>
                </c:pt>
                <c:pt idx="8">
                  <c:v>340</c:v>
                </c:pt>
                <c:pt idx="9">
                  <c:v>345</c:v>
                </c:pt>
                <c:pt idx="10">
                  <c:v>350</c:v>
                </c:pt>
                <c:pt idx="11">
                  <c:v>355</c:v>
                </c:pt>
                <c:pt idx="12">
                  <c:v>360</c:v>
                </c:pt>
                <c:pt idx="13">
                  <c:v>365</c:v>
                </c:pt>
                <c:pt idx="14">
                  <c:v>370</c:v>
                </c:pt>
                <c:pt idx="15">
                  <c:v>375</c:v>
                </c:pt>
                <c:pt idx="16">
                  <c:v>380</c:v>
                </c:pt>
                <c:pt idx="17">
                  <c:v>385</c:v>
                </c:pt>
                <c:pt idx="18">
                  <c:v>390</c:v>
                </c:pt>
                <c:pt idx="19">
                  <c:v>395</c:v>
                </c:pt>
                <c:pt idx="20">
                  <c:v>400</c:v>
                </c:pt>
                <c:pt idx="21">
                  <c:v>405</c:v>
                </c:pt>
                <c:pt idx="22">
                  <c:v>410</c:v>
                </c:pt>
                <c:pt idx="23">
                  <c:v>415</c:v>
                </c:pt>
                <c:pt idx="24">
                  <c:v>420</c:v>
                </c:pt>
                <c:pt idx="25">
                  <c:v>425</c:v>
                </c:pt>
                <c:pt idx="26">
                  <c:v>430</c:v>
                </c:pt>
                <c:pt idx="27">
                  <c:v>435</c:v>
                </c:pt>
                <c:pt idx="28">
                  <c:v>440</c:v>
                </c:pt>
                <c:pt idx="29">
                  <c:v>445</c:v>
                </c:pt>
                <c:pt idx="30">
                  <c:v>450</c:v>
                </c:pt>
                <c:pt idx="31">
                  <c:v>455</c:v>
                </c:pt>
                <c:pt idx="32">
                  <c:v>460</c:v>
                </c:pt>
                <c:pt idx="33">
                  <c:v>465</c:v>
                </c:pt>
                <c:pt idx="34">
                  <c:v>470</c:v>
                </c:pt>
                <c:pt idx="35">
                  <c:v>475</c:v>
                </c:pt>
                <c:pt idx="36">
                  <c:v>480</c:v>
                </c:pt>
                <c:pt idx="37">
                  <c:v>485</c:v>
                </c:pt>
                <c:pt idx="38">
                  <c:v>490</c:v>
                </c:pt>
                <c:pt idx="39">
                  <c:v>495</c:v>
                </c:pt>
                <c:pt idx="40">
                  <c:v>500</c:v>
                </c:pt>
                <c:pt idx="41">
                  <c:v>505</c:v>
                </c:pt>
                <c:pt idx="42">
                  <c:v>510</c:v>
                </c:pt>
                <c:pt idx="43">
                  <c:v>515</c:v>
                </c:pt>
                <c:pt idx="44">
                  <c:v>520</c:v>
                </c:pt>
                <c:pt idx="45">
                  <c:v>525</c:v>
                </c:pt>
                <c:pt idx="46">
                  <c:v>530</c:v>
                </c:pt>
                <c:pt idx="47">
                  <c:v>535</c:v>
                </c:pt>
                <c:pt idx="48">
                  <c:v>540</c:v>
                </c:pt>
                <c:pt idx="49">
                  <c:v>545</c:v>
                </c:pt>
                <c:pt idx="50">
                  <c:v>550</c:v>
                </c:pt>
                <c:pt idx="51">
                  <c:v>555</c:v>
                </c:pt>
                <c:pt idx="52">
                  <c:v>560</c:v>
                </c:pt>
                <c:pt idx="53">
                  <c:v>565</c:v>
                </c:pt>
                <c:pt idx="54">
                  <c:v>570</c:v>
                </c:pt>
                <c:pt idx="55">
                  <c:v>575</c:v>
                </c:pt>
                <c:pt idx="56">
                  <c:v>580</c:v>
                </c:pt>
                <c:pt idx="57">
                  <c:v>585</c:v>
                </c:pt>
                <c:pt idx="58">
                  <c:v>590</c:v>
                </c:pt>
                <c:pt idx="59">
                  <c:v>595</c:v>
                </c:pt>
                <c:pt idx="60">
                  <c:v>600</c:v>
                </c:pt>
                <c:pt idx="61">
                  <c:v>605</c:v>
                </c:pt>
                <c:pt idx="62">
                  <c:v>610</c:v>
                </c:pt>
                <c:pt idx="63">
                  <c:v>615</c:v>
                </c:pt>
                <c:pt idx="64">
                  <c:v>620</c:v>
                </c:pt>
                <c:pt idx="65">
                  <c:v>625</c:v>
                </c:pt>
                <c:pt idx="66">
                  <c:v>630</c:v>
                </c:pt>
                <c:pt idx="67">
                  <c:v>635</c:v>
                </c:pt>
                <c:pt idx="68">
                  <c:v>640</c:v>
                </c:pt>
                <c:pt idx="69">
                  <c:v>645</c:v>
                </c:pt>
                <c:pt idx="70">
                  <c:v>650</c:v>
                </c:pt>
                <c:pt idx="71">
                  <c:v>655</c:v>
                </c:pt>
                <c:pt idx="72">
                  <c:v>660</c:v>
                </c:pt>
                <c:pt idx="73">
                  <c:v>665</c:v>
                </c:pt>
                <c:pt idx="74">
                  <c:v>670</c:v>
                </c:pt>
                <c:pt idx="75">
                  <c:v>675</c:v>
                </c:pt>
                <c:pt idx="76">
                  <c:v>680</c:v>
                </c:pt>
                <c:pt idx="77">
                  <c:v>685</c:v>
                </c:pt>
                <c:pt idx="78">
                  <c:v>690</c:v>
                </c:pt>
                <c:pt idx="79">
                  <c:v>695</c:v>
                </c:pt>
                <c:pt idx="80">
                  <c:v>700</c:v>
                </c:pt>
                <c:pt idx="81">
                  <c:v>705</c:v>
                </c:pt>
                <c:pt idx="82">
                  <c:v>710</c:v>
                </c:pt>
                <c:pt idx="83">
                  <c:v>715</c:v>
                </c:pt>
                <c:pt idx="84">
                  <c:v>720</c:v>
                </c:pt>
                <c:pt idx="85">
                  <c:v>725</c:v>
                </c:pt>
                <c:pt idx="86">
                  <c:v>730</c:v>
                </c:pt>
                <c:pt idx="87">
                  <c:v>735</c:v>
                </c:pt>
                <c:pt idx="88">
                  <c:v>740</c:v>
                </c:pt>
                <c:pt idx="89">
                  <c:v>745</c:v>
                </c:pt>
                <c:pt idx="90">
                  <c:v>750</c:v>
                </c:pt>
                <c:pt idx="91">
                  <c:v>755</c:v>
                </c:pt>
                <c:pt idx="92">
                  <c:v>760</c:v>
                </c:pt>
                <c:pt idx="93">
                  <c:v>765</c:v>
                </c:pt>
                <c:pt idx="94">
                  <c:v>770</c:v>
                </c:pt>
                <c:pt idx="95">
                  <c:v>775</c:v>
                </c:pt>
                <c:pt idx="96">
                  <c:v>780</c:v>
                </c:pt>
                <c:pt idx="97">
                  <c:v>785</c:v>
                </c:pt>
                <c:pt idx="98">
                  <c:v>790</c:v>
                </c:pt>
                <c:pt idx="99">
                  <c:v>795</c:v>
                </c:pt>
                <c:pt idx="100">
                  <c:v>800</c:v>
                </c:pt>
                <c:pt idx="101">
                  <c:v>805</c:v>
                </c:pt>
                <c:pt idx="102">
                  <c:v>810</c:v>
                </c:pt>
                <c:pt idx="103">
                  <c:v>815</c:v>
                </c:pt>
                <c:pt idx="104">
                  <c:v>820</c:v>
                </c:pt>
                <c:pt idx="105">
                  <c:v>825</c:v>
                </c:pt>
                <c:pt idx="106">
                  <c:v>830</c:v>
                </c:pt>
                <c:pt idx="107">
                  <c:v>835</c:v>
                </c:pt>
                <c:pt idx="108">
                  <c:v>840</c:v>
                </c:pt>
                <c:pt idx="109">
                  <c:v>845</c:v>
                </c:pt>
                <c:pt idx="110">
                  <c:v>850</c:v>
                </c:pt>
                <c:pt idx="111">
                  <c:v>855</c:v>
                </c:pt>
                <c:pt idx="112">
                  <c:v>860</c:v>
                </c:pt>
                <c:pt idx="113">
                  <c:v>865</c:v>
                </c:pt>
                <c:pt idx="114">
                  <c:v>870</c:v>
                </c:pt>
                <c:pt idx="115">
                  <c:v>875</c:v>
                </c:pt>
                <c:pt idx="116">
                  <c:v>880</c:v>
                </c:pt>
                <c:pt idx="117">
                  <c:v>885</c:v>
                </c:pt>
                <c:pt idx="118">
                  <c:v>890</c:v>
                </c:pt>
                <c:pt idx="119">
                  <c:v>895</c:v>
                </c:pt>
                <c:pt idx="120">
                  <c:v>900</c:v>
                </c:pt>
                <c:pt idx="121">
                  <c:v>905</c:v>
                </c:pt>
                <c:pt idx="122">
                  <c:v>910</c:v>
                </c:pt>
                <c:pt idx="123">
                  <c:v>915</c:v>
                </c:pt>
                <c:pt idx="124">
                  <c:v>920</c:v>
                </c:pt>
                <c:pt idx="125">
                  <c:v>925</c:v>
                </c:pt>
                <c:pt idx="126">
                  <c:v>930</c:v>
                </c:pt>
                <c:pt idx="127">
                  <c:v>935</c:v>
                </c:pt>
                <c:pt idx="128">
                  <c:v>940</c:v>
                </c:pt>
                <c:pt idx="129">
                  <c:v>945</c:v>
                </c:pt>
                <c:pt idx="130">
                  <c:v>950</c:v>
                </c:pt>
                <c:pt idx="131">
                  <c:v>955</c:v>
                </c:pt>
                <c:pt idx="132">
                  <c:v>960</c:v>
                </c:pt>
                <c:pt idx="133">
                  <c:v>965</c:v>
                </c:pt>
                <c:pt idx="134">
                  <c:v>970</c:v>
                </c:pt>
                <c:pt idx="135">
                  <c:v>975</c:v>
                </c:pt>
                <c:pt idx="136">
                  <c:v>980</c:v>
                </c:pt>
                <c:pt idx="137">
                  <c:v>985</c:v>
                </c:pt>
                <c:pt idx="138">
                  <c:v>990</c:v>
                </c:pt>
                <c:pt idx="139">
                  <c:v>995</c:v>
                </c:pt>
                <c:pt idx="140">
                  <c:v>1000</c:v>
                </c:pt>
                <c:pt idx="141">
                  <c:v>1005</c:v>
                </c:pt>
                <c:pt idx="142">
                  <c:v>1010</c:v>
                </c:pt>
                <c:pt idx="143">
                  <c:v>1015</c:v>
                </c:pt>
                <c:pt idx="144">
                  <c:v>1020</c:v>
                </c:pt>
                <c:pt idx="145">
                  <c:v>1025</c:v>
                </c:pt>
                <c:pt idx="146">
                  <c:v>1030</c:v>
                </c:pt>
                <c:pt idx="147">
                  <c:v>1035</c:v>
                </c:pt>
                <c:pt idx="148">
                  <c:v>1040</c:v>
                </c:pt>
                <c:pt idx="149">
                  <c:v>1045</c:v>
                </c:pt>
                <c:pt idx="150">
                  <c:v>1050</c:v>
                </c:pt>
              </c:numCache>
            </c:numRef>
          </c:xVal>
          <c:yVal>
            <c:numRef>
              <c:f>'Initial absorption'!$B$6:$B$156</c:f>
              <c:numCache>
                <c:formatCode>General</c:formatCode>
                <c:ptCount val="151"/>
                <c:pt idx="0">
                  <c:v>2.5840243257970901</c:v>
                </c:pt>
                <c:pt idx="1">
                  <c:v>2.5073341358685299</c:v>
                </c:pt>
                <c:pt idx="2">
                  <c:v>2.4306439459399698</c:v>
                </c:pt>
                <c:pt idx="3">
                  <c:v>2.3539537560114101</c:v>
                </c:pt>
                <c:pt idx="4">
                  <c:v>2.27726356608285</c:v>
                </c:pt>
                <c:pt idx="5">
                  <c:v>2.2005733761542898</c:v>
                </c:pt>
                <c:pt idx="6">
                  <c:v>2.1238831862257301</c:v>
                </c:pt>
                <c:pt idx="7">
                  <c:v>2.04719299629717</c:v>
                </c:pt>
                <c:pt idx="8">
                  <c:v>1.9705028063686101</c:v>
                </c:pt>
                <c:pt idx="9">
                  <c:v>1.8938126164400599</c:v>
                </c:pt>
                <c:pt idx="10">
                  <c:v>1.8171224265115</c:v>
                </c:pt>
                <c:pt idx="11">
                  <c:v>1.7404322365829401</c:v>
                </c:pt>
                <c:pt idx="12">
                  <c:v>1.66374204665438</c:v>
                </c:pt>
                <c:pt idx="13">
                  <c:v>1.5870518567258201</c:v>
                </c:pt>
                <c:pt idx="14">
                  <c:v>1.5103616667972599</c:v>
                </c:pt>
                <c:pt idx="15">
                  <c:v>1.4336714768687</c:v>
                </c:pt>
                <c:pt idx="16">
                  <c:v>1.3569812869401401</c:v>
                </c:pt>
                <c:pt idx="17">
                  <c:v>1.2802910970115799</c:v>
                </c:pt>
                <c:pt idx="18">
                  <c:v>1.20360090708302</c:v>
                </c:pt>
                <c:pt idx="19">
                  <c:v>1.1269107171544599</c:v>
                </c:pt>
                <c:pt idx="20">
                  <c:v>1.04171843961628</c:v>
                </c:pt>
                <c:pt idx="21">
                  <c:v>0.98858050682464405</c:v>
                </c:pt>
                <c:pt idx="22">
                  <c:v>0.90328834272374003</c:v>
                </c:pt>
                <c:pt idx="23">
                  <c:v>0.81398434775870698</c:v>
                </c:pt>
                <c:pt idx="24">
                  <c:v>0.74366118039737805</c:v>
                </c:pt>
                <c:pt idx="25">
                  <c:v>0.69263435933641204</c:v>
                </c:pt>
                <c:pt idx="26">
                  <c:v>0.61922442137913203</c:v>
                </c:pt>
                <c:pt idx="27">
                  <c:v>0.55786147901928596</c:v>
                </c:pt>
                <c:pt idx="28">
                  <c:v>0.51086189430167706</c:v>
                </c:pt>
                <c:pt idx="29">
                  <c:v>0.46574901456085199</c:v>
                </c:pt>
                <c:pt idx="30">
                  <c:v>0.42928464007866501</c:v>
                </c:pt>
                <c:pt idx="31">
                  <c:v>0.39282026559647698</c:v>
                </c:pt>
                <c:pt idx="32">
                  <c:v>0.35635589111429</c:v>
                </c:pt>
                <c:pt idx="33">
                  <c:v>0.32359450094724701</c:v>
                </c:pt>
                <c:pt idx="34">
                  <c:v>0.29299467128427098</c:v>
                </c:pt>
                <c:pt idx="35">
                  <c:v>0.26287754085331899</c:v>
                </c:pt>
                <c:pt idx="36">
                  <c:v>0.233058421543754</c:v>
                </c:pt>
                <c:pt idx="37">
                  <c:v>0.20323930223418801</c:v>
                </c:pt>
                <c:pt idx="38">
                  <c:v>0.174931414341262</c:v>
                </c:pt>
                <c:pt idx="39">
                  <c:v>0.14741165750235599</c:v>
                </c:pt>
                <c:pt idx="40">
                  <c:v>0.12774307503944701</c:v>
                </c:pt>
                <c:pt idx="41">
                  <c:v>0.112440517580027</c:v>
                </c:pt>
                <c:pt idx="42">
                  <c:v>9.7137960120607297E-2</c:v>
                </c:pt>
                <c:pt idx="43">
                  <c:v>8.1835402661186996E-2</c:v>
                </c:pt>
                <c:pt idx="44">
                  <c:v>6.9876539603496199E-2</c:v>
                </c:pt>
                <c:pt idx="45">
                  <c:v>6.1498627272259597E-2</c:v>
                </c:pt>
                <c:pt idx="46">
                  <c:v>5.3120714941022898E-2</c:v>
                </c:pt>
                <c:pt idx="47">
                  <c:v>4.4742802609786303E-2</c:v>
                </c:pt>
                <c:pt idx="48">
                  <c:v>3.72882151810741E-2</c:v>
                </c:pt>
                <c:pt idx="49">
                  <c:v>3.1829941816214402E-2</c:v>
                </c:pt>
                <c:pt idx="50">
                  <c:v>2.6371668451354802E-2</c:v>
                </c:pt>
                <c:pt idx="51">
                  <c:v>2.0913395086495201E-2</c:v>
                </c:pt>
                <c:pt idx="52">
                  <c:v>1.54551217216355E-2</c:v>
                </c:pt>
                <c:pt idx="53">
                  <c:v>9.9968483567759499E-3</c:v>
                </c:pt>
                <c:pt idx="54">
                  <c:v>4.5385749919163304E-3</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numCache>
            </c:numRef>
          </c:yVal>
          <c:smooth val="1"/>
          <c:extLst>
            <c:ext xmlns:c16="http://schemas.microsoft.com/office/drawing/2014/chart" uri="{C3380CC4-5D6E-409C-BE32-E72D297353CC}">
              <c16:uniqueId val="{00000000-4F6E-43C1-B07A-8FAC355B1285}"/>
            </c:ext>
          </c:extLst>
        </c:ser>
        <c:ser>
          <c:idx val="1"/>
          <c:order val="1"/>
          <c:tx>
            <c:strRef>
              <c:f>'Initial absorption'!#REF!</c:f>
              <c:strCache>
                <c:ptCount val="1"/>
                <c:pt idx="0">
                  <c:v>#REF!</c:v>
                </c:pt>
              </c:strCache>
            </c:strRef>
          </c:tx>
          <c:spPr>
            <a:ln w="19050" cap="rnd">
              <a:solidFill>
                <a:schemeClr val="accent2"/>
              </a:solidFill>
              <a:round/>
            </a:ln>
            <a:effectLst/>
          </c:spPr>
          <c:marker>
            <c:symbol val="none"/>
          </c:marker>
          <c:xVal>
            <c:numRef>
              <c:f>'Initial absorption'!$A$6:$A$156</c:f>
              <c:numCache>
                <c:formatCode>General</c:formatCode>
                <c:ptCount val="151"/>
                <c:pt idx="0">
                  <c:v>300</c:v>
                </c:pt>
                <c:pt idx="1">
                  <c:v>305</c:v>
                </c:pt>
                <c:pt idx="2">
                  <c:v>310</c:v>
                </c:pt>
                <c:pt idx="3">
                  <c:v>315</c:v>
                </c:pt>
                <c:pt idx="4">
                  <c:v>320</c:v>
                </c:pt>
                <c:pt idx="5">
                  <c:v>325</c:v>
                </c:pt>
                <c:pt idx="6">
                  <c:v>330</c:v>
                </c:pt>
                <c:pt idx="7">
                  <c:v>335</c:v>
                </c:pt>
                <c:pt idx="8">
                  <c:v>340</c:v>
                </c:pt>
                <c:pt idx="9">
                  <c:v>345</c:v>
                </c:pt>
                <c:pt idx="10">
                  <c:v>350</c:v>
                </c:pt>
                <c:pt idx="11">
                  <c:v>355</c:v>
                </c:pt>
                <c:pt idx="12">
                  <c:v>360</c:v>
                </c:pt>
                <c:pt idx="13">
                  <c:v>365</c:v>
                </c:pt>
                <c:pt idx="14">
                  <c:v>370</c:v>
                </c:pt>
                <c:pt idx="15">
                  <c:v>375</c:v>
                </c:pt>
                <c:pt idx="16">
                  <c:v>380</c:v>
                </c:pt>
                <c:pt idx="17">
                  <c:v>385</c:v>
                </c:pt>
                <c:pt idx="18">
                  <c:v>390</c:v>
                </c:pt>
                <c:pt idx="19">
                  <c:v>395</c:v>
                </c:pt>
                <c:pt idx="20">
                  <c:v>400</c:v>
                </c:pt>
                <c:pt idx="21">
                  <c:v>405</c:v>
                </c:pt>
                <c:pt idx="22">
                  <c:v>410</c:v>
                </c:pt>
                <c:pt idx="23">
                  <c:v>415</c:v>
                </c:pt>
                <c:pt idx="24">
                  <c:v>420</c:v>
                </c:pt>
                <c:pt idx="25">
                  <c:v>425</c:v>
                </c:pt>
                <c:pt idx="26">
                  <c:v>430</c:v>
                </c:pt>
                <c:pt idx="27">
                  <c:v>435</c:v>
                </c:pt>
                <c:pt idx="28">
                  <c:v>440</c:v>
                </c:pt>
                <c:pt idx="29">
                  <c:v>445</c:v>
                </c:pt>
                <c:pt idx="30">
                  <c:v>450</c:v>
                </c:pt>
                <c:pt idx="31">
                  <c:v>455</c:v>
                </c:pt>
                <c:pt idx="32">
                  <c:v>460</c:v>
                </c:pt>
                <c:pt idx="33">
                  <c:v>465</c:v>
                </c:pt>
                <c:pt idx="34">
                  <c:v>470</c:v>
                </c:pt>
                <c:pt idx="35">
                  <c:v>475</c:v>
                </c:pt>
                <c:pt idx="36">
                  <c:v>480</c:v>
                </c:pt>
                <c:pt idx="37">
                  <c:v>485</c:v>
                </c:pt>
                <c:pt idx="38">
                  <c:v>490</c:v>
                </c:pt>
                <c:pt idx="39">
                  <c:v>495</c:v>
                </c:pt>
                <c:pt idx="40">
                  <c:v>500</c:v>
                </c:pt>
                <c:pt idx="41">
                  <c:v>505</c:v>
                </c:pt>
                <c:pt idx="42">
                  <c:v>510</c:v>
                </c:pt>
                <c:pt idx="43">
                  <c:v>515</c:v>
                </c:pt>
                <c:pt idx="44">
                  <c:v>520</c:v>
                </c:pt>
                <c:pt idx="45">
                  <c:v>525</c:v>
                </c:pt>
                <c:pt idx="46">
                  <c:v>530</c:v>
                </c:pt>
                <c:pt idx="47">
                  <c:v>535</c:v>
                </c:pt>
                <c:pt idx="48">
                  <c:v>540</c:v>
                </c:pt>
                <c:pt idx="49">
                  <c:v>545</c:v>
                </c:pt>
                <c:pt idx="50">
                  <c:v>550</c:v>
                </c:pt>
                <c:pt idx="51">
                  <c:v>555</c:v>
                </c:pt>
                <c:pt idx="52">
                  <c:v>560</c:v>
                </c:pt>
                <c:pt idx="53">
                  <c:v>565</c:v>
                </c:pt>
                <c:pt idx="54">
                  <c:v>570</c:v>
                </c:pt>
                <c:pt idx="55">
                  <c:v>575</c:v>
                </c:pt>
                <c:pt idx="56">
                  <c:v>580</c:v>
                </c:pt>
                <c:pt idx="57">
                  <c:v>585</c:v>
                </c:pt>
                <c:pt idx="58">
                  <c:v>590</c:v>
                </c:pt>
                <c:pt idx="59">
                  <c:v>595</c:v>
                </c:pt>
                <c:pt idx="60">
                  <c:v>600</c:v>
                </c:pt>
                <c:pt idx="61">
                  <c:v>605</c:v>
                </c:pt>
                <c:pt idx="62">
                  <c:v>610</c:v>
                </c:pt>
                <c:pt idx="63">
                  <c:v>615</c:v>
                </c:pt>
                <c:pt idx="64">
                  <c:v>620</c:v>
                </c:pt>
                <c:pt idx="65">
                  <c:v>625</c:v>
                </c:pt>
                <c:pt idx="66">
                  <c:v>630</c:v>
                </c:pt>
                <c:pt idx="67">
                  <c:v>635</c:v>
                </c:pt>
                <c:pt idx="68">
                  <c:v>640</c:v>
                </c:pt>
                <c:pt idx="69">
                  <c:v>645</c:v>
                </c:pt>
                <c:pt idx="70">
                  <c:v>650</c:v>
                </c:pt>
                <c:pt idx="71">
                  <c:v>655</c:v>
                </c:pt>
                <c:pt idx="72">
                  <c:v>660</c:v>
                </c:pt>
                <c:pt idx="73">
                  <c:v>665</c:v>
                </c:pt>
                <c:pt idx="74">
                  <c:v>670</c:v>
                </c:pt>
                <c:pt idx="75">
                  <c:v>675</c:v>
                </c:pt>
                <c:pt idx="76">
                  <c:v>680</c:v>
                </c:pt>
                <c:pt idx="77">
                  <c:v>685</c:v>
                </c:pt>
                <c:pt idx="78">
                  <c:v>690</c:v>
                </c:pt>
                <c:pt idx="79">
                  <c:v>695</c:v>
                </c:pt>
                <c:pt idx="80">
                  <c:v>700</c:v>
                </c:pt>
                <c:pt idx="81">
                  <c:v>705</c:v>
                </c:pt>
                <c:pt idx="82">
                  <c:v>710</c:v>
                </c:pt>
                <c:pt idx="83">
                  <c:v>715</c:v>
                </c:pt>
                <c:pt idx="84">
                  <c:v>720</c:v>
                </c:pt>
                <c:pt idx="85">
                  <c:v>725</c:v>
                </c:pt>
                <c:pt idx="86">
                  <c:v>730</c:v>
                </c:pt>
                <c:pt idx="87">
                  <c:v>735</c:v>
                </c:pt>
                <c:pt idx="88">
                  <c:v>740</c:v>
                </c:pt>
                <c:pt idx="89">
                  <c:v>745</c:v>
                </c:pt>
                <c:pt idx="90">
                  <c:v>750</c:v>
                </c:pt>
                <c:pt idx="91">
                  <c:v>755</c:v>
                </c:pt>
                <c:pt idx="92">
                  <c:v>760</c:v>
                </c:pt>
                <c:pt idx="93">
                  <c:v>765</c:v>
                </c:pt>
                <c:pt idx="94">
                  <c:v>770</c:v>
                </c:pt>
                <c:pt idx="95">
                  <c:v>775</c:v>
                </c:pt>
                <c:pt idx="96">
                  <c:v>780</c:v>
                </c:pt>
                <c:pt idx="97">
                  <c:v>785</c:v>
                </c:pt>
                <c:pt idx="98">
                  <c:v>790</c:v>
                </c:pt>
                <c:pt idx="99">
                  <c:v>795</c:v>
                </c:pt>
                <c:pt idx="100">
                  <c:v>800</c:v>
                </c:pt>
                <c:pt idx="101">
                  <c:v>805</c:v>
                </c:pt>
                <c:pt idx="102">
                  <c:v>810</c:v>
                </c:pt>
                <c:pt idx="103">
                  <c:v>815</c:v>
                </c:pt>
                <c:pt idx="104">
                  <c:v>820</c:v>
                </c:pt>
                <c:pt idx="105">
                  <c:v>825</c:v>
                </c:pt>
                <c:pt idx="106">
                  <c:v>830</c:v>
                </c:pt>
                <c:pt idx="107">
                  <c:v>835</c:v>
                </c:pt>
                <c:pt idx="108">
                  <c:v>840</c:v>
                </c:pt>
                <c:pt idx="109">
                  <c:v>845</c:v>
                </c:pt>
                <c:pt idx="110">
                  <c:v>850</c:v>
                </c:pt>
                <c:pt idx="111">
                  <c:v>855</c:v>
                </c:pt>
                <c:pt idx="112">
                  <c:v>860</c:v>
                </c:pt>
                <c:pt idx="113">
                  <c:v>865</c:v>
                </c:pt>
                <c:pt idx="114">
                  <c:v>870</c:v>
                </c:pt>
                <c:pt idx="115">
                  <c:v>875</c:v>
                </c:pt>
                <c:pt idx="116">
                  <c:v>880</c:v>
                </c:pt>
                <c:pt idx="117">
                  <c:v>885</c:v>
                </c:pt>
                <c:pt idx="118">
                  <c:v>890</c:v>
                </c:pt>
                <c:pt idx="119">
                  <c:v>895</c:v>
                </c:pt>
                <c:pt idx="120">
                  <c:v>900</c:v>
                </c:pt>
                <c:pt idx="121">
                  <c:v>905</c:v>
                </c:pt>
                <c:pt idx="122">
                  <c:v>910</c:v>
                </c:pt>
                <c:pt idx="123">
                  <c:v>915</c:v>
                </c:pt>
                <c:pt idx="124">
                  <c:v>920</c:v>
                </c:pt>
                <c:pt idx="125">
                  <c:v>925</c:v>
                </c:pt>
                <c:pt idx="126">
                  <c:v>930</c:v>
                </c:pt>
                <c:pt idx="127">
                  <c:v>935</c:v>
                </c:pt>
                <c:pt idx="128">
                  <c:v>940</c:v>
                </c:pt>
                <c:pt idx="129">
                  <c:v>945</c:v>
                </c:pt>
                <c:pt idx="130">
                  <c:v>950</c:v>
                </c:pt>
                <c:pt idx="131">
                  <c:v>955</c:v>
                </c:pt>
                <c:pt idx="132">
                  <c:v>960</c:v>
                </c:pt>
                <c:pt idx="133">
                  <c:v>965</c:v>
                </c:pt>
                <c:pt idx="134">
                  <c:v>970</c:v>
                </c:pt>
                <c:pt idx="135">
                  <c:v>975</c:v>
                </c:pt>
                <c:pt idx="136">
                  <c:v>980</c:v>
                </c:pt>
                <c:pt idx="137">
                  <c:v>985</c:v>
                </c:pt>
                <c:pt idx="138">
                  <c:v>990</c:v>
                </c:pt>
                <c:pt idx="139">
                  <c:v>995</c:v>
                </c:pt>
                <c:pt idx="140">
                  <c:v>1000</c:v>
                </c:pt>
                <c:pt idx="141">
                  <c:v>1005</c:v>
                </c:pt>
                <c:pt idx="142">
                  <c:v>1010</c:v>
                </c:pt>
                <c:pt idx="143">
                  <c:v>1015</c:v>
                </c:pt>
                <c:pt idx="144">
                  <c:v>1020</c:v>
                </c:pt>
                <c:pt idx="145">
                  <c:v>1025</c:v>
                </c:pt>
                <c:pt idx="146">
                  <c:v>1030</c:v>
                </c:pt>
                <c:pt idx="147">
                  <c:v>1035</c:v>
                </c:pt>
                <c:pt idx="148">
                  <c:v>1040</c:v>
                </c:pt>
                <c:pt idx="149">
                  <c:v>1045</c:v>
                </c:pt>
                <c:pt idx="150">
                  <c:v>1050</c:v>
                </c:pt>
              </c:numCache>
            </c:numRef>
          </c:xVal>
          <c:yVal>
            <c:numRef>
              <c:f>'Initial absorption'!#REF!</c:f>
              <c:numCache>
                <c:formatCode>General</c:formatCode>
                <c:ptCount val="1"/>
                <c:pt idx="0">
                  <c:v>1</c:v>
                </c:pt>
              </c:numCache>
            </c:numRef>
          </c:yVal>
          <c:smooth val="1"/>
          <c:extLst>
            <c:ext xmlns:c16="http://schemas.microsoft.com/office/drawing/2014/chart" uri="{C3380CC4-5D6E-409C-BE32-E72D297353CC}">
              <c16:uniqueId val="{00000001-4F6E-43C1-B07A-8FAC355B1285}"/>
            </c:ext>
          </c:extLst>
        </c:ser>
        <c:dLbls>
          <c:showLegendKey val="0"/>
          <c:showVal val="0"/>
          <c:showCatName val="0"/>
          <c:showSerName val="0"/>
          <c:showPercent val="0"/>
          <c:showBubbleSize val="0"/>
        </c:dLbls>
        <c:axId val="784616976"/>
        <c:axId val="784612384"/>
      </c:scatterChart>
      <c:scatterChart>
        <c:scatterStyle val="smoothMarker"/>
        <c:varyColors val="0"/>
        <c:ser>
          <c:idx val="2"/>
          <c:order val="2"/>
          <c:tx>
            <c:strRef>
              <c:f>'Initial absorption'!$C$1</c:f>
              <c:strCache>
                <c:ptCount val="1"/>
                <c:pt idx="0">
                  <c:v>Incoming spectrum</c:v>
                </c:pt>
              </c:strCache>
            </c:strRef>
          </c:tx>
          <c:spPr>
            <a:ln w="19050" cap="rnd">
              <a:solidFill>
                <a:schemeClr val="accent3"/>
              </a:solidFill>
              <a:round/>
            </a:ln>
            <a:effectLst/>
          </c:spPr>
          <c:marker>
            <c:symbol val="none"/>
          </c:marker>
          <c:xVal>
            <c:numRef>
              <c:f>'Initial absorption'!$A$6:$A$156</c:f>
              <c:numCache>
                <c:formatCode>General</c:formatCode>
                <c:ptCount val="151"/>
                <c:pt idx="0">
                  <c:v>300</c:v>
                </c:pt>
                <c:pt idx="1">
                  <c:v>305</c:v>
                </c:pt>
                <c:pt idx="2">
                  <c:v>310</c:v>
                </c:pt>
                <c:pt idx="3">
                  <c:v>315</c:v>
                </c:pt>
                <c:pt idx="4">
                  <c:v>320</c:v>
                </c:pt>
                <c:pt idx="5">
                  <c:v>325</c:v>
                </c:pt>
                <c:pt idx="6">
                  <c:v>330</c:v>
                </c:pt>
                <c:pt idx="7">
                  <c:v>335</c:v>
                </c:pt>
                <c:pt idx="8">
                  <c:v>340</c:v>
                </c:pt>
                <c:pt idx="9">
                  <c:v>345</c:v>
                </c:pt>
                <c:pt idx="10">
                  <c:v>350</c:v>
                </c:pt>
                <c:pt idx="11">
                  <c:v>355</c:v>
                </c:pt>
                <c:pt idx="12">
                  <c:v>360</c:v>
                </c:pt>
                <c:pt idx="13">
                  <c:v>365</c:v>
                </c:pt>
                <c:pt idx="14">
                  <c:v>370</c:v>
                </c:pt>
                <c:pt idx="15">
                  <c:v>375</c:v>
                </c:pt>
                <c:pt idx="16">
                  <c:v>380</c:v>
                </c:pt>
                <c:pt idx="17">
                  <c:v>385</c:v>
                </c:pt>
                <c:pt idx="18">
                  <c:v>390</c:v>
                </c:pt>
                <c:pt idx="19">
                  <c:v>395</c:v>
                </c:pt>
                <c:pt idx="20">
                  <c:v>400</c:v>
                </c:pt>
                <c:pt idx="21">
                  <c:v>405</c:v>
                </c:pt>
                <c:pt idx="22">
                  <c:v>410</c:v>
                </c:pt>
                <c:pt idx="23">
                  <c:v>415</c:v>
                </c:pt>
                <c:pt idx="24">
                  <c:v>420</c:v>
                </c:pt>
                <c:pt idx="25">
                  <c:v>425</c:v>
                </c:pt>
                <c:pt idx="26">
                  <c:v>430</c:v>
                </c:pt>
                <c:pt idx="27">
                  <c:v>435</c:v>
                </c:pt>
                <c:pt idx="28">
                  <c:v>440</c:v>
                </c:pt>
                <c:pt idx="29">
                  <c:v>445</c:v>
                </c:pt>
                <c:pt idx="30">
                  <c:v>450</c:v>
                </c:pt>
                <c:pt idx="31">
                  <c:v>455</c:v>
                </c:pt>
                <c:pt idx="32">
                  <c:v>460</c:v>
                </c:pt>
                <c:pt idx="33">
                  <c:v>465</c:v>
                </c:pt>
                <c:pt idx="34">
                  <c:v>470</c:v>
                </c:pt>
                <c:pt idx="35">
                  <c:v>475</c:v>
                </c:pt>
                <c:pt idx="36">
                  <c:v>480</c:v>
                </c:pt>
                <c:pt idx="37">
                  <c:v>485</c:v>
                </c:pt>
                <c:pt idx="38">
                  <c:v>490</c:v>
                </c:pt>
                <c:pt idx="39">
                  <c:v>495</c:v>
                </c:pt>
                <c:pt idx="40">
                  <c:v>500</c:v>
                </c:pt>
                <c:pt idx="41">
                  <c:v>505</c:v>
                </c:pt>
                <c:pt idx="42">
                  <c:v>510</c:v>
                </c:pt>
                <c:pt idx="43">
                  <c:v>515</c:v>
                </c:pt>
                <c:pt idx="44">
                  <c:v>520</c:v>
                </c:pt>
                <c:pt idx="45">
                  <c:v>525</c:v>
                </c:pt>
                <c:pt idx="46">
                  <c:v>530</c:v>
                </c:pt>
                <c:pt idx="47">
                  <c:v>535</c:v>
                </c:pt>
                <c:pt idx="48">
                  <c:v>540</c:v>
                </c:pt>
                <c:pt idx="49">
                  <c:v>545</c:v>
                </c:pt>
                <c:pt idx="50">
                  <c:v>550</c:v>
                </c:pt>
                <c:pt idx="51">
                  <c:v>555</c:v>
                </c:pt>
                <c:pt idx="52">
                  <c:v>560</c:v>
                </c:pt>
                <c:pt idx="53">
                  <c:v>565</c:v>
                </c:pt>
                <c:pt idx="54">
                  <c:v>570</c:v>
                </c:pt>
                <c:pt idx="55">
                  <c:v>575</c:v>
                </c:pt>
                <c:pt idx="56">
                  <c:v>580</c:v>
                </c:pt>
                <c:pt idx="57">
                  <c:v>585</c:v>
                </c:pt>
                <c:pt idx="58">
                  <c:v>590</c:v>
                </c:pt>
                <c:pt idx="59">
                  <c:v>595</c:v>
                </c:pt>
                <c:pt idx="60">
                  <c:v>600</c:v>
                </c:pt>
                <c:pt idx="61">
                  <c:v>605</c:v>
                </c:pt>
                <c:pt idx="62">
                  <c:v>610</c:v>
                </c:pt>
                <c:pt idx="63">
                  <c:v>615</c:v>
                </c:pt>
                <c:pt idx="64">
                  <c:v>620</c:v>
                </c:pt>
                <c:pt idx="65">
                  <c:v>625</c:v>
                </c:pt>
                <c:pt idx="66">
                  <c:v>630</c:v>
                </c:pt>
                <c:pt idx="67">
                  <c:v>635</c:v>
                </c:pt>
                <c:pt idx="68">
                  <c:v>640</c:v>
                </c:pt>
                <c:pt idx="69">
                  <c:v>645</c:v>
                </c:pt>
                <c:pt idx="70">
                  <c:v>650</c:v>
                </c:pt>
                <c:pt idx="71">
                  <c:v>655</c:v>
                </c:pt>
                <c:pt idx="72">
                  <c:v>660</c:v>
                </c:pt>
                <c:pt idx="73">
                  <c:v>665</c:v>
                </c:pt>
                <c:pt idx="74">
                  <c:v>670</c:v>
                </c:pt>
                <c:pt idx="75">
                  <c:v>675</c:v>
                </c:pt>
                <c:pt idx="76">
                  <c:v>680</c:v>
                </c:pt>
                <c:pt idx="77">
                  <c:v>685</c:v>
                </c:pt>
                <c:pt idx="78">
                  <c:v>690</c:v>
                </c:pt>
                <c:pt idx="79">
                  <c:v>695</c:v>
                </c:pt>
                <c:pt idx="80">
                  <c:v>700</c:v>
                </c:pt>
                <c:pt idx="81">
                  <c:v>705</c:v>
                </c:pt>
                <c:pt idx="82">
                  <c:v>710</c:v>
                </c:pt>
                <c:pt idx="83">
                  <c:v>715</c:v>
                </c:pt>
                <c:pt idx="84">
                  <c:v>720</c:v>
                </c:pt>
                <c:pt idx="85">
                  <c:v>725</c:v>
                </c:pt>
                <c:pt idx="86">
                  <c:v>730</c:v>
                </c:pt>
                <c:pt idx="87">
                  <c:v>735</c:v>
                </c:pt>
                <c:pt idx="88">
                  <c:v>740</c:v>
                </c:pt>
                <c:pt idx="89">
                  <c:v>745</c:v>
                </c:pt>
                <c:pt idx="90">
                  <c:v>750</c:v>
                </c:pt>
                <c:pt idx="91">
                  <c:v>755</c:v>
                </c:pt>
                <c:pt idx="92">
                  <c:v>760</c:v>
                </c:pt>
                <c:pt idx="93">
                  <c:v>765</c:v>
                </c:pt>
                <c:pt idx="94">
                  <c:v>770</c:v>
                </c:pt>
                <c:pt idx="95">
                  <c:v>775</c:v>
                </c:pt>
                <c:pt idx="96">
                  <c:v>780</c:v>
                </c:pt>
                <c:pt idx="97">
                  <c:v>785</c:v>
                </c:pt>
                <c:pt idx="98">
                  <c:v>790</c:v>
                </c:pt>
                <c:pt idx="99">
                  <c:v>795</c:v>
                </c:pt>
                <c:pt idx="100">
                  <c:v>800</c:v>
                </c:pt>
                <c:pt idx="101">
                  <c:v>805</c:v>
                </c:pt>
                <c:pt idx="102">
                  <c:v>810</c:v>
                </c:pt>
                <c:pt idx="103">
                  <c:v>815</c:v>
                </c:pt>
                <c:pt idx="104">
                  <c:v>820</c:v>
                </c:pt>
                <c:pt idx="105">
                  <c:v>825</c:v>
                </c:pt>
                <c:pt idx="106">
                  <c:v>830</c:v>
                </c:pt>
                <c:pt idx="107">
                  <c:v>835</c:v>
                </c:pt>
                <c:pt idx="108">
                  <c:v>840</c:v>
                </c:pt>
                <c:pt idx="109">
                  <c:v>845</c:v>
                </c:pt>
                <c:pt idx="110">
                  <c:v>850</c:v>
                </c:pt>
                <c:pt idx="111">
                  <c:v>855</c:v>
                </c:pt>
                <c:pt idx="112">
                  <c:v>860</c:v>
                </c:pt>
                <c:pt idx="113">
                  <c:v>865</c:v>
                </c:pt>
                <c:pt idx="114">
                  <c:v>870</c:v>
                </c:pt>
                <c:pt idx="115">
                  <c:v>875</c:v>
                </c:pt>
                <c:pt idx="116">
                  <c:v>880</c:v>
                </c:pt>
                <c:pt idx="117">
                  <c:v>885</c:v>
                </c:pt>
                <c:pt idx="118">
                  <c:v>890</c:v>
                </c:pt>
                <c:pt idx="119">
                  <c:v>895</c:v>
                </c:pt>
                <c:pt idx="120">
                  <c:v>900</c:v>
                </c:pt>
                <c:pt idx="121">
                  <c:v>905</c:v>
                </c:pt>
                <c:pt idx="122">
                  <c:v>910</c:v>
                </c:pt>
                <c:pt idx="123">
                  <c:v>915</c:v>
                </c:pt>
                <c:pt idx="124">
                  <c:v>920</c:v>
                </c:pt>
                <c:pt idx="125">
                  <c:v>925</c:v>
                </c:pt>
                <c:pt idx="126">
                  <c:v>930</c:v>
                </c:pt>
                <c:pt idx="127">
                  <c:v>935</c:v>
                </c:pt>
                <c:pt idx="128">
                  <c:v>940</c:v>
                </c:pt>
                <c:pt idx="129">
                  <c:v>945</c:v>
                </c:pt>
                <c:pt idx="130">
                  <c:v>950</c:v>
                </c:pt>
                <c:pt idx="131">
                  <c:v>955</c:v>
                </c:pt>
                <c:pt idx="132">
                  <c:v>960</c:v>
                </c:pt>
                <c:pt idx="133">
                  <c:v>965</c:v>
                </c:pt>
                <c:pt idx="134">
                  <c:v>970</c:v>
                </c:pt>
                <c:pt idx="135">
                  <c:v>975</c:v>
                </c:pt>
                <c:pt idx="136">
                  <c:v>980</c:v>
                </c:pt>
                <c:pt idx="137">
                  <c:v>985</c:v>
                </c:pt>
                <c:pt idx="138">
                  <c:v>990</c:v>
                </c:pt>
                <c:pt idx="139">
                  <c:v>995</c:v>
                </c:pt>
                <c:pt idx="140">
                  <c:v>1000</c:v>
                </c:pt>
                <c:pt idx="141">
                  <c:v>1005</c:v>
                </c:pt>
                <c:pt idx="142">
                  <c:v>1010</c:v>
                </c:pt>
                <c:pt idx="143">
                  <c:v>1015</c:v>
                </c:pt>
                <c:pt idx="144">
                  <c:v>1020</c:v>
                </c:pt>
                <c:pt idx="145">
                  <c:v>1025</c:v>
                </c:pt>
                <c:pt idx="146">
                  <c:v>1030</c:v>
                </c:pt>
                <c:pt idx="147">
                  <c:v>1035</c:v>
                </c:pt>
                <c:pt idx="148">
                  <c:v>1040</c:v>
                </c:pt>
                <c:pt idx="149">
                  <c:v>1045</c:v>
                </c:pt>
                <c:pt idx="150">
                  <c:v>1050</c:v>
                </c:pt>
              </c:numCache>
            </c:numRef>
          </c:xVal>
          <c:yVal>
            <c:numRef>
              <c:f>'Initial absorption'!$C$6:$C$156</c:f>
              <c:numCache>
                <c:formatCode>0.00E+00</c:formatCode>
                <c:ptCount val="151"/>
                <c:pt idx="0">
                  <c:v>7655950000000000</c:v>
                </c:pt>
                <c:pt idx="1">
                  <c:v>1.216055E+17</c:v>
                </c:pt>
                <c:pt idx="2">
                  <c:v>4.09593E+17</c:v>
                </c:pt>
                <c:pt idx="3">
                  <c:v>1.0301E+18</c:v>
                </c:pt>
                <c:pt idx="4">
                  <c:v>1.71054E+18</c:v>
                </c:pt>
                <c:pt idx="5">
                  <c:v>2.372905E+18</c:v>
                </c:pt>
                <c:pt idx="6">
                  <c:v>3.80608E+18</c:v>
                </c:pt>
                <c:pt idx="7">
                  <c:v>3.83847E+18</c:v>
                </c:pt>
                <c:pt idx="8">
                  <c:v>4.216485E+18</c:v>
                </c:pt>
                <c:pt idx="9">
                  <c:v>3.918335E+18</c:v>
                </c:pt>
                <c:pt idx="10">
                  <c:v>4.61123E+18</c:v>
                </c:pt>
                <c:pt idx="11">
                  <c:v>5.40045E+18</c:v>
                </c:pt>
                <c:pt idx="12">
                  <c:v>5.25235E+18</c:v>
                </c:pt>
                <c:pt idx="13">
                  <c:v>5.80045E+18</c:v>
                </c:pt>
                <c:pt idx="14">
                  <c:v>6.81765E+18</c:v>
                </c:pt>
                <c:pt idx="15">
                  <c:v>5.60565E+18</c:v>
                </c:pt>
                <c:pt idx="16">
                  <c:v>6.7199E+18</c:v>
                </c:pt>
                <c:pt idx="17">
                  <c:v>6.2902E+18</c:v>
                </c:pt>
                <c:pt idx="18">
                  <c:v>7.7233E+18</c:v>
                </c:pt>
                <c:pt idx="19">
                  <c:v>7.8248E+18</c:v>
                </c:pt>
                <c:pt idx="20">
                  <c:v>1.120655E+19</c:v>
                </c:pt>
                <c:pt idx="21">
                  <c:v>1.171595E+19</c:v>
                </c:pt>
                <c:pt idx="22">
                  <c:v>1.1216E+19</c:v>
                </c:pt>
                <c:pt idx="23">
                  <c:v>1.2736E+19</c:v>
                </c:pt>
                <c:pt idx="24">
                  <c:v>1.21631E+19</c:v>
                </c:pt>
                <c:pt idx="25">
                  <c:v>1.32567E+19</c:v>
                </c:pt>
                <c:pt idx="26">
                  <c:v>9.6187E+18</c:v>
                </c:pt>
                <c:pt idx="27">
                  <c:v>1.35823E+19</c:v>
                </c:pt>
                <c:pt idx="28">
                  <c:v>1.46654E+19</c:v>
                </c:pt>
                <c:pt idx="29">
                  <c:v>1.60494E+19</c:v>
                </c:pt>
                <c:pt idx="30">
                  <c:v>1.76447E+19</c:v>
                </c:pt>
                <c:pt idx="31">
                  <c:v>1.748305E+19</c:v>
                </c:pt>
                <c:pt idx="32">
                  <c:v>1.768965E+19</c:v>
                </c:pt>
                <c:pt idx="33">
                  <c:v>1.796965E+19</c:v>
                </c:pt>
                <c:pt idx="34">
                  <c:v>1.78673E+19</c:v>
                </c:pt>
                <c:pt idx="35">
                  <c:v>1.908795E+19</c:v>
                </c:pt>
                <c:pt idx="36">
                  <c:v>1.94096E+19</c:v>
                </c:pt>
                <c:pt idx="37">
                  <c:v>1.86053E+19</c:v>
                </c:pt>
                <c:pt idx="38">
                  <c:v>1.96137E+19</c:v>
                </c:pt>
                <c:pt idx="39">
                  <c:v>2.015625E+19</c:v>
                </c:pt>
                <c:pt idx="40">
                  <c:v>1.93065E+19</c:v>
                </c:pt>
                <c:pt idx="41">
                  <c:v>1.973775E+19</c:v>
                </c:pt>
                <c:pt idx="42">
                  <c:v>1.9869E+19</c:v>
                </c:pt>
                <c:pt idx="43">
                  <c:v>1.975615E+19</c:v>
                </c:pt>
                <c:pt idx="44">
                  <c:v>1.968635E+19</c:v>
                </c:pt>
                <c:pt idx="45">
                  <c:v>2.0701E+19</c:v>
                </c:pt>
                <c:pt idx="46">
                  <c:v>2.076485E+19</c:v>
                </c:pt>
                <c:pt idx="47">
                  <c:v>2.09439E+19</c:v>
                </c:pt>
                <c:pt idx="48">
                  <c:v>2.00869E+19</c:v>
                </c:pt>
                <c:pt idx="49">
                  <c:v>2.112975E+19</c:v>
                </c:pt>
                <c:pt idx="50">
                  <c:v>2.13063E+19</c:v>
                </c:pt>
                <c:pt idx="51">
                  <c:v>2.17094E+19</c:v>
                </c:pt>
                <c:pt idx="52">
                  <c:v>2.081325E+19</c:v>
                </c:pt>
                <c:pt idx="53">
                  <c:v>2.14255E+19</c:v>
                </c:pt>
                <c:pt idx="54">
                  <c:v>2.113115E+19</c:v>
                </c:pt>
                <c:pt idx="55">
                  <c:v>2.131655E+19</c:v>
                </c:pt>
                <c:pt idx="56">
                  <c:v>2.183015E+19</c:v>
                </c:pt>
                <c:pt idx="57">
                  <c:v>2.245985E+19</c:v>
                </c:pt>
                <c:pt idx="58">
                  <c:v>2.035135E+19</c:v>
                </c:pt>
                <c:pt idx="59">
                  <c:v>2.14967E+19</c:v>
                </c:pt>
                <c:pt idx="60">
                  <c:v>2.213015E+19</c:v>
                </c:pt>
                <c:pt idx="61">
                  <c:v>2.2657E+19</c:v>
                </c:pt>
                <c:pt idx="62">
                  <c:v>2.242225E+19</c:v>
                </c:pt>
                <c:pt idx="63">
                  <c:v>2.254805E+19</c:v>
                </c:pt>
                <c:pt idx="64">
                  <c:v>2.29458E+19</c:v>
                </c:pt>
                <c:pt idx="65">
                  <c:v>2.20303E+19</c:v>
                </c:pt>
                <c:pt idx="66">
                  <c:v>2.21075E+19</c:v>
                </c:pt>
                <c:pt idx="67">
                  <c:v>2.290195E+19</c:v>
                </c:pt>
                <c:pt idx="68">
                  <c:v>2.308225E+19</c:v>
                </c:pt>
                <c:pt idx="69">
                  <c:v>2.342485E+19</c:v>
                </c:pt>
                <c:pt idx="70">
                  <c:v>2.23801E+19</c:v>
                </c:pt>
                <c:pt idx="71">
                  <c:v>2.20168E+19</c:v>
                </c:pt>
                <c:pt idx="72">
                  <c:v>2.320175E+19</c:v>
                </c:pt>
                <c:pt idx="73">
                  <c:v>2.369115E+19</c:v>
                </c:pt>
                <c:pt idx="74">
                  <c:v>2.395355E+19</c:v>
                </c:pt>
                <c:pt idx="75">
                  <c:v>2.36654E+19</c:v>
                </c:pt>
                <c:pt idx="76">
                  <c:v>2.377655E+19</c:v>
                </c:pt>
                <c:pt idx="77">
                  <c:v>2.35421E+19</c:v>
                </c:pt>
                <c:pt idx="78">
                  <c:v>2.045955E+19</c:v>
                </c:pt>
                <c:pt idx="79">
                  <c:v>2.211565E+19</c:v>
                </c:pt>
                <c:pt idx="80">
                  <c:v>2.25169E+19</c:v>
                </c:pt>
                <c:pt idx="81">
                  <c:v>2.334275E+19</c:v>
                </c:pt>
                <c:pt idx="82">
                  <c:v>2.33967E+19</c:v>
                </c:pt>
                <c:pt idx="83">
                  <c:v>2.27746E+19</c:v>
                </c:pt>
                <c:pt idx="84">
                  <c:v>1.788295E+19</c:v>
                </c:pt>
                <c:pt idx="85">
                  <c:v>1.90809E+19</c:v>
                </c:pt>
                <c:pt idx="86">
                  <c:v>2.04061E+19</c:v>
                </c:pt>
                <c:pt idx="87">
                  <c:v>2.239475E+19</c:v>
                </c:pt>
                <c:pt idx="88">
                  <c:v>2.26169E+19</c:v>
                </c:pt>
                <c:pt idx="89">
                  <c:v>2.34022E+19</c:v>
                </c:pt>
                <c:pt idx="90">
                  <c:v>2.32055E+19</c:v>
                </c:pt>
                <c:pt idx="91">
                  <c:v>2.33602E+19</c:v>
                </c:pt>
                <c:pt idx="92">
                  <c:v>7.01145E+18</c:v>
                </c:pt>
                <c:pt idx="93">
                  <c:v>1.31169E+19</c:v>
                </c:pt>
                <c:pt idx="94">
                  <c:v>2.239585E+19</c:v>
                </c:pt>
                <c:pt idx="95">
                  <c:v>2.28337E+19</c:v>
                </c:pt>
                <c:pt idx="96">
                  <c:v>2.27848E+19</c:v>
                </c:pt>
                <c:pt idx="97">
                  <c:v>2.28815E+19</c:v>
                </c:pt>
                <c:pt idx="98">
                  <c:v>2.176035E+19</c:v>
                </c:pt>
                <c:pt idx="99">
                  <c:v>2.17481E+19</c:v>
                </c:pt>
                <c:pt idx="100">
                  <c:v>2.160815E+19</c:v>
                </c:pt>
                <c:pt idx="101">
                  <c:v>2.14395E+19</c:v>
                </c:pt>
                <c:pt idx="102">
                  <c:v>2.139435E+19</c:v>
                </c:pt>
                <c:pt idx="103">
                  <c:v>1.816675E+19</c:v>
                </c:pt>
                <c:pt idx="104">
                  <c:v>1.81828E+19</c:v>
                </c:pt>
                <c:pt idx="105">
                  <c:v>1.988385E+19</c:v>
                </c:pt>
                <c:pt idx="106">
                  <c:v>1.911965E+19</c:v>
                </c:pt>
                <c:pt idx="107">
                  <c:v>2.07445E+19</c:v>
                </c:pt>
                <c:pt idx="108">
                  <c:v>2.130985E+19</c:v>
                </c:pt>
                <c:pt idx="109">
                  <c:v>2.14234E+19</c:v>
                </c:pt>
                <c:pt idx="110">
                  <c:v>1.951355E+19</c:v>
                </c:pt>
                <c:pt idx="111">
                  <c:v>1.95692E+19</c:v>
                </c:pt>
                <c:pt idx="112">
                  <c:v>2.131695E+19</c:v>
                </c:pt>
                <c:pt idx="113">
                  <c:v>2.06249E+19</c:v>
                </c:pt>
                <c:pt idx="114">
                  <c:v>2.103135E+19</c:v>
                </c:pt>
                <c:pt idx="115">
                  <c:v>2.04479E+19</c:v>
                </c:pt>
                <c:pt idx="116">
                  <c:v>2.064775E+19</c:v>
                </c:pt>
                <c:pt idx="117">
                  <c:v>2.083465E+19</c:v>
                </c:pt>
                <c:pt idx="118">
                  <c:v>2.06557E+19</c:v>
                </c:pt>
                <c:pt idx="119">
                  <c:v>1.822205E+19</c:v>
                </c:pt>
                <c:pt idx="120">
                  <c:v>1.58052E+19</c:v>
                </c:pt>
                <c:pt idx="121">
                  <c:v>1.851105E+19</c:v>
                </c:pt>
                <c:pt idx="122">
                  <c:v>1.461025E+19</c:v>
                </c:pt>
                <c:pt idx="123">
                  <c:v>1.512205E+19</c:v>
                </c:pt>
                <c:pt idx="124">
                  <c:v>1.72615E+19</c:v>
                </c:pt>
                <c:pt idx="125">
                  <c:v>1.65031E+19</c:v>
                </c:pt>
                <c:pt idx="126">
                  <c:v>1.03636E+19</c:v>
                </c:pt>
                <c:pt idx="127">
                  <c:v>5.30375E+18</c:v>
                </c:pt>
                <c:pt idx="128">
                  <c:v>1.060805E+19</c:v>
                </c:pt>
                <c:pt idx="129">
                  <c:v>7.96645E+18</c:v>
                </c:pt>
                <c:pt idx="130">
                  <c:v>5.54715E+18</c:v>
                </c:pt>
                <c:pt idx="131">
                  <c:v>8.37805E+18</c:v>
                </c:pt>
                <c:pt idx="132">
                  <c:v>1.010325E+19</c:v>
                </c:pt>
                <c:pt idx="133">
                  <c:v>1.204625E+19</c:v>
                </c:pt>
                <c:pt idx="134">
                  <c:v>1.584195E+19</c:v>
                </c:pt>
                <c:pt idx="135">
                  <c:v>1.432325E+19</c:v>
                </c:pt>
                <c:pt idx="136">
                  <c:v>1.52996E+19</c:v>
                </c:pt>
                <c:pt idx="137">
                  <c:v>1.73444E+19</c:v>
                </c:pt>
                <c:pt idx="138">
                  <c:v>1.829785E+19</c:v>
                </c:pt>
                <c:pt idx="139">
                  <c:v>1.87688E+19</c:v>
                </c:pt>
                <c:pt idx="140">
                  <c:v>1.847635E+19</c:v>
                </c:pt>
                <c:pt idx="141">
                  <c:v>1.74185E+19</c:v>
                </c:pt>
                <c:pt idx="142">
                  <c:v>1.82324E+19</c:v>
                </c:pt>
                <c:pt idx="143">
                  <c:v>1.80769E+19</c:v>
                </c:pt>
                <c:pt idx="144">
                  <c:v>1.786125E+19</c:v>
                </c:pt>
                <c:pt idx="145">
                  <c:v>1.79166E+19</c:v>
                </c:pt>
                <c:pt idx="146">
                  <c:v>1.78226E+19</c:v>
                </c:pt>
                <c:pt idx="147">
                  <c:v>1.76976E+19</c:v>
                </c:pt>
                <c:pt idx="148">
                  <c:v>1.75411E+19</c:v>
                </c:pt>
                <c:pt idx="149">
                  <c:v>1.7379E+19</c:v>
                </c:pt>
                <c:pt idx="150">
                  <c:v>1.726075E+19</c:v>
                </c:pt>
              </c:numCache>
            </c:numRef>
          </c:yVal>
          <c:smooth val="1"/>
          <c:extLst>
            <c:ext xmlns:c16="http://schemas.microsoft.com/office/drawing/2014/chart" uri="{C3380CC4-5D6E-409C-BE32-E72D297353CC}">
              <c16:uniqueId val="{00000002-4F6E-43C1-B07A-8FAC355B1285}"/>
            </c:ext>
          </c:extLst>
        </c:ser>
        <c:dLbls>
          <c:showLegendKey val="0"/>
          <c:showVal val="0"/>
          <c:showCatName val="0"/>
          <c:showSerName val="0"/>
          <c:showPercent val="0"/>
          <c:showBubbleSize val="0"/>
        </c:dLbls>
        <c:axId val="805315280"/>
        <c:axId val="893059288"/>
      </c:scatterChart>
      <c:valAx>
        <c:axId val="784616976"/>
        <c:scaling>
          <c:orientation val="minMax"/>
          <c:max val="1050"/>
          <c:min val="3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l-NL"/>
                  <a:t>Wavelength (nm)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784612384"/>
        <c:crosses val="autoZero"/>
        <c:crossBetween val="midCat"/>
      </c:valAx>
      <c:valAx>
        <c:axId val="784612384"/>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l-NL"/>
                  <a:t>Arbitray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784616976"/>
        <c:crosses val="autoZero"/>
        <c:crossBetween val="midCat"/>
      </c:valAx>
      <c:valAx>
        <c:axId val="89305928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l-NL"/>
                  <a:t>Photon flux (#/m^2/s)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0E+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805315280"/>
        <c:crosses val="max"/>
        <c:crossBetween val="midCat"/>
      </c:valAx>
      <c:valAx>
        <c:axId val="805315280"/>
        <c:scaling>
          <c:orientation val="minMax"/>
        </c:scaling>
        <c:delete val="1"/>
        <c:axPos val="b"/>
        <c:numFmt formatCode="General" sourceLinked="1"/>
        <c:majorTickMark val="out"/>
        <c:minorTickMark val="none"/>
        <c:tickLblPos val="nextTo"/>
        <c:crossAx val="893059288"/>
        <c:crosses val="autoZero"/>
        <c:crossBetween val="midCat"/>
      </c:valAx>
      <c:spPr>
        <a:noFill/>
        <a:ln>
          <a:noFill/>
        </a:ln>
        <a:effectLst/>
      </c:spPr>
    </c:plotArea>
    <c:legend>
      <c:legendPos val="b"/>
      <c:legendEntry>
        <c:idx val="1"/>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9997594050743651E-2"/>
          <c:y val="0.15782407407407409"/>
          <c:w val="0.8648912948381452"/>
          <c:h val="0.72088764946048411"/>
        </c:manualLayout>
      </c:layout>
      <c:scatterChart>
        <c:scatterStyle val="smoothMarker"/>
        <c:varyColors val="0"/>
        <c:ser>
          <c:idx val="0"/>
          <c:order val="0"/>
          <c:tx>
            <c:v>Transmission</c:v>
          </c:tx>
          <c:spPr>
            <a:ln w="19050" cap="rnd">
              <a:solidFill>
                <a:schemeClr val="accent1"/>
              </a:solidFill>
              <a:round/>
            </a:ln>
            <a:effectLst/>
          </c:spPr>
          <c:marker>
            <c:symbol val="none"/>
          </c:marker>
          <c:xVal>
            <c:numRef>
              <c:f>AVT!$A$2:$A$112</c:f>
              <c:numCache>
                <c:formatCode>General</c:formatCode>
                <c:ptCount val="111"/>
                <c:pt idx="0">
                  <c:v>280</c:v>
                </c:pt>
                <c:pt idx="1">
                  <c:v>285</c:v>
                </c:pt>
                <c:pt idx="2">
                  <c:v>290</c:v>
                </c:pt>
                <c:pt idx="3">
                  <c:v>295</c:v>
                </c:pt>
                <c:pt idx="4">
                  <c:v>300</c:v>
                </c:pt>
                <c:pt idx="5">
                  <c:v>305</c:v>
                </c:pt>
                <c:pt idx="6">
                  <c:v>310</c:v>
                </c:pt>
                <c:pt idx="7">
                  <c:v>315</c:v>
                </c:pt>
                <c:pt idx="8">
                  <c:v>320</c:v>
                </c:pt>
                <c:pt idx="9">
                  <c:v>325</c:v>
                </c:pt>
                <c:pt idx="10">
                  <c:v>330</c:v>
                </c:pt>
                <c:pt idx="11">
                  <c:v>335</c:v>
                </c:pt>
                <c:pt idx="12">
                  <c:v>340</c:v>
                </c:pt>
                <c:pt idx="13">
                  <c:v>345</c:v>
                </c:pt>
                <c:pt idx="14">
                  <c:v>350</c:v>
                </c:pt>
                <c:pt idx="15">
                  <c:v>355</c:v>
                </c:pt>
                <c:pt idx="16">
                  <c:v>360</c:v>
                </c:pt>
                <c:pt idx="17">
                  <c:v>365</c:v>
                </c:pt>
                <c:pt idx="18">
                  <c:v>370</c:v>
                </c:pt>
                <c:pt idx="19">
                  <c:v>375</c:v>
                </c:pt>
                <c:pt idx="20">
                  <c:v>380</c:v>
                </c:pt>
                <c:pt idx="21">
                  <c:v>385</c:v>
                </c:pt>
                <c:pt idx="22">
                  <c:v>390</c:v>
                </c:pt>
                <c:pt idx="23">
                  <c:v>395</c:v>
                </c:pt>
                <c:pt idx="24">
                  <c:v>400</c:v>
                </c:pt>
                <c:pt idx="25">
                  <c:v>405</c:v>
                </c:pt>
                <c:pt idx="26">
                  <c:v>410</c:v>
                </c:pt>
                <c:pt idx="27">
                  <c:v>415</c:v>
                </c:pt>
                <c:pt idx="28">
                  <c:v>420</c:v>
                </c:pt>
                <c:pt idx="29">
                  <c:v>425</c:v>
                </c:pt>
                <c:pt idx="30">
                  <c:v>430</c:v>
                </c:pt>
                <c:pt idx="31">
                  <c:v>435</c:v>
                </c:pt>
                <c:pt idx="32">
                  <c:v>440</c:v>
                </c:pt>
                <c:pt idx="33">
                  <c:v>445</c:v>
                </c:pt>
                <c:pt idx="34">
                  <c:v>450</c:v>
                </c:pt>
                <c:pt idx="35">
                  <c:v>455</c:v>
                </c:pt>
                <c:pt idx="36">
                  <c:v>460</c:v>
                </c:pt>
                <c:pt idx="37">
                  <c:v>465</c:v>
                </c:pt>
                <c:pt idx="38">
                  <c:v>470</c:v>
                </c:pt>
                <c:pt idx="39">
                  <c:v>475</c:v>
                </c:pt>
                <c:pt idx="40">
                  <c:v>480</c:v>
                </c:pt>
                <c:pt idx="41">
                  <c:v>485</c:v>
                </c:pt>
                <c:pt idx="42">
                  <c:v>490</c:v>
                </c:pt>
                <c:pt idx="43">
                  <c:v>495</c:v>
                </c:pt>
                <c:pt idx="44">
                  <c:v>500</c:v>
                </c:pt>
                <c:pt idx="45">
                  <c:v>505</c:v>
                </c:pt>
                <c:pt idx="46">
                  <c:v>510</c:v>
                </c:pt>
                <c:pt idx="47">
                  <c:v>515</c:v>
                </c:pt>
                <c:pt idx="48">
                  <c:v>520</c:v>
                </c:pt>
                <c:pt idx="49">
                  <c:v>525</c:v>
                </c:pt>
                <c:pt idx="50">
                  <c:v>530</c:v>
                </c:pt>
                <c:pt idx="51">
                  <c:v>535</c:v>
                </c:pt>
                <c:pt idx="52">
                  <c:v>540</c:v>
                </c:pt>
                <c:pt idx="53">
                  <c:v>545</c:v>
                </c:pt>
                <c:pt idx="54">
                  <c:v>550</c:v>
                </c:pt>
                <c:pt idx="55">
                  <c:v>555</c:v>
                </c:pt>
                <c:pt idx="56">
                  <c:v>560</c:v>
                </c:pt>
                <c:pt idx="57">
                  <c:v>565</c:v>
                </c:pt>
                <c:pt idx="58">
                  <c:v>570</c:v>
                </c:pt>
                <c:pt idx="59">
                  <c:v>575</c:v>
                </c:pt>
                <c:pt idx="60">
                  <c:v>580</c:v>
                </c:pt>
                <c:pt idx="61">
                  <c:v>585</c:v>
                </c:pt>
                <c:pt idx="62">
                  <c:v>590</c:v>
                </c:pt>
                <c:pt idx="63">
                  <c:v>595</c:v>
                </c:pt>
                <c:pt idx="64">
                  <c:v>600</c:v>
                </c:pt>
                <c:pt idx="65">
                  <c:v>605</c:v>
                </c:pt>
                <c:pt idx="66">
                  <c:v>610</c:v>
                </c:pt>
                <c:pt idx="67">
                  <c:v>615</c:v>
                </c:pt>
                <c:pt idx="68">
                  <c:v>620</c:v>
                </c:pt>
                <c:pt idx="69">
                  <c:v>625</c:v>
                </c:pt>
                <c:pt idx="70">
                  <c:v>630</c:v>
                </c:pt>
                <c:pt idx="71">
                  <c:v>635</c:v>
                </c:pt>
                <c:pt idx="72">
                  <c:v>640</c:v>
                </c:pt>
                <c:pt idx="73">
                  <c:v>645</c:v>
                </c:pt>
                <c:pt idx="74">
                  <c:v>650</c:v>
                </c:pt>
                <c:pt idx="75">
                  <c:v>655</c:v>
                </c:pt>
                <c:pt idx="76">
                  <c:v>660</c:v>
                </c:pt>
                <c:pt idx="77">
                  <c:v>665</c:v>
                </c:pt>
                <c:pt idx="78">
                  <c:v>670</c:v>
                </c:pt>
                <c:pt idx="79">
                  <c:v>675</c:v>
                </c:pt>
                <c:pt idx="80">
                  <c:v>680</c:v>
                </c:pt>
                <c:pt idx="81">
                  <c:v>685</c:v>
                </c:pt>
                <c:pt idx="82">
                  <c:v>690</c:v>
                </c:pt>
                <c:pt idx="83">
                  <c:v>695</c:v>
                </c:pt>
                <c:pt idx="84">
                  <c:v>700</c:v>
                </c:pt>
                <c:pt idx="85">
                  <c:v>705</c:v>
                </c:pt>
                <c:pt idx="86">
                  <c:v>710</c:v>
                </c:pt>
                <c:pt idx="87">
                  <c:v>715</c:v>
                </c:pt>
                <c:pt idx="88">
                  <c:v>720</c:v>
                </c:pt>
                <c:pt idx="89">
                  <c:v>725</c:v>
                </c:pt>
                <c:pt idx="90">
                  <c:v>730</c:v>
                </c:pt>
                <c:pt idx="91">
                  <c:v>735</c:v>
                </c:pt>
                <c:pt idx="92">
                  <c:v>740</c:v>
                </c:pt>
                <c:pt idx="93">
                  <c:v>745</c:v>
                </c:pt>
                <c:pt idx="94">
                  <c:v>750</c:v>
                </c:pt>
                <c:pt idx="95">
                  <c:v>755</c:v>
                </c:pt>
                <c:pt idx="96">
                  <c:v>760</c:v>
                </c:pt>
                <c:pt idx="97">
                  <c:v>765</c:v>
                </c:pt>
                <c:pt idx="98">
                  <c:v>770</c:v>
                </c:pt>
                <c:pt idx="99">
                  <c:v>775</c:v>
                </c:pt>
                <c:pt idx="100">
                  <c:v>780</c:v>
                </c:pt>
                <c:pt idx="101">
                  <c:v>785</c:v>
                </c:pt>
                <c:pt idx="102">
                  <c:v>790</c:v>
                </c:pt>
                <c:pt idx="103">
                  <c:v>795</c:v>
                </c:pt>
                <c:pt idx="104">
                  <c:v>800</c:v>
                </c:pt>
                <c:pt idx="105">
                  <c:v>805</c:v>
                </c:pt>
                <c:pt idx="106">
                  <c:v>810</c:v>
                </c:pt>
                <c:pt idx="107">
                  <c:v>815</c:v>
                </c:pt>
                <c:pt idx="108">
                  <c:v>820</c:v>
                </c:pt>
                <c:pt idx="109">
                  <c:v>825</c:v>
                </c:pt>
                <c:pt idx="110">
                  <c:v>830</c:v>
                </c:pt>
              </c:numCache>
            </c:numRef>
          </c:xVal>
          <c:yVal>
            <c:numRef>
              <c:f>AVT!$X$2:$X$112</c:f>
              <c:numCache>
                <c:formatCode>0.00</c:formatCode>
                <c:ptCount val="111"/>
                <c:pt idx="0">
                  <c:v>0</c:v>
                </c:pt>
                <c:pt idx="1">
                  <c:v>0</c:v>
                </c:pt>
                <c:pt idx="2">
                  <c:v>0</c:v>
                </c:pt>
                <c:pt idx="3">
                  <c:v>0</c:v>
                </c:pt>
                <c:pt idx="4">
                  <c:v>0</c:v>
                </c:pt>
                <c:pt idx="5">
                  <c:v>0</c:v>
                </c:pt>
                <c:pt idx="6">
                  <c:v>1.0231815394945442E-16</c:v>
                </c:pt>
                <c:pt idx="7">
                  <c:v>4.092726157978177E-16</c:v>
                </c:pt>
                <c:pt idx="8">
                  <c:v>1.2278178473934532E-15</c:v>
                </c:pt>
                <c:pt idx="9">
                  <c:v>3.7857716961298134E-15</c:v>
                </c:pt>
                <c:pt idx="10">
                  <c:v>1.2073542166035623E-14</c:v>
                </c:pt>
                <c:pt idx="11">
                  <c:v>3.8676262192893774E-14</c:v>
                </c:pt>
                <c:pt idx="12">
                  <c:v>1.234980118169915E-13</c:v>
                </c:pt>
                <c:pt idx="13">
                  <c:v>3.9310634747380388E-13</c:v>
                </c:pt>
                <c:pt idx="14">
                  <c:v>1.2488953871070408E-12</c:v>
                </c:pt>
                <c:pt idx="15">
                  <c:v>3.9672841012361459E-12</c:v>
                </c:pt>
                <c:pt idx="16">
                  <c:v>1.2602424703800351E-11</c:v>
                </c:pt>
                <c:pt idx="17">
                  <c:v>3.9980000110517722E-11</c:v>
                </c:pt>
                <c:pt idx="18">
                  <c:v>1.2679357723754944E-10</c:v>
                </c:pt>
                <c:pt idx="19">
                  <c:v>4.0211658642874677E-10</c:v>
                </c:pt>
                <c:pt idx="20">
                  <c:v>1.2752832390106051E-9</c:v>
                </c:pt>
                <c:pt idx="21">
                  <c:v>4.039408577227732E-9</c:v>
                </c:pt>
                <c:pt idx="22">
                  <c:v>1.2778064865415216E-8</c:v>
                </c:pt>
                <c:pt idx="23">
                  <c:v>4.0421497214992994E-8</c:v>
                </c:pt>
                <c:pt idx="24">
                  <c:v>1.4525993607321652E-7</c:v>
                </c:pt>
                <c:pt idx="25">
                  <c:v>3.2274827265155181E-7</c:v>
                </c:pt>
                <c:pt idx="26">
                  <c:v>1.1615491386010033E-6</c:v>
                </c:pt>
                <c:pt idx="27">
                  <c:v>4.4378861962059093E-6</c:v>
                </c:pt>
                <c:pt idx="28">
                  <c:v>1.2754566569140025E-5</c:v>
                </c:pt>
                <c:pt idx="29">
                  <c:v>2.7444214037893746E-5</c:v>
                </c:pt>
                <c:pt idx="30">
                  <c:v>8.2613087429547248E-5</c:v>
                </c:pt>
                <c:pt idx="31">
                  <c:v>2.0753505823716976E-4</c:v>
                </c:pt>
                <c:pt idx="32">
                  <c:v>4.2016613856717409E-4</c:v>
                </c:pt>
                <c:pt idx="33">
                  <c:v>8.2691304694501469E-4</c:v>
                </c:pt>
                <c:pt idx="34">
                  <c:v>1.4294160933426383E-3</c:v>
                </c:pt>
                <c:pt idx="35">
                  <c:v>2.4709132059960669E-3</c:v>
                </c:pt>
                <c:pt idx="36">
                  <c:v>4.271263000326553E-3</c:v>
                </c:pt>
                <c:pt idx="37">
                  <c:v>7.0602073859819302E-3</c:v>
                </c:pt>
                <c:pt idx="38">
                  <c:v>1.138293470684607E-2</c:v>
                </c:pt>
                <c:pt idx="39">
                  <c:v>1.8177912161634238E-2</c:v>
                </c:pt>
                <c:pt idx="40">
                  <c:v>2.894464548689404E-2</c:v>
                </c:pt>
                <c:pt idx="41">
                  <c:v>4.7953834072867019E-2</c:v>
                </c:pt>
                <c:pt idx="42">
                  <c:v>7.8886227538841308E-2</c:v>
                </c:pt>
                <c:pt idx="43">
                  <c:v>0.13149152224083413</c:v>
                </c:pt>
                <c:pt idx="44">
                  <c:v>0.21349258092928922</c:v>
                </c:pt>
                <c:pt idx="45">
                  <c:v>0.30407412595057659</c:v>
                </c:pt>
                <c:pt idx="46">
                  <c:v>0.42864575382283637</c:v>
                </c:pt>
                <c:pt idx="47">
                  <c:v>0.6355267773771931</c:v>
                </c:pt>
                <c:pt idx="48">
                  <c:v>0.82963850636712722</c:v>
                </c:pt>
                <c:pt idx="49">
                  <c:v>0.89106092170191509</c:v>
                </c:pt>
                <c:pt idx="50">
                  <c:v>0.92738341665779955</c:v>
                </c:pt>
                <c:pt idx="51">
                  <c:v>0.91029813118386371</c:v>
                </c:pt>
                <c:pt idx="52">
                  <c:v>0.81837099797555968</c:v>
                </c:pt>
                <c:pt idx="53">
                  <c:v>0.78140257866063434</c:v>
                </c:pt>
                <c:pt idx="54">
                  <c:v>0.74551171666017502</c:v>
                </c:pt>
                <c:pt idx="55">
                  <c:v>0.76092015316192108</c:v>
                </c:pt>
                <c:pt idx="56">
                  <c:v>0.80137268399368877</c:v>
                </c:pt>
                <c:pt idx="57">
                  <c:v>0.84524905094468361</c:v>
                </c:pt>
                <c:pt idx="58">
                  <c:v>0.8958718089914588</c:v>
                </c:pt>
                <c:pt idx="59">
                  <c:v>0.94973282848049811</c:v>
                </c:pt>
                <c:pt idx="60">
                  <c:v>0.94368965235680635</c:v>
                </c:pt>
                <c:pt idx="61">
                  <c:v>0.93764376279109363</c:v>
                </c:pt>
                <c:pt idx="62">
                  <c:v>0.93655269775438765</c:v>
                </c:pt>
                <c:pt idx="63">
                  <c:v>0.92816146300784941</c:v>
                </c:pt>
                <c:pt idx="64">
                  <c:v>0.92059620320793822</c:v>
                </c:pt>
                <c:pt idx="65">
                  <c:v>0.91352780866929439</c:v>
                </c:pt>
                <c:pt idx="66">
                  <c:v>0.90709122200848846</c:v>
                </c:pt>
                <c:pt idx="67">
                  <c:v>0.90049874244254668</c:v>
                </c:pt>
                <c:pt idx="68">
                  <c:v>0.89787395311609808</c:v>
                </c:pt>
                <c:pt idx="69">
                  <c:v>0.8980195522271992</c:v>
                </c:pt>
                <c:pt idx="70">
                  <c:v>0.89816517494863102</c:v>
                </c:pt>
                <c:pt idx="71">
                  <c:v>0.89831082128422246</c:v>
                </c:pt>
                <c:pt idx="72">
                  <c:v>0.89845649123780291</c:v>
                </c:pt>
                <c:pt idx="73">
                  <c:v>0.89860218481320187</c:v>
                </c:pt>
                <c:pt idx="74">
                  <c:v>0.89874790201425037</c:v>
                </c:pt>
                <c:pt idx="75">
                  <c:v>0.89889364284477891</c:v>
                </c:pt>
                <c:pt idx="76">
                  <c:v>0.89903940730861975</c:v>
                </c:pt>
                <c:pt idx="77">
                  <c:v>0.89918519540960495</c:v>
                </c:pt>
                <c:pt idx="78">
                  <c:v>0.89939742081515006</c:v>
                </c:pt>
                <c:pt idx="79">
                  <c:v>0.89961010166092326</c:v>
                </c:pt>
                <c:pt idx="80">
                  <c:v>0.89982283279941588</c:v>
                </c:pt>
                <c:pt idx="81">
                  <c:v>0.90003561424252065</c:v>
                </c:pt>
                <c:pt idx="82">
                  <c:v>0.90024844600213327</c:v>
                </c:pt>
                <c:pt idx="83">
                  <c:v>0.900461328090152</c:v>
                </c:pt>
                <c:pt idx="84">
                  <c:v>0.90053742355434696</c:v>
                </c:pt>
                <c:pt idx="85">
                  <c:v>0.90060721832880808</c:v>
                </c:pt>
                <c:pt idx="86">
                  <c:v>0.90067701851260651</c:v>
                </c:pt>
                <c:pt idx="87">
                  <c:v>0.90074682410616103</c:v>
                </c:pt>
                <c:pt idx="88">
                  <c:v>0.90081663510989163</c:v>
                </c:pt>
                <c:pt idx="89">
                  <c:v>0.90088645152421698</c:v>
                </c:pt>
                <c:pt idx="90">
                  <c:v>0.90085958244134545</c:v>
                </c:pt>
                <c:pt idx="91">
                  <c:v>0.90082424016953588</c:v>
                </c:pt>
                <c:pt idx="92">
                  <c:v>0.90078889928426409</c:v>
                </c:pt>
                <c:pt idx="93">
                  <c:v>0.90075355978547633</c:v>
                </c:pt>
                <c:pt idx="94">
                  <c:v>0.90071822167311788</c:v>
                </c:pt>
                <c:pt idx="95">
                  <c:v>0.90068288494713433</c:v>
                </c:pt>
                <c:pt idx="96">
                  <c:v>0.90069212629601247</c:v>
                </c:pt>
                <c:pt idx="97">
                  <c:v>0.90075068118836499</c:v>
                </c:pt>
                <c:pt idx="98">
                  <c:v>0.90080923988742934</c:v>
                </c:pt>
                <c:pt idx="99">
                  <c:v>0.90086780239345288</c:v>
                </c:pt>
                <c:pt idx="100">
                  <c:v>0.90092636870668352</c:v>
                </c:pt>
                <c:pt idx="101">
                  <c:v>0.90098493882736852</c:v>
                </c:pt>
                <c:pt idx="102">
                  <c:v>0.90104351275575534</c:v>
                </c:pt>
                <c:pt idx="103">
                  <c:v>0.90104184657614805</c:v>
                </c:pt>
                <c:pt idx="104">
                  <c:v>0.9009079358354205</c:v>
                </c:pt>
                <c:pt idx="105">
                  <c:v>0.90077404499619562</c:v>
                </c:pt>
                <c:pt idx="106">
                  <c:v>0.90064017405551511</c:v>
                </c:pt>
                <c:pt idx="107">
                  <c:v>0.90050632301042222</c:v>
                </c:pt>
                <c:pt idx="108">
                  <c:v>0.90037249185795976</c:v>
                </c:pt>
                <c:pt idx="109">
                  <c:v>0.90023868059517176</c:v>
                </c:pt>
                <c:pt idx="110">
                  <c:v>0.90027362459275106</c:v>
                </c:pt>
              </c:numCache>
            </c:numRef>
          </c:yVal>
          <c:smooth val="1"/>
          <c:extLst>
            <c:ext xmlns:c16="http://schemas.microsoft.com/office/drawing/2014/chart" uri="{C3380CC4-5D6E-409C-BE32-E72D297353CC}">
              <c16:uniqueId val="{00000000-F344-4216-B3B0-1C5DEF8A5167}"/>
            </c:ext>
          </c:extLst>
        </c:ser>
        <c:ser>
          <c:idx val="2"/>
          <c:order val="2"/>
          <c:tx>
            <c:v>x_bar</c:v>
          </c:tx>
          <c:spPr>
            <a:ln w="19050" cap="rnd">
              <a:solidFill>
                <a:schemeClr val="accent3"/>
              </a:solidFill>
              <a:round/>
            </a:ln>
            <a:effectLst/>
          </c:spPr>
          <c:marker>
            <c:symbol val="none"/>
          </c:marker>
          <c:xVal>
            <c:numRef>
              <c:f>CRI!$A$2:$A$108</c:f>
              <c:numCache>
                <c:formatCode>General</c:formatCode>
                <c:ptCount val="107"/>
                <c:pt idx="0">
                  <c:v>300</c:v>
                </c:pt>
                <c:pt idx="1">
                  <c:v>305</c:v>
                </c:pt>
                <c:pt idx="2">
                  <c:v>310</c:v>
                </c:pt>
                <c:pt idx="3">
                  <c:v>315</c:v>
                </c:pt>
                <c:pt idx="4">
                  <c:v>320</c:v>
                </c:pt>
                <c:pt idx="5">
                  <c:v>325</c:v>
                </c:pt>
                <c:pt idx="6">
                  <c:v>330</c:v>
                </c:pt>
                <c:pt idx="7">
                  <c:v>335</c:v>
                </c:pt>
                <c:pt idx="8">
                  <c:v>340</c:v>
                </c:pt>
                <c:pt idx="9">
                  <c:v>345</c:v>
                </c:pt>
                <c:pt idx="10">
                  <c:v>350</c:v>
                </c:pt>
                <c:pt idx="11">
                  <c:v>355</c:v>
                </c:pt>
                <c:pt idx="12">
                  <c:v>360</c:v>
                </c:pt>
                <c:pt idx="13">
                  <c:v>365</c:v>
                </c:pt>
                <c:pt idx="14">
                  <c:v>370</c:v>
                </c:pt>
                <c:pt idx="15">
                  <c:v>375</c:v>
                </c:pt>
                <c:pt idx="16">
                  <c:v>380</c:v>
                </c:pt>
                <c:pt idx="17">
                  <c:v>385</c:v>
                </c:pt>
                <c:pt idx="18">
                  <c:v>390</c:v>
                </c:pt>
                <c:pt idx="19">
                  <c:v>395</c:v>
                </c:pt>
                <c:pt idx="20">
                  <c:v>400</c:v>
                </c:pt>
                <c:pt idx="21">
                  <c:v>405</c:v>
                </c:pt>
                <c:pt idx="22">
                  <c:v>410</c:v>
                </c:pt>
                <c:pt idx="23">
                  <c:v>415</c:v>
                </c:pt>
                <c:pt idx="24">
                  <c:v>420</c:v>
                </c:pt>
                <c:pt idx="25">
                  <c:v>425</c:v>
                </c:pt>
                <c:pt idx="26">
                  <c:v>430</c:v>
                </c:pt>
                <c:pt idx="27">
                  <c:v>435</c:v>
                </c:pt>
                <c:pt idx="28">
                  <c:v>440</c:v>
                </c:pt>
                <c:pt idx="29">
                  <c:v>445</c:v>
                </c:pt>
                <c:pt idx="30">
                  <c:v>450</c:v>
                </c:pt>
                <c:pt idx="31">
                  <c:v>455</c:v>
                </c:pt>
                <c:pt idx="32">
                  <c:v>460</c:v>
                </c:pt>
                <c:pt idx="33">
                  <c:v>465</c:v>
                </c:pt>
                <c:pt idx="34">
                  <c:v>470</c:v>
                </c:pt>
                <c:pt idx="35">
                  <c:v>475</c:v>
                </c:pt>
                <c:pt idx="36">
                  <c:v>480</c:v>
                </c:pt>
                <c:pt idx="37">
                  <c:v>485</c:v>
                </c:pt>
                <c:pt idx="38">
                  <c:v>490</c:v>
                </c:pt>
                <c:pt idx="39">
                  <c:v>495</c:v>
                </c:pt>
                <c:pt idx="40">
                  <c:v>500</c:v>
                </c:pt>
                <c:pt idx="41">
                  <c:v>505</c:v>
                </c:pt>
                <c:pt idx="42">
                  <c:v>510</c:v>
                </c:pt>
                <c:pt idx="43">
                  <c:v>515</c:v>
                </c:pt>
                <c:pt idx="44">
                  <c:v>520</c:v>
                </c:pt>
                <c:pt idx="45">
                  <c:v>525</c:v>
                </c:pt>
                <c:pt idx="46">
                  <c:v>530</c:v>
                </c:pt>
                <c:pt idx="47">
                  <c:v>535</c:v>
                </c:pt>
                <c:pt idx="48">
                  <c:v>540</c:v>
                </c:pt>
                <c:pt idx="49">
                  <c:v>545</c:v>
                </c:pt>
                <c:pt idx="50">
                  <c:v>550</c:v>
                </c:pt>
                <c:pt idx="51">
                  <c:v>555</c:v>
                </c:pt>
                <c:pt idx="52">
                  <c:v>560</c:v>
                </c:pt>
                <c:pt idx="53">
                  <c:v>565</c:v>
                </c:pt>
                <c:pt idx="54">
                  <c:v>570</c:v>
                </c:pt>
                <c:pt idx="55">
                  <c:v>575</c:v>
                </c:pt>
                <c:pt idx="56">
                  <c:v>580</c:v>
                </c:pt>
                <c:pt idx="57">
                  <c:v>585</c:v>
                </c:pt>
                <c:pt idx="58">
                  <c:v>590</c:v>
                </c:pt>
                <c:pt idx="59">
                  <c:v>595</c:v>
                </c:pt>
                <c:pt idx="60">
                  <c:v>600</c:v>
                </c:pt>
                <c:pt idx="61">
                  <c:v>605</c:v>
                </c:pt>
                <c:pt idx="62">
                  <c:v>610</c:v>
                </c:pt>
                <c:pt idx="63">
                  <c:v>615</c:v>
                </c:pt>
                <c:pt idx="64">
                  <c:v>620</c:v>
                </c:pt>
                <c:pt idx="65">
                  <c:v>625</c:v>
                </c:pt>
                <c:pt idx="66">
                  <c:v>630</c:v>
                </c:pt>
                <c:pt idx="67">
                  <c:v>635</c:v>
                </c:pt>
                <c:pt idx="68">
                  <c:v>640</c:v>
                </c:pt>
                <c:pt idx="69">
                  <c:v>645</c:v>
                </c:pt>
                <c:pt idx="70">
                  <c:v>650</c:v>
                </c:pt>
                <c:pt idx="71">
                  <c:v>655</c:v>
                </c:pt>
                <c:pt idx="72">
                  <c:v>660</c:v>
                </c:pt>
                <c:pt idx="73">
                  <c:v>665</c:v>
                </c:pt>
                <c:pt idx="74">
                  <c:v>670</c:v>
                </c:pt>
                <c:pt idx="75">
                  <c:v>675</c:v>
                </c:pt>
                <c:pt idx="76">
                  <c:v>680</c:v>
                </c:pt>
                <c:pt idx="77">
                  <c:v>685</c:v>
                </c:pt>
                <c:pt idx="78">
                  <c:v>690</c:v>
                </c:pt>
                <c:pt idx="79">
                  <c:v>695</c:v>
                </c:pt>
                <c:pt idx="80">
                  <c:v>700</c:v>
                </c:pt>
                <c:pt idx="81">
                  <c:v>705</c:v>
                </c:pt>
                <c:pt idx="82">
                  <c:v>710</c:v>
                </c:pt>
                <c:pt idx="83">
                  <c:v>715</c:v>
                </c:pt>
                <c:pt idx="84">
                  <c:v>720</c:v>
                </c:pt>
                <c:pt idx="85">
                  <c:v>725</c:v>
                </c:pt>
                <c:pt idx="86">
                  <c:v>730</c:v>
                </c:pt>
                <c:pt idx="87">
                  <c:v>735</c:v>
                </c:pt>
                <c:pt idx="88">
                  <c:v>740</c:v>
                </c:pt>
                <c:pt idx="89">
                  <c:v>745</c:v>
                </c:pt>
                <c:pt idx="90">
                  <c:v>750</c:v>
                </c:pt>
                <c:pt idx="91">
                  <c:v>755</c:v>
                </c:pt>
                <c:pt idx="92">
                  <c:v>760</c:v>
                </c:pt>
                <c:pt idx="93">
                  <c:v>765</c:v>
                </c:pt>
                <c:pt idx="94">
                  <c:v>770</c:v>
                </c:pt>
                <c:pt idx="95">
                  <c:v>775</c:v>
                </c:pt>
                <c:pt idx="96">
                  <c:v>780</c:v>
                </c:pt>
                <c:pt idx="97">
                  <c:v>785</c:v>
                </c:pt>
                <c:pt idx="98">
                  <c:v>790</c:v>
                </c:pt>
                <c:pt idx="99">
                  <c:v>795</c:v>
                </c:pt>
                <c:pt idx="100">
                  <c:v>800</c:v>
                </c:pt>
                <c:pt idx="101">
                  <c:v>805</c:v>
                </c:pt>
                <c:pt idx="102">
                  <c:v>810</c:v>
                </c:pt>
                <c:pt idx="103">
                  <c:v>815</c:v>
                </c:pt>
                <c:pt idx="104">
                  <c:v>820</c:v>
                </c:pt>
                <c:pt idx="105">
                  <c:v>825</c:v>
                </c:pt>
                <c:pt idx="106">
                  <c:v>830</c:v>
                </c:pt>
              </c:numCache>
            </c:numRef>
          </c:xVal>
          <c:yVal>
            <c:numRef>
              <c:f>CRI!$F$2:$F$108</c:f>
              <c:numCache>
                <c:formatCode>General</c:formatCode>
                <c:ptCount val="107"/>
                <c:pt idx="0">
                  <c:v>0</c:v>
                </c:pt>
                <c:pt idx="1">
                  <c:v>0</c:v>
                </c:pt>
                <c:pt idx="2">
                  <c:v>0</c:v>
                </c:pt>
                <c:pt idx="3">
                  <c:v>0</c:v>
                </c:pt>
                <c:pt idx="4">
                  <c:v>0</c:v>
                </c:pt>
                <c:pt idx="5">
                  <c:v>0</c:v>
                </c:pt>
                <c:pt idx="6">
                  <c:v>0</c:v>
                </c:pt>
                <c:pt idx="7">
                  <c:v>0</c:v>
                </c:pt>
                <c:pt idx="8">
                  <c:v>0</c:v>
                </c:pt>
                <c:pt idx="9">
                  <c:v>0</c:v>
                </c:pt>
                <c:pt idx="10">
                  <c:v>0</c:v>
                </c:pt>
                <c:pt idx="11">
                  <c:v>0</c:v>
                </c:pt>
                <c:pt idx="12">
                  <c:v>1.2990000000000001E-4</c:v>
                </c:pt>
                <c:pt idx="13">
                  <c:v>2.321E-4</c:v>
                </c:pt>
                <c:pt idx="14">
                  <c:v>4.149E-4</c:v>
                </c:pt>
                <c:pt idx="15">
                  <c:v>7.4160000000000003E-4</c:v>
                </c:pt>
                <c:pt idx="16">
                  <c:v>1.3699999999999999E-3</c:v>
                </c:pt>
                <c:pt idx="17">
                  <c:v>2.2399999999999998E-3</c:v>
                </c:pt>
                <c:pt idx="18">
                  <c:v>4.2399999999999998E-3</c:v>
                </c:pt>
                <c:pt idx="19">
                  <c:v>7.6499999999999997E-3</c:v>
                </c:pt>
                <c:pt idx="20">
                  <c:v>1.431E-2</c:v>
                </c:pt>
                <c:pt idx="21">
                  <c:v>2.3199999999999998E-2</c:v>
                </c:pt>
                <c:pt idx="22">
                  <c:v>4.351E-2</c:v>
                </c:pt>
                <c:pt idx="23">
                  <c:v>7.7630000000000005E-2</c:v>
                </c:pt>
                <c:pt idx="24">
                  <c:v>0.13438</c:v>
                </c:pt>
                <c:pt idx="25">
                  <c:v>0.21476999999999999</c:v>
                </c:pt>
                <c:pt idx="26">
                  <c:v>0.28389999999999999</c:v>
                </c:pt>
                <c:pt idx="27">
                  <c:v>0.32850000000000001</c:v>
                </c:pt>
                <c:pt idx="28">
                  <c:v>0.34827999999999998</c:v>
                </c:pt>
                <c:pt idx="29">
                  <c:v>0.34805999999999998</c:v>
                </c:pt>
                <c:pt idx="30">
                  <c:v>0.3362</c:v>
                </c:pt>
                <c:pt idx="31">
                  <c:v>0.31869999999999998</c:v>
                </c:pt>
                <c:pt idx="32">
                  <c:v>0.2908</c:v>
                </c:pt>
                <c:pt idx="33">
                  <c:v>0.25109999999999999</c:v>
                </c:pt>
                <c:pt idx="34">
                  <c:v>0.19536000000000001</c:v>
                </c:pt>
                <c:pt idx="35">
                  <c:v>0.1421</c:v>
                </c:pt>
                <c:pt idx="36">
                  <c:v>9.5640000000000003E-2</c:v>
                </c:pt>
                <c:pt idx="37">
                  <c:v>5.7950000000000002E-2</c:v>
                </c:pt>
                <c:pt idx="38">
                  <c:v>3.2009999999999997E-2</c:v>
                </c:pt>
                <c:pt idx="39">
                  <c:v>1.47E-2</c:v>
                </c:pt>
                <c:pt idx="40">
                  <c:v>4.8999999999999998E-3</c:v>
                </c:pt>
                <c:pt idx="41">
                  <c:v>2.3999999999999998E-3</c:v>
                </c:pt>
                <c:pt idx="42">
                  <c:v>9.2999999999999992E-3</c:v>
                </c:pt>
                <c:pt idx="43">
                  <c:v>2.9100000000000001E-2</c:v>
                </c:pt>
                <c:pt idx="44">
                  <c:v>6.3270000000000007E-2</c:v>
                </c:pt>
                <c:pt idx="45">
                  <c:v>0.1096</c:v>
                </c:pt>
                <c:pt idx="46">
                  <c:v>0.16550000000000001</c:v>
                </c:pt>
                <c:pt idx="47">
                  <c:v>0.22575000000000001</c:v>
                </c:pt>
                <c:pt idx="48">
                  <c:v>0.29039999999999999</c:v>
                </c:pt>
                <c:pt idx="49">
                  <c:v>0.35970000000000002</c:v>
                </c:pt>
                <c:pt idx="50">
                  <c:v>0.43345</c:v>
                </c:pt>
                <c:pt idx="51">
                  <c:v>0.51205000000000001</c:v>
                </c:pt>
                <c:pt idx="52">
                  <c:v>0.59450000000000003</c:v>
                </c:pt>
                <c:pt idx="53">
                  <c:v>0.6784</c:v>
                </c:pt>
                <c:pt idx="54">
                  <c:v>0.7621</c:v>
                </c:pt>
                <c:pt idx="55">
                  <c:v>0.84250000000000003</c:v>
                </c:pt>
                <c:pt idx="56">
                  <c:v>0.91600000000000004</c:v>
                </c:pt>
                <c:pt idx="57">
                  <c:v>0.97860000000000003</c:v>
                </c:pt>
                <c:pt idx="58">
                  <c:v>1.0263</c:v>
                </c:pt>
                <c:pt idx="59">
                  <c:v>1.0567</c:v>
                </c:pt>
                <c:pt idx="60">
                  <c:v>1.0622</c:v>
                </c:pt>
                <c:pt idx="61">
                  <c:v>1.0456000000000001</c:v>
                </c:pt>
                <c:pt idx="62">
                  <c:v>1.0025999999999999</c:v>
                </c:pt>
                <c:pt idx="63">
                  <c:v>0.93840000000000001</c:v>
                </c:pt>
                <c:pt idx="64">
                  <c:v>0.85445000000000004</c:v>
                </c:pt>
                <c:pt idx="65">
                  <c:v>0.75139999999999996</c:v>
                </c:pt>
                <c:pt idx="66">
                  <c:v>0.64239999999999997</c:v>
                </c:pt>
                <c:pt idx="67">
                  <c:v>0.54190000000000005</c:v>
                </c:pt>
                <c:pt idx="68">
                  <c:v>0.44790000000000002</c:v>
                </c:pt>
                <c:pt idx="69">
                  <c:v>0.36080000000000001</c:v>
                </c:pt>
                <c:pt idx="70">
                  <c:v>0.28349999999999997</c:v>
                </c:pt>
                <c:pt idx="71">
                  <c:v>0.21870000000000001</c:v>
                </c:pt>
                <c:pt idx="72">
                  <c:v>0.16489999999999999</c:v>
                </c:pt>
                <c:pt idx="73">
                  <c:v>0.1212</c:v>
                </c:pt>
                <c:pt idx="74">
                  <c:v>8.7400000000000005E-2</c:v>
                </c:pt>
                <c:pt idx="75">
                  <c:v>6.3600000000000004E-2</c:v>
                </c:pt>
                <c:pt idx="76">
                  <c:v>4.6769999999999999E-2</c:v>
                </c:pt>
                <c:pt idx="77">
                  <c:v>3.2899999999999999E-2</c:v>
                </c:pt>
                <c:pt idx="78">
                  <c:v>2.2700000000000001E-2</c:v>
                </c:pt>
                <c:pt idx="79">
                  <c:v>1.584E-2</c:v>
                </c:pt>
                <c:pt idx="80">
                  <c:v>1.136E-2</c:v>
                </c:pt>
                <c:pt idx="81">
                  <c:v>8.1099999999999992E-3</c:v>
                </c:pt>
                <c:pt idx="82">
                  <c:v>5.79E-3</c:v>
                </c:pt>
                <c:pt idx="83">
                  <c:v>4.1099999999999999E-3</c:v>
                </c:pt>
                <c:pt idx="84">
                  <c:v>2.8999999999999998E-3</c:v>
                </c:pt>
                <c:pt idx="85">
                  <c:v>2.0500000000000002E-3</c:v>
                </c:pt>
                <c:pt idx="86">
                  <c:v>1.4400000000000001E-3</c:v>
                </c:pt>
                <c:pt idx="87">
                  <c:v>0.01</c:v>
                </c:pt>
                <c:pt idx="88">
                  <c:v>6.8999999999999999E-3</c:v>
                </c:pt>
                <c:pt idx="89">
                  <c:v>4.7602000000000001E-4</c:v>
                </c:pt>
                <c:pt idx="90">
                  <c:v>3.323E-4</c:v>
                </c:pt>
                <c:pt idx="91">
                  <c:v>2.3483E-4</c:v>
                </c:pt>
                <c:pt idx="92">
                  <c:v>1.6615E-4</c:v>
                </c:pt>
                <c:pt idx="93">
                  <c:v>1.1741E-4</c:v>
                </c:pt>
                <c:pt idx="94">
                  <c:v>8.3079999999999997E-5</c:v>
                </c:pt>
                <c:pt idx="95">
                  <c:v>5.8709999999999999E-5</c:v>
                </c:pt>
                <c:pt idx="96">
                  <c:v>4.1510000000000001E-5</c:v>
                </c:pt>
                <c:pt idx="97">
                  <c:v>2.9349999999999999E-5</c:v>
                </c:pt>
                <c:pt idx="98">
                  <c:v>2.067E-5</c:v>
                </c:pt>
                <c:pt idx="99">
                  <c:v>1.456E-5</c:v>
                </c:pt>
                <c:pt idx="100">
                  <c:v>1.025E-5</c:v>
                </c:pt>
                <c:pt idx="101">
                  <c:v>7.2200000000000003E-6</c:v>
                </c:pt>
                <c:pt idx="102">
                  <c:v>5.0900000000000004E-6</c:v>
                </c:pt>
                <c:pt idx="103">
                  <c:v>3.58E-6</c:v>
                </c:pt>
                <c:pt idx="104">
                  <c:v>2.52E-6</c:v>
                </c:pt>
                <c:pt idx="105">
                  <c:v>1.7799999999999999E-6</c:v>
                </c:pt>
                <c:pt idx="106" formatCode="0.00E+00">
                  <c:v>1.2500000000000001E-6</c:v>
                </c:pt>
              </c:numCache>
            </c:numRef>
          </c:yVal>
          <c:smooth val="1"/>
          <c:extLst>
            <c:ext xmlns:c16="http://schemas.microsoft.com/office/drawing/2014/chart" uri="{C3380CC4-5D6E-409C-BE32-E72D297353CC}">
              <c16:uniqueId val="{00000003-F344-4216-B3B0-1C5DEF8A5167}"/>
            </c:ext>
          </c:extLst>
        </c:ser>
        <c:ser>
          <c:idx val="3"/>
          <c:order val="3"/>
          <c:tx>
            <c:v>y_bar</c:v>
          </c:tx>
          <c:spPr>
            <a:ln w="19050" cap="rnd">
              <a:solidFill>
                <a:schemeClr val="accent4"/>
              </a:solidFill>
              <a:round/>
            </a:ln>
            <a:effectLst/>
          </c:spPr>
          <c:marker>
            <c:symbol val="none"/>
          </c:marker>
          <c:xVal>
            <c:numRef>
              <c:f>CRI!$A$2:$A$108</c:f>
              <c:numCache>
                <c:formatCode>General</c:formatCode>
                <c:ptCount val="107"/>
                <c:pt idx="0">
                  <c:v>300</c:v>
                </c:pt>
                <c:pt idx="1">
                  <c:v>305</c:v>
                </c:pt>
                <c:pt idx="2">
                  <c:v>310</c:v>
                </c:pt>
                <c:pt idx="3">
                  <c:v>315</c:v>
                </c:pt>
                <c:pt idx="4">
                  <c:v>320</c:v>
                </c:pt>
                <c:pt idx="5">
                  <c:v>325</c:v>
                </c:pt>
                <c:pt idx="6">
                  <c:v>330</c:v>
                </c:pt>
                <c:pt idx="7">
                  <c:v>335</c:v>
                </c:pt>
                <c:pt idx="8">
                  <c:v>340</c:v>
                </c:pt>
                <c:pt idx="9">
                  <c:v>345</c:v>
                </c:pt>
                <c:pt idx="10">
                  <c:v>350</c:v>
                </c:pt>
                <c:pt idx="11">
                  <c:v>355</c:v>
                </c:pt>
                <c:pt idx="12">
                  <c:v>360</c:v>
                </c:pt>
                <c:pt idx="13">
                  <c:v>365</c:v>
                </c:pt>
                <c:pt idx="14">
                  <c:v>370</c:v>
                </c:pt>
                <c:pt idx="15">
                  <c:v>375</c:v>
                </c:pt>
                <c:pt idx="16">
                  <c:v>380</c:v>
                </c:pt>
                <c:pt idx="17">
                  <c:v>385</c:v>
                </c:pt>
                <c:pt idx="18">
                  <c:v>390</c:v>
                </c:pt>
                <c:pt idx="19">
                  <c:v>395</c:v>
                </c:pt>
                <c:pt idx="20">
                  <c:v>400</c:v>
                </c:pt>
                <c:pt idx="21">
                  <c:v>405</c:v>
                </c:pt>
                <c:pt idx="22">
                  <c:v>410</c:v>
                </c:pt>
                <c:pt idx="23">
                  <c:v>415</c:v>
                </c:pt>
                <c:pt idx="24">
                  <c:v>420</c:v>
                </c:pt>
                <c:pt idx="25">
                  <c:v>425</c:v>
                </c:pt>
                <c:pt idx="26">
                  <c:v>430</c:v>
                </c:pt>
                <c:pt idx="27">
                  <c:v>435</c:v>
                </c:pt>
                <c:pt idx="28">
                  <c:v>440</c:v>
                </c:pt>
                <c:pt idx="29">
                  <c:v>445</c:v>
                </c:pt>
                <c:pt idx="30">
                  <c:v>450</c:v>
                </c:pt>
                <c:pt idx="31">
                  <c:v>455</c:v>
                </c:pt>
                <c:pt idx="32">
                  <c:v>460</c:v>
                </c:pt>
                <c:pt idx="33">
                  <c:v>465</c:v>
                </c:pt>
                <c:pt idx="34">
                  <c:v>470</c:v>
                </c:pt>
                <c:pt idx="35">
                  <c:v>475</c:v>
                </c:pt>
                <c:pt idx="36">
                  <c:v>480</c:v>
                </c:pt>
                <c:pt idx="37">
                  <c:v>485</c:v>
                </c:pt>
                <c:pt idx="38">
                  <c:v>490</c:v>
                </c:pt>
                <c:pt idx="39">
                  <c:v>495</c:v>
                </c:pt>
                <c:pt idx="40">
                  <c:v>500</c:v>
                </c:pt>
                <c:pt idx="41">
                  <c:v>505</c:v>
                </c:pt>
                <c:pt idx="42">
                  <c:v>510</c:v>
                </c:pt>
                <c:pt idx="43">
                  <c:v>515</c:v>
                </c:pt>
                <c:pt idx="44">
                  <c:v>520</c:v>
                </c:pt>
                <c:pt idx="45">
                  <c:v>525</c:v>
                </c:pt>
                <c:pt idx="46">
                  <c:v>530</c:v>
                </c:pt>
                <c:pt idx="47">
                  <c:v>535</c:v>
                </c:pt>
                <c:pt idx="48">
                  <c:v>540</c:v>
                </c:pt>
                <c:pt idx="49">
                  <c:v>545</c:v>
                </c:pt>
                <c:pt idx="50">
                  <c:v>550</c:v>
                </c:pt>
                <c:pt idx="51">
                  <c:v>555</c:v>
                </c:pt>
                <c:pt idx="52">
                  <c:v>560</c:v>
                </c:pt>
                <c:pt idx="53">
                  <c:v>565</c:v>
                </c:pt>
                <c:pt idx="54">
                  <c:v>570</c:v>
                </c:pt>
                <c:pt idx="55">
                  <c:v>575</c:v>
                </c:pt>
                <c:pt idx="56">
                  <c:v>580</c:v>
                </c:pt>
                <c:pt idx="57">
                  <c:v>585</c:v>
                </c:pt>
                <c:pt idx="58">
                  <c:v>590</c:v>
                </c:pt>
                <c:pt idx="59">
                  <c:v>595</c:v>
                </c:pt>
                <c:pt idx="60">
                  <c:v>600</c:v>
                </c:pt>
                <c:pt idx="61">
                  <c:v>605</c:v>
                </c:pt>
                <c:pt idx="62">
                  <c:v>610</c:v>
                </c:pt>
                <c:pt idx="63">
                  <c:v>615</c:v>
                </c:pt>
                <c:pt idx="64">
                  <c:v>620</c:v>
                </c:pt>
                <c:pt idx="65">
                  <c:v>625</c:v>
                </c:pt>
                <c:pt idx="66">
                  <c:v>630</c:v>
                </c:pt>
                <c:pt idx="67">
                  <c:v>635</c:v>
                </c:pt>
                <c:pt idx="68">
                  <c:v>640</c:v>
                </c:pt>
                <c:pt idx="69">
                  <c:v>645</c:v>
                </c:pt>
                <c:pt idx="70">
                  <c:v>650</c:v>
                </c:pt>
                <c:pt idx="71">
                  <c:v>655</c:v>
                </c:pt>
                <c:pt idx="72">
                  <c:v>660</c:v>
                </c:pt>
                <c:pt idx="73">
                  <c:v>665</c:v>
                </c:pt>
                <c:pt idx="74">
                  <c:v>670</c:v>
                </c:pt>
                <c:pt idx="75">
                  <c:v>675</c:v>
                </c:pt>
                <c:pt idx="76">
                  <c:v>680</c:v>
                </c:pt>
                <c:pt idx="77">
                  <c:v>685</c:v>
                </c:pt>
                <c:pt idx="78">
                  <c:v>690</c:v>
                </c:pt>
                <c:pt idx="79">
                  <c:v>695</c:v>
                </c:pt>
                <c:pt idx="80">
                  <c:v>700</c:v>
                </c:pt>
                <c:pt idx="81">
                  <c:v>705</c:v>
                </c:pt>
                <c:pt idx="82">
                  <c:v>710</c:v>
                </c:pt>
                <c:pt idx="83">
                  <c:v>715</c:v>
                </c:pt>
                <c:pt idx="84">
                  <c:v>720</c:v>
                </c:pt>
                <c:pt idx="85">
                  <c:v>725</c:v>
                </c:pt>
                <c:pt idx="86">
                  <c:v>730</c:v>
                </c:pt>
                <c:pt idx="87">
                  <c:v>735</c:v>
                </c:pt>
                <c:pt idx="88">
                  <c:v>740</c:v>
                </c:pt>
                <c:pt idx="89">
                  <c:v>745</c:v>
                </c:pt>
                <c:pt idx="90">
                  <c:v>750</c:v>
                </c:pt>
                <c:pt idx="91">
                  <c:v>755</c:v>
                </c:pt>
                <c:pt idx="92">
                  <c:v>760</c:v>
                </c:pt>
                <c:pt idx="93">
                  <c:v>765</c:v>
                </c:pt>
                <c:pt idx="94">
                  <c:v>770</c:v>
                </c:pt>
                <c:pt idx="95">
                  <c:v>775</c:v>
                </c:pt>
                <c:pt idx="96">
                  <c:v>780</c:v>
                </c:pt>
                <c:pt idx="97">
                  <c:v>785</c:v>
                </c:pt>
                <c:pt idx="98">
                  <c:v>790</c:v>
                </c:pt>
                <c:pt idx="99">
                  <c:v>795</c:v>
                </c:pt>
                <c:pt idx="100">
                  <c:v>800</c:v>
                </c:pt>
                <c:pt idx="101">
                  <c:v>805</c:v>
                </c:pt>
                <c:pt idx="102">
                  <c:v>810</c:v>
                </c:pt>
                <c:pt idx="103">
                  <c:v>815</c:v>
                </c:pt>
                <c:pt idx="104">
                  <c:v>820</c:v>
                </c:pt>
                <c:pt idx="105">
                  <c:v>825</c:v>
                </c:pt>
                <c:pt idx="106">
                  <c:v>830</c:v>
                </c:pt>
              </c:numCache>
            </c:numRef>
          </c:xVal>
          <c:yVal>
            <c:numRef>
              <c:f>CRI!$G$2:$G$108</c:f>
              <c:numCache>
                <c:formatCode>General</c:formatCode>
                <c:ptCount val="107"/>
                <c:pt idx="0">
                  <c:v>0</c:v>
                </c:pt>
                <c:pt idx="1">
                  <c:v>0</c:v>
                </c:pt>
                <c:pt idx="2">
                  <c:v>0</c:v>
                </c:pt>
                <c:pt idx="3">
                  <c:v>0</c:v>
                </c:pt>
                <c:pt idx="4">
                  <c:v>0</c:v>
                </c:pt>
                <c:pt idx="5">
                  <c:v>0</c:v>
                </c:pt>
                <c:pt idx="6">
                  <c:v>0</c:v>
                </c:pt>
                <c:pt idx="7">
                  <c:v>0</c:v>
                </c:pt>
                <c:pt idx="8">
                  <c:v>0</c:v>
                </c:pt>
                <c:pt idx="9">
                  <c:v>0</c:v>
                </c:pt>
                <c:pt idx="10">
                  <c:v>0</c:v>
                </c:pt>
                <c:pt idx="11">
                  <c:v>0</c:v>
                </c:pt>
                <c:pt idx="12">
                  <c:v>3.9000000000000002E-7</c:v>
                </c:pt>
                <c:pt idx="13">
                  <c:v>6.9700000000000002E-6</c:v>
                </c:pt>
                <c:pt idx="14">
                  <c:v>1.239E-5</c:v>
                </c:pt>
                <c:pt idx="15">
                  <c:v>2.2019999999999999E-5</c:v>
                </c:pt>
                <c:pt idx="16">
                  <c:v>3.8999999999999999E-5</c:v>
                </c:pt>
                <c:pt idx="17">
                  <c:v>6.3999999999999997E-5</c:v>
                </c:pt>
                <c:pt idx="18">
                  <c:v>1.2E-4</c:v>
                </c:pt>
                <c:pt idx="19">
                  <c:v>2.1699999999999999E-4</c:v>
                </c:pt>
                <c:pt idx="20">
                  <c:v>3.9599999999999998E-4</c:v>
                </c:pt>
                <c:pt idx="21">
                  <c:v>6.4000000000000005E-4</c:v>
                </c:pt>
                <c:pt idx="22">
                  <c:v>1.2099999999999999E-3</c:v>
                </c:pt>
                <c:pt idx="23">
                  <c:v>2.1800000000000001E-3</c:v>
                </c:pt>
                <c:pt idx="24">
                  <c:v>4.0000000000000001E-3</c:v>
                </c:pt>
                <c:pt idx="25">
                  <c:v>7.3000000000000001E-3</c:v>
                </c:pt>
                <c:pt idx="26">
                  <c:v>1.1599999999999999E-2</c:v>
                </c:pt>
                <c:pt idx="27">
                  <c:v>1.6840000000000001E-2</c:v>
                </c:pt>
                <c:pt idx="28">
                  <c:v>2.3E-2</c:v>
                </c:pt>
                <c:pt idx="29">
                  <c:v>2.98E-2</c:v>
                </c:pt>
                <c:pt idx="30">
                  <c:v>3.7999999999999999E-2</c:v>
                </c:pt>
                <c:pt idx="31">
                  <c:v>4.8000000000000001E-2</c:v>
                </c:pt>
                <c:pt idx="32">
                  <c:v>0.06</c:v>
                </c:pt>
                <c:pt idx="33">
                  <c:v>7.3899999999999993E-2</c:v>
                </c:pt>
                <c:pt idx="34">
                  <c:v>9.0980000000000005E-2</c:v>
                </c:pt>
                <c:pt idx="35">
                  <c:v>0.11260000000000001</c:v>
                </c:pt>
                <c:pt idx="36">
                  <c:v>0.13902</c:v>
                </c:pt>
                <c:pt idx="37">
                  <c:v>0.16930000000000001</c:v>
                </c:pt>
                <c:pt idx="38">
                  <c:v>0.20802000000000001</c:v>
                </c:pt>
                <c:pt idx="39">
                  <c:v>0.2586</c:v>
                </c:pt>
                <c:pt idx="40">
                  <c:v>0.32300000000000001</c:v>
                </c:pt>
                <c:pt idx="41">
                  <c:v>0.4073</c:v>
                </c:pt>
                <c:pt idx="42">
                  <c:v>0.503</c:v>
                </c:pt>
                <c:pt idx="43">
                  <c:v>0.60819999999999996</c:v>
                </c:pt>
                <c:pt idx="44">
                  <c:v>0.71</c:v>
                </c:pt>
                <c:pt idx="45">
                  <c:v>0.79320000000000002</c:v>
                </c:pt>
                <c:pt idx="46">
                  <c:v>0.86199999999999999</c:v>
                </c:pt>
                <c:pt idx="47">
                  <c:v>0.91485000000000005</c:v>
                </c:pt>
                <c:pt idx="48">
                  <c:v>0.95399999999999996</c:v>
                </c:pt>
                <c:pt idx="49">
                  <c:v>0.98029999999999995</c:v>
                </c:pt>
                <c:pt idx="50">
                  <c:v>0.99495</c:v>
                </c:pt>
                <c:pt idx="51">
                  <c:v>1</c:v>
                </c:pt>
                <c:pt idx="52">
                  <c:v>0.995</c:v>
                </c:pt>
                <c:pt idx="53">
                  <c:v>0.97860000000000003</c:v>
                </c:pt>
                <c:pt idx="54">
                  <c:v>0.95199999999999996</c:v>
                </c:pt>
                <c:pt idx="55">
                  <c:v>0.91539999999999999</c:v>
                </c:pt>
                <c:pt idx="56">
                  <c:v>0.87</c:v>
                </c:pt>
                <c:pt idx="57">
                  <c:v>0.81630000000000003</c:v>
                </c:pt>
                <c:pt idx="58">
                  <c:v>0.75700000000000001</c:v>
                </c:pt>
                <c:pt idx="59">
                  <c:v>0.69489999999999996</c:v>
                </c:pt>
                <c:pt idx="60">
                  <c:v>0.63100000000000001</c:v>
                </c:pt>
                <c:pt idx="61">
                  <c:v>0.56679999999999997</c:v>
                </c:pt>
                <c:pt idx="62">
                  <c:v>0.503</c:v>
                </c:pt>
                <c:pt idx="63">
                  <c:v>0.44119999999999998</c:v>
                </c:pt>
                <c:pt idx="64">
                  <c:v>0.38100000000000001</c:v>
                </c:pt>
                <c:pt idx="65">
                  <c:v>0.32100000000000001</c:v>
                </c:pt>
                <c:pt idx="66">
                  <c:v>0.26500000000000001</c:v>
                </c:pt>
                <c:pt idx="67">
                  <c:v>0.217</c:v>
                </c:pt>
                <c:pt idx="68">
                  <c:v>0.17499999999999999</c:v>
                </c:pt>
                <c:pt idx="69">
                  <c:v>0.13819999999999999</c:v>
                </c:pt>
                <c:pt idx="70">
                  <c:v>0.107</c:v>
                </c:pt>
                <c:pt idx="71">
                  <c:v>8.1600000000000006E-2</c:v>
                </c:pt>
                <c:pt idx="72">
                  <c:v>6.0999999999999999E-2</c:v>
                </c:pt>
                <c:pt idx="73">
                  <c:v>4.4580000000000002E-2</c:v>
                </c:pt>
                <c:pt idx="74">
                  <c:v>3.2000000000000001E-2</c:v>
                </c:pt>
                <c:pt idx="75">
                  <c:v>2.3199999999999998E-2</c:v>
                </c:pt>
                <c:pt idx="76">
                  <c:v>1.7000000000000001E-2</c:v>
                </c:pt>
                <c:pt idx="77">
                  <c:v>1.192E-2</c:v>
                </c:pt>
                <c:pt idx="78">
                  <c:v>8.2100000000000003E-3</c:v>
                </c:pt>
                <c:pt idx="79">
                  <c:v>5.7200000000000003E-3</c:v>
                </c:pt>
                <c:pt idx="80">
                  <c:v>4.1000000000000003E-3</c:v>
                </c:pt>
                <c:pt idx="81">
                  <c:v>2.9299999999999999E-3</c:v>
                </c:pt>
                <c:pt idx="82">
                  <c:v>2.0899999999999998E-3</c:v>
                </c:pt>
                <c:pt idx="83">
                  <c:v>1.48E-3</c:v>
                </c:pt>
                <c:pt idx="84">
                  <c:v>1.0499999999999999E-3</c:v>
                </c:pt>
                <c:pt idx="85">
                  <c:v>7.3999999999999999E-4</c:v>
                </c:pt>
                <c:pt idx="86">
                  <c:v>5.1999999999999995E-4</c:v>
                </c:pt>
                <c:pt idx="87">
                  <c:v>3.611E-4</c:v>
                </c:pt>
                <c:pt idx="88">
                  <c:v>2.4919999999999999E-4</c:v>
                </c:pt>
                <c:pt idx="89">
                  <c:v>1.719E-4</c:v>
                </c:pt>
                <c:pt idx="90">
                  <c:v>1.2E-4</c:v>
                </c:pt>
                <c:pt idx="91">
                  <c:v>8.4800000000000001E-5</c:v>
                </c:pt>
                <c:pt idx="92">
                  <c:v>6.0000000000000002E-5</c:v>
                </c:pt>
                <c:pt idx="93">
                  <c:v>4.2400000000000001E-5</c:v>
                </c:pt>
                <c:pt idx="94">
                  <c:v>3.0000000000000001E-5</c:v>
                </c:pt>
                <c:pt idx="95">
                  <c:v>2.12E-5</c:v>
                </c:pt>
                <c:pt idx="96">
                  <c:v>1.499E-5</c:v>
                </c:pt>
                <c:pt idx="97">
                  <c:v>1.06E-5</c:v>
                </c:pt>
                <c:pt idx="98">
                  <c:v>7.4699999999999996E-6</c:v>
                </c:pt>
                <c:pt idx="99">
                  <c:v>5.2599999999999996E-6</c:v>
                </c:pt>
                <c:pt idx="100">
                  <c:v>3.7000000000000002E-6</c:v>
                </c:pt>
                <c:pt idx="101">
                  <c:v>2.61E-6</c:v>
                </c:pt>
                <c:pt idx="102">
                  <c:v>1.84E-6</c:v>
                </c:pt>
                <c:pt idx="103">
                  <c:v>1.2899999999999999E-6</c:v>
                </c:pt>
                <c:pt idx="104">
                  <c:v>9.0999999999999997E-7</c:v>
                </c:pt>
                <c:pt idx="105">
                  <c:v>6.4000000000000001E-7</c:v>
                </c:pt>
                <c:pt idx="106">
                  <c:v>4.9999999999999998E-7</c:v>
                </c:pt>
              </c:numCache>
            </c:numRef>
          </c:yVal>
          <c:smooth val="1"/>
          <c:extLst>
            <c:ext xmlns:c16="http://schemas.microsoft.com/office/drawing/2014/chart" uri="{C3380CC4-5D6E-409C-BE32-E72D297353CC}">
              <c16:uniqueId val="{00000004-F344-4216-B3B0-1C5DEF8A5167}"/>
            </c:ext>
          </c:extLst>
        </c:ser>
        <c:ser>
          <c:idx val="4"/>
          <c:order val="4"/>
          <c:tx>
            <c:v>z_bar</c:v>
          </c:tx>
          <c:spPr>
            <a:ln w="19050" cap="rnd">
              <a:solidFill>
                <a:schemeClr val="accent5"/>
              </a:solidFill>
              <a:round/>
            </a:ln>
            <a:effectLst/>
          </c:spPr>
          <c:marker>
            <c:symbol val="none"/>
          </c:marker>
          <c:xVal>
            <c:numRef>
              <c:f>CRI!$A$2:$A$108</c:f>
              <c:numCache>
                <c:formatCode>General</c:formatCode>
                <c:ptCount val="107"/>
                <c:pt idx="0">
                  <c:v>300</c:v>
                </c:pt>
                <c:pt idx="1">
                  <c:v>305</c:v>
                </c:pt>
                <c:pt idx="2">
                  <c:v>310</c:v>
                </c:pt>
                <c:pt idx="3">
                  <c:v>315</c:v>
                </c:pt>
                <c:pt idx="4">
                  <c:v>320</c:v>
                </c:pt>
                <c:pt idx="5">
                  <c:v>325</c:v>
                </c:pt>
                <c:pt idx="6">
                  <c:v>330</c:v>
                </c:pt>
                <c:pt idx="7">
                  <c:v>335</c:v>
                </c:pt>
                <c:pt idx="8">
                  <c:v>340</c:v>
                </c:pt>
                <c:pt idx="9">
                  <c:v>345</c:v>
                </c:pt>
                <c:pt idx="10">
                  <c:v>350</c:v>
                </c:pt>
                <c:pt idx="11">
                  <c:v>355</c:v>
                </c:pt>
                <c:pt idx="12">
                  <c:v>360</c:v>
                </c:pt>
                <c:pt idx="13">
                  <c:v>365</c:v>
                </c:pt>
                <c:pt idx="14">
                  <c:v>370</c:v>
                </c:pt>
                <c:pt idx="15">
                  <c:v>375</c:v>
                </c:pt>
                <c:pt idx="16">
                  <c:v>380</c:v>
                </c:pt>
                <c:pt idx="17">
                  <c:v>385</c:v>
                </c:pt>
                <c:pt idx="18">
                  <c:v>390</c:v>
                </c:pt>
                <c:pt idx="19">
                  <c:v>395</c:v>
                </c:pt>
                <c:pt idx="20">
                  <c:v>400</c:v>
                </c:pt>
                <c:pt idx="21">
                  <c:v>405</c:v>
                </c:pt>
                <c:pt idx="22">
                  <c:v>410</c:v>
                </c:pt>
                <c:pt idx="23">
                  <c:v>415</c:v>
                </c:pt>
                <c:pt idx="24">
                  <c:v>420</c:v>
                </c:pt>
                <c:pt idx="25">
                  <c:v>425</c:v>
                </c:pt>
                <c:pt idx="26">
                  <c:v>430</c:v>
                </c:pt>
                <c:pt idx="27">
                  <c:v>435</c:v>
                </c:pt>
                <c:pt idx="28">
                  <c:v>440</c:v>
                </c:pt>
                <c:pt idx="29">
                  <c:v>445</c:v>
                </c:pt>
                <c:pt idx="30">
                  <c:v>450</c:v>
                </c:pt>
                <c:pt idx="31">
                  <c:v>455</c:v>
                </c:pt>
                <c:pt idx="32">
                  <c:v>460</c:v>
                </c:pt>
                <c:pt idx="33">
                  <c:v>465</c:v>
                </c:pt>
                <c:pt idx="34">
                  <c:v>470</c:v>
                </c:pt>
                <c:pt idx="35">
                  <c:v>475</c:v>
                </c:pt>
                <c:pt idx="36">
                  <c:v>480</c:v>
                </c:pt>
                <c:pt idx="37">
                  <c:v>485</c:v>
                </c:pt>
                <c:pt idx="38">
                  <c:v>490</c:v>
                </c:pt>
                <c:pt idx="39">
                  <c:v>495</c:v>
                </c:pt>
                <c:pt idx="40">
                  <c:v>500</c:v>
                </c:pt>
                <c:pt idx="41">
                  <c:v>505</c:v>
                </c:pt>
                <c:pt idx="42">
                  <c:v>510</c:v>
                </c:pt>
                <c:pt idx="43">
                  <c:v>515</c:v>
                </c:pt>
                <c:pt idx="44">
                  <c:v>520</c:v>
                </c:pt>
                <c:pt idx="45">
                  <c:v>525</c:v>
                </c:pt>
                <c:pt idx="46">
                  <c:v>530</c:v>
                </c:pt>
                <c:pt idx="47">
                  <c:v>535</c:v>
                </c:pt>
                <c:pt idx="48">
                  <c:v>540</c:v>
                </c:pt>
                <c:pt idx="49">
                  <c:v>545</c:v>
                </c:pt>
                <c:pt idx="50">
                  <c:v>550</c:v>
                </c:pt>
                <c:pt idx="51">
                  <c:v>555</c:v>
                </c:pt>
                <c:pt idx="52">
                  <c:v>560</c:v>
                </c:pt>
                <c:pt idx="53">
                  <c:v>565</c:v>
                </c:pt>
                <c:pt idx="54">
                  <c:v>570</c:v>
                </c:pt>
                <c:pt idx="55">
                  <c:v>575</c:v>
                </c:pt>
                <c:pt idx="56">
                  <c:v>580</c:v>
                </c:pt>
                <c:pt idx="57">
                  <c:v>585</c:v>
                </c:pt>
                <c:pt idx="58">
                  <c:v>590</c:v>
                </c:pt>
                <c:pt idx="59">
                  <c:v>595</c:v>
                </c:pt>
                <c:pt idx="60">
                  <c:v>600</c:v>
                </c:pt>
                <c:pt idx="61">
                  <c:v>605</c:v>
                </c:pt>
                <c:pt idx="62">
                  <c:v>610</c:v>
                </c:pt>
                <c:pt idx="63">
                  <c:v>615</c:v>
                </c:pt>
                <c:pt idx="64">
                  <c:v>620</c:v>
                </c:pt>
                <c:pt idx="65">
                  <c:v>625</c:v>
                </c:pt>
                <c:pt idx="66">
                  <c:v>630</c:v>
                </c:pt>
                <c:pt idx="67">
                  <c:v>635</c:v>
                </c:pt>
                <c:pt idx="68">
                  <c:v>640</c:v>
                </c:pt>
                <c:pt idx="69">
                  <c:v>645</c:v>
                </c:pt>
                <c:pt idx="70">
                  <c:v>650</c:v>
                </c:pt>
                <c:pt idx="71">
                  <c:v>655</c:v>
                </c:pt>
                <c:pt idx="72">
                  <c:v>660</c:v>
                </c:pt>
                <c:pt idx="73">
                  <c:v>665</c:v>
                </c:pt>
                <c:pt idx="74">
                  <c:v>670</c:v>
                </c:pt>
                <c:pt idx="75">
                  <c:v>675</c:v>
                </c:pt>
                <c:pt idx="76">
                  <c:v>680</c:v>
                </c:pt>
                <c:pt idx="77">
                  <c:v>685</c:v>
                </c:pt>
                <c:pt idx="78">
                  <c:v>690</c:v>
                </c:pt>
                <c:pt idx="79">
                  <c:v>695</c:v>
                </c:pt>
                <c:pt idx="80">
                  <c:v>700</c:v>
                </c:pt>
                <c:pt idx="81">
                  <c:v>705</c:v>
                </c:pt>
                <c:pt idx="82">
                  <c:v>710</c:v>
                </c:pt>
                <c:pt idx="83">
                  <c:v>715</c:v>
                </c:pt>
                <c:pt idx="84">
                  <c:v>720</c:v>
                </c:pt>
                <c:pt idx="85">
                  <c:v>725</c:v>
                </c:pt>
                <c:pt idx="86">
                  <c:v>730</c:v>
                </c:pt>
                <c:pt idx="87">
                  <c:v>735</c:v>
                </c:pt>
                <c:pt idx="88">
                  <c:v>740</c:v>
                </c:pt>
                <c:pt idx="89">
                  <c:v>745</c:v>
                </c:pt>
                <c:pt idx="90">
                  <c:v>750</c:v>
                </c:pt>
                <c:pt idx="91">
                  <c:v>755</c:v>
                </c:pt>
                <c:pt idx="92">
                  <c:v>760</c:v>
                </c:pt>
                <c:pt idx="93">
                  <c:v>765</c:v>
                </c:pt>
                <c:pt idx="94">
                  <c:v>770</c:v>
                </c:pt>
                <c:pt idx="95">
                  <c:v>775</c:v>
                </c:pt>
                <c:pt idx="96">
                  <c:v>780</c:v>
                </c:pt>
                <c:pt idx="97">
                  <c:v>785</c:v>
                </c:pt>
                <c:pt idx="98">
                  <c:v>790</c:v>
                </c:pt>
                <c:pt idx="99">
                  <c:v>795</c:v>
                </c:pt>
                <c:pt idx="100">
                  <c:v>800</c:v>
                </c:pt>
                <c:pt idx="101">
                  <c:v>805</c:v>
                </c:pt>
                <c:pt idx="102">
                  <c:v>810</c:v>
                </c:pt>
                <c:pt idx="103">
                  <c:v>815</c:v>
                </c:pt>
                <c:pt idx="104">
                  <c:v>820</c:v>
                </c:pt>
                <c:pt idx="105">
                  <c:v>825</c:v>
                </c:pt>
                <c:pt idx="106">
                  <c:v>830</c:v>
                </c:pt>
              </c:numCache>
            </c:numRef>
          </c:xVal>
          <c:yVal>
            <c:numRef>
              <c:f>CRI!$H$2:$H$108</c:f>
              <c:numCache>
                <c:formatCode>General</c:formatCode>
                <c:ptCount val="107"/>
                <c:pt idx="0">
                  <c:v>0</c:v>
                </c:pt>
                <c:pt idx="1">
                  <c:v>0</c:v>
                </c:pt>
                <c:pt idx="2">
                  <c:v>0</c:v>
                </c:pt>
                <c:pt idx="3">
                  <c:v>0</c:v>
                </c:pt>
                <c:pt idx="4">
                  <c:v>0</c:v>
                </c:pt>
                <c:pt idx="5">
                  <c:v>0</c:v>
                </c:pt>
                <c:pt idx="6">
                  <c:v>0</c:v>
                </c:pt>
                <c:pt idx="7">
                  <c:v>0</c:v>
                </c:pt>
                <c:pt idx="8">
                  <c:v>0</c:v>
                </c:pt>
                <c:pt idx="9">
                  <c:v>0</c:v>
                </c:pt>
                <c:pt idx="10">
                  <c:v>0</c:v>
                </c:pt>
                <c:pt idx="11">
                  <c:v>0</c:v>
                </c:pt>
                <c:pt idx="12">
                  <c:v>6.0610000000000004E-4</c:v>
                </c:pt>
                <c:pt idx="13">
                  <c:v>1.09E-3</c:v>
                </c:pt>
                <c:pt idx="14">
                  <c:v>1.9499999999999999E-3</c:v>
                </c:pt>
                <c:pt idx="15">
                  <c:v>3.49E-3</c:v>
                </c:pt>
                <c:pt idx="16">
                  <c:v>6.45E-3</c:v>
                </c:pt>
                <c:pt idx="17">
                  <c:v>1.055E-2</c:v>
                </c:pt>
                <c:pt idx="18">
                  <c:v>2.0049999999999998E-2</c:v>
                </c:pt>
                <c:pt idx="19">
                  <c:v>3.6209999999999999E-2</c:v>
                </c:pt>
                <c:pt idx="20">
                  <c:v>6.7849999999999994E-2</c:v>
                </c:pt>
                <c:pt idx="21">
                  <c:v>0.11020000000000001</c:v>
                </c:pt>
                <c:pt idx="22">
                  <c:v>0.2074</c:v>
                </c:pt>
                <c:pt idx="23">
                  <c:v>0.37130000000000002</c:v>
                </c:pt>
                <c:pt idx="24">
                  <c:v>0.64559999999999995</c:v>
                </c:pt>
                <c:pt idx="25">
                  <c:v>1.03905</c:v>
                </c:pt>
                <c:pt idx="26">
                  <c:v>1.3855999999999999</c:v>
                </c:pt>
                <c:pt idx="27">
                  <c:v>1.62296</c:v>
                </c:pt>
                <c:pt idx="28">
                  <c:v>1.7470600000000001</c:v>
                </c:pt>
                <c:pt idx="29">
                  <c:v>1.7826</c:v>
                </c:pt>
                <c:pt idx="30">
                  <c:v>1.7721100000000001</c:v>
                </c:pt>
                <c:pt idx="31">
                  <c:v>1.7441</c:v>
                </c:pt>
                <c:pt idx="32">
                  <c:v>1.6692</c:v>
                </c:pt>
                <c:pt idx="33">
                  <c:v>1.5281</c:v>
                </c:pt>
                <c:pt idx="34">
                  <c:v>1.2876399999999999</c:v>
                </c:pt>
                <c:pt idx="35">
                  <c:v>1.0419</c:v>
                </c:pt>
                <c:pt idx="36">
                  <c:v>0.81294999999999995</c:v>
                </c:pt>
                <c:pt idx="37">
                  <c:v>0.61619999999999997</c:v>
                </c:pt>
                <c:pt idx="38">
                  <c:v>0.46517999999999998</c:v>
                </c:pt>
                <c:pt idx="39">
                  <c:v>0.3533</c:v>
                </c:pt>
                <c:pt idx="40">
                  <c:v>0.27200000000000002</c:v>
                </c:pt>
                <c:pt idx="41">
                  <c:v>0.21229999999999999</c:v>
                </c:pt>
                <c:pt idx="42">
                  <c:v>0.15820000000000001</c:v>
                </c:pt>
                <c:pt idx="43">
                  <c:v>0.11169999999999999</c:v>
                </c:pt>
                <c:pt idx="44">
                  <c:v>7.825E-2</c:v>
                </c:pt>
                <c:pt idx="45">
                  <c:v>5.7250000000000002E-2</c:v>
                </c:pt>
                <c:pt idx="46">
                  <c:v>4.2160000000000003E-2</c:v>
                </c:pt>
                <c:pt idx="47">
                  <c:v>2.9839999999999998E-2</c:v>
                </c:pt>
                <c:pt idx="48">
                  <c:v>2.0299999999999999E-2</c:v>
                </c:pt>
                <c:pt idx="49">
                  <c:v>1.34E-2</c:v>
                </c:pt>
                <c:pt idx="50">
                  <c:v>8.7500000000000008E-3</c:v>
                </c:pt>
                <c:pt idx="51">
                  <c:v>5.7499999999999999E-3</c:v>
                </c:pt>
                <c:pt idx="52">
                  <c:v>3.8999999999999998E-3</c:v>
                </c:pt>
                <c:pt idx="53">
                  <c:v>2.7499999999999998E-3</c:v>
                </c:pt>
                <c:pt idx="54">
                  <c:v>2.0999999999999999E-3</c:v>
                </c:pt>
                <c:pt idx="55">
                  <c:v>1.8E-3</c:v>
                </c:pt>
                <c:pt idx="56">
                  <c:v>1.65E-3</c:v>
                </c:pt>
                <c:pt idx="57">
                  <c:v>1.4E-3</c:v>
                </c:pt>
                <c:pt idx="58">
                  <c:v>1.1E-5</c:v>
                </c:pt>
                <c:pt idx="59">
                  <c:v>1.0000000000000001E-5</c:v>
                </c:pt>
                <c:pt idx="60">
                  <c:v>8.0000000000000007E-5</c:v>
                </c:pt>
                <c:pt idx="61">
                  <c:v>6.0000000000000002E-5</c:v>
                </c:pt>
                <c:pt idx="62">
                  <c:v>3.4E-5</c:v>
                </c:pt>
                <c:pt idx="63">
                  <c:v>2.4000000000000001E-5</c:v>
                </c:pt>
                <c:pt idx="64">
                  <c:v>1.9000000000000001E-5</c:v>
                </c:pt>
                <c:pt idx="65">
                  <c:v>1.0000000000000001E-5</c:v>
                </c:pt>
                <c:pt idx="66">
                  <c:v>5.0000000000000002E-5</c:v>
                </c:pt>
                <c:pt idx="67">
                  <c:v>3.0000000000000001E-5</c:v>
                </c:pt>
                <c:pt idx="68">
                  <c:v>2.0000000000000002E-5</c:v>
                </c:pt>
                <c:pt idx="69">
                  <c:v>1.0000000000000001E-5</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numCache>
            </c:numRef>
          </c:yVal>
          <c:smooth val="1"/>
          <c:extLst>
            <c:ext xmlns:c16="http://schemas.microsoft.com/office/drawing/2014/chart" uri="{C3380CC4-5D6E-409C-BE32-E72D297353CC}">
              <c16:uniqueId val="{00000005-F344-4216-B3B0-1C5DEF8A5167}"/>
            </c:ext>
          </c:extLst>
        </c:ser>
        <c:dLbls>
          <c:showLegendKey val="0"/>
          <c:showVal val="0"/>
          <c:showCatName val="0"/>
          <c:showSerName val="0"/>
          <c:showPercent val="0"/>
          <c:showBubbleSize val="0"/>
        </c:dLbls>
        <c:axId val="867873424"/>
        <c:axId val="867870904"/>
      </c:scatterChart>
      <c:scatterChart>
        <c:scatterStyle val="smoothMarker"/>
        <c:varyColors val="0"/>
        <c:ser>
          <c:idx val="1"/>
          <c:order val="1"/>
          <c:tx>
            <c:strRef>
              <c:f>AVT!$O$1</c:f>
              <c:strCache>
                <c:ptCount val="1"/>
                <c:pt idx="0">
                  <c:v>Photopic response</c:v>
                </c:pt>
              </c:strCache>
            </c:strRef>
          </c:tx>
          <c:spPr>
            <a:ln w="19050" cap="rnd">
              <a:solidFill>
                <a:schemeClr val="accent2"/>
              </a:solidFill>
              <a:round/>
            </a:ln>
            <a:effectLst/>
          </c:spPr>
          <c:marker>
            <c:symbol val="none"/>
          </c:marker>
          <c:xVal>
            <c:numRef>
              <c:f>AVT!$A$2:$A$112</c:f>
              <c:numCache>
                <c:formatCode>General</c:formatCode>
                <c:ptCount val="111"/>
                <c:pt idx="0">
                  <c:v>280</c:v>
                </c:pt>
                <c:pt idx="1">
                  <c:v>285</c:v>
                </c:pt>
                <c:pt idx="2">
                  <c:v>290</c:v>
                </c:pt>
                <c:pt idx="3">
                  <c:v>295</c:v>
                </c:pt>
                <c:pt idx="4">
                  <c:v>300</c:v>
                </c:pt>
                <c:pt idx="5">
                  <c:v>305</c:v>
                </c:pt>
                <c:pt idx="6">
                  <c:v>310</c:v>
                </c:pt>
                <c:pt idx="7">
                  <c:v>315</c:v>
                </c:pt>
                <c:pt idx="8">
                  <c:v>320</c:v>
                </c:pt>
                <c:pt idx="9">
                  <c:v>325</c:v>
                </c:pt>
                <c:pt idx="10">
                  <c:v>330</c:v>
                </c:pt>
                <c:pt idx="11">
                  <c:v>335</c:v>
                </c:pt>
                <c:pt idx="12">
                  <c:v>340</c:v>
                </c:pt>
                <c:pt idx="13">
                  <c:v>345</c:v>
                </c:pt>
                <c:pt idx="14">
                  <c:v>350</c:v>
                </c:pt>
                <c:pt idx="15">
                  <c:v>355</c:v>
                </c:pt>
                <c:pt idx="16">
                  <c:v>360</c:v>
                </c:pt>
                <c:pt idx="17">
                  <c:v>365</c:v>
                </c:pt>
                <c:pt idx="18">
                  <c:v>370</c:v>
                </c:pt>
                <c:pt idx="19">
                  <c:v>375</c:v>
                </c:pt>
                <c:pt idx="20">
                  <c:v>380</c:v>
                </c:pt>
                <c:pt idx="21">
                  <c:v>385</c:v>
                </c:pt>
                <c:pt idx="22">
                  <c:v>390</c:v>
                </c:pt>
                <c:pt idx="23">
                  <c:v>395</c:v>
                </c:pt>
                <c:pt idx="24">
                  <c:v>400</c:v>
                </c:pt>
                <c:pt idx="25">
                  <c:v>405</c:v>
                </c:pt>
                <c:pt idx="26">
                  <c:v>410</c:v>
                </c:pt>
                <c:pt idx="27">
                  <c:v>415</c:v>
                </c:pt>
                <c:pt idx="28">
                  <c:v>420</c:v>
                </c:pt>
                <c:pt idx="29">
                  <c:v>425</c:v>
                </c:pt>
                <c:pt idx="30">
                  <c:v>430</c:v>
                </c:pt>
                <c:pt idx="31">
                  <c:v>435</c:v>
                </c:pt>
                <c:pt idx="32">
                  <c:v>440</c:v>
                </c:pt>
                <c:pt idx="33">
                  <c:v>445</c:v>
                </c:pt>
                <c:pt idx="34">
                  <c:v>450</c:v>
                </c:pt>
                <c:pt idx="35">
                  <c:v>455</c:v>
                </c:pt>
                <c:pt idx="36">
                  <c:v>460</c:v>
                </c:pt>
                <c:pt idx="37">
                  <c:v>465</c:v>
                </c:pt>
                <c:pt idx="38">
                  <c:v>470</c:v>
                </c:pt>
                <c:pt idx="39">
                  <c:v>475</c:v>
                </c:pt>
                <c:pt idx="40">
                  <c:v>480</c:v>
                </c:pt>
                <c:pt idx="41">
                  <c:v>485</c:v>
                </c:pt>
                <c:pt idx="42">
                  <c:v>490</c:v>
                </c:pt>
                <c:pt idx="43">
                  <c:v>495</c:v>
                </c:pt>
                <c:pt idx="44">
                  <c:v>500</c:v>
                </c:pt>
                <c:pt idx="45">
                  <c:v>505</c:v>
                </c:pt>
                <c:pt idx="46">
                  <c:v>510</c:v>
                </c:pt>
                <c:pt idx="47">
                  <c:v>515</c:v>
                </c:pt>
                <c:pt idx="48">
                  <c:v>520</c:v>
                </c:pt>
                <c:pt idx="49">
                  <c:v>525</c:v>
                </c:pt>
                <c:pt idx="50">
                  <c:v>530</c:v>
                </c:pt>
                <c:pt idx="51">
                  <c:v>535</c:v>
                </c:pt>
                <c:pt idx="52">
                  <c:v>540</c:v>
                </c:pt>
                <c:pt idx="53">
                  <c:v>545</c:v>
                </c:pt>
                <c:pt idx="54">
                  <c:v>550</c:v>
                </c:pt>
                <c:pt idx="55">
                  <c:v>555</c:v>
                </c:pt>
                <c:pt idx="56">
                  <c:v>560</c:v>
                </c:pt>
                <c:pt idx="57">
                  <c:v>565</c:v>
                </c:pt>
                <c:pt idx="58">
                  <c:v>570</c:v>
                </c:pt>
                <c:pt idx="59">
                  <c:v>575</c:v>
                </c:pt>
                <c:pt idx="60">
                  <c:v>580</c:v>
                </c:pt>
                <c:pt idx="61">
                  <c:v>585</c:v>
                </c:pt>
                <c:pt idx="62">
                  <c:v>590</c:v>
                </c:pt>
                <c:pt idx="63">
                  <c:v>595</c:v>
                </c:pt>
                <c:pt idx="64">
                  <c:v>600</c:v>
                </c:pt>
                <c:pt idx="65">
                  <c:v>605</c:v>
                </c:pt>
                <c:pt idx="66">
                  <c:v>610</c:v>
                </c:pt>
                <c:pt idx="67">
                  <c:v>615</c:v>
                </c:pt>
                <c:pt idx="68">
                  <c:v>620</c:v>
                </c:pt>
                <c:pt idx="69">
                  <c:v>625</c:v>
                </c:pt>
                <c:pt idx="70">
                  <c:v>630</c:v>
                </c:pt>
                <c:pt idx="71">
                  <c:v>635</c:v>
                </c:pt>
                <c:pt idx="72">
                  <c:v>640</c:v>
                </c:pt>
                <c:pt idx="73">
                  <c:v>645</c:v>
                </c:pt>
                <c:pt idx="74">
                  <c:v>650</c:v>
                </c:pt>
                <c:pt idx="75">
                  <c:v>655</c:v>
                </c:pt>
                <c:pt idx="76">
                  <c:v>660</c:v>
                </c:pt>
                <c:pt idx="77">
                  <c:v>665</c:v>
                </c:pt>
                <c:pt idx="78">
                  <c:v>670</c:v>
                </c:pt>
                <c:pt idx="79">
                  <c:v>675</c:v>
                </c:pt>
                <c:pt idx="80">
                  <c:v>680</c:v>
                </c:pt>
                <c:pt idx="81">
                  <c:v>685</c:v>
                </c:pt>
                <c:pt idx="82">
                  <c:v>690</c:v>
                </c:pt>
                <c:pt idx="83">
                  <c:v>695</c:v>
                </c:pt>
                <c:pt idx="84">
                  <c:v>700</c:v>
                </c:pt>
                <c:pt idx="85">
                  <c:v>705</c:v>
                </c:pt>
                <c:pt idx="86">
                  <c:v>710</c:v>
                </c:pt>
                <c:pt idx="87">
                  <c:v>715</c:v>
                </c:pt>
                <c:pt idx="88">
                  <c:v>720</c:v>
                </c:pt>
                <c:pt idx="89">
                  <c:v>725</c:v>
                </c:pt>
                <c:pt idx="90">
                  <c:v>730</c:v>
                </c:pt>
                <c:pt idx="91">
                  <c:v>735</c:v>
                </c:pt>
                <c:pt idx="92">
                  <c:v>740</c:v>
                </c:pt>
                <c:pt idx="93">
                  <c:v>745</c:v>
                </c:pt>
                <c:pt idx="94">
                  <c:v>750</c:v>
                </c:pt>
                <c:pt idx="95">
                  <c:v>755</c:v>
                </c:pt>
                <c:pt idx="96">
                  <c:v>760</c:v>
                </c:pt>
                <c:pt idx="97">
                  <c:v>765</c:v>
                </c:pt>
                <c:pt idx="98">
                  <c:v>770</c:v>
                </c:pt>
                <c:pt idx="99">
                  <c:v>775</c:v>
                </c:pt>
                <c:pt idx="100">
                  <c:v>780</c:v>
                </c:pt>
                <c:pt idx="101">
                  <c:v>785</c:v>
                </c:pt>
                <c:pt idx="102">
                  <c:v>790</c:v>
                </c:pt>
                <c:pt idx="103">
                  <c:v>795</c:v>
                </c:pt>
                <c:pt idx="104">
                  <c:v>800</c:v>
                </c:pt>
                <c:pt idx="105">
                  <c:v>805</c:v>
                </c:pt>
                <c:pt idx="106">
                  <c:v>810</c:v>
                </c:pt>
                <c:pt idx="107">
                  <c:v>815</c:v>
                </c:pt>
                <c:pt idx="108">
                  <c:v>820</c:v>
                </c:pt>
                <c:pt idx="109">
                  <c:v>825</c:v>
                </c:pt>
                <c:pt idx="110">
                  <c:v>830</c:v>
                </c:pt>
              </c:numCache>
            </c:numRef>
          </c:xVal>
          <c:yVal>
            <c:numRef>
              <c:f>AVT!$O$2:$O$112</c:f>
              <c:numCache>
                <c:formatCode>General</c:formatCode>
                <c:ptCount val="11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2.0000000000000001E-4</c:v>
                </c:pt>
                <c:pt idx="21">
                  <c:v>3.9555999999999999E-4</c:v>
                </c:pt>
                <c:pt idx="22">
                  <c:v>8.0000000000000004E-4</c:v>
                </c:pt>
                <c:pt idx="23">
                  <c:v>1.5456999999999999E-3</c:v>
                </c:pt>
                <c:pt idx="24">
                  <c:v>2.79999999999999E-3</c:v>
                </c:pt>
                <c:pt idx="25">
                  <c:v>4.6562000000000001E-3</c:v>
                </c:pt>
                <c:pt idx="26">
                  <c:v>7.4000000000000003E-3</c:v>
                </c:pt>
                <c:pt idx="27">
                  <c:v>1.1779E-2</c:v>
                </c:pt>
                <c:pt idx="28">
                  <c:v>1.7500000000000002E-2</c:v>
                </c:pt>
                <c:pt idx="29">
                  <c:v>2.2678E-2</c:v>
                </c:pt>
                <c:pt idx="30">
                  <c:v>2.7300000000000001E-2</c:v>
                </c:pt>
                <c:pt idx="31">
                  <c:v>3.2584000000000002E-2</c:v>
                </c:pt>
                <c:pt idx="32">
                  <c:v>3.7900000000000003E-2</c:v>
                </c:pt>
                <c:pt idx="33">
                  <c:v>4.2390999999999998E-2</c:v>
                </c:pt>
                <c:pt idx="34">
                  <c:v>4.6800000000000001E-2</c:v>
                </c:pt>
                <c:pt idx="35">
                  <c:v>5.2122000000000002E-2</c:v>
                </c:pt>
                <c:pt idx="36">
                  <c:v>0.06</c:v>
                </c:pt>
                <c:pt idx="37">
                  <c:v>7.2942000000000007E-2</c:v>
                </c:pt>
                <c:pt idx="38">
                  <c:v>9.0980000000000005E-2</c:v>
                </c:pt>
                <c:pt idx="39">
                  <c:v>0.11284</c:v>
                </c:pt>
                <c:pt idx="40">
                  <c:v>0.13902</c:v>
                </c:pt>
                <c:pt idx="41">
                  <c:v>0.16986999999999999</c:v>
                </c:pt>
                <c:pt idx="42">
                  <c:v>0.20802000000000001</c:v>
                </c:pt>
                <c:pt idx="43">
                  <c:v>0.25807999999999998</c:v>
                </c:pt>
                <c:pt idx="44">
                  <c:v>0.32300000000000001</c:v>
                </c:pt>
                <c:pt idx="45">
                  <c:v>0.40539999999999998</c:v>
                </c:pt>
                <c:pt idx="46">
                  <c:v>0.503</c:v>
                </c:pt>
                <c:pt idx="47">
                  <c:v>0.60811000000000004</c:v>
                </c:pt>
                <c:pt idx="48">
                  <c:v>0.71</c:v>
                </c:pt>
                <c:pt idx="49">
                  <c:v>0.79510000000000003</c:v>
                </c:pt>
                <c:pt idx="50">
                  <c:v>0.86199999999999999</c:v>
                </c:pt>
                <c:pt idx="51">
                  <c:v>0.91505000000000003</c:v>
                </c:pt>
                <c:pt idx="52">
                  <c:v>0.95399999999999996</c:v>
                </c:pt>
                <c:pt idx="53">
                  <c:v>0.98004000000000002</c:v>
                </c:pt>
                <c:pt idx="54">
                  <c:v>0.99495</c:v>
                </c:pt>
                <c:pt idx="55">
                  <c:v>1</c:v>
                </c:pt>
                <c:pt idx="56">
                  <c:v>0.995</c:v>
                </c:pt>
                <c:pt idx="57">
                  <c:v>0.97875000000000001</c:v>
                </c:pt>
                <c:pt idx="58">
                  <c:v>0.95199999999999996</c:v>
                </c:pt>
                <c:pt idx="59">
                  <c:v>0.91557999999999995</c:v>
                </c:pt>
                <c:pt idx="60">
                  <c:v>0.87</c:v>
                </c:pt>
                <c:pt idx="61">
                  <c:v>0.81623000000000001</c:v>
                </c:pt>
                <c:pt idx="62">
                  <c:v>0.75700000000000001</c:v>
                </c:pt>
                <c:pt idx="63">
                  <c:v>0.69482999999999995</c:v>
                </c:pt>
                <c:pt idx="64">
                  <c:v>0.63100000000000001</c:v>
                </c:pt>
                <c:pt idx="65">
                  <c:v>0.56654000000000004</c:v>
                </c:pt>
                <c:pt idx="66">
                  <c:v>0.503</c:v>
                </c:pt>
                <c:pt idx="67">
                  <c:v>0.44172</c:v>
                </c:pt>
                <c:pt idx="68">
                  <c:v>0.38100000000000001</c:v>
                </c:pt>
                <c:pt idx="69">
                  <c:v>0.32052000000000003</c:v>
                </c:pt>
                <c:pt idx="70">
                  <c:v>0.26500000000000001</c:v>
                </c:pt>
                <c:pt idx="71">
                  <c:v>0.21701999999999999</c:v>
                </c:pt>
                <c:pt idx="72">
                  <c:v>0.17499999999999999</c:v>
                </c:pt>
                <c:pt idx="73">
                  <c:v>0.13811999999999999</c:v>
                </c:pt>
                <c:pt idx="74">
                  <c:v>0.107</c:v>
                </c:pt>
                <c:pt idx="75">
                  <c:v>8.1652000000000002E-2</c:v>
                </c:pt>
                <c:pt idx="76">
                  <c:v>6.0999999999999999E-2</c:v>
                </c:pt>
                <c:pt idx="77">
                  <c:v>4.4326999999999998E-2</c:v>
                </c:pt>
                <c:pt idx="78">
                  <c:v>3.2000000000000001E-2</c:v>
                </c:pt>
                <c:pt idx="79">
                  <c:v>2.3453999999999999E-2</c:v>
                </c:pt>
                <c:pt idx="80">
                  <c:v>1.7000000000000001E-2</c:v>
                </c:pt>
                <c:pt idx="81">
                  <c:v>1.1872000000000001E-2</c:v>
                </c:pt>
                <c:pt idx="82">
                  <c:v>8.2100000000000003E-3</c:v>
                </c:pt>
                <c:pt idx="83">
                  <c:v>5.7723000000000002E-3</c:v>
                </c:pt>
                <c:pt idx="84">
                  <c:v>4.1019999999999997E-3</c:v>
                </c:pt>
                <c:pt idx="85">
                  <c:v>2.9291E-3</c:v>
                </c:pt>
                <c:pt idx="86">
                  <c:v>2.091E-3</c:v>
                </c:pt>
                <c:pt idx="87">
                  <c:v>1.4821999999999999E-3</c:v>
                </c:pt>
                <c:pt idx="88">
                  <c:v>1.047E-3</c:v>
                </c:pt>
                <c:pt idx="89">
                  <c:v>7.4014999999999997E-4</c:v>
                </c:pt>
                <c:pt idx="90">
                  <c:v>5.1999999999999995E-4</c:v>
                </c:pt>
                <c:pt idx="91">
                  <c:v>3.6092999999999997E-4</c:v>
                </c:pt>
                <c:pt idx="92">
                  <c:v>2.4919999999999999E-4</c:v>
                </c:pt>
                <c:pt idx="93">
                  <c:v>1.7231000000000001E-4</c:v>
                </c:pt>
                <c:pt idx="94">
                  <c:v>1.2E-4</c:v>
                </c:pt>
                <c:pt idx="95" formatCode="0.00E+00">
                  <c:v>8.462E-5</c:v>
                </c:pt>
                <c:pt idx="96" formatCode="0.00E+00">
                  <c:v>6.0000000000000002E-5</c:v>
                </c:pt>
                <c:pt idx="97" formatCode="0.00E+00">
                  <c:v>4.2446E-5</c:v>
                </c:pt>
                <c:pt idx="98" formatCode="0.00E+00">
                  <c:v>3.0000000000000001E-5</c:v>
                </c:pt>
                <c:pt idx="99" formatCode="0.00E+00">
                  <c:v>2.1209999999999999E-5</c:v>
                </c:pt>
                <c:pt idx="100" formatCode="0.00E+00">
                  <c:v>1.4989E-5</c:v>
                </c:pt>
                <c:pt idx="101" formatCode="0.00E+00">
                  <c:v>1.0584000000000001E-5</c:v>
                </c:pt>
                <c:pt idx="102" formatCode="0.00E+00">
                  <c:v>7.4656000000000001E-6</c:v>
                </c:pt>
                <c:pt idx="103" formatCode="0.00E+00">
                  <c:v>5.2592000000000004E-6</c:v>
                </c:pt>
                <c:pt idx="104" formatCode="0.00E+00">
                  <c:v>3.7027999999999999E-6</c:v>
                </c:pt>
                <c:pt idx="105" formatCode="0.00E+00">
                  <c:v>2.6075999999999998E-6</c:v>
                </c:pt>
                <c:pt idx="106" formatCode="0.00E+00">
                  <c:v>1.8364999999999999E-6</c:v>
                </c:pt>
                <c:pt idx="107" formatCode="0.00E+00">
                  <c:v>1.2950000000000001E-6</c:v>
                </c:pt>
                <c:pt idx="108" formatCode="0.00E+00">
                  <c:v>9.1091999999999995E-7</c:v>
                </c:pt>
                <c:pt idx="109" formatCode="0.00E+00">
                  <c:v>6.3564000000000005E-7</c:v>
                </c:pt>
                <c:pt idx="110" formatCode="0.00E+00">
                  <c:v>1.05879118406787E-22</c:v>
                </c:pt>
              </c:numCache>
            </c:numRef>
          </c:yVal>
          <c:smooth val="1"/>
          <c:extLst>
            <c:ext xmlns:c16="http://schemas.microsoft.com/office/drawing/2014/chart" uri="{C3380CC4-5D6E-409C-BE32-E72D297353CC}">
              <c16:uniqueId val="{00000001-F344-4216-B3B0-1C5DEF8A5167}"/>
            </c:ext>
          </c:extLst>
        </c:ser>
        <c:dLbls>
          <c:showLegendKey val="0"/>
          <c:showVal val="0"/>
          <c:showCatName val="0"/>
          <c:showSerName val="0"/>
          <c:showPercent val="0"/>
          <c:showBubbleSize val="0"/>
        </c:dLbls>
        <c:axId val="742345480"/>
        <c:axId val="988072096"/>
      </c:scatterChart>
      <c:valAx>
        <c:axId val="867873424"/>
        <c:scaling>
          <c:orientation val="minMax"/>
          <c:max val="830"/>
          <c:min val="28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867870904"/>
        <c:crosses val="autoZero"/>
        <c:crossBetween val="midCat"/>
      </c:valAx>
      <c:valAx>
        <c:axId val="8678709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867873424"/>
        <c:crosses val="autoZero"/>
        <c:crossBetween val="midCat"/>
      </c:valAx>
      <c:valAx>
        <c:axId val="988072096"/>
        <c:scaling>
          <c:orientation val="minMax"/>
          <c:min val="0"/>
        </c:scaling>
        <c:delete val="0"/>
        <c:axPos val="r"/>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742345480"/>
        <c:crosses val="max"/>
        <c:crossBetween val="midCat"/>
      </c:valAx>
      <c:valAx>
        <c:axId val="742345480"/>
        <c:scaling>
          <c:orientation val="minMax"/>
        </c:scaling>
        <c:delete val="1"/>
        <c:axPos val="b"/>
        <c:numFmt formatCode="General" sourceLinked="1"/>
        <c:majorTickMark val="out"/>
        <c:minorTickMark val="none"/>
        <c:tickLblPos val="nextTo"/>
        <c:crossAx val="98807209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NL"/>
              <a:t>IV and VP</a:t>
            </a:r>
            <a:r>
              <a:rPr lang="nl-NL" baseline="0"/>
              <a:t> diagram</a:t>
            </a:r>
            <a:endParaRPr lang="nl-NL"/>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smoothMarker"/>
        <c:varyColors val="0"/>
        <c:ser>
          <c:idx val="0"/>
          <c:order val="0"/>
          <c:tx>
            <c:strRef>
              <c:f>Efficiencies!$HN$2</c:f>
              <c:strCache>
                <c:ptCount val="1"/>
                <c:pt idx="0">
                  <c:v>Current</c:v>
                </c:pt>
              </c:strCache>
            </c:strRef>
          </c:tx>
          <c:spPr>
            <a:ln w="19050" cap="rnd">
              <a:solidFill>
                <a:schemeClr val="accent1"/>
              </a:solidFill>
              <a:round/>
            </a:ln>
            <a:effectLst/>
          </c:spPr>
          <c:marker>
            <c:symbol val="none"/>
          </c:marker>
          <c:xVal>
            <c:numRef>
              <c:f>Efficiencies!$HM$3:$HM$102</c:f>
              <c:numCache>
                <c:formatCode>General</c:formatCode>
                <c:ptCount val="100"/>
                <c:pt idx="0">
                  <c:v>0</c:v>
                </c:pt>
                <c:pt idx="1">
                  <c:v>0.01</c:v>
                </c:pt>
                <c:pt idx="2">
                  <c:v>0.02</c:v>
                </c:pt>
                <c:pt idx="3">
                  <c:v>0.03</c:v>
                </c:pt>
                <c:pt idx="4">
                  <c:v>0.04</c:v>
                </c:pt>
                <c:pt idx="5">
                  <c:v>0.05</c:v>
                </c:pt>
                <c:pt idx="6">
                  <c:v>0.06</c:v>
                </c:pt>
                <c:pt idx="7">
                  <c:v>7.0000000000000007E-2</c:v>
                </c:pt>
                <c:pt idx="8">
                  <c:v>0.08</c:v>
                </c:pt>
                <c:pt idx="9">
                  <c:v>0.09</c:v>
                </c:pt>
                <c:pt idx="10">
                  <c:v>0.1</c:v>
                </c:pt>
                <c:pt idx="11">
                  <c:v>0.11</c:v>
                </c:pt>
                <c:pt idx="12">
                  <c:v>0.12</c:v>
                </c:pt>
                <c:pt idx="13">
                  <c:v>0.13</c:v>
                </c:pt>
                <c:pt idx="14">
                  <c:v>0.14000000000000001</c:v>
                </c:pt>
                <c:pt idx="15">
                  <c:v>0.15</c:v>
                </c:pt>
                <c:pt idx="16">
                  <c:v>0.16</c:v>
                </c:pt>
                <c:pt idx="17">
                  <c:v>0.17</c:v>
                </c:pt>
                <c:pt idx="18">
                  <c:v>0.18</c:v>
                </c:pt>
                <c:pt idx="19">
                  <c:v>0.19</c:v>
                </c:pt>
                <c:pt idx="20">
                  <c:v>0.2</c:v>
                </c:pt>
                <c:pt idx="21">
                  <c:v>0.21</c:v>
                </c:pt>
                <c:pt idx="22">
                  <c:v>0.22</c:v>
                </c:pt>
                <c:pt idx="23">
                  <c:v>0.23</c:v>
                </c:pt>
                <c:pt idx="24">
                  <c:v>0.24</c:v>
                </c:pt>
                <c:pt idx="25">
                  <c:v>0.25</c:v>
                </c:pt>
                <c:pt idx="26">
                  <c:v>0.26</c:v>
                </c:pt>
                <c:pt idx="27">
                  <c:v>0.27</c:v>
                </c:pt>
                <c:pt idx="28">
                  <c:v>0.28000000000000003</c:v>
                </c:pt>
                <c:pt idx="29">
                  <c:v>0.28999999999999998</c:v>
                </c:pt>
                <c:pt idx="30">
                  <c:v>0.3</c:v>
                </c:pt>
                <c:pt idx="31">
                  <c:v>0.31</c:v>
                </c:pt>
                <c:pt idx="32">
                  <c:v>0.32</c:v>
                </c:pt>
                <c:pt idx="33">
                  <c:v>0.33</c:v>
                </c:pt>
                <c:pt idx="34">
                  <c:v>0.34</c:v>
                </c:pt>
                <c:pt idx="35">
                  <c:v>0.35</c:v>
                </c:pt>
                <c:pt idx="36">
                  <c:v>0.36</c:v>
                </c:pt>
                <c:pt idx="37">
                  <c:v>0.37</c:v>
                </c:pt>
                <c:pt idx="38">
                  <c:v>0.38</c:v>
                </c:pt>
                <c:pt idx="39">
                  <c:v>0.39</c:v>
                </c:pt>
                <c:pt idx="40">
                  <c:v>0.4</c:v>
                </c:pt>
                <c:pt idx="41">
                  <c:v>0.41</c:v>
                </c:pt>
                <c:pt idx="42">
                  <c:v>0.42</c:v>
                </c:pt>
                <c:pt idx="43">
                  <c:v>0.43</c:v>
                </c:pt>
                <c:pt idx="44">
                  <c:v>0.44</c:v>
                </c:pt>
                <c:pt idx="45">
                  <c:v>0.45</c:v>
                </c:pt>
                <c:pt idx="46">
                  <c:v>0.46</c:v>
                </c:pt>
                <c:pt idx="47">
                  <c:v>0.47</c:v>
                </c:pt>
                <c:pt idx="48">
                  <c:v>0.48</c:v>
                </c:pt>
                <c:pt idx="49">
                  <c:v>0.49</c:v>
                </c:pt>
                <c:pt idx="50">
                  <c:v>0.5</c:v>
                </c:pt>
                <c:pt idx="51">
                  <c:v>0.51</c:v>
                </c:pt>
                <c:pt idx="52">
                  <c:v>0.52</c:v>
                </c:pt>
                <c:pt idx="53">
                  <c:v>0.53</c:v>
                </c:pt>
                <c:pt idx="54">
                  <c:v>0.54</c:v>
                </c:pt>
                <c:pt idx="55">
                  <c:v>0.55000000000000004</c:v>
                </c:pt>
                <c:pt idx="56">
                  <c:v>0.56000000000000005</c:v>
                </c:pt>
                <c:pt idx="57">
                  <c:v>0.56999999999999995</c:v>
                </c:pt>
                <c:pt idx="58">
                  <c:v>0.57999999999999996</c:v>
                </c:pt>
                <c:pt idx="59">
                  <c:v>0.59</c:v>
                </c:pt>
                <c:pt idx="60">
                  <c:v>0.6</c:v>
                </c:pt>
                <c:pt idx="61">
                  <c:v>0.61</c:v>
                </c:pt>
                <c:pt idx="62">
                  <c:v>0.62</c:v>
                </c:pt>
                <c:pt idx="63">
                  <c:v>0.63</c:v>
                </c:pt>
                <c:pt idx="64">
                  <c:v>0.64</c:v>
                </c:pt>
                <c:pt idx="65">
                  <c:v>0.65</c:v>
                </c:pt>
                <c:pt idx="66">
                  <c:v>0.66</c:v>
                </c:pt>
                <c:pt idx="67">
                  <c:v>0.67</c:v>
                </c:pt>
                <c:pt idx="68">
                  <c:v>0.68</c:v>
                </c:pt>
                <c:pt idx="69">
                  <c:v>0.69</c:v>
                </c:pt>
                <c:pt idx="70">
                  <c:v>0.7</c:v>
                </c:pt>
                <c:pt idx="71">
                  <c:v>0.71</c:v>
                </c:pt>
                <c:pt idx="72">
                  <c:v>0.72</c:v>
                </c:pt>
                <c:pt idx="73">
                  <c:v>0.73</c:v>
                </c:pt>
                <c:pt idx="74">
                  <c:v>0.74</c:v>
                </c:pt>
                <c:pt idx="75">
                  <c:v>0.75</c:v>
                </c:pt>
                <c:pt idx="76">
                  <c:v>0.76</c:v>
                </c:pt>
                <c:pt idx="77">
                  <c:v>0.77</c:v>
                </c:pt>
                <c:pt idx="78">
                  <c:v>0.78</c:v>
                </c:pt>
                <c:pt idx="79">
                  <c:v>0.79</c:v>
                </c:pt>
                <c:pt idx="80">
                  <c:v>0.8</c:v>
                </c:pt>
                <c:pt idx="81">
                  <c:v>0.81</c:v>
                </c:pt>
                <c:pt idx="82">
                  <c:v>0.82</c:v>
                </c:pt>
                <c:pt idx="83">
                  <c:v>0.83</c:v>
                </c:pt>
                <c:pt idx="84">
                  <c:v>0.84</c:v>
                </c:pt>
                <c:pt idx="85">
                  <c:v>0.85</c:v>
                </c:pt>
                <c:pt idx="86">
                  <c:v>0.86</c:v>
                </c:pt>
                <c:pt idx="87">
                  <c:v>0.87</c:v>
                </c:pt>
                <c:pt idx="88">
                  <c:v>0.88</c:v>
                </c:pt>
                <c:pt idx="89">
                  <c:v>0.89</c:v>
                </c:pt>
                <c:pt idx="90">
                  <c:v>0.9</c:v>
                </c:pt>
                <c:pt idx="91">
                  <c:v>0.91</c:v>
                </c:pt>
                <c:pt idx="92">
                  <c:v>0.92</c:v>
                </c:pt>
                <c:pt idx="93">
                  <c:v>0.93</c:v>
                </c:pt>
                <c:pt idx="94">
                  <c:v>0.94</c:v>
                </c:pt>
                <c:pt idx="95">
                  <c:v>0.95</c:v>
                </c:pt>
                <c:pt idx="96">
                  <c:v>0.96</c:v>
                </c:pt>
                <c:pt idx="97">
                  <c:v>0.97</c:v>
                </c:pt>
                <c:pt idx="98">
                  <c:v>0.98</c:v>
                </c:pt>
                <c:pt idx="99">
                  <c:v>0.99</c:v>
                </c:pt>
              </c:numCache>
            </c:numRef>
          </c:xVal>
          <c:yVal>
            <c:numRef>
              <c:f>Efficiencies!$HN$3:$HN$102</c:f>
              <c:numCache>
                <c:formatCode>General</c:formatCode>
                <c:ptCount val="100"/>
                <c:pt idx="0">
                  <c:v>23.54531262482919</c:v>
                </c:pt>
                <c:pt idx="1">
                  <c:v>23.478645818423864</c:v>
                </c:pt>
                <c:pt idx="2">
                  <c:v>23.412214648066744</c:v>
                </c:pt>
                <c:pt idx="3">
                  <c:v>23.345547714290589</c:v>
                </c:pt>
                <c:pt idx="4">
                  <c:v>23.278880678115105</c:v>
                </c:pt>
                <c:pt idx="5">
                  <c:v>23.212449191218067</c:v>
                </c:pt>
                <c:pt idx="6">
                  <c:v>23.145781818237825</c:v>
                </c:pt>
                <c:pt idx="7">
                  <c:v>23.079114174484566</c:v>
                </c:pt>
                <c:pt idx="8">
                  <c:v>23.012446156154507</c:v>
                </c:pt>
                <c:pt idx="9">
                  <c:v>22.946013316204837</c:v>
                </c:pt>
                <c:pt idx="10">
                  <c:v>22.879344065842869</c:v>
                </c:pt>
                <c:pt idx="11">
                  <c:v>22.812673824993126</c:v>
                </c:pt>
                <c:pt idx="12">
                  <c:v>22.746002213941317</c:v>
                </c:pt>
                <c:pt idx="13">
                  <c:v>22.679564424524653</c:v>
                </c:pt>
                <c:pt idx="14">
                  <c:v>22.612888306699702</c:v>
                </c:pt>
                <c:pt idx="15">
                  <c:v>22.546208565670135</c:v>
                </c:pt>
                <c:pt idx="16">
                  <c:v>22.479759576093986</c:v>
                </c:pt>
                <c:pt idx="17">
                  <c:v>22.413067917872322</c:v>
                </c:pt>
                <c:pt idx="18">
                  <c:v>22.346366678865451</c:v>
                </c:pt>
                <c:pt idx="19">
                  <c:v>22.279652186174857</c:v>
                </c:pt>
                <c:pt idx="20">
                  <c:v>22.21315532141907</c:v>
                </c:pt>
                <c:pt idx="21">
                  <c:v>22.146397235635746</c:v>
                </c:pt>
                <c:pt idx="22">
                  <c:v>22.079604103336887</c:v>
                </c:pt>
                <c:pt idx="23">
                  <c:v>22.01299890173442</c:v>
                </c:pt>
                <c:pt idx="24">
                  <c:v>21.94609049687935</c:v>
                </c:pt>
                <c:pt idx="25">
                  <c:v>21.87908941905296</c:v>
                </c:pt>
                <c:pt idx="26">
                  <c:v>21.811960141060851</c:v>
                </c:pt>
                <c:pt idx="27">
                  <c:v>21.744891852659819</c:v>
                </c:pt>
                <c:pt idx="28">
                  <c:v>21.677340907618017</c:v>
                </c:pt>
                <c:pt idx="29">
                  <c:v>21.609450964815707</c:v>
                </c:pt>
                <c:pt idx="30">
                  <c:v>21.541334756304998</c:v>
                </c:pt>
                <c:pt idx="31">
                  <c:v>21.472329805696553</c:v>
                </c:pt>
                <c:pt idx="32">
                  <c:v>21.402428448433845</c:v>
                </c:pt>
                <c:pt idx="33">
                  <c:v>21.331287037248273</c:v>
                </c:pt>
                <c:pt idx="34">
                  <c:v>21.25869148506462</c:v>
                </c:pt>
                <c:pt idx="35">
                  <c:v>21.183471374946183</c:v>
                </c:pt>
                <c:pt idx="36">
                  <c:v>21.104972208982545</c:v>
                </c:pt>
                <c:pt idx="37">
                  <c:v>21.022240340394323</c:v>
                </c:pt>
                <c:pt idx="38">
                  <c:v>20.93295593249076</c:v>
                </c:pt>
                <c:pt idx="39">
                  <c:v>20.835365913814577</c:v>
                </c:pt>
                <c:pt idx="40">
                  <c:v>20.725465589928074</c:v>
                </c:pt>
                <c:pt idx="41">
                  <c:v>20.599474319283548</c:v>
                </c:pt>
                <c:pt idx="42">
                  <c:v>20.450166813417908</c:v>
                </c:pt>
                <c:pt idx="43">
                  <c:v>20.269886744464451</c:v>
                </c:pt>
                <c:pt idx="44">
                  <c:v>20.046141969865214</c:v>
                </c:pt>
                <c:pt idx="45">
                  <c:v>19.762338763499702</c:v>
                </c:pt>
                <c:pt idx="46">
                  <c:v>19.397030512223576</c:v>
                </c:pt>
                <c:pt idx="47">
                  <c:v>18.918002394787113</c:v>
                </c:pt>
                <c:pt idx="48">
                  <c:v>18.282019213817435</c:v>
                </c:pt>
                <c:pt idx="49">
                  <c:v>17.436422714881207</c:v>
                </c:pt>
                <c:pt idx="50">
                  <c:v>16.301526128829106</c:v>
                </c:pt>
                <c:pt idx="51">
                  <c:v>14.771536549647436</c:v>
                </c:pt>
                <c:pt idx="52">
                  <c:v>12.720039225211099</c:v>
                </c:pt>
                <c:pt idx="53">
                  <c:v>9.9704323664652801</c:v>
                </c:pt>
                <c:pt idx="54">
                  <c:v>6.2898540186303213</c:v>
                </c:pt>
                <c:pt idx="55">
                  <c:v>1.4368212003572314</c:v>
                </c:pt>
                <c:pt idx="56">
                  <c:v>-5.5609344685137989</c:v>
                </c:pt>
                <c:pt idx="57">
                  <c:v>-15.363529557728404</c:v>
                </c:pt>
                <c:pt idx="58">
                  <c:v>-28.898499003818703</c:v>
                </c:pt>
                <c:pt idx="59">
                  <c:v>-47.596689227923378</c:v>
                </c:pt>
                <c:pt idx="60">
                  <c:v>-73.437477233894839</c:v>
                </c:pt>
                <c:pt idx="61">
                  <c:v>-109.15905579036294</c:v>
                </c:pt>
                <c:pt idx="62">
                  <c:v>-158.54933373105843</c:v>
                </c:pt>
                <c:pt idx="63">
                  <c:v>-226.84835605830156</c:v>
                </c:pt>
                <c:pt idx="64">
                  <c:v>-321.30499618262797</c:v>
                </c:pt>
                <c:pt idx="65">
                  <c:v>-451.94706220466594</c:v>
                </c:pt>
                <c:pt idx="66">
                  <c:v>-632.64663184023902</c:v>
                </c:pt>
                <c:pt idx="67">
                  <c:v>-882.59379510928045</c:v>
                </c:pt>
                <c:pt idx="68">
                  <c:v>-1228.3353723596472</c:v>
                </c:pt>
                <c:pt idx="69">
                  <c:v>-1706.5951970829287</c:v>
                </c:pt>
                <c:pt idx="70">
                  <c:v>-2368.1755849104493</c:v>
                </c:pt>
                <c:pt idx="71">
                  <c:v>-3283.3544733045892</c:v>
                </c:pt>
                <c:pt idx="72">
                  <c:v>-4549.3516136210555</c:v>
                </c:pt>
                <c:pt idx="73">
                  <c:v>-6300.6570093367191</c:v>
                </c:pt>
                <c:pt idx="74">
                  <c:v>-8723.3188737310265</c:v>
                </c:pt>
                <c:pt idx="75">
                  <c:v>-12074.70903199285</c:v>
                </c:pt>
                <c:pt idx="76">
                  <c:v>-16710.865605818657</c:v>
                </c:pt>
                <c:pt idx="77">
                  <c:v>-23124.3178143964</c:v>
                </c:pt>
                <c:pt idx="78">
                  <c:v>-31996.411325425379</c:v>
                </c:pt>
                <c:pt idx="79">
                  <c:v>-44269.693100197379</c:v>
                </c:pt>
                <c:pt idx="80">
                  <c:v>-61248.045758586428</c:v>
                </c:pt>
                <c:pt idx="81">
                  <c:v>-84735.209545089965</c:v>
                </c:pt>
                <c:pt idx="82">
                  <c:v>-117226.4082014992</c:v>
                </c:pt>
                <c:pt idx="83">
                  <c:v>-162173.4367080463</c:v>
                </c:pt>
                <c:pt idx="84">
                  <c:v>-224351.373301605</c:v>
                </c:pt>
                <c:pt idx="85">
                  <c:v>-310365.87454603048</c:v>
                </c:pt>
                <c:pt idx="86">
                  <c:v>-429354.94750112033</c:v>
                </c:pt>
                <c:pt idx="87">
                  <c:v>-593959.75390721567</c:v>
                </c:pt>
                <c:pt idx="88">
                  <c:v>-821667.58274318243</c:v>
                </c:pt>
                <c:pt idx="89">
                  <c:v>-1136669.6659631389</c:v>
                </c:pt>
                <c:pt idx="90">
                  <c:v>-1572431.2081602947</c:v>
                </c:pt>
                <c:pt idx="91">
                  <c:v>-2175246.6651353831</c:v>
                </c:pt>
                <c:pt idx="92">
                  <c:v>-3009157.9772840124</c:v>
                </c:pt>
                <c:pt idx="93">
                  <c:v>-4162758.2613994991</c:v>
                </c:pt>
                <c:pt idx="94">
                  <c:v>-5758603.771940453</c:v>
                </c:pt>
                <c:pt idx="95">
                  <c:v>-7966234.0403129505</c:v>
                </c:pt>
                <c:pt idx="96">
                  <c:v>-11020183.426565168</c:v>
                </c:pt>
                <c:pt idx="97">
                  <c:v>-15244897.59588843</c:v>
                </c:pt>
                <c:pt idx="98">
                  <c:v>-21089201.998164475</c:v>
                </c:pt>
                <c:pt idx="99">
                  <c:v>-29173984.215117913</c:v>
                </c:pt>
              </c:numCache>
            </c:numRef>
          </c:yVal>
          <c:smooth val="1"/>
          <c:extLst>
            <c:ext xmlns:c16="http://schemas.microsoft.com/office/drawing/2014/chart" uri="{C3380CC4-5D6E-409C-BE32-E72D297353CC}">
              <c16:uniqueId val="{00000000-21EB-4C0B-8FB3-71835F527B98}"/>
            </c:ext>
          </c:extLst>
        </c:ser>
        <c:dLbls>
          <c:showLegendKey val="0"/>
          <c:showVal val="0"/>
          <c:showCatName val="0"/>
          <c:showSerName val="0"/>
          <c:showPercent val="0"/>
          <c:showBubbleSize val="0"/>
        </c:dLbls>
        <c:axId val="1077259688"/>
        <c:axId val="1077263624"/>
      </c:scatterChart>
      <c:scatterChart>
        <c:scatterStyle val="smoothMarker"/>
        <c:varyColors val="0"/>
        <c:ser>
          <c:idx val="1"/>
          <c:order val="1"/>
          <c:tx>
            <c:strRef>
              <c:f>Efficiencies!$HO$2</c:f>
              <c:strCache>
                <c:ptCount val="1"/>
                <c:pt idx="0">
                  <c:v>Power</c:v>
                </c:pt>
              </c:strCache>
            </c:strRef>
          </c:tx>
          <c:spPr>
            <a:ln w="19050" cap="rnd">
              <a:solidFill>
                <a:schemeClr val="accent2"/>
              </a:solidFill>
              <a:round/>
            </a:ln>
            <a:effectLst/>
          </c:spPr>
          <c:marker>
            <c:symbol val="none"/>
          </c:marker>
          <c:xVal>
            <c:numRef>
              <c:f>Efficiencies!$HM$3:$HM$102</c:f>
              <c:numCache>
                <c:formatCode>General</c:formatCode>
                <c:ptCount val="100"/>
                <c:pt idx="0">
                  <c:v>0</c:v>
                </c:pt>
                <c:pt idx="1">
                  <c:v>0.01</c:v>
                </c:pt>
                <c:pt idx="2">
                  <c:v>0.02</c:v>
                </c:pt>
                <c:pt idx="3">
                  <c:v>0.03</c:v>
                </c:pt>
                <c:pt idx="4">
                  <c:v>0.04</c:v>
                </c:pt>
                <c:pt idx="5">
                  <c:v>0.05</c:v>
                </c:pt>
                <c:pt idx="6">
                  <c:v>0.06</c:v>
                </c:pt>
                <c:pt idx="7">
                  <c:v>7.0000000000000007E-2</c:v>
                </c:pt>
                <c:pt idx="8">
                  <c:v>0.08</c:v>
                </c:pt>
                <c:pt idx="9">
                  <c:v>0.09</c:v>
                </c:pt>
                <c:pt idx="10">
                  <c:v>0.1</c:v>
                </c:pt>
                <c:pt idx="11">
                  <c:v>0.11</c:v>
                </c:pt>
                <c:pt idx="12">
                  <c:v>0.12</c:v>
                </c:pt>
                <c:pt idx="13">
                  <c:v>0.13</c:v>
                </c:pt>
                <c:pt idx="14">
                  <c:v>0.14000000000000001</c:v>
                </c:pt>
                <c:pt idx="15">
                  <c:v>0.15</c:v>
                </c:pt>
                <c:pt idx="16">
                  <c:v>0.16</c:v>
                </c:pt>
                <c:pt idx="17">
                  <c:v>0.17</c:v>
                </c:pt>
                <c:pt idx="18">
                  <c:v>0.18</c:v>
                </c:pt>
                <c:pt idx="19">
                  <c:v>0.19</c:v>
                </c:pt>
                <c:pt idx="20">
                  <c:v>0.2</c:v>
                </c:pt>
                <c:pt idx="21">
                  <c:v>0.21</c:v>
                </c:pt>
                <c:pt idx="22">
                  <c:v>0.22</c:v>
                </c:pt>
                <c:pt idx="23">
                  <c:v>0.23</c:v>
                </c:pt>
                <c:pt idx="24">
                  <c:v>0.24</c:v>
                </c:pt>
                <c:pt idx="25">
                  <c:v>0.25</c:v>
                </c:pt>
                <c:pt idx="26">
                  <c:v>0.26</c:v>
                </c:pt>
                <c:pt idx="27">
                  <c:v>0.27</c:v>
                </c:pt>
                <c:pt idx="28">
                  <c:v>0.28000000000000003</c:v>
                </c:pt>
                <c:pt idx="29">
                  <c:v>0.28999999999999998</c:v>
                </c:pt>
                <c:pt idx="30">
                  <c:v>0.3</c:v>
                </c:pt>
                <c:pt idx="31">
                  <c:v>0.31</c:v>
                </c:pt>
                <c:pt idx="32">
                  <c:v>0.32</c:v>
                </c:pt>
                <c:pt idx="33">
                  <c:v>0.33</c:v>
                </c:pt>
                <c:pt idx="34">
                  <c:v>0.34</c:v>
                </c:pt>
                <c:pt idx="35">
                  <c:v>0.35</c:v>
                </c:pt>
                <c:pt idx="36">
                  <c:v>0.36</c:v>
                </c:pt>
                <c:pt idx="37">
                  <c:v>0.37</c:v>
                </c:pt>
                <c:pt idx="38">
                  <c:v>0.38</c:v>
                </c:pt>
                <c:pt idx="39">
                  <c:v>0.39</c:v>
                </c:pt>
                <c:pt idx="40">
                  <c:v>0.4</c:v>
                </c:pt>
                <c:pt idx="41">
                  <c:v>0.41</c:v>
                </c:pt>
                <c:pt idx="42">
                  <c:v>0.42</c:v>
                </c:pt>
                <c:pt idx="43">
                  <c:v>0.43</c:v>
                </c:pt>
                <c:pt idx="44">
                  <c:v>0.44</c:v>
                </c:pt>
                <c:pt idx="45">
                  <c:v>0.45</c:v>
                </c:pt>
                <c:pt idx="46">
                  <c:v>0.46</c:v>
                </c:pt>
                <c:pt idx="47">
                  <c:v>0.47</c:v>
                </c:pt>
                <c:pt idx="48">
                  <c:v>0.48</c:v>
                </c:pt>
                <c:pt idx="49">
                  <c:v>0.49</c:v>
                </c:pt>
                <c:pt idx="50">
                  <c:v>0.5</c:v>
                </c:pt>
                <c:pt idx="51">
                  <c:v>0.51</c:v>
                </c:pt>
                <c:pt idx="52">
                  <c:v>0.52</c:v>
                </c:pt>
                <c:pt idx="53">
                  <c:v>0.53</c:v>
                </c:pt>
                <c:pt idx="54">
                  <c:v>0.54</c:v>
                </c:pt>
                <c:pt idx="55">
                  <c:v>0.55000000000000004</c:v>
                </c:pt>
                <c:pt idx="56">
                  <c:v>0.56000000000000005</c:v>
                </c:pt>
                <c:pt idx="57">
                  <c:v>0.56999999999999995</c:v>
                </c:pt>
                <c:pt idx="58">
                  <c:v>0.57999999999999996</c:v>
                </c:pt>
                <c:pt idx="59">
                  <c:v>0.59</c:v>
                </c:pt>
                <c:pt idx="60">
                  <c:v>0.6</c:v>
                </c:pt>
                <c:pt idx="61">
                  <c:v>0.61</c:v>
                </c:pt>
                <c:pt idx="62">
                  <c:v>0.62</c:v>
                </c:pt>
                <c:pt idx="63">
                  <c:v>0.63</c:v>
                </c:pt>
                <c:pt idx="64">
                  <c:v>0.64</c:v>
                </c:pt>
                <c:pt idx="65">
                  <c:v>0.65</c:v>
                </c:pt>
                <c:pt idx="66">
                  <c:v>0.66</c:v>
                </c:pt>
                <c:pt idx="67">
                  <c:v>0.67</c:v>
                </c:pt>
                <c:pt idx="68">
                  <c:v>0.68</c:v>
                </c:pt>
                <c:pt idx="69">
                  <c:v>0.69</c:v>
                </c:pt>
                <c:pt idx="70">
                  <c:v>0.7</c:v>
                </c:pt>
                <c:pt idx="71">
                  <c:v>0.71</c:v>
                </c:pt>
                <c:pt idx="72">
                  <c:v>0.72</c:v>
                </c:pt>
                <c:pt idx="73">
                  <c:v>0.73</c:v>
                </c:pt>
                <c:pt idx="74">
                  <c:v>0.74</c:v>
                </c:pt>
                <c:pt idx="75">
                  <c:v>0.75</c:v>
                </c:pt>
                <c:pt idx="76">
                  <c:v>0.76</c:v>
                </c:pt>
                <c:pt idx="77">
                  <c:v>0.77</c:v>
                </c:pt>
                <c:pt idx="78">
                  <c:v>0.78</c:v>
                </c:pt>
                <c:pt idx="79">
                  <c:v>0.79</c:v>
                </c:pt>
                <c:pt idx="80">
                  <c:v>0.8</c:v>
                </c:pt>
                <c:pt idx="81">
                  <c:v>0.81</c:v>
                </c:pt>
                <c:pt idx="82">
                  <c:v>0.82</c:v>
                </c:pt>
                <c:pt idx="83">
                  <c:v>0.83</c:v>
                </c:pt>
                <c:pt idx="84">
                  <c:v>0.84</c:v>
                </c:pt>
                <c:pt idx="85">
                  <c:v>0.85</c:v>
                </c:pt>
                <c:pt idx="86">
                  <c:v>0.86</c:v>
                </c:pt>
                <c:pt idx="87">
                  <c:v>0.87</c:v>
                </c:pt>
                <c:pt idx="88">
                  <c:v>0.88</c:v>
                </c:pt>
                <c:pt idx="89">
                  <c:v>0.89</c:v>
                </c:pt>
                <c:pt idx="90">
                  <c:v>0.9</c:v>
                </c:pt>
                <c:pt idx="91">
                  <c:v>0.91</c:v>
                </c:pt>
                <c:pt idx="92">
                  <c:v>0.92</c:v>
                </c:pt>
                <c:pt idx="93">
                  <c:v>0.93</c:v>
                </c:pt>
                <c:pt idx="94">
                  <c:v>0.94</c:v>
                </c:pt>
                <c:pt idx="95">
                  <c:v>0.95</c:v>
                </c:pt>
                <c:pt idx="96">
                  <c:v>0.96</c:v>
                </c:pt>
                <c:pt idx="97">
                  <c:v>0.97</c:v>
                </c:pt>
                <c:pt idx="98">
                  <c:v>0.98</c:v>
                </c:pt>
                <c:pt idx="99">
                  <c:v>0.99</c:v>
                </c:pt>
              </c:numCache>
            </c:numRef>
          </c:xVal>
          <c:yVal>
            <c:numRef>
              <c:f>Efficiencies!$HO$3:$HO$102</c:f>
              <c:numCache>
                <c:formatCode>General</c:formatCode>
                <c:ptCount val="100"/>
                <c:pt idx="0">
                  <c:v>0</c:v>
                </c:pt>
                <c:pt idx="1">
                  <c:v>0.23478645818423866</c:v>
                </c:pt>
                <c:pt idx="2">
                  <c:v>0.46824429296133491</c:v>
                </c:pt>
                <c:pt idx="3">
                  <c:v>0.70036643142871768</c:v>
                </c:pt>
                <c:pt idx="4">
                  <c:v>0.93115522712460419</c:v>
                </c:pt>
                <c:pt idx="5">
                  <c:v>1.1606224595609034</c:v>
                </c:pt>
                <c:pt idx="6">
                  <c:v>1.3887469090942695</c:v>
                </c:pt>
                <c:pt idx="7">
                  <c:v>1.6155379922139197</c:v>
                </c:pt>
                <c:pt idx="8">
                  <c:v>1.8409956924923605</c:v>
                </c:pt>
                <c:pt idx="9">
                  <c:v>2.0651411984584351</c:v>
                </c:pt>
                <c:pt idx="10">
                  <c:v>2.287934406584287</c:v>
                </c:pt>
                <c:pt idx="11">
                  <c:v>2.5093941207492438</c:v>
                </c:pt>
                <c:pt idx="12">
                  <c:v>2.7295202656729578</c:v>
                </c:pt>
                <c:pt idx="13">
                  <c:v>2.9483433751882049</c:v>
                </c:pt>
                <c:pt idx="14">
                  <c:v>3.1658043629379584</c:v>
                </c:pt>
                <c:pt idx="15">
                  <c:v>3.3819312848505203</c:v>
                </c:pt>
                <c:pt idx="16">
                  <c:v>3.5967615321750377</c:v>
                </c:pt>
                <c:pt idx="17">
                  <c:v>3.8102215460382949</c:v>
                </c:pt>
                <c:pt idx="18">
                  <c:v>4.0223460021957811</c:v>
                </c:pt>
                <c:pt idx="19">
                  <c:v>4.233133915373223</c:v>
                </c:pt>
                <c:pt idx="20">
                  <c:v>4.4426310642838143</c:v>
                </c:pt>
                <c:pt idx="21">
                  <c:v>4.6507434194835069</c:v>
                </c:pt>
                <c:pt idx="22">
                  <c:v>4.8575129027341148</c:v>
                </c:pt>
                <c:pt idx="23">
                  <c:v>5.0629897473989169</c:v>
                </c:pt>
                <c:pt idx="24">
                  <c:v>5.2670617192510436</c:v>
                </c:pt>
                <c:pt idx="25">
                  <c:v>5.46977235476324</c:v>
                </c:pt>
                <c:pt idx="26">
                  <c:v>5.6711096366758218</c:v>
                </c:pt>
                <c:pt idx="27">
                  <c:v>5.8711208002181516</c:v>
                </c:pt>
                <c:pt idx="28">
                  <c:v>6.069655454133045</c:v>
                </c:pt>
                <c:pt idx="29">
                  <c:v>6.2667407797965549</c:v>
                </c:pt>
                <c:pt idx="30">
                  <c:v>6.4624004268914996</c:v>
                </c:pt>
                <c:pt idx="31">
                  <c:v>6.6564222397659316</c:v>
                </c:pt>
                <c:pt idx="32">
                  <c:v>6.848777103498831</c:v>
                </c:pt>
                <c:pt idx="33">
                  <c:v>7.0393247222919308</c:v>
                </c:pt>
                <c:pt idx="34">
                  <c:v>7.2279551049219712</c:v>
                </c:pt>
                <c:pt idx="35">
                  <c:v>7.4142149812311633</c:v>
                </c:pt>
                <c:pt idx="36">
                  <c:v>7.5977899952337156</c:v>
                </c:pt>
                <c:pt idx="37">
                  <c:v>7.778228925945899</c:v>
                </c:pt>
                <c:pt idx="38">
                  <c:v>7.9545232543464888</c:v>
                </c:pt>
                <c:pt idx="39">
                  <c:v>8.1257927063876849</c:v>
                </c:pt>
                <c:pt idx="40">
                  <c:v>8.2901862359712304</c:v>
                </c:pt>
                <c:pt idx="41">
                  <c:v>8.4457844709062542</c:v>
                </c:pt>
                <c:pt idx="42">
                  <c:v>8.5890700616355211</c:v>
                </c:pt>
                <c:pt idx="43">
                  <c:v>8.7160513001197142</c:v>
                </c:pt>
                <c:pt idx="44">
                  <c:v>8.820302466740694</c:v>
                </c:pt>
                <c:pt idx="45">
                  <c:v>8.8930524435748666</c:v>
                </c:pt>
                <c:pt idx="46">
                  <c:v>8.9226340356228455</c:v>
                </c:pt>
                <c:pt idx="47">
                  <c:v>8.8914611255499416</c:v>
                </c:pt>
                <c:pt idx="48">
                  <c:v>8.775369222632369</c:v>
                </c:pt>
                <c:pt idx="49">
                  <c:v>8.5438471302917911</c:v>
                </c:pt>
                <c:pt idx="50">
                  <c:v>8.1507630644145532</c:v>
                </c:pt>
                <c:pt idx="51">
                  <c:v>7.5334836403201928</c:v>
                </c:pt>
                <c:pt idx="52">
                  <c:v>6.6144203971097717</c:v>
                </c:pt>
                <c:pt idx="53">
                  <c:v>5.2843291542265991</c:v>
                </c:pt>
                <c:pt idx="54">
                  <c:v>3.3965211700603737</c:v>
                </c:pt>
                <c:pt idx="55">
                  <c:v>0.7902516601964773</c:v>
                </c:pt>
                <c:pt idx="56">
                  <c:v>-3.1141233023677275</c:v>
                </c:pt>
                <c:pt idx="57">
                  <c:v>-8.7572118479051895</c:v>
                </c:pt>
                <c:pt idx="58">
                  <c:v>-16.761129422214847</c:v>
                </c:pt>
                <c:pt idx="59">
                  <c:v>-28.08204664447479</c:v>
                </c:pt>
                <c:pt idx="60">
                  <c:v>-44.062486340336903</c:v>
                </c:pt>
                <c:pt idx="61">
                  <c:v>-66.587024032121391</c:v>
                </c:pt>
                <c:pt idx="62">
                  <c:v>-98.300586913256225</c:v>
                </c:pt>
                <c:pt idx="63">
                  <c:v>-142.91446431672998</c:v>
                </c:pt>
                <c:pt idx="64">
                  <c:v>-205.63519755688191</c:v>
                </c:pt>
                <c:pt idx="65">
                  <c:v>-293.76559043303286</c:v>
                </c:pt>
                <c:pt idx="66">
                  <c:v>-417.54677701455779</c:v>
                </c:pt>
                <c:pt idx="67">
                  <c:v>-591.33784272321793</c:v>
                </c:pt>
                <c:pt idx="68">
                  <c:v>-835.26805320456015</c:v>
                </c:pt>
                <c:pt idx="69">
                  <c:v>-1177.5506859872207</c:v>
                </c:pt>
                <c:pt idx="70">
                  <c:v>-1657.7229094373145</c:v>
                </c:pt>
                <c:pt idx="71">
                  <c:v>-2331.1816760462584</c:v>
                </c:pt>
                <c:pt idx="72">
                  <c:v>-3275.53316180716</c:v>
                </c:pt>
                <c:pt idx="73">
                  <c:v>-4599.4796168158045</c:v>
                </c:pt>
                <c:pt idx="74">
                  <c:v>-6455.2559665609597</c:v>
                </c:pt>
                <c:pt idx="75">
                  <c:v>-9056.0317739946368</c:v>
                </c:pt>
                <c:pt idx="76">
                  <c:v>-12700.25786042218</c:v>
                </c:pt>
                <c:pt idx="77">
                  <c:v>-17805.724717085228</c:v>
                </c:pt>
                <c:pt idx="78">
                  <c:v>-24957.200833831797</c:v>
                </c:pt>
                <c:pt idx="79">
                  <c:v>-34973.057549155928</c:v>
                </c:pt>
                <c:pt idx="80">
                  <c:v>-48998.436606869145</c:v>
                </c:pt>
                <c:pt idx="81">
                  <c:v>-68635.519731522872</c:v>
                </c:pt>
                <c:pt idx="82">
                  <c:v>-96125.654725229339</c:v>
                </c:pt>
                <c:pt idx="83">
                  <c:v>-134603.95246767843</c:v>
                </c:pt>
                <c:pt idx="84">
                  <c:v>-188455.15357334819</c:v>
                </c:pt>
                <c:pt idx="85">
                  <c:v>-263810.9933641259</c:v>
                </c:pt>
                <c:pt idx="86">
                  <c:v>-369245.25485096348</c:v>
                </c:pt>
                <c:pt idx="87">
                  <c:v>-516744.98589927761</c:v>
                </c:pt>
                <c:pt idx="88">
                  <c:v>-723067.47281400056</c:v>
                </c:pt>
                <c:pt idx="89">
                  <c:v>-1011636.0027071936</c:v>
                </c:pt>
                <c:pt idx="90">
                  <c:v>-1415188.0873442653</c:v>
                </c:pt>
                <c:pt idx="91">
                  <c:v>-1979474.4652731987</c:v>
                </c:pt>
                <c:pt idx="92">
                  <c:v>-2768425.3391012913</c:v>
                </c:pt>
                <c:pt idx="93">
                  <c:v>-3871365.1831015344</c:v>
                </c:pt>
                <c:pt idx="94">
                  <c:v>-5413087.5456240252</c:v>
                </c:pt>
                <c:pt idx="95">
                  <c:v>-7567922.3382973028</c:v>
                </c:pt>
                <c:pt idx="96">
                  <c:v>-10579376.089502562</c:v>
                </c:pt>
                <c:pt idx="97">
                  <c:v>-14787550.668011777</c:v>
                </c:pt>
                <c:pt idx="98">
                  <c:v>-20667417.958201185</c:v>
                </c:pt>
                <c:pt idx="99">
                  <c:v>-28882244.372966733</c:v>
                </c:pt>
              </c:numCache>
            </c:numRef>
          </c:yVal>
          <c:smooth val="1"/>
          <c:extLst>
            <c:ext xmlns:c16="http://schemas.microsoft.com/office/drawing/2014/chart" uri="{C3380CC4-5D6E-409C-BE32-E72D297353CC}">
              <c16:uniqueId val="{00000001-21EB-4C0B-8FB3-71835F527B98}"/>
            </c:ext>
          </c:extLst>
        </c:ser>
        <c:dLbls>
          <c:showLegendKey val="0"/>
          <c:showVal val="0"/>
          <c:showCatName val="0"/>
          <c:showSerName val="0"/>
          <c:showPercent val="0"/>
          <c:showBubbleSize val="0"/>
        </c:dLbls>
        <c:axId val="1189439192"/>
        <c:axId val="1189436240"/>
      </c:scatterChart>
      <c:valAx>
        <c:axId val="107725968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l-NL"/>
                  <a:t>Voltage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077263624"/>
        <c:crosses val="autoZero"/>
        <c:crossBetween val="midCat"/>
      </c:valAx>
      <c:valAx>
        <c:axId val="1077263624"/>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l-NL"/>
                  <a:t>Current density (A/m^2)</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077259688"/>
        <c:crosses val="autoZero"/>
        <c:crossBetween val="midCat"/>
      </c:valAx>
      <c:valAx>
        <c:axId val="1189436240"/>
        <c:scaling>
          <c:orientation val="minMax"/>
          <c:min val="0"/>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l-NL"/>
                  <a:t>W/m^2</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189439192"/>
        <c:crosses val="max"/>
        <c:crossBetween val="midCat"/>
      </c:valAx>
      <c:valAx>
        <c:axId val="1189439192"/>
        <c:scaling>
          <c:orientation val="minMax"/>
        </c:scaling>
        <c:delete val="1"/>
        <c:axPos val="b"/>
        <c:numFmt formatCode="General" sourceLinked="1"/>
        <c:majorTickMark val="out"/>
        <c:minorTickMark val="none"/>
        <c:tickLblPos val="nextTo"/>
        <c:crossAx val="118943624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9</xdr:col>
      <xdr:colOff>315686</xdr:colOff>
      <xdr:row>3</xdr:row>
      <xdr:rowOff>108859</xdr:rowOff>
    </xdr:from>
    <xdr:to>
      <xdr:col>18</xdr:col>
      <xdr:colOff>76201</xdr:colOff>
      <xdr:row>18</xdr:row>
      <xdr:rowOff>152400</xdr:rowOff>
    </xdr:to>
    <xdr:sp macro="" textlink="">
      <xdr:nvSpPr>
        <xdr:cNvPr id="2" name="TextBox 1">
          <a:extLst>
            <a:ext uri="{FF2B5EF4-FFF2-40B4-BE49-F238E27FC236}">
              <a16:creationId xmlns:a16="http://schemas.microsoft.com/office/drawing/2014/main" id="{66C2386C-D923-46FA-AD12-C71087861D9A}"/>
            </a:ext>
          </a:extLst>
        </xdr:cNvPr>
        <xdr:cNvSpPr txBox="1"/>
      </xdr:nvSpPr>
      <xdr:spPr>
        <a:xfrm>
          <a:off x="9659711" y="680359"/>
          <a:ext cx="5246915" cy="290104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nl-NL" sz="1100"/>
            <a:t>Numerical model based on path length probabilities by Sychugov,</a:t>
          </a:r>
          <a:r>
            <a:rPr lang="nl-NL" sz="1100" baseline="0"/>
            <a:t> developed by T. de Bruin and W.G.H.J.M. van Sark. Please cite this source according to the publishers website. </a:t>
          </a:r>
        </a:p>
        <a:p>
          <a:endParaRPr lang="nl-NL" sz="1100" baseline="0"/>
        </a:p>
        <a:p>
          <a:r>
            <a:rPr lang="nl-NL" sz="1100" b="1" baseline="0"/>
            <a:t>Instructions:</a:t>
          </a:r>
        </a:p>
        <a:p>
          <a:r>
            <a:rPr lang="nl-NL" sz="1100" b="0" baseline="0"/>
            <a:t>1) Luminophore spectra (molar absorption coefficient and emission) should be inserted in column "B" and "C" in the "Input spectra" tab. Optionally, the incoming spectrum, waveguide absorption coefficient and solar cell EQE can be changed in that tab. </a:t>
          </a:r>
        </a:p>
        <a:p>
          <a:r>
            <a:rPr lang="nl-NL" sz="1100" b="0" baseline="0"/>
            <a:t>2) In this tab (Input parameters and start) the dimensions of the LSC, the luminophore concentration, refractive index of the waveguide, quantum yield of the luminophore can be specified and solar cell parameters can be specified. </a:t>
          </a:r>
        </a:p>
        <a:p>
          <a:r>
            <a:rPr lang="nl-NL" sz="1100" b="0" baseline="0"/>
            <a:t>3) Results are shown in the section </a:t>
          </a:r>
          <a:r>
            <a:rPr lang="nl-NL" sz="1100" b="1" baseline="0"/>
            <a:t>Results</a:t>
          </a:r>
          <a:r>
            <a:rPr lang="nl-NL" sz="1100" b="0" baseline="0"/>
            <a:t> in this tab. </a:t>
          </a:r>
        </a:p>
        <a:p>
          <a:r>
            <a:rPr lang="nl-NL" sz="1100" b="0" baseline="0"/>
            <a:t>4) </a:t>
          </a:r>
          <a:r>
            <a:rPr lang="nl-NL" sz="1100" b="1" baseline="0"/>
            <a:t>Validation input </a:t>
          </a:r>
          <a:r>
            <a:rPr lang="nl-NL" sz="1100" b="0" baseline="0"/>
            <a:t>is used to validate potential changes to the algorithm. Provided that the input variables are the same, the ratio of results should equal 1.0.</a:t>
          </a:r>
        </a:p>
        <a:p>
          <a:endParaRPr lang="nl-NL" sz="1100" b="0" baseline="0"/>
        </a:p>
        <a:p>
          <a:r>
            <a:rPr lang="nl-NL" sz="1100" b="0"/>
            <a:t>There is also a GitHub</a:t>
          </a:r>
          <a:r>
            <a:rPr lang="nl-NL" sz="1100" b="0" baseline="0"/>
            <a:t> repo with the Python code. </a:t>
          </a:r>
          <a:endParaRPr lang="nl-NL" sz="1100" b="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167640</xdr:colOff>
      <xdr:row>4</xdr:row>
      <xdr:rowOff>161925</xdr:rowOff>
    </xdr:from>
    <xdr:to>
      <xdr:col>5</xdr:col>
      <xdr:colOff>186690</xdr:colOff>
      <xdr:row>19</xdr:row>
      <xdr:rowOff>47625</xdr:rowOff>
    </xdr:to>
    <xdr:graphicFrame macro="">
      <xdr:nvGraphicFramePr>
        <xdr:cNvPr id="3" name="Chart 2">
          <a:extLst>
            <a:ext uri="{FF2B5EF4-FFF2-40B4-BE49-F238E27FC236}">
              <a16:creationId xmlns:a16="http://schemas.microsoft.com/office/drawing/2014/main" id="{3DE7F0F7-B3AF-B608-90BE-934958FC45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8</xdr:row>
      <xdr:rowOff>123825</xdr:rowOff>
    </xdr:from>
    <xdr:to>
      <xdr:col>5</xdr:col>
      <xdr:colOff>685800</xdr:colOff>
      <xdr:row>25</xdr:row>
      <xdr:rowOff>147637</xdr:rowOff>
    </xdr:to>
    <xdr:graphicFrame macro="">
      <xdr:nvGraphicFramePr>
        <xdr:cNvPr id="2" name="Chart 1">
          <a:extLst>
            <a:ext uri="{FF2B5EF4-FFF2-40B4-BE49-F238E27FC236}">
              <a16:creationId xmlns:a16="http://schemas.microsoft.com/office/drawing/2014/main" id="{570F950C-6C0F-4578-97C6-5C91021B57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681990</xdr:colOff>
      <xdr:row>32</xdr:row>
      <xdr:rowOff>4761</xdr:rowOff>
    </xdr:from>
    <xdr:to>
      <xdr:col>4</xdr:col>
      <xdr:colOff>445770</xdr:colOff>
      <xdr:row>46</xdr:row>
      <xdr:rowOff>9525</xdr:rowOff>
    </xdr:to>
    <xdr:graphicFrame macro="">
      <xdr:nvGraphicFramePr>
        <xdr:cNvPr id="2" name="Chart 1">
          <a:extLst>
            <a:ext uri="{FF2B5EF4-FFF2-40B4-BE49-F238E27FC236}">
              <a16:creationId xmlns:a16="http://schemas.microsoft.com/office/drawing/2014/main" id="{B28A081C-F173-4DA4-821D-BC32422A43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18</xdr:col>
      <xdr:colOff>0</xdr:colOff>
      <xdr:row>7</xdr:row>
      <xdr:rowOff>76200</xdr:rowOff>
    </xdr:from>
    <xdr:to>
      <xdr:col>23</xdr:col>
      <xdr:colOff>85725</xdr:colOff>
      <xdr:row>21</xdr:row>
      <xdr:rowOff>152400</xdr:rowOff>
    </xdr:to>
    <xdr:graphicFrame macro="">
      <xdr:nvGraphicFramePr>
        <xdr:cNvPr id="3" name="Chart 2">
          <a:extLst>
            <a:ext uri="{FF2B5EF4-FFF2-40B4-BE49-F238E27FC236}">
              <a16:creationId xmlns:a16="http://schemas.microsoft.com/office/drawing/2014/main" id="{B48A3045-291E-4471-8EF8-0A789D7B14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1201271</xdr:colOff>
      <xdr:row>8</xdr:row>
      <xdr:rowOff>98612</xdr:rowOff>
    </xdr:from>
    <xdr:to>
      <xdr:col>10</xdr:col>
      <xdr:colOff>905435</xdr:colOff>
      <xdr:row>23</xdr:row>
      <xdr:rowOff>152400</xdr:rowOff>
    </xdr:to>
    <xdr:graphicFrame macro="">
      <xdr:nvGraphicFramePr>
        <xdr:cNvPr id="4" name="Chart 3">
          <a:extLst>
            <a:ext uri="{FF2B5EF4-FFF2-40B4-BE49-F238E27FC236}">
              <a16:creationId xmlns:a16="http://schemas.microsoft.com/office/drawing/2014/main" id="{D9E3C7A4-F965-406D-93F6-0105271758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F636E-678B-4FB6-8513-9098B4D7462A}">
  <dimension ref="A2:I65"/>
  <sheetViews>
    <sheetView topLeftCell="A28" zoomScaleNormal="100" workbookViewId="0">
      <selection activeCell="E9" sqref="E9"/>
    </sheetView>
  </sheetViews>
  <sheetFormatPr defaultRowHeight="15" x14ac:dyDescent="0.25"/>
  <cols>
    <col min="1" max="2" width="29.85546875" customWidth="1"/>
    <col min="3" max="3" width="16.140625" customWidth="1"/>
    <col min="4" max="4" width="17" bestFit="1" customWidth="1"/>
    <col min="9" max="9" width="10.7109375" bestFit="1" customWidth="1"/>
  </cols>
  <sheetData>
    <row r="2" spans="1:5" x14ac:dyDescent="0.25">
      <c r="A2" s="1" t="s">
        <v>1</v>
      </c>
      <c r="B2" s="1" t="s">
        <v>30</v>
      </c>
    </row>
    <row r="3" spans="1:5" x14ac:dyDescent="0.25">
      <c r="A3" t="s">
        <v>2</v>
      </c>
      <c r="B3" t="s">
        <v>32</v>
      </c>
      <c r="C3">
        <v>4</v>
      </c>
      <c r="D3" t="s">
        <v>5</v>
      </c>
      <c r="E3" s="1" t="str">
        <f>IF(_h&lt;_w,"The width is larger than the height, switch the values for the algorithm to work", "Height and width assertion statisfied")</f>
        <v>Height and width assertion statisfied</v>
      </c>
    </row>
    <row r="4" spans="1:5" x14ac:dyDescent="0.25">
      <c r="A4" t="s">
        <v>3</v>
      </c>
      <c r="B4" t="s">
        <v>33</v>
      </c>
      <c r="C4">
        <v>8</v>
      </c>
      <c r="D4" t="s">
        <v>5</v>
      </c>
    </row>
    <row r="5" spans="1:5" x14ac:dyDescent="0.25">
      <c r="A5" t="s">
        <v>36</v>
      </c>
      <c r="B5" t="s">
        <v>35</v>
      </c>
      <c r="C5">
        <v>0.5</v>
      </c>
      <c r="D5" t="s">
        <v>5</v>
      </c>
    </row>
    <row r="6" spans="1:5" x14ac:dyDescent="0.25">
      <c r="A6" t="s">
        <v>4</v>
      </c>
      <c r="B6" t="s">
        <v>34</v>
      </c>
      <c r="C6" s="8" cm="1">
        <f t="array" ref="C6">SQRT(_w*_w+_h*_h)</f>
        <v>8.9442719099991592</v>
      </c>
      <c r="D6" t="s">
        <v>5</v>
      </c>
      <c r="E6" s="1"/>
    </row>
    <row r="7" spans="1:5" x14ac:dyDescent="0.25">
      <c r="A7" t="s">
        <v>180</v>
      </c>
      <c r="B7" t="s">
        <v>181</v>
      </c>
      <c r="C7">
        <f>(2*(_w*_t)+2*(_h*_t))/10^4</f>
        <v>1.1999999999999999E-3</v>
      </c>
      <c r="D7" t="s">
        <v>182</v>
      </c>
    </row>
    <row r="9" spans="1:5" x14ac:dyDescent="0.25">
      <c r="A9" s="1" t="s">
        <v>6</v>
      </c>
    </row>
    <row r="10" spans="1:5" x14ac:dyDescent="0.25">
      <c r="A10" t="s">
        <v>7</v>
      </c>
      <c r="B10" t="s">
        <v>31</v>
      </c>
      <c r="C10">
        <v>30</v>
      </c>
      <c r="D10" t="s">
        <v>8</v>
      </c>
    </row>
    <row r="12" spans="1:5" x14ac:dyDescent="0.25">
      <c r="A12" s="1" t="s">
        <v>9</v>
      </c>
      <c r="B12" s="1"/>
    </row>
    <row r="13" spans="1:5" x14ac:dyDescent="0.25">
      <c r="A13" t="s">
        <v>10</v>
      </c>
      <c r="B13" t="s">
        <v>37</v>
      </c>
      <c r="C13">
        <v>1.5</v>
      </c>
    </row>
    <row r="14" spans="1:5" x14ac:dyDescent="0.25">
      <c r="A14" t="s">
        <v>11</v>
      </c>
      <c r="B14" t="s">
        <v>38</v>
      </c>
      <c r="C14">
        <v>1</v>
      </c>
    </row>
    <row r="15" spans="1:5" x14ac:dyDescent="0.25">
      <c r="A15" t="s">
        <v>12</v>
      </c>
      <c r="B15" t="s">
        <v>39</v>
      </c>
      <c r="C15" s="8">
        <f>DEGREES(ASIN(C14/C13))</f>
        <v>41.810314895778596</v>
      </c>
      <c r="D15" t="s">
        <v>13</v>
      </c>
    </row>
    <row r="16" spans="1:5" x14ac:dyDescent="0.25">
      <c r="A16" t="s">
        <v>54</v>
      </c>
      <c r="B16" t="s">
        <v>264</v>
      </c>
      <c r="C16" s="8">
        <f>1 - ((_n_air-_n_wg)/(_n_air+_n_wg))^2</f>
        <v>0.96</v>
      </c>
    </row>
    <row r="17" spans="1:9" x14ac:dyDescent="0.25">
      <c r="C17" s="8"/>
    </row>
    <row r="18" spans="1:9" x14ac:dyDescent="0.25">
      <c r="A18" s="1" t="s">
        <v>14</v>
      </c>
      <c r="B18" s="1"/>
    </row>
    <row r="19" spans="1:9" x14ac:dyDescent="0.25">
      <c r="A19" t="s">
        <v>15</v>
      </c>
      <c r="C19">
        <f>2*PI()*(1-COS(RADIANS(C15)))</f>
        <v>1.5999754864857689</v>
      </c>
      <c r="I19" t="s">
        <v>278</v>
      </c>
    </row>
    <row r="20" spans="1:9" x14ac:dyDescent="0.25">
      <c r="A20" t="s">
        <v>279</v>
      </c>
      <c r="B20" t="s">
        <v>40</v>
      </c>
      <c r="C20">
        <f>2*C19/(4*PI())</f>
        <v>0.2546440075000701</v>
      </c>
      <c r="G20" t="s">
        <v>277</v>
      </c>
      <c r="H20" t="s">
        <v>310</v>
      </c>
      <c r="I20" s="50">
        <v>45173</v>
      </c>
    </row>
    <row r="21" spans="1:9" x14ac:dyDescent="0.25">
      <c r="A21" t="s">
        <v>16</v>
      </c>
      <c r="B21" t="s">
        <v>46</v>
      </c>
      <c r="C21">
        <v>0.96</v>
      </c>
      <c r="D21" s="1" t="s">
        <v>306</v>
      </c>
      <c r="E21" s="1"/>
    </row>
    <row r="23" spans="1:9" x14ac:dyDescent="0.25">
      <c r="A23" s="1" t="s">
        <v>17</v>
      </c>
      <c r="B23" s="1"/>
    </row>
    <row r="24" spans="1:9" x14ac:dyDescent="0.25">
      <c r="A24" t="s">
        <v>18</v>
      </c>
      <c r="B24" t="s">
        <v>64</v>
      </c>
      <c r="C24">
        <f>Sychugov!I13</f>
        <v>1.1027661475485584</v>
      </c>
      <c r="D24" t="s">
        <v>65</v>
      </c>
    </row>
    <row r="25" spans="1:9" x14ac:dyDescent="0.25">
      <c r="A25" s="2" t="s">
        <v>29</v>
      </c>
      <c r="B25" s="2" t="s">
        <v>45</v>
      </c>
      <c r="C25" s="6">
        <f>Sychugov!I7</f>
        <v>1.1442866484009349</v>
      </c>
      <c r="D25" t="s">
        <v>65</v>
      </c>
    </row>
    <row r="26" spans="1:9" x14ac:dyDescent="0.25">
      <c r="A26" s="2"/>
      <c r="B26" s="2"/>
      <c r="C26" s="6"/>
    </row>
    <row r="27" spans="1:9" x14ac:dyDescent="0.25">
      <c r="A27" s="51" t="s">
        <v>288</v>
      </c>
      <c r="B27" s="2"/>
      <c r="C27" s="6"/>
    </row>
    <row r="28" spans="1:9" x14ac:dyDescent="0.25">
      <c r="A28" t="s">
        <v>283</v>
      </c>
      <c r="B28" s="2" t="s">
        <v>289</v>
      </c>
      <c r="C28" s="7">
        <f>3.25*10^-7</f>
        <v>3.2499999999999996E-7</v>
      </c>
      <c r="D28" t="s">
        <v>178</v>
      </c>
    </row>
    <row r="29" spans="1:9" x14ac:dyDescent="0.25">
      <c r="A29" t="s">
        <v>284</v>
      </c>
      <c r="B29" s="2" t="s">
        <v>290</v>
      </c>
      <c r="C29">
        <f>1500/10^4</f>
        <v>0.15</v>
      </c>
      <c r="D29" t="s">
        <v>285</v>
      </c>
    </row>
    <row r="30" spans="1:9" x14ac:dyDescent="0.25">
      <c r="A30" t="s">
        <v>286</v>
      </c>
      <c r="B30" s="2" t="s">
        <v>291</v>
      </c>
      <c r="C30">
        <f>1.5/10^4</f>
        <v>1.4999999999999999E-4</v>
      </c>
      <c r="D30" t="s">
        <v>285</v>
      </c>
    </row>
    <row r="31" spans="1:9" x14ac:dyDescent="0.25">
      <c r="A31" t="s">
        <v>287</v>
      </c>
      <c r="B31" s="2" t="s">
        <v>292</v>
      </c>
      <c r="C31">
        <v>1.2</v>
      </c>
    </row>
    <row r="32" spans="1:9" x14ac:dyDescent="0.25">
      <c r="A32" s="2"/>
      <c r="B32" s="2"/>
      <c r="C32" s="6"/>
    </row>
    <row r="33" spans="1:4" x14ac:dyDescent="0.25">
      <c r="A33" s="1" t="s">
        <v>19</v>
      </c>
      <c r="B33" s="1"/>
    </row>
    <row r="34" spans="1:4" x14ac:dyDescent="0.25">
      <c r="A34" s="2" t="s">
        <v>20</v>
      </c>
      <c r="B34" s="2" t="s">
        <v>41</v>
      </c>
      <c r="C34" s="3">
        <v>6.6260701499999998E-34</v>
      </c>
      <c r="D34" t="s">
        <v>21</v>
      </c>
    </row>
    <row r="35" spans="1:4" x14ac:dyDescent="0.25">
      <c r="A35" s="2" t="s">
        <v>22</v>
      </c>
      <c r="B35" s="2" t="s">
        <v>42</v>
      </c>
      <c r="C35" s="3">
        <v>299792458</v>
      </c>
      <c r="D35" t="s">
        <v>23</v>
      </c>
    </row>
    <row r="36" spans="1:4" x14ac:dyDescent="0.25">
      <c r="A36" s="2" t="s">
        <v>24</v>
      </c>
      <c r="B36" s="2" t="s">
        <v>43</v>
      </c>
      <c r="C36" s="3">
        <v>1.6022000000000001E-19</v>
      </c>
      <c r="D36" t="s">
        <v>25</v>
      </c>
    </row>
    <row r="37" spans="1:4" x14ac:dyDescent="0.25">
      <c r="A37" s="2" t="s">
        <v>26</v>
      </c>
      <c r="B37" s="2" t="s">
        <v>44</v>
      </c>
      <c r="C37">
        <f>1.38064852 * 10^-23</f>
        <v>1.3806485200000002E-23</v>
      </c>
      <c r="D37" t="s">
        <v>27</v>
      </c>
    </row>
    <row r="38" spans="1:4" x14ac:dyDescent="0.25">
      <c r="A38" s="2" t="s">
        <v>293</v>
      </c>
      <c r="B38" s="2" t="s">
        <v>294</v>
      </c>
      <c r="C38" s="2">
        <v>298</v>
      </c>
      <c r="D38" t="s">
        <v>295</v>
      </c>
    </row>
    <row r="39" spans="1:4" x14ac:dyDescent="0.25">
      <c r="A39" s="2" t="s">
        <v>296</v>
      </c>
      <c r="B39" s="2" t="s">
        <v>297</v>
      </c>
      <c r="C39" s="52" cm="1">
        <f t="array" ref="C39">_k_b*_temp/_q_charge</f>
        <v>2.5679269689177379E-2</v>
      </c>
      <c r="D39" t="s">
        <v>25</v>
      </c>
    </row>
    <row r="41" spans="1:4" x14ac:dyDescent="0.25">
      <c r="A41" s="1" t="s">
        <v>98</v>
      </c>
    </row>
    <row r="42" spans="1:4" x14ac:dyDescent="0.25">
      <c r="A42" s="2" t="s">
        <v>75</v>
      </c>
      <c r="B42" s="36">
        <f>Efficiencies!B11</f>
        <v>3.4675018613774908E-2</v>
      </c>
    </row>
    <row r="43" spans="1:4" x14ac:dyDescent="0.25">
      <c r="A43" s="2" t="s">
        <v>84</v>
      </c>
      <c r="B43" s="35">
        <f>AVT!T5</f>
        <v>0.79183500076563318</v>
      </c>
    </row>
    <row r="44" spans="1:4" x14ac:dyDescent="0.25">
      <c r="A44" s="2" t="s">
        <v>99</v>
      </c>
      <c r="B44">
        <f>CRI!AD37</f>
        <v>36.121778165775709</v>
      </c>
    </row>
    <row r="45" spans="1:4" x14ac:dyDescent="0.25">
      <c r="A45" s="2" t="s">
        <v>177</v>
      </c>
      <c r="B45" s="44">
        <f>Efficiencies!B14</f>
        <v>8.9226340356228454E-3</v>
      </c>
    </row>
    <row r="46" spans="1:4" x14ac:dyDescent="0.25">
      <c r="A46" s="2" t="s">
        <v>257</v>
      </c>
      <c r="B46" s="44">
        <f>B45*B43</f>
        <v>7.0652539284288803E-3</v>
      </c>
    </row>
    <row r="48" spans="1:4" x14ac:dyDescent="0.25">
      <c r="A48" s="1" t="s">
        <v>164</v>
      </c>
    </row>
    <row r="49" spans="1:3" x14ac:dyDescent="0.25">
      <c r="A49" t="s">
        <v>2</v>
      </c>
      <c r="B49">
        <v>4</v>
      </c>
      <c r="C49" t="s">
        <v>5</v>
      </c>
    </row>
    <row r="50" spans="1:3" x14ac:dyDescent="0.25">
      <c r="A50" t="s">
        <v>3</v>
      </c>
      <c r="B50">
        <v>8</v>
      </c>
      <c r="C50" t="s">
        <v>5</v>
      </c>
    </row>
    <row r="51" spans="1:3" x14ac:dyDescent="0.25">
      <c r="A51" t="s">
        <v>36</v>
      </c>
      <c r="B51">
        <v>0.5</v>
      </c>
      <c r="C51" t="s">
        <v>5</v>
      </c>
    </row>
    <row r="52" spans="1:3" x14ac:dyDescent="0.25">
      <c r="A52" t="s">
        <v>186</v>
      </c>
      <c r="B52" s="1" t="s">
        <v>303</v>
      </c>
    </row>
    <row r="53" spans="1:3" x14ac:dyDescent="0.25">
      <c r="A53" t="s">
        <v>187</v>
      </c>
      <c r="B53">
        <v>30</v>
      </c>
    </row>
    <row r="54" spans="1:3" x14ac:dyDescent="0.25">
      <c r="A54" t="s">
        <v>256</v>
      </c>
      <c r="B54">
        <v>1.5</v>
      </c>
    </row>
    <row r="56" spans="1:3" x14ac:dyDescent="0.25">
      <c r="A56" s="1" t="s">
        <v>165</v>
      </c>
    </row>
    <row r="57" spans="1:3" x14ac:dyDescent="0.25">
      <c r="A57" t="s">
        <v>75</v>
      </c>
      <c r="B57">
        <v>3.4675018613774908E-2</v>
      </c>
    </row>
    <row r="58" spans="1:3" x14ac:dyDescent="0.25">
      <c r="A58" t="s">
        <v>84</v>
      </c>
      <c r="B58">
        <v>0.79183500076563318</v>
      </c>
    </row>
    <row r="59" spans="1:3" x14ac:dyDescent="0.25">
      <c r="A59" t="s">
        <v>99</v>
      </c>
      <c r="B59">
        <v>36.121778165775709</v>
      </c>
    </row>
    <row r="60" spans="1:3" x14ac:dyDescent="0.25">
      <c r="A60" t="s">
        <v>177</v>
      </c>
      <c r="B60">
        <v>8.9226340356228454E-3</v>
      </c>
    </row>
    <row r="62" spans="1:3" x14ac:dyDescent="0.25">
      <c r="A62" t="s">
        <v>166</v>
      </c>
      <c r="B62" s="38">
        <f>B42/B57</f>
        <v>1</v>
      </c>
    </row>
    <row r="63" spans="1:3" x14ac:dyDescent="0.25">
      <c r="A63" t="s">
        <v>167</v>
      </c>
      <c r="B63" s="38">
        <f>B43/B58</f>
        <v>1</v>
      </c>
    </row>
    <row r="64" spans="1:3" x14ac:dyDescent="0.25">
      <c r="A64" t="s">
        <v>168</v>
      </c>
      <c r="B64" s="38">
        <f>B44/B59</f>
        <v>1</v>
      </c>
    </row>
    <row r="65" spans="1:2" x14ac:dyDescent="0.25">
      <c r="A65" t="s">
        <v>189</v>
      </c>
      <c r="B65" s="38">
        <f>B45/B60</f>
        <v>1</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C68F1-8CC3-4A55-85FB-0FB9ED9677EE}">
  <dimension ref="A1:AB246"/>
  <sheetViews>
    <sheetView topLeftCell="A10" workbookViewId="0">
      <selection activeCell="B2" sqref="B2"/>
    </sheetView>
  </sheetViews>
  <sheetFormatPr defaultRowHeight="15" x14ac:dyDescent="0.25"/>
  <cols>
    <col min="1" max="1" width="11.28515625" customWidth="1"/>
    <col min="2" max="2" width="17.28515625" bestFit="1" customWidth="1"/>
    <col min="3" max="3" width="15.7109375" bestFit="1" customWidth="1"/>
    <col min="4" max="4" width="17.85546875" bestFit="1" customWidth="1"/>
    <col min="5" max="5" width="28.28515625" bestFit="1" customWidth="1"/>
    <col min="6" max="7" width="21.28515625" customWidth="1"/>
    <col min="8" max="8" width="19.85546875" bestFit="1" customWidth="1"/>
    <col min="12" max="12" width="31.28515625" bestFit="1" customWidth="1"/>
    <col min="19" max="19" width="11.85546875" bestFit="1" customWidth="1"/>
    <col min="22" max="22" width="26.85546875" bestFit="1" customWidth="1"/>
    <col min="26" max="26" width="20.42578125" bestFit="1" customWidth="1"/>
  </cols>
  <sheetData>
    <row r="1" spans="1:28" x14ac:dyDescent="0.25">
      <c r="A1" t="s">
        <v>0</v>
      </c>
      <c r="B1" t="s">
        <v>224</v>
      </c>
      <c r="C1" t="s">
        <v>225</v>
      </c>
      <c r="E1" t="s">
        <v>52</v>
      </c>
      <c r="G1" s="1" t="s">
        <v>188</v>
      </c>
      <c r="H1" s="1" t="s">
        <v>303</v>
      </c>
      <c r="I1" t="s">
        <v>6</v>
      </c>
      <c r="J1" t="s">
        <v>51</v>
      </c>
      <c r="L1" s="1" t="s">
        <v>304</v>
      </c>
      <c r="M1" t="s">
        <v>6</v>
      </c>
      <c r="N1" t="s">
        <v>51</v>
      </c>
      <c r="P1" s="1" t="s">
        <v>87</v>
      </c>
      <c r="Q1" s="1" t="s">
        <v>6</v>
      </c>
      <c r="S1" s="1" t="s">
        <v>227</v>
      </c>
      <c r="T1" s="1"/>
      <c r="V1" s="1" t="s">
        <v>309</v>
      </c>
      <c r="W1" t="s">
        <v>6</v>
      </c>
      <c r="X1" t="s">
        <v>51</v>
      </c>
      <c r="Z1" s="1" t="s">
        <v>312</v>
      </c>
      <c r="AA1" s="1" t="s">
        <v>6</v>
      </c>
      <c r="AB1" s="1" t="s">
        <v>51</v>
      </c>
    </row>
    <row r="2" spans="1:28" x14ac:dyDescent="0.25">
      <c r="A2">
        <v>280</v>
      </c>
      <c r="B2">
        <f>I2</f>
        <v>2.8907850855113302</v>
      </c>
      <c r="C2">
        <f>J2</f>
        <v>0</v>
      </c>
      <c r="E2">
        <v>1.66224499999999E-4</v>
      </c>
      <c r="I2">
        <v>2.8907850855113302</v>
      </c>
      <c r="J2">
        <v>0</v>
      </c>
      <c r="M2">
        <v>2.08591539229701</v>
      </c>
      <c r="N2">
        <v>0</v>
      </c>
      <c r="Q2">
        <v>0.97372055513649602</v>
      </c>
      <c r="S2">
        <v>0.52953054509280895</v>
      </c>
      <c r="W2">
        <v>1.7394502925342801</v>
      </c>
      <c r="X2">
        <v>0</v>
      </c>
      <c r="AA2">
        <v>1.2313589999999999E-2</v>
      </c>
      <c r="AB2">
        <v>0</v>
      </c>
    </row>
    <row r="3" spans="1:28" x14ac:dyDescent="0.25">
      <c r="A3">
        <v>285</v>
      </c>
      <c r="B3">
        <f t="shared" ref="B3:B66" si="0">I3</f>
        <v>2.81409489558277</v>
      </c>
      <c r="C3">
        <f t="shared" ref="C3:C66" si="1">J3</f>
        <v>0</v>
      </c>
      <c r="E3">
        <v>109258.35924999999</v>
      </c>
      <c r="I3">
        <v>2.81409489558277</v>
      </c>
      <c r="J3">
        <v>0</v>
      </c>
      <c r="M3">
        <v>2.04486875818804</v>
      </c>
      <c r="N3">
        <v>0</v>
      </c>
      <c r="Q3">
        <v>0.83723111725609001</v>
      </c>
      <c r="S3">
        <v>0.55385009802352603</v>
      </c>
      <c r="W3">
        <v>1.54951351018354</v>
      </c>
      <c r="X3">
        <v>0</v>
      </c>
      <c r="AA3">
        <v>1.1907911E-2</v>
      </c>
      <c r="AB3">
        <v>0</v>
      </c>
    </row>
    <row r="4" spans="1:28" x14ac:dyDescent="0.25">
      <c r="A4">
        <v>290</v>
      </c>
      <c r="B4">
        <f t="shared" si="0"/>
        <v>2.7374047056542099</v>
      </c>
      <c r="C4">
        <f t="shared" si="1"/>
        <v>0</v>
      </c>
      <c r="E4">
        <v>50645251700</v>
      </c>
      <c r="I4">
        <v>2.7374047056542099</v>
      </c>
      <c r="J4">
        <v>0</v>
      </c>
      <c r="M4">
        <v>2.0038221240790701</v>
      </c>
      <c r="N4">
        <v>0</v>
      </c>
      <c r="Q4">
        <v>0.70074167937568299</v>
      </c>
      <c r="S4">
        <v>0.578169650954243</v>
      </c>
      <c r="W4">
        <v>1.3595767278327999</v>
      </c>
      <c r="X4">
        <v>0</v>
      </c>
      <c r="AA4">
        <v>1.1502231E-2</v>
      </c>
      <c r="AB4">
        <v>0</v>
      </c>
    </row>
    <row r="5" spans="1:28" x14ac:dyDescent="0.25">
      <c r="A5">
        <v>295</v>
      </c>
      <c r="B5">
        <f t="shared" si="0"/>
        <v>2.6607145157256502</v>
      </c>
      <c r="C5">
        <f t="shared" si="1"/>
        <v>0</v>
      </c>
      <c r="E5">
        <v>109214652400000</v>
      </c>
      <c r="I5">
        <v>2.6607145157256502</v>
      </c>
      <c r="J5">
        <v>0</v>
      </c>
      <c r="M5">
        <v>1.96277548997009</v>
      </c>
      <c r="N5">
        <v>0</v>
      </c>
      <c r="Q5">
        <v>0.56425224149527597</v>
      </c>
      <c r="S5">
        <v>0.60248920388495997</v>
      </c>
      <c r="W5">
        <v>1.1696399454820601</v>
      </c>
      <c r="X5">
        <v>0</v>
      </c>
      <c r="Z5" t="s">
        <v>313</v>
      </c>
      <c r="AA5">
        <v>1.1096552000000001E-2</v>
      </c>
      <c r="AB5">
        <v>0</v>
      </c>
    </row>
    <row r="6" spans="1:28" x14ac:dyDescent="0.25">
      <c r="A6">
        <v>300</v>
      </c>
      <c r="B6">
        <f t="shared" si="0"/>
        <v>2.5840243257970901</v>
      </c>
      <c r="C6">
        <f t="shared" si="1"/>
        <v>0</v>
      </c>
      <c r="E6">
        <v>7655950000000000</v>
      </c>
      <c r="I6">
        <v>2.5840243257970901</v>
      </c>
      <c r="J6">
        <v>0</v>
      </c>
      <c r="M6">
        <v>1.9217288558611201</v>
      </c>
      <c r="N6">
        <v>0</v>
      </c>
      <c r="Q6">
        <v>0.42776280361487001</v>
      </c>
      <c r="S6">
        <v>0.62680875681567705</v>
      </c>
      <c r="W6">
        <v>0.979703163131323</v>
      </c>
      <c r="X6">
        <v>0</v>
      </c>
      <c r="AA6">
        <v>1.0690872000000001E-2</v>
      </c>
      <c r="AB6">
        <v>0</v>
      </c>
    </row>
    <row r="7" spans="1:28" x14ac:dyDescent="0.25">
      <c r="A7">
        <v>305</v>
      </c>
      <c r="B7">
        <f t="shared" si="0"/>
        <v>2.5073341358685299</v>
      </c>
      <c r="C7">
        <f t="shared" si="1"/>
        <v>0</v>
      </c>
      <c r="E7" s="7">
        <v>1.216055E+17</v>
      </c>
      <c r="F7" s="7"/>
      <c r="I7">
        <v>2.5073341358685299</v>
      </c>
      <c r="J7">
        <v>0</v>
      </c>
      <c r="M7">
        <v>1.8806822217521499</v>
      </c>
      <c r="N7">
        <v>0</v>
      </c>
      <c r="Q7">
        <v>0.35554979577504597</v>
      </c>
      <c r="S7">
        <v>0.65112830974639302</v>
      </c>
      <c r="W7">
        <v>0.80274496667727602</v>
      </c>
      <c r="X7">
        <v>0</v>
      </c>
      <c r="AA7">
        <v>1.0285193E-2</v>
      </c>
      <c r="AB7">
        <v>0</v>
      </c>
    </row>
    <row r="8" spans="1:28" x14ac:dyDescent="0.25">
      <c r="A8">
        <v>310</v>
      </c>
      <c r="B8">
        <f t="shared" si="0"/>
        <v>2.4306439459399698</v>
      </c>
      <c r="C8">
        <f t="shared" si="1"/>
        <v>0</v>
      </c>
      <c r="E8" s="7">
        <v>4.09593E+17</v>
      </c>
      <c r="F8" s="7"/>
      <c r="H8" t="s">
        <v>86</v>
      </c>
      <c r="I8">
        <v>2.4306439459399698</v>
      </c>
      <c r="J8">
        <v>0</v>
      </c>
      <c r="L8" t="s">
        <v>86</v>
      </c>
      <c r="M8">
        <v>1.83963558764318</v>
      </c>
      <c r="N8">
        <v>0</v>
      </c>
      <c r="Q8">
        <v>0.31259761372351003</v>
      </c>
      <c r="S8">
        <v>0.67544786267710999</v>
      </c>
      <c r="V8" t="s">
        <v>86</v>
      </c>
      <c r="W8">
        <v>0.68611244409789196</v>
      </c>
      <c r="X8">
        <v>0</v>
      </c>
      <c r="AA8">
        <v>9.8795129999999995E-3</v>
      </c>
      <c r="AB8">
        <v>0</v>
      </c>
    </row>
    <row r="9" spans="1:28" x14ac:dyDescent="0.25">
      <c r="A9">
        <v>315</v>
      </c>
      <c r="B9">
        <f t="shared" si="0"/>
        <v>2.3539537560114101</v>
      </c>
      <c r="C9">
        <f t="shared" si="1"/>
        <v>0</v>
      </c>
      <c r="E9" s="7">
        <v>1.0301E+18</v>
      </c>
      <c r="F9" s="7"/>
      <c r="H9">
        <v>0.96</v>
      </c>
      <c r="I9">
        <v>2.3539537560114101</v>
      </c>
      <c r="J9">
        <v>0</v>
      </c>
      <c r="L9">
        <v>1</v>
      </c>
      <c r="M9">
        <v>1.7985889535341999</v>
      </c>
      <c r="N9">
        <v>0</v>
      </c>
      <c r="Q9">
        <v>0.28355362545371499</v>
      </c>
      <c r="S9">
        <v>0.69110953969256606</v>
      </c>
      <c r="V9">
        <v>0.3</v>
      </c>
      <c r="W9">
        <v>0.61456399977574006</v>
      </c>
      <c r="X9">
        <v>0</v>
      </c>
      <c r="AA9">
        <v>9.4738340000000004E-3</v>
      </c>
      <c r="AB9">
        <v>0</v>
      </c>
    </row>
    <row r="10" spans="1:28" x14ac:dyDescent="0.25">
      <c r="A10">
        <v>320</v>
      </c>
      <c r="B10">
        <f t="shared" si="0"/>
        <v>2.27726356608285</v>
      </c>
      <c r="C10">
        <f t="shared" si="1"/>
        <v>0</v>
      </c>
      <c r="E10" s="7">
        <v>1.71054E+18</v>
      </c>
      <c r="F10" s="7"/>
      <c r="I10">
        <v>2.27726356608285</v>
      </c>
      <c r="J10">
        <v>0</v>
      </c>
      <c r="M10">
        <v>1.75754231942523</v>
      </c>
      <c r="N10">
        <v>0</v>
      </c>
      <c r="Q10">
        <v>0.25717686711194998</v>
      </c>
      <c r="S10">
        <v>0.701736960899909</v>
      </c>
      <c r="W10">
        <v>0.56273481174042606</v>
      </c>
      <c r="X10">
        <v>0</v>
      </c>
      <c r="AA10">
        <v>9.0681540000000001E-3</v>
      </c>
      <c r="AB10">
        <v>0</v>
      </c>
    </row>
    <row r="11" spans="1:28" x14ac:dyDescent="0.25">
      <c r="A11">
        <v>325</v>
      </c>
      <c r="B11">
        <f t="shared" si="0"/>
        <v>2.2005733761542898</v>
      </c>
      <c r="C11">
        <f t="shared" si="1"/>
        <v>0</v>
      </c>
      <c r="E11" s="7">
        <v>2.372905E+18</v>
      </c>
      <c r="F11" s="7"/>
      <c r="I11">
        <v>2.2005733761542898</v>
      </c>
      <c r="J11">
        <v>0</v>
      </c>
      <c r="M11">
        <v>1.7164956853162601</v>
      </c>
      <c r="N11">
        <v>0</v>
      </c>
      <c r="Q11">
        <v>0.23214819357297201</v>
      </c>
      <c r="S11">
        <v>0.71236438210725195</v>
      </c>
      <c r="W11">
        <v>0.52650448157811203</v>
      </c>
      <c r="X11">
        <v>0</v>
      </c>
      <c r="AA11">
        <v>8.6624749999999993E-3</v>
      </c>
      <c r="AB11">
        <v>0</v>
      </c>
    </row>
    <row r="12" spans="1:28" x14ac:dyDescent="0.25">
      <c r="A12">
        <v>330</v>
      </c>
      <c r="B12">
        <f t="shared" si="0"/>
        <v>2.1238831862257301</v>
      </c>
      <c r="C12">
        <f t="shared" si="1"/>
        <v>0</v>
      </c>
      <c r="E12" s="7">
        <v>3.80608E+18</v>
      </c>
      <c r="F12" s="7"/>
      <c r="I12">
        <v>2.1238831862257301</v>
      </c>
      <c r="J12">
        <v>0</v>
      </c>
      <c r="M12">
        <v>1.6754490512072799</v>
      </c>
      <c r="N12">
        <v>0</v>
      </c>
      <c r="Q12">
        <v>0.21124521566711199</v>
      </c>
      <c r="S12">
        <v>0.71980173675014403</v>
      </c>
      <c r="W12">
        <v>0.49703885647616902</v>
      </c>
      <c r="X12">
        <v>0</v>
      </c>
      <c r="AA12">
        <v>8.2567950000000008E-3</v>
      </c>
      <c r="AB12">
        <v>0</v>
      </c>
    </row>
    <row r="13" spans="1:28" x14ac:dyDescent="0.25">
      <c r="A13">
        <v>335</v>
      </c>
      <c r="B13">
        <f t="shared" si="0"/>
        <v>2.04719299629717</v>
      </c>
      <c r="C13">
        <f t="shared" si="1"/>
        <v>0</v>
      </c>
      <c r="E13" s="7">
        <v>3.83847E+18</v>
      </c>
      <c r="F13" s="7"/>
      <c r="I13">
        <v>2.04719299629717</v>
      </c>
      <c r="J13">
        <v>0</v>
      </c>
      <c r="M13">
        <v>1.63440241709831</v>
      </c>
      <c r="N13">
        <v>0</v>
      </c>
      <c r="Q13">
        <v>0.18959494375938701</v>
      </c>
      <c r="S13">
        <v>0.726410766529202</v>
      </c>
      <c r="W13">
        <v>0.46561502932711901</v>
      </c>
      <c r="X13">
        <v>0</v>
      </c>
      <c r="AA13">
        <v>7.851116E-3</v>
      </c>
      <c r="AB13">
        <v>0</v>
      </c>
    </row>
    <row r="14" spans="1:28" x14ac:dyDescent="0.25">
      <c r="A14">
        <v>340</v>
      </c>
      <c r="B14">
        <f t="shared" si="0"/>
        <v>1.9705028063686101</v>
      </c>
      <c r="C14">
        <f t="shared" si="1"/>
        <v>0</v>
      </c>
      <c r="E14" s="7">
        <v>4.216485E+18</v>
      </c>
      <c r="F14" s="7"/>
      <c r="I14">
        <v>1.9705028063686101</v>
      </c>
      <c r="J14">
        <v>0</v>
      </c>
      <c r="M14">
        <v>1.5933557829893401</v>
      </c>
      <c r="N14">
        <v>0</v>
      </c>
      <c r="Q14">
        <v>0.16682454308446901</v>
      </c>
      <c r="S14">
        <v>0.73301979630826097</v>
      </c>
      <c r="W14">
        <v>0.43314326555274801</v>
      </c>
      <c r="X14">
        <v>0</v>
      </c>
      <c r="AA14">
        <v>7.4454359999999997E-3</v>
      </c>
      <c r="AB14">
        <v>0</v>
      </c>
    </row>
    <row r="15" spans="1:28" x14ac:dyDescent="0.25">
      <c r="A15">
        <v>345</v>
      </c>
      <c r="B15">
        <f t="shared" si="0"/>
        <v>1.8938126164400599</v>
      </c>
      <c r="C15">
        <f t="shared" si="1"/>
        <v>0</v>
      </c>
      <c r="E15" s="7">
        <v>3.918335E+18</v>
      </c>
      <c r="F15" s="7"/>
      <c r="I15">
        <v>1.8938126164400599</v>
      </c>
      <c r="J15">
        <v>0</v>
      </c>
      <c r="M15">
        <v>1.55230914888037</v>
      </c>
      <c r="N15">
        <v>0</v>
      </c>
      <c r="Q15">
        <v>0.15151261018682399</v>
      </c>
      <c r="S15">
        <v>0.73962882608731995</v>
      </c>
      <c r="W15">
        <v>0.40627782064713802</v>
      </c>
      <c r="X15">
        <v>0</v>
      </c>
      <c r="AA15">
        <v>7.0397569999999998E-3</v>
      </c>
      <c r="AB15">
        <v>0</v>
      </c>
    </row>
    <row r="16" spans="1:28" x14ac:dyDescent="0.25">
      <c r="A16">
        <v>350</v>
      </c>
      <c r="B16">
        <f t="shared" si="0"/>
        <v>1.8171224265115</v>
      </c>
      <c r="C16">
        <f t="shared" si="1"/>
        <v>0</v>
      </c>
      <c r="E16" s="7">
        <v>4.61123E+18</v>
      </c>
      <c r="F16" s="7"/>
      <c r="I16">
        <v>1.8171224265115</v>
      </c>
      <c r="J16">
        <v>0</v>
      </c>
      <c r="M16">
        <v>1.5112625147713901</v>
      </c>
      <c r="N16">
        <v>0</v>
      </c>
      <c r="Q16">
        <v>0.14057880955124999</v>
      </c>
      <c r="S16">
        <v>0.74623785586637803</v>
      </c>
      <c r="W16">
        <v>0.37957802093251902</v>
      </c>
      <c r="X16">
        <v>0</v>
      </c>
      <c r="AA16">
        <v>6.6340770000000004E-3</v>
      </c>
      <c r="AB16">
        <v>0</v>
      </c>
    </row>
    <row r="17" spans="1:28" x14ac:dyDescent="0.25">
      <c r="A17">
        <v>355</v>
      </c>
      <c r="B17">
        <f t="shared" si="0"/>
        <v>1.7404322365829401</v>
      </c>
      <c r="C17">
        <f t="shared" si="1"/>
        <v>0</v>
      </c>
      <c r="E17" s="7">
        <v>5.40045E+18</v>
      </c>
      <c r="F17" s="7"/>
      <c r="I17">
        <v>1.7404322365829401</v>
      </c>
      <c r="J17">
        <v>0</v>
      </c>
      <c r="M17">
        <v>1.4702158806624199</v>
      </c>
      <c r="N17">
        <v>0</v>
      </c>
      <c r="Q17">
        <v>0.12964500891567601</v>
      </c>
      <c r="S17">
        <v>0.752846885645437</v>
      </c>
      <c r="W17">
        <v>0.343747057348815</v>
      </c>
      <c r="X17">
        <v>0</v>
      </c>
      <c r="AA17">
        <v>6.2283979999999996E-3</v>
      </c>
      <c r="AB17">
        <v>0</v>
      </c>
    </row>
    <row r="18" spans="1:28" x14ac:dyDescent="0.25">
      <c r="A18">
        <v>360</v>
      </c>
      <c r="B18">
        <f t="shared" si="0"/>
        <v>1.66374204665438</v>
      </c>
      <c r="C18">
        <f t="shared" si="1"/>
        <v>0</v>
      </c>
      <c r="E18" s="7">
        <v>5.25235E+18</v>
      </c>
      <c r="F18" s="7"/>
      <c r="I18">
        <v>1.66374204665438</v>
      </c>
      <c r="J18">
        <v>0</v>
      </c>
      <c r="M18">
        <v>1.4286952984924</v>
      </c>
      <c r="N18">
        <v>0</v>
      </c>
      <c r="Q18">
        <v>0.118711208280102</v>
      </c>
      <c r="S18">
        <v>0.761464717622793</v>
      </c>
      <c r="W18">
        <v>0.302885155214281</v>
      </c>
      <c r="X18">
        <v>0</v>
      </c>
      <c r="AA18">
        <v>5.8227180000000002E-3</v>
      </c>
      <c r="AB18">
        <v>0</v>
      </c>
    </row>
    <row r="19" spans="1:28" x14ac:dyDescent="0.25">
      <c r="A19">
        <v>365</v>
      </c>
      <c r="B19">
        <f t="shared" si="0"/>
        <v>1.5870518567258201</v>
      </c>
      <c r="C19">
        <f t="shared" si="1"/>
        <v>0</v>
      </c>
      <c r="E19" s="7">
        <v>5.80045E+18</v>
      </c>
      <c r="F19" s="7"/>
      <c r="I19">
        <v>1.5870518567258201</v>
      </c>
      <c r="J19">
        <v>0</v>
      </c>
      <c r="M19">
        <v>1.3842162615476099</v>
      </c>
      <c r="N19">
        <v>0</v>
      </c>
      <c r="P19" s="14"/>
      <c r="Q19">
        <v>0.110440838733823</v>
      </c>
      <c r="S19">
        <v>0.77657171322318896</v>
      </c>
      <c r="W19">
        <v>0.267106579074675</v>
      </c>
      <c r="X19">
        <v>0</v>
      </c>
      <c r="AA19">
        <v>5.4170390000000002E-3</v>
      </c>
      <c r="AB19">
        <v>0</v>
      </c>
    </row>
    <row r="20" spans="1:28" x14ac:dyDescent="0.25">
      <c r="A20">
        <v>370</v>
      </c>
      <c r="B20">
        <f t="shared" si="0"/>
        <v>1.5103616667972599</v>
      </c>
      <c r="C20">
        <f t="shared" si="1"/>
        <v>0</v>
      </c>
      <c r="E20" s="7">
        <v>6.81765E+18</v>
      </c>
      <c r="F20" s="7"/>
      <c r="I20">
        <v>1.5103616667972599</v>
      </c>
      <c r="J20">
        <v>0</v>
      </c>
      <c r="M20">
        <v>1.33082382631698</v>
      </c>
      <c r="N20">
        <v>0</v>
      </c>
      <c r="Q20">
        <v>0.102783372953167</v>
      </c>
      <c r="S20">
        <v>0.79167870882358504</v>
      </c>
      <c r="W20">
        <v>0.237456271744763</v>
      </c>
      <c r="X20">
        <v>0</v>
      </c>
      <c r="AA20">
        <v>4.9735910000000003E-3</v>
      </c>
      <c r="AB20">
        <v>0</v>
      </c>
    </row>
    <row r="21" spans="1:28" x14ac:dyDescent="0.25">
      <c r="A21">
        <v>375</v>
      </c>
      <c r="B21">
        <f t="shared" si="0"/>
        <v>1.4336714768687</v>
      </c>
      <c r="C21">
        <f t="shared" si="1"/>
        <v>0</v>
      </c>
      <c r="E21" s="7">
        <v>5.60565E+18</v>
      </c>
      <c r="F21" s="7"/>
      <c r="I21">
        <v>1.4336714768687</v>
      </c>
      <c r="J21">
        <v>0</v>
      </c>
      <c r="M21">
        <v>1.2319055995783801</v>
      </c>
      <c r="N21">
        <v>0</v>
      </c>
      <c r="Q21">
        <v>9.5125907172512195E-2</v>
      </c>
      <c r="S21">
        <v>0.81170051612194305</v>
      </c>
      <c r="W21">
        <v>0.21147653228871999</v>
      </c>
      <c r="X21">
        <v>0</v>
      </c>
      <c r="AA21">
        <v>4.5284870000000003E-3</v>
      </c>
      <c r="AB21">
        <v>0</v>
      </c>
    </row>
    <row r="22" spans="1:28" x14ac:dyDescent="0.25">
      <c r="A22">
        <v>380</v>
      </c>
      <c r="B22">
        <f t="shared" si="0"/>
        <v>1.3569812869401401</v>
      </c>
      <c r="C22">
        <f t="shared" si="1"/>
        <v>0</v>
      </c>
      <c r="E22" s="7">
        <v>6.7199E+18</v>
      </c>
      <c r="F22" s="7"/>
      <c r="I22">
        <v>1.3569812869401401</v>
      </c>
      <c r="J22">
        <v>0</v>
      </c>
      <c r="M22">
        <v>1.1778509839654401</v>
      </c>
      <c r="N22">
        <v>0</v>
      </c>
      <c r="Q22">
        <v>8.7468441391856694E-2</v>
      </c>
      <c r="S22">
        <v>0.83267561693123804</v>
      </c>
      <c r="W22">
        <v>0.186231170977781</v>
      </c>
      <c r="X22">
        <v>0</v>
      </c>
      <c r="AA22">
        <v>4.2200400000000004E-3</v>
      </c>
      <c r="AB22">
        <v>0</v>
      </c>
    </row>
    <row r="23" spans="1:28" x14ac:dyDescent="0.25">
      <c r="A23">
        <v>385</v>
      </c>
      <c r="B23">
        <f t="shared" si="0"/>
        <v>1.2802910970115799</v>
      </c>
      <c r="C23">
        <f t="shared" si="1"/>
        <v>0</v>
      </c>
      <c r="E23" s="7">
        <v>6.2902E+18</v>
      </c>
      <c r="F23" s="7"/>
      <c r="I23">
        <v>1.2802910970115799</v>
      </c>
      <c r="J23">
        <v>0</v>
      </c>
      <c r="M23">
        <v>1.1237963683524901</v>
      </c>
      <c r="N23">
        <v>0</v>
      </c>
      <c r="Q23">
        <v>8.2314219229792998E-2</v>
      </c>
      <c r="S23">
        <v>0.85228676480328203</v>
      </c>
      <c r="W23">
        <v>0.16353134547574699</v>
      </c>
      <c r="X23">
        <v>0</v>
      </c>
      <c r="AA23">
        <v>3.9209370000000002E-3</v>
      </c>
      <c r="AB23">
        <v>0</v>
      </c>
    </row>
    <row r="24" spans="1:28" x14ac:dyDescent="0.25">
      <c r="A24">
        <v>390</v>
      </c>
      <c r="B24">
        <f t="shared" si="0"/>
        <v>1.20360090708302</v>
      </c>
      <c r="C24">
        <f t="shared" si="1"/>
        <v>0</v>
      </c>
      <c r="E24" s="7">
        <v>7.7233E+18</v>
      </c>
      <c r="F24" s="7"/>
      <c r="I24">
        <v>1.20360090708302</v>
      </c>
      <c r="J24">
        <v>0</v>
      </c>
      <c r="M24">
        <v>1.0771247925138301</v>
      </c>
      <c r="N24">
        <v>0</v>
      </c>
      <c r="Q24">
        <v>7.97564483552754E-2</v>
      </c>
      <c r="S24">
        <v>0.87102792336716395</v>
      </c>
      <c r="W24">
        <v>0.14558733147486599</v>
      </c>
      <c r="X24">
        <v>0</v>
      </c>
      <c r="AA24">
        <v>3.5957469999999998E-3</v>
      </c>
      <c r="AB24">
        <v>0</v>
      </c>
    </row>
    <row r="25" spans="1:28" x14ac:dyDescent="0.25">
      <c r="A25">
        <v>395</v>
      </c>
      <c r="B25">
        <f t="shared" si="0"/>
        <v>1.1269107171544599</v>
      </c>
      <c r="C25">
        <f t="shared" si="1"/>
        <v>0</v>
      </c>
      <c r="E25" s="7">
        <v>7.8248E+18</v>
      </c>
      <c r="F25" s="7"/>
      <c r="I25">
        <v>1.1269107171544599</v>
      </c>
      <c r="J25">
        <v>0</v>
      </c>
      <c r="M25">
        <v>1.03272186553267</v>
      </c>
      <c r="N25">
        <v>0</v>
      </c>
      <c r="Q25">
        <v>7.7198677480757899E-2</v>
      </c>
      <c r="S25">
        <v>0.88542524818856505</v>
      </c>
      <c r="W25">
        <v>0.132128582892517</v>
      </c>
      <c r="X25">
        <v>0</v>
      </c>
      <c r="AA25">
        <v>3.275895E-3</v>
      </c>
      <c r="AB25">
        <v>0</v>
      </c>
    </row>
    <row r="26" spans="1:28" x14ac:dyDescent="0.25">
      <c r="A26">
        <v>400</v>
      </c>
      <c r="B26">
        <f t="shared" si="0"/>
        <v>1.04171843961628</v>
      </c>
      <c r="C26">
        <f t="shared" si="1"/>
        <v>0</v>
      </c>
      <c r="E26" s="7">
        <v>1.120655E+19</v>
      </c>
      <c r="F26" s="7"/>
      <c r="I26">
        <v>1.04171843961628</v>
      </c>
      <c r="J26">
        <v>0</v>
      </c>
      <c r="M26">
        <v>0.99938853219933799</v>
      </c>
      <c r="N26">
        <v>0</v>
      </c>
      <c r="Q26">
        <v>7.4640906606240301E-2</v>
      </c>
      <c r="S26">
        <v>0.89982257300996704</v>
      </c>
      <c r="W26">
        <v>0.122051759400173</v>
      </c>
      <c r="X26">
        <v>0</v>
      </c>
      <c r="AA26">
        <v>3.0247960000000002E-3</v>
      </c>
      <c r="AB26">
        <v>0</v>
      </c>
    </row>
    <row r="27" spans="1:28" x14ac:dyDescent="0.25">
      <c r="A27">
        <v>405</v>
      </c>
      <c r="B27">
        <f t="shared" si="0"/>
        <v>0.98858050682464405</v>
      </c>
      <c r="C27">
        <f t="shared" si="1"/>
        <v>0</v>
      </c>
      <c r="E27" s="7">
        <v>1.171595E+19</v>
      </c>
      <c r="F27" s="7"/>
      <c r="I27">
        <v>0.98858050682464405</v>
      </c>
      <c r="J27">
        <v>0</v>
      </c>
      <c r="M27">
        <v>0.96782428638928297</v>
      </c>
      <c r="N27">
        <v>0</v>
      </c>
      <c r="Q27">
        <v>7.2083135731722703E-2</v>
      </c>
      <c r="S27">
        <v>0.91062247550988795</v>
      </c>
      <c r="W27">
        <v>0.114266195675038</v>
      </c>
      <c r="X27">
        <v>0</v>
      </c>
      <c r="AA27">
        <v>2.7736969999999999E-3</v>
      </c>
      <c r="AB27">
        <v>0</v>
      </c>
    </row>
    <row r="28" spans="1:28" x14ac:dyDescent="0.25">
      <c r="A28">
        <v>410</v>
      </c>
      <c r="B28">
        <f t="shared" si="0"/>
        <v>0.90328834272374003</v>
      </c>
      <c r="C28">
        <f t="shared" si="1"/>
        <v>0</v>
      </c>
      <c r="E28" s="7">
        <v>1.1216E+19</v>
      </c>
      <c r="F28" s="7"/>
      <c r="I28">
        <v>0.90328834272374003</v>
      </c>
      <c r="J28">
        <v>0</v>
      </c>
      <c r="M28">
        <v>0.97272186553267204</v>
      </c>
      <c r="N28">
        <v>0</v>
      </c>
      <c r="Q28">
        <v>6.9573699182009993E-2</v>
      </c>
      <c r="S28">
        <v>0.92124989671723101</v>
      </c>
      <c r="W28">
        <v>0.108036124995951</v>
      </c>
      <c r="X28">
        <v>0</v>
      </c>
      <c r="AA28">
        <v>2.5225989999999999E-3</v>
      </c>
      <c r="AB28">
        <v>0</v>
      </c>
    </row>
    <row r="29" spans="1:28" x14ac:dyDescent="0.25">
      <c r="A29">
        <v>415</v>
      </c>
      <c r="B29">
        <f t="shared" si="0"/>
        <v>0.81398434775870698</v>
      </c>
      <c r="C29">
        <f t="shared" si="1"/>
        <v>0</v>
      </c>
      <c r="E29" s="7">
        <v>1.2736E+19</v>
      </c>
      <c r="F29" s="7"/>
      <c r="I29">
        <v>0.81398434775870698</v>
      </c>
      <c r="J29">
        <v>0</v>
      </c>
      <c r="M29">
        <v>1.1096643942683</v>
      </c>
      <c r="N29">
        <v>0</v>
      </c>
      <c r="Q29">
        <v>6.7846342788316902E-2</v>
      </c>
      <c r="S29">
        <v>0.93119974105336101</v>
      </c>
      <c r="W29">
        <v>0.103010428344736</v>
      </c>
      <c r="X29">
        <v>0</v>
      </c>
      <c r="AA29">
        <v>2.368345E-3</v>
      </c>
      <c r="AB29">
        <v>0</v>
      </c>
    </row>
    <row r="30" spans="1:28" x14ac:dyDescent="0.25">
      <c r="A30">
        <v>420</v>
      </c>
      <c r="B30">
        <f t="shared" si="0"/>
        <v>0.74366118039737805</v>
      </c>
      <c r="C30">
        <f t="shared" si="1"/>
        <v>0</v>
      </c>
      <c r="E30" s="7">
        <v>1.21631E+19</v>
      </c>
      <c r="F30" s="7"/>
      <c r="I30">
        <v>0.74366118039737805</v>
      </c>
      <c r="J30">
        <v>0</v>
      </c>
      <c r="M30">
        <v>1.31582813256264</v>
      </c>
      <c r="N30">
        <v>0</v>
      </c>
      <c r="Q30">
        <v>6.6118986394623797E-2</v>
      </c>
      <c r="S30">
        <v>0.93597536200931997</v>
      </c>
      <c r="W30">
        <v>9.88572364182706E-2</v>
      </c>
      <c r="X30">
        <v>0</v>
      </c>
      <c r="AA30">
        <v>2.2236690000000002E-3</v>
      </c>
      <c r="AB30">
        <v>0</v>
      </c>
    </row>
    <row r="31" spans="1:28" x14ac:dyDescent="0.25">
      <c r="A31">
        <v>425</v>
      </c>
      <c r="B31">
        <f t="shared" si="0"/>
        <v>0.69263435933641204</v>
      </c>
      <c r="C31">
        <f t="shared" si="1"/>
        <v>0</v>
      </c>
      <c r="E31" s="7">
        <v>1.32567E+19</v>
      </c>
      <c r="F31" s="7"/>
      <c r="I31">
        <v>0.69263435933641204</v>
      </c>
      <c r="J31">
        <v>0</v>
      </c>
      <c r="M31">
        <v>1.69151606317546</v>
      </c>
      <c r="N31">
        <v>0</v>
      </c>
      <c r="Q31">
        <v>6.4391630000930594E-2</v>
      </c>
      <c r="S31">
        <v>0.94075098296527904</v>
      </c>
      <c r="W31">
        <v>9.5244679913428804E-2</v>
      </c>
      <c r="X31">
        <v>0</v>
      </c>
      <c r="AA31">
        <v>2.0789929999999999E-3</v>
      </c>
      <c r="AB31">
        <v>0</v>
      </c>
    </row>
    <row r="32" spans="1:28" x14ac:dyDescent="0.25">
      <c r="A32">
        <v>430</v>
      </c>
      <c r="B32">
        <f t="shared" si="0"/>
        <v>0.61922442137913203</v>
      </c>
      <c r="C32">
        <f t="shared" si="1"/>
        <v>0</v>
      </c>
      <c r="E32" s="7">
        <v>9.6187E+18</v>
      </c>
      <c r="F32" s="7"/>
      <c r="I32">
        <v>0.61922442137913203</v>
      </c>
      <c r="J32">
        <v>0</v>
      </c>
      <c r="M32">
        <v>1.6293496216934999</v>
      </c>
      <c r="N32">
        <v>1.02525581432813E-2</v>
      </c>
      <c r="Q32">
        <v>6.2664273607237503E-2</v>
      </c>
      <c r="S32">
        <v>0.945526603921239</v>
      </c>
      <c r="W32">
        <v>9.1840891075359796E-2</v>
      </c>
      <c r="X32">
        <v>0</v>
      </c>
      <c r="AA32">
        <v>1.9480249999999999E-3</v>
      </c>
      <c r="AB32">
        <v>0</v>
      </c>
    </row>
    <row r="33" spans="1:28" x14ac:dyDescent="0.25">
      <c r="A33">
        <v>435</v>
      </c>
      <c r="B33">
        <f t="shared" si="0"/>
        <v>0.55786147901928596</v>
      </c>
      <c r="C33">
        <f t="shared" si="1"/>
        <v>0</v>
      </c>
      <c r="E33" s="7">
        <v>1.35823E+19</v>
      </c>
      <c r="F33" s="7"/>
      <c r="I33">
        <v>0.55786147901928596</v>
      </c>
      <c r="J33">
        <v>0</v>
      </c>
      <c r="M33">
        <v>0.76325519886600202</v>
      </c>
      <c r="N33">
        <v>3.7041995252384698E-2</v>
      </c>
      <c r="Q33">
        <v>6.1288205750163298E-2</v>
      </c>
      <c r="S33">
        <v>0.95030222487719795</v>
      </c>
      <c r="W33">
        <v>8.8383341775796098E-2</v>
      </c>
      <c r="X33">
        <v>0</v>
      </c>
      <c r="AA33">
        <v>1.833543E-3</v>
      </c>
      <c r="AB33">
        <v>0</v>
      </c>
    </row>
    <row r="34" spans="1:28" x14ac:dyDescent="0.25">
      <c r="A34">
        <v>440</v>
      </c>
      <c r="B34">
        <f t="shared" si="0"/>
        <v>0.51086189430167706</v>
      </c>
      <c r="C34">
        <f t="shared" si="1"/>
        <v>0</v>
      </c>
      <c r="E34" s="7">
        <v>1.46654E+19</v>
      </c>
      <c r="F34" s="7"/>
      <c r="I34">
        <v>0.51086189430167706</v>
      </c>
      <c r="J34">
        <v>0</v>
      </c>
      <c r="M34">
        <v>0.35742830047865598</v>
      </c>
      <c r="N34">
        <v>4.65114045031082E-2</v>
      </c>
      <c r="Q34">
        <v>6.0575906641161803E-2</v>
      </c>
      <c r="S34">
        <v>0.95491147143269295</v>
      </c>
      <c r="W34">
        <v>8.4863792748270203E-2</v>
      </c>
      <c r="X34">
        <v>0</v>
      </c>
      <c r="AA34">
        <v>1.719061E-3</v>
      </c>
      <c r="AB34">
        <v>0</v>
      </c>
    </row>
    <row r="35" spans="1:28" x14ac:dyDescent="0.25">
      <c r="A35">
        <v>445</v>
      </c>
      <c r="B35">
        <f t="shared" si="0"/>
        <v>0.46574901456085199</v>
      </c>
      <c r="C35">
        <f t="shared" si="1"/>
        <v>0</v>
      </c>
      <c r="E35" s="7">
        <v>1.60494E+19</v>
      </c>
      <c r="F35" s="7"/>
      <c r="I35">
        <v>0.46574901456085199</v>
      </c>
      <c r="J35">
        <v>0</v>
      </c>
      <c r="M35">
        <v>0.29582508546479602</v>
      </c>
      <c r="N35">
        <v>3.7232236975025999E-2</v>
      </c>
      <c r="Q35">
        <v>5.9863607532160197E-2</v>
      </c>
      <c r="S35">
        <v>0.95774953723266598</v>
      </c>
      <c r="W35">
        <v>8.1332281938930107E-2</v>
      </c>
      <c r="X35">
        <v>0</v>
      </c>
      <c r="AA35">
        <v>1.6045790000000001E-3</v>
      </c>
      <c r="AB35">
        <v>0</v>
      </c>
    </row>
    <row r="36" spans="1:28" x14ac:dyDescent="0.25">
      <c r="A36">
        <v>450</v>
      </c>
      <c r="B36">
        <f t="shared" si="0"/>
        <v>0.42928464007866501</v>
      </c>
      <c r="C36">
        <f t="shared" si="1"/>
        <v>0</v>
      </c>
      <c r="E36" s="7">
        <v>1.76447E+19</v>
      </c>
      <c r="F36" s="7"/>
      <c r="I36">
        <v>0.42928464007866501</v>
      </c>
      <c r="J36">
        <v>0</v>
      </c>
      <c r="M36">
        <v>0.278049239094463</v>
      </c>
      <c r="N36">
        <v>4.3045384253137302E-2</v>
      </c>
      <c r="Q36">
        <v>5.9151308423158598E-2</v>
      </c>
      <c r="S36">
        <v>0.96058760303264001</v>
      </c>
      <c r="W36">
        <v>7.7838847293923694E-2</v>
      </c>
      <c r="X36">
        <v>0</v>
      </c>
      <c r="AA36">
        <v>1.512209E-3</v>
      </c>
      <c r="AB36">
        <v>0</v>
      </c>
    </row>
    <row r="37" spans="1:28" x14ac:dyDescent="0.25">
      <c r="A37">
        <v>455</v>
      </c>
      <c r="B37">
        <f t="shared" si="0"/>
        <v>0.39282026559647698</v>
      </c>
      <c r="C37">
        <f t="shared" si="1"/>
        <v>0</v>
      </c>
      <c r="E37" s="7">
        <v>1.748305E+19</v>
      </c>
      <c r="F37" s="7"/>
      <c r="I37">
        <v>0.39282026559647698</v>
      </c>
      <c r="J37">
        <v>0</v>
      </c>
      <c r="M37">
        <v>0.26027339272412903</v>
      </c>
      <c r="N37">
        <v>6.6320556917622994E-2</v>
      </c>
      <c r="Q37">
        <v>5.8439009314156999E-2</v>
      </c>
      <c r="S37">
        <v>0.96342566883261405</v>
      </c>
      <c r="W37">
        <v>7.4433526759399099E-2</v>
      </c>
      <c r="X37">
        <v>0</v>
      </c>
      <c r="AA37">
        <v>1.420759E-3</v>
      </c>
      <c r="AB37">
        <v>0</v>
      </c>
    </row>
    <row r="38" spans="1:28" x14ac:dyDescent="0.25">
      <c r="A38">
        <v>460</v>
      </c>
      <c r="B38">
        <f t="shared" si="0"/>
        <v>0.35635589111429</v>
      </c>
      <c r="C38">
        <f t="shared" si="1"/>
        <v>0</v>
      </c>
      <c r="E38" s="7">
        <v>1.768965E+19</v>
      </c>
      <c r="F38" s="7"/>
      <c r="I38">
        <v>0.35635589111429</v>
      </c>
      <c r="J38">
        <v>0</v>
      </c>
      <c r="M38">
        <v>0.24259151171516699</v>
      </c>
      <c r="N38">
        <v>0.109174868258426</v>
      </c>
      <c r="Q38">
        <v>5.7726710205155497E-2</v>
      </c>
      <c r="S38">
        <v>0.96626373463258797</v>
      </c>
      <c r="W38">
        <v>7.1166358281504E-2</v>
      </c>
      <c r="X38">
        <v>0</v>
      </c>
      <c r="AA38">
        <v>1.32931E-3</v>
      </c>
      <c r="AB38">
        <v>0</v>
      </c>
    </row>
    <row r="39" spans="1:28" x14ac:dyDescent="0.25">
      <c r="A39">
        <v>465</v>
      </c>
      <c r="B39">
        <f t="shared" si="0"/>
        <v>0.32359450094724701</v>
      </c>
      <c r="C39">
        <f t="shared" si="1"/>
        <v>6.2913256913738804E-3</v>
      </c>
      <c r="E39" s="7">
        <v>1.796965E+19</v>
      </c>
      <c r="F39" s="7"/>
      <c r="I39">
        <v>0.32359450094724701</v>
      </c>
      <c r="J39">
        <v>6.2913256913738804E-3</v>
      </c>
      <c r="M39">
        <v>0.22592484504849999</v>
      </c>
      <c r="N39">
        <v>0.167914866499874</v>
      </c>
      <c r="Q39">
        <v>5.7014411096153898E-2</v>
      </c>
      <c r="S39">
        <v>0.969101800432561</v>
      </c>
      <c r="W39">
        <v>6.80873798063866E-2</v>
      </c>
      <c r="X39">
        <v>0</v>
      </c>
      <c r="AA39">
        <v>1.2378599999999999E-3</v>
      </c>
      <c r="AB39">
        <v>0</v>
      </c>
    </row>
    <row r="40" spans="1:28" x14ac:dyDescent="0.25">
      <c r="A40">
        <v>470</v>
      </c>
      <c r="B40">
        <f t="shared" si="0"/>
        <v>0.29299467128427098</v>
      </c>
      <c r="C40">
        <f t="shared" si="1"/>
        <v>1.6308965386377799E-2</v>
      </c>
      <c r="E40" s="7">
        <v>1.78673E+19</v>
      </c>
      <c r="F40" s="7"/>
      <c r="I40">
        <v>0.29299467128427098</v>
      </c>
      <c r="J40">
        <v>1.6308965386377799E-2</v>
      </c>
      <c r="M40">
        <v>0.209258178381833</v>
      </c>
      <c r="N40">
        <v>0.29993097863275298</v>
      </c>
      <c r="Q40">
        <v>5.6302111987152299E-2</v>
      </c>
      <c r="S40">
        <v>0.97147820800820095</v>
      </c>
      <c r="W40">
        <v>6.5246629280194798E-2</v>
      </c>
      <c r="X40">
        <v>0</v>
      </c>
      <c r="AA40">
        <v>1.1723759999999999E-3</v>
      </c>
      <c r="AB40">
        <v>0</v>
      </c>
    </row>
    <row r="41" spans="1:28" x14ac:dyDescent="0.25">
      <c r="A41">
        <v>475</v>
      </c>
      <c r="B41">
        <f t="shared" si="0"/>
        <v>0.26287754085331899</v>
      </c>
      <c r="C41">
        <f t="shared" si="1"/>
        <v>2.6326605081381901E-2</v>
      </c>
      <c r="E41" s="7">
        <v>1.908795E+19</v>
      </c>
      <c r="F41" s="7"/>
      <c r="I41">
        <v>0.26287754085331899</v>
      </c>
      <c r="J41">
        <v>2.6326605081381901E-2</v>
      </c>
      <c r="M41">
        <v>0.20498783228682699</v>
      </c>
      <c r="N41">
        <v>0.43983858708408002</v>
      </c>
      <c r="Q41">
        <v>5.60983453589321E-2</v>
      </c>
      <c r="S41">
        <v>0.97356642102457303</v>
      </c>
      <c r="W41">
        <v>6.2687164826309594E-2</v>
      </c>
      <c r="X41">
        <v>0</v>
      </c>
      <c r="AA41">
        <v>1.1252359999999999E-3</v>
      </c>
      <c r="AB41">
        <v>0</v>
      </c>
    </row>
    <row r="42" spans="1:28" x14ac:dyDescent="0.25">
      <c r="A42">
        <v>480</v>
      </c>
      <c r="B42">
        <f t="shared" si="0"/>
        <v>0.233058421543754</v>
      </c>
      <c r="C42">
        <f t="shared" si="1"/>
        <v>3.6344244776385898E-2</v>
      </c>
      <c r="E42" s="7">
        <v>1.94096E+19</v>
      </c>
      <c r="F42" s="7"/>
      <c r="I42">
        <v>0.233058421543754</v>
      </c>
      <c r="J42">
        <v>3.6344244776385898E-2</v>
      </c>
      <c r="M42">
        <v>0.202975583817886</v>
      </c>
      <c r="N42">
        <v>0.71904464786952105</v>
      </c>
      <c r="Q42">
        <v>5.5906912360481502E-2</v>
      </c>
      <c r="S42">
        <v>0.97565463404094599</v>
      </c>
      <c r="W42">
        <v>6.0395578784898103E-2</v>
      </c>
      <c r="X42">
        <v>0</v>
      </c>
      <c r="AA42">
        <v>1.078096E-3</v>
      </c>
      <c r="AB42">
        <v>0</v>
      </c>
    </row>
    <row r="43" spans="1:28" x14ac:dyDescent="0.25">
      <c r="A43">
        <v>485</v>
      </c>
      <c r="B43">
        <f t="shared" si="0"/>
        <v>0.20323930223418801</v>
      </c>
      <c r="C43">
        <f t="shared" si="1"/>
        <v>6.6625171892558704E-2</v>
      </c>
      <c r="E43" s="7">
        <v>1.86053E+19</v>
      </c>
      <c r="F43" s="7"/>
      <c r="I43">
        <v>0.20323930223418801</v>
      </c>
      <c r="J43">
        <v>6.6625171892558704E-2</v>
      </c>
      <c r="M43">
        <v>0.12839590979826501</v>
      </c>
      <c r="N43">
        <v>0.91379427616511899</v>
      </c>
      <c r="Q43">
        <v>5.5715479362031001E-2</v>
      </c>
      <c r="S43">
        <v>0.97774284705731795</v>
      </c>
      <c r="W43">
        <v>5.83311108947022E-2</v>
      </c>
      <c r="X43">
        <v>0</v>
      </c>
      <c r="AA43">
        <v>1.0309550000000001E-3</v>
      </c>
      <c r="AB43">
        <v>0</v>
      </c>
    </row>
    <row r="44" spans="1:28" x14ac:dyDescent="0.25">
      <c r="A44">
        <v>490</v>
      </c>
      <c r="B44">
        <f t="shared" si="0"/>
        <v>0.174931414341262</v>
      </c>
      <c r="C44">
        <f t="shared" si="1"/>
        <v>0.114985389817993</v>
      </c>
      <c r="E44" s="7">
        <v>1.96137E+19</v>
      </c>
      <c r="F44" s="7"/>
      <c r="I44">
        <v>0.174931414341262</v>
      </c>
      <c r="J44">
        <v>0.114985389817993</v>
      </c>
      <c r="M44">
        <v>8.2199684829404998E-2</v>
      </c>
      <c r="N44">
        <v>0.97144873916076901</v>
      </c>
      <c r="Q44">
        <v>5.5524046363580402E-2</v>
      </c>
      <c r="S44">
        <v>0.97983106007369103</v>
      </c>
      <c r="W44">
        <v>5.6452821470853898E-2</v>
      </c>
      <c r="X44">
        <v>0</v>
      </c>
      <c r="AA44">
        <v>9.8381500000000008E-4</v>
      </c>
      <c r="AB44">
        <v>0</v>
      </c>
    </row>
    <row r="45" spans="1:28" x14ac:dyDescent="0.25">
      <c r="A45">
        <v>495</v>
      </c>
      <c r="B45">
        <f t="shared" si="0"/>
        <v>0.14741165750235599</v>
      </c>
      <c r="C45">
        <f t="shared" si="1"/>
        <v>0.186210569623558</v>
      </c>
      <c r="E45" s="7">
        <v>2.015625E+19</v>
      </c>
      <c r="F45" s="7"/>
      <c r="I45">
        <v>0.14741165750235599</v>
      </c>
      <c r="J45">
        <v>0.186210569623558</v>
      </c>
      <c r="M45">
        <v>5.03233136333908E-2</v>
      </c>
      <c r="N45">
        <v>0.77303343190057805</v>
      </c>
      <c r="Q45">
        <v>5.5332613365129901E-2</v>
      </c>
      <c r="S45">
        <v>0.98191927309006299</v>
      </c>
      <c r="W45">
        <v>5.4719770828484997E-2</v>
      </c>
      <c r="X45">
        <v>0</v>
      </c>
      <c r="AA45">
        <v>9.3667499999999999E-4</v>
      </c>
      <c r="AB45">
        <v>0</v>
      </c>
    </row>
    <row r="46" spans="1:28" x14ac:dyDescent="0.25">
      <c r="A46">
        <v>500</v>
      </c>
      <c r="B46">
        <f t="shared" si="0"/>
        <v>0.12774307503944701</v>
      </c>
      <c r="C46">
        <f t="shared" si="1"/>
        <v>0.32729852520316999</v>
      </c>
      <c r="E46" s="7">
        <v>1.93065E+19</v>
      </c>
      <c r="F46" s="7"/>
      <c r="I46">
        <v>0.12774307503944701</v>
      </c>
      <c r="J46">
        <v>0.32729852520316999</v>
      </c>
      <c r="M46">
        <v>2.4243992295518602E-2</v>
      </c>
      <c r="N46">
        <v>0.54204195720570603</v>
      </c>
      <c r="Q46">
        <v>5.51411803666794E-2</v>
      </c>
      <c r="S46">
        <v>0.98279604211433103</v>
      </c>
      <c r="W46">
        <v>5.3091019282727497E-2</v>
      </c>
      <c r="X46">
        <v>0</v>
      </c>
      <c r="AA46">
        <v>8.9333100000000003E-4</v>
      </c>
      <c r="AB46">
        <v>0</v>
      </c>
    </row>
    <row r="47" spans="1:28" x14ac:dyDescent="0.25">
      <c r="A47">
        <v>505</v>
      </c>
      <c r="B47">
        <f t="shared" si="0"/>
        <v>0.112440517580027</v>
      </c>
      <c r="C47">
        <f t="shared" si="1"/>
        <v>0.455496910384114</v>
      </c>
      <c r="E47" s="7">
        <v>1.973775E+19</v>
      </c>
      <c r="F47" s="7"/>
      <c r="I47">
        <v>0.112440517580027</v>
      </c>
      <c r="J47">
        <v>0.455496910384114</v>
      </c>
      <c r="M47">
        <v>0</v>
      </c>
      <c r="N47">
        <v>0.29675293250491402</v>
      </c>
      <c r="Q47">
        <v>5.4949747368228802E-2</v>
      </c>
      <c r="S47">
        <v>0.98357527503355602</v>
      </c>
      <c r="W47">
        <v>5.1525627148713199E-2</v>
      </c>
      <c r="X47">
        <v>6.0519044826001E-3</v>
      </c>
      <c r="AA47">
        <v>8.6329199999999999E-4</v>
      </c>
      <c r="AB47">
        <v>0</v>
      </c>
    </row>
    <row r="48" spans="1:28" x14ac:dyDescent="0.25">
      <c r="A48">
        <v>510</v>
      </c>
      <c r="B48">
        <f t="shared" si="0"/>
        <v>9.7137960120607297E-2</v>
      </c>
      <c r="C48">
        <f t="shared" si="1"/>
        <v>0.59135893418453001</v>
      </c>
      <c r="E48" s="7">
        <v>1.9869E+19</v>
      </c>
      <c r="F48" s="7"/>
      <c r="I48">
        <v>9.7137960120607297E-2</v>
      </c>
      <c r="J48">
        <v>0.59135893418453001</v>
      </c>
      <c r="M48">
        <v>0</v>
      </c>
      <c r="N48">
        <v>0.14947011392503101</v>
      </c>
      <c r="Q48">
        <v>5.48774322466078E-2</v>
      </c>
      <c r="S48">
        <v>0.98435450795278201</v>
      </c>
      <c r="W48">
        <v>4.9982654741573901E-2</v>
      </c>
      <c r="X48">
        <v>7.2876065066446996E-3</v>
      </c>
      <c r="AA48">
        <v>8.3325300000000005E-4</v>
      </c>
      <c r="AB48">
        <v>0</v>
      </c>
    </row>
    <row r="49" spans="1:28" x14ac:dyDescent="0.25">
      <c r="A49">
        <v>515</v>
      </c>
      <c r="B49">
        <f t="shared" si="0"/>
        <v>8.1835402661186996E-2</v>
      </c>
      <c r="C49">
        <f t="shared" si="1"/>
        <v>0.81506496098971004</v>
      </c>
      <c r="E49" s="7">
        <v>1.975615E+19</v>
      </c>
      <c r="F49" s="7"/>
      <c r="I49">
        <v>8.1835402661186996E-2</v>
      </c>
      <c r="J49">
        <v>0.81506496098971004</v>
      </c>
      <c r="M49">
        <v>0</v>
      </c>
      <c r="N49">
        <v>9.0666413653172503E-2</v>
      </c>
      <c r="Q49">
        <v>5.4881431446767701E-2</v>
      </c>
      <c r="S49">
        <v>0.985133740872008</v>
      </c>
      <c r="W49">
        <v>4.8421162376441597E-2</v>
      </c>
      <c r="X49">
        <v>8.7612197971696001E-3</v>
      </c>
      <c r="AA49">
        <v>8.0321400000000001E-4</v>
      </c>
      <c r="AB49">
        <v>0</v>
      </c>
    </row>
    <row r="50" spans="1:28" x14ac:dyDescent="0.25">
      <c r="A50">
        <v>520</v>
      </c>
      <c r="B50">
        <f t="shared" si="0"/>
        <v>6.9876539603496199E-2</v>
      </c>
      <c r="C50">
        <f t="shared" si="1"/>
        <v>0.96550870010022305</v>
      </c>
      <c r="E50" s="7">
        <v>1.968635E+19</v>
      </c>
      <c r="F50" s="7"/>
      <c r="I50">
        <v>6.9876539603496199E-2</v>
      </c>
      <c r="J50">
        <v>0.96550870010022305</v>
      </c>
      <c r="M50">
        <v>0</v>
      </c>
      <c r="N50">
        <v>5.49470499279439E-2</v>
      </c>
      <c r="Q50">
        <v>5.4885430646927698E-2</v>
      </c>
      <c r="S50">
        <v>0.98591297379123299</v>
      </c>
      <c r="W50">
        <v>4.6802960173888901E-2</v>
      </c>
      <c r="X50">
        <v>1.04538030971866E-2</v>
      </c>
      <c r="AA50">
        <v>7.7317499999999997E-4</v>
      </c>
      <c r="AB50">
        <v>0</v>
      </c>
    </row>
    <row r="51" spans="1:28" x14ac:dyDescent="0.25">
      <c r="A51">
        <v>525</v>
      </c>
      <c r="B51">
        <f t="shared" si="0"/>
        <v>6.1498627272259597E-2</v>
      </c>
      <c r="C51">
        <f t="shared" si="1"/>
        <v>0.95154559490105795</v>
      </c>
      <c r="E51" s="7">
        <v>2.0701E+19</v>
      </c>
      <c r="F51" s="7"/>
      <c r="I51">
        <v>6.1498627272259597E-2</v>
      </c>
      <c r="J51">
        <v>0.95154559490105795</v>
      </c>
      <c r="M51">
        <v>0</v>
      </c>
      <c r="N51">
        <v>3.6822472305034201E-2</v>
      </c>
      <c r="Q51">
        <v>5.4889429847087598E-2</v>
      </c>
      <c r="S51">
        <v>0.986693318690681</v>
      </c>
      <c r="W51">
        <v>4.5120605148310101E-2</v>
      </c>
      <c r="X51">
        <v>1.23464151497073E-2</v>
      </c>
      <c r="AA51">
        <v>7.4313600000000004E-4</v>
      </c>
      <c r="AB51">
        <v>0</v>
      </c>
    </row>
    <row r="52" spans="1:28" x14ac:dyDescent="0.25">
      <c r="A52">
        <v>530</v>
      </c>
      <c r="B52">
        <f t="shared" si="0"/>
        <v>5.3120714941022898E-2</v>
      </c>
      <c r="C52">
        <f t="shared" si="1"/>
        <v>0.84678871717280702</v>
      </c>
      <c r="E52" s="7">
        <v>2.076485E+19</v>
      </c>
      <c r="F52" s="7"/>
      <c r="I52">
        <v>5.3120714941022898E-2</v>
      </c>
      <c r="J52">
        <v>0.84678871717280702</v>
      </c>
      <c r="M52">
        <v>0</v>
      </c>
      <c r="N52">
        <v>3.3269917989121198E-2</v>
      </c>
      <c r="Q52">
        <v>5.4893429047247602E-2</v>
      </c>
      <c r="S52">
        <v>0.987550100982028</v>
      </c>
      <c r="W52">
        <v>4.3385926857229203E-2</v>
      </c>
      <c r="X52">
        <v>1.44201146977435E-2</v>
      </c>
      <c r="AA52">
        <v>7.1309699999999999E-4</v>
      </c>
      <c r="AB52">
        <v>0</v>
      </c>
    </row>
    <row r="53" spans="1:28" x14ac:dyDescent="0.25">
      <c r="A53">
        <v>535</v>
      </c>
      <c r="B53">
        <f t="shared" si="0"/>
        <v>4.4742802609786303E-2</v>
      </c>
      <c r="C53">
        <f t="shared" si="1"/>
        <v>0.67134617040854705</v>
      </c>
      <c r="E53" s="7">
        <v>2.09439E+19</v>
      </c>
      <c r="F53" s="7"/>
      <c r="I53">
        <v>4.4742802609786303E-2</v>
      </c>
      <c r="J53">
        <v>0.67134617040854705</v>
      </c>
      <c r="M53">
        <v>0</v>
      </c>
      <c r="N53">
        <v>3.80712780249415E-2</v>
      </c>
      <c r="Q53">
        <v>5.4897428247407599E-2</v>
      </c>
      <c r="S53">
        <v>0.988406883273375</v>
      </c>
      <c r="W53">
        <v>4.16110516461108E-2</v>
      </c>
      <c r="X53">
        <v>1.6698527577734899E-2</v>
      </c>
      <c r="AA53">
        <v>6.8395399999999996E-4</v>
      </c>
      <c r="AB53">
        <v>0</v>
      </c>
    </row>
    <row r="54" spans="1:28" x14ac:dyDescent="0.25">
      <c r="A54">
        <v>540</v>
      </c>
      <c r="B54">
        <f t="shared" si="0"/>
        <v>3.72882151810741E-2</v>
      </c>
      <c r="C54">
        <f t="shared" si="1"/>
        <v>0.40186628024540899</v>
      </c>
      <c r="E54" s="7">
        <v>2.00869E+19</v>
      </c>
      <c r="F54" s="7"/>
      <c r="I54">
        <v>3.72882151810741E-2</v>
      </c>
      <c r="J54">
        <v>0.40186628024540899</v>
      </c>
      <c r="M54">
        <v>0</v>
      </c>
      <c r="N54">
        <v>5.4552415934650697E-2</v>
      </c>
      <c r="Q54">
        <v>5.49014274475675E-2</v>
      </c>
      <c r="S54">
        <v>0.98926366556472201</v>
      </c>
      <c r="W54">
        <v>3.9808105860419198E-2</v>
      </c>
      <c r="X54">
        <v>1.9237866356737E-2</v>
      </c>
      <c r="AA54">
        <v>6.5550500000000002E-4</v>
      </c>
      <c r="AB54">
        <v>0</v>
      </c>
    </row>
    <row r="55" spans="1:28" x14ac:dyDescent="0.25">
      <c r="A55">
        <v>545</v>
      </c>
      <c r="B55">
        <f t="shared" si="0"/>
        <v>3.1829941816214402E-2</v>
      </c>
      <c r="C55">
        <f t="shared" si="1"/>
        <v>0.29380057716941899</v>
      </c>
      <c r="E55" s="7">
        <v>2.112975E+19</v>
      </c>
      <c r="F55" s="7"/>
      <c r="I55">
        <v>3.1829941816214402E-2</v>
      </c>
      <c r="J55">
        <v>0.29380057716941899</v>
      </c>
      <c r="M55">
        <v>0</v>
      </c>
      <c r="N55">
        <v>7.1033553844359998E-2</v>
      </c>
      <c r="Q55">
        <v>5.46745446580355E-2</v>
      </c>
      <c r="S55">
        <v>0.99012044785606801</v>
      </c>
      <c r="W55">
        <v>3.7989215845619199E-2</v>
      </c>
      <c r="X55">
        <v>2.2033510745983299E-2</v>
      </c>
      <c r="AA55">
        <v>6.2705499999999995E-4</v>
      </c>
      <c r="AB55">
        <v>0</v>
      </c>
    </row>
    <row r="56" spans="1:28" x14ac:dyDescent="0.25">
      <c r="A56">
        <v>550</v>
      </c>
      <c r="B56">
        <f t="shared" si="0"/>
        <v>2.6371668451354802E-2</v>
      </c>
      <c r="C56">
        <f t="shared" si="1"/>
        <v>0.17638675894497099</v>
      </c>
      <c r="E56" s="7">
        <v>2.13063E+19</v>
      </c>
      <c r="F56" s="7"/>
      <c r="I56">
        <v>2.6371668451354802E-2</v>
      </c>
      <c r="J56">
        <v>0.17638675894497099</v>
      </c>
      <c r="M56">
        <v>0</v>
      </c>
      <c r="N56">
        <v>9.6018692266735206E-2</v>
      </c>
      <c r="Q56">
        <v>5.4438020244348399E-2</v>
      </c>
      <c r="S56">
        <v>0.99097723014741501</v>
      </c>
      <c r="W56">
        <v>3.61665079471752E-2</v>
      </c>
      <c r="X56">
        <v>2.5080041896138001E-2</v>
      </c>
      <c r="AA56">
        <v>5.9860600000000001E-4</v>
      </c>
      <c r="AB56">
        <v>0</v>
      </c>
    </row>
    <row r="57" spans="1:28" x14ac:dyDescent="0.25">
      <c r="A57">
        <v>555</v>
      </c>
      <c r="B57">
        <f t="shared" si="0"/>
        <v>2.0913395086495201E-2</v>
      </c>
      <c r="C57">
        <f t="shared" si="1"/>
        <v>0.126812948279583</v>
      </c>
      <c r="E57" s="7">
        <v>2.17094E+19</v>
      </c>
      <c r="F57" s="7"/>
      <c r="I57">
        <v>2.0913395086495201E-2</v>
      </c>
      <c r="J57">
        <v>0.126812948279583</v>
      </c>
      <c r="M57">
        <v>0</v>
      </c>
      <c r="N57">
        <v>0.121497490357159</v>
      </c>
      <c r="Q57">
        <v>5.4201495830661403E-2</v>
      </c>
      <c r="S57">
        <v>0.99183401243876201</v>
      </c>
      <c r="W57">
        <v>3.4352108510551697E-2</v>
      </c>
      <c r="X57">
        <v>2.8372040957864799E-2</v>
      </c>
      <c r="AA57">
        <v>5.7015600000000005E-4</v>
      </c>
      <c r="AB57">
        <v>0</v>
      </c>
    </row>
    <row r="58" spans="1:28" x14ac:dyDescent="0.25">
      <c r="A58">
        <v>560</v>
      </c>
      <c r="B58">
        <f t="shared" si="0"/>
        <v>1.54551217216355E-2</v>
      </c>
      <c r="C58">
        <f t="shared" si="1"/>
        <v>9.8405117182461699E-2</v>
      </c>
      <c r="E58" s="7">
        <v>2.081325E+19</v>
      </c>
      <c r="F58" s="7"/>
      <c r="I58">
        <v>1.54551217216355E-2</v>
      </c>
      <c r="J58">
        <v>9.8405117182461699E-2</v>
      </c>
      <c r="M58">
        <v>0</v>
      </c>
      <c r="N58">
        <v>0.15049964331044899</v>
      </c>
      <c r="Q58">
        <v>5.3964971416974303E-2</v>
      </c>
      <c r="S58">
        <v>0.99269079473010902</v>
      </c>
      <c r="W58">
        <v>3.2558143881213197E-2</v>
      </c>
      <c r="X58">
        <v>3.1904089081827701E-2</v>
      </c>
      <c r="AA58">
        <v>5.41707E-4</v>
      </c>
      <c r="AB58">
        <v>0</v>
      </c>
    </row>
    <row r="59" spans="1:28" x14ac:dyDescent="0.25">
      <c r="A59">
        <v>565</v>
      </c>
      <c r="B59">
        <f t="shared" si="0"/>
        <v>9.9968483567759499E-3</v>
      </c>
      <c r="C59">
        <f t="shared" si="1"/>
        <v>7.8225153862883506E-2</v>
      </c>
      <c r="E59" s="7">
        <v>2.14255E+19</v>
      </c>
      <c r="F59" s="7"/>
      <c r="I59">
        <v>9.9968483567759499E-3</v>
      </c>
      <c r="J59">
        <v>7.8225153862883506E-2</v>
      </c>
      <c r="M59">
        <v>0</v>
      </c>
      <c r="N59">
        <v>0.18346260627341199</v>
      </c>
      <c r="Q59">
        <v>5.37284470032873E-2</v>
      </c>
      <c r="S59">
        <v>0.99354757702145602</v>
      </c>
      <c r="W59">
        <v>3.0796740404624399E-2</v>
      </c>
      <c r="X59">
        <v>3.5670767418690498E-2</v>
      </c>
      <c r="AA59">
        <v>5.1325700000000004E-4</v>
      </c>
      <c r="AB59">
        <v>0</v>
      </c>
    </row>
    <row r="60" spans="1:28" x14ac:dyDescent="0.25">
      <c r="A60">
        <v>570</v>
      </c>
      <c r="B60">
        <f t="shared" si="0"/>
        <v>4.5385749919163304E-3</v>
      </c>
      <c r="C60">
        <f t="shared" si="1"/>
        <v>5.80451905433053E-2</v>
      </c>
      <c r="E60" s="7">
        <v>2.113115E+19</v>
      </c>
      <c r="F60" s="7"/>
      <c r="I60">
        <v>4.5385749919163304E-3</v>
      </c>
      <c r="J60">
        <v>5.80451905433053E-2</v>
      </c>
      <c r="M60">
        <v>0</v>
      </c>
      <c r="N60">
        <v>0.201686163871307</v>
      </c>
      <c r="Q60">
        <v>5.3491922589600199E-2</v>
      </c>
      <c r="S60">
        <v>0.99337367430026702</v>
      </c>
      <c r="W60">
        <v>2.9080024426249601E-2</v>
      </c>
      <c r="X60">
        <v>3.9666657119117203E-2</v>
      </c>
      <c r="AA60">
        <v>4.9397199999999997E-4</v>
      </c>
      <c r="AB60">
        <v>0</v>
      </c>
    </row>
    <row r="61" spans="1:28" x14ac:dyDescent="0.25">
      <c r="A61">
        <v>575</v>
      </c>
      <c r="B61">
        <f t="shared" si="0"/>
        <v>0</v>
      </c>
      <c r="C61">
        <f t="shared" si="1"/>
        <v>5.1152681415280003E-2</v>
      </c>
      <c r="E61" s="7">
        <v>2.131655E+19</v>
      </c>
      <c r="F61" s="7"/>
      <c r="I61">
        <v>0</v>
      </c>
      <c r="J61">
        <v>5.1152681415280003E-2</v>
      </c>
      <c r="M61">
        <v>0</v>
      </c>
      <c r="N61">
        <v>0.21580776160902301</v>
      </c>
      <c r="Q61">
        <v>5.3255398175913203E-2</v>
      </c>
      <c r="S61">
        <v>0.99310285279434796</v>
      </c>
      <c r="W61">
        <v>2.7420122291553502E-2</v>
      </c>
      <c r="X61">
        <v>4.3886339333771798E-2</v>
      </c>
      <c r="AA61">
        <v>4.8268200000000001E-4</v>
      </c>
      <c r="AB61">
        <v>0</v>
      </c>
    </row>
    <row r="62" spans="1:28" x14ac:dyDescent="0.25">
      <c r="A62">
        <v>580</v>
      </c>
      <c r="B62">
        <f t="shared" si="0"/>
        <v>0</v>
      </c>
      <c r="C62">
        <f t="shared" si="1"/>
        <v>4.62285502356422E-2</v>
      </c>
      <c r="E62" s="7">
        <v>2.183015E+19</v>
      </c>
      <c r="F62" s="7"/>
      <c r="I62">
        <v>0</v>
      </c>
      <c r="J62">
        <v>4.62285502356422E-2</v>
      </c>
      <c r="M62">
        <v>0</v>
      </c>
      <c r="N62">
        <v>0.22992935934674</v>
      </c>
      <c r="Q62">
        <v>5.3018873762226103E-2</v>
      </c>
      <c r="S62">
        <v>0.99283203128842901</v>
      </c>
      <c r="W62">
        <v>2.5829160346000499E-2</v>
      </c>
      <c r="X62">
        <v>4.8324395213318001E-2</v>
      </c>
      <c r="AA62">
        <v>4.7139300000000002E-4</v>
      </c>
      <c r="AB62">
        <v>0</v>
      </c>
    </row>
    <row r="63" spans="1:28" x14ac:dyDescent="0.25">
      <c r="A63">
        <v>585</v>
      </c>
      <c r="B63">
        <f t="shared" si="0"/>
        <v>0</v>
      </c>
      <c r="C63">
        <f t="shared" si="1"/>
        <v>4.13044190560043E-2</v>
      </c>
      <c r="E63" s="7">
        <v>2.245985E+19</v>
      </c>
      <c r="F63" s="7"/>
      <c r="I63">
        <v>0</v>
      </c>
      <c r="J63">
        <v>4.13044190560043E-2</v>
      </c>
      <c r="M63">
        <v>0</v>
      </c>
      <c r="N63">
        <v>0.24405095708445601</v>
      </c>
      <c r="Q63">
        <v>5.2948228928148197E-2</v>
      </c>
      <c r="S63">
        <v>0.99256120978250995</v>
      </c>
      <c r="W63">
        <v>2.43192649350552E-2</v>
      </c>
      <c r="X63">
        <v>5.2975405908419801E-2</v>
      </c>
      <c r="AA63">
        <v>4.6010400000000003E-4</v>
      </c>
      <c r="AB63">
        <v>0</v>
      </c>
    </row>
    <row r="64" spans="1:28" x14ac:dyDescent="0.25">
      <c r="A64">
        <v>590</v>
      </c>
      <c r="B64">
        <f t="shared" si="0"/>
        <v>0</v>
      </c>
      <c r="C64">
        <f t="shared" si="1"/>
        <v>3.6380287876366497E-2</v>
      </c>
      <c r="E64" s="7">
        <v>2.035135E+19</v>
      </c>
      <c r="F64" s="7"/>
      <c r="I64">
        <v>0</v>
      </c>
      <c r="J64">
        <v>3.6380287876366497E-2</v>
      </c>
      <c r="M64">
        <v>0</v>
      </c>
      <c r="N64">
        <v>0.25817255482217299</v>
      </c>
      <c r="Q64">
        <v>5.2881155092397297E-2</v>
      </c>
      <c r="S64">
        <v>0.992290388276591</v>
      </c>
      <c r="W64">
        <v>2.2902222655609501E-2</v>
      </c>
      <c r="X64">
        <v>5.7833952569741102E-2</v>
      </c>
      <c r="AA64">
        <v>4.4881499999999998E-4</v>
      </c>
      <c r="AB64">
        <v>0</v>
      </c>
    </row>
    <row r="65" spans="1:28" x14ac:dyDescent="0.25">
      <c r="A65">
        <v>595</v>
      </c>
      <c r="B65">
        <f t="shared" si="0"/>
        <v>0</v>
      </c>
      <c r="C65">
        <f t="shared" si="1"/>
        <v>3.0129612818437401E-2</v>
      </c>
      <c r="E65" s="7">
        <v>2.14967E+19</v>
      </c>
      <c r="F65" s="7"/>
      <c r="I65">
        <v>0</v>
      </c>
      <c r="J65">
        <v>3.0129612818437401E-2</v>
      </c>
      <c r="M65">
        <v>0</v>
      </c>
      <c r="N65">
        <v>0.26629634534526597</v>
      </c>
      <c r="Q65">
        <v>5.2814081256646501E-2</v>
      </c>
      <c r="S65">
        <v>0.99217124418274705</v>
      </c>
      <c r="W65">
        <v>2.15820275393298E-2</v>
      </c>
      <c r="X65">
        <v>6.2894616347945895E-2</v>
      </c>
      <c r="AA65">
        <v>4.3752500000000002E-4</v>
      </c>
      <c r="AB65">
        <v>0</v>
      </c>
    </row>
    <row r="66" spans="1:28" x14ac:dyDescent="0.25">
      <c r="A66">
        <v>600</v>
      </c>
      <c r="B66">
        <f t="shared" si="0"/>
        <v>0</v>
      </c>
      <c r="C66">
        <f t="shared" si="1"/>
        <v>2.3312916656067599E-2</v>
      </c>
      <c r="E66" s="7">
        <v>2.213015E+19</v>
      </c>
      <c r="F66" s="7"/>
      <c r="I66">
        <v>0</v>
      </c>
      <c r="J66">
        <v>2.3312916656067599E-2</v>
      </c>
      <c r="M66">
        <v>0</v>
      </c>
      <c r="N66">
        <v>0.25886214388460799</v>
      </c>
      <c r="Q66">
        <v>5.2747007420895602E-2</v>
      </c>
      <c r="S66">
        <v>0.99213087072829398</v>
      </c>
      <c r="W66">
        <v>2.0354893062569001E-2</v>
      </c>
      <c r="X66">
        <v>6.8237487683699097E-2</v>
      </c>
      <c r="AA66">
        <v>4.2623599999999998E-4</v>
      </c>
      <c r="AB66">
        <v>0</v>
      </c>
    </row>
    <row r="67" spans="1:28" x14ac:dyDescent="0.25">
      <c r="A67">
        <v>605</v>
      </c>
      <c r="B67">
        <f t="shared" ref="B67:B130" si="2">I67</f>
        <v>0</v>
      </c>
      <c r="C67">
        <f t="shared" ref="C67:C130" si="3">J67</f>
        <v>1.64962204936978E-2</v>
      </c>
      <c r="E67" s="7">
        <v>2.2657E+19</v>
      </c>
      <c r="F67" s="7"/>
      <c r="I67">
        <v>0</v>
      </c>
      <c r="J67">
        <v>1.64962204936978E-2</v>
      </c>
      <c r="M67">
        <v>0</v>
      </c>
      <c r="N67">
        <v>0.251427942423949</v>
      </c>
      <c r="Q67">
        <v>5.2679933585144702E-2</v>
      </c>
      <c r="S67">
        <v>0.99209049727384002</v>
      </c>
      <c r="W67">
        <v>1.92166953550914E-2</v>
      </c>
      <c r="X67">
        <v>7.4078492561753098E-2</v>
      </c>
      <c r="AA67">
        <v>4.1494699999999998E-4</v>
      </c>
      <c r="AB67">
        <v>0</v>
      </c>
    </row>
    <row r="68" spans="1:28" x14ac:dyDescent="0.25">
      <c r="A68">
        <v>610</v>
      </c>
      <c r="B68">
        <f t="shared" si="2"/>
        <v>0</v>
      </c>
      <c r="C68">
        <f t="shared" si="3"/>
        <v>9.6795243313279808E-3</v>
      </c>
      <c r="E68" s="7">
        <v>2.242225E+19</v>
      </c>
      <c r="F68" s="7"/>
      <c r="I68">
        <v>0</v>
      </c>
      <c r="J68">
        <v>9.6795243313279808E-3</v>
      </c>
      <c r="M68">
        <v>0</v>
      </c>
      <c r="N68">
        <v>0.24399374096328999</v>
      </c>
      <c r="Q68">
        <v>5.2612859749393802E-2</v>
      </c>
      <c r="S68">
        <v>0.99205012381938595</v>
      </c>
      <c r="W68">
        <v>1.8163310546661201E-2</v>
      </c>
      <c r="X68">
        <v>8.0416679412251599E-2</v>
      </c>
      <c r="AA68">
        <v>4.0365799999999999E-4</v>
      </c>
      <c r="AB68">
        <v>0</v>
      </c>
    </row>
    <row r="69" spans="1:28" x14ac:dyDescent="0.25">
      <c r="A69">
        <v>615</v>
      </c>
      <c r="B69">
        <f t="shared" si="2"/>
        <v>0</v>
      </c>
      <c r="C69">
        <f t="shared" si="3"/>
        <v>2.86282816895815E-3</v>
      </c>
      <c r="E69" s="7">
        <v>2.254805E+19</v>
      </c>
      <c r="F69" s="7"/>
      <c r="I69">
        <v>0</v>
      </c>
      <c r="J69">
        <v>2.86282816895815E-3</v>
      </c>
      <c r="M69">
        <v>0</v>
      </c>
      <c r="N69">
        <v>0.231010793892648</v>
      </c>
      <c r="Q69">
        <v>5.2487484428636301E-2</v>
      </c>
      <c r="S69">
        <v>0.992009750364932</v>
      </c>
      <c r="W69">
        <v>1.71906147670427E-2</v>
      </c>
      <c r="X69">
        <v>8.7239089377468104E-2</v>
      </c>
      <c r="AA69">
        <v>3.8934100000000003E-4</v>
      </c>
      <c r="AB69">
        <v>0</v>
      </c>
    </row>
    <row r="70" spans="1:28" x14ac:dyDescent="0.25">
      <c r="A70">
        <v>620</v>
      </c>
      <c r="B70">
        <f t="shared" si="2"/>
        <v>0</v>
      </c>
      <c r="C70">
        <f t="shared" si="3"/>
        <v>0</v>
      </c>
      <c r="E70" s="7">
        <v>2.29458E+19</v>
      </c>
      <c r="F70" s="7"/>
      <c r="I70">
        <v>0</v>
      </c>
      <c r="J70">
        <v>0</v>
      </c>
      <c r="M70">
        <v>0</v>
      </c>
      <c r="N70">
        <v>0.20085685665167699</v>
      </c>
      <c r="Q70">
        <v>5.2163191009261901E-2</v>
      </c>
      <c r="S70">
        <v>0.99196937691047904</v>
      </c>
      <c r="W70">
        <v>1.6294484146000199E-2</v>
      </c>
      <c r="X70">
        <v>9.45327635996763E-2</v>
      </c>
      <c r="AA70">
        <v>3.7357299999999998E-4</v>
      </c>
      <c r="AB70">
        <v>0</v>
      </c>
    </row>
    <row r="71" spans="1:28" x14ac:dyDescent="0.25">
      <c r="A71">
        <v>625</v>
      </c>
      <c r="B71">
        <f t="shared" si="2"/>
        <v>0</v>
      </c>
      <c r="C71">
        <f t="shared" si="3"/>
        <v>0</v>
      </c>
      <c r="E71" s="7">
        <v>2.20303E+19</v>
      </c>
      <c r="F71" s="7"/>
      <c r="I71">
        <v>0</v>
      </c>
      <c r="J71">
        <v>0</v>
      </c>
      <c r="M71">
        <v>0</v>
      </c>
      <c r="N71">
        <v>0.17070291941070601</v>
      </c>
      <c r="Q71">
        <v>5.1838897589887398E-2</v>
      </c>
      <c r="S71">
        <v>0.99215903610340705</v>
      </c>
      <c r="W71">
        <v>1.5470794813297901E-2</v>
      </c>
      <c r="X71">
        <v>0.10228474322115</v>
      </c>
      <c r="AA71">
        <v>3.5780499999999999E-4</v>
      </c>
      <c r="AB71">
        <v>0</v>
      </c>
    </row>
    <row r="72" spans="1:28" x14ac:dyDescent="0.25">
      <c r="A72">
        <v>630</v>
      </c>
      <c r="B72">
        <f t="shared" si="2"/>
        <v>0</v>
      </c>
      <c r="C72">
        <f t="shared" si="3"/>
        <v>0</v>
      </c>
      <c r="E72" s="7">
        <v>2.21075E+19</v>
      </c>
      <c r="F72" s="7"/>
      <c r="I72">
        <v>0</v>
      </c>
      <c r="J72">
        <v>0</v>
      </c>
      <c r="M72">
        <v>0</v>
      </c>
      <c r="N72">
        <v>0.151403639033628</v>
      </c>
      <c r="Q72">
        <v>5.1514604170512998E-2</v>
      </c>
      <c r="S72">
        <v>0.99255538080641403</v>
      </c>
      <c r="W72">
        <v>1.4715422898700301E-2</v>
      </c>
      <c r="X72">
        <v>0.110482069384162</v>
      </c>
      <c r="AA72">
        <v>3.4203700000000001E-4</v>
      </c>
      <c r="AB72">
        <v>0</v>
      </c>
    </row>
    <row r="73" spans="1:28" x14ac:dyDescent="0.25">
      <c r="A73">
        <v>635</v>
      </c>
      <c r="B73">
        <f t="shared" si="2"/>
        <v>0</v>
      </c>
      <c r="C73">
        <f t="shared" si="3"/>
        <v>0</v>
      </c>
      <c r="E73" s="7">
        <v>2.290195E+19</v>
      </c>
      <c r="F73" s="7"/>
      <c r="I73">
        <v>0</v>
      </c>
      <c r="J73">
        <v>0</v>
      </c>
      <c r="M73">
        <v>0</v>
      </c>
      <c r="N73">
        <v>0.133350454699209</v>
      </c>
      <c r="Q73">
        <v>5.1190310751138599E-2</v>
      </c>
      <c r="S73">
        <v>0.99295172550942101</v>
      </c>
      <c r="W73">
        <v>1.40242445319715E-2</v>
      </c>
      <c r="X73">
        <v>0.11911178323098801</v>
      </c>
      <c r="AA73">
        <v>3.2626900000000002E-4</v>
      </c>
      <c r="AB73">
        <v>0</v>
      </c>
    </row>
    <row r="74" spans="1:28" x14ac:dyDescent="0.25">
      <c r="A74">
        <v>640</v>
      </c>
      <c r="B74">
        <f t="shared" si="2"/>
        <v>0</v>
      </c>
      <c r="C74">
        <f t="shared" si="3"/>
        <v>0</v>
      </c>
      <c r="E74" s="7">
        <v>2.308225E+19</v>
      </c>
      <c r="F74" s="7"/>
      <c r="I74">
        <v>0</v>
      </c>
      <c r="J74">
        <v>0</v>
      </c>
      <c r="M74">
        <v>0</v>
      </c>
      <c r="N74">
        <v>0.116398841477688</v>
      </c>
      <c r="Q74">
        <v>5.0866017331764102E-2</v>
      </c>
      <c r="S74">
        <v>0.99334807021242799</v>
      </c>
      <c r="W74">
        <v>1.3393135842875801E-2</v>
      </c>
      <c r="X74">
        <v>0.12816092590389999</v>
      </c>
      <c r="AA74">
        <v>3.1050099999999997E-4</v>
      </c>
      <c r="AB74">
        <v>0</v>
      </c>
    </row>
    <row r="75" spans="1:28" x14ac:dyDescent="0.25">
      <c r="A75">
        <v>645</v>
      </c>
      <c r="B75">
        <f t="shared" si="2"/>
        <v>0</v>
      </c>
      <c r="C75">
        <f t="shared" si="3"/>
        <v>0</v>
      </c>
      <c r="E75" s="7">
        <v>2.342485E+19</v>
      </c>
      <c r="F75" s="7"/>
      <c r="I75">
        <v>0</v>
      </c>
      <c r="J75">
        <v>0</v>
      </c>
      <c r="M75">
        <v>0</v>
      </c>
      <c r="N75">
        <v>0.103569517308158</v>
      </c>
      <c r="Q75">
        <v>5.0541723912389702E-2</v>
      </c>
      <c r="S75">
        <v>0.99374441491543597</v>
      </c>
      <c r="W75">
        <v>1.2817972961177501E-2</v>
      </c>
      <c r="X75">
        <v>0.137616538545172</v>
      </c>
      <c r="AA75">
        <v>2.9424900000000001E-4</v>
      </c>
      <c r="AB75">
        <v>0</v>
      </c>
    </row>
    <row r="76" spans="1:28" x14ac:dyDescent="0.25">
      <c r="A76">
        <v>650</v>
      </c>
      <c r="B76">
        <f t="shared" si="2"/>
        <v>0</v>
      </c>
      <c r="C76">
        <f t="shared" si="3"/>
        <v>0</v>
      </c>
      <c r="E76" s="7">
        <v>2.23801E+19</v>
      </c>
      <c r="F76" s="7"/>
      <c r="I76">
        <v>0</v>
      </c>
      <c r="J76">
        <v>0</v>
      </c>
      <c r="M76">
        <v>0</v>
      </c>
      <c r="N76">
        <v>9.07401931386283E-2</v>
      </c>
      <c r="Q76">
        <v>5.0217430493015199E-2</v>
      </c>
      <c r="S76">
        <v>0.99414075961844295</v>
      </c>
      <c r="W76">
        <v>1.22946320166409E-2</v>
      </c>
      <c r="X76">
        <v>0.147465662297078</v>
      </c>
      <c r="AA76">
        <v>2.7703200000000003E-4</v>
      </c>
      <c r="AB76">
        <v>0</v>
      </c>
    </row>
    <row r="77" spans="1:28" x14ac:dyDescent="0.25">
      <c r="A77">
        <v>655</v>
      </c>
      <c r="B77">
        <f t="shared" si="2"/>
        <v>0</v>
      </c>
      <c r="C77">
        <f t="shared" si="3"/>
        <v>0</v>
      </c>
      <c r="E77" s="7">
        <v>2.20168E+19</v>
      </c>
      <c r="F77" s="7"/>
      <c r="I77">
        <v>0</v>
      </c>
      <c r="J77">
        <v>0</v>
      </c>
      <c r="M77">
        <v>0</v>
      </c>
      <c r="N77">
        <v>7.8708920548853104E-2</v>
      </c>
      <c r="Q77">
        <v>4.9893137073640799E-2</v>
      </c>
      <c r="S77">
        <v>0.99453710432145004</v>
      </c>
      <c r="W77">
        <v>1.18189891390303E-2</v>
      </c>
      <c r="X77">
        <v>0.157695338301891</v>
      </c>
      <c r="AA77">
        <v>2.5981399999999998E-4</v>
      </c>
      <c r="AB77" s="7">
        <v>1.4210885329156701E-6</v>
      </c>
    </row>
    <row r="78" spans="1:28" x14ac:dyDescent="0.25">
      <c r="A78">
        <v>660</v>
      </c>
      <c r="B78">
        <f t="shared" si="2"/>
        <v>0</v>
      </c>
      <c r="C78">
        <f t="shared" si="3"/>
        <v>0</v>
      </c>
      <c r="E78" s="7">
        <v>2.320175E+19</v>
      </c>
      <c r="F78" s="7"/>
      <c r="I78">
        <v>0</v>
      </c>
      <c r="J78">
        <v>0</v>
      </c>
      <c r="M78">
        <v>0</v>
      </c>
      <c r="N78">
        <v>6.8547108251118399E-2</v>
      </c>
      <c r="Q78">
        <v>4.9568843654266399E-2</v>
      </c>
      <c r="S78">
        <v>0.99493344902445702</v>
      </c>
      <c r="W78">
        <v>1.138692045811E-2</v>
      </c>
      <c r="X78">
        <v>0.168292607701886</v>
      </c>
      <c r="AA78">
        <v>2.4259600000000001E-4</v>
      </c>
      <c r="AB78" s="7">
        <v>3.7091861135672799E-6</v>
      </c>
    </row>
    <row r="79" spans="1:28" x14ac:dyDescent="0.25">
      <c r="A79">
        <v>665</v>
      </c>
      <c r="B79">
        <f t="shared" si="2"/>
        <v>0</v>
      </c>
      <c r="C79">
        <f t="shared" si="3"/>
        <v>0</v>
      </c>
      <c r="E79" s="7">
        <v>2.369115E+19</v>
      </c>
      <c r="F79" s="7"/>
      <c r="I79">
        <v>0</v>
      </c>
      <c r="J79">
        <v>0</v>
      </c>
      <c r="M79">
        <v>0</v>
      </c>
      <c r="N79">
        <v>5.8385295953383702E-2</v>
      </c>
      <c r="Q79">
        <v>4.9244550234891903E-2</v>
      </c>
      <c r="S79">
        <v>0.99510913742549401</v>
      </c>
      <c r="W79">
        <v>1.0994302103644099E-2</v>
      </c>
      <c r="X79">
        <v>0.179244511639335</v>
      </c>
      <c r="AA79">
        <v>2.25379E-4</v>
      </c>
      <c r="AB79" s="7">
        <v>5.9972836942188899E-6</v>
      </c>
    </row>
    <row r="80" spans="1:28" x14ac:dyDescent="0.25">
      <c r="A80">
        <v>670</v>
      </c>
      <c r="B80">
        <f t="shared" si="2"/>
        <v>0</v>
      </c>
      <c r="C80">
        <f t="shared" si="3"/>
        <v>0</v>
      </c>
      <c r="E80" s="7">
        <v>2.395355E+19</v>
      </c>
      <c r="F80" s="7"/>
      <c r="I80">
        <v>0</v>
      </c>
      <c r="J80">
        <v>0</v>
      </c>
      <c r="M80">
        <v>0</v>
      </c>
      <c r="N80">
        <v>4.5643459926013902E-2</v>
      </c>
      <c r="Q80">
        <v>4.8772566563715702E-2</v>
      </c>
      <c r="S80">
        <v>0.99443674737006205</v>
      </c>
      <c r="W80">
        <v>1.0637010205397099E-2</v>
      </c>
      <c r="X80">
        <v>0.190538091256513</v>
      </c>
      <c r="AA80">
        <v>2.08161E-4</v>
      </c>
      <c r="AB80" s="7">
        <v>8.2853812748705008E-6</v>
      </c>
    </row>
    <row r="81" spans="1:28" x14ac:dyDescent="0.25">
      <c r="A81">
        <v>675</v>
      </c>
      <c r="B81">
        <f t="shared" si="2"/>
        <v>0</v>
      </c>
      <c r="C81">
        <f t="shared" si="3"/>
        <v>0</v>
      </c>
      <c r="E81" s="7">
        <v>2.36654E+19</v>
      </c>
      <c r="F81" s="7"/>
      <c r="I81">
        <v>0</v>
      </c>
      <c r="J81">
        <v>0</v>
      </c>
      <c r="M81">
        <v>0</v>
      </c>
      <c r="N81">
        <v>3.1911528257157297E-2</v>
      </c>
      <c r="Q81">
        <v>4.8299681722252998E-2</v>
      </c>
      <c r="S81">
        <v>0.99376435731462998</v>
      </c>
      <c r="W81">
        <v>1.0310920893133201E-2</v>
      </c>
      <c r="X81">
        <v>0.202162758261728</v>
      </c>
      <c r="AA81">
        <v>1.9200399999999999E-4</v>
      </c>
      <c r="AB81" s="7">
        <v>1.0573478855522101E-5</v>
      </c>
    </row>
    <row r="82" spans="1:28" x14ac:dyDescent="0.25">
      <c r="A82">
        <v>680</v>
      </c>
      <c r="B82">
        <f t="shared" si="2"/>
        <v>0</v>
      </c>
      <c r="C82">
        <f t="shared" si="3"/>
        <v>0</v>
      </c>
      <c r="E82" s="7">
        <v>2.377655E+19</v>
      </c>
      <c r="F82" s="7"/>
      <c r="I82">
        <v>0</v>
      </c>
      <c r="J82">
        <v>0</v>
      </c>
      <c r="M82">
        <v>0</v>
      </c>
      <c r="N82">
        <v>2.2854325720199801E-2</v>
      </c>
      <c r="Q82">
        <v>4.7826796880790397E-2</v>
      </c>
      <c r="S82">
        <v>0.99309196725919802</v>
      </c>
      <c r="W82">
        <v>1.0011910296616701E-2</v>
      </c>
      <c r="X82">
        <v>0.214740580152954</v>
      </c>
      <c r="AA82">
        <v>1.76801E-4</v>
      </c>
      <c r="AB82" s="7">
        <v>1.2861576436173701E-5</v>
      </c>
    </row>
    <row r="83" spans="1:28" x14ac:dyDescent="0.25">
      <c r="A83">
        <v>685</v>
      </c>
      <c r="B83">
        <f t="shared" si="2"/>
        <v>0</v>
      </c>
      <c r="C83">
        <f t="shared" si="3"/>
        <v>0</v>
      </c>
      <c r="E83" s="7">
        <v>2.35421E+19</v>
      </c>
      <c r="F83" s="7"/>
      <c r="I83">
        <v>0</v>
      </c>
      <c r="J83">
        <v>0</v>
      </c>
      <c r="M83">
        <v>0</v>
      </c>
      <c r="N83">
        <v>1.4829818104979299E-2</v>
      </c>
      <c r="Q83">
        <v>4.7353912039327803E-2</v>
      </c>
      <c r="S83">
        <v>0.99241957720376694</v>
      </c>
      <c r="W83">
        <v>9.7358545456118998E-3</v>
      </c>
      <c r="X83">
        <v>0.228665868910614</v>
      </c>
      <c r="AA83">
        <v>1.6159900000000001E-4</v>
      </c>
      <c r="AB83" s="7">
        <v>1.51496740168253E-5</v>
      </c>
    </row>
    <row r="84" spans="1:28" x14ac:dyDescent="0.25">
      <c r="A84">
        <v>690</v>
      </c>
      <c r="B84">
        <f t="shared" si="2"/>
        <v>0</v>
      </c>
      <c r="C84">
        <f t="shared" si="3"/>
        <v>0</v>
      </c>
      <c r="E84" s="7">
        <v>2.045955E+19</v>
      </c>
      <c r="F84" s="7"/>
      <c r="I84">
        <v>0</v>
      </c>
      <c r="J84">
        <v>0</v>
      </c>
      <c r="M84">
        <v>0</v>
      </c>
      <c r="N84">
        <v>6.8563433581368804E-3</v>
      </c>
      <c r="Q84">
        <v>4.6881027197865098E-2</v>
      </c>
      <c r="S84">
        <v>0.99174718714833499</v>
      </c>
      <c r="W84">
        <v>9.4786297698829999E-3</v>
      </c>
      <c r="X84">
        <v>0.24379734574744599</v>
      </c>
      <c r="AA84">
        <v>1.4639699999999999E-4</v>
      </c>
      <c r="AB84" s="7">
        <v>1.74377715974769E-5</v>
      </c>
    </row>
    <row r="85" spans="1:28" x14ac:dyDescent="0.25">
      <c r="A85">
        <v>695</v>
      </c>
      <c r="B85">
        <f t="shared" si="2"/>
        <v>0</v>
      </c>
      <c r="C85">
        <f t="shared" si="3"/>
        <v>0</v>
      </c>
      <c r="E85" s="7">
        <v>2.211565E+19</v>
      </c>
      <c r="F85" s="7"/>
      <c r="I85">
        <v>0</v>
      </c>
      <c r="J85">
        <v>0</v>
      </c>
      <c r="M85">
        <v>0</v>
      </c>
      <c r="N85">
        <v>1.69182261421705E-3</v>
      </c>
      <c r="Q85">
        <v>4.6408142356402497E-2</v>
      </c>
      <c r="S85">
        <v>0.99107479709290303</v>
      </c>
      <c r="W85">
        <v>9.2361120991942998E-3</v>
      </c>
      <c r="X85">
        <v>0.25999373187619101</v>
      </c>
      <c r="AA85">
        <v>1.3119499999999999E-4</v>
      </c>
      <c r="AB85" s="7">
        <v>1.97258691781285E-5</v>
      </c>
    </row>
    <row r="86" spans="1:28" x14ac:dyDescent="0.25">
      <c r="A86">
        <v>700</v>
      </c>
      <c r="B86">
        <f t="shared" si="2"/>
        <v>0</v>
      </c>
      <c r="C86">
        <f t="shared" si="3"/>
        <v>0</v>
      </c>
      <c r="E86" s="7">
        <v>2.25169E+19</v>
      </c>
      <c r="F86" s="7"/>
      <c r="I86">
        <v>0</v>
      </c>
      <c r="J86">
        <v>0</v>
      </c>
      <c r="M86">
        <v>0</v>
      </c>
      <c r="N86">
        <v>0</v>
      </c>
      <c r="Q86">
        <v>4.6239135100465803E-2</v>
      </c>
      <c r="S86">
        <v>0.99040240703747096</v>
      </c>
      <c r="W86">
        <v>9.0041776633100999E-3</v>
      </c>
      <c r="X86">
        <v>0.27711374850958698</v>
      </c>
      <c r="AA86">
        <v>1.15993E-4</v>
      </c>
      <c r="AB86" s="7">
        <v>2.20139667587801E-5</v>
      </c>
    </row>
    <row r="87" spans="1:28" x14ac:dyDescent="0.25">
      <c r="A87">
        <v>705</v>
      </c>
      <c r="B87">
        <f t="shared" si="2"/>
        <v>0</v>
      </c>
      <c r="C87">
        <f t="shared" si="3"/>
        <v>0</v>
      </c>
      <c r="E87" s="7">
        <v>2.334275E+19</v>
      </c>
      <c r="F87" s="7"/>
      <c r="I87">
        <v>0</v>
      </c>
      <c r="J87">
        <v>0</v>
      </c>
      <c r="M87">
        <v>0</v>
      </c>
      <c r="N87">
        <v>0</v>
      </c>
      <c r="Q87">
        <v>4.6084134168562503E-2</v>
      </c>
      <c r="S87">
        <v>0.98986789103035799</v>
      </c>
      <c r="W87">
        <v>8.7787025919947997E-3</v>
      </c>
      <c r="X87">
        <v>0.29501611686037299</v>
      </c>
      <c r="AA87">
        <v>1.00791E-4</v>
      </c>
      <c r="AB87" s="7">
        <v>2.43020643394317E-5</v>
      </c>
    </row>
    <row r="88" spans="1:28" x14ac:dyDescent="0.25">
      <c r="A88">
        <v>710</v>
      </c>
      <c r="B88">
        <f t="shared" si="2"/>
        <v>0</v>
      </c>
      <c r="C88">
        <f t="shared" si="3"/>
        <v>0</v>
      </c>
      <c r="E88" s="7">
        <v>2.33967E+19</v>
      </c>
      <c r="F88" s="7"/>
      <c r="I88">
        <v>0</v>
      </c>
      <c r="J88">
        <v>0</v>
      </c>
      <c r="M88">
        <v>0</v>
      </c>
      <c r="N88">
        <v>0</v>
      </c>
      <c r="Q88">
        <v>4.59291332366593E-2</v>
      </c>
      <c r="S88">
        <v>0.98945043590104997</v>
      </c>
      <c r="W88">
        <v>8.5555630150125003E-3</v>
      </c>
      <c r="X88">
        <v>0.31355955814129</v>
      </c>
      <c r="AA88" s="7">
        <v>9.0535100000000007E-5</v>
      </c>
      <c r="AB88" s="7">
        <v>2.65901619200833E-5</v>
      </c>
    </row>
    <row r="89" spans="1:28" x14ac:dyDescent="0.25">
      <c r="A89">
        <v>715</v>
      </c>
      <c r="B89">
        <f t="shared" si="2"/>
        <v>0</v>
      </c>
      <c r="C89">
        <f t="shared" si="3"/>
        <v>0</v>
      </c>
      <c r="E89" s="7">
        <v>2.27746E+19</v>
      </c>
      <c r="F89" s="7"/>
      <c r="I89">
        <v>0</v>
      </c>
      <c r="J89">
        <v>0</v>
      </c>
      <c r="M89">
        <v>0</v>
      </c>
      <c r="N89">
        <v>0</v>
      </c>
      <c r="Q89">
        <v>4.5774132304756E-2</v>
      </c>
      <c r="S89">
        <v>0.98903298077174195</v>
      </c>
      <c r="W89">
        <v>8.3306350621275994E-3</v>
      </c>
      <c r="X89">
        <v>0.33260279356507599</v>
      </c>
      <c r="AA89" s="7">
        <v>8.0551100000000002E-5</v>
      </c>
      <c r="AB89" s="7">
        <v>3.1768157257341702E-5</v>
      </c>
    </row>
    <row r="90" spans="1:28" x14ac:dyDescent="0.25">
      <c r="A90">
        <v>720</v>
      </c>
      <c r="B90">
        <f t="shared" si="2"/>
        <v>0</v>
      </c>
      <c r="C90">
        <f t="shared" si="3"/>
        <v>0</v>
      </c>
      <c r="E90" s="7">
        <v>1.788295E+19</v>
      </c>
      <c r="F90" s="7"/>
      <c r="I90">
        <v>0</v>
      </c>
      <c r="J90">
        <v>0</v>
      </c>
      <c r="M90">
        <v>0</v>
      </c>
      <c r="N90">
        <v>0</v>
      </c>
      <c r="Q90">
        <v>4.56191313728527E-2</v>
      </c>
      <c r="S90">
        <v>0.98861552564243405</v>
      </c>
      <c r="W90">
        <v>8.0997948631043003E-3</v>
      </c>
      <c r="X90">
        <v>0.35272195571918802</v>
      </c>
      <c r="AA90" s="7">
        <v>7.0567099999999997E-5</v>
      </c>
      <c r="AB90" s="7">
        <v>3.7523565670546699E-5</v>
      </c>
    </row>
    <row r="91" spans="1:28" x14ac:dyDescent="0.25">
      <c r="A91">
        <v>725</v>
      </c>
      <c r="B91">
        <f t="shared" si="2"/>
        <v>0</v>
      </c>
      <c r="C91">
        <f t="shared" si="3"/>
        <v>0</v>
      </c>
      <c r="E91" s="7">
        <v>1.90809E+19</v>
      </c>
      <c r="F91" s="7"/>
      <c r="I91">
        <v>0</v>
      </c>
      <c r="J91">
        <v>0</v>
      </c>
      <c r="M91">
        <v>0</v>
      </c>
      <c r="N91">
        <v>0</v>
      </c>
      <c r="Q91">
        <v>4.54641304409494E-2</v>
      </c>
      <c r="S91">
        <v>0.98819807051312603</v>
      </c>
      <c r="W91">
        <v>7.8589185477069001E-3</v>
      </c>
      <c r="X91">
        <v>0.37457361224970198</v>
      </c>
      <c r="AA91" s="7">
        <v>6.0583099999999999E-5</v>
      </c>
      <c r="AB91" s="7">
        <v>4.3278974083751798E-5</v>
      </c>
    </row>
    <row r="92" spans="1:28" x14ac:dyDescent="0.25">
      <c r="A92">
        <v>730</v>
      </c>
      <c r="B92">
        <f t="shared" si="2"/>
        <v>0</v>
      </c>
      <c r="C92">
        <f t="shared" si="3"/>
        <v>0</v>
      </c>
      <c r="E92" s="7">
        <v>2.04061E+19</v>
      </c>
      <c r="F92" s="7"/>
      <c r="I92">
        <v>0</v>
      </c>
      <c r="J92">
        <v>0</v>
      </c>
      <c r="M92">
        <v>0</v>
      </c>
      <c r="N92">
        <v>0</v>
      </c>
      <c r="Q92">
        <v>4.5523781651201897E-2</v>
      </c>
      <c r="S92">
        <v>0.98778061538381801</v>
      </c>
      <c r="W92">
        <v>7.6038822456997003E-3</v>
      </c>
      <c r="X92">
        <v>0.39775728444098402</v>
      </c>
      <c r="AA92" s="7">
        <v>5.0599000000000001E-5</v>
      </c>
      <c r="AB92" s="7">
        <v>4.9034382496956897E-5</v>
      </c>
    </row>
    <row r="93" spans="1:28" x14ac:dyDescent="0.25">
      <c r="A93">
        <v>735</v>
      </c>
      <c r="B93">
        <f t="shared" si="2"/>
        <v>0</v>
      </c>
      <c r="C93">
        <f t="shared" si="3"/>
        <v>0</v>
      </c>
      <c r="E93" s="7">
        <v>2.239475E+19</v>
      </c>
      <c r="F93" s="7"/>
      <c r="I93">
        <v>0</v>
      </c>
      <c r="J93">
        <v>0</v>
      </c>
      <c r="M93">
        <v>0</v>
      </c>
      <c r="N93">
        <v>0</v>
      </c>
      <c r="Q93">
        <v>4.5602246632394997E-2</v>
      </c>
      <c r="S93">
        <v>0.98736316025450999</v>
      </c>
      <c r="W93">
        <v>7.3305620868471004E-3</v>
      </c>
      <c r="X93">
        <v>0.421867279022279</v>
      </c>
      <c r="AA93" s="7">
        <v>4.0615000000000003E-5</v>
      </c>
      <c r="AB93" s="7">
        <v>5.4789790910162002E-5</v>
      </c>
    </row>
    <row r="94" spans="1:28" x14ac:dyDescent="0.25">
      <c r="A94">
        <v>740</v>
      </c>
      <c r="B94">
        <f t="shared" si="2"/>
        <v>0</v>
      </c>
      <c r="C94">
        <f t="shared" si="3"/>
        <v>0</v>
      </c>
      <c r="E94" s="7">
        <v>2.26169E+19</v>
      </c>
      <c r="F94" s="7"/>
      <c r="I94">
        <v>0</v>
      </c>
      <c r="J94">
        <v>0</v>
      </c>
      <c r="M94">
        <v>0</v>
      </c>
      <c r="N94">
        <v>0</v>
      </c>
      <c r="Q94">
        <v>4.56807116135882E-2</v>
      </c>
      <c r="S94">
        <v>0.98694570512520197</v>
      </c>
      <c r="W94">
        <v>7.0348342009132004E-3</v>
      </c>
      <c r="X94">
        <v>0.44649790272283102</v>
      </c>
      <c r="AA94" s="7">
        <v>3.0630999999999999E-5</v>
      </c>
      <c r="AB94" s="7">
        <v>6.4529716494311505E-5</v>
      </c>
    </row>
    <row r="95" spans="1:28" x14ac:dyDescent="0.25">
      <c r="A95">
        <v>745</v>
      </c>
      <c r="B95">
        <f t="shared" si="2"/>
        <v>0</v>
      </c>
      <c r="C95">
        <f t="shared" si="3"/>
        <v>0</v>
      </c>
      <c r="E95" s="7">
        <v>2.34022E+19</v>
      </c>
      <c r="F95" s="7"/>
      <c r="I95">
        <v>0</v>
      </c>
      <c r="J95">
        <v>0</v>
      </c>
      <c r="M95">
        <v>0</v>
      </c>
      <c r="N95">
        <v>0</v>
      </c>
      <c r="Q95">
        <v>4.5759176594781299E-2</v>
      </c>
      <c r="S95">
        <v>0.98652824999589495</v>
      </c>
      <c r="W95">
        <v>6.7125747176623E-3</v>
      </c>
      <c r="X95">
        <v>0.47124346227188602</v>
      </c>
      <c r="AA95" s="7">
        <v>2.0647000000000001E-5</v>
      </c>
      <c r="AB95" s="7">
        <v>7.6250147064973694E-5</v>
      </c>
    </row>
    <row r="96" spans="1:28" x14ac:dyDescent="0.25">
      <c r="A96">
        <v>750</v>
      </c>
      <c r="B96">
        <f t="shared" si="2"/>
        <v>0</v>
      </c>
      <c r="C96">
        <f t="shared" si="3"/>
        <v>0</v>
      </c>
      <c r="E96" s="7">
        <v>2.32055E+19</v>
      </c>
      <c r="F96" s="7"/>
      <c r="I96">
        <v>0</v>
      </c>
      <c r="J96">
        <v>0</v>
      </c>
      <c r="M96">
        <v>0</v>
      </c>
      <c r="N96">
        <v>0</v>
      </c>
      <c r="Q96">
        <v>4.5837641575974503E-2</v>
      </c>
      <c r="S96">
        <v>0.98611079486658704</v>
      </c>
      <c r="W96">
        <v>6.3596597668587997E-3</v>
      </c>
      <c r="X96">
        <v>0.49569826439868703</v>
      </c>
      <c r="AA96" s="7">
        <v>1.0662899999999999E-5</v>
      </c>
      <c r="AB96" s="7">
        <v>8.7970577635635897E-5</v>
      </c>
    </row>
    <row r="97" spans="1:28" x14ac:dyDescent="0.25">
      <c r="A97">
        <v>755</v>
      </c>
      <c r="B97">
        <f t="shared" si="2"/>
        <v>0</v>
      </c>
      <c r="C97">
        <f t="shared" si="3"/>
        <v>0</v>
      </c>
      <c r="E97" s="7">
        <v>2.33602E+19</v>
      </c>
      <c r="F97" s="7"/>
      <c r="I97">
        <v>0</v>
      </c>
      <c r="J97">
        <v>0</v>
      </c>
      <c r="M97">
        <v>0</v>
      </c>
      <c r="N97">
        <v>0</v>
      </c>
      <c r="Q97">
        <v>4.5916106557167602E-2</v>
      </c>
      <c r="S97">
        <v>0.98590280293386401</v>
      </c>
      <c r="W97">
        <v>5.9719654782669001E-3</v>
      </c>
      <c r="X97">
        <v>0.51975431863163202</v>
      </c>
      <c r="AA97" s="7">
        <v>6.7899999999999998E-7</v>
      </c>
      <c r="AB97" s="7">
        <v>9.96910082062981E-5</v>
      </c>
    </row>
    <row r="98" spans="1:28" x14ac:dyDescent="0.25">
      <c r="A98">
        <v>760</v>
      </c>
      <c r="B98">
        <f t="shared" si="2"/>
        <v>0</v>
      </c>
      <c r="C98">
        <f t="shared" si="3"/>
        <v>0</v>
      </c>
      <c r="E98" s="7">
        <v>7.01145E+18</v>
      </c>
      <c r="F98" s="7"/>
      <c r="I98">
        <v>0</v>
      </c>
      <c r="J98">
        <v>0</v>
      </c>
      <c r="M98">
        <v>0</v>
      </c>
      <c r="N98">
        <v>0</v>
      </c>
      <c r="Q98">
        <v>4.58955859019557E-2</v>
      </c>
      <c r="S98">
        <v>0.98571687995909696</v>
      </c>
      <c r="W98">
        <v>5.5453679816509002E-3</v>
      </c>
      <c r="X98">
        <v>0.54403613750213098</v>
      </c>
      <c r="AA98">
        <v>0</v>
      </c>
      <c r="AB98">
        <v>1.1141143877696E-4</v>
      </c>
    </row>
    <row r="99" spans="1:28" x14ac:dyDescent="0.25">
      <c r="A99">
        <v>765</v>
      </c>
      <c r="B99">
        <f t="shared" si="2"/>
        <v>0</v>
      </c>
      <c r="C99">
        <f t="shared" si="3"/>
        <v>0</v>
      </c>
      <c r="E99" s="7">
        <v>1.31169E+19</v>
      </c>
      <c r="F99" s="7"/>
      <c r="I99">
        <v>0</v>
      </c>
      <c r="J99">
        <v>0</v>
      </c>
      <c r="M99">
        <v>0</v>
      </c>
      <c r="N99">
        <v>0</v>
      </c>
      <c r="Q99">
        <v>4.5765568135907701E-2</v>
      </c>
      <c r="S99">
        <v>0.98553095698432902</v>
      </c>
      <c r="W99">
        <v>5.0757434067749997E-3</v>
      </c>
      <c r="X99">
        <v>0.56852609979068602</v>
      </c>
      <c r="AA99">
        <v>0</v>
      </c>
      <c r="AB99">
        <v>1.2015729238919599E-4</v>
      </c>
    </row>
    <row r="100" spans="1:28" x14ac:dyDescent="0.25">
      <c r="A100">
        <v>770</v>
      </c>
      <c r="B100">
        <f t="shared" si="2"/>
        <v>0</v>
      </c>
      <c r="C100">
        <f t="shared" si="3"/>
        <v>0</v>
      </c>
      <c r="E100" s="7">
        <v>2.239585E+19</v>
      </c>
      <c r="F100" s="7"/>
      <c r="I100">
        <v>0</v>
      </c>
      <c r="J100">
        <v>0</v>
      </c>
      <c r="M100">
        <v>0</v>
      </c>
      <c r="N100">
        <v>0</v>
      </c>
      <c r="Q100">
        <v>4.5635550369859702E-2</v>
      </c>
      <c r="S100">
        <v>0.98534503400956197</v>
      </c>
      <c r="W100">
        <v>4.5589678834036997E-3</v>
      </c>
      <c r="X100">
        <v>0.59315610614340097</v>
      </c>
      <c r="AA100">
        <v>0</v>
      </c>
      <c r="AB100">
        <v>1.2853508063555299E-4</v>
      </c>
    </row>
    <row r="101" spans="1:28" x14ac:dyDescent="0.25">
      <c r="A101">
        <v>775</v>
      </c>
      <c r="B101">
        <f t="shared" si="2"/>
        <v>0</v>
      </c>
      <c r="C101">
        <f t="shared" si="3"/>
        <v>0</v>
      </c>
      <c r="E101" s="7">
        <v>2.28337E+19</v>
      </c>
      <c r="F101" s="7"/>
      <c r="I101">
        <v>0</v>
      </c>
      <c r="J101">
        <v>0</v>
      </c>
      <c r="M101">
        <v>0</v>
      </c>
      <c r="N101">
        <v>0</v>
      </c>
      <c r="Q101">
        <v>4.5505532603811703E-2</v>
      </c>
      <c r="S101">
        <v>0.98515911103479403</v>
      </c>
      <c r="W101">
        <v>3.9909175413011004E-3</v>
      </c>
      <c r="X101">
        <v>0.61785805720637699</v>
      </c>
      <c r="AA101">
        <v>0</v>
      </c>
      <c r="AB101">
        <v>1.3691286888191099E-4</v>
      </c>
    </row>
    <row r="102" spans="1:28" x14ac:dyDescent="0.25">
      <c r="A102">
        <v>780</v>
      </c>
      <c r="B102">
        <f t="shared" si="2"/>
        <v>0</v>
      </c>
      <c r="C102">
        <f t="shared" si="3"/>
        <v>0</v>
      </c>
      <c r="E102" s="7">
        <v>2.27848E+19</v>
      </c>
      <c r="F102" s="7"/>
      <c r="I102">
        <v>0</v>
      </c>
      <c r="J102">
        <v>0</v>
      </c>
      <c r="M102">
        <v>0</v>
      </c>
      <c r="N102">
        <v>0</v>
      </c>
      <c r="Q102">
        <v>4.5375514837763697E-2</v>
      </c>
      <c r="S102">
        <v>0.98497318806002598</v>
      </c>
      <c r="W102">
        <v>0</v>
      </c>
      <c r="X102">
        <v>0.642563853625717</v>
      </c>
      <c r="AA102">
        <v>0</v>
      </c>
      <c r="AB102">
        <v>1.4529065712826899E-4</v>
      </c>
    </row>
    <row r="103" spans="1:28" x14ac:dyDescent="0.25">
      <c r="A103">
        <v>785</v>
      </c>
      <c r="B103">
        <f t="shared" si="2"/>
        <v>0</v>
      </c>
      <c r="C103">
        <f t="shared" si="3"/>
        <v>0</v>
      </c>
      <c r="E103" s="7">
        <v>2.28815E+19</v>
      </c>
      <c r="F103" s="7"/>
      <c r="I103">
        <v>0</v>
      </c>
      <c r="J103">
        <v>0</v>
      </c>
      <c r="M103">
        <v>0</v>
      </c>
      <c r="N103">
        <v>0</v>
      </c>
      <c r="Q103">
        <v>4.5245497071715698E-2</v>
      </c>
      <c r="S103">
        <v>0.98478726508525904</v>
      </c>
      <c r="W103">
        <v>0</v>
      </c>
      <c r="X103">
        <v>0.66740593157583605</v>
      </c>
      <c r="AA103">
        <v>0</v>
      </c>
      <c r="AB103">
        <v>1.53668445374627E-4</v>
      </c>
    </row>
    <row r="104" spans="1:28" x14ac:dyDescent="0.25">
      <c r="A104">
        <v>790</v>
      </c>
      <c r="B104">
        <f t="shared" si="2"/>
        <v>0</v>
      </c>
      <c r="C104">
        <f t="shared" si="3"/>
        <v>0</v>
      </c>
      <c r="E104" s="7">
        <v>2.176035E+19</v>
      </c>
      <c r="F104" s="7"/>
      <c r="I104">
        <v>0</v>
      </c>
      <c r="J104">
        <v>0</v>
      </c>
      <c r="M104">
        <v>0</v>
      </c>
      <c r="N104">
        <v>0</v>
      </c>
      <c r="Q104">
        <v>4.5115479305667699E-2</v>
      </c>
      <c r="S104">
        <v>0.984601342110491</v>
      </c>
      <c r="W104">
        <v>0</v>
      </c>
      <c r="X104">
        <v>0.69260618635061499</v>
      </c>
      <c r="AA104">
        <v>0</v>
      </c>
      <c r="AB104">
        <v>1.62685709376863E-4</v>
      </c>
    </row>
    <row r="105" spans="1:28" x14ac:dyDescent="0.25">
      <c r="A105">
        <v>795</v>
      </c>
      <c r="B105">
        <f t="shared" si="2"/>
        <v>0</v>
      </c>
      <c r="C105">
        <f t="shared" si="3"/>
        <v>0</v>
      </c>
      <c r="E105" s="7">
        <v>2.17481E+19</v>
      </c>
      <c r="F105" s="7"/>
      <c r="I105">
        <v>0</v>
      </c>
      <c r="J105">
        <v>0</v>
      </c>
      <c r="M105">
        <v>0</v>
      </c>
      <c r="N105">
        <v>0</v>
      </c>
      <c r="Q105">
        <v>4.51191776423722E-2</v>
      </c>
      <c r="S105">
        <v>0.98418822332147604</v>
      </c>
      <c r="W105">
        <v>0</v>
      </c>
      <c r="X105">
        <v>0.71785745805459</v>
      </c>
      <c r="AA105">
        <v>0</v>
      </c>
      <c r="AB105">
        <v>1.73774408122132E-4</v>
      </c>
    </row>
    <row r="106" spans="1:28" x14ac:dyDescent="0.25">
      <c r="A106">
        <v>800</v>
      </c>
      <c r="B106">
        <f t="shared" si="2"/>
        <v>0</v>
      </c>
      <c r="C106">
        <f t="shared" si="3"/>
        <v>0</v>
      </c>
      <c r="E106" s="7">
        <v>2.160815E+19</v>
      </c>
      <c r="F106" s="7"/>
      <c r="I106">
        <v>0</v>
      </c>
      <c r="J106">
        <v>0</v>
      </c>
      <c r="M106">
        <v>0</v>
      </c>
      <c r="N106">
        <v>0</v>
      </c>
      <c r="Q106">
        <v>4.5416435073807999E-2</v>
      </c>
      <c r="S106">
        <v>0.98361266033265005</v>
      </c>
      <c r="W106">
        <v>0</v>
      </c>
      <c r="X106">
        <v>0.74283675634086499</v>
      </c>
      <c r="AA106">
        <v>0</v>
      </c>
      <c r="AB106">
        <v>1.84863106867401E-4</v>
      </c>
    </row>
    <row r="107" spans="1:28" x14ac:dyDescent="0.25">
      <c r="A107">
        <v>805</v>
      </c>
      <c r="B107">
        <f t="shared" si="2"/>
        <v>0</v>
      </c>
      <c r="C107">
        <f t="shared" si="3"/>
        <v>0</v>
      </c>
      <c r="E107" s="7">
        <v>2.14395E+19</v>
      </c>
      <c r="F107" s="7"/>
      <c r="I107">
        <v>0</v>
      </c>
      <c r="J107">
        <v>0</v>
      </c>
      <c r="M107">
        <v>0</v>
      </c>
      <c r="N107">
        <v>0</v>
      </c>
      <c r="Q107">
        <v>4.5713692505243701E-2</v>
      </c>
      <c r="S107">
        <v>0.98303709734382405</v>
      </c>
      <c r="W107">
        <v>0</v>
      </c>
      <c r="X107">
        <v>0.76722109086254198</v>
      </c>
      <c r="AA107">
        <v>0</v>
      </c>
      <c r="AB107">
        <v>1.9498688275926E-4</v>
      </c>
    </row>
    <row r="108" spans="1:28" x14ac:dyDescent="0.25">
      <c r="A108">
        <v>810</v>
      </c>
      <c r="B108">
        <f t="shared" si="2"/>
        <v>0</v>
      </c>
      <c r="C108">
        <f t="shared" si="3"/>
        <v>0</v>
      </c>
      <c r="E108" s="7">
        <v>2.139435E+19</v>
      </c>
      <c r="F108" s="7"/>
      <c r="I108">
        <v>0</v>
      </c>
      <c r="J108">
        <v>0</v>
      </c>
      <c r="M108">
        <v>0</v>
      </c>
      <c r="N108">
        <v>0</v>
      </c>
      <c r="Q108">
        <v>4.60109499366795E-2</v>
      </c>
      <c r="S108">
        <v>0.98246153435499906</v>
      </c>
      <c r="W108">
        <v>0</v>
      </c>
      <c r="X108">
        <v>0.79106614515862395</v>
      </c>
      <c r="AA108">
        <v>0</v>
      </c>
      <c r="AB108">
        <v>1.9649491794723401E-4</v>
      </c>
    </row>
    <row r="109" spans="1:28" x14ac:dyDescent="0.25">
      <c r="A109">
        <v>815</v>
      </c>
      <c r="B109">
        <f t="shared" si="2"/>
        <v>0</v>
      </c>
      <c r="C109">
        <f t="shared" si="3"/>
        <v>0</v>
      </c>
      <c r="E109" s="7">
        <v>1.816675E+19</v>
      </c>
      <c r="F109" s="7"/>
      <c r="I109">
        <v>0</v>
      </c>
      <c r="J109">
        <v>0</v>
      </c>
      <c r="M109">
        <v>0</v>
      </c>
      <c r="N109">
        <v>0</v>
      </c>
      <c r="Q109">
        <v>4.6308207368115299E-2</v>
      </c>
      <c r="S109">
        <v>0.98188597136617295</v>
      </c>
      <c r="W109">
        <v>0</v>
      </c>
      <c r="X109">
        <v>0.81593627567944804</v>
      </c>
      <c r="AA109">
        <v>0</v>
      </c>
      <c r="AB109">
        <v>1.9800295313520899E-4</v>
      </c>
    </row>
    <row r="110" spans="1:28" x14ac:dyDescent="0.25">
      <c r="A110">
        <v>820</v>
      </c>
      <c r="B110">
        <f t="shared" si="2"/>
        <v>0</v>
      </c>
      <c r="C110">
        <f t="shared" si="3"/>
        <v>0</v>
      </c>
      <c r="E110" s="7">
        <v>1.81828E+19</v>
      </c>
      <c r="F110" s="7"/>
      <c r="I110">
        <v>0</v>
      </c>
      <c r="J110">
        <v>0</v>
      </c>
      <c r="M110">
        <v>0</v>
      </c>
      <c r="N110">
        <v>0</v>
      </c>
      <c r="Q110">
        <v>4.6605464799551098E-2</v>
      </c>
      <c r="S110">
        <v>0.98131040837734795</v>
      </c>
      <c r="W110">
        <v>0</v>
      </c>
      <c r="X110">
        <v>0.84106367743841004</v>
      </c>
      <c r="AA110">
        <v>0</v>
      </c>
      <c r="AB110">
        <v>1.99510988323184E-4</v>
      </c>
    </row>
    <row r="111" spans="1:28" x14ac:dyDescent="0.25">
      <c r="A111">
        <v>825</v>
      </c>
      <c r="B111">
        <f t="shared" si="2"/>
        <v>0</v>
      </c>
      <c r="C111">
        <f t="shared" si="3"/>
        <v>0</v>
      </c>
      <c r="E111" s="7">
        <v>1.988385E+19</v>
      </c>
      <c r="F111" s="7"/>
      <c r="I111">
        <v>0</v>
      </c>
      <c r="J111">
        <v>0</v>
      </c>
      <c r="M111">
        <v>0</v>
      </c>
      <c r="N111">
        <v>0</v>
      </c>
      <c r="Q111">
        <v>4.69027222309868E-2</v>
      </c>
      <c r="S111">
        <v>0.98073484538852196</v>
      </c>
      <c r="W111">
        <v>0</v>
      </c>
      <c r="X111">
        <v>0.86529076110186798</v>
      </c>
      <c r="AA111">
        <v>0</v>
      </c>
      <c r="AB111">
        <v>2.0101902351115901E-4</v>
      </c>
    </row>
    <row r="112" spans="1:28" x14ac:dyDescent="0.25">
      <c r="A112">
        <v>830</v>
      </c>
      <c r="B112">
        <f t="shared" si="2"/>
        <v>0</v>
      </c>
      <c r="C112">
        <f t="shared" si="3"/>
        <v>0</v>
      </c>
      <c r="E112" s="7">
        <v>1.911965E+19</v>
      </c>
      <c r="F112" s="7"/>
      <c r="I112">
        <v>0</v>
      </c>
      <c r="J112">
        <v>0</v>
      </c>
      <c r="M112">
        <v>0</v>
      </c>
      <c r="N112">
        <v>0</v>
      </c>
      <c r="Q112">
        <v>4.6825090997958299E-2</v>
      </c>
      <c r="S112">
        <v>0.98024640668480001</v>
      </c>
      <c r="W112">
        <v>0</v>
      </c>
      <c r="X112">
        <v>0.887459937336182</v>
      </c>
      <c r="AA112">
        <v>0</v>
      </c>
      <c r="AB112">
        <v>2.0252705869913399E-4</v>
      </c>
    </row>
    <row r="113" spans="1:28" x14ac:dyDescent="0.25">
      <c r="A113">
        <v>835</v>
      </c>
      <c r="B113">
        <f t="shared" si="2"/>
        <v>0</v>
      </c>
      <c r="C113">
        <f t="shared" si="3"/>
        <v>0</v>
      </c>
      <c r="E113" s="7">
        <v>2.07445E+19</v>
      </c>
      <c r="F113" s="7"/>
      <c r="I113">
        <v>0</v>
      </c>
      <c r="J113">
        <v>0</v>
      </c>
      <c r="M113">
        <v>0</v>
      </c>
      <c r="N113">
        <v>0</v>
      </c>
      <c r="Q113">
        <v>4.6633657999507798E-2</v>
      </c>
      <c r="S113">
        <v>0.97978061338057798</v>
      </c>
      <c r="W113">
        <v>0</v>
      </c>
      <c r="X113">
        <v>0.90641361680771104</v>
      </c>
      <c r="AA113">
        <v>0</v>
      </c>
      <c r="AB113">
        <v>2.04035093887108E-4</v>
      </c>
    </row>
    <row r="114" spans="1:28" x14ac:dyDescent="0.25">
      <c r="A114">
        <v>840</v>
      </c>
      <c r="B114">
        <f t="shared" si="2"/>
        <v>0</v>
      </c>
      <c r="C114">
        <f t="shared" si="3"/>
        <v>0</v>
      </c>
      <c r="E114" s="7">
        <v>2.130985E+19</v>
      </c>
      <c r="F114" s="7"/>
      <c r="I114">
        <v>0</v>
      </c>
      <c r="J114">
        <v>0</v>
      </c>
      <c r="M114">
        <v>0</v>
      </c>
      <c r="N114">
        <v>0</v>
      </c>
      <c r="Q114">
        <v>4.64422250010572E-2</v>
      </c>
      <c r="S114">
        <v>0.97931482007635695</v>
      </c>
      <c r="W114">
        <v>0</v>
      </c>
      <c r="X114">
        <v>0.92118690472657805</v>
      </c>
      <c r="AA114">
        <v>0</v>
      </c>
      <c r="AB114">
        <v>2.0554312907508301E-4</v>
      </c>
    </row>
    <row r="115" spans="1:28" x14ac:dyDescent="0.25">
      <c r="A115">
        <v>845</v>
      </c>
      <c r="B115">
        <f t="shared" si="2"/>
        <v>0</v>
      </c>
      <c r="C115">
        <f t="shared" si="3"/>
        <v>0</v>
      </c>
      <c r="E115" s="7">
        <v>2.14234E+19</v>
      </c>
      <c r="F115" s="7"/>
      <c r="I115">
        <v>0</v>
      </c>
      <c r="J115">
        <v>0</v>
      </c>
      <c r="M115">
        <v>0</v>
      </c>
      <c r="N115">
        <v>0</v>
      </c>
      <c r="Q115">
        <v>4.6250792002606698E-2</v>
      </c>
      <c r="S115">
        <v>0.97884902677213603</v>
      </c>
      <c r="W115">
        <v>0</v>
      </c>
      <c r="X115">
        <v>0.93466585522682299</v>
      </c>
      <c r="AA115">
        <v>0</v>
      </c>
      <c r="AB115">
        <v>2.07051164263058E-4</v>
      </c>
    </row>
    <row r="116" spans="1:28" x14ac:dyDescent="0.25">
      <c r="A116">
        <v>850</v>
      </c>
      <c r="B116">
        <f t="shared" si="2"/>
        <v>0</v>
      </c>
      <c r="C116">
        <f t="shared" si="3"/>
        <v>0</v>
      </c>
      <c r="E116" s="7">
        <v>1.951355E+19</v>
      </c>
      <c r="F116" s="7"/>
      <c r="I116">
        <v>0</v>
      </c>
      <c r="J116">
        <v>0</v>
      </c>
      <c r="M116">
        <v>0</v>
      </c>
      <c r="N116">
        <v>0</v>
      </c>
      <c r="Q116">
        <v>4.6059359004156197E-2</v>
      </c>
      <c r="S116">
        <v>0.978383233467915</v>
      </c>
      <c r="W116">
        <v>0</v>
      </c>
      <c r="X116">
        <v>0.947875696427669</v>
      </c>
      <c r="AA116">
        <v>0</v>
      </c>
      <c r="AB116">
        <v>2.0855919945103301E-4</v>
      </c>
    </row>
    <row r="117" spans="1:28" x14ac:dyDescent="0.25">
      <c r="A117">
        <v>855</v>
      </c>
      <c r="B117">
        <f t="shared" si="2"/>
        <v>0</v>
      </c>
      <c r="C117">
        <f t="shared" si="3"/>
        <v>0</v>
      </c>
      <c r="E117" s="7">
        <v>1.95692E+19</v>
      </c>
      <c r="F117" s="7"/>
      <c r="I117">
        <v>0</v>
      </c>
      <c r="J117">
        <v>0</v>
      </c>
      <c r="M117">
        <v>0</v>
      </c>
      <c r="N117">
        <v>0</v>
      </c>
      <c r="Q117">
        <v>4.5867926005705703E-2</v>
      </c>
      <c r="S117">
        <v>0.97791744016369297</v>
      </c>
      <c r="W117">
        <v>0</v>
      </c>
      <c r="X117">
        <v>0.96040897515360801</v>
      </c>
      <c r="AA117">
        <v>0</v>
      </c>
      <c r="AB117">
        <v>2.1006723463900699E-4</v>
      </c>
    </row>
    <row r="118" spans="1:28" x14ac:dyDescent="0.25">
      <c r="A118">
        <v>860</v>
      </c>
      <c r="B118">
        <f t="shared" si="2"/>
        <v>0</v>
      </c>
      <c r="C118">
        <f t="shared" si="3"/>
        <v>0</v>
      </c>
      <c r="E118" s="7">
        <v>2.131695E+19</v>
      </c>
      <c r="F118" s="7"/>
      <c r="I118">
        <v>0</v>
      </c>
      <c r="J118">
        <v>0</v>
      </c>
      <c r="M118">
        <v>0</v>
      </c>
      <c r="N118">
        <v>0</v>
      </c>
      <c r="Q118">
        <v>4.5676493007255098E-2</v>
      </c>
      <c r="S118">
        <v>0.97745164685947195</v>
      </c>
      <c r="W118">
        <v>0</v>
      </c>
      <c r="X118">
        <v>0.97185823822913198</v>
      </c>
      <c r="AA118">
        <v>0</v>
      </c>
      <c r="AB118">
        <v>2.0634241987063201E-4</v>
      </c>
    </row>
    <row r="119" spans="1:28" x14ac:dyDescent="0.25">
      <c r="A119">
        <v>865</v>
      </c>
      <c r="B119">
        <f t="shared" si="2"/>
        <v>0</v>
      </c>
      <c r="C119">
        <f t="shared" si="3"/>
        <v>0</v>
      </c>
      <c r="E119" s="7">
        <v>2.06249E+19</v>
      </c>
      <c r="F119" s="7"/>
      <c r="I119">
        <v>0</v>
      </c>
      <c r="J119">
        <v>0</v>
      </c>
      <c r="M119">
        <v>0</v>
      </c>
      <c r="N119">
        <v>0</v>
      </c>
      <c r="Q119">
        <v>4.5563295074042297E-2</v>
      </c>
      <c r="S119">
        <v>0.97698585355525103</v>
      </c>
      <c r="W119">
        <v>0</v>
      </c>
      <c r="X119">
        <v>0.98181603247873395</v>
      </c>
      <c r="AA119">
        <v>0</v>
      </c>
      <c r="AB119">
        <v>2.0214562313526299E-4</v>
      </c>
    </row>
    <row r="120" spans="1:28" x14ac:dyDescent="0.25">
      <c r="A120">
        <v>870</v>
      </c>
      <c r="B120">
        <f t="shared" si="2"/>
        <v>0</v>
      </c>
      <c r="C120">
        <f t="shared" si="3"/>
        <v>0</v>
      </c>
      <c r="E120" s="7">
        <v>2.103135E+19</v>
      </c>
      <c r="F120" s="7"/>
      <c r="I120">
        <v>0</v>
      </c>
      <c r="J120">
        <v>0</v>
      </c>
      <c r="M120">
        <v>0</v>
      </c>
      <c r="N120">
        <v>0</v>
      </c>
      <c r="Q120">
        <v>4.5567294274202197E-2</v>
      </c>
      <c r="S120">
        <v>0.97634826592323698</v>
      </c>
      <c r="W120">
        <v>0</v>
      </c>
      <c r="X120">
        <v>0.98987490472690698</v>
      </c>
      <c r="AA120">
        <v>0</v>
      </c>
      <c r="AB120">
        <v>1.97948826399894E-4</v>
      </c>
    </row>
    <row r="121" spans="1:28" x14ac:dyDescent="0.25">
      <c r="A121">
        <v>875</v>
      </c>
      <c r="B121">
        <f t="shared" si="2"/>
        <v>0</v>
      </c>
      <c r="C121">
        <f t="shared" si="3"/>
        <v>0</v>
      </c>
      <c r="E121" s="7">
        <v>2.04479E+19</v>
      </c>
      <c r="F121" s="7"/>
      <c r="I121">
        <v>0</v>
      </c>
      <c r="J121">
        <v>0</v>
      </c>
      <c r="M121">
        <v>0</v>
      </c>
      <c r="N121">
        <v>0</v>
      </c>
      <c r="Q121">
        <v>4.5571293474362201E-2</v>
      </c>
      <c r="S121">
        <v>0.97520200690502401</v>
      </c>
      <c r="W121">
        <v>0</v>
      </c>
      <c r="X121">
        <v>0.99562740179814302</v>
      </c>
      <c r="AA121">
        <v>0</v>
      </c>
      <c r="AB121">
        <v>1.9375202966452501E-4</v>
      </c>
    </row>
    <row r="122" spans="1:28" x14ac:dyDescent="0.25">
      <c r="A122">
        <v>880</v>
      </c>
      <c r="B122">
        <f t="shared" si="2"/>
        <v>0</v>
      </c>
      <c r="C122">
        <f t="shared" si="3"/>
        <v>0</v>
      </c>
      <c r="E122" s="7">
        <v>2.064775E+19</v>
      </c>
      <c r="F122" s="7"/>
      <c r="I122">
        <v>0</v>
      </c>
      <c r="J122">
        <v>0</v>
      </c>
      <c r="M122">
        <v>0</v>
      </c>
      <c r="N122">
        <v>0</v>
      </c>
      <c r="Q122">
        <v>4.5575292674522198E-2</v>
      </c>
      <c r="S122">
        <v>0.97405574788681104</v>
      </c>
      <c r="W122">
        <v>0</v>
      </c>
      <c r="X122">
        <v>0.99866607051693501</v>
      </c>
      <c r="AA122">
        <v>0</v>
      </c>
      <c r="AB122">
        <v>1.8955523292915599E-4</v>
      </c>
    </row>
    <row r="123" spans="1:28" x14ac:dyDescent="0.25">
      <c r="A123">
        <v>885</v>
      </c>
      <c r="B123">
        <f t="shared" si="2"/>
        <v>0</v>
      </c>
      <c r="C123">
        <f t="shared" si="3"/>
        <v>0</v>
      </c>
      <c r="E123" s="7">
        <v>2.083465E+19</v>
      </c>
      <c r="F123" s="7"/>
      <c r="I123">
        <v>0</v>
      </c>
      <c r="J123">
        <v>0</v>
      </c>
      <c r="M123">
        <v>0</v>
      </c>
      <c r="N123">
        <v>0</v>
      </c>
      <c r="Q123">
        <v>4.5579291874682099E-2</v>
      </c>
      <c r="S123">
        <v>0.97290948886859796</v>
      </c>
      <c r="W123">
        <v>0</v>
      </c>
      <c r="X123">
        <v>0.99866620977415299</v>
      </c>
      <c r="AA123">
        <v>0</v>
      </c>
      <c r="AB123">
        <v>1.8535843619378701E-4</v>
      </c>
    </row>
    <row r="124" spans="1:28" x14ac:dyDescent="0.25">
      <c r="A124">
        <v>890</v>
      </c>
      <c r="B124">
        <f t="shared" si="2"/>
        <v>0</v>
      </c>
      <c r="C124">
        <f t="shared" si="3"/>
        <v>0</v>
      </c>
      <c r="E124" s="7">
        <v>2.06557E+19</v>
      </c>
      <c r="F124" s="7"/>
      <c r="I124">
        <v>0</v>
      </c>
      <c r="J124">
        <v>0</v>
      </c>
      <c r="M124">
        <v>0</v>
      </c>
      <c r="N124">
        <v>0</v>
      </c>
      <c r="Q124">
        <v>4.5583291074842103E-2</v>
      </c>
      <c r="S124">
        <v>0.97176322985038499</v>
      </c>
      <c r="W124">
        <v>0</v>
      </c>
      <c r="X124">
        <v>0.99598351855964495</v>
      </c>
      <c r="AA124">
        <v>0</v>
      </c>
      <c r="AB124">
        <v>1.8116163945841799E-4</v>
      </c>
    </row>
    <row r="125" spans="1:28" x14ac:dyDescent="0.25">
      <c r="A125">
        <v>895</v>
      </c>
      <c r="B125">
        <f t="shared" si="2"/>
        <v>0</v>
      </c>
      <c r="C125">
        <f t="shared" si="3"/>
        <v>0</v>
      </c>
      <c r="E125" s="7">
        <v>1.822205E+19</v>
      </c>
      <c r="F125" s="7"/>
      <c r="I125">
        <v>0</v>
      </c>
      <c r="J125">
        <v>0</v>
      </c>
      <c r="M125">
        <v>0</v>
      </c>
      <c r="N125">
        <v>0</v>
      </c>
      <c r="Q125">
        <v>4.5587290275002003E-2</v>
      </c>
      <c r="S125">
        <v>0.97061697083217202</v>
      </c>
      <c r="W125">
        <v>0</v>
      </c>
      <c r="X125">
        <v>0.99104035376162003</v>
      </c>
      <c r="AA125">
        <v>0</v>
      </c>
      <c r="AB125">
        <v>1.74735672822596E-4</v>
      </c>
    </row>
    <row r="126" spans="1:28" x14ac:dyDescent="0.25">
      <c r="A126">
        <v>900</v>
      </c>
      <c r="B126">
        <f t="shared" si="2"/>
        <v>0</v>
      </c>
      <c r="C126">
        <f t="shared" si="3"/>
        <v>0</v>
      </c>
      <c r="E126" s="7">
        <v>1.58052E+19</v>
      </c>
      <c r="F126" s="7"/>
      <c r="I126">
        <v>0</v>
      </c>
      <c r="J126">
        <v>0</v>
      </c>
      <c r="M126">
        <v>0</v>
      </c>
      <c r="N126">
        <v>0</v>
      </c>
      <c r="Q126">
        <v>4.5591289475162E-2</v>
      </c>
      <c r="S126">
        <v>0.96947071181395905</v>
      </c>
      <c r="W126">
        <v>0</v>
      </c>
      <c r="X126">
        <v>0.98421877525300905</v>
      </c>
      <c r="AA126">
        <v>0</v>
      </c>
      <c r="AB126">
        <v>1.67557708435267E-4</v>
      </c>
    </row>
    <row r="127" spans="1:28" x14ac:dyDescent="0.25">
      <c r="A127">
        <v>905</v>
      </c>
      <c r="B127">
        <f t="shared" si="2"/>
        <v>0</v>
      </c>
      <c r="C127">
        <f t="shared" si="3"/>
        <v>0</v>
      </c>
      <c r="E127" s="7">
        <v>1.851105E+19</v>
      </c>
      <c r="F127" s="7"/>
      <c r="I127">
        <v>0</v>
      </c>
      <c r="J127">
        <v>0</v>
      </c>
      <c r="M127">
        <v>0</v>
      </c>
      <c r="N127">
        <v>0</v>
      </c>
      <c r="Q127">
        <v>4.5595288675321997E-2</v>
      </c>
      <c r="S127">
        <v>0.96832445279574597</v>
      </c>
      <c r="W127">
        <v>0</v>
      </c>
      <c r="X127">
        <v>0.97590084290673895</v>
      </c>
      <c r="AA127">
        <v>0</v>
      </c>
      <c r="AB127">
        <v>1.60379744047938E-4</v>
      </c>
    </row>
    <row r="128" spans="1:28" x14ac:dyDescent="0.25">
      <c r="A128">
        <v>910</v>
      </c>
      <c r="B128">
        <f t="shared" si="2"/>
        <v>0</v>
      </c>
      <c r="C128">
        <f t="shared" si="3"/>
        <v>0</v>
      </c>
      <c r="E128" s="7">
        <v>1.461025E+19</v>
      </c>
      <c r="F128" s="7"/>
      <c r="I128">
        <v>0</v>
      </c>
      <c r="J128">
        <v>0</v>
      </c>
      <c r="M128">
        <v>0</v>
      </c>
      <c r="N128">
        <v>0</v>
      </c>
      <c r="Q128">
        <v>4.5576806258787003E-2</v>
      </c>
      <c r="S128">
        <v>0.96707025568030602</v>
      </c>
      <c r="W128">
        <v>0</v>
      </c>
      <c r="X128">
        <v>0.96646861659573902</v>
      </c>
      <c r="AA128">
        <v>0</v>
      </c>
      <c r="AB128">
        <v>1.5320177966061E-4</v>
      </c>
    </row>
    <row r="129" spans="1:28" x14ac:dyDescent="0.25">
      <c r="A129">
        <v>915</v>
      </c>
      <c r="B129">
        <f t="shared" si="2"/>
        <v>0</v>
      </c>
      <c r="C129">
        <f t="shared" si="3"/>
        <v>0</v>
      </c>
      <c r="E129" s="7">
        <v>1.512205E+19</v>
      </c>
      <c r="F129" s="7"/>
      <c r="I129">
        <v>0</v>
      </c>
      <c r="J129">
        <v>0</v>
      </c>
      <c r="M129">
        <v>0</v>
      </c>
      <c r="N129">
        <v>0</v>
      </c>
      <c r="Q129">
        <v>4.55242889196334E-2</v>
      </c>
      <c r="S129">
        <v>0.96573974749075298</v>
      </c>
      <c r="W129">
        <v>0</v>
      </c>
      <c r="X129">
        <v>0.95630415619294096</v>
      </c>
      <c r="AA129">
        <v>0</v>
      </c>
      <c r="AB129">
        <v>1.4602381527328099E-4</v>
      </c>
    </row>
    <row r="130" spans="1:28" x14ac:dyDescent="0.25">
      <c r="A130">
        <v>920</v>
      </c>
      <c r="B130">
        <f t="shared" si="2"/>
        <v>0</v>
      </c>
      <c r="C130">
        <f t="shared" si="3"/>
        <v>0</v>
      </c>
      <c r="E130" s="7">
        <v>1.72615E+19</v>
      </c>
      <c r="F130" s="7"/>
      <c r="I130">
        <v>0</v>
      </c>
      <c r="J130">
        <v>0</v>
      </c>
      <c r="M130">
        <v>0</v>
      </c>
      <c r="N130">
        <v>0</v>
      </c>
      <c r="Q130">
        <v>4.5471771580479797E-2</v>
      </c>
      <c r="S130">
        <v>0.96440923930119904</v>
      </c>
      <c r="W130">
        <v>0</v>
      </c>
      <c r="X130">
        <v>0.94578952157127105</v>
      </c>
      <c r="AA130">
        <v>0</v>
      </c>
      <c r="AB130">
        <v>1.3884585088595199E-4</v>
      </c>
    </row>
    <row r="131" spans="1:28" x14ac:dyDescent="0.25">
      <c r="A131">
        <v>925</v>
      </c>
      <c r="B131">
        <f t="shared" ref="B131:B194" si="4">I131</f>
        <v>0</v>
      </c>
      <c r="C131">
        <f t="shared" ref="C131:C194" si="5">J131</f>
        <v>0</v>
      </c>
      <c r="E131" s="7">
        <v>1.65031E+19</v>
      </c>
      <c r="F131" s="7"/>
      <c r="I131">
        <v>0</v>
      </c>
      <c r="J131">
        <v>0</v>
      </c>
      <c r="M131">
        <v>0</v>
      </c>
      <c r="N131">
        <v>0</v>
      </c>
      <c r="Q131">
        <v>4.5419254241326201E-2</v>
      </c>
      <c r="S131">
        <v>0.96307873111164499</v>
      </c>
      <c r="W131">
        <v>0</v>
      </c>
      <c r="X131">
        <v>0.93328091387443302</v>
      </c>
      <c r="AA131">
        <v>0</v>
      </c>
      <c r="AB131">
        <v>1.3251681514106901E-4</v>
      </c>
    </row>
    <row r="132" spans="1:28" x14ac:dyDescent="0.25">
      <c r="A132">
        <v>930</v>
      </c>
      <c r="B132">
        <f t="shared" si="4"/>
        <v>0</v>
      </c>
      <c r="C132">
        <f t="shared" si="5"/>
        <v>0</v>
      </c>
      <c r="E132" s="7">
        <v>1.03636E+19</v>
      </c>
      <c r="F132" s="7"/>
      <c r="I132">
        <v>0</v>
      </c>
      <c r="J132">
        <v>0</v>
      </c>
      <c r="M132">
        <v>0</v>
      </c>
      <c r="N132">
        <v>0</v>
      </c>
      <c r="Q132">
        <v>4.5366736902172598E-2</v>
      </c>
      <c r="S132">
        <v>0.96174822292209206</v>
      </c>
      <c r="W132">
        <v>0</v>
      </c>
      <c r="X132">
        <v>0.91666815585850403</v>
      </c>
      <c r="AA132">
        <v>0</v>
      </c>
      <c r="AB132">
        <v>1.27051437932451E-4</v>
      </c>
    </row>
    <row r="133" spans="1:28" x14ac:dyDescent="0.25">
      <c r="A133">
        <v>935</v>
      </c>
      <c r="B133">
        <f t="shared" si="4"/>
        <v>0</v>
      </c>
      <c r="C133">
        <f t="shared" si="5"/>
        <v>0</v>
      </c>
      <c r="E133" s="7">
        <v>5.30375E+18</v>
      </c>
      <c r="F133" s="7"/>
      <c r="I133">
        <v>0</v>
      </c>
      <c r="J133">
        <v>0</v>
      </c>
      <c r="M133">
        <v>0</v>
      </c>
      <c r="N133">
        <v>0</v>
      </c>
      <c r="Q133">
        <v>4.5314219563019002E-2</v>
      </c>
      <c r="S133">
        <v>0.96041771473253801</v>
      </c>
      <c r="W133">
        <v>0</v>
      </c>
      <c r="X133">
        <v>0.89711422656644702</v>
      </c>
      <c r="AA133">
        <v>0</v>
      </c>
      <c r="AB133">
        <v>1.21586060723834E-4</v>
      </c>
    </row>
    <row r="134" spans="1:28" x14ac:dyDescent="0.25">
      <c r="A134">
        <v>940</v>
      </c>
      <c r="B134">
        <f t="shared" si="4"/>
        <v>0</v>
      </c>
      <c r="C134">
        <f t="shared" si="5"/>
        <v>0</v>
      </c>
      <c r="E134" s="7">
        <v>1.060805E+19</v>
      </c>
      <c r="F134" s="7"/>
      <c r="I134">
        <v>0</v>
      </c>
      <c r="J134">
        <v>0</v>
      </c>
      <c r="M134">
        <v>0</v>
      </c>
      <c r="N134">
        <v>0</v>
      </c>
      <c r="Q134">
        <v>4.5261702223865399E-2</v>
      </c>
      <c r="S134">
        <v>0.95906916159482902</v>
      </c>
      <c r="W134">
        <v>0</v>
      </c>
      <c r="X134">
        <v>0.875809934308589</v>
      </c>
      <c r="AA134">
        <v>0</v>
      </c>
      <c r="AB134">
        <v>1.16120683515216E-4</v>
      </c>
    </row>
    <row r="135" spans="1:28" x14ac:dyDescent="0.25">
      <c r="A135">
        <v>945</v>
      </c>
      <c r="B135">
        <f t="shared" si="4"/>
        <v>0</v>
      </c>
      <c r="C135">
        <f t="shared" si="5"/>
        <v>0</v>
      </c>
      <c r="E135" s="7">
        <v>7.96645E+18</v>
      </c>
      <c r="F135" s="7"/>
      <c r="I135">
        <v>0</v>
      </c>
      <c r="J135">
        <v>0</v>
      </c>
      <c r="M135">
        <v>0</v>
      </c>
      <c r="N135">
        <v>0</v>
      </c>
      <c r="Q135">
        <v>4.5209184884711803E-2</v>
      </c>
      <c r="S135">
        <v>0.95645799282001598</v>
      </c>
      <c r="W135">
        <v>0</v>
      </c>
      <c r="X135">
        <v>0.85394608739525801</v>
      </c>
      <c r="AA135">
        <v>0</v>
      </c>
      <c r="AB135">
        <v>1.10655306306598E-4</v>
      </c>
    </row>
    <row r="136" spans="1:28" x14ac:dyDescent="0.25">
      <c r="A136">
        <v>950</v>
      </c>
      <c r="B136">
        <f t="shared" si="4"/>
        <v>0</v>
      </c>
      <c r="C136">
        <f t="shared" si="5"/>
        <v>0</v>
      </c>
      <c r="E136" s="7">
        <v>5.54715E+18</v>
      </c>
      <c r="F136" s="7"/>
      <c r="I136">
        <v>0</v>
      </c>
      <c r="J136">
        <v>0</v>
      </c>
      <c r="M136">
        <v>0</v>
      </c>
      <c r="N136">
        <v>0</v>
      </c>
      <c r="Q136">
        <v>4.51566675455582E-2</v>
      </c>
      <c r="S136">
        <v>0.95384682404520404</v>
      </c>
      <c r="W136">
        <v>0</v>
      </c>
      <c r="X136">
        <v>0.83271349413678497</v>
      </c>
      <c r="AA136">
        <v>0</v>
      </c>
      <c r="AB136">
        <v>1.05189929097981E-4</v>
      </c>
    </row>
    <row r="137" spans="1:28" x14ac:dyDescent="0.25">
      <c r="A137">
        <v>955</v>
      </c>
      <c r="B137">
        <f t="shared" si="4"/>
        <v>0</v>
      </c>
      <c r="C137">
        <f t="shared" si="5"/>
        <v>0</v>
      </c>
      <c r="E137" s="7">
        <v>8.37805E+18</v>
      </c>
      <c r="F137" s="7"/>
      <c r="I137">
        <v>0</v>
      </c>
      <c r="J137">
        <v>0</v>
      </c>
      <c r="M137">
        <v>0</v>
      </c>
      <c r="N137">
        <v>0</v>
      </c>
      <c r="Q137">
        <v>4.5104150206404597E-2</v>
      </c>
      <c r="S137">
        <v>0.951235655270391</v>
      </c>
      <c r="W137">
        <v>0</v>
      </c>
      <c r="X137">
        <v>0.812264179730805</v>
      </c>
      <c r="AA137">
        <v>0</v>
      </c>
      <c r="AB137" s="7">
        <v>9.9724551889363402E-5</v>
      </c>
    </row>
    <row r="138" spans="1:28" x14ac:dyDescent="0.25">
      <c r="A138">
        <v>960</v>
      </c>
      <c r="B138">
        <f t="shared" si="4"/>
        <v>0</v>
      </c>
      <c r="C138">
        <f t="shared" si="5"/>
        <v>0</v>
      </c>
      <c r="E138" s="7">
        <v>1.010325E+19</v>
      </c>
      <c r="F138" s="7"/>
      <c r="I138">
        <v>0</v>
      </c>
      <c r="J138">
        <v>0</v>
      </c>
      <c r="M138">
        <v>0</v>
      </c>
      <c r="N138">
        <v>0</v>
      </c>
      <c r="Q138">
        <v>4.5051632867251001E-2</v>
      </c>
      <c r="S138">
        <v>0.94862448649557896</v>
      </c>
      <c r="W138">
        <v>0</v>
      </c>
      <c r="X138">
        <v>0.79141781896558305</v>
      </c>
      <c r="AA138">
        <v>0</v>
      </c>
      <c r="AB138" s="7">
        <v>9.3858588985601402E-5</v>
      </c>
    </row>
    <row r="139" spans="1:28" x14ac:dyDescent="0.25">
      <c r="A139">
        <v>965</v>
      </c>
      <c r="B139">
        <f t="shared" si="4"/>
        <v>0</v>
      </c>
      <c r="C139">
        <f t="shared" si="5"/>
        <v>0</v>
      </c>
      <c r="E139" s="7">
        <v>1.204625E+19</v>
      </c>
      <c r="F139" s="7"/>
      <c r="I139">
        <v>0</v>
      </c>
      <c r="J139">
        <v>0</v>
      </c>
      <c r="M139">
        <v>0</v>
      </c>
      <c r="N139">
        <v>0</v>
      </c>
      <c r="Q139">
        <v>4.4999115528097398E-2</v>
      </c>
      <c r="S139">
        <v>0.94601331772076602</v>
      </c>
      <c r="W139">
        <v>0</v>
      </c>
      <c r="X139">
        <v>0.77016887135581402</v>
      </c>
      <c r="AA139">
        <v>0</v>
      </c>
      <c r="AB139" s="7">
        <v>8.7333980508226395E-5</v>
      </c>
    </row>
    <row r="140" spans="1:28" x14ac:dyDescent="0.25">
      <c r="A140">
        <v>970</v>
      </c>
      <c r="B140">
        <f t="shared" si="4"/>
        <v>0</v>
      </c>
      <c r="C140">
        <f t="shared" si="5"/>
        <v>0</v>
      </c>
      <c r="E140" s="7">
        <v>1.584195E+19</v>
      </c>
      <c r="F140" s="7"/>
      <c r="I140">
        <v>0</v>
      </c>
      <c r="J140">
        <v>0</v>
      </c>
      <c r="M140">
        <v>0</v>
      </c>
      <c r="N140">
        <v>0</v>
      </c>
      <c r="Q140">
        <v>4.4946598188943802E-2</v>
      </c>
      <c r="S140">
        <v>0.94340214894595398</v>
      </c>
      <c r="W140">
        <v>0</v>
      </c>
      <c r="X140">
        <v>0.74853186658720705</v>
      </c>
      <c r="AA140">
        <v>0</v>
      </c>
      <c r="AB140" s="7">
        <v>8.0809372030851402E-5</v>
      </c>
    </row>
    <row r="141" spans="1:28" x14ac:dyDescent="0.25">
      <c r="A141">
        <v>975</v>
      </c>
      <c r="B141">
        <f t="shared" si="4"/>
        <v>0</v>
      </c>
      <c r="C141">
        <f t="shared" si="5"/>
        <v>0</v>
      </c>
      <c r="E141" s="7">
        <v>1.432325E+19</v>
      </c>
      <c r="F141" s="7"/>
      <c r="I141">
        <v>0</v>
      </c>
      <c r="J141">
        <v>0</v>
      </c>
      <c r="M141">
        <v>0</v>
      </c>
      <c r="N141">
        <v>0</v>
      </c>
      <c r="Q141">
        <v>4.4894080849790199E-2</v>
      </c>
      <c r="S141">
        <v>0.94079098017114104</v>
      </c>
      <c r="W141">
        <v>0</v>
      </c>
      <c r="X141">
        <v>0.72652133434547095</v>
      </c>
      <c r="AA141">
        <v>0</v>
      </c>
      <c r="AB141" s="7">
        <v>7.4284763553476504E-5</v>
      </c>
    </row>
    <row r="142" spans="1:28" x14ac:dyDescent="0.25">
      <c r="A142">
        <v>980</v>
      </c>
      <c r="B142">
        <f t="shared" si="4"/>
        <v>0</v>
      </c>
      <c r="C142">
        <f t="shared" si="5"/>
        <v>0</v>
      </c>
      <c r="E142" s="7">
        <v>1.52996E+19</v>
      </c>
      <c r="F142" s="7"/>
      <c r="I142">
        <v>0</v>
      </c>
      <c r="J142">
        <v>0</v>
      </c>
      <c r="M142">
        <v>0</v>
      </c>
      <c r="N142">
        <v>0</v>
      </c>
      <c r="Q142">
        <v>4.4841563510636499E-2</v>
      </c>
      <c r="S142">
        <v>0.938179811396329</v>
      </c>
      <c r="W142">
        <v>0</v>
      </c>
      <c r="X142">
        <v>0.70415180431631497</v>
      </c>
      <c r="AA142">
        <v>0</v>
      </c>
      <c r="AB142" s="7">
        <v>6.7760155076101498E-5</v>
      </c>
    </row>
    <row r="143" spans="1:28" x14ac:dyDescent="0.25">
      <c r="A143">
        <v>985</v>
      </c>
      <c r="B143">
        <f t="shared" si="4"/>
        <v>0</v>
      </c>
      <c r="C143">
        <f t="shared" si="5"/>
        <v>0</v>
      </c>
      <c r="E143" s="7">
        <v>1.73444E+19</v>
      </c>
      <c r="F143" s="7"/>
      <c r="I143">
        <v>0</v>
      </c>
      <c r="J143">
        <v>0</v>
      </c>
      <c r="M143">
        <v>0</v>
      </c>
      <c r="N143">
        <v>0</v>
      </c>
      <c r="Q143">
        <v>4.4789046171482903E-2</v>
      </c>
      <c r="S143">
        <v>0.93556864262151596</v>
      </c>
      <c r="W143">
        <v>0</v>
      </c>
      <c r="X143">
        <v>0.68143780618544902</v>
      </c>
      <c r="AA143">
        <v>0</v>
      </c>
      <c r="AB143" s="7">
        <v>6.1235546598726505E-5</v>
      </c>
    </row>
    <row r="144" spans="1:28" x14ac:dyDescent="0.25">
      <c r="A144">
        <v>990</v>
      </c>
      <c r="B144">
        <f t="shared" si="4"/>
        <v>0</v>
      </c>
      <c r="C144">
        <f t="shared" si="5"/>
        <v>0</v>
      </c>
      <c r="E144" s="7">
        <v>1.829785E+19</v>
      </c>
      <c r="F144" s="7"/>
      <c r="I144">
        <v>0</v>
      </c>
      <c r="J144">
        <v>0</v>
      </c>
      <c r="M144">
        <v>0</v>
      </c>
      <c r="N144">
        <v>0</v>
      </c>
      <c r="Q144">
        <v>4.47365288323293E-2</v>
      </c>
      <c r="S144">
        <v>0.93026139492531901</v>
      </c>
      <c r="W144">
        <v>0</v>
      </c>
      <c r="X144">
        <v>0.65839386963857904</v>
      </c>
      <c r="AA144">
        <v>0</v>
      </c>
      <c r="AB144" s="7">
        <v>5.4710938121351499E-5</v>
      </c>
    </row>
    <row r="145" spans="1:28" x14ac:dyDescent="0.25">
      <c r="A145">
        <v>995</v>
      </c>
      <c r="B145">
        <f t="shared" si="4"/>
        <v>0</v>
      </c>
      <c r="C145">
        <f t="shared" si="5"/>
        <v>0</v>
      </c>
      <c r="E145" s="7">
        <v>1.87688E+19</v>
      </c>
      <c r="F145" s="7"/>
      <c r="I145">
        <v>0</v>
      </c>
      <c r="J145">
        <v>0</v>
      </c>
      <c r="M145">
        <v>0</v>
      </c>
      <c r="N145">
        <v>0</v>
      </c>
      <c r="Q145">
        <v>4.4684011493175697E-2</v>
      </c>
      <c r="S145">
        <v>0.92309062533938802</v>
      </c>
      <c r="W145">
        <v>0</v>
      </c>
      <c r="X145">
        <v>0.63473312586324204</v>
      </c>
      <c r="AA145">
        <v>0</v>
      </c>
      <c r="AB145" s="7">
        <v>5.0590215359062901E-5</v>
      </c>
    </row>
    <row r="146" spans="1:28" x14ac:dyDescent="0.25">
      <c r="A146">
        <v>1000</v>
      </c>
      <c r="B146">
        <f t="shared" si="4"/>
        <v>0</v>
      </c>
      <c r="C146">
        <f t="shared" si="5"/>
        <v>0</v>
      </c>
      <c r="E146" s="7">
        <v>1.847635E+19</v>
      </c>
      <c r="F146" s="7"/>
      <c r="I146">
        <v>0</v>
      </c>
      <c r="J146">
        <v>0</v>
      </c>
      <c r="M146">
        <v>0</v>
      </c>
      <c r="N146">
        <v>0</v>
      </c>
      <c r="Q146">
        <v>4.4631494154022101E-2</v>
      </c>
      <c r="S146">
        <v>0.91591985575345802</v>
      </c>
      <c r="W146">
        <v>0</v>
      </c>
      <c r="X146">
        <v>0.60993190366025696</v>
      </c>
      <c r="AA146">
        <v>0</v>
      </c>
      <c r="AB146" s="7">
        <v>4.8209035830545201E-5</v>
      </c>
    </row>
    <row r="147" spans="1:28" x14ac:dyDescent="0.25">
      <c r="A147">
        <v>1005</v>
      </c>
      <c r="B147">
        <f t="shared" si="4"/>
        <v>0</v>
      </c>
      <c r="C147">
        <f t="shared" si="5"/>
        <v>0</v>
      </c>
      <c r="E147" s="7">
        <v>1.74185E+19</v>
      </c>
      <c r="F147" s="7"/>
      <c r="I147">
        <v>0</v>
      </c>
      <c r="J147">
        <v>0</v>
      </c>
      <c r="M147">
        <v>0</v>
      </c>
      <c r="N147">
        <v>0</v>
      </c>
      <c r="Q147">
        <v>4.4578976814868498E-2</v>
      </c>
      <c r="S147">
        <v>0.90874908616752703</v>
      </c>
      <c r="W147">
        <v>0</v>
      </c>
      <c r="X147">
        <v>0.58447743463508905</v>
      </c>
      <c r="AA147">
        <v>0</v>
      </c>
      <c r="AB147" s="7">
        <v>4.58278563020274E-5</v>
      </c>
    </row>
    <row r="148" spans="1:28" x14ac:dyDescent="0.25">
      <c r="A148">
        <v>1010</v>
      </c>
      <c r="B148">
        <f t="shared" si="4"/>
        <v>0</v>
      </c>
      <c r="C148">
        <f t="shared" si="5"/>
        <v>0</v>
      </c>
      <c r="E148" s="7">
        <v>1.82324E+19</v>
      </c>
      <c r="F148" s="7"/>
      <c r="I148">
        <v>0</v>
      </c>
      <c r="J148">
        <v>0</v>
      </c>
      <c r="M148">
        <v>0</v>
      </c>
      <c r="N148">
        <v>0</v>
      </c>
      <c r="Q148">
        <v>4.4526459475714902E-2</v>
      </c>
      <c r="S148">
        <v>0.90157831658159704</v>
      </c>
      <c r="W148">
        <v>0</v>
      </c>
      <c r="X148">
        <v>0.55890608869902503</v>
      </c>
      <c r="AA148">
        <v>0</v>
      </c>
      <c r="AB148" s="7">
        <v>4.3446676773509599E-5</v>
      </c>
    </row>
    <row r="149" spans="1:28" x14ac:dyDescent="0.25">
      <c r="A149">
        <v>1015</v>
      </c>
      <c r="B149">
        <f t="shared" si="4"/>
        <v>0</v>
      </c>
      <c r="C149">
        <f t="shared" si="5"/>
        <v>0</v>
      </c>
      <c r="E149" s="7">
        <v>1.80769E+19</v>
      </c>
      <c r="F149" s="7"/>
      <c r="I149">
        <v>0</v>
      </c>
      <c r="J149">
        <v>0</v>
      </c>
      <c r="M149">
        <v>0</v>
      </c>
      <c r="N149">
        <v>0</v>
      </c>
      <c r="Q149">
        <v>4.4473942136561299E-2</v>
      </c>
      <c r="S149">
        <v>0.89276205825793398</v>
      </c>
      <c r="W149">
        <v>0</v>
      </c>
      <c r="X149">
        <v>0.53375423576335301</v>
      </c>
      <c r="AA149">
        <v>0</v>
      </c>
      <c r="AB149" s="7">
        <v>4.10654972449919E-5</v>
      </c>
    </row>
    <row r="150" spans="1:28" x14ac:dyDescent="0.25">
      <c r="A150">
        <v>1020</v>
      </c>
      <c r="B150">
        <f t="shared" si="4"/>
        <v>0</v>
      </c>
      <c r="C150">
        <f t="shared" si="5"/>
        <v>0</v>
      </c>
      <c r="E150" s="7">
        <v>1.786125E+19</v>
      </c>
      <c r="F150" s="7"/>
      <c r="I150">
        <v>0</v>
      </c>
      <c r="J150">
        <v>0</v>
      </c>
      <c r="M150">
        <v>0</v>
      </c>
      <c r="N150">
        <v>0</v>
      </c>
      <c r="Q150">
        <v>4.4421424797407703E-2</v>
      </c>
      <c r="S150">
        <v>0.88053582098146399</v>
      </c>
      <c r="W150">
        <v>0</v>
      </c>
      <c r="X150">
        <v>0.50955824573936104</v>
      </c>
      <c r="AA150">
        <v>0</v>
      </c>
      <c r="AB150" s="7">
        <v>3.8684317716474099E-5</v>
      </c>
    </row>
    <row r="151" spans="1:28" x14ac:dyDescent="0.25">
      <c r="A151">
        <v>1025</v>
      </c>
      <c r="B151">
        <f t="shared" si="4"/>
        <v>0</v>
      </c>
      <c r="C151">
        <f t="shared" si="5"/>
        <v>0</v>
      </c>
      <c r="E151" s="7">
        <v>1.79166E+19</v>
      </c>
      <c r="F151" s="7"/>
      <c r="I151">
        <v>0</v>
      </c>
      <c r="J151">
        <v>0</v>
      </c>
      <c r="M151">
        <v>0</v>
      </c>
      <c r="N151">
        <v>0</v>
      </c>
      <c r="Q151">
        <v>4.43689074582541E-2</v>
      </c>
      <c r="S151">
        <v>0.868309583704994</v>
      </c>
      <c r="W151">
        <v>0</v>
      </c>
      <c r="X151">
        <v>0.48648530856426803</v>
      </c>
      <c r="AA151">
        <v>0</v>
      </c>
      <c r="AB151" s="7">
        <v>3.6303138187956298E-5</v>
      </c>
    </row>
    <row r="152" spans="1:28" x14ac:dyDescent="0.25">
      <c r="A152">
        <v>1030</v>
      </c>
      <c r="B152">
        <f t="shared" si="4"/>
        <v>0</v>
      </c>
      <c r="C152">
        <f t="shared" si="5"/>
        <v>0</v>
      </c>
      <c r="E152" s="7">
        <v>1.78226E+19</v>
      </c>
      <c r="F152" s="7"/>
      <c r="I152">
        <v>0</v>
      </c>
      <c r="J152">
        <v>0</v>
      </c>
      <c r="M152">
        <v>0</v>
      </c>
      <c r="N152">
        <v>0</v>
      </c>
      <c r="Q152">
        <v>4.4316390119100497E-2</v>
      </c>
      <c r="S152">
        <v>0.85608334642852502</v>
      </c>
      <c r="W152">
        <v>0</v>
      </c>
      <c r="X152">
        <v>0.46334076576518002</v>
      </c>
      <c r="AA152">
        <v>0</v>
      </c>
      <c r="AB152" s="7">
        <v>3.3921958659438497E-5</v>
      </c>
    </row>
    <row r="153" spans="1:28" x14ac:dyDescent="0.25">
      <c r="A153">
        <v>1035</v>
      </c>
      <c r="B153">
        <f t="shared" si="4"/>
        <v>0</v>
      </c>
      <c r="C153">
        <f t="shared" si="5"/>
        <v>0</v>
      </c>
      <c r="E153" s="7">
        <v>1.76976E+19</v>
      </c>
      <c r="F153" s="7"/>
      <c r="I153">
        <v>0</v>
      </c>
      <c r="J153">
        <v>0</v>
      </c>
      <c r="M153">
        <v>0</v>
      </c>
      <c r="N153">
        <v>0</v>
      </c>
      <c r="Q153">
        <v>4.4263872779946901E-2</v>
      </c>
      <c r="S153">
        <v>0.84278987312698705</v>
      </c>
      <c r="W153">
        <v>0</v>
      </c>
      <c r="X153">
        <v>0.44030720388767702</v>
      </c>
      <c r="AA153">
        <v>0</v>
      </c>
      <c r="AB153" s="7">
        <v>3.1540779130920798E-5</v>
      </c>
    </row>
    <row r="154" spans="1:28" x14ac:dyDescent="0.25">
      <c r="A154">
        <v>1040</v>
      </c>
      <c r="B154">
        <f t="shared" si="4"/>
        <v>0</v>
      </c>
      <c r="C154">
        <f t="shared" si="5"/>
        <v>0</v>
      </c>
      <c r="E154" s="7">
        <v>1.75411E+19</v>
      </c>
      <c r="F154" s="7"/>
      <c r="I154">
        <v>0</v>
      </c>
      <c r="J154">
        <v>0</v>
      </c>
      <c r="M154">
        <v>0</v>
      </c>
      <c r="N154">
        <v>0</v>
      </c>
      <c r="Q154">
        <v>4.4211355440793298E-2</v>
      </c>
      <c r="S154">
        <v>0.82349268437196699</v>
      </c>
      <c r="W154">
        <v>0</v>
      </c>
      <c r="X154">
        <v>0.41776538483148301</v>
      </c>
      <c r="AA154">
        <v>0</v>
      </c>
      <c r="AB154" s="7">
        <v>2.9159599602403E-5</v>
      </c>
    </row>
    <row r="155" spans="1:28" x14ac:dyDescent="0.25">
      <c r="A155">
        <v>1045</v>
      </c>
      <c r="B155">
        <f t="shared" si="4"/>
        <v>0</v>
      </c>
      <c r="C155">
        <f t="shared" si="5"/>
        <v>0</v>
      </c>
      <c r="E155" s="7">
        <v>1.7379E+19</v>
      </c>
      <c r="F155" s="7"/>
      <c r="I155">
        <v>0</v>
      </c>
      <c r="J155">
        <v>0</v>
      </c>
      <c r="M155">
        <v>0</v>
      </c>
      <c r="N155">
        <v>0</v>
      </c>
      <c r="Q155">
        <v>4.4158838101639702E-2</v>
      </c>
      <c r="S155">
        <v>0.80419549561694703</v>
      </c>
      <c r="W155">
        <v>0</v>
      </c>
      <c r="X155">
        <v>0.396096070496324</v>
      </c>
      <c r="AA155">
        <v>0</v>
      </c>
      <c r="AB155" s="7">
        <v>2.6778420073885199E-5</v>
      </c>
    </row>
    <row r="156" spans="1:28" x14ac:dyDescent="0.25">
      <c r="A156">
        <v>1050</v>
      </c>
      <c r="B156">
        <f t="shared" si="4"/>
        <v>0</v>
      </c>
      <c r="C156">
        <f t="shared" si="5"/>
        <v>0</v>
      </c>
      <c r="E156" s="7">
        <v>1.726075E+19</v>
      </c>
      <c r="F156" s="7"/>
      <c r="I156">
        <v>0</v>
      </c>
      <c r="J156">
        <v>0</v>
      </c>
      <c r="M156">
        <v>0</v>
      </c>
      <c r="N156">
        <v>0</v>
      </c>
      <c r="Q156">
        <v>4.41063207624861E-2</v>
      </c>
      <c r="S156">
        <v>0.78489830686192696</v>
      </c>
      <c r="W156">
        <v>0</v>
      </c>
      <c r="X156">
        <v>0.37568002278192603</v>
      </c>
      <c r="AA156">
        <v>0</v>
      </c>
      <c r="AB156" s="7">
        <v>2.43972405453675E-5</v>
      </c>
    </row>
    <row r="157" spans="1:28" x14ac:dyDescent="0.25">
      <c r="A157">
        <v>1055</v>
      </c>
      <c r="B157">
        <f t="shared" si="4"/>
        <v>0</v>
      </c>
      <c r="C157">
        <f t="shared" si="5"/>
        <v>0</v>
      </c>
      <c r="E157" s="7">
        <v>1.71572E+19</v>
      </c>
      <c r="F157" s="7"/>
      <c r="I157">
        <v>0</v>
      </c>
      <c r="J157">
        <v>0</v>
      </c>
      <c r="M157">
        <v>0</v>
      </c>
      <c r="N157">
        <v>0</v>
      </c>
      <c r="Q157">
        <v>4.4053803423332497E-2</v>
      </c>
      <c r="S157">
        <v>0.760140328009414</v>
      </c>
      <c r="W157">
        <v>0</v>
      </c>
      <c r="X157">
        <v>0.35689800358801499</v>
      </c>
      <c r="AA157">
        <v>0</v>
      </c>
      <c r="AB157" s="7">
        <v>2.2016061016849699E-5</v>
      </c>
    </row>
    <row r="158" spans="1:28" x14ac:dyDescent="0.25">
      <c r="A158">
        <v>1060</v>
      </c>
      <c r="B158">
        <f t="shared" si="4"/>
        <v>0</v>
      </c>
      <c r="C158">
        <f t="shared" si="5"/>
        <v>0</v>
      </c>
      <c r="E158" s="7">
        <v>1.679855E+19</v>
      </c>
      <c r="F158" s="7"/>
      <c r="I158">
        <v>0</v>
      </c>
      <c r="J158">
        <v>0</v>
      </c>
      <c r="M158">
        <v>0</v>
      </c>
      <c r="N158">
        <v>0</v>
      </c>
      <c r="Q158">
        <v>4.4001286084178901E-2</v>
      </c>
      <c r="S158">
        <v>0.73215699126148004</v>
      </c>
      <c r="W158">
        <v>0</v>
      </c>
      <c r="X158">
        <v>0.340126748535232</v>
      </c>
      <c r="AA158">
        <v>0</v>
      </c>
      <c r="AB158" s="7">
        <v>2.0200517170708398E-5</v>
      </c>
    </row>
    <row r="159" spans="1:28" x14ac:dyDescent="0.25">
      <c r="A159">
        <v>1065</v>
      </c>
      <c r="B159">
        <f t="shared" si="4"/>
        <v>0</v>
      </c>
      <c r="C159">
        <f t="shared" si="5"/>
        <v>0</v>
      </c>
      <c r="E159" s="7">
        <v>1.676725E+19</v>
      </c>
      <c r="F159" s="7"/>
      <c r="I159">
        <v>0</v>
      </c>
      <c r="J159">
        <v>0</v>
      </c>
      <c r="M159">
        <v>0</v>
      </c>
      <c r="N159">
        <v>0</v>
      </c>
      <c r="Q159">
        <v>4.3948768745025298E-2</v>
      </c>
      <c r="S159">
        <v>0.70350634453649297</v>
      </c>
      <c r="W159">
        <v>0</v>
      </c>
      <c r="X159">
        <v>0.32480896502495998</v>
      </c>
      <c r="AA159">
        <v>0</v>
      </c>
      <c r="AB159" s="7">
        <v>1.9142768524140899E-5</v>
      </c>
    </row>
    <row r="160" spans="1:28" x14ac:dyDescent="0.25">
      <c r="A160">
        <v>1070</v>
      </c>
      <c r="B160">
        <f t="shared" si="4"/>
        <v>0</v>
      </c>
      <c r="C160">
        <f t="shared" si="5"/>
        <v>0</v>
      </c>
      <c r="E160" s="7">
        <v>1.62101E+19</v>
      </c>
      <c r="F160" s="7"/>
      <c r="I160">
        <v>0</v>
      </c>
      <c r="J160">
        <v>0</v>
      </c>
      <c r="M160">
        <v>0</v>
      </c>
      <c r="N160">
        <v>0</v>
      </c>
      <c r="Q160">
        <v>4.3896251405871702E-2</v>
      </c>
      <c r="S160">
        <v>0.67220843600051805</v>
      </c>
      <c r="W160">
        <v>0</v>
      </c>
      <c r="X160">
        <v>0.310297790967898</v>
      </c>
      <c r="AA160">
        <v>0</v>
      </c>
      <c r="AB160" s="7">
        <v>1.8085019877573499E-5</v>
      </c>
    </row>
    <row r="161" spans="1:28" x14ac:dyDescent="0.25">
      <c r="A161">
        <v>1075</v>
      </c>
      <c r="B161">
        <f t="shared" si="4"/>
        <v>0</v>
      </c>
      <c r="C161">
        <f t="shared" si="5"/>
        <v>0</v>
      </c>
      <c r="E161" s="7">
        <v>1.6154E+19</v>
      </c>
      <c r="F161" s="7"/>
      <c r="I161">
        <v>0</v>
      </c>
      <c r="J161">
        <v>0</v>
      </c>
      <c r="M161">
        <v>0</v>
      </c>
      <c r="N161">
        <v>0</v>
      </c>
      <c r="Q161">
        <v>4.3843734066718099E-2</v>
      </c>
      <c r="S161">
        <v>0.64091052746454402</v>
      </c>
      <c r="W161">
        <v>0</v>
      </c>
      <c r="X161">
        <v>0.29652677005948302</v>
      </c>
      <c r="AA161">
        <v>0</v>
      </c>
      <c r="AB161" s="7">
        <v>1.7027271231006101E-5</v>
      </c>
    </row>
    <row r="162" spans="1:28" x14ac:dyDescent="0.25">
      <c r="A162">
        <v>1080</v>
      </c>
      <c r="B162">
        <f t="shared" si="4"/>
        <v>0</v>
      </c>
      <c r="C162">
        <f t="shared" si="5"/>
        <v>0</v>
      </c>
      <c r="E162" s="7">
        <v>1.615785E+19</v>
      </c>
      <c r="F162" s="7"/>
      <c r="I162">
        <v>0</v>
      </c>
      <c r="J162">
        <v>0</v>
      </c>
      <c r="M162">
        <v>0</v>
      </c>
      <c r="N162">
        <v>0</v>
      </c>
      <c r="Q162">
        <v>4.3791216727564503E-2</v>
      </c>
      <c r="S162">
        <v>0.61411554553758696</v>
      </c>
      <c r="W162">
        <v>0</v>
      </c>
      <c r="X162">
        <v>0.28342944599515202</v>
      </c>
      <c r="AA162">
        <v>0</v>
      </c>
      <c r="AB162" s="7">
        <v>1.59695225844387E-5</v>
      </c>
    </row>
    <row r="163" spans="1:28" x14ac:dyDescent="0.25">
      <c r="A163">
        <v>1085</v>
      </c>
      <c r="B163">
        <f t="shared" si="4"/>
        <v>0</v>
      </c>
      <c r="C163">
        <f t="shared" si="5"/>
        <v>0</v>
      </c>
      <c r="E163" s="7">
        <v>1.597335E+19</v>
      </c>
      <c r="F163" s="7"/>
      <c r="I163">
        <v>0</v>
      </c>
      <c r="J163">
        <v>0</v>
      </c>
      <c r="M163">
        <v>0</v>
      </c>
      <c r="N163">
        <v>0</v>
      </c>
      <c r="Q163">
        <v>4.37386993884109E-2</v>
      </c>
      <c r="S163">
        <v>0.58735402724357999</v>
      </c>
      <c r="W163">
        <v>0</v>
      </c>
      <c r="X163">
        <v>0.270939362470342</v>
      </c>
      <c r="AA163">
        <v>0</v>
      </c>
      <c r="AB163" s="7">
        <v>1.49117739378712E-5</v>
      </c>
    </row>
    <row r="164" spans="1:28" x14ac:dyDescent="0.25">
      <c r="A164">
        <v>1090</v>
      </c>
      <c r="B164">
        <f t="shared" si="4"/>
        <v>0</v>
      </c>
      <c r="C164">
        <f t="shared" si="5"/>
        <v>0</v>
      </c>
      <c r="E164" s="7">
        <v>1.53855E+19</v>
      </c>
      <c r="F164" s="7"/>
      <c r="I164">
        <v>0</v>
      </c>
      <c r="J164">
        <v>0</v>
      </c>
      <c r="M164">
        <v>0</v>
      </c>
      <c r="N164">
        <v>0</v>
      </c>
      <c r="Q164">
        <v>4.3686182049257297E-2</v>
      </c>
      <c r="S164">
        <v>0.56059250894957302</v>
      </c>
      <c r="W164">
        <v>0</v>
      </c>
      <c r="X164">
        <v>0.25899006318048901</v>
      </c>
      <c r="AA164">
        <v>0</v>
      </c>
      <c r="AB164" s="7">
        <v>1.38540252913038E-5</v>
      </c>
    </row>
    <row r="165" spans="1:28" x14ac:dyDescent="0.25">
      <c r="A165">
        <v>1095</v>
      </c>
      <c r="B165">
        <f t="shared" si="4"/>
        <v>0</v>
      </c>
      <c r="C165">
        <f t="shared" si="5"/>
        <v>0</v>
      </c>
      <c r="E165" s="7">
        <v>1.43026E+19</v>
      </c>
      <c r="F165" s="7"/>
      <c r="I165">
        <v>0</v>
      </c>
      <c r="J165">
        <v>0</v>
      </c>
      <c r="M165">
        <v>0</v>
      </c>
      <c r="N165">
        <v>0</v>
      </c>
      <c r="Q165">
        <v>4.3633664710103597E-2</v>
      </c>
      <c r="S165">
        <v>0.53054355200761305</v>
      </c>
      <c r="W165">
        <v>0</v>
      </c>
      <c r="X165">
        <v>0.24751509182102999</v>
      </c>
      <c r="AA165">
        <v>0</v>
      </c>
      <c r="AB165" s="7">
        <v>1.27962766447364E-5</v>
      </c>
    </row>
    <row r="166" spans="1:28" x14ac:dyDescent="0.25">
      <c r="A166">
        <v>1100</v>
      </c>
      <c r="B166">
        <f t="shared" si="4"/>
        <v>0</v>
      </c>
      <c r="C166">
        <f t="shared" si="5"/>
        <v>0</v>
      </c>
      <c r="E166" s="7">
        <v>1.351015E+19</v>
      </c>
      <c r="F166" s="7"/>
      <c r="I166">
        <v>0</v>
      </c>
      <c r="J166">
        <v>0</v>
      </c>
      <c r="M166">
        <v>0</v>
      </c>
      <c r="N166">
        <v>0</v>
      </c>
      <c r="Q166">
        <v>4.3581147370950001E-2</v>
      </c>
      <c r="S166">
        <v>0.49897382092568598</v>
      </c>
      <c r="W166">
        <v>0</v>
      </c>
      <c r="X166">
        <v>0.236447992087402</v>
      </c>
      <c r="AA166">
        <v>0</v>
      </c>
      <c r="AB166" s="7">
        <v>1.1738527998168901E-5</v>
      </c>
    </row>
    <row r="167" spans="1:28" x14ac:dyDescent="0.25">
      <c r="A167">
        <v>1105</v>
      </c>
      <c r="B167">
        <f t="shared" si="4"/>
        <v>0</v>
      </c>
      <c r="C167">
        <f t="shared" si="5"/>
        <v>0</v>
      </c>
      <c r="E167" s="7">
        <v>1.35264E+19</v>
      </c>
      <c r="F167" s="7"/>
      <c r="I167">
        <v>0</v>
      </c>
      <c r="J167">
        <v>0</v>
      </c>
      <c r="M167">
        <v>0</v>
      </c>
      <c r="N167">
        <v>0</v>
      </c>
      <c r="Q167">
        <v>4.3528630031796398E-2</v>
      </c>
      <c r="S167">
        <v>0.46967720511163802</v>
      </c>
      <c r="W167">
        <v>0</v>
      </c>
      <c r="X167">
        <v>0.22572230767504201</v>
      </c>
      <c r="AA167">
        <v>0</v>
      </c>
      <c r="AB167" s="7">
        <v>1.06807793516015E-5</v>
      </c>
    </row>
    <row r="168" spans="1:28" x14ac:dyDescent="0.25">
      <c r="A168">
        <v>1110</v>
      </c>
      <c r="B168">
        <f t="shared" si="4"/>
        <v>0</v>
      </c>
      <c r="C168">
        <f t="shared" si="5"/>
        <v>0</v>
      </c>
      <c r="E168" s="7">
        <v>1.260335E+19</v>
      </c>
      <c r="F168" s="7"/>
      <c r="I168">
        <v>0</v>
      </c>
      <c r="J168">
        <v>0</v>
      </c>
      <c r="M168">
        <v>0</v>
      </c>
      <c r="N168">
        <v>0</v>
      </c>
      <c r="Q168">
        <v>4.3476112692642802E-2</v>
      </c>
      <c r="S168">
        <v>0.44058736694109202</v>
      </c>
      <c r="W168">
        <v>0</v>
      </c>
      <c r="X168">
        <v>0.215271582279386</v>
      </c>
      <c r="AA168">
        <v>0</v>
      </c>
      <c r="AB168" s="7">
        <v>9.6230307050341192E-6</v>
      </c>
    </row>
    <row r="169" spans="1:28" x14ac:dyDescent="0.25">
      <c r="A169">
        <v>1115</v>
      </c>
      <c r="B169">
        <f t="shared" si="4"/>
        <v>0</v>
      </c>
      <c r="C169">
        <f t="shared" si="5"/>
        <v>0</v>
      </c>
      <c r="E169" s="7">
        <v>6.99095E+18</v>
      </c>
      <c r="F169" s="7"/>
      <c r="I169">
        <v>0</v>
      </c>
      <c r="J169">
        <v>0</v>
      </c>
      <c r="M169">
        <v>0</v>
      </c>
      <c r="N169">
        <v>0</v>
      </c>
      <c r="Q169">
        <v>4.3423595353489199E-2</v>
      </c>
      <c r="S169">
        <v>0.41149752877054602</v>
      </c>
      <c r="W169">
        <v>0</v>
      </c>
      <c r="X169">
        <v>0.20502935959587101</v>
      </c>
      <c r="AA169">
        <v>0</v>
      </c>
      <c r="AB169" s="7">
        <v>8.5652820584666896E-6</v>
      </c>
    </row>
    <row r="170" spans="1:28" x14ac:dyDescent="0.25">
      <c r="A170">
        <v>1120</v>
      </c>
      <c r="B170">
        <f t="shared" si="4"/>
        <v>0</v>
      </c>
      <c r="C170">
        <f t="shared" si="5"/>
        <v>0</v>
      </c>
      <c r="E170" s="7">
        <v>4.04996E+18</v>
      </c>
      <c r="F170" s="7"/>
      <c r="I170">
        <v>0</v>
      </c>
      <c r="J170">
        <v>0</v>
      </c>
      <c r="M170">
        <v>0</v>
      </c>
      <c r="N170">
        <v>0</v>
      </c>
      <c r="Q170">
        <v>4.3371078014335603E-2</v>
      </c>
      <c r="S170">
        <v>0.381154410412824</v>
      </c>
      <c r="W170">
        <v>0</v>
      </c>
      <c r="X170">
        <v>0.19480364557948501</v>
      </c>
      <c r="AA170">
        <v>0</v>
      </c>
      <c r="AB170" s="7">
        <v>7.50753341189926E-6</v>
      </c>
    </row>
    <row r="171" spans="1:28" x14ac:dyDescent="0.25">
      <c r="A171">
        <v>1125</v>
      </c>
      <c r="B171">
        <f t="shared" si="4"/>
        <v>0</v>
      </c>
      <c r="C171">
        <f t="shared" si="5"/>
        <v>0</v>
      </c>
      <c r="E171" s="7">
        <v>3.6202E+18</v>
      </c>
      <c r="F171" s="7"/>
      <c r="I171">
        <v>0</v>
      </c>
      <c r="J171">
        <v>0</v>
      </c>
      <c r="M171">
        <v>0</v>
      </c>
      <c r="N171">
        <v>0</v>
      </c>
      <c r="Q171">
        <v>4.3318560675182E-2</v>
      </c>
      <c r="S171">
        <v>0.34442779170778798</v>
      </c>
      <c r="W171">
        <v>0</v>
      </c>
      <c r="X171">
        <v>0.18444467814493301</v>
      </c>
      <c r="AA171">
        <v>0</v>
      </c>
      <c r="AB171" s="7">
        <v>6.4497847653318304E-6</v>
      </c>
    </row>
    <row r="172" spans="1:28" x14ac:dyDescent="0.25">
      <c r="A172">
        <v>1130</v>
      </c>
      <c r="B172">
        <f t="shared" si="4"/>
        <v>0</v>
      </c>
      <c r="C172">
        <f t="shared" si="5"/>
        <v>0</v>
      </c>
      <c r="E172" s="7">
        <v>2.92566E+18</v>
      </c>
      <c r="F172" s="7"/>
      <c r="I172">
        <v>0</v>
      </c>
      <c r="J172">
        <v>0</v>
      </c>
      <c r="M172">
        <v>0</v>
      </c>
      <c r="N172">
        <v>0</v>
      </c>
      <c r="Q172">
        <v>4.3266043336028397E-2</v>
      </c>
      <c r="S172">
        <v>0.30770117300275102</v>
      </c>
      <c r="W172">
        <v>0</v>
      </c>
      <c r="X172">
        <v>0.17405232945337201</v>
      </c>
      <c r="AA172">
        <v>0</v>
      </c>
      <c r="AB172" s="7">
        <v>5.3920361187644E-6</v>
      </c>
    </row>
    <row r="173" spans="1:28" x14ac:dyDescent="0.25">
      <c r="A173">
        <v>1135</v>
      </c>
      <c r="B173">
        <f t="shared" si="4"/>
        <v>0</v>
      </c>
      <c r="C173">
        <f t="shared" si="5"/>
        <v>0</v>
      </c>
      <c r="E173" s="7">
        <v>9.35045E+17</v>
      </c>
      <c r="F173" s="7"/>
      <c r="I173">
        <v>0</v>
      </c>
      <c r="J173">
        <v>0</v>
      </c>
      <c r="M173">
        <v>0</v>
      </c>
      <c r="N173">
        <v>0</v>
      </c>
      <c r="Q173">
        <v>4.3213525996874801E-2</v>
      </c>
      <c r="S173">
        <v>0.27252351755625798</v>
      </c>
      <c r="W173">
        <v>0</v>
      </c>
      <c r="X173">
        <v>0.16372838986847299</v>
      </c>
      <c r="AA173">
        <v>0</v>
      </c>
      <c r="AB173" s="7">
        <v>4.3342874721969602E-6</v>
      </c>
    </row>
    <row r="174" spans="1:28" x14ac:dyDescent="0.25">
      <c r="A174">
        <v>1140</v>
      </c>
      <c r="B174">
        <f t="shared" si="4"/>
        <v>0</v>
      </c>
      <c r="C174">
        <f t="shared" si="5"/>
        <v>0</v>
      </c>
      <c r="E174" s="7">
        <v>7.24445E+18</v>
      </c>
      <c r="F174" s="7"/>
      <c r="I174">
        <v>0</v>
      </c>
      <c r="J174">
        <v>0</v>
      </c>
      <c r="M174">
        <v>0</v>
      </c>
      <c r="N174">
        <v>0</v>
      </c>
      <c r="Q174">
        <v>4.3161008657721198E-2</v>
      </c>
      <c r="S174">
        <v>0.23742380245654199</v>
      </c>
      <c r="W174">
        <v>0</v>
      </c>
      <c r="X174">
        <v>0.15357464975391</v>
      </c>
      <c r="AA174">
        <v>0</v>
      </c>
      <c r="AB174" s="7">
        <v>3.2765388256295301E-6</v>
      </c>
    </row>
    <row r="175" spans="1:28" x14ac:dyDescent="0.25">
      <c r="A175">
        <v>1145</v>
      </c>
      <c r="B175">
        <f t="shared" si="4"/>
        <v>0</v>
      </c>
      <c r="C175">
        <f t="shared" si="5"/>
        <v>0</v>
      </c>
      <c r="E175" s="7">
        <v>4.12596E+18</v>
      </c>
      <c r="F175" s="7"/>
      <c r="I175">
        <v>0</v>
      </c>
      <c r="J175">
        <v>0</v>
      </c>
      <c r="M175">
        <v>0</v>
      </c>
      <c r="N175">
        <v>0</v>
      </c>
      <c r="Q175">
        <v>4.3108491318567602E-2</v>
      </c>
      <c r="S175">
        <v>0.20292731829574001</v>
      </c>
      <c r="W175">
        <v>0</v>
      </c>
      <c r="X175">
        <v>0.14369289947335301</v>
      </c>
      <c r="AA175">
        <v>0</v>
      </c>
      <c r="AB175" s="7">
        <v>2.2187901790621098E-6</v>
      </c>
    </row>
    <row r="176" spans="1:28" x14ac:dyDescent="0.25">
      <c r="A176">
        <v>1150</v>
      </c>
      <c r="B176">
        <f t="shared" si="4"/>
        <v>0</v>
      </c>
      <c r="C176">
        <f t="shared" si="5"/>
        <v>0</v>
      </c>
      <c r="E176" s="7">
        <v>4.147595E+18</v>
      </c>
      <c r="F176" s="7"/>
      <c r="I176">
        <v>0</v>
      </c>
      <c r="J176">
        <v>0</v>
      </c>
      <c r="M176">
        <v>0</v>
      </c>
      <c r="N176">
        <v>0</v>
      </c>
      <c r="Q176">
        <v>4.3055973979413999E-2</v>
      </c>
      <c r="S176">
        <v>0.16864160401002601</v>
      </c>
      <c r="W176">
        <v>0</v>
      </c>
      <c r="X176">
        <v>0.13418492939047499</v>
      </c>
      <c r="AA176">
        <v>0</v>
      </c>
      <c r="AB176" s="7">
        <v>1.1610415324946701E-6</v>
      </c>
    </row>
    <row r="177" spans="1:28" x14ac:dyDescent="0.25">
      <c r="A177">
        <v>1155</v>
      </c>
      <c r="B177">
        <f t="shared" si="4"/>
        <v>0</v>
      </c>
      <c r="C177">
        <f t="shared" si="5"/>
        <v>0</v>
      </c>
      <c r="E177" s="7">
        <v>8.33125E+18</v>
      </c>
      <c r="F177" s="7"/>
      <c r="I177">
        <v>0</v>
      </c>
      <c r="J177">
        <v>0</v>
      </c>
      <c r="M177">
        <v>0</v>
      </c>
      <c r="N177">
        <v>0</v>
      </c>
      <c r="Q177">
        <v>4.3003456640260403E-2</v>
      </c>
      <c r="S177">
        <v>0.135037380189306</v>
      </c>
      <c r="W177">
        <v>0</v>
      </c>
      <c r="X177">
        <v>0.12515252986894901</v>
      </c>
      <c r="AA177">
        <v>0</v>
      </c>
      <c r="AB177" s="7">
        <v>1.03292885927247E-7</v>
      </c>
    </row>
    <row r="178" spans="1:28" x14ac:dyDescent="0.25">
      <c r="A178">
        <v>1160</v>
      </c>
      <c r="B178">
        <f t="shared" si="4"/>
        <v>0</v>
      </c>
      <c r="C178">
        <f t="shared" si="5"/>
        <v>0</v>
      </c>
      <c r="E178" s="7">
        <v>8.7503E+18</v>
      </c>
      <c r="F178" s="7"/>
      <c r="I178">
        <v>0</v>
      </c>
      <c r="J178">
        <v>0</v>
      </c>
      <c r="M178">
        <v>0</v>
      </c>
      <c r="N178">
        <v>0</v>
      </c>
      <c r="Q178">
        <v>4.29509393011068E-2</v>
      </c>
      <c r="S178">
        <v>0.10845755387</v>
      </c>
      <c r="W178">
        <v>0</v>
      </c>
      <c r="X178">
        <v>0.116697491272447</v>
      </c>
      <c r="AA178">
        <v>0</v>
      </c>
      <c r="AB178">
        <v>0</v>
      </c>
    </row>
    <row r="179" spans="1:28" x14ac:dyDescent="0.25">
      <c r="A179">
        <v>1165</v>
      </c>
      <c r="B179">
        <f t="shared" si="4"/>
        <v>0</v>
      </c>
      <c r="C179">
        <f t="shared" si="5"/>
        <v>0</v>
      </c>
      <c r="E179" s="7">
        <v>1.13669E+19</v>
      </c>
      <c r="F179" s="7"/>
      <c r="I179">
        <v>0</v>
      </c>
      <c r="J179">
        <v>0</v>
      </c>
      <c r="M179">
        <v>0</v>
      </c>
      <c r="N179">
        <v>0</v>
      </c>
      <c r="Q179">
        <v>4.2898421961953197E-2</v>
      </c>
      <c r="S179">
        <v>8.1877727550694807E-2</v>
      </c>
      <c r="W179">
        <v>0</v>
      </c>
      <c r="X179">
        <v>0.108921603964641</v>
      </c>
      <c r="AA179">
        <v>0</v>
      </c>
      <c r="AB179">
        <v>0</v>
      </c>
    </row>
    <row r="180" spans="1:28" x14ac:dyDescent="0.25">
      <c r="A180">
        <v>1170</v>
      </c>
      <c r="B180">
        <f t="shared" si="4"/>
        <v>0</v>
      </c>
      <c r="C180">
        <f t="shared" si="5"/>
        <v>0</v>
      </c>
      <c r="E180" s="7">
        <v>1.32846E+19</v>
      </c>
      <c r="F180" s="7"/>
      <c r="I180">
        <v>0</v>
      </c>
      <c r="J180">
        <v>0</v>
      </c>
      <c r="M180">
        <v>0</v>
      </c>
      <c r="N180">
        <v>0</v>
      </c>
      <c r="Q180">
        <v>4.2845904622799601E-2</v>
      </c>
      <c r="S180">
        <v>6.1090453708042898E-2</v>
      </c>
      <c r="W180">
        <v>0</v>
      </c>
      <c r="X180">
        <v>0.101926658309204</v>
      </c>
      <c r="AA180">
        <v>0</v>
      </c>
      <c r="AB180">
        <v>0</v>
      </c>
    </row>
    <row r="181" spans="1:28" x14ac:dyDescent="0.25">
      <c r="A181">
        <v>1175</v>
      </c>
      <c r="B181">
        <f t="shared" si="4"/>
        <v>0</v>
      </c>
      <c r="C181">
        <f t="shared" si="5"/>
        <v>0</v>
      </c>
      <c r="E181" s="7">
        <v>1.299405E+19</v>
      </c>
      <c r="F181" s="7"/>
      <c r="I181">
        <v>0</v>
      </c>
      <c r="J181">
        <v>0</v>
      </c>
      <c r="M181">
        <v>0</v>
      </c>
      <c r="N181">
        <v>0</v>
      </c>
      <c r="Q181">
        <v>4.2793387283645998E-2</v>
      </c>
      <c r="S181">
        <v>4.76325097828093E-2</v>
      </c>
      <c r="W181">
        <v>0</v>
      </c>
      <c r="X181">
        <v>9.5814444669807E-2</v>
      </c>
      <c r="AA181">
        <v>0</v>
      </c>
      <c r="AB181">
        <v>0</v>
      </c>
    </row>
    <row r="182" spans="1:28" x14ac:dyDescent="0.25">
      <c r="A182">
        <v>1180</v>
      </c>
      <c r="B182">
        <f t="shared" si="4"/>
        <v>0</v>
      </c>
      <c r="C182">
        <f t="shared" si="5"/>
        <v>0</v>
      </c>
      <c r="E182" s="7">
        <v>1.3246E+19</v>
      </c>
      <c r="F182" s="7"/>
      <c r="I182">
        <v>0</v>
      </c>
      <c r="J182">
        <v>0</v>
      </c>
      <c r="M182">
        <v>0</v>
      </c>
      <c r="N182">
        <v>0</v>
      </c>
      <c r="Q182">
        <v>4.2740869944492402E-2</v>
      </c>
      <c r="S182">
        <v>3.4174565857575799E-2</v>
      </c>
      <c r="W182">
        <v>0</v>
      </c>
      <c r="X182">
        <v>9.0686753410122597E-2</v>
      </c>
      <c r="AA182">
        <v>0</v>
      </c>
      <c r="AB182">
        <v>0</v>
      </c>
    </row>
    <row r="183" spans="1:28" x14ac:dyDescent="0.25">
      <c r="A183">
        <v>1185</v>
      </c>
      <c r="B183">
        <f t="shared" si="4"/>
        <v>0</v>
      </c>
      <c r="C183">
        <f t="shared" si="5"/>
        <v>0</v>
      </c>
      <c r="E183" s="7">
        <v>1.24116E+19</v>
      </c>
      <c r="F183" s="7"/>
      <c r="I183">
        <v>0</v>
      </c>
      <c r="J183">
        <v>0</v>
      </c>
      <c r="M183">
        <v>0</v>
      </c>
      <c r="N183">
        <v>0</v>
      </c>
      <c r="Q183">
        <v>4.2688352605338799E-2</v>
      </c>
      <c r="S183">
        <v>2.0716621932342201E-2</v>
      </c>
      <c r="W183">
        <v>0</v>
      </c>
      <c r="X183">
        <v>8.6591994907546696E-2</v>
      </c>
      <c r="AA183">
        <v>0</v>
      </c>
      <c r="AB183">
        <v>0</v>
      </c>
    </row>
    <row r="184" spans="1:28" x14ac:dyDescent="0.25">
      <c r="A184">
        <v>1190</v>
      </c>
      <c r="B184">
        <f t="shared" si="4"/>
        <v>0</v>
      </c>
      <c r="C184">
        <f t="shared" si="5"/>
        <v>0</v>
      </c>
      <c r="E184" s="7">
        <v>1.35678E+19</v>
      </c>
      <c r="F184" s="7"/>
      <c r="I184">
        <v>0</v>
      </c>
      <c r="J184">
        <v>0</v>
      </c>
      <c r="M184">
        <v>0</v>
      </c>
      <c r="N184">
        <v>0</v>
      </c>
      <c r="Q184">
        <v>4.2635835266185203E-2</v>
      </c>
      <c r="S184">
        <v>7.2586780071087001E-3</v>
      </c>
      <c r="W184">
        <v>0</v>
      </c>
      <c r="X184">
        <v>8.2854537350246601E-2</v>
      </c>
      <c r="AA184">
        <v>0</v>
      </c>
      <c r="AB184">
        <v>0</v>
      </c>
    </row>
    <row r="185" spans="1:28" x14ac:dyDescent="0.25">
      <c r="A185">
        <v>1195</v>
      </c>
      <c r="B185">
        <f t="shared" si="4"/>
        <v>0</v>
      </c>
      <c r="C185">
        <f t="shared" si="5"/>
        <v>0</v>
      </c>
      <c r="E185" s="7">
        <v>1.34294E+19</v>
      </c>
      <c r="F185" s="7"/>
      <c r="I185">
        <v>0</v>
      </c>
      <c r="J185">
        <v>0</v>
      </c>
      <c r="M185">
        <v>0</v>
      </c>
      <c r="N185">
        <v>0</v>
      </c>
      <c r="Q185">
        <v>4.25833179270316E-2</v>
      </c>
      <c r="S185">
        <v>0</v>
      </c>
      <c r="W185">
        <v>0</v>
      </c>
      <c r="X185">
        <v>7.9240295546415096E-2</v>
      </c>
      <c r="AA185">
        <v>0</v>
      </c>
      <c r="AB185">
        <v>0</v>
      </c>
    </row>
    <row r="186" spans="1:28" x14ac:dyDescent="0.25">
      <c r="A186">
        <v>1200</v>
      </c>
      <c r="B186">
        <f t="shared" si="4"/>
        <v>0</v>
      </c>
      <c r="C186">
        <f t="shared" si="5"/>
        <v>0</v>
      </c>
      <c r="E186" s="7">
        <v>1.313845E+19</v>
      </c>
      <c r="F186" s="7"/>
      <c r="I186">
        <v>0</v>
      </c>
      <c r="J186">
        <v>0</v>
      </c>
      <c r="M186">
        <v>0</v>
      </c>
      <c r="N186">
        <v>0</v>
      </c>
      <c r="Q186">
        <v>4.2530800587877997E-2</v>
      </c>
      <c r="S186">
        <v>0</v>
      </c>
      <c r="W186">
        <v>0</v>
      </c>
      <c r="X186">
        <v>7.5747929841714107E-2</v>
      </c>
      <c r="AA186">
        <v>0</v>
      </c>
      <c r="AB186">
        <v>0</v>
      </c>
    </row>
    <row r="187" spans="1:28" x14ac:dyDescent="0.25">
      <c r="A187">
        <v>1205</v>
      </c>
      <c r="B187">
        <f t="shared" si="4"/>
        <v>0</v>
      </c>
      <c r="C187">
        <f t="shared" si="5"/>
        <v>0</v>
      </c>
      <c r="E187" s="7">
        <v>1.30985E+19</v>
      </c>
      <c r="F187" s="7"/>
      <c r="I187">
        <v>0</v>
      </c>
      <c r="J187">
        <v>0</v>
      </c>
      <c r="M187">
        <v>0</v>
      </c>
      <c r="N187">
        <v>0</v>
      </c>
      <c r="Q187">
        <v>4.2478283248724401E-2</v>
      </c>
      <c r="S187">
        <v>0</v>
      </c>
      <c r="W187">
        <v>0</v>
      </c>
      <c r="X187">
        <v>7.2376100581806102E-2</v>
      </c>
      <c r="AA187">
        <v>0</v>
      </c>
      <c r="AB187">
        <v>0</v>
      </c>
    </row>
    <row r="188" spans="1:28" x14ac:dyDescent="0.25">
      <c r="A188">
        <v>1210</v>
      </c>
      <c r="B188">
        <f t="shared" si="4"/>
        <v>0</v>
      </c>
      <c r="C188">
        <f t="shared" si="5"/>
        <v>0</v>
      </c>
      <c r="E188" s="7">
        <v>1.349145E+19</v>
      </c>
      <c r="F188" s="7"/>
      <c r="I188">
        <v>0</v>
      </c>
      <c r="J188">
        <v>0</v>
      </c>
      <c r="M188">
        <v>0</v>
      </c>
      <c r="N188">
        <v>0</v>
      </c>
      <c r="Q188">
        <v>4.2425765909570798E-2</v>
      </c>
      <c r="S188">
        <v>0</v>
      </c>
      <c r="W188">
        <v>0</v>
      </c>
      <c r="X188">
        <v>6.9123468112353106E-2</v>
      </c>
      <c r="AA188">
        <v>0</v>
      </c>
      <c r="AB188">
        <v>0</v>
      </c>
    </row>
    <row r="189" spans="1:28" x14ac:dyDescent="0.25">
      <c r="A189">
        <v>1215</v>
      </c>
      <c r="B189">
        <f t="shared" si="4"/>
        <v>0</v>
      </c>
      <c r="C189">
        <f t="shared" si="5"/>
        <v>0</v>
      </c>
      <c r="E189" s="7">
        <v>1.321865E+19</v>
      </c>
      <c r="F189" s="7"/>
      <c r="I189">
        <v>0</v>
      </c>
      <c r="J189">
        <v>0</v>
      </c>
      <c r="M189">
        <v>0</v>
      </c>
      <c r="N189">
        <v>0</v>
      </c>
      <c r="Q189">
        <v>4.2373248570417098E-2</v>
      </c>
      <c r="S189">
        <v>0</v>
      </c>
      <c r="W189">
        <v>0</v>
      </c>
      <c r="X189">
        <v>6.5988692779017297E-2</v>
      </c>
      <c r="AA189">
        <v>0</v>
      </c>
      <c r="AB189">
        <v>0</v>
      </c>
    </row>
    <row r="190" spans="1:28" x14ac:dyDescent="0.25">
      <c r="A190">
        <v>1220</v>
      </c>
      <c r="B190">
        <f t="shared" si="4"/>
        <v>0</v>
      </c>
      <c r="C190">
        <f t="shared" si="5"/>
        <v>0</v>
      </c>
      <c r="E190" s="7">
        <v>1.400575E+19</v>
      </c>
      <c r="F190" s="7"/>
      <c r="I190">
        <v>0</v>
      </c>
      <c r="J190">
        <v>0</v>
      </c>
      <c r="M190">
        <v>0</v>
      </c>
      <c r="N190">
        <v>0</v>
      </c>
      <c r="Q190">
        <v>4.2320731231263502E-2</v>
      </c>
      <c r="S190">
        <v>0</v>
      </c>
      <c r="W190">
        <v>0</v>
      </c>
      <c r="X190">
        <v>6.2970434927460794E-2</v>
      </c>
      <c r="AA190">
        <v>0</v>
      </c>
      <c r="AB190">
        <v>0</v>
      </c>
    </row>
    <row r="191" spans="1:28" x14ac:dyDescent="0.25">
      <c r="A191">
        <v>1225</v>
      </c>
      <c r="B191">
        <f t="shared" si="4"/>
        <v>0</v>
      </c>
      <c r="C191">
        <f t="shared" si="5"/>
        <v>0</v>
      </c>
      <c r="E191" s="7">
        <v>1.417485E+19</v>
      </c>
      <c r="F191" s="7"/>
      <c r="I191">
        <v>0</v>
      </c>
      <c r="J191">
        <v>0</v>
      </c>
      <c r="M191">
        <v>0</v>
      </c>
      <c r="N191">
        <v>0</v>
      </c>
      <c r="Q191">
        <v>4.2268213892109899E-2</v>
      </c>
      <c r="S191">
        <v>0</v>
      </c>
      <c r="W191">
        <v>0</v>
      </c>
      <c r="X191">
        <v>6.0067354903345901E-2</v>
      </c>
      <c r="AA191">
        <v>0</v>
      </c>
      <c r="AB191">
        <v>0</v>
      </c>
    </row>
    <row r="192" spans="1:28" x14ac:dyDescent="0.25">
      <c r="A192">
        <v>1230</v>
      </c>
      <c r="B192">
        <f t="shared" si="4"/>
        <v>0</v>
      </c>
      <c r="C192">
        <f t="shared" si="5"/>
        <v>0</v>
      </c>
      <c r="E192" s="7">
        <v>1.427525E+19</v>
      </c>
      <c r="F192" s="7"/>
      <c r="I192">
        <v>0</v>
      </c>
      <c r="J192">
        <v>0</v>
      </c>
      <c r="M192">
        <v>0</v>
      </c>
      <c r="N192">
        <v>0</v>
      </c>
      <c r="Q192">
        <v>4.2215696552956303E-2</v>
      </c>
      <c r="S192">
        <v>0</v>
      </c>
      <c r="W192">
        <v>0</v>
      </c>
      <c r="X192">
        <v>5.72781130523346E-2</v>
      </c>
      <c r="AA192">
        <v>0</v>
      </c>
      <c r="AB192">
        <v>0</v>
      </c>
    </row>
    <row r="193" spans="1:28" x14ac:dyDescent="0.25">
      <c r="A193">
        <v>1235</v>
      </c>
      <c r="B193">
        <f t="shared" si="4"/>
        <v>0</v>
      </c>
      <c r="C193">
        <f t="shared" si="5"/>
        <v>0</v>
      </c>
      <c r="E193" s="7">
        <v>1.44498E+19</v>
      </c>
      <c r="F193" s="7"/>
      <c r="I193">
        <v>0</v>
      </c>
      <c r="J193">
        <v>0</v>
      </c>
      <c r="M193">
        <v>0</v>
      </c>
      <c r="N193">
        <v>0</v>
      </c>
      <c r="Q193">
        <v>4.21631792138027E-2</v>
      </c>
      <c r="S193">
        <v>0</v>
      </c>
      <c r="W193">
        <v>0</v>
      </c>
      <c r="X193">
        <v>5.46013697200892E-2</v>
      </c>
      <c r="AA193">
        <v>0</v>
      </c>
      <c r="AB193">
        <v>0</v>
      </c>
    </row>
    <row r="194" spans="1:28" x14ac:dyDescent="0.25">
      <c r="A194">
        <v>1240</v>
      </c>
      <c r="B194">
        <f t="shared" si="4"/>
        <v>0</v>
      </c>
      <c r="C194">
        <f t="shared" si="5"/>
        <v>0</v>
      </c>
      <c r="E194" s="7">
        <v>1.433285E+19</v>
      </c>
      <c r="F194" s="7"/>
      <c r="I194">
        <v>0</v>
      </c>
      <c r="J194">
        <v>0</v>
      </c>
      <c r="M194">
        <v>0</v>
      </c>
      <c r="N194">
        <v>0</v>
      </c>
      <c r="Q194">
        <v>4.2110661874649097E-2</v>
      </c>
      <c r="S194">
        <v>0</v>
      </c>
      <c r="W194">
        <v>0</v>
      </c>
      <c r="X194">
        <v>5.2035785252271899E-2</v>
      </c>
      <c r="AA194">
        <v>0</v>
      </c>
      <c r="AB194">
        <v>0</v>
      </c>
    </row>
    <row r="195" spans="1:28" x14ac:dyDescent="0.25">
      <c r="A195">
        <v>1245</v>
      </c>
      <c r="B195">
        <f t="shared" ref="B195:B246" si="6">I195</f>
        <v>0</v>
      </c>
      <c r="C195">
        <f t="shared" ref="C195:C246" si="7">J195</f>
        <v>0</v>
      </c>
      <c r="E195" s="7">
        <v>1.425755E+19</v>
      </c>
      <c r="F195" s="7"/>
      <c r="I195">
        <v>0</v>
      </c>
      <c r="J195">
        <v>0</v>
      </c>
      <c r="M195">
        <v>0</v>
      </c>
      <c r="N195">
        <v>0</v>
      </c>
      <c r="Q195">
        <v>4.2058144535495501E-2</v>
      </c>
      <c r="S195">
        <v>0</v>
      </c>
      <c r="W195">
        <v>0</v>
      </c>
      <c r="X195">
        <v>4.9580019994544602E-2</v>
      </c>
      <c r="AA195">
        <v>0</v>
      </c>
      <c r="AB195">
        <v>0</v>
      </c>
    </row>
    <row r="196" spans="1:28" x14ac:dyDescent="0.25">
      <c r="A196">
        <v>1250</v>
      </c>
      <c r="B196">
        <f t="shared" si="6"/>
        <v>0</v>
      </c>
      <c r="C196">
        <f t="shared" si="7"/>
        <v>0</v>
      </c>
      <c r="E196" s="7">
        <v>1.43266E+19</v>
      </c>
      <c r="F196" s="7"/>
      <c r="I196">
        <v>0</v>
      </c>
      <c r="J196">
        <v>0</v>
      </c>
      <c r="M196">
        <v>0</v>
      </c>
      <c r="N196">
        <v>0</v>
      </c>
      <c r="Q196">
        <v>4.2005627196341898E-2</v>
      </c>
      <c r="S196">
        <v>0</v>
      </c>
      <c r="W196">
        <v>0</v>
      </c>
      <c r="X196">
        <v>4.72327342925698E-2</v>
      </c>
      <c r="AA196">
        <v>0</v>
      </c>
      <c r="AB196">
        <v>0</v>
      </c>
    </row>
    <row r="197" spans="1:28" x14ac:dyDescent="0.25">
      <c r="A197">
        <v>1255</v>
      </c>
      <c r="B197">
        <f t="shared" si="6"/>
        <v>0</v>
      </c>
      <c r="C197">
        <f t="shared" si="7"/>
        <v>0</v>
      </c>
      <c r="E197" s="7">
        <v>1.410765E+19</v>
      </c>
      <c r="F197" s="7"/>
      <c r="I197">
        <v>0</v>
      </c>
      <c r="J197">
        <v>0</v>
      </c>
      <c r="M197">
        <v>0</v>
      </c>
      <c r="N197">
        <v>0</v>
      </c>
      <c r="Q197">
        <v>4.1953109857188302E-2</v>
      </c>
      <c r="S197">
        <v>0</v>
      </c>
      <c r="W197">
        <v>0</v>
      </c>
      <c r="X197">
        <v>4.4992588492009503E-2</v>
      </c>
      <c r="AA197">
        <v>0</v>
      </c>
      <c r="AB197">
        <v>0</v>
      </c>
    </row>
    <row r="198" spans="1:28" x14ac:dyDescent="0.25">
      <c r="A198">
        <v>1260</v>
      </c>
      <c r="B198">
        <f t="shared" si="6"/>
        <v>0</v>
      </c>
      <c r="C198">
        <f t="shared" si="7"/>
        <v>0</v>
      </c>
      <c r="E198" s="7">
        <v>1.35339E+19</v>
      </c>
      <c r="F198" s="7"/>
      <c r="I198">
        <v>0</v>
      </c>
      <c r="J198">
        <v>0</v>
      </c>
      <c r="M198">
        <v>0</v>
      </c>
      <c r="N198">
        <v>0</v>
      </c>
      <c r="Q198">
        <v>4.1900592518034699E-2</v>
      </c>
      <c r="S198">
        <v>0</v>
      </c>
      <c r="W198">
        <v>0</v>
      </c>
      <c r="X198">
        <v>4.2858242938525803E-2</v>
      </c>
      <c r="AA198">
        <v>0</v>
      </c>
      <c r="AB198">
        <v>0</v>
      </c>
    </row>
    <row r="199" spans="1:28" x14ac:dyDescent="0.25">
      <c r="A199">
        <v>1265</v>
      </c>
      <c r="B199">
        <f t="shared" si="6"/>
        <v>0</v>
      </c>
      <c r="C199">
        <f t="shared" si="7"/>
        <v>0</v>
      </c>
      <c r="E199" s="7">
        <v>1.242615E+19</v>
      </c>
      <c r="F199" s="7"/>
      <c r="I199">
        <v>0</v>
      </c>
      <c r="J199">
        <v>0</v>
      </c>
      <c r="M199">
        <v>0</v>
      </c>
      <c r="N199">
        <v>0</v>
      </c>
      <c r="Q199">
        <v>4.1848075178881103E-2</v>
      </c>
      <c r="S199">
        <v>0</v>
      </c>
      <c r="W199">
        <v>0</v>
      </c>
      <c r="X199">
        <v>4.0828357977780998E-2</v>
      </c>
      <c r="AA199">
        <v>0</v>
      </c>
      <c r="AB199">
        <v>0</v>
      </c>
    </row>
    <row r="200" spans="1:28" x14ac:dyDescent="0.25">
      <c r="A200">
        <v>1270</v>
      </c>
      <c r="B200">
        <f t="shared" si="6"/>
        <v>0</v>
      </c>
      <c r="C200">
        <f t="shared" si="7"/>
        <v>0</v>
      </c>
      <c r="E200" s="7">
        <v>1.18563E+19</v>
      </c>
      <c r="F200" s="7"/>
      <c r="I200">
        <v>0</v>
      </c>
      <c r="J200">
        <v>0</v>
      </c>
      <c r="M200">
        <v>0</v>
      </c>
      <c r="N200">
        <v>0</v>
      </c>
      <c r="Q200">
        <v>4.17955578397275E-2</v>
      </c>
      <c r="S200">
        <v>0</v>
      </c>
      <c r="W200">
        <v>0</v>
      </c>
      <c r="X200">
        <v>3.8901593955437297E-2</v>
      </c>
      <c r="AA200">
        <v>0</v>
      </c>
      <c r="AB200">
        <v>0</v>
      </c>
    </row>
    <row r="201" spans="1:28" x14ac:dyDescent="0.25">
      <c r="A201">
        <v>1275</v>
      </c>
      <c r="B201">
        <f t="shared" si="6"/>
        <v>0</v>
      </c>
      <c r="C201">
        <f t="shared" si="7"/>
        <v>0</v>
      </c>
      <c r="E201" s="7">
        <v>1.317785E+19</v>
      </c>
      <c r="F201" s="7"/>
      <c r="I201">
        <v>0</v>
      </c>
      <c r="J201">
        <v>0</v>
      </c>
      <c r="M201">
        <v>0</v>
      </c>
      <c r="N201">
        <v>0</v>
      </c>
      <c r="Q201">
        <v>4.1743040500573897E-2</v>
      </c>
      <c r="S201">
        <v>0</v>
      </c>
      <c r="W201">
        <v>0</v>
      </c>
      <c r="X201">
        <v>3.7076611217156698E-2</v>
      </c>
      <c r="AA201">
        <v>0</v>
      </c>
      <c r="AB201">
        <v>0</v>
      </c>
    </row>
    <row r="202" spans="1:28" x14ac:dyDescent="0.25">
      <c r="A202">
        <v>1280</v>
      </c>
      <c r="B202">
        <f t="shared" si="6"/>
        <v>0</v>
      </c>
      <c r="C202">
        <f t="shared" si="7"/>
        <v>0</v>
      </c>
      <c r="E202" s="7">
        <v>1.352735E+19</v>
      </c>
      <c r="F202" s="7"/>
      <c r="I202">
        <v>0</v>
      </c>
      <c r="J202">
        <v>0</v>
      </c>
      <c r="M202">
        <v>0</v>
      </c>
      <c r="N202">
        <v>0</v>
      </c>
      <c r="Q202">
        <v>4.1690523161420301E-2</v>
      </c>
      <c r="S202">
        <v>0</v>
      </c>
      <c r="W202">
        <v>0</v>
      </c>
      <c r="X202">
        <v>3.5352070108601502E-2</v>
      </c>
      <c r="AA202">
        <v>0</v>
      </c>
      <c r="AB202">
        <v>0</v>
      </c>
    </row>
    <row r="203" spans="1:28" x14ac:dyDescent="0.25">
      <c r="A203">
        <v>1285</v>
      </c>
      <c r="B203">
        <f t="shared" si="6"/>
        <v>0</v>
      </c>
      <c r="C203">
        <f t="shared" si="7"/>
        <v>0</v>
      </c>
      <c r="E203" s="7">
        <v>1.367315E+19</v>
      </c>
      <c r="F203" s="7"/>
      <c r="I203">
        <v>0</v>
      </c>
      <c r="J203">
        <v>0</v>
      </c>
      <c r="M203">
        <v>0</v>
      </c>
      <c r="N203">
        <v>0</v>
      </c>
      <c r="Q203">
        <v>4.1638005822266698E-2</v>
      </c>
      <c r="S203">
        <v>0</v>
      </c>
      <c r="W203">
        <v>0</v>
      </c>
      <c r="X203">
        <v>3.37266309754337E-2</v>
      </c>
      <c r="AA203">
        <v>0</v>
      </c>
      <c r="AB203">
        <v>0</v>
      </c>
    </row>
    <row r="204" spans="1:28" x14ac:dyDescent="0.25">
      <c r="A204">
        <v>1290</v>
      </c>
      <c r="B204">
        <f t="shared" si="6"/>
        <v>0</v>
      </c>
      <c r="C204">
        <f t="shared" si="7"/>
        <v>0</v>
      </c>
      <c r="E204" s="7">
        <v>1.337345E+19</v>
      </c>
      <c r="F204" s="7"/>
      <c r="I204">
        <v>0</v>
      </c>
      <c r="J204">
        <v>0</v>
      </c>
      <c r="M204">
        <v>0</v>
      </c>
      <c r="N204">
        <v>0</v>
      </c>
      <c r="Q204">
        <v>4.1585488483113102E-2</v>
      </c>
      <c r="S204">
        <v>0</v>
      </c>
      <c r="W204">
        <v>0</v>
      </c>
      <c r="X204">
        <v>3.2198954163315703E-2</v>
      </c>
      <c r="AA204">
        <v>0</v>
      </c>
      <c r="AB204">
        <v>0</v>
      </c>
    </row>
    <row r="205" spans="1:28" x14ac:dyDescent="0.25">
      <c r="A205">
        <v>1295</v>
      </c>
      <c r="B205">
        <f t="shared" si="6"/>
        <v>0</v>
      </c>
      <c r="C205">
        <f t="shared" si="7"/>
        <v>0</v>
      </c>
      <c r="E205" s="7">
        <v>1.30914E+19</v>
      </c>
      <c r="F205" s="7"/>
      <c r="I205">
        <v>0</v>
      </c>
      <c r="J205">
        <v>0</v>
      </c>
      <c r="M205">
        <v>0</v>
      </c>
      <c r="N205">
        <v>0</v>
      </c>
      <c r="Q205">
        <v>4.1532971143959499E-2</v>
      </c>
      <c r="S205">
        <v>0</v>
      </c>
      <c r="W205">
        <v>0</v>
      </c>
      <c r="X205">
        <v>3.0767700017909499E-2</v>
      </c>
      <c r="AA205">
        <v>0</v>
      </c>
      <c r="AB205">
        <v>0</v>
      </c>
    </row>
    <row r="206" spans="1:28" x14ac:dyDescent="0.25">
      <c r="A206">
        <v>1300</v>
      </c>
      <c r="B206">
        <f t="shared" si="6"/>
        <v>0</v>
      </c>
      <c r="C206">
        <f t="shared" si="7"/>
        <v>0</v>
      </c>
      <c r="E206" s="7">
        <v>1.177255E+19</v>
      </c>
      <c r="F206" s="7"/>
      <c r="I206">
        <v>0</v>
      </c>
      <c r="J206">
        <v>0</v>
      </c>
      <c r="M206">
        <v>0</v>
      </c>
      <c r="N206">
        <v>0</v>
      </c>
      <c r="Q206">
        <v>4.1480453804805903E-2</v>
      </c>
      <c r="S206">
        <v>0</v>
      </c>
      <c r="W206">
        <v>0</v>
      </c>
      <c r="X206">
        <v>2.9431528884877399E-2</v>
      </c>
      <c r="AA206">
        <v>0</v>
      </c>
      <c r="AB206">
        <v>0</v>
      </c>
    </row>
    <row r="207" spans="1:28" x14ac:dyDescent="0.25">
      <c r="A207">
        <v>1305</v>
      </c>
      <c r="B207">
        <f t="shared" si="6"/>
        <v>0</v>
      </c>
      <c r="C207">
        <f t="shared" si="7"/>
        <v>0</v>
      </c>
      <c r="E207" s="7">
        <v>1.22323E+19</v>
      </c>
      <c r="F207" s="7"/>
      <c r="I207">
        <v>0</v>
      </c>
      <c r="J207">
        <v>0</v>
      </c>
      <c r="M207">
        <v>0</v>
      </c>
      <c r="N207">
        <v>0</v>
      </c>
      <c r="Q207">
        <v>4.14279364656523E-2</v>
      </c>
      <c r="S207">
        <v>0</v>
      </c>
      <c r="W207">
        <v>0</v>
      </c>
      <c r="X207">
        <v>2.81891011098814E-2</v>
      </c>
      <c r="AA207">
        <v>0</v>
      </c>
      <c r="AB207">
        <v>0</v>
      </c>
    </row>
    <row r="208" spans="1:28" x14ac:dyDescent="0.25">
      <c r="A208">
        <v>1310</v>
      </c>
      <c r="B208">
        <f t="shared" si="6"/>
        <v>0</v>
      </c>
      <c r="C208">
        <f t="shared" si="7"/>
        <v>0</v>
      </c>
      <c r="E208" s="7">
        <v>1.036375E+19</v>
      </c>
      <c r="F208" s="7"/>
      <c r="I208">
        <v>0</v>
      </c>
      <c r="J208">
        <v>0</v>
      </c>
      <c r="M208">
        <v>0</v>
      </c>
      <c r="N208">
        <v>0</v>
      </c>
      <c r="Q208">
        <v>4.1375419126498697E-2</v>
      </c>
      <c r="S208">
        <v>0</v>
      </c>
      <c r="W208">
        <v>0</v>
      </c>
      <c r="X208">
        <v>2.7039077038583801E-2</v>
      </c>
      <c r="AA208">
        <v>0</v>
      </c>
      <c r="AB208">
        <v>0</v>
      </c>
    </row>
    <row r="209" spans="1:28" x14ac:dyDescent="0.25">
      <c r="A209">
        <v>1315</v>
      </c>
      <c r="B209">
        <f t="shared" si="6"/>
        <v>0</v>
      </c>
      <c r="C209">
        <f t="shared" si="7"/>
        <v>0</v>
      </c>
      <c r="E209" s="7">
        <v>9.597E+18</v>
      </c>
      <c r="F209" s="7"/>
      <c r="I209">
        <v>0</v>
      </c>
      <c r="J209">
        <v>0</v>
      </c>
      <c r="M209">
        <v>0</v>
      </c>
      <c r="N209">
        <v>0</v>
      </c>
      <c r="Q209">
        <v>4.1322901787345101E-2</v>
      </c>
      <c r="S209">
        <v>0</v>
      </c>
      <c r="W209">
        <v>0</v>
      </c>
      <c r="X209">
        <v>2.5980117016646698E-2</v>
      </c>
      <c r="AA209">
        <v>0</v>
      </c>
      <c r="AB209">
        <v>0</v>
      </c>
    </row>
    <row r="210" spans="1:28" x14ac:dyDescent="0.25">
      <c r="A210">
        <v>1320</v>
      </c>
      <c r="B210">
        <f t="shared" si="6"/>
        <v>0</v>
      </c>
      <c r="C210">
        <f t="shared" si="7"/>
        <v>0</v>
      </c>
      <c r="E210" s="7">
        <v>8.77435E+18</v>
      </c>
      <c r="F210" s="7"/>
      <c r="I210">
        <v>0</v>
      </c>
      <c r="J210">
        <v>0</v>
      </c>
      <c r="M210">
        <v>0</v>
      </c>
      <c r="N210">
        <v>0</v>
      </c>
      <c r="Q210">
        <v>4.1270384448191498E-2</v>
      </c>
      <c r="S210">
        <v>0</v>
      </c>
      <c r="W210">
        <v>0</v>
      </c>
      <c r="X210">
        <v>2.5010881389732301E-2</v>
      </c>
      <c r="AA210">
        <v>0</v>
      </c>
      <c r="AB210">
        <v>0</v>
      </c>
    </row>
    <row r="211" spans="1:28" x14ac:dyDescent="0.25">
      <c r="A211">
        <v>1325</v>
      </c>
      <c r="B211">
        <f t="shared" si="6"/>
        <v>0</v>
      </c>
      <c r="C211">
        <f t="shared" si="7"/>
        <v>0</v>
      </c>
      <c r="E211" s="7">
        <v>1.028245E+19</v>
      </c>
      <c r="F211" s="7"/>
      <c r="I211">
        <v>0</v>
      </c>
      <c r="J211">
        <v>0</v>
      </c>
      <c r="M211">
        <v>0</v>
      </c>
      <c r="N211">
        <v>0</v>
      </c>
      <c r="Q211">
        <v>4.1217867109037902E-2</v>
      </c>
      <c r="S211">
        <v>0</v>
      </c>
      <c r="W211">
        <v>0</v>
      </c>
      <c r="X211">
        <v>2.4126135973419199E-2</v>
      </c>
      <c r="AA211">
        <v>0</v>
      </c>
      <c r="AB211">
        <v>0</v>
      </c>
    </row>
    <row r="212" spans="1:28" x14ac:dyDescent="0.25">
      <c r="A212">
        <v>1330</v>
      </c>
      <c r="B212">
        <f t="shared" si="6"/>
        <v>0</v>
      </c>
      <c r="C212">
        <f t="shared" si="7"/>
        <v>0</v>
      </c>
      <c r="E212" s="7">
        <v>7.08855E+18</v>
      </c>
      <c r="F212" s="7"/>
      <c r="I212">
        <v>0</v>
      </c>
      <c r="J212">
        <v>0</v>
      </c>
      <c r="M212">
        <v>0</v>
      </c>
      <c r="N212">
        <v>0</v>
      </c>
      <c r="Q212">
        <v>4.1165349769884202E-2</v>
      </c>
      <c r="S212">
        <v>0</v>
      </c>
      <c r="W212">
        <v>0</v>
      </c>
      <c r="X212">
        <v>2.3269626536645899E-2</v>
      </c>
      <c r="AA212">
        <v>0</v>
      </c>
      <c r="AB212">
        <v>0</v>
      </c>
    </row>
    <row r="213" spans="1:28" x14ac:dyDescent="0.25">
      <c r="A213">
        <v>1335</v>
      </c>
      <c r="B213">
        <f t="shared" si="6"/>
        <v>0</v>
      </c>
      <c r="C213">
        <f t="shared" si="7"/>
        <v>0</v>
      </c>
      <c r="E213" s="7">
        <v>7.2957E+18</v>
      </c>
      <c r="F213" s="7"/>
      <c r="I213">
        <v>0</v>
      </c>
      <c r="J213">
        <v>0</v>
      </c>
      <c r="M213">
        <v>0</v>
      </c>
      <c r="N213">
        <v>0</v>
      </c>
      <c r="Q213">
        <v>4.1112832430730599E-2</v>
      </c>
      <c r="S213">
        <v>0</v>
      </c>
      <c r="W213">
        <v>0</v>
      </c>
      <c r="X213">
        <v>2.2424158477094398E-2</v>
      </c>
      <c r="AA213">
        <v>0</v>
      </c>
      <c r="AB213">
        <v>0</v>
      </c>
    </row>
    <row r="214" spans="1:28" x14ac:dyDescent="0.25">
      <c r="A214">
        <v>1340</v>
      </c>
      <c r="B214">
        <f t="shared" si="6"/>
        <v>0</v>
      </c>
      <c r="C214">
        <f t="shared" si="7"/>
        <v>0</v>
      </c>
      <c r="E214" s="7">
        <v>5.70505E+18</v>
      </c>
      <c r="F214" s="7"/>
      <c r="I214">
        <v>0</v>
      </c>
      <c r="J214">
        <v>0</v>
      </c>
      <c r="M214">
        <v>0</v>
      </c>
      <c r="N214">
        <v>0</v>
      </c>
      <c r="Q214">
        <v>4.1060315091577003E-2</v>
      </c>
      <c r="S214">
        <v>0</v>
      </c>
      <c r="W214">
        <v>0</v>
      </c>
      <c r="X214">
        <v>2.15908534609612E-2</v>
      </c>
      <c r="AA214">
        <v>0</v>
      </c>
      <c r="AB214">
        <v>0</v>
      </c>
    </row>
    <row r="215" spans="1:28" x14ac:dyDescent="0.25">
      <c r="A215">
        <v>1345</v>
      </c>
      <c r="B215">
        <f t="shared" si="6"/>
        <v>0</v>
      </c>
      <c r="C215">
        <f t="shared" si="7"/>
        <v>0</v>
      </c>
      <c r="E215" s="7">
        <v>3.330065E+18</v>
      </c>
      <c r="F215" s="7"/>
      <c r="I215">
        <v>0</v>
      </c>
      <c r="J215">
        <v>0</v>
      </c>
      <c r="M215">
        <v>0</v>
      </c>
      <c r="N215">
        <v>0</v>
      </c>
      <c r="Q215">
        <v>4.10077977524234E-2</v>
      </c>
      <c r="S215">
        <v>0</v>
      </c>
      <c r="W215">
        <v>0</v>
      </c>
      <c r="X215">
        <v>2.0770833154442801E-2</v>
      </c>
      <c r="AA215">
        <v>0</v>
      </c>
      <c r="AB215">
        <v>0</v>
      </c>
    </row>
    <row r="216" spans="1:28" x14ac:dyDescent="0.25">
      <c r="A216">
        <v>1350</v>
      </c>
      <c r="B216">
        <f t="shared" si="6"/>
        <v>0</v>
      </c>
      <c r="C216">
        <f t="shared" si="7"/>
        <v>0</v>
      </c>
      <c r="E216" s="7">
        <v>4.95381E+17</v>
      </c>
      <c r="F216" s="7"/>
      <c r="I216">
        <v>0</v>
      </c>
      <c r="J216">
        <v>0</v>
      </c>
      <c r="M216">
        <v>0</v>
      </c>
      <c r="N216">
        <v>0</v>
      </c>
      <c r="Q216">
        <v>4.0955280413269797E-2</v>
      </c>
      <c r="S216">
        <v>0</v>
      </c>
      <c r="W216">
        <v>0</v>
      </c>
      <c r="X216">
        <v>1.99652192237358E-2</v>
      </c>
      <c r="AA216">
        <v>0</v>
      </c>
      <c r="AB216">
        <v>0</v>
      </c>
    </row>
    <row r="217" spans="1:28" x14ac:dyDescent="0.25">
      <c r="A217">
        <v>1355</v>
      </c>
      <c r="B217">
        <f t="shared" si="6"/>
        <v>0</v>
      </c>
      <c r="C217">
        <f t="shared" si="7"/>
        <v>0</v>
      </c>
      <c r="E217">
        <v>1278190000000000</v>
      </c>
      <c r="I217">
        <v>0</v>
      </c>
      <c r="J217">
        <v>0</v>
      </c>
      <c r="M217">
        <v>0</v>
      </c>
      <c r="N217">
        <v>0</v>
      </c>
      <c r="Q217">
        <v>4.0902763074116201E-2</v>
      </c>
      <c r="S217">
        <v>0</v>
      </c>
      <c r="W217">
        <v>0</v>
      </c>
      <c r="X217">
        <v>1.9175133335036901E-2</v>
      </c>
      <c r="AA217">
        <v>0</v>
      </c>
      <c r="AB217">
        <v>0</v>
      </c>
    </row>
    <row r="218" spans="1:28" x14ac:dyDescent="0.25">
      <c r="A218">
        <v>1360</v>
      </c>
      <c r="B218">
        <f t="shared" si="6"/>
        <v>0</v>
      </c>
      <c r="C218">
        <f t="shared" si="7"/>
        <v>0</v>
      </c>
      <c r="E218">
        <v>0</v>
      </c>
      <c r="I218">
        <v>0</v>
      </c>
      <c r="J218">
        <v>0</v>
      </c>
      <c r="M218">
        <v>0</v>
      </c>
      <c r="N218">
        <v>0</v>
      </c>
      <c r="Q218">
        <v>4.0850245734962598E-2</v>
      </c>
      <c r="S218">
        <v>0</v>
      </c>
      <c r="W218">
        <v>0</v>
      </c>
      <c r="X218">
        <v>1.8401697154542401E-2</v>
      </c>
      <c r="AA218">
        <v>0</v>
      </c>
      <c r="AB218">
        <v>0</v>
      </c>
    </row>
    <row r="219" spans="1:28" x14ac:dyDescent="0.25">
      <c r="A219">
        <v>1365</v>
      </c>
      <c r="B219">
        <f t="shared" si="6"/>
        <v>0</v>
      </c>
      <c r="C219">
        <f t="shared" si="7"/>
        <v>0</v>
      </c>
      <c r="E219">
        <v>0</v>
      </c>
      <c r="I219">
        <v>0</v>
      </c>
      <c r="J219">
        <v>0</v>
      </c>
      <c r="M219">
        <v>0</v>
      </c>
      <c r="N219">
        <v>0</v>
      </c>
      <c r="Q219">
        <v>4.0797728395809002E-2</v>
      </c>
      <c r="S219">
        <v>0</v>
      </c>
      <c r="W219">
        <v>0</v>
      </c>
      <c r="X219">
        <v>1.7646032348449001E-2</v>
      </c>
      <c r="AA219">
        <v>0</v>
      </c>
      <c r="AB219">
        <v>0</v>
      </c>
    </row>
    <row r="220" spans="1:28" x14ac:dyDescent="0.25">
      <c r="A220">
        <v>1370</v>
      </c>
      <c r="B220">
        <f t="shared" si="6"/>
        <v>0</v>
      </c>
      <c r="C220">
        <f t="shared" si="7"/>
        <v>0</v>
      </c>
      <c r="E220">
        <v>0</v>
      </c>
      <c r="I220">
        <v>0</v>
      </c>
      <c r="J220">
        <v>0</v>
      </c>
      <c r="M220">
        <v>0</v>
      </c>
      <c r="N220">
        <v>0</v>
      </c>
      <c r="Q220">
        <v>4.0745211056655399E-2</v>
      </c>
      <c r="S220">
        <v>0</v>
      </c>
      <c r="W220">
        <v>0</v>
      </c>
      <c r="X220">
        <v>1.6909260582953299E-2</v>
      </c>
      <c r="AA220">
        <v>0</v>
      </c>
      <c r="AB220">
        <v>0</v>
      </c>
    </row>
    <row r="221" spans="1:28" x14ac:dyDescent="0.25">
      <c r="A221">
        <v>1375</v>
      </c>
      <c r="B221">
        <f t="shared" si="6"/>
        <v>0</v>
      </c>
      <c r="C221">
        <f t="shared" si="7"/>
        <v>0</v>
      </c>
      <c r="E221">
        <v>9944100000000000</v>
      </c>
      <c r="I221">
        <v>0</v>
      </c>
      <c r="J221">
        <v>0</v>
      </c>
      <c r="M221">
        <v>0</v>
      </c>
      <c r="N221">
        <v>0</v>
      </c>
      <c r="Q221">
        <v>4.0692693717501803E-2</v>
      </c>
      <c r="S221">
        <v>0</v>
      </c>
      <c r="W221">
        <v>0</v>
      </c>
      <c r="X221">
        <v>1.6192503524251702E-2</v>
      </c>
      <c r="AA221">
        <v>0</v>
      </c>
      <c r="AB221">
        <v>0</v>
      </c>
    </row>
    <row r="222" spans="1:28" x14ac:dyDescent="0.25">
      <c r="A222">
        <v>1380</v>
      </c>
      <c r="B222">
        <f t="shared" si="6"/>
        <v>0</v>
      </c>
      <c r="C222">
        <f t="shared" si="7"/>
        <v>0</v>
      </c>
      <c r="E222">
        <v>3037469900800000</v>
      </c>
      <c r="I222">
        <v>0</v>
      </c>
      <c r="J222">
        <v>0</v>
      </c>
      <c r="M222">
        <v>0</v>
      </c>
      <c r="N222">
        <v>0</v>
      </c>
      <c r="Q222">
        <v>4.06401763783482E-2</v>
      </c>
      <c r="S222">
        <v>0</v>
      </c>
      <c r="W222">
        <v>0</v>
      </c>
      <c r="X222">
        <v>1.5496882838541001E-2</v>
      </c>
      <c r="AA222">
        <v>0</v>
      </c>
      <c r="AB222">
        <v>0</v>
      </c>
    </row>
    <row r="223" spans="1:28" x14ac:dyDescent="0.25">
      <c r="A223">
        <v>1385</v>
      </c>
      <c r="B223">
        <f t="shared" si="6"/>
        <v>0</v>
      </c>
      <c r="C223">
        <f t="shared" si="7"/>
        <v>0</v>
      </c>
      <c r="E223">
        <v>0</v>
      </c>
      <c r="I223">
        <v>0</v>
      </c>
      <c r="J223">
        <v>0</v>
      </c>
      <c r="M223">
        <v>0</v>
      </c>
      <c r="N223">
        <v>0</v>
      </c>
      <c r="Q223">
        <v>4.0587659039194597E-2</v>
      </c>
      <c r="S223">
        <v>0</v>
      </c>
      <c r="W223">
        <v>0</v>
      </c>
      <c r="X223">
        <v>1.4823520192017501E-2</v>
      </c>
      <c r="AA223">
        <v>0</v>
      </c>
      <c r="AB223">
        <v>0</v>
      </c>
    </row>
    <row r="224" spans="1:28" x14ac:dyDescent="0.25">
      <c r="A224">
        <v>1390</v>
      </c>
      <c r="B224">
        <f t="shared" si="6"/>
        <v>0</v>
      </c>
      <c r="C224">
        <f t="shared" si="7"/>
        <v>0</v>
      </c>
      <c r="E224" s="7">
        <v>1.70457E+16</v>
      </c>
      <c r="F224" s="7"/>
      <c r="I224">
        <v>0</v>
      </c>
      <c r="J224">
        <v>0</v>
      </c>
      <c r="M224">
        <v>0</v>
      </c>
      <c r="N224">
        <v>0</v>
      </c>
      <c r="Q224">
        <v>4.0535141700041001E-2</v>
      </c>
      <c r="S224">
        <v>0</v>
      </c>
      <c r="W224">
        <v>0</v>
      </c>
      <c r="X224">
        <v>1.41735372508779E-2</v>
      </c>
      <c r="AA224">
        <v>0</v>
      </c>
      <c r="AB224">
        <v>0</v>
      </c>
    </row>
    <row r="225" spans="1:28" x14ac:dyDescent="0.25">
      <c r="A225">
        <v>1395</v>
      </c>
      <c r="B225">
        <f t="shared" si="6"/>
        <v>0</v>
      </c>
      <c r="C225">
        <f t="shared" si="7"/>
        <v>0</v>
      </c>
      <c r="E225">
        <v>438640848000000</v>
      </c>
      <c r="I225">
        <v>0</v>
      </c>
      <c r="J225">
        <v>0</v>
      </c>
      <c r="M225">
        <v>0</v>
      </c>
      <c r="N225">
        <v>0</v>
      </c>
      <c r="Q225">
        <v>4.0482624360887398E-2</v>
      </c>
      <c r="S225">
        <v>0</v>
      </c>
      <c r="W225">
        <v>0</v>
      </c>
      <c r="X225">
        <v>1.35480556813188E-2</v>
      </c>
      <c r="AA225">
        <v>0</v>
      </c>
      <c r="AB225">
        <v>0</v>
      </c>
    </row>
    <row r="226" spans="1:28" x14ac:dyDescent="0.25">
      <c r="A226">
        <v>1400</v>
      </c>
      <c r="B226">
        <f t="shared" si="6"/>
        <v>0</v>
      </c>
      <c r="C226">
        <f t="shared" si="7"/>
        <v>0</v>
      </c>
      <c r="E226">
        <v>3521704249600000</v>
      </c>
      <c r="I226">
        <v>0</v>
      </c>
      <c r="J226">
        <v>0</v>
      </c>
      <c r="M226">
        <v>0</v>
      </c>
      <c r="N226">
        <v>0</v>
      </c>
      <c r="Q226">
        <v>4.0430107021733802E-2</v>
      </c>
      <c r="S226">
        <v>0</v>
      </c>
      <c r="W226">
        <v>0</v>
      </c>
      <c r="X226">
        <v>1.29481971495366E-2</v>
      </c>
      <c r="AA226">
        <v>0</v>
      </c>
      <c r="AB226">
        <v>0</v>
      </c>
    </row>
    <row r="227" spans="1:28" x14ac:dyDescent="0.25">
      <c r="A227">
        <v>1405</v>
      </c>
      <c r="B227">
        <f t="shared" si="6"/>
        <v>0</v>
      </c>
      <c r="C227">
        <f t="shared" si="7"/>
        <v>0</v>
      </c>
      <c r="E227" s="7">
        <v>1.19282E+16</v>
      </c>
      <c r="F227" s="7"/>
      <c r="I227">
        <v>0</v>
      </c>
      <c r="J227">
        <v>0</v>
      </c>
      <c r="M227">
        <v>0</v>
      </c>
      <c r="N227">
        <v>0</v>
      </c>
      <c r="Q227">
        <v>4.0377589682580199E-2</v>
      </c>
      <c r="S227">
        <v>0</v>
      </c>
      <c r="W227">
        <v>0</v>
      </c>
      <c r="X227">
        <v>1.2375083321728E-2</v>
      </c>
      <c r="AA227">
        <v>0</v>
      </c>
      <c r="AB227">
        <v>0</v>
      </c>
    </row>
    <row r="228" spans="1:28" x14ac:dyDescent="0.25">
      <c r="A228">
        <v>1410</v>
      </c>
      <c r="B228">
        <f t="shared" si="6"/>
        <v>0</v>
      </c>
      <c r="C228">
        <f t="shared" si="7"/>
        <v>0</v>
      </c>
      <c r="E228" s="7">
        <v>2.527135E+16</v>
      </c>
      <c r="F228" s="7"/>
      <c r="I228">
        <v>0</v>
      </c>
      <c r="J228">
        <v>0</v>
      </c>
      <c r="M228">
        <v>0</v>
      </c>
      <c r="N228">
        <v>0</v>
      </c>
      <c r="Q228">
        <v>4.0325072343426603E-2</v>
      </c>
      <c r="S228">
        <v>0</v>
      </c>
      <c r="W228">
        <v>0</v>
      </c>
      <c r="X228">
        <v>1.18298358640895E-2</v>
      </c>
      <c r="AA228">
        <v>0</v>
      </c>
      <c r="AB228">
        <v>0</v>
      </c>
    </row>
    <row r="229" spans="1:28" x14ac:dyDescent="0.25">
      <c r="A229">
        <v>1415</v>
      </c>
      <c r="B229">
        <f t="shared" si="6"/>
        <v>0</v>
      </c>
      <c r="C229">
        <f t="shared" si="7"/>
        <v>0</v>
      </c>
      <c r="E229" s="7">
        <v>1.65069E+17</v>
      </c>
      <c r="F229" s="7"/>
      <c r="I229">
        <v>0</v>
      </c>
      <c r="J229">
        <v>0</v>
      </c>
      <c r="M229">
        <v>0</v>
      </c>
      <c r="N229">
        <v>0</v>
      </c>
      <c r="Q229">
        <v>4.0272555004273E-2</v>
      </c>
      <c r="S229">
        <v>0</v>
      </c>
      <c r="W229">
        <v>0</v>
      </c>
      <c r="X229">
        <v>1.13135764428177E-2</v>
      </c>
      <c r="AA229">
        <v>0</v>
      </c>
      <c r="AB229">
        <v>0</v>
      </c>
    </row>
    <row r="230" spans="1:28" x14ac:dyDescent="0.25">
      <c r="A230">
        <v>1420</v>
      </c>
      <c r="B230">
        <f t="shared" si="6"/>
        <v>0</v>
      </c>
      <c r="C230">
        <f t="shared" si="7"/>
        <v>0</v>
      </c>
      <c r="E230" s="7">
        <v>2.69687E+17</v>
      </c>
      <c r="F230" s="7"/>
      <c r="I230">
        <v>0</v>
      </c>
      <c r="J230">
        <v>0</v>
      </c>
      <c r="M230">
        <v>0</v>
      </c>
      <c r="N230">
        <v>0</v>
      </c>
      <c r="Q230">
        <v>4.0220037665119397E-2</v>
      </c>
      <c r="S230">
        <v>0</v>
      </c>
      <c r="W230">
        <v>0</v>
      </c>
      <c r="X230">
        <v>1.08274267241091E-2</v>
      </c>
      <c r="AA230">
        <v>0</v>
      </c>
      <c r="AB230">
        <v>0</v>
      </c>
    </row>
    <row r="231" spans="1:28" x14ac:dyDescent="0.25">
      <c r="A231">
        <v>1425</v>
      </c>
      <c r="B231">
        <f t="shared" si="6"/>
        <v>0</v>
      </c>
      <c r="C231">
        <f t="shared" si="7"/>
        <v>0</v>
      </c>
      <c r="E231" s="7">
        <v>8.9346E+17</v>
      </c>
      <c r="F231" s="7"/>
      <c r="I231">
        <v>0</v>
      </c>
      <c r="J231">
        <v>0</v>
      </c>
      <c r="M231">
        <v>0</v>
      </c>
      <c r="N231">
        <v>0</v>
      </c>
      <c r="Q231">
        <v>4.0167520325965801E-2</v>
      </c>
      <c r="S231">
        <v>0</v>
      </c>
      <c r="W231">
        <v>0</v>
      </c>
      <c r="X231">
        <v>1.0372508374160301E-2</v>
      </c>
      <c r="AA231">
        <v>0</v>
      </c>
      <c r="AB231">
        <v>0</v>
      </c>
    </row>
    <row r="232" spans="1:28" x14ac:dyDescent="0.25">
      <c r="A232">
        <v>1430</v>
      </c>
      <c r="B232">
        <f t="shared" si="6"/>
        <v>0</v>
      </c>
      <c r="C232">
        <f t="shared" si="7"/>
        <v>0</v>
      </c>
      <c r="E232" s="7">
        <v>2.051735E+18</v>
      </c>
      <c r="F232" s="7"/>
      <c r="I232">
        <v>0</v>
      </c>
      <c r="J232">
        <v>0</v>
      </c>
      <c r="M232">
        <v>0</v>
      </c>
      <c r="N232">
        <v>0</v>
      </c>
      <c r="Q232">
        <v>4.0115002986812198E-2</v>
      </c>
      <c r="S232">
        <v>0</v>
      </c>
      <c r="W232">
        <v>0</v>
      </c>
      <c r="X232">
        <v>9.9499430591678002E-3</v>
      </c>
      <c r="AA232">
        <v>0</v>
      </c>
      <c r="AB232">
        <v>0</v>
      </c>
    </row>
    <row r="233" spans="1:28" x14ac:dyDescent="0.25">
      <c r="A233">
        <v>1435</v>
      </c>
      <c r="B233">
        <f t="shared" si="6"/>
        <v>0</v>
      </c>
      <c r="C233">
        <f t="shared" si="7"/>
        <v>0</v>
      </c>
      <c r="E233" s="7">
        <v>8.46035E+17</v>
      </c>
      <c r="F233" s="7"/>
      <c r="I233">
        <v>0</v>
      </c>
      <c r="J233">
        <v>0</v>
      </c>
      <c r="M233">
        <v>0</v>
      </c>
      <c r="N233">
        <v>0</v>
      </c>
      <c r="Q233">
        <v>4.0062485647658602E-2</v>
      </c>
      <c r="S233">
        <v>0</v>
      </c>
      <c r="W233">
        <v>0</v>
      </c>
      <c r="X233">
        <v>9.5608524453281996E-3</v>
      </c>
      <c r="AA233">
        <v>0</v>
      </c>
      <c r="AB233">
        <v>0</v>
      </c>
    </row>
    <row r="234" spans="1:28" x14ac:dyDescent="0.25">
      <c r="A234">
        <v>1440</v>
      </c>
      <c r="B234">
        <f t="shared" si="6"/>
        <v>0</v>
      </c>
      <c r="C234">
        <f t="shared" si="7"/>
        <v>0</v>
      </c>
      <c r="E234" s="7">
        <v>1.44712E+18</v>
      </c>
      <c r="F234" s="7"/>
      <c r="I234">
        <v>0</v>
      </c>
      <c r="J234">
        <v>0</v>
      </c>
      <c r="M234">
        <v>0</v>
      </c>
      <c r="N234">
        <v>0</v>
      </c>
      <c r="Q234">
        <v>4.0009968308504999E-2</v>
      </c>
      <c r="S234">
        <v>0</v>
      </c>
      <c r="W234">
        <v>0</v>
      </c>
      <c r="X234">
        <v>9.2063581988381001E-3</v>
      </c>
      <c r="AA234">
        <v>0</v>
      </c>
      <c r="AB234">
        <v>0</v>
      </c>
    </row>
    <row r="235" spans="1:28" x14ac:dyDescent="0.25">
      <c r="A235">
        <v>1445</v>
      </c>
      <c r="B235">
        <f t="shared" si="6"/>
        <v>0</v>
      </c>
      <c r="C235">
        <f t="shared" si="7"/>
        <v>0</v>
      </c>
      <c r="E235" s="7">
        <v>1.736575E+18</v>
      </c>
      <c r="F235" s="7"/>
      <c r="I235">
        <v>0</v>
      </c>
      <c r="J235">
        <v>0</v>
      </c>
      <c r="M235">
        <v>0</v>
      </c>
      <c r="N235">
        <v>0</v>
      </c>
      <c r="Q235">
        <v>3.9957450969351299E-2</v>
      </c>
      <c r="S235">
        <v>0</v>
      </c>
      <c r="W235">
        <v>0</v>
      </c>
      <c r="X235">
        <v>8.8875819858940004E-3</v>
      </c>
      <c r="AA235">
        <v>0</v>
      </c>
      <c r="AB235">
        <v>0</v>
      </c>
    </row>
    <row r="236" spans="1:28" x14ac:dyDescent="0.25">
      <c r="A236">
        <v>1450</v>
      </c>
      <c r="B236">
        <f t="shared" si="6"/>
        <v>0</v>
      </c>
      <c r="C236">
        <f t="shared" si="7"/>
        <v>0</v>
      </c>
      <c r="E236" s="7">
        <v>1.26294E+18</v>
      </c>
      <c r="F236" s="7"/>
      <c r="I236">
        <v>0</v>
      </c>
      <c r="J236">
        <v>0</v>
      </c>
      <c r="M236">
        <v>0</v>
      </c>
      <c r="N236">
        <v>0</v>
      </c>
      <c r="Q236">
        <v>3.9904933630197703E-2</v>
      </c>
      <c r="S236">
        <v>0</v>
      </c>
      <c r="W236">
        <v>0</v>
      </c>
      <c r="X236">
        <v>8.6056454726925E-3</v>
      </c>
      <c r="AA236">
        <v>0</v>
      </c>
      <c r="AB236">
        <v>0</v>
      </c>
    </row>
    <row r="237" spans="1:28" x14ac:dyDescent="0.25">
      <c r="A237">
        <v>1455</v>
      </c>
      <c r="B237">
        <f t="shared" si="6"/>
        <v>0</v>
      </c>
      <c r="C237">
        <f t="shared" si="7"/>
        <v>0</v>
      </c>
      <c r="E237" s="7">
        <v>2.84249E+18</v>
      </c>
      <c r="F237" s="7"/>
      <c r="I237">
        <v>0</v>
      </c>
      <c r="J237">
        <v>0</v>
      </c>
      <c r="M237">
        <v>0</v>
      </c>
      <c r="N237">
        <v>0</v>
      </c>
      <c r="Q237">
        <v>3.98524162910441E-2</v>
      </c>
      <c r="S237">
        <v>0</v>
      </c>
      <c r="W237">
        <v>0</v>
      </c>
      <c r="X237">
        <v>8.3616703254300994E-3</v>
      </c>
      <c r="AA237">
        <v>0</v>
      </c>
      <c r="AB237">
        <v>0</v>
      </c>
    </row>
    <row r="238" spans="1:28" x14ac:dyDescent="0.25">
      <c r="A238">
        <v>1460</v>
      </c>
      <c r="B238">
        <f t="shared" si="6"/>
        <v>0</v>
      </c>
      <c r="C238">
        <f t="shared" si="7"/>
        <v>0</v>
      </c>
      <c r="E238" s="7">
        <v>3.508285E+18</v>
      </c>
      <c r="F238" s="7"/>
      <c r="I238">
        <v>0</v>
      </c>
      <c r="J238">
        <v>0</v>
      </c>
      <c r="M238">
        <v>0</v>
      </c>
      <c r="N238">
        <v>0</v>
      </c>
      <c r="Q238">
        <v>3.9799898951890497E-2</v>
      </c>
      <c r="S238">
        <v>0</v>
      </c>
      <c r="W238">
        <v>0</v>
      </c>
      <c r="X238">
        <v>8.1567782103033996E-3</v>
      </c>
      <c r="AA238">
        <v>0</v>
      </c>
      <c r="AB238">
        <v>0</v>
      </c>
    </row>
    <row r="239" spans="1:28" x14ac:dyDescent="0.25">
      <c r="A239">
        <v>1465</v>
      </c>
      <c r="B239">
        <f t="shared" si="6"/>
        <v>0</v>
      </c>
      <c r="C239">
        <f t="shared" si="7"/>
        <v>0</v>
      </c>
      <c r="E239" s="7">
        <v>3.568205E+18</v>
      </c>
      <c r="F239" s="7"/>
      <c r="I239">
        <v>0</v>
      </c>
      <c r="J239">
        <v>0</v>
      </c>
      <c r="M239">
        <v>0</v>
      </c>
      <c r="N239">
        <v>0</v>
      </c>
      <c r="Q239">
        <v>3.9747381612736901E-2</v>
      </c>
      <c r="S239">
        <v>0</v>
      </c>
      <c r="W239">
        <v>0</v>
      </c>
      <c r="X239">
        <v>7.9920907935088995E-3</v>
      </c>
      <c r="AA239">
        <v>0</v>
      </c>
      <c r="AB239">
        <v>0</v>
      </c>
    </row>
    <row r="240" spans="1:28" x14ac:dyDescent="0.25">
      <c r="A240">
        <v>1470</v>
      </c>
      <c r="B240">
        <f t="shared" si="6"/>
        <v>0</v>
      </c>
      <c r="C240">
        <f t="shared" si="7"/>
        <v>0</v>
      </c>
      <c r="E240" s="7">
        <v>1.892345E+18</v>
      </c>
      <c r="F240" s="7"/>
      <c r="I240">
        <v>0</v>
      </c>
      <c r="J240">
        <v>0</v>
      </c>
      <c r="M240">
        <v>0</v>
      </c>
      <c r="N240">
        <v>0</v>
      </c>
      <c r="Q240">
        <v>3.9694864273583298E-2</v>
      </c>
      <c r="S240">
        <v>0</v>
      </c>
      <c r="W240">
        <v>0</v>
      </c>
      <c r="X240">
        <v>7.8687297412433008E-3</v>
      </c>
      <c r="AA240">
        <v>0</v>
      </c>
      <c r="AB240">
        <v>0</v>
      </c>
    </row>
    <row r="241" spans="1:28" x14ac:dyDescent="0.25">
      <c r="A241">
        <v>1475</v>
      </c>
      <c r="B241">
        <f t="shared" si="6"/>
        <v>0</v>
      </c>
      <c r="C241">
        <f t="shared" si="7"/>
        <v>0</v>
      </c>
      <c r="E241" s="7">
        <v>5.8888E+18</v>
      </c>
      <c r="F241" s="7"/>
      <c r="I241">
        <v>0</v>
      </c>
      <c r="J241">
        <v>0</v>
      </c>
      <c r="M241">
        <v>0</v>
      </c>
      <c r="N241">
        <v>0</v>
      </c>
      <c r="Q241">
        <v>3.9642346934429702E-2</v>
      </c>
      <c r="S241">
        <v>0</v>
      </c>
      <c r="W241">
        <v>0</v>
      </c>
      <c r="X241">
        <v>7.7878167197029998E-3</v>
      </c>
      <c r="AA241">
        <v>0</v>
      </c>
      <c r="AB241">
        <v>0</v>
      </c>
    </row>
    <row r="242" spans="1:28" x14ac:dyDescent="0.25">
      <c r="A242">
        <v>1480</v>
      </c>
      <c r="B242">
        <f t="shared" si="6"/>
        <v>0</v>
      </c>
      <c r="C242">
        <f t="shared" si="7"/>
        <v>0</v>
      </c>
      <c r="E242" s="7">
        <v>2.7829E+18</v>
      </c>
      <c r="F242" s="7"/>
      <c r="I242">
        <v>0</v>
      </c>
      <c r="J242">
        <v>0</v>
      </c>
      <c r="M242">
        <v>0</v>
      </c>
      <c r="N242">
        <v>0</v>
      </c>
      <c r="Q242">
        <v>3.9589829595276099E-2</v>
      </c>
      <c r="S242">
        <v>0</v>
      </c>
      <c r="W242">
        <v>0</v>
      </c>
      <c r="X242">
        <v>7.7504733950847001E-3</v>
      </c>
      <c r="AA242">
        <v>0</v>
      </c>
      <c r="AB242">
        <v>0</v>
      </c>
    </row>
    <row r="243" spans="1:28" x14ac:dyDescent="0.25">
      <c r="A243">
        <v>1485</v>
      </c>
      <c r="B243">
        <f t="shared" si="6"/>
        <v>0</v>
      </c>
      <c r="C243">
        <f t="shared" si="7"/>
        <v>0</v>
      </c>
      <c r="E243" s="7">
        <v>4.716095E+18</v>
      </c>
      <c r="F243" s="7"/>
      <c r="I243">
        <v>0</v>
      </c>
      <c r="J243">
        <v>0</v>
      </c>
      <c r="M243">
        <v>0</v>
      </c>
      <c r="N243">
        <v>0</v>
      </c>
      <c r="Q243">
        <v>3.9537312256122503E-2</v>
      </c>
      <c r="S243">
        <v>0</v>
      </c>
      <c r="W243">
        <v>0</v>
      </c>
      <c r="X243">
        <v>0</v>
      </c>
      <c r="AA243">
        <v>0</v>
      </c>
      <c r="AB243">
        <v>0</v>
      </c>
    </row>
    <row r="244" spans="1:28" x14ac:dyDescent="0.25">
      <c r="A244">
        <v>1490</v>
      </c>
      <c r="B244">
        <f t="shared" si="6"/>
        <v>0</v>
      </c>
      <c r="C244">
        <f t="shared" si="7"/>
        <v>0</v>
      </c>
      <c r="E244" s="7">
        <v>6.69975E+18</v>
      </c>
      <c r="F244" s="7"/>
      <c r="I244">
        <v>0</v>
      </c>
      <c r="J244">
        <v>0</v>
      </c>
      <c r="M244">
        <v>0</v>
      </c>
      <c r="N244">
        <v>0</v>
      </c>
      <c r="Q244">
        <v>3.94847949169689E-2</v>
      </c>
      <c r="S244">
        <v>0</v>
      </c>
      <c r="W244">
        <v>0</v>
      </c>
      <c r="X244">
        <v>0</v>
      </c>
      <c r="AA244">
        <v>0</v>
      </c>
      <c r="AB244">
        <v>0</v>
      </c>
    </row>
    <row r="245" spans="1:28" x14ac:dyDescent="0.25">
      <c r="A245">
        <v>1495</v>
      </c>
      <c r="B245">
        <f t="shared" si="6"/>
        <v>0</v>
      </c>
      <c r="C245">
        <f t="shared" si="7"/>
        <v>0</v>
      </c>
      <c r="E245" s="7">
        <v>6.87735E+18</v>
      </c>
      <c r="F245" s="7"/>
      <c r="I245">
        <v>0</v>
      </c>
      <c r="J245">
        <v>0</v>
      </c>
      <c r="M245">
        <v>0</v>
      </c>
      <c r="N245">
        <v>0</v>
      </c>
      <c r="Q245">
        <v>3.9432277577815297E-2</v>
      </c>
      <c r="S245">
        <v>0</v>
      </c>
      <c r="W245">
        <v>0</v>
      </c>
      <c r="X245">
        <v>0</v>
      </c>
      <c r="AA245">
        <v>0</v>
      </c>
      <c r="AB245">
        <v>0</v>
      </c>
    </row>
    <row r="246" spans="1:28" x14ac:dyDescent="0.25">
      <c r="A246">
        <v>1500</v>
      </c>
      <c r="B246">
        <f t="shared" si="6"/>
        <v>0</v>
      </c>
      <c r="C246">
        <f t="shared" si="7"/>
        <v>0</v>
      </c>
      <c r="E246" s="7">
        <v>9.34825E+18</v>
      </c>
      <c r="F246" s="7"/>
      <c r="I246">
        <v>0</v>
      </c>
      <c r="J246">
        <v>0</v>
      </c>
      <c r="M246">
        <v>0</v>
      </c>
      <c r="N246">
        <v>0</v>
      </c>
      <c r="Q246">
        <v>3.9379760238661701E-2</v>
      </c>
      <c r="S246">
        <v>0</v>
      </c>
      <c r="W246">
        <v>0</v>
      </c>
      <c r="X246">
        <v>0</v>
      </c>
      <c r="AA246">
        <v>0</v>
      </c>
      <c r="AB246">
        <v>0</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3B9F3-FA4B-437A-9802-BCA4232C4DD1}">
  <dimension ref="A1:I152"/>
  <sheetViews>
    <sheetView workbookViewId="0">
      <selection activeCell="H19" sqref="H19"/>
    </sheetView>
  </sheetViews>
  <sheetFormatPr defaultRowHeight="15" x14ac:dyDescent="0.25"/>
  <cols>
    <col min="1" max="1" width="16.28515625" customWidth="1"/>
    <col min="2" max="2" width="10.85546875" customWidth="1"/>
    <col min="5" max="5" width="16.5703125" customWidth="1"/>
    <col min="6" max="6" width="14.7109375" customWidth="1"/>
    <col min="7" max="7" width="19.28515625" customWidth="1"/>
    <col min="8" max="8" width="34.5703125" bestFit="1" customWidth="1"/>
    <col min="9" max="9" width="12" bestFit="1" customWidth="1"/>
    <col min="11" max="11" width="10.140625" customWidth="1"/>
  </cols>
  <sheetData>
    <row r="1" spans="1:9" ht="60" x14ac:dyDescent="0.25">
      <c r="A1" s="4" t="s">
        <v>49</v>
      </c>
      <c r="B1" s="4" t="s">
        <v>28</v>
      </c>
      <c r="C1" s="4" t="s">
        <v>47</v>
      </c>
      <c r="D1" s="4" t="s">
        <v>48</v>
      </c>
      <c r="E1" s="4" t="s">
        <v>272</v>
      </c>
      <c r="F1" s="4" t="s">
        <v>50</v>
      </c>
    </row>
    <row r="2" spans="1:9" x14ac:dyDescent="0.25">
      <c r="A2">
        <v>0</v>
      </c>
      <c r="B2">
        <f t="shared" ref="B2:B33" si="0">IF(AND(A2&gt;=0,A2&lt;_k_correction*_w),(2*_w + 2*_h - 2*A2 / _k_correction)/(PI()*_h*_w*_k_correction),0)</f>
        <v>0.20862990490316027</v>
      </c>
      <c r="C2">
        <f t="shared" ref="C2:C33" si="1">IF(AND(A2&gt;=_k_correction*_w,A2&lt;_k_correction*_h),((2*A2 - 2*SQRT(A2^2 - (_k_correction*_w)^2))/(PI()*A2*_w*_k_correction)),0)</f>
        <v>0</v>
      </c>
      <c r="D2">
        <f t="shared" ref="D2:D33" si="2">IF(AND(A2&gt;=_k_correction*_h,A2&lt;_k_correction*_d),(2*A2^2/_k_correction - 2*_h*SQRT(A2^2-(_k_correction*_w)^2)-2*_w*SQRT(A2^2-(_k_correction*_h)^2))/(PI()*A2*_h*_w*_k_correction),0)</f>
        <v>0</v>
      </c>
      <c r="E2">
        <f>SUM(B2:D2)</f>
        <v>0.20862990490316027</v>
      </c>
      <c r="F2">
        <f>E2/SUM($E$2:$E$152)</f>
        <v>2.0653927966864227E-2</v>
      </c>
    </row>
    <row r="3" spans="1:9" x14ac:dyDescent="0.25">
      <c r="A3">
        <v>0.1</v>
      </c>
      <c r="B3">
        <f t="shared" si="0"/>
        <v>0.20711054562086048</v>
      </c>
      <c r="C3">
        <f t="shared" si="1"/>
        <v>0</v>
      </c>
      <c r="D3">
        <f t="shared" si="2"/>
        <v>0</v>
      </c>
      <c r="E3">
        <f t="shared" ref="E3:E66" si="3">SUM(B3:D3)</f>
        <v>0.20711054562086048</v>
      </c>
      <c r="F3">
        <f t="shared" ref="F3:F66" si="4">E3/SUM($E$2:$E$152)</f>
        <v>2.0503514548486011E-2</v>
      </c>
      <c r="H3" t="s">
        <v>261</v>
      </c>
    </row>
    <row r="4" spans="1:9" x14ac:dyDescent="0.25">
      <c r="A4">
        <v>0.2</v>
      </c>
      <c r="B4">
        <f t="shared" si="0"/>
        <v>0.20559118633856069</v>
      </c>
      <c r="C4">
        <f t="shared" si="1"/>
        <v>0</v>
      </c>
      <c r="D4">
        <f t="shared" si="2"/>
        <v>0</v>
      </c>
      <c r="E4">
        <f t="shared" si="3"/>
        <v>0.20559118633856069</v>
      </c>
      <c r="F4">
        <f t="shared" si="4"/>
        <v>2.0353101130107795E-2</v>
      </c>
      <c r="H4" t="s">
        <v>96</v>
      </c>
    </row>
    <row r="5" spans="1:9" x14ac:dyDescent="0.25">
      <c r="A5">
        <v>0.3</v>
      </c>
      <c r="B5">
        <f t="shared" si="0"/>
        <v>0.20407182705626092</v>
      </c>
      <c r="C5">
        <f t="shared" si="1"/>
        <v>0</v>
      </c>
      <c r="D5">
        <f t="shared" si="2"/>
        <v>0</v>
      </c>
      <c r="E5">
        <f t="shared" si="3"/>
        <v>0.20407182705626092</v>
      </c>
      <c r="F5">
        <f t="shared" si="4"/>
        <v>2.0202687711729582E-2</v>
      </c>
      <c r="H5" t="s">
        <v>259</v>
      </c>
      <c r="I5">
        <f>(LN(2*SQRT(_n_wg^2-1)+2*_n_wg)-LN(2))/(2*PI())</f>
        <v>0.15317448126501657</v>
      </c>
    </row>
    <row r="6" spans="1:9" x14ac:dyDescent="0.25">
      <c r="A6">
        <v>0.4</v>
      </c>
      <c r="B6">
        <f t="shared" si="0"/>
        <v>0.20255246777396113</v>
      </c>
      <c r="C6">
        <f t="shared" si="1"/>
        <v>0</v>
      </c>
      <c r="D6">
        <f t="shared" si="2"/>
        <v>0</v>
      </c>
      <c r="E6">
        <f t="shared" si="3"/>
        <v>0.20255246777396113</v>
      </c>
      <c r="F6">
        <f t="shared" si="4"/>
        <v>2.0052274293351366E-2</v>
      </c>
      <c r="H6" t="s">
        <v>260</v>
      </c>
      <c r="I6">
        <f>(2*ASIN(1/_n_wg)-PI())/(-4*PI())</f>
        <v>0.13386023640061501</v>
      </c>
    </row>
    <row r="7" spans="1:9" x14ac:dyDescent="0.25">
      <c r="A7">
        <v>0.5</v>
      </c>
      <c r="B7">
        <f t="shared" si="0"/>
        <v>0.20103310849166134</v>
      </c>
      <c r="C7">
        <f t="shared" si="1"/>
        <v>0</v>
      </c>
      <c r="D7">
        <f t="shared" si="2"/>
        <v>0</v>
      </c>
      <c r="E7">
        <f t="shared" si="3"/>
        <v>0.20103310849166134</v>
      </c>
      <c r="F7">
        <f t="shared" si="4"/>
        <v>1.990186087497315E-2</v>
      </c>
      <c r="H7" t="s">
        <v>258</v>
      </c>
      <c r="I7">
        <f>I5/I6</f>
        <v>1.1442866484009349</v>
      </c>
    </row>
    <row r="8" spans="1:9" x14ac:dyDescent="0.25">
      <c r="A8">
        <v>0.6</v>
      </c>
      <c r="B8">
        <f t="shared" si="0"/>
        <v>0.19951374920936157</v>
      </c>
      <c r="C8">
        <f t="shared" si="1"/>
        <v>0</v>
      </c>
      <c r="D8">
        <f t="shared" si="2"/>
        <v>0</v>
      </c>
      <c r="E8">
        <f t="shared" si="3"/>
        <v>0.19951374920936157</v>
      </c>
      <c r="F8">
        <f t="shared" si="4"/>
        <v>1.9751447456594937E-2</v>
      </c>
    </row>
    <row r="9" spans="1:9" x14ac:dyDescent="0.25">
      <c r="A9">
        <v>0.7</v>
      </c>
      <c r="B9">
        <f t="shared" si="0"/>
        <v>0.19799438992706178</v>
      </c>
      <c r="C9">
        <f t="shared" si="1"/>
        <v>0</v>
      </c>
      <c r="D9">
        <f t="shared" si="2"/>
        <v>0</v>
      </c>
      <c r="E9">
        <f t="shared" si="3"/>
        <v>0.19799438992706178</v>
      </c>
      <c r="F9">
        <f t="shared" si="4"/>
        <v>1.9601034038216721E-2</v>
      </c>
      <c r="H9" t="s">
        <v>262</v>
      </c>
    </row>
    <row r="10" spans="1:9" x14ac:dyDescent="0.25">
      <c r="A10">
        <v>0.8</v>
      </c>
      <c r="B10">
        <f t="shared" si="0"/>
        <v>0.19647503064476199</v>
      </c>
      <c r="C10">
        <f t="shared" si="1"/>
        <v>0</v>
      </c>
      <c r="D10">
        <f t="shared" si="2"/>
        <v>0</v>
      </c>
      <c r="E10">
        <f t="shared" si="3"/>
        <v>0.19647503064476199</v>
      </c>
      <c r="F10">
        <f t="shared" si="4"/>
        <v>1.9450620619838505E-2</v>
      </c>
      <c r="H10" t="s">
        <v>263</v>
      </c>
      <c r="I10">
        <f>1/COS(RADIANS(_crit))</f>
        <v>1.3416407864998738</v>
      </c>
    </row>
    <row r="11" spans="1:9" x14ac:dyDescent="0.25">
      <c r="A11">
        <v>0.9</v>
      </c>
      <c r="B11">
        <f t="shared" si="0"/>
        <v>0.1949556713624622</v>
      </c>
      <c r="C11">
        <f t="shared" si="1"/>
        <v>0</v>
      </c>
      <c r="D11">
        <f t="shared" si="2"/>
        <v>0</v>
      </c>
      <c r="E11">
        <f t="shared" si="3"/>
        <v>0.1949556713624622</v>
      </c>
      <c r="F11">
        <f t="shared" si="4"/>
        <v>1.9300207201460289E-2</v>
      </c>
      <c r="H11" t="s">
        <v>259</v>
      </c>
      <c r="I11">
        <f>(LN(2*SQRT(I10^2-1)+2*I10)-LN(2))/(2*PI())</f>
        <v>0.12807499968169406</v>
      </c>
    </row>
    <row r="12" spans="1:9" x14ac:dyDescent="0.25">
      <c r="A12">
        <v>1</v>
      </c>
      <c r="B12">
        <f t="shared" si="0"/>
        <v>0.19343631208016243</v>
      </c>
      <c r="C12">
        <f t="shared" si="1"/>
        <v>0</v>
      </c>
      <c r="D12">
        <f t="shared" si="2"/>
        <v>0</v>
      </c>
      <c r="E12">
        <f t="shared" si="3"/>
        <v>0.19343631208016243</v>
      </c>
      <c r="F12">
        <f t="shared" si="4"/>
        <v>1.9149793783082077E-2</v>
      </c>
      <c r="H12" t="s">
        <v>260</v>
      </c>
      <c r="I12">
        <f>(2*ASIN(1/I10)-PI())/(-4*PI())</f>
        <v>0.11613976359938498</v>
      </c>
    </row>
    <row r="13" spans="1:9" x14ac:dyDescent="0.25">
      <c r="A13">
        <v>1.1000000000000001</v>
      </c>
      <c r="B13">
        <f t="shared" si="0"/>
        <v>0.19191695279786264</v>
      </c>
      <c r="C13">
        <f t="shared" si="1"/>
        <v>0</v>
      </c>
      <c r="D13">
        <f t="shared" si="2"/>
        <v>0</v>
      </c>
      <c r="E13">
        <f t="shared" si="3"/>
        <v>0.19191695279786264</v>
      </c>
      <c r="F13">
        <f t="shared" si="4"/>
        <v>1.8999380364703861E-2</v>
      </c>
      <c r="H13" t="s">
        <v>258</v>
      </c>
      <c r="I13">
        <f>I11/I12</f>
        <v>1.1027661475485584</v>
      </c>
    </row>
    <row r="14" spans="1:9" x14ac:dyDescent="0.25">
      <c r="A14">
        <v>1.2</v>
      </c>
      <c r="B14">
        <f t="shared" si="0"/>
        <v>0.19039759351556285</v>
      </c>
      <c r="C14">
        <f t="shared" si="1"/>
        <v>0</v>
      </c>
      <c r="D14">
        <f t="shared" si="2"/>
        <v>0</v>
      </c>
      <c r="E14">
        <f t="shared" si="3"/>
        <v>0.19039759351556285</v>
      </c>
      <c r="F14">
        <f t="shared" si="4"/>
        <v>1.8848966946325645E-2</v>
      </c>
    </row>
    <row r="15" spans="1:9" x14ac:dyDescent="0.25">
      <c r="A15">
        <v>1.3</v>
      </c>
      <c r="B15">
        <f t="shared" si="0"/>
        <v>0.18887823423326308</v>
      </c>
      <c r="C15">
        <f t="shared" si="1"/>
        <v>0</v>
      </c>
      <c r="D15">
        <f t="shared" si="2"/>
        <v>0</v>
      </c>
      <c r="E15">
        <f t="shared" si="3"/>
        <v>0.18887823423326308</v>
      </c>
      <c r="F15">
        <f t="shared" si="4"/>
        <v>1.8698553527947432E-2</v>
      </c>
    </row>
    <row r="16" spans="1:9" x14ac:dyDescent="0.25">
      <c r="A16">
        <v>1.4</v>
      </c>
      <c r="B16">
        <f t="shared" si="0"/>
        <v>0.18735887495096329</v>
      </c>
      <c r="C16">
        <f t="shared" si="1"/>
        <v>0</v>
      </c>
      <c r="D16">
        <f t="shared" si="2"/>
        <v>0</v>
      </c>
      <c r="E16">
        <f t="shared" si="3"/>
        <v>0.18735887495096329</v>
      </c>
      <c r="F16">
        <f t="shared" si="4"/>
        <v>1.8548140109569216E-2</v>
      </c>
    </row>
    <row r="17" spans="1:6" x14ac:dyDescent="0.25">
      <c r="A17">
        <v>1.5</v>
      </c>
      <c r="B17">
        <f t="shared" si="0"/>
        <v>0.1858395156686635</v>
      </c>
      <c r="C17">
        <f t="shared" si="1"/>
        <v>0</v>
      </c>
      <c r="D17">
        <f t="shared" si="2"/>
        <v>0</v>
      </c>
      <c r="E17">
        <f t="shared" si="3"/>
        <v>0.1858395156686635</v>
      </c>
      <c r="F17">
        <f t="shared" si="4"/>
        <v>1.8397726691191E-2</v>
      </c>
    </row>
    <row r="18" spans="1:6" x14ac:dyDescent="0.25">
      <c r="A18">
        <v>1.6</v>
      </c>
      <c r="B18">
        <f t="shared" si="0"/>
        <v>0.18432015638636373</v>
      </c>
      <c r="C18">
        <f t="shared" si="1"/>
        <v>0</v>
      </c>
      <c r="D18">
        <f t="shared" si="2"/>
        <v>0</v>
      </c>
      <c r="E18">
        <f t="shared" si="3"/>
        <v>0.18432015638636373</v>
      </c>
      <c r="F18">
        <f t="shared" si="4"/>
        <v>1.8247313272812787E-2</v>
      </c>
    </row>
    <row r="19" spans="1:6" x14ac:dyDescent="0.25">
      <c r="A19">
        <v>1.7</v>
      </c>
      <c r="B19">
        <f t="shared" si="0"/>
        <v>0.18280079710406394</v>
      </c>
      <c r="C19">
        <f t="shared" si="1"/>
        <v>0</v>
      </c>
      <c r="D19">
        <f t="shared" si="2"/>
        <v>0</v>
      </c>
      <c r="E19">
        <f t="shared" si="3"/>
        <v>0.18280079710406394</v>
      </c>
      <c r="F19">
        <f t="shared" si="4"/>
        <v>1.8096899854434571E-2</v>
      </c>
    </row>
    <row r="20" spans="1:6" x14ac:dyDescent="0.25">
      <c r="A20">
        <v>1.8</v>
      </c>
      <c r="B20">
        <f t="shared" si="0"/>
        <v>0.18128143782176415</v>
      </c>
      <c r="C20">
        <f t="shared" si="1"/>
        <v>0</v>
      </c>
      <c r="D20">
        <f t="shared" si="2"/>
        <v>0</v>
      </c>
      <c r="E20">
        <f t="shared" si="3"/>
        <v>0.18128143782176415</v>
      </c>
      <c r="F20">
        <f t="shared" si="4"/>
        <v>1.7946486436056355E-2</v>
      </c>
    </row>
    <row r="21" spans="1:6" x14ac:dyDescent="0.25">
      <c r="A21">
        <v>1.9</v>
      </c>
      <c r="B21">
        <f t="shared" si="0"/>
        <v>0.17976207853946438</v>
      </c>
      <c r="C21">
        <f t="shared" si="1"/>
        <v>0</v>
      </c>
      <c r="D21">
        <f t="shared" si="2"/>
        <v>0</v>
      </c>
      <c r="E21">
        <f t="shared" si="3"/>
        <v>0.17976207853946438</v>
      </c>
      <c r="F21">
        <f t="shared" si="4"/>
        <v>1.7796073017678139E-2</v>
      </c>
    </row>
    <row r="22" spans="1:6" x14ac:dyDescent="0.25">
      <c r="A22">
        <v>2</v>
      </c>
      <c r="B22">
        <f t="shared" si="0"/>
        <v>0.17824271925716459</v>
      </c>
      <c r="C22">
        <f t="shared" si="1"/>
        <v>0</v>
      </c>
      <c r="D22">
        <f t="shared" si="2"/>
        <v>0</v>
      </c>
      <c r="E22">
        <f t="shared" si="3"/>
        <v>0.17824271925716459</v>
      </c>
      <c r="F22">
        <f t="shared" si="4"/>
        <v>1.7645659599299923E-2</v>
      </c>
    </row>
    <row r="23" spans="1:6" x14ac:dyDescent="0.25">
      <c r="A23">
        <v>2.1</v>
      </c>
      <c r="B23">
        <f t="shared" si="0"/>
        <v>0.1767233599748648</v>
      </c>
      <c r="C23">
        <f t="shared" si="1"/>
        <v>0</v>
      </c>
      <c r="D23">
        <f t="shared" si="2"/>
        <v>0</v>
      </c>
      <c r="E23">
        <f t="shared" si="3"/>
        <v>0.1767233599748648</v>
      </c>
      <c r="F23">
        <f t="shared" si="4"/>
        <v>1.7495246180921707E-2</v>
      </c>
    </row>
    <row r="24" spans="1:6" x14ac:dyDescent="0.25">
      <c r="A24">
        <v>2.2000000000000002</v>
      </c>
      <c r="B24">
        <f t="shared" si="0"/>
        <v>0.17520400069256503</v>
      </c>
      <c r="C24">
        <f t="shared" si="1"/>
        <v>0</v>
      </c>
      <c r="D24">
        <f t="shared" si="2"/>
        <v>0</v>
      </c>
      <c r="E24">
        <f t="shared" si="3"/>
        <v>0.17520400069256503</v>
      </c>
      <c r="F24">
        <f t="shared" si="4"/>
        <v>1.7344832762543495E-2</v>
      </c>
    </row>
    <row r="25" spans="1:6" x14ac:dyDescent="0.25">
      <c r="A25">
        <v>2.2999999999999998</v>
      </c>
      <c r="B25">
        <f t="shared" si="0"/>
        <v>0.17368464141026524</v>
      </c>
      <c r="C25">
        <f t="shared" si="1"/>
        <v>0</v>
      </c>
      <c r="D25">
        <f t="shared" si="2"/>
        <v>0</v>
      </c>
      <c r="E25">
        <f t="shared" si="3"/>
        <v>0.17368464141026524</v>
      </c>
      <c r="F25">
        <f t="shared" si="4"/>
        <v>1.7194419344165279E-2</v>
      </c>
    </row>
    <row r="26" spans="1:6" x14ac:dyDescent="0.25">
      <c r="A26">
        <v>2.4</v>
      </c>
      <c r="B26">
        <f t="shared" si="0"/>
        <v>0.17216528212796545</v>
      </c>
      <c r="C26">
        <f t="shared" si="1"/>
        <v>0</v>
      </c>
      <c r="D26">
        <f t="shared" si="2"/>
        <v>0</v>
      </c>
      <c r="E26">
        <f t="shared" si="3"/>
        <v>0.17216528212796545</v>
      </c>
      <c r="F26">
        <f t="shared" si="4"/>
        <v>1.7044005925787063E-2</v>
      </c>
    </row>
    <row r="27" spans="1:6" x14ac:dyDescent="0.25">
      <c r="A27">
        <v>2.5</v>
      </c>
      <c r="B27">
        <f t="shared" si="0"/>
        <v>0.17064592284566568</v>
      </c>
      <c r="C27">
        <f t="shared" si="1"/>
        <v>0</v>
      </c>
      <c r="D27">
        <f t="shared" si="2"/>
        <v>0</v>
      </c>
      <c r="E27">
        <f t="shared" si="3"/>
        <v>0.17064592284566568</v>
      </c>
      <c r="F27">
        <f t="shared" si="4"/>
        <v>1.689359250740885E-2</v>
      </c>
    </row>
    <row r="28" spans="1:6" x14ac:dyDescent="0.25">
      <c r="A28">
        <v>2.6</v>
      </c>
      <c r="B28">
        <f t="shared" si="0"/>
        <v>0.16912656356336589</v>
      </c>
      <c r="C28">
        <f t="shared" si="1"/>
        <v>0</v>
      </c>
      <c r="D28">
        <f t="shared" si="2"/>
        <v>0</v>
      </c>
      <c r="E28">
        <f t="shared" si="3"/>
        <v>0.16912656356336589</v>
      </c>
      <c r="F28">
        <f t="shared" si="4"/>
        <v>1.6743179089030634E-2</v>
      </c>
    </row>
    <row r="29" spans="1:6" x14ac:dyDescent="0.25">
      <c r="A29">
        <v>2.7</v>
      </c>
      <c r="B29">
        <f t="shared" si="0"/>
        <v>0.1676072042810661</v>
      </c>
      <c r="C29">
        <f t="shared" si="1"/>
        <v>0</v>
      </c>
      <c r="D29">
        <f t="shared" si="2"/>
        <v>0</v>
      </c>
      <c r="E29">
        <f t="shared" si="3"/>
        <v>0.1676072042810661</v>
      </c>
      <c r="F29">
        <f t="shared" si="4"/>
        <v>1.6592765670652418E-2</v>
      </c>
    </row>
    <row r="30" spans="1:6" x14ac:dyDescent="0.25">
      <c r="A30">
        <v>2.8</v>
      </c>
      <c r="B30">
        <f t="shared" si="0"/>
        <v>0.16608784499876633</v>
      </c>
      <c r="C30">
        <f t="shared" si="1"/>
        <v>0</v>
      </c>
      <c r="D30">
        <f t="shared" si="2"/>
        <v>0</v>
      </c>
      <c r="E30">
        <f t="shared" si="3"/>
        <v>0.16608784499876633</v>
      </c>
      <c r="F30">
        <f t="shared" si="4"/>
        <v>1.6442352252274205E-2</v>
      </c>
    </row>
    <row r="31" spans="1:6" x14ac:dyDescent="0.25">
      <c r="A31">
        <v>2.9</v>
      </c>
      <c r="B31">
        <f t="shared" si="0"/>
        <v>0.16456848571646654</v>
      </c>
      <c r="C31">
        <f t="shared" si="1"/>
        <v>0</v>
      </c>
      <c r="D31">
        <f t="shared" si="2"/>
        <v>0</v>
      </c>
      <c r="E31">
        <f t="shared" si="3"/>
        <v>0.16456848571646654</v>
      </c>
      <c r="F31">
        <f t="shared" si="4"/>
        <v>1.6291938833895989E-2</v>
      </c>
    </row>
    <row r="32" spans="1:6" x14ac:dyDescent="0.25">
      <c r="A32">
        <v>3</v>
      </c>
      <c r="B32">
        <f t="shared" si="0"/>
        <v>0.16304912643416675</v>
      </c>
      <c r="C32">
        <f t="shared" si="1"/>
        <v>0</v>
      </c>
      <c r="D32">
        <f t="shared" si="2"/>
        <v>0</v>
      </c>
      <c r="E32">
        <f t="shared" si="3"/>
        <v>0.16304912643416675</v>
      </c>
      <c r="F32">
        <f t="shared" si="4"/>
        <v>1.6141525415517773E-2</v>
      </c>
    </row>
    <row r="33" spans="1:6" x14ac:dyDescent="0.25">
      <c r="A33">
        <v>3.1</v>
      </c>
      <c r="B33">
        <f t="shared" si="0"/>
        <v>0.16152976715186695</v>
      </c>
      <c r="C33">
        <f t="shared" si="1"/>
        <v>0</v>
      </c>
      <c r="D33">
        <f t="shared" si="2"/>
        <v>0</v>
      </c>
      <c r="E33">
        <f t="shared" si="3"/>
        <v>0.16152976715186695</v>
      </c>
      <c r="F33">
        <f t="shared" si="4"/>
        <v>1.5991111997139557E-2</v>
      </c>
    </row>
    <row r="34" spans="1:6" x14ac:dyDescent="0.25">
      <c r="A34">
        <v>3.2</v>
      </c>
      <c r="B34">
        <f t="shared" ref="B34:B65" si="5">IF(AND(A34&gt;=0,A34&lt;_k_correction*_w),(2*_w + 2*_h - 2*A34 / _k_correction)/(PI()*_h*_w*_k_correction),0)</f>
        <v>0.16001040786956719</v>
      </c>
      <c r="C34">
        <f t="shared" ref="C34:C65" si="6">IF(AND(A34&gt;=_k_correction*_w,A34&lt;_k_correction*_h),((2*A34 - 2*SQRT(A34^2 - (_k_correction*_w)^2))/(PI()*A34*_w*_k_correction)),0)</f>
        <v>0</v>
      </c>
      <c r="D34">
        <f t="shared" ref="D34:D65" si="7">IF(AND(A34&gt;=_k_correction*_h,A34&lt;_k_correction*_d),(2*A34^2/_k_correction - 2*_h*SQRT(A34^2-(_k_correction*_w)^2)-2*_w*SQRT(A34^2-(_k_correction*_h)^2))/(PI()*A34*_h*_w*_k_correction),0)</f>
        <v>0</v>
      </c>
      <c r="E34">
        <f t="shared" si="3"/>
        <v>0.16001040786956719</v>
      </c>
      <c r="F34">
        <f t="shared" si="4"/>
        <v>1.5840698578761345E-2</v>
      </c>
    </row>
    <row r="35" spans="1:6" x14ac:dyDescent="0.25">
      <c r="A35">
        <v>3.3</v>
      </c>
      <c r="B35">
        <f t="shared" si="5"/>
        <v>0.1584910485872674</v>
      </c>
      <c r="C35">
        <f t="shared" si="6"/>
        <v>0</v>
      </c>
      <c r="D35">
        <f t="shared" si="7"/>
        <v>0</v>
      </c>
      <c r="E35">
        <f t="shared" si="3"/>
        <v>0.1584910485872674</v>
      </c>
      <c r="F35">
        <f t="shared" si="4"/>
        <v>1.5690285160383129E-2</v>
      </c>
    </row>
    <row r="36" spans="1:6" x14ac:dyDescent="0.25">
      <c r="A36">
        <v>3.4</v>
      </c>
      <c r="B36">
        <f t="shared" si="5"/>
        <v>0.1569716893049676</v>
      </c>
      <c r="C36">
        <f t="shared" si="6"/>
        <v>0</v>
      </c>
      <c r="D36">
        <f t="shared" si="7"/>
        <v>0</v>
      </c>
      <c r="E36">
        <f t="shared" si="3"/>
        <v>0.1569716893049676</v>
      </c>
      <c r="F36">
        <f t="shared" si="4"/>
        <v>1.5539871742004913E-2</v>
      </c>
    </row>
    <row r="37" spans="1:6" x14ac:dyDescent="0.25">
      <c r="A37">
        <v>3.5</v>
      </c>
      <c r="B37">
        <f t="shared" si="5"/>
        <v>0.15545233002266784</v>
      </c>
      <c r="C37">
        <f t="shared" si="6"/>
        <v>0</v>
      </c>
      <c r="D37">
        <f t="shared" si="7"/>
        <v>0</v>
      </c>
      <c r="E37">
        <f t="shared" si="3"/>
        <v>0.15545233002266784</v>
      </c>
      <c r="F37">
        <f t="shared" si="4"/>
        <v>1.53894583236267E-2</v>
      </c>
    </row>
    <row r="38" spans="1:6" x14ac:dyDescent="0.25">
      <c r="A38">
        <v>3.6</v>
      </c>
      <c r="B38">
        <f t="shared" si="5"/>
        <v>0.15393297074036805</v>
      </c>
      <c r="C38">
        <f t="shared" si="6"/>
        <v>0</v>
      </c>
      <c r="D38">
        <f t="shared" si="7"/>
        <v>0</v>
      </c>
      <c r="E38">
        <f t="shared" si="3"/>
        <v>0.15393297074036805</v>
      </c>
      <c r="F38">
        <f t="shared" si="4"/>
        <v>1.5239044905248484E-2</v>
      </c>
    </row>
    <row r="39" spans="1:6" x14ac:dyDescent="0.25">
      <c r="A39">
        <v>3.7</v>
      </c>
      <c r="B39">
        <f t="shared" si="5"/>
        <v>0.15241361145806825</v>
      </c>
      <c r="C39">
        <f t="shared" si="6"/>
        <v>0</v>
      </c>
      <c r="D39">
        <f t="shared" si="7"/>
        <v>0</v>
      </c>
      <c r="E39">
        <f t="shared" si="3"/>
        <v>0.15241361145806825</v>
      </c>
      <c r="F39">
        <f t="shared" si="4"/>
        <v>1.5088631486870268E-2</v>
      </c>
    </row>
    <row r="40" spans="1:6" x14ac:dyDescent="0.25">
      <c r="A40">
        <v>3.8</v>
      </c>
      <c r="B40">
        <f t="shared" si="5"/>
        <v>0.15089425217576849</v>
      </c>
      <c r="C40">
        <f t="shared" si="6"/>
        <v>0</v>
      </c>
      <c r="D40">
        <f t="shared" si="7"/>
        <v>0</v>
      </c>
      <c r="E40">
        <f t="shared" si="3"/>
        <v>0.15089425217576849</v>
      </c>
      <c r="F40">
        <f t="shared" si="4"/>
        <v>1.4938218068492055E-2</v>
      </c>
    </row>
    <row r="41" spans="1:6" x14ac:dyDescent="0.25">
      <c r="A41">
        <v>3.9</v>
      </c>
      <c r="B41">
        <f t="shared" si="5"/>
        <v>0.1493748928934687</v>
      </c>
      <c r="C41">
        <f t="shared" si="6"/>
        <v>0</v>
      </c>
      <c r="D41">
        <f t="shared" si="7"/>
        <v>0</v>
      </c>
      <c r="E41">
        <f t="shared" si="3"/>
        <v>0.1493748928934687</v>
      </c>
      <c r="F41">
        <f t="shared" si="4"/>
        <v>1.4787804650113839E-2</v>
      </c>
    </row>
    <row r="42" spans="1:6" x14ac:dyDescent="0.25">
      <c r="A42">
        <v>4</v>
      </c>
      <c r="B42">
        <f t="shared" si="5"/>
        <v>0.1478555336111689</v>
      </c>
      <c r="C42">
        <f t="shared" si="6"/>
        <v>0</v>
      </c>
      <c r="D42">
        <f t="shared" si="7"/>
        <v>0</v>
      </c>
      <c r="E42">
        <f t="shared" si="3"/>
        <v>0.1478555336111689</v>
      </c>
      <c r="F42">
        <f t="shared" si="4"/>
        <v>1.4637391231735623E-2</v>
      </c>
    </row>
    <row r="43" spans="1:6" x14ac:dyDescent="0.25">
      <c r="A43">
        <v>4.0999999999999996</v>
      </c>
      <c r="B43">
        <f t="shared" si="5"/>
        <v>0.14633617432886917</v>
      </c>
      <c r="C43">
        <f t="shared" si="6"/>
        <v>0</v>
      </c>
      <c r="D43">
        <f t="shared" si="7"/>
        <v>0</v>
      </c>
      <c r="E43">
        <f t="shared" si="3"/>
        <v>0.14633617432886917</v>
      </c>
      <c r="F43">
        <f t="shared" si="4"/>
        <v>1.4486977813357413E-2</v>
      </c>
    </row>
    <row r="44" spans="1:6" x14ac:dyDescent="0.25">
      <c r="A44">
        <v>4.2</v>
      </c>
      <c r="B44">
        <f t="shared" si="5"/>
        <v>0.14481681504656935</v>
      </c>
      <c r="C44">
        <f t="shared" si="6"/>
        <v>0</v>
      </c>
      <c r="D44">
        <f t="shared" si="7"/>
        <v>0</v>
      </c>
      <c r="E44">
        <f t="shared" si="3"/>
        <v>0.14481681504656935</v>
      </c>
      <c r="F44">
        <f t="shared" si="4"/>
        <v>1.4336564394979195E-2</v>
      </c>
    </row>
    <row r="45" spans="1:6" x14ac:dyDescent="0.25">
      <c r="A45">
        <v>4.3</v>
      </c>
      <c r="B45">
        <f t="shared" si="5"/>
        <v>0.14329745576426958</v>
      </c>
      <c r="C45">
        <f t="shared" si="6"/>
        <v>0</v>
      </c>
      <c r="D45">
        <f t="shared" si="7"/>
        <v>0</v>
      </c>
      <c r="E45">
        <f t="shared" si="3"/>
        <v>0.14329745576426958</v>
      </c>
      <c r="F45">
        <f t="shared" si="4"/>
        <v>1.418615097660098E-2</v>
      </c>
    </row>
    <row r="46" spans="1:6" x14ac:dyDescent="0.25">
      <c r="A46" s="5">
        <v>4.4000000000000004</v>
      </c>
      <c r="B46">
        <f t="shared" si="5"/>
        <v>0.14177809648196979</v>
      </c>
      <c r="C46">
        <f t="shared" si="6"/>
        <v>0</v>
      </c>
      <c r="D46">
        <f t="shared" si="7"/>
        <v>0</v>
      </c>
      <c r="E46">
        <f t="shared" si="3"/>
        <v>0.14177809648196979</v>
      </c>
      <c r="F46">
        <f t="shared" si="4"/>
        <v>1.4035737558222764E-2</v>
      </c>
    </row>
    <row r="47" spans="1:6" x14ac:dyDescent="0.25">
      <c r="A47">
        <v>4.5</v>
      </c>
      <c r="B47">
        <f t="shared" si="5"/>
        <v>0.14025873719967</v>
      </c>
      <c r="C47">
        <f t="shared" si="6"/>
        <v>0</v>
      </c>
      <c r="D47">
        <f t="shared" si="7"/>
        <v>0</v>
      </c>
      <c r="E47">
        <f t="shared" si="3"/>
        <v>0.14025873719967</v>
      </c>
      <c r="F47">
        <f t="shared" si="4"/>
        <v>1.3885324139844548E-2</v>
      </c>
    </row>
    <row r="48" spans="1:6" x14ac:dyDescent="0.25">
      <c r="A48">
        <v>4.5999999999999996</v>
      </c>
      <c r="B48">
        <f t="shared" si="5"/>
        <v>0</v>
      </c>
      <c r="C48">
        <f t="shared" si="6"/>
        <v>0.12523956873776007</v>
      </c>
      <c r="D48">
        <f t="shared" si="7"/>
        <v>0</v>
      </c>
      <c r="E48">
        <f t="shared" si="3"/>
        <v>0.12523956873776007</v>
      </c>
      <c r="F48">
        <f t="shared" si="4"/>
        <v>1.2398457606120756E-2</v>
      </c>
    </row>
    <row r="49" spans="1:6" x14ac:dyDescent="0.25">
      <c r="A49">
        <v>4.7</v>
      </c>
      <c r="B49">
        <f t="shared" si="5"/>
        <v>0</v>
      </c>
      <c r="C49">
        <f t="shared" si="6"/>
        <v>0.107493793379972</v>
      </c>
      <c r="D49">
        <f t="shared" si="7"/>
        <v>0</v>
      </c>
      <c r="E49">
        <f t="shared" si="3"/>
        <v>0.107493793379972</v>
      </c>
      <c r="F49">
        <f t="shared" si="4"/>
        <v>1.0641662643643844E-2</v>
      </c>
    </row>
    <row r="50" spans="1:6" x14ac:dyDescent="0.25">
      <c r="A50">
        <v>4.8</v>
      </c>
      <c r="B50">
        <f t="shared" si="5"/>
        <v>0</v>
      </c>
      <c r="C50">
        <f t="shared" si="6"/>
        <v>9.7198658253459178E-2</v>
      </c>
      <c r="D50">
        <f t="shared" si="7"/>
        <v>0</v>
      </c>
      <c r="E50">
        <f t="shared" si="3"/>
        <v>9.7198658253459178E-2</v>
      </c>
      <c r="F50">
        <f t="shared" si="4"/>
        <v>9.6224656142878257E-3</v>
      </c>
    </row>
    <row r="51" spans="1:6" x14ac:dyDescent="0.25">
      <c r="A51">
        <v>4.9000000000000004</v>
      </c>
      <c r="B51">
        <f t="shared" si="5"/>
        <v>0</v>
      </c>
      <c r="C51">
        <f t="shared" si="6"/>
        <v>8.9435293807311106E-2</v>
      </c>
      <c r="D51">
        <f t="shared" si="7"/>
        <v>0</v>
      </c>
      <c r="E51">
        <f t="shared" si="3"/>
        <v>8.9435293807311106E-2</v>
      </c>
      <c r="F51">
        <f t="shared" si="4"/>
        <v>8.8539086323648174E-3</v>
      </c>
    </row>
    <row r="52" spans="1:6" x14ac:dyDescent="0.25">
      <c r="A52">
        <v>5</v>
      </c>
      <c r="B52">
        <f t="shared" si="5"/>
        <v>0</v>
      </c>
      <c r="C52">
        <f t="shared" si="6"/>
        <v>8.3107197894375762E-2</v>
      </c>
      <c r="D52">
        <f t="shared" si="7"/>
        <v>0</v>
      </c>
      <c r="E52">
        <f t="shared" si="3"/>
        <v>8.3107197894375762E-2</v>
      </c>
      <c r="F52">
        <f t="shared" si="4"/>
        <v>8.2274402590324265E-3</v>
      </c>
    </row>
    <row r="53" spans="1:6" x14ac:dyDescent="0.25">
      <c r="A53">
        <v>5.0999999999999996</v>
      </c>
      <c r="B53">
        <f t="shared" si="5"/>
        <v>0</v>
      </c>
      <c r="C53">
        <f t="shared" si="6"/>
        <v>7.7741661882952215E-2</v>
      </c>
      <c r="D53">
        <f t="shared" si="7"/>
        <v>0</v>
      </c>
      <c r="E53">
        <f t="shared" si="3"/>
        <v>7.7741661882952215E-2</v>
      </c>
      <c r="F53">
        <f t="shared" si="4"/>
        <v>7.6962633199689828E-3</v>
      </c>
    </row>
    <row r="54" spans="1:6" x14ac:dyDescent="0.25">
      <c r="A54">
        <v>5.2</v>
      </c>
      <c r="B54">
        <f t="shared" si="5"/>
        <v>0</v>
      </c>
      <c r="C54">
        <f t="shared" si="6"/>
        <v>7.3080979013325068E-2</v>
      </c>
      <c r="D54">
        <f t="shared" si="7"/>
        <v>0</v>
      </c>
      <c r="E54">
        <f t="shared" si="3"/>
        <v>7.3080979013325068E-2</v>
      </c>
      <c r="F54">
        <f t="shared" si="4"/>
        <v>7.2348653803478201E-3</v>
      </c>
    </row>
    <row r="55" spans="1:6" x14ac:dyDescent="0.25">
      <c r="A55">
        <v>5.3</v>
      </c>
      <c r="B55">
        <f t="shared" si="5"/>
        <v>0</v>
      </c>
      <c r="C55">
        <f t="shared" si="6"/>
        <v>6.8965248671962923E-2</v>
      </c>
      <c r="D55">
        <f t="shared" si="7"/>
        <v>0</v>
      </c>
      <c r="E55">
        <f t="shared" si="3"/>
        <v>6.8965248671962923E-2</v>
      </c>
      <c r="F55">
        <f t="shared" si="4"/>
        <v>6.8274166110019853E-3</v>
      </c>
    </row>
    <row r="56" spans="1:6" x14ac:dyDescent="0.25">
      <c r="A56">
        <v>5.4</v>
      </c>
      <c r="B56">
        <f t="shared" si="5"/>
        <v>0</v>
      </c>
      <c r="C56">
        <f t="shared" si="6"/>
        <v>6.5286672645738078E-2</v>
      </c>
      <c r="D56">
        <f t="shared" si="7"/>
        <v>0</v>
      </c>
      <c r="E56">
        <f t="shared" si="3"/>
        <v>6.5286672645738078E-2</v>
      </c>
      <c r="F56">
        <f t="shared" si="4"/>
        <v>6.463245212364058E-3</v>
      </c>
    </row>
    <row r="57" spans="1:6" x14ac:dyDescent="0.25">
      <c r="A57">
        <v>5.5</v>
      </c>
      <c r="B57">
        <f t="shared" si="5"/>
        <v>0</v>
      </c>
      <c r="C57">
        <f t="shared" si="6"/>
        <v>6.1968247841918879E-2</v>
      </c>
      <c r="D57">
        <f t="shared" si="7"/>
        <v>0</v>
      </c>
      <c r="E57">
        <f t="shared" si="3"/>
        <v>6.1968247841918879E-2</v>
      </c>
      <c r="F57">
        <f t="shared" si="4"/>
        <v>6.1347280379285387E-3</v>
      </c>
    </row>
    <row r="58" spans="1:6" x14ac:dyDescent="0.25">
      <c r="A58">
        <v>5.6</v>
      </c>
      <c r="B58">
        <f t="shared" si="5"/>
        <v>0</v>
      </c>
      <c r="C58">
        <f t="shared" si="6"/>
        <v>5.8952572755500872E-2</v>
      </c>
      <c r="D58">
        <f t="shared" si="7"/>
        <v>0</v>
      </c>
      <c r="E58">
        <f t="shared" si="3"/>
        <v>5.8952572755500872E-2</v>
      </c>
      <c r="F58">
        <f t="shared" si="4"/>
        <v>5.8361824577287322E-3</v>
      </c>
    </row>
    <row r="59" spans="1:6" x14ac:dyDescent="0.25">
      <c r="A59">
        <v>5.7</v>
      </c>
      <c r="B59">
        <f t="shared" si="5"/>
        <v>0</v>
      </c>
      <c r="C59">
        <f t="shared" si="6"/>
        <v>5.6195436746565519E-2</v>
      </c>
      <c r="D59">
        <f t="shared" si="7"/>
        <v>0</v>
      </c>
      <c r="E59">
        <f t="shared" si="3"/>
        <v>5.6195436746565519E-2</v>
      </c>
      <c r="F59">
        <f t="shared" si="4"/>
        <v>5.5632317100886425E-3</v>
      </c>
    </row>
    <row r="60" spans="1:6" x14ac:dyDescent="0.25">
      <c r="A60">
        <v>5.8</v>
      </c>
      <c r="B60">
        <f t="shared" si="5"/>
        <v>0</v>
      </c>
      <c r="C60">
        <f t="shared" si="6"/>
        <v>5.3661899342393578E-2</v>
      </c>
      <c r="D60">
        <f t="shared" si="7"/>
        <v>0</v>
      </c>
      <c r="E60">
        <f t="shared" si="3"/>
        <v>5.3661899342393578E-2</v>
      </c>
      <c r="F60">
        <f t="shared" si="4"/>
        <v>5.3124167606622297E-3</v>
      </c>
    </row>
    <row r="61" spans="1:6" x14ac:dyDescent="0.25">
      <c r="A61">
        <v>5.9</v>
      </c>
      <c r="B61">
        <f t="shared" si="5"/>
        <v>0</v>
      </c>
      <c r="C61">
        <f t="shared" si="6"/>
        <v>5.132376506640584E-2</v>
      </c>
      <c r="D61">
        <f t="shared" si="7"/>
        <v>0</v>
      </c>
      <c r="E61">
        <f t="shared" si="3"/>
        <v>5.132376506640584E-2</v>
      </c>
      <c r="F61">
        <f t="shared" si="4"/>
        <v>5.0809463157347754E-3</v>
      </c>
    </row>
    <row r="62" spans="1:6" x14ac:dyDescent="0.25">
      <c r="A62">
        <v>6</v>
      </c>
      <c r="B62">
        <f t="shared" si="5"/>
        <v>0</v>
      </c>
      <c r="C62">
        <f t="shared" si="6"/>
        <v>4.9157887525402032E-2</v>
      </c>
      <c r="D62">
        <f t="shared" si="7"/>
        <v>0</v>
      </c>
      <c r="E62">
        <f t="shared" si="3"/>
        <v>4.9157887525402032E-2</v>
      </c>
      <c r="F62">
        <f t="shared" si="4"/>
        <v>4.8665289303762103E-3</v>
      </c>
    </row>
    <row r="63" spans="1:6" x14ac:dyDescent="0.25">
      <c r="A63">
        <v>6.1</v>
      </c>
      <c r="B63">
        <f t="shared" si="5"/>
        <v>0</v>
      </c>
      <c r="C63">
        <f t="shared" si="6"/>
        <v>4.7144990334392664E-2</v>
      </c>
      <c r="D63">
        <f t="shared" si="7"/>
        <v>0</v>
      </c>
      <c r="E63">
        <f t="shared" si="3"/>
        <v>4.7144990334392664E-2</v>
      </c>
      <c r="F63">
        <f t="shared" si="4"/>
        <v>4.6672562824444184E-3</v>
      </c>
    </row>
    <row r="64" spans="1:6" x14ac:dyDescent="0.25">
      <c r="A64">
        <v>6.2</v>
      </c>
      <c r="B64">
        <f t="shared" si="5"/>
        <v>0</v>
      </c>
      <c r="C64">
        <f t="shared" si="6"/>
        <v>4.5268823195241864E-2</v>
      </c>
      <c r="D64">
        <f t="shared" si="7"/>
        <v>0</v>
      </c>
      <c r="E64">
        <f t="shared" si="3"/>
        <v>4.5268823195241864E-2</v>
      </c>
      <c r="F64">
        <f t="shared" si="4"/>
        <v>4.4815196261208433E-3</v>
      </c>
    </row>
    <row r="65" spans="1:6" x14ac:dyDescent="0.25">
      <c r="A65">
        <v>6.3</v>
      </c>
      <c r="B65">
        <f t="shared" si="5"/>
        <v>0</v>
      </c>
      <c r="C65">
        <f t="shared" si="6"/>
        <v>4.3515542723494297E-2</v>
      </c>
      <c r="D65">
        <f t="shared" si="7"/>
        <v>0</v>
      </c>
      <c r="E65">
        <f t="shared" si="3"/>
        <v>4.3515542723494297E-2</v>
      </c>
      <c r="F65">
        <f t="shared" si="4"/>
        <v>4.3079484950502879E-3</v>
      </c>
    </row>
    <row r="66" spans="1:6" x14ac:dyDescent="0.25">
      <c r="A66">
        <v>6.4</v>
      </c>
      <c r="B66">
        <f t="shared" ref="B66:B97" si="8">IF(AND(A66&gt;=0,A66&lt;_k_correction*_w),(2*_w + 2*_h - 2*A66 / _k_correction)/(PI()*_h*_w*_k_correction),0)</f>
        <v>0</v>
      </c>
      <c r="C66">
        <f t="shared" ref="C66:C97" si="9">IF(AND(A66&gt;=_k_correction*_w,A66&lt;_k_correction*_h),((2*A66 - 2*SQRT(A66^2 - (_k_correction*_w)^2))/(PI()*A66*_w*_k_correction)),0)</f>
        <v>4.1873248379781278E-2</v>
      </c>
      <c r="D66">
        <f t="shared" ref="D66:D97" si="10">IF(AND(A66&gt;=_k_correction*_h,A66&lt;_k_correction*_d),(2*A66^2/_k_correction - 2*_h*SQRT(A66^2-(_k_correction*_w)^2)-2*_w*SQRT(A66^2-(_k_correction*_h)^2))/(PI()*A66*_h*_w*_k_correction),0)</f>
        <v>0</v>
      </c>
      <c r="E66">
        <f t="shared" si="3"/>
        <v>4.1873248379781278E-2</v>
      </c>
      <c r="F66">
        <f t="shared" si="4"/>
        <v>4.1453647605124138E-3</v>
      </c>
    </row>
    <row r="67" spans="1:6" x14ac:dyDescent="0.25">
      <c r="A67">
        <v>6.5</v>
      </c>
      <c r="B67">
        <f t="shared" si="8"/>
        <v>0</v>
      </c>
      <c r="C67">
        <f t="shared" si="9"/>
        <v>4.0331628140787203E-2</v>
      </c>
      <c r="D67">
        <f t="shared" si="10"/>
        <v>0</v>
      </c>
      <c r="E67">
        <f t="shared" ref="E67:E130" si="11">SUM(B67:D67)</f>
        <v>4.0331628140787203E-2</v>
      </c>
      <c r="F67">
        <f t="shared" ref="F67:F130" si="12">E67/SUM($E$2:$E$152)</f>
        <v>3.9927475535821658E-3</v>
      </c>
    </row>
    <row r="68" spans="1:6" x14ac:dyDescent="0.25">
      <c r="A68">
        <v>6.6</v>
      </c>
      <c r="B68">
        <f t="shared" si="8"/>
        <v>0</v>
      </c>
      <c r="C68">
        <f t="shared" si="9"/>
        <v>3.8881683522221676E-2</v>
      </c>
      <c r="D68">
        <f t="shared" si="10"/>
        <v>0</v>
      </c>
      <c r="E68">
        <f t="shared" si="11"/>
        <v>3.8881683522221676E-2</v>
      </c>
      <c r="F68">
        <f t="shared" si="12"/>
        <v>3.8492060429742049E-3</v>
      </c>
    </row>
    <row r="69" spans="1:6" x14ac:dyDescent="0.25">
      <c r="A69">
        <v>6.7</v>
      </c>
      <c r="B69">
        <f t="shared" si="8"/>
        <v>0</v>
      </c>
      <c r="C69">
        <f t="shared" si="9"/>
        <v>3.7515513093222159E-2</v>
      </c>
      <c r="D69">
        <f t="shared" si="10"/>
        <v>0</v>
      </c>
      <c r="E69">
        <f t="shared" si="11"/>
        <v>3.7515513093222159E-2</v>
      </c>
      <c r="F69">
        <f t="shared" si="12"/>
        <v>3.7139580034176831E-3</v>
      </c>
    </row>
    <row r="70" spans="1:6" x14ac:dyDescent="0.25">
      <c r="A70">
        <v>6.8</v>
      </c>
      <c r="B70">
        <f t="shared" si="8"/>
        <v>0</v>
      </c>
      <c r="C70">
        <f t="shared" si="9"/>
        <v>3.6226139847269495E-2</v>
      </c>
      <c r="D70">
        <f t="shared" si="10"/>
        <v>0</v>
      </c>
      <c r="E70">
        <f t="shared" si="11"/>
        <v>3.6226139847269495E-2</v>
      </c>
      <c r="F70">
        <f t="shared" si="12"/>
        <v>3.5863127257348437E-3</v>
      </c>
    </row>
    <row r="71" spans="1:6" x14ac:dyDescent="0.25">
      <c r="A71">
        <v>6.9</v>
      </c>
      <c r="B71">
        <f t="shared" si="8"/>
        <v>0</v>
      </c>
      <c r="C71">
        <f t="shared" si="9"/>
        <v>3.5007371961595084E-2</v>
      </c>
      <c r="D71">
        <f t="shared" si="10"/>
        <v>0</v>
      </c>
      <c r="E71">
        <f t="shared" si="11"/>
        <v>3.5007371961595084E-2</v>
      </c>
      <c r="F71">
        <f t="shared" si="12"/>
        <v>3.4656572323110658E-3</v>
      </c>
    </row>
    <row r="72" spans="1:6" x14ac:dyDescent="0.25">
      <c r="A72">
        <v>7</v>
      </c>
      <c r="B72">
        <f t="shared" si="8"/>
        <v>0</v>
      </c>
      <c r="C72">
        <f t="shared" si="9"/>
        <v>3.3853689326330469E-2</v>
      </c>
      <c r="D72">
        <f t="shared" si="10"/>
        <v>0</v>
      </c>
      <c r="E72">
        <f t="shared" si="11"/>
        <v>3.3853689326330469E-2</v>
      </c>
      <c r="F72">
        <f t="shared" si="12"/>
        <v>3.3514450437159659E-3</v>
      </c>
    </row>
    <row r="73" spans="1:6" x14ac:dyDescent="0.25">
      <c r="A73">
        <v>7.1</v>
      </c>
      <c r="B73">
        <f t="shared" si="8"/>
        <v>0</v>
      </c>
      <c r="C73">
        <f t="shared" si="9"/>
        <v>3.2760150210808546E-2</v>
      </c>
      <c r="D73">
        <f t="shared" si="10"/>
        <v>0</v>
      </c>
      <c r="E73">
        <f t="shared" si="11"/>
        <v>3.2760150210808546E-2</v>
      </c>
      <c r="F73">
        <f t="shared" si="12"/>
        <v>3.243186938860759E-3</v>
      </c>
    </row>
    <row r="74" spans="1:6" x14ac:dyDescent="0.25">
      <c r="A74">
        <v>7.2</v>
      </c>
      <c r="B74">
        <f t="shared" si="8"/>
        <v>0</v>
      </c>
      <c r="C74">
        <f t="shared" si="9"/>
        <v>3.1722313843238738E-2</v>
      </c>
      <c r="D74">
        <f t="shared" si="10"/>
        <v>0</v>
      </c>
      <c r="E74">
        <f t="shared" si="11"/>
        <v>3.1722313843238738E-2</v>
      </c>
      <c r="F74">
        <f t="shared" si="12"/>
        <v>3.1404432905466377E-3</v>
      </c>
    </row>
    <row r="75" spans="1:6" x14ac:dyDescent="0.25">
      <c r="A75">
        <v>7.3</v>
      </c>
      <c r="B75">
        <f t="shared" si="8"/>
        <v>0</v>
      </c>
      <c r="C75">
        <f t="shared" si="9"/>
        <v>3.0736175695198979E-2</v>
      </c>
      <c r="D75">
        <f t="shared" si="10"/>
        <v>0</v>
      </c>
      <c r="E75">
        <f t="shared" si="11"/>
        <v>3.0736175695198979E-2</v>
      </c>
      <c r="F75">
        <f t="shared" si="12"/>
        <v>3.042817658763677E-3</v>
      </c>
    </row>
    <row r="76" spans="1:6" x14ac:dyDescent="0.25">
      <c r="A76">
        <v>7.4</v>
      </c>
      <c r="B76">
        <f t="shared" si="8"/>
        <v>0</v>
      </c>
      <c r="C76">
        <f t="shared" si="9"/>
        <v>2.979811300461704E-2</v>
      </c>
      <c r="D76">
        <f t="shared" si="10"/>
        <v>0</v>
      </c>
      <c r="E76">
        <f t="shared" si="11"/>
        <v>2.979811300461704E-2</v>
      </c>
      <c r="F76">
        <f t="shared" si="12"/>
        <v>2.9499513975789473E-3</v>
      </c>
    </row>
    <row r="77" spans="1:6" x14ac:dyDescent="0.25">
      <c r="A77">
        <v>7.5</v>
      </c>
      <c r="B77">
        <f t="shared" si="8"/>
        <v>0</v>
      </c>
      <c r="C77">
        <f t="shared" si="9"/>
        <v>2.890483862078096E-2</v>
      </c>
      <c r="D77">
        <f t="shared" si="10"/>
        <v>0</v>
      </c>
      <c r="E77">
        <f t="shared" si="11"/>
        <v>2.890483862078096E-2</v>
      </c>
      <c r="F77">
        <f t="shared" si="12"/>
        <v>2.8615190858882564E-3</v>
      </c>
    </row>
    <row r="78" spans="1:6" x14ac:dyDescent="0.25">
      <c r="A78">
        <v>7.6</v>
      </c>
      <c r="B78">
        <f t="shared" si="8"/>
        <v>0</v>
      </c>
      <c r="C78">
        <f t="shared" si="9"/>
        <v>2.8053361667263656E-2</v>
      </c>
      <c r="D78">
        <f t="shared" si="10"/>
        <v>0</v>
      </c>
      <c r="E78">
        <f t="shared" si="11"/>
        <v>2.8053361667263656E-2</v>
      </c>
      <c r="F78">
        <f t="shared" si="12"/>
        <v>2.7772246331272564E-3</v>
      </c>
    </row>
    <row r="79" spans="1:6" x14ac:dyDescent="0.25">
      <c r="A79">
        <v>7.7</v>
      </c>
      <c r="B79">
        <f t="shared" si="8"/>
        <v>0</v>
      </c>
      <c r="C79">
        <f t="shared" si="9"/>
        <v>2.7240953831351899E-2</v>
      </c>
      <c r="D79">
        <f t="shared" si="10"/>
        <v>0</v>
      </c>
      <c r="E79">
        <f t="shared" si="11"/>
        <v>2.7240953831351899E-2</v>
      </c>
      <c r="F79">
        <f t="shared" si="12"/>
        <v>2.6967979419948132E-3</v>
      </c>
    </row>
    <row r="80" spans="1:6" x14ac:dyDescent="0.25">
      <c r="A80">
        <v>7.8</v>
      </c>
      <c r="B80">
        <f t="shared" si="8"/>
        <v>0</v>
      </c>
      <c r="C80">
        <f t="shared" si="9"/>
        <v>2.6465120328186806E-2</v>
      </c>
      <c r="D80">
        <f t="shared" si="10"/>
        <v>0</v>
      </c>
      <c r="E80">
        <f t="shared" si="11"/>
        <v>2.6465120328186806E-2</v>
      </c>
      <c r="F80">
        <f t="shared" si="12"/>
        <v>2.619992033963126E-3</v>
      </c>
    </row>
    <row r="81" spans="1:6" x14ac:dyDescent="0.25">
      <c r="A81">
        <v>7.9</v>
      </c>
      <c r="B81">
        <f t="shared" si="8"/>
        <v>0</v>
      </c>
      <c r="C81">
        <f t="shared" si="9"/>
        <v>2.572357477321156E-2</v>
      </c>
      <c r="D81">
        <f t="shared" si="10"/>
        <v>0</v>
      </c>
      <c r="E81">
        <f t="shared" si="11"/>
        <v>2.572357477321156E-2</v>
      </c>
      <c r="F81">
        <f t="shared" si="12"/>
        <v>2.5465805617021563E-3</v>
      </c>
    </row>
    <row r="82" spans="1:6" x14ac:dyDescent="0.25">
      <c r="A82">
        <v>8</v>
      </c>
      <c r="B82">
        <f t="shared" si="8"/>
        <v>0</v>
      </c>
      <c r="C82">
        <f t="shared" si="9"/>
        <v>2.5014217341244638E-2</v>
      </c>
      <c r="D82">
        <f t="shared" si="10"/>
        <v>0</v>
      </c>
      <c r="E82">
        <f t="shared" si="11"/>
        <v>2.5014217341244638E-2</v>
      </c>
      <c r="F82">
        <f t="shared" si="12"/>
        <v>2.476355646873167E-3</v>
      </c>
    </row>
    <row r="83" spans="1:6" x14ac:dyDescent="0.25">
      <c r="A83">
        <v>8.1</v>
      </c>
      <c r="B83">
        <f t="shared" si="8"/>
        <v>0</v>
      </c>
      <c r="C83">
        <f t="shared" si="9"/>
        <v>2.4335115704421175E-2</v>
      </c>
      <c r="D83">
        <f t="shared" si="10"/>
        <v>0</v>
      </c>
      <c r="E83">
        <f t="shared" si="11"/>
        <v>2.4335115704421175E-2</v>
      </c>
      <c r="F83">
        <f t="shared" si="12"/>
        <v>2.4091259930244442E-3</v>
      </c>
    </row>
    <row r="84" spans="1:6" x14ac:dyDescent="0.25">
      <c r="A84">
        <v>8.1999999999999993</v>
      </c>
      <c r="B84">
        <f t="shared" si="8"/>
        <v>0</v>
      </c>
      <c r="C84">
        <f t="shared" si="9"/>
        <v>2.3684488331628221E-2</v>
      </c>
      <c r="D84">
        <f t="shared" si="10"/>
        <v>0</v>
      </c>
      <c r="E84">
        <f t="shared" si="11"/>
        <v>2.3684488331628221E-2</v>
      </c>
      <c r="F84">
        <f t="shared" si="12"/>
        <v>2.3447152322700199E-3</v>
      </c>
    </row>
    <row r="85" spans="1:6" x14ac:dyDescent="0.25">
      <c r="A85">
        <v>8.3000000000000007</v>
      </c>
      <c r="B85">
        <f t="shared" si="8"/>
        <v>0</v>
      </c>
      <c r="C85">
        <f t="shared" si="9"/>
        <v>2.3060689804290331E-2</v>
      </c>
      <c r="D85">
        <f t="shared" si="10"/>
        <v>0</v>
      </c>
      <c r="E85">
        <f t="shared" si="11"/>
        <v>2.3060689804290331E-2</v>
      </c>
      <c r="F85">
        <f t="shared" si="12"/>
        <v>2.2829604715828926E-3</v>
      </c>
    </row>
    <row r="86" spans="1:6" x14ac:dyDescent="0.25">
      <c r="A86">
        <v>8.4</v>
      </c>
      <c r="B86">
        <f t="shared" si="8"/>
        <v>0</v>
      </c>
      <c r="C86">
        <f t="shared" si="9"/>
        <v>2.2462197861483964E-2</v>
      </c>
      <c r="D86">
        <f t="shared" si="10"/>
        <v>0</v>
      </c>
      <c r="E86">
        <f t="shared" si="11"/>
        <v>2.2462197861483964E-2</v>
      </c>
      <c r="F86">
        <f t="shared" si="12"/>
        <v>2.2237110102882184E-3</v>
      </c>
    </row>
    <row r="87" spans="1:6" x14ac:dyDescent="0.25">
      <c r="A87">
        <v>8.5</v>
      </c>
      <c r="B87">
        <f t="shared" si="8"/>
        <v>0</v>
      </c>
      <c r="C87">
        <f t="shared" si="9"/>
        <v>2.1887601934429055E-2</v>
      </c>
      <c r="D87">
        <f t="shared" si="10"/>
        <v>0</v>
      </c>
      <c r="E87">
        <f t="shared" si="11"/>
        <v>2.1887601934429055E-2</v>
      </c>
      <c r="F87">
        <f t="shared" si="12"/>
        <v>2.1668272050017505E-3</v>
      </c>
    </row>
    <row r="88" spans="1:6" x14ac:dyDescent="0.25">
      <c r="A88">
        <v>8.6</v>
      </c>
      <c r="B88">
        <f t="shared" si="8"/>
        <v>0</v>
      </c>
      <c r="C88">
        <f t="shared" si="9"/>
        <v>2.1335592968757769E-2</v>
      </c>
      <c r="D88">
        <f t="shared" si="10"/>
        <v>0</v>
      </c>
      <c r="E88">
        <f t="shared" si="11"/>
        <v>2.1335592968757769E-2</v>
      </c>
      <c r="F88">
        <f t="shared" si="12"/>
        <v>2.112179462055551E-3</v>
      </c>
    </row>
    <row r="89" spans="1:6" x14ac:dyDescent="0.25">
      <c r="A89">
        <v>8.6999999999999993</v>
      </c>
      <c r="B89">
        <f t="shared" si="8"/>
        <v>0</v>
      </c>
      <c r="C89">
        <f t="shared" si="9"/>
        <v>2.080495436438717E-2</v>
      </c>
      <c r="D89">
        <f t="shared" si="10"/>
        <v>0</v>
      </c>
      <c r="E89">
        <f t="shared" si="11"/>
        <v>2.080495436438717E-2</v>
      </c>
      <c r="F89">
        <f t="shared" si="12"/>
        <v>2.0596473405641719E-3</v>
      </c>
    </row>
    <row r="90" spans="1:6" x14ac:dyDescent="0.25">
      <c r="A90">
        <v>8.8000000000000007</v>
      </c>
      <c r="B90">
        <f t="shared" si="8"/>
        <v>0</v>
      </c>
      <c r="C90">
        <f t="shared" si="9"/>
        <v>2.029455388871387E-2</v>
      </c>
      <c r="D90">
        <f t="shared" si="10"/>
        <v>0</v>
      </c>
      <c r="E90">
        <f t="shared" si="11"/>
        <v>2.029455388871387E-2</v>
      </c>
      <c r="F90">
        <f t="shared" si="12"/>
        <v>2.0091187518476942E-3</v>
      </c>
    </row>
    <row r="91" spans="1:6" x14ac:dyDescent="0.25">
      <c r="A91">
        <v>8.9</v>
      </c>
      <c r="B91">
        <f t="shared" si="8"/>
        <v>0</v>
      </c>
      <c r="C91">
        <f t="shared" si="9"/>
        <v>1.9803336440288474E-2</v>
      </c>
      <c r="D91">
        <f t="shared" si="10"/>
        <v>0</v>
      </c>
      <c r="E91">
        <f t="shared" si="11"/>
        <v>1.9803336440288474E-2</v>
      </c>
      <c r="F91">
        <f t="shared" si="12"/>
        <v>1.9604892430505052E-3</v>
      </c>
    </row>
    <row r="92" spans="1:6" x14ac:dyDescent="0.25">
      <c r="A92">
        <v>9</v>
      </c>
      <c r="B92">
        <f t="shared" si="8"/>
        <v>0</v>
      </c>
      <c r="C92">
        <f t="shared" si="9"/>
        <v>1.9330317557967207E-2</v>
      </c>
      <c r="D92">
        <f t="shared" si="10"/>
        <v>0</v>
      </c>
      <c r="E92">
        <f t="shared" si="11"/>
        <v>1.9330317557967207E-2</v>
      </c>
      <c r="F92">
        <f t="shared" si="12"/>
        <v>1.913661354560766E-3</v>
      </c>
    </row>
    <row r="93" spans="1:6" x14ac:dyDescent="0.25">
      <c r="A93">
        <v>9.1</v>
      </c>
      <c r="B93">
        <f t="shared" si="8"/>
        <v>0</v>
      </c>
      <c r="C93">
        <f t="shared" si="9"/>
        <v>1.8874577585449921E-2</v>
      </c>
      <c r="D93">
        <f t="shared" si="10"/>
        <v>0</v>
      </c>
      <c r="E93">
        <f t="shared" si="11"/>
        <v>1.8874577585449921E-2</v>
      </c>
      <c r="F93">
        <f t="shared" si="12"/>
        <v>1.8685440423117773E-3</v>
      </c>
    </row>
    <row r="94" spans="1:6" x14ac:dyDescent="0.25">
      <c r="A94">
        <v>9.1999999999999993</v>
      </c>
      <c r="B94">
        <f t="shared" si="8"/>
        <v>0</v>
      </c>
      <c r="C94">
        <f t="shared" si="9"/>
        <v>0</v>
      </c>
      <c r="D94">
        <f t="shared" si="10"/>
        <v>1.2206189850931814E-2</v>
      </c>
      <c r="E94">
        <f t="shared" si="11"/>
        <v>1.2206189850931814E-2</v>
      </c>
      <c r="F94">
        <f t="shared" si="12"/>
        <v>1.2083874842776484E-3</v>
      </c>
    </row>
    <row r="95" spans="1:6" x14ac:dyDescent="0.25">
      <c r="A95">
        <v>9.3000000000000007</v>
      </c>
      <c r="B95">
        <f t="shared" si="8"/>
        <v>0</v>
      </c>
      <c r="C95">
        <f t="shared" si="9"/>
        <v>0</v>
      </c>
      <c r="D95">
        <f t="shared" si="10"/>
        <v>7.963367688653791E-3</v>
      </c>
      <c r="E95">
        <f t="shared" si="11"/>
        <v>7.963367688653791E-3</v>
      </c>
      <c r="F95">
        <f t="shared" si="12"/>
        <v>7.8835688820092084E-4</v>
      </c>
    </row>
    <row r="96" spans="1:6" x14ac:dyDescent="0.25">
      <c r="A96">
        <v>9.4</v>
      </c>
      <c r="B96">
        <f t="shared" si="8"/>
        <v>0</v>
      </c>
      <c r="C96">
        <f t="shared" si="9"/>
        <v>0</v>
      </c>
      <c r="D96">
        <f t="shared" si="10"/>
        <v>5.5394640662443251E-3</v>
      </c>
      <c r="E96">
        <f t="shared" si="11"/>
        <v>5.5394640662443251E-3</v>
      </c>
      <c r="F96">
        <f t="shared" si="12"/>
        <v>5.4839545583050314E-4</v>
      </c>
    </row>
    <row r="97" spans="1:6" x14ac:dyDescent="0.25">
      <c r="A97">
        <v>9.5</v>
      </c>
      <c r="B97">
        <f t="shared" si="8"/>
        <v>0</v>
      </c>
      <c r="C97">
        <f t="shared" si="9"/>
        <v>0</v>
      </c>
      <c r="D97">
        <f t="shared" si="10"/>
        <v>3.8707147830095079E-3</v>
      </c>
      <c r="E97">
        <f t="shared" si="11"/>
        <v>3.8707147830095079E-3</v>
      </c>
      <c r="F97">
        <f t="shared" si="12"/>
        <v>3.8319273713738762E-4</v>
      </c>
    </row>
    <row r="98" spans="1:6" x14ac:dyDescent="0.25">
      <c r="A98">
        <v>9.6</v>
      </c>
      <c r="B98">
        <f t="shared" ref="B98:B129" si="13">IF(AND(A98&gt;=0,A98&lt;_k_correction*_w),(2*_w + 2*_h - 2*A98 / _k_correction)/(PI()*_h*_w*_k_correction),0)</f>
        <v>0</v>
      </c>
      <c r="C98">
        <f t="shared" ref="C98:C129" si="14">IF(AND(A98&gt;=_k_correction*_w,A98&lt;_k_correction*_h),((2*A98 - 2*SQRT(A98^2 - (_k_correction*_w)^2))/(PI()*A98*_w*_k_correction)),0)</f>
        <v>0</v>
      </c>
      <c r="D98">
        <f t="shared" ref="D98:D129" si="15">IF(AND(A98&gt;=_k_correction*_h,A98&lt;_k_correction*_d),(2*A98^2/_k_correction - 2*_h*SQRT(A98^2-(_k_correction*_w)^2)-2*_w*SQRT(A98^2-(_k_correction*_h)^2))/(PI()*A98*_h*_w*_k_correction),0)</f>
        <v>2.6547034818787327E-3</v>
      </c>
      <c r="E98">
        <f t="shared" si="11"/>
        <v>2.6547034818787327E-3</v>
      </c>
      <c r="F98">
        <f t="shared" si="12"/>
        <v>2.6281013986732848E-4</v>
      </c>
    </row>
    <row r="99" spans="1:6" x14ac:dyDescent="0.25">
      <c r="A99">
        <v>9.6999999999999993</v>
      </c>
      <c r="B99">
        <f t="shared" si="13"/>
        <v>0</v>
      </c>
      <c r="C99">
        <f t="shared" si="14"/>
        <v>0</v>
      </c>
      <c r="D99">
        <f t="shared" si="15"/>
        <v>1.752830497624774E-3</v>
      </c>
      <c r="E99">
        <f t="shared" si="11"/>
        <v>1.752830497624774E-3</v>
      </c>
      <c r="F99">
        <f t="shared" si="12"/>
        <v>1.7352658456547314E-4</v>
      </c>
    </row>
    <row r="100" spans="1:6" x14ac:dyDescent="0.25">
      <c r="A100">
        <v>9.8000000000000007</v>
      </c>
      <c r="B100">
        <f t="shared" si="13"/>
        <v>0</v>
      </c>
      <c r="C100">
        <f t="shared" si="14"/>
        <v>0</v>
      </c>
      <c r="D100">
        <f t="shared" si="15"/>
        <v>1.087305782801419E-3</v>
      </c>
      <c r="E100">
        <f t="shared" si="11"/>
        <v>1.087305782801419E-3</v>
      </c>
      <c r="F100">
        <f t="shared" si="12"/>
        <v>1.0764101784142285E-4</v>
      </c>
    </row>
    <row r="101" spans="1:6" x14ac:dyDescent="0.25">
      <c r="A101">
        <v>9.9</v>
      </c>
      <c r="B101">
        <f t="shared" si="13"/>
        <v>0</v>
      </c>
      <c r="C101">
        <f t="shared" si="14"/>
        <v>0</v>
      </c>
      <c r="D101">
        <f t="shared" si="15"/>
        <v>6.0901697587252882E-4</v>
      </c>
      <c r="E101">
        <f t="shared" si="11"/>
        <v>6.0901697587252882E-4</v>
      </c>
      <c r="F101">
        <f t="shared" si="12"/>
        <v>6.0291417743335037E-5</v>
      </c>
    </row>
    <row r="102" spans="1:6" x14ac:dyDescent="0.25">
      <c r="A102">
        <v>10</v>
      </c>
      <c r="B102">
        <f t="shared" si="13"/>
        <v>0</v>
      </c>
      <c r="C102">
        <f t="shared" si="14"/>
        <v>0</v>
      </c>
      <c r="D102">
        <f t="shared" si="15"/>
        <v>2.8444541993111064E-4</v>
      </c>
      <c r="E102">
        <f t="shared" si="11"/>
        <v>2.8444541993111064E-4</v>
      </c>
      <c r="F102">
        <f t="shared" si="12"/>
        <v>2.8159506742279177E-5</v>
      </c>
    </row>
    <row r="103" spans="1:6" x14ac:dyDescent="0.25">
      <c r="A103">
        <v>10.1</v>
      </c>
      <c r="B103">
        <f t="shared" si="13"/>
        <v>0</v>
      </c>
      <c r="C103">
        <f t="shared" si="14"/>
        <v>0</v>
      </c>
      <c r="D103">
        <f t="shared" si="15"/>
        <v>8.9406230183116197E-5</v>
      </c>
      <c r="E103">
        <f t="shared" si="11"/>
        <v>8.9406230183116197E-5</v>
      </c>
      <c r="F103">
        <f t="shared" si="12"/>
        <v>8.8510313938363513E-6</v>
      </c>
    </row>
    <row r="104" spans="1:6" x14ac:dyDescent="0.25">
      <c r="A104">
        <v>10.199999999999999</v>
      </c>
      <c r="B104">
        <f t="shared" si="13"/>
        <v>0</v>
      </c>
      <c r="C104">
        <f t="shared" si="14"/>
        <v>0</v>
      </c>
      <c r="D104">
        <f t="shared" si="15"/>
        <v>5.7044500497079448E-6</v>
      </c>
      <c r="E104">
        <f t="shared" si="11"/>
        <v>5.7044500497079448E-6</v>
      </c>
      <c r="F104">
        <f t="shared" si="12"/>
        <v>5.6472872607563675E-7</v>
      </c>
    </row>
    <row r="105" spans="1:6" x14ac:dyDescent="0.25">
      <c r="A105">
        <v>10.3</v>
      </c>
      <c r="B105">
        <f t="shared" si="13"/>
        <v>0</v>
      </c>
      <c r="C105">
        <f t="shared" si="14"/>
        <v>0</v>
      </c>
      <c r="D105">
        <f t="shared" si="15"/>
        <v>0</v>
      </c>
      <c r="E105">
        <f t="shared" si="11"/>
        <v>0</v>
      </c>
      <c r="F105">
        <f t="shared" si="12"/>
        <v>0</v>
      </c>
    </row>
    <row r="106" spans="1:6" x14ac:dyDescent="0.25">
      <c r="A106">
        <v>10.4</v>
      </c>
      <c r="B106">
        <f t="shared" si="13"/>
        <v>0</v>
      </c>
      <c r="C106">
        <f t="shared" si="14"/>
        <v>0</v>
      </c>
      <c r="D106">
        <f t="shared" si="15"/>
        <v>0</v>
      </c>
      <c r="E106">
        <f t="shared" si="11"/>
        <v>0</v>
      </c>
      <c r="F106">
        <f t="shared" si="12"/>
        <v>0</v>
      </c>
    </row>
    <row r="107" spans="1:6" x14ac:dyDescent="0.25">
      <c r="A107">
        <v>10.5</v>
      </c>
      <c r="B107">
        <f t="shared" si="13"/>
        <v>0</v>
      </c>
      <c r="C107">
        <f t="shared" si="14"/>
        <v>0</v>
      </c>
      <c r="D107">
        <f t="shared" si="15"/>
        <v>0</v>
      </c>
      <c r="E107">
        <f t="shared" si="11"/>
        <v>0</v>
      </c>
      <c r="F107">
        <f t="shared" si="12"/>
        <v>0</v>
      </c>
    </row>
    <row r="108" spans="1:6" x14ac:dyDescent="0.25">
      <c r="A108">
        <v>10.6</v>
      </c>
      <c r="B108">
        <f t="shared" si="13"/>
        <v>0</v>
      </c>
      <c r="C108">
        <f t="shared" si="14"/>
        <v>0</v>
      </c>
      <c r="D108">
        <f t="shared" si="15"/>
        <v>0</v>
      </c>
      <c r="E108">
        <f t="shared" si="11"/>
        <v>0</v>
      </c>
      <c r="F108">
        <f t="shared" si="12"/>
        <v>0</v>
      </c>
    </row>
    <row r="109" spans="1:6" x14ac:dyDescent="0.25">
      <c r="A109">
        <v>10.7</v>
      </c>
      <c r="B109">
        <f t="shared" si="13"/>
        <v>0</v>
      </c>
      <c r="C109">
        <f t="shared" si="14"/>
        <v>0</v>
      </c>
      <c r="D109">
        <f t="shared" si="15"/>
        <v>0</v>
      </c>
      <c r="E109">
        <f t="shared" si="11"/>
        <v>0</v>
      </c>
      <c r="F109">
        <f t="shared" si="12"/>
        <v>0</v>
      </c>
    </row>
    <row r="110" spans="1:6" x14ac:dyDescent="0.25">
      <c r="A110">
        <v>10.8</v>
      </c>
      <c r="B110">
        <f t="shared" si="13"/>
        <v>0</v>
      </c>
      <c r="C110">
        <f t="shared" si="14"/>
        <v>0</v>
      </c>
      <c r="D110">
        <f t="shared" si="15"/>
        <v>0</v>
      </c>
      <c r="E110">
        <f t="shared" si="11"/>
        <v>0</v>
      </c>
      <c r="F110">
        <f t="shared" si="12"/>
        <v>0</v>
      </c>
    </row>
    <row r="111" spans="1:6" x14ac:dyDescent="0.25">
      <c r="A111">
        <v>10.9</v>
      </c>
      <c r="B111">
        <f t="shared" si="13"/>
        <v>0</v>
      </c>
      <c r="C111">
        <f t="shared" si="14"/>
        <v>0</v>
      </c>
      <c r="D111">
        <f t="shared" si="15"/>
        <v>0</v>
      </c>
      <c r="E111">
        <f t="shared" si="11"/>
        <v>0</v>
      </c>
      <c r="F111">
        <f t="shared" si="12"/>
        <v>0</v>
      </c>
    </row>
    <row r="112" spans="1:6" x14ac:dyDescent="0.25">
      <c r="A112">
        <v>11</v>
      </c>
      <c r="B112">
        <f t="shared" si="13"/>
        <v>0</v>
      </c>
      <c r="C112">
        <f t="shared" si="14"/>
        <v>0</v>
      </c>
      <c r="D112">
        <f t="shared" si="15"/>
        <v>0</v>
      </c>
      <c r="E112">
        <f t="shared" si="11"/>
        <v>0</v>
      </c>
      <c r="F112">
        <f t="shared" si="12"/>
        <v>0</v>
      </c>
    </row>
    <row r="113" spans="1:6" x14ac:dyDescent="0.25">
      <c r="A113">
        <v>11.1</v>
      </c>
      <c r="B113">
        <f t="shared" si="13"/>
        <v>0</v>
      </c>
      <c r="C113">
        <f t="shared" si="14"/>
        <v>0</v>
      </c>
      <c r="D113">
        <f t="shared" si="15"/>
        <v>0</v>
      </c>
      <c r="E113">
        <f t="shared" si="11"/>
        <v>0</v>
      </c>
      <c r="F113">
        <f t="shared" si="12"/>
        <v>0</v>
      </c>
    </row>
    <row r="114" spans="1:6" x14ac:dyDescent="0.25">
      <c r="A114">
        <v>11.2</v>
      </c>
      <c r="B114">
        <f t="shared" si="13"/>
        <v>0</v>
      </c>
      <c r="C114">
        <f t="shared" si="14"/>
        <v>0</v>
      </c>
      <c r="D114">
        <f t="shared" si="15"/>
        <v>0</v>
      </c>
      <c r="E114">
        <f t="shared" si="11"/>
        <v>0</v>
      </c>
      <c r="F114">
        <f t="shared" si="12"/>
        <v>0</v>
      </c>
    </row>
    <row r="115" spans="1:6" x14ac:dyDescent="0.25">
      <c r="A115">
        <v>11.3</v>
      </c>
      <c r="B115">
        <f t="shared" si="13"/>
        <v>0</v>
      </c>
      <c r="C115">
        <f t="shared" si="14"/>
        <v>0</v>
      </c>
      <c r="D115">
        <f t="shared" si="15"/>
        <v>0</v>
      </c>
      <c r="E115">
        <f t="shared" si="11"/>
        <v>0</v>
      </c>
      <c r="F115">
        <f t="shared" si="12"/>
        <v>0</v>
      </c>
    </row>
    <row r="116" spans="1:6" x14ac:dyDescent="0.25">
      <c r="A116">
        <v>11.4</v>
      </c>
      <c r="B116">
        <f t="shared" si="13"/>
        <v>0</v>
      </c>
      <c r="C116">
        <f t="shared" si="14"/>
        <v>0</v>
      </c>
      <c r="D116">
        <f t="shared" si="15"/>
        <v>0</v>
      </c>
      <c r="E116">
        <f t="shared" si="11"/>
        <v>0</v>
      </c>
      <c r="F116">
        <f t="shared" si="12"/>
        <v>0</v>
      </c>
    </row>
    <row r="117" spans="1:6" x14ac:dyDescent="0.25">
      <c r="A117">
        <v>11.5</v>
      </c>
      <c r="B117">
        <f t="shared" si="13"/>
        <v>0</v>
      </c>
      <c r="C117">
        <f t="shared" si="14"/>
        <v>0</v>
      </c>
      <c r="D117">
        <f t="shared" si="15"/>
        <v>0</v>
      </c>
      <c r="E117">
        <f t="shared" si="11"/>
        <v>0</v>
      </c>
      <c r="F117">
        <f t="shared" si="12"/>
        <v>0</v>
      </c>
    </row>
    <row r="118" spans="1:6" x14ac:dyDescent="0.25">
      <c r="A118">
        <v>11.6</v>
      </c>
      <c r="B118">
        <f t="shared" si="13"/>
        <v>0</v>
      </c>
      <c r="C118">
        <f t="shared" si="14"/>
        <v>0</v>
      </c>
      <c r="D118">
        <f t="shared" si="15"/>
        <v>0</v>
      </c>
      <c r="E118">
        <f t="shared" si="11"/>
        <v>0</v>
      </c>
      <c r="F118">
        <f t="shared" si="12"/>
        <v>0</v>
      </c>
    </row>
    <row r="119" spans="1:6" x14ac:dyDescent="0.25">
      <c r="A119">
        <v>11.7</v>
      </c>
      <c r="B119">
        <f t="shared" si="13"/>
        <v>0</v>
      </c>
      <c r="C119">
        <f t="shared" si="14"/>
        <v>0</v>
      </c>
      <c r="D119">
        <f t="shared" si="15"/>
        <v>0</v>
      </c>
      <c r="E119">
        <f t="shared" si="11"/>
        <v>0</v>
      </c>
      <c r="F119">
        <f t="shared" si="12"/>
        <v>0</v>
      </c>
    </row>
    <row r="120" spans="1:6" x14ac:dyDescent="0.25">
      <c r="A120">
        <v>11.8</v>
      </c>
      <c r="B120">
        <f t="shared" si="13"/>
        <v>0</v>
      </c>
      <c r="C120">
        <f t="shared" si="14"/>
        <v>0</v>
      </c>
      <c r="D120">
        <f t="shared" si="15"/>
        <v>0</v>
      </c>
      <c r="E120">
        <f t="shared" si="11"/>
        <v>0</v>
      </c>
      <c r="F120">
        <f t="shared" si="12"/>
        <v>0</v>
      </c>
    </row>
    <row r="121" spans="1:6" x14ac:dyDescent="0.25">
      <c r="A121">
        <v>11.9</v>
      </c>
      <c r="B121">
        <f t="shared" si="13"/>
        <v>0</v>
      </c>
      <c r="C121">
        <f t="shared" si="14"/>
        <v>0</v>
      </c>
      <c r="D121">
        <f t="shared" si="15"/>
        <v>0</v>
      </c>
      <c r="E121">
        <f t="shared" si="11"/>
        <v>0</v>
      </c>
      <c r="F121">
        <f t="shared" si="12"/>
        <v>0</v>
      </c>
    </row>
    <row r="122" spans="1:6" x14ac:dyDescent="0.25">
      <c r="A122">
        <v>12</v>
      </c>
      <c r="B122">
        <f t="shared" si="13"/>
        <v>0</v>
      </c>
      <c r="C122">
        <f t="shared" si="14"/>
        <v>0</v>
      </c>
      <c r="D122">
        <f t="shared" si="15"/>
        <v>0</v>
      </c>
      <c r="E122">
        <f t="shared" si="11"/>
        <v>0</v>
      </c>
      <c r="F122">
        <f t="shared" si="12"/>
        <v>0</v>
      </c>
    </row>
    <row r="123" spans="1:6" x14ac:dyDescent="0.25">
      <c r="A123">
        <v>12.1</v>
      </c>
      <c r="B123">
        <f t="shared" si="13"/>
        <v>0</v>
      </c>
      <c r="C123">
        <f t="shared" si="14"/>
        <v>0</v>
      </c>
      <c r="D123">
        <f t="shared" si="15"/>
        <v>0</v>
      </c>
      <c r="E123">
        <f t="shared" si="11"/>
        <v>0</v>
      </c>
      <c r="F123">
        <f t="shared" si="12"/>
        <v>0</v>
      </c>
    </row>
    <row r="124" spans="1:6" x14ac:dyDescent="0.25">
      <c r="A124">
        <v>12.2</v>
      </c>
      <c r="B124">
        <f t="shared" si="13"/>
        <v>0</v>
      </c>
      <c r="C124">
        <f t="shared" si="14"/>
        <v>0</v>
      </c>
      <c r="D124">
        <f t="shared" si="15"/>
        <v>0</v>
      </c>
      <c r="E124">
        <f t="shared" si="11"/>
        <v>0</v>
      </c>
      <c r="F124">
        <f t="shared" si="12"/>
        <v>0</v>
      </c>
    </row>
    <row r="125" spans="1:6" x14ac:dyDescent="0.25">
      <c r="A125">
        <v>12.3</v>
      </c>
      <c r="B125">
        <f t="shared" si="13"/>
        <v>0</v>
      </c>
      <c r="C125">
        <f t="shared" si="14"/>
        <v>0</v>
      </c>
      <c r="D125">
        <f t="shared" si="15"/>
        <v>0</v>
      </c>
      <c r="E125">
        <f t="shared" si="11"/>
        <v>0</v>
      </c>
      <c r="F125">
        <f t="shared" si="12"/>
        <v>0</v>
      </c>
    </row>
    <row r="126" spans="1:6" x14ac:dyDescent="0.25">
      <c r="A126">
        <v>12.4</v>
      </c>
      <c r="B126">
        <f t="shared" si="13"/>
        <v>0</v>
      </c>
      <c r="C126">
        <f t="shared" si="14"/>
        <v>0</v>
      </c>
      <c r="D126">
        <f t="shared" si="15"/>
        <v>0</v>
      </c>
      <c r="E126">
        <f t="shared" si="11"/>
        <v>0</v>
      </c>
      <c r="F126">
        <f t="shared" si="12"/>
        <v>0</v>
      </c>
    </row>
    <row r="127" spans="1:6" x14ac:dyDescent="0.25">
      <c r="A127">
        <v>12.5</v>
      </c>
      <c r="B127">
        <f t="shared" si="13"/>
        <v>0</v>
      </c>
      <c r="C127">
        <f t="shared" si="14"/>
        <v>0</v>
      </c>
      <c r="D127">
        <f t="shared" si="15"/>
        <v>0</v>
      </c>
      <c r="E127">
        <f t="shared" si="11"/>
        <v>0</v>
      </c>
      <c r="F127">
        <f t="shared" si="12"/>
        <v>0</v>
      </c>
    </row>
    <row r="128" spans="1:6" x14ac:dyDescent="0.25">
      <c r="A128">
        <v>12.6</v>
      </c>
      <c r="B128">
        <f t="shared" si="13"/>
        <v>0</v>
      </c>
      <c r="C128">
        <f t="shared" si="14"/>
        <v>0</v>
      </c>
      <c r="D128">
        <f t="shared" si="15"/>
        <v>0</v>
      </c>
      <c r="E128">
        <f t="shared" si="11"/>
        <v>0</v>
      </c>
      <c r="F128">
        <f t="shared" si="12"/>
        <v>0</v>
      </c>
    </row>
    <row r="129" spans="1:6" x14ac:dyDescent="0.25">
      <c r="A129">
        <v>12.7</v>
      </c>
      <c r="B129">
        <f t="shared" si="13"/>
        <v>0</v>
      </c>
      <c r="C129">
        <f t="shared" si="14"/>
        <v>0</v>
      </c>
      <c r="D129">
        <f t="shared" si="15"/>
        <v>0</v>
      </c>
      <c r="E129">
        <f t="shared" si="11"/>
        <v>0</v>
      </c>
      <c r="F129">
        <f t="shared" si="12"/>
        <v>0</v>
      </c>
    </row>
    <row r="130" spans="1:6" x14ac:dyDescent="0.25">
      <c r="A130">
        <v>12.8</v>
      </c>
      <c r="B130">
        <f t="shared" ref="B130:B152" si="16">IF(AND(A130&gt;=0,A130&lt;_k_correction*_w),(2*_w + 2*_h - 2*A130 / _k_correction)/(PI()*_h*_w*_k_correction),0)</f>
        <v>0</v>
      </c>
      <c r="C130">
        <f t="shared" ref="C130:C152" si="17">IF(AND(A130&gt;=_k_correction*_w,A130&lt;_k_correction*_h),((2*A130 - 2*SQRT(A130^2 - (_k_correction*_w)^2))/(PI()*A130*_w*_k_correction)),0)</f>
        <v>0</v>
      </c>
      <c r="D130">
        <f t="shared" ref="D130:D152" si="18">IF(AND(A130&gt;=_k_correction*_h,A130&lt;_k_correction*_d),(2*A130^2/_k_correction - 2*_h*SQRT(A130^2-(_k_correction*_w)^2)-2*_w*SQRT(A130^2-(_k_correction*_h)^2))/(PI()*A130*_h*_w*_k_correction),0)</f>
        <v>0</v>
      </c>
      <c r="E130">
        <f t="shared" si="11"/>
        <v>0</v>
      </c>
      <c r="F130">
        <f t="shared" si="12"/>
        <v>0</v>
      </c>
    </row>
    <row r="131" spans="1:6" x14ac:dyDescent="0.25">
      <c r="A131">
        <v>12.9</v>
      </c>
      <c r="B131">
        <f t="shared" si="16"/>
        <v>0</v>
      </c>
      <c r="C131">
        <f t="shared" si="17"/>
        <v>0</v>
      </c>
      <c r="D131">
        <f t="shared" si="18"/>
        <v>0</v>
      </c>
      <c r="E131">
        <f t="shared" ref="E131:E152" si="19">SUM(B131:D131)</f>
        <v>0</v>
      </c>
      <c r="F131">
        <f t="shared" ref="F131:F152" si="20">E131/SUM($E$2:$E$152)</f>
        <v>0</v>
      </c>
    </row>
    <row r="132" spans="1:6" x14ac:dyDescent="0.25">
      <c r="A132">
        <v>13</v>
      </c>
      <c r="B132">
        <f t="shared" si="16"/>
        <v>0</v>
      </c>
      <c r="C132">
        <f t="shared" si="17"/>
        <v>0</v>
      </c>
      <c r="D132">
        <f t="shared" si="18"/>
        <v>0</v>
      </c>
      <c r="E132">
        <f t="shared" si="19"/>
        <v>0</v>
      </c>
      <c r="F132">
        <f t="shared" si="20"/>
        <v>0</v>
      </c>
    </row>
    <row r="133" spans="1:6" x14ac:dyDescent="0.25">
      <c r="A133">
        <v>13.1</v>
      </c>
      <c r="B133">
        <f t="shared" si="16"/>
        <v>0</v>
      </c>
      <c r="C133">
        <f t="shared" si="17"/>
        <v>0</v>
      </c>
      <c r="D133">
        <f t="shared" si="18"/>
        <v>0</v>
      </c>
      <c r="E133">
        <f t="shared" si="19"/>
        <v>0</v>
      </c>
      <c r="F133">
        <f t="shared" si="20"/>
        <v>0</v>
      </c>
    </row>
    <row r="134" spans="1:6" x14ac:dyDescent="0.25">
      <c r="A134">
        <v>13.2</v>
      </c>
      <c r="B134">
        <f t="shared" si="16"/>
        <v>0</v>
      </c>
      <c r="C134">
        <f t="shared" si="17"/>
        <v>0</v>
      </c>
      <c r="D134">
        <f t="shared" si="18"/>
        <v>0</v>
      </c>
      <c r="E134">
        <f t="shared" si="19"/>
        <v>0</v>
      </c>
      <c r="F134">
        <f t="shared" si="20"/>
        <v>0</v>
      </c>
    </row>
    <row r="135" spans="1:6" x14ac:dyDescent="0.25">
      <c r="A135">
        <v>13.3</v>
      </c>
      <c r="B135">
        <f t="shared" si="16"/>
        <v>0</v>
      </c>
      <c r="C135">
        <f t="shared" si="17"/>
        <v>0</v>
      </c>
      <c r="D135">
        <f t="shared" si="18"/>
        <v>0</v>
      </c>
      <c r="E135">
        <f t="shared" si="19"/>
        <v>0</v>
      </c>
      <c r="F135">
        <f t="shared" si="20"/>
        <v>0</v>
      </c>
    </row>
    <row r="136" spans="1:6" x14ac:dyDescent="0.25">
      <c r="A136">
        <v>13.4</v>
      </c>
      <c r="B136">
        <f t="shared" si="16"/>
        <v>0</v>
      </c>
      <c r="C136">
        <f t="shared" si="17"/>
        <v>0</v>
      </c>
      <c r="D136">
        <f t="shared" si="18"/>
        <v>0</v>
      </c>
      <c r="E136">
        <f t="shared" si="19"/>
        <v>0</v>
      </c>
      <c r="F136">
        <f t="shared" si="20"/>
        <v>0</v>
      </c>
    </row>
    <row r="137" spans="1:6" x14ac:dyDescent="0.25">
      <c r="A137">
        <v>13.5</v>
      </c>
      <c r="B137">
        <f t="shared" si="16"/>
        <v>0</v>
      </c>
      <c r="C137">
        <f t="shared" si="17"/>
        <v>0</v>
      </c>
      <c r="D137">
        <f t="shared" si="18"/>
        <v>0</v>
      </c>
      <c r="E137">
        <f t="shared" si="19"/>
        <v>0</v>
      </c>
      <c r="F137">
        <f t="shared" si="20"/>
        <v>0</v>
      </c>
    </row>
    <row r="138" spans="1:6" x14ac:dyDescent="0.25">
      <c r="A138">
        <v>13.600000000000099</v>
      </c>
      <c r="B138">
        <f t="shared" si="16"/>
        <v>0</v>
      </c>
      <c r="C138">
        <f t="shared" si="17"/>
        <v>0</v>
      </c>
      <c r="D138">
        <f t="shared" si="18"/>
        <v>0</v>
      </c>
      <c r="E138">
        <f t="shared" si="19"/>
        <v>0</v>
      </c>
      <c r="F138">
        <f t="shared" si="20"/>
        <v>0</v>
      </c>
    </row>
    <row r="139" spans="1:6" x14ac:dyDescent="0.25">
      <c r="A139">
        <v>13.700000000000101</v>
      </c>
      <c r="B139">
        <f t="shared" si="16"/>
        <v>0</v>
      </c>
      <c r="C139">
        <f t="shared" si="17"/>
        <v>0</v>
      </c>
      <c r="D139">
        <f t="shared" si="18"/>
        <v>0</v>
      </c>
      <c r="E139">
        <f t="shared" si="19"/>
        <v>0</v>
      </c>
      <c r="F139">
        <f t="shared" si="20"/>
        <v>0</v>
      </c>
    </row>
    <row r="140" spans="1:6" x14ac:dyDescent="0.25">
      <c r="A140">
        <v>13.8000000000001</v>
      </c>
      <c r="B140">
        <f t="shared" si="16"/>
        <v>0</v>
      </c>
      <c r="C140">
        <f t="shared" si="17"/>
        <v>0</v>
      </c>
      <c r="D140">
        <f t="shared" si="18"/>
        <v>0</v>
      </c>
      <c r="E140">
        <f t="shared" si="19"/>
        <v>0</v>
      </c>
      <c r="F140">
        <f t="shared" si="20"/>
        <v>0</v>
      </c>
    </row>
    <row r="141" spans="1:6" x14ac:dyDescent="0.25">
      <c r="A141">
        <v>13.9000000000001</v>
      </c>
      <c r="B141">
        <f t="shared" si="16"/>
        <v>0</v>
      </c>
      <c r="C141">
        <f t="shared" si="17"/>
        <v>0</v>
      </c>
      <c r="D141">
        <f t="shared" si="18"/>
        <v>0</v>
      </c>
      <c r="E141">
        <f t="shared" si="19"/>
        <v>0</v>
      </c>
      <c r="F141">
        <f t="shared" si="20"/>
        <v>0</v>
      </c>
    </row>
    <row r="142" spans="1:6" x14ac:dyDescent="0.25">
      <c r="A142">
        <v>14.000000000000099</v>
      </c>
      <c r="B142">
        <f t="shared" si="16"/>
        <v>0</v>
      </c>
      <c r="C142">
        <f t="shared" si="17"/>
        <v>0</v>
      </c>
      <c r="D142">
        <f t="shared" si="18"/>
        <v>0</v>
      </c>
      <c r="E142">
        <f t="shared" si="19"/>
        <v>0</v>
      </c>
      <c r="F142">
        <f t="shared" si="20"/>
        <v>0</v>
      </c>
    </row>
    <row r="143" spans="1:6" x14ac:dyDescent="0.25">
      <c r="A143">
        <v>14.100000000000099</v>
      </c>
      <c r="B143">
        <f t="shared" si="16"/>
        <v>0</v>
      </c>
      <c r="C143">
        <f t="shared" si="17"/>
        <v>0</v>
      </c>
      <c r="D143">
        <f t="shared" si="18"/>
        <v>0</v>
      </c>
      <c r="E143">
        <f t="shared" si="19"/>
        <v>0</v>
      </c>
      <c r="F143">
        <f t="shared" si="20"/>
        <v>0</v>
      </c>
    </row>
    <row r="144" spans="1:6" x14ac:dyDescent="0.25">
      <c r="A144">
        <v>14.200000000000101</v>
      </c>
      <c r="B144">
        <f t="shared" si="16"/>
        <v>0</v>
      </c>
      <c r="C144">
        <f t="shared" si="17"/>
        <v>0</v>
      </c>
      <c r="D144">
        <f t="shared" si="18"/>
        <v>0</v>
      </c>
      <c r="E144">
        <f t="shared" si="19"/>
        <v>0</v>
      </c>
      <c r="F144">
        <f t="shared" si="20"/>
        <v>0</v>
      </c>
    </row>
    <row r="145" spans="1:6" x14ac:dyDescent="0.25">
      <c r="A145">
        <v>14.3000000000001</v>
      </c>
      <c r="B145">
        <f t="shared" si="16"/>
        <v>0</v>
      </c>
      <c r="C145">
        <f t="shared" si="17"/>
        <v>0</v>
      </c>
      <c r="D145">
        <f t="shared" si="18"/>
        <v>0</v>
      </c>
      <c r="E145">
        <f t="shared" si="19"/>
        <v>0</v>
      </c>
      <c r="F145">
        <f t="shared" si="20"/>
        <v>0</v>
      </c>
    </row>
    <row r="146" spans="1:6" x14ac:dyDescent="0.25">
      <c r="A146">
        <v>14.4000000000001</v>
      </c>
      <c r="B146">
        <f t="shared" si="16"/>
        <v>0</v>
      </c>
      <c r="C146">
        <f t="shared" si="17"/>
        <v>0</v>
      </c>
      <c r="D146">
        <f t="shared" si="18"/>
        <v>0</v>
      </c>
      <c r="E146">
        <f t="shared" si="19"/>
        <v>0</v>
      </c>
      <c r="F146">
        <f t="shared" si="20"/>
        <v>0</v>
      </c>
    </row>
    <row r="147" spans="1:6" x14ac:dyDescent="0.25">
      <c r="A147">
        <v>14.500000000000099</v>
      </c>
      <c r="B147">
        <f t="shared" si="16"/>
        <v>0</v>
      </c>
      <c r="C147">
        <f t="shared" si="17"/>
        <v>0</v>
      </c>
      <c r="D147">
        <f t="shared" si="18"/>
        <v>0</v>
      </c>
      <c r="E147">
        <f t="shared" si="19"/>
        <v>0</v>
      </c>
      <c r="F147">
        <f t="shared" si="20"/>
        <v>0</v>
      </c>
    </row>
    <row r="148" spans="1:6" x14ac:dyDescent="0.25">
      <c r="A148">
        <v>14.600000000000099</v>
      </c>
      <c r="B148">
        <f t="shared" si="16"/>
        <v>0</v>
      </c>
      <c r="C148">
        <f t="shared" si="17"/>
        <v>0</v>
      </c>
      <c r="D148">
        <f t="shared" si="18"/>
        <v>0</v>
      </c>
      <c r="E148">
        <f t="shared" si="19"/>
        <v>0</v>
      </c>
      <c r="F148">
        <f t="shared" si="20"/>
        <v>0</v>
      </c>
    </row>
    <row r="149" spans="1:6" x14ac:dyDescent="0.25">
      <c r="A149">
        <v>14.700000000000101</v>
      </c>
      <c r="B149">
        <f t="shared" si="16"/>
        <v>0</v>
      </c>
      <c r="C149">
        <f t="shared" si="17"/>
        <v>0</v>
      </c>
      <c r="D149">
        <f t="shared" si="18"/>
        <v>0</v>
      </c>
      <c r="E149">
        <f t="shared" si="19"/>
        <v>0</v>
      </c>
      <c r="F149">
        <f t="shared" si="20"/>
        <v>0</v>
      </c>
    </row>
    <row r="150" spans="1:6" x14ac:dyDescent="0.25">
      <c r="A150">
        <v>14.8000000000001</v>
      </c>
      <c r="B150">
        <f t="shared" si="16"/>
        <v>0</v>
      </c>
      <c r="C150">
        <f t="shared" si="17"/>
        <v>0</v>
      </c>
      <c r="D150">
        <f t="shared" si="18"/>
        <v>0</v>
      </c>
      <c r="E150">
        <f t="shared" si="19"/>
        <v>0</v>
      </c>
      <c r="F150">
        <f t="shared" si="20"/>
        <v>0</v>
      </c>
    </row>
    <row r="151" spans="1:6" x14ac:dyDescent="0.25">
      <c r="A151">
        <v>14.9000000000001</v>
      </c>
      <c r="B151">
        <f t="shared" si="16"/>
        <v>0</v>
      </c>
      <c r="C151">
        <f t="shared" si="17"/>
        <v>0</v>
      </c>
      <c r="D151">
        <f t="shared" si="18"/>
        <v>0</v>
      </c>
      <c r="E151">
        <f t="shared" si="19"/>
        <v>0</v>
      </c>
      <c r="F151">
        <f t="shared" si="20"/>
        <v>0</v>
      </c>
    </row>
    <row r="152" spans="1:6" x14ac:dyDescent="0.25">
      <c r="A152">
        <v>15.000000000000099</v>
      </c>
      <c r="B152">
        <f t="shared" si="16"/>
        <v>0</v>
      </c>
      <c r="C152">
        <f t="shared" si="17"/>
        <v>0</v>
      </c>
      <c r="D152">
        <f t="shared" si="18"/>
        <v>0</v>
      </c>
      <c r="E152">
        <f t="shared" si="19"/>
        <v>0</v>
      </c>
      <c r="F152">
        <f t="shared" si="20"/>
        <v>0</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D0F7C9-6C68-4F59-9A68-7D5A8E20BC97}">
  <dimension ref="A1:M246"/>
  <sheetViews>
    <sheetView workbookViewId="0">
      <pane xSplit="1" ySplit="1" topLeftCell="E2" activePane="bottomRight" state="frozen"/>
      <selection pane="topRight" activeCell="B1" sqref="B1"/>
      <selection pane="bottomLeft" activeCell="A2" sqref="A2"/>
      <selection pane="bottomRight" activeCell="F69" sqref="F69"/>
    </sheetView>
  </sheetViews>
  <sheetFormatPr defaultRowHeight="15" x14ac:dyDescent="0.25"/>
  <cols>
    <col min="1" max="1" width="11.28515625" customWidth="1"/>
    <col min="2" max="2" width="10.85546875" bestFit="1" customWidth="1"/>
    <col min="3" max="3" width="18.140625" bestFit="1" customWidth="1"/>
    <col min="4" max="5" width="21" customWidth="1"/>
    <col min="6" max="6" width="31.28515625" customWidth="1"/>
    <col min="7" max="7" width="20.28515625" customWidth="1"/>
    <col min="8" max="8" width="35.7109375" customWidth="1"/>
    <col min="10" max="10" width="24.7109375" bestFit="1" customWidth="1"/>
    <col min="11" max="12" width="20.28515625" customWidth="1"/>
    <col min="13" max="13" width="30" customWidth="1"/>
  </cols>
  <sheetData>
    <row r="1" spans="1:13" ht="30" x14ac:dyDescent="0.25">
      <c r="A1" s="1" t="s">
        <v>0</v>
      </c>
      <c r="B1" s="9" t="s">
        <v>6</v>
      </c>
      <c r="C1" s="9" t="s">
        <v>53</v>
      </c>
      <c r="D1" s="9"/>
      <c r="E1" s="9" t="s">
        <v>55</v>
      </c>
      <c r="F1" s="9" t="s">
        <v>265</v>
      </c>
      <c r="G1" s="9"/>
      <c r="H1" s="9" t="s">
        <v>266</v>
      </c>
      <c r="J1" s="9" t="s">
        <v>267</v>
      </c>
      <c r="K1" s="9" t="s">
        <v>268</v>
      </c>
      <c r="L1" s="9"/>
      <c r="M1" s="9" t="s">
        <v>56</v>
      </c>
    </row>
    <row r="2" spans="1:13" x14ac:dyDescent="0.25">
      <c r="A2">
        <v>280</v>
      </c>
      <c r="B2">
        <f>'Input spectra'!B2</f>
        <v>2.8907850855113302</v>
      </c>
      <c r="C2" s="7">
        <f>'Input spectra'!E2</f>
        <v>1.66224499999999E-4</v>
      </c>
      <c r="E2" s="7">
        <f>C2*_transm</f>
        <v>1.5957551999999905E-4</v>
      </c>
      <c r="F2">
        <f>1-EXP(-_t*(B2*_c+'Input spectra'!Q2))</f>
        <v>1</v>
      </c>
      <c r="H2" s="7">
        <f>F2*E2</f>
        <v>1.5957551999999905E-4</v>
      </c>
      <c r="J2">
        <f>B2*_c/(B2*_c+'Input spectra'!Q2)</f>
        <v>0.98889679780808215</v>
      </c>
      <c r="K2">
        <f>'Input spectra'!Q2/(B2*_c+'Input spectra'!Q2)</f>
        <v>1.1103202191917898E-2</v>
      </c>
      <c r="L2" s="9"/>
      <c r="M2" s="9"/>
    </row>
    <row r="3" spans="1:13" x14ac:dyDescent="0.25">
      <c r="A3">
        <v>285</v>
      </c>
      <c r="B3">
        <f>'Input spectra'!B3</f>
        <v>2.81409489558277</v>
      </c>
      <c r="C3" s="7">
        <f>'Input spectra'!E3</f>
        <v>109258.35924999999</v>
      </c>
      <c r="E3" s="7">
        <f>C3*_transm</f>
        <v>104888.02488</v>
      </c>
      <c r="F3">
        <f>1-EXP(-_t*(B3*_c+'Input spectra'!Q3))</f>
        <v>1</v>
      </c>
      <c r="H3" s="7">
        <f t="shared" ref="H3:H5" si="0">F3*E3</f>
        <v>104888.02488</v>
      </c>
      <c r="J3">
        <f>B3*_c/(B3*_c+'Input spectra'!Q3)</f>
        <v>0.99018026798654868</v>
      </c>
      <c r="K3">
        <f>'Input spectra'!Q3/(B3*_c+'Input spectra'!Q3)</f>
        <v>9.8197320134512083E-3</v>
      </c>
      <c r="L3" s="9"/>
      <c r="M3" s="9"/>
    </row>
    <row r="4" spans="1:13" x14ac:dyDescent="0.25">
      <c r="A4">
        <v>290</v>
      </c>
      <c r="B4">
        <f>'Input spectra'!B4</f>
        <v>2.7374047056542099</v>
      </c>
      <c r="C4" s="7">
        <f>'Input spectra'!E4</f>
        <v>50645251700</v>
      </c>
      <c r="E4" s="7">
        <f>C4*_transm</f>
        <v>48619441632</v>
      </c>
      <c r="F4">
        <f>1-EXP(-_t*(B4*_c+'Input spectra'!Q4))</f>
        <v>1</v>
      </c>
      <c r="H4" s="7">
        <f t="shared" si="0"/>
        <v>48619441632</v>
      </c>
      <c r="J4">
        <f>B4*_c/(B4*_c+'Input spectra'!Q4)</f>
        <v>0.99153927447015777</v>
      </c>
      <c r="K4">
        <f>'Input spectra'!Q4/(B4*_c+'Input spectra'!Q4)</f>
        <v>8.4607255298422262E-3</v>
      </c>
      <c r="L4" s="9"/>
      <c r="M4" s="9"/>
    </row>
    <row r="5" spans="1:13" x14ac:dyDescent="0.25">
      <c r="A5">
        <v>295</v>
      </c>
      <c r="B5">
        <f>'Input spectra'!B5</f>
        <v>2.6607145157256502</v>
      </c>
      <c r="C5" s="7">
        <f>'Input spectra'!E5</f>
        <v>109214652400000</v>
      </c>
      <c r="E5" s="7">
        <f>C5*_transm</f>
        <v>104846066304000</v>
      </c>
      <c r="F5">
        <f>1-EXP(-_t*(B5*_c+'Input spectra'!Q5))</f>
        <v>1</v>
      </c>
      <c r="H5" s="7">
        <f t="shared" si="0"/>
        <v>104846066304000</v>
      </c>
      <c r="J5">
        <f>B5*_c/(B5*_c+'Input spectra'!Q5)</f>
        <v>0.99298068776237924</v>
      </c>
      <c r="K5">
        <f>'Input spectra'!Q5/(B5*_c+'Input spectra'!Q5)</f>
        <v>7.0193122376207067E-3</v>
      </c>
      <c r="L5" s="9"/>
      <c r="M5" s="17" t="s">
        <v>305</v>
      </c>
    </row>
    <row r="6" spans="1:13" x14ac:dyDescent="0.25">
      <c r="A6">
        <v>300</v>
      </c>
      <c r="B6">
        <f>'Input spectra'!B6</f>
        <v>2.5840243257970901</v>
      </c>
      <c r="C6" s="7">
        <f>'Input spectra'!E6</f>
        <v>7655950000000000</v>
      </c>
      <c r="E6" s="7">
        <f>C6*_transm</f>
        <v>7349712000000000</v>
      </c>
      <c r="F6">
        <f>1-EXP(-_t*(B6*_c+'Input spectra'!Q6))</f>
        <v>1</v>
      </c>
      <c r="H6" s="7">
        <f>F6*E6</f>
        <v>7349712000000000</v>
      </c>
      <c r="J6">
        <f>B6*_c/(B6*_c+'Input spectra'!Q6)</f>
        <v>0.99451223763962571</v>
      </c>
      <c r="K6">
        <f>'Input spectra'!Q6/(B6*_c+'Input spectra'!Q6)</f>
        <v>5.4877623603742836E-3</v>
      </c>
      <c r="M6" s="7">
        <f>SUMPRODUCT(J2:J256,H2:H256)</f>
        <v>5.1122767974266569E+20</v>
      </c>
    </row>
    <row r="7" spans="1:13" x14ac:dyDescent="0.25">
      <c r="A7">
        <v>305</v>
      </c>
      <c r="B7">
        <f>'Input spectra'!B7</f>
        <v>2.5073341358685299</v>
      </c>
      <c r="C7" s="7">
        <f>'Input spectra'!E7</f>
        <v>1.216055E+17</v>
      </c>
      <c r="E7" s="7">
        <f t="shared" ref="E7:E37" si="1">C7*_transm</f>
        <v>1.1674128E+17</v>
      </c>
      <c r="F7">
        <f>1-EXP(-_t*(B7*_c+'Input spectra'!Q7))</f>
        <v>1</v>
      </c>
      <c r="H7" s="7">
        <f t="shared" ref="H7:H70" si="2">F7*E7</f>
        <v>1.1674128E+17</v>
      </c>
      <c r="J7">
        <f>B7*_c/(B7*_c+'Input spectra'!Q7)</f>
        <v>0.99529544034454798</v>
      </c>
      <c r="K7">
        <f>'Input spectra'!Q7/(B7*_c+'Input spectra'!Q7)</f>
        <v>4.704559655451971E-3</v>
      </c>
      <c r="M7" s="7"/>
    </row>
    <row r="8" spans="1:13" x14ac:dyDescent="0.25">
      <c r="A8">
        <v>310</v>
      </c>
      <c r="B8">
        <f>'Input spectra'!B8</f>
        <v>2.4306439459399698</v>
      </c>
      <c r="C8" s="7">
        <f>'Input spectra'!E8</f>
        <v>4.09593E+17</v>
      </c>
      <c r="E8" s="7">
        <f t="shared" si="1"/>
        <v>3.9320928E+17</v>
      </c>
      <c r="F8">
        <f>1-EXP(-_t*(B8*_c+'Input spectra'!Q8))</f>
        <v>0.99999999999999989</v>
      </c>
      <c r="H8" s="7">
        <f t="shared" si="2"/>
        <v>3.9320927999999994E+17</v>
      </c>
      <c r="J8">
        <f>B8*_c/(B8*_c+'Input spectra'!Q8)</f>
        <v>0.99573140195105658</v>
      </c>
      <c r="K8">
        <f>'Input spectra'!Q8/(B8*_c+'Input spectra'!Q8)</f>
        <v>4.2685980489434302E-3</v>
      </c>
      <c r="M8" t="s">
        <v>85</v>
      </c>
    </row>
    <row r="9" spans="1:13" x14ac:dyDescent="0.25">
      <c r="A9">
        <v>315</v>
      </c>
      <c r="B9">
        <f>'Input spectra'!B9</f>
        <v>2.3539537560114101</v>
      </c>
      <c r="C9" s="7">
        <f>'Input spectra'!E9</f>
        <v>1.0301E+18</v>
      </c>
      <c r="E9" s="7">
        <f t="shared" si="1"/>
        <v>9.88896E+17</v>
      </c>
      <c r="F9">
        <f>1-EXP(-_t*(B9*_c+'Input spectra'!Q9))</f>
        <v>0.99999999999999956</v>
      </c>
      <c r="H9" s="7">
        <f t="shared" si="2"/>
        <v>9.8889599999999962E+17</v>
      </c>
      <c r="J9">
        <f>B9*_c/(B9*_c+'Input spectra'!Q9)</f>
        <v>0.99600077627768424</v>
      </c>
      <c r="K9">
        <f>'Input spectra'!Q9/(B9*_c+'Input spectra'!Q9)</f>
        <v>3.9992237223157364E-3</v>
      </c>
      <c r="M9" s="7">
        <f>SUM(H2:H256)</f>
        <v>5.7507935114835054E+20</v>
      </c>
    </row>
    <row r="10" spans="1:13" x14ac:dyDescent="0.25">
      <c r="A10">
        <v>320</v>
      </c>
      <c r="B10">
        <f>'Input spectra'!B10</f>
        <v>2.27726356608285</v>
      </c>
      <c r="C10" s="7">
        <f>'Input spectra'!E10</f>
        <v>1.71054E+18</v>
      </c>
      <c r="E10" s="7">
        <f t="shared" si="1"/>
        <v>1.6421184E+18</v>
      </c>
      <c r="F10">
        <f>1-EXP(-_t*(B10*_c+'Input spectra'!Q10))</f>
        <v>0.99999999999999867</v>
      </c>
      <c r="H10" s="7">
        <f t="shared" si="2"/>
        <v>1.6421183999999977E+18</v>
      </c>
      <c r="J10">
        <f>B10*_c/(B10*_c+'Input spectra'!Q10)</f>
        <v>0.99624970393509094</v>
      </c>
      <c r="K10">
        <f>'Input spectra'!Q10/(B10*_c+'Input spectra'!Q10)</f>
        <v>3.7502960649089994E-3</v>
      </c>
    </row>
    <row r="11" spans="1:13" x14ac:dyDescent="0.25">
      <c r="A11">
        <v>325</v>
      </c>
      <c r="B11">
        <f>'Input spectra'!B11</f>
        <v>2.2005733761542898</v>
      </c>
      <c r="C11" s="7">
        <f>'Input spectra'!E11</f>
        <v>2.372905E+18</v>
      </c>
      <c r="E11" s="7">
        <f t="shared" si="1"/>
        <v>2.2779888E+18</v>
      </c>
      <c r="F11">
        <f>1-EXP(-_t*(B11*_c+'Input spectra'!Q11))</f>
        <v>0.99999999999999589</v>
      </c>
      <c r="H11" s="7">
        <f t="shared" si="2"/>
        <v>2.2779887999999905E+18</v>
      </c>
      <c r="J11">
        <f>B11*_c/(B11*_c+'Input spectra'!Q11)</f>
        <v>0.99649584191540852</v>
      </c>
      <c r="K11">
        <f>'Input spectra'!Q11/(B11*_c+'Input spectra'!Q11)</f>
        <v>3.5041580845915597E-3</v>
      </c>
      <c r="M11" s="7" t="s">
        <v>169</v>
      </c>
    </row>
    <row r="12" spans="1:13" x14ac:dyDescent="0.25">
      <c r="A12">
        <v>330</v>
      </c>
      <c r="B12">
        <f>'Input spectra'!B12</f>
        <v>2.1238831862257301</v>
      </c>
      <c r="C12" s="7">
        <f>'Input spectra'!E12</f>
        <v>3.80608E+18</v>
      </c>
      <c r="E12" s="7">
        <f t="shared" si="1"/>
        <v>3.6538368E+18</v>
      </c>
      <c r="F12">
        <f>1-EXP(-_t*(B12*_c+'Input spectra'!Q12))</f>
        <v>0.9999999999999869</v>
      </c>
      <c r="H12" s="7">
        <f t="shared" si="2"/>
        <v>3.6538367999999524E+18</v>
      </c>
      <c r="J12">
        <f>B12*_c/(B12*_c+'Input spectra'!Q12)</f>
        <v>0.996695562630315</v>
      </c>
      <c r="K12">
        <f>'Input spectra'!Q12/(B12*_c+'Input spectra'!Q12)</f>
        <v>3.3044373696849367E-3</v>
      </c>
      <c r="M12" s="7">
        <f>M9-M6</f>
        <v>6.3851671405684851E+19</v>
      </c>
    </row>
    <row r="13" spans="1:13" x14ac:dyDescent="0.25">
      <c r="A13">
        <v>335</v>
      </c>
      <c r="B13">
        <f>'Input spectra'!B13</f>
        <v>2.04719299629717</v>
      </c>
      <c r="C13" s="7">
        <f>'Input spectra'!E13</f>
        <v>3.83847E+18</v>
      </c>
      <c r="E13" s="7">
        <f t="shared" si="1"/>
        <v>3.6849312E+18</v>
      </c>
      <c r="F13">
        <f>1-EXP(-_t*(B13*_c+'Input spectra'!Q13))</f>
        <v>0.99999999999995803</v>
      </c>
      <c r="H13" s="7">
        <f t="shared" si="2"/>
        <v>3.6849311999998454E+18</v>
      </c>
      <c r="J13">
        <f>B13*_c/(B13*_c+'Input spectra'!Q13)</f>
        <v>0.99692242903320316</v>
      </c>
      <c r="K13">
        <f>'Input spectra'!Q13/(B13*_c+'Input spectra'!Q13)</f>
        <v>3.077570966796866E-3</v>
      </c>
    </row>
    <row r="14" spans="1:13" x14ac:dyDescent="0.25">
      <c r="A14">
        <v>340</v>
      </c>
      <c r="B14">
        <f>'Input spectra'!B14</f>
        <v>1.9705028063686101</v>
      </c>
      <c r="C14" s="7">
        <f>'Input spectra'!E14</f>
        <v>4.216485E+18</v>
      </c>
      <c r="E14" s="7">
        <f t="shared" si="1"/>
        <v>4.0478256E+18</v>
      </c>
      <c r="F14">
        <f>1-EXP(-_t*(B14*_c+'Input spectra'!Q14))</f>
        <v>0.999999999999866</v>
      </c>
      <c r="H14" s="7">
        <f t="shared" si="2"/>
        <v>4.0478255999994578E+18</v>
      </c>
      <c r="J14">
        <f>B14*_c/(B14*_c+'Input spectra'!Q14)</f>
        <v>0.99718591140793711</v>
      </c>
      <c r="K14">
        <f>'Input spectra'!Q14/(B14*_c+'Input spectra'!Q14)</f>
        <v>2.8140885920629648E-3</v>
      </c>
    </row>
    <row r="15" spans="1:13" x14ac:dyDescent="0.25">
      <c r="A15">
        <v>345</v>
      </c>
      <c r="B15">
        <f>'Input spectra'!B15</f>
        <v>1.8938126164400599</v>
      </c>
      <c r="C15" s="7">
        <f>'Input spectra'!E15</f>
        <v>3.918335E+18</v>
      </c>
      <c r="E15" s="7">
        <f t="shared" si="1"/>
        <v>3.7616016E+18</v>
      </c>
      <c r="F15">
        <f>1-EXP(-_t*(B15*_c+'Input spectra'!Q15))</f>
        <v>0.99999999999957345</v>
      </c>
      <c r="H15" s="7">
        <f t="shared" si="2"/>
        <v>3.7616015999983954E+18</v>
      </c>
      <c r="J15">
        <f>B15*_c/(B15*_c+'Input spectra'!Q15)</f>
        <v>0.99734029245830913</v>
      </c>
      <c r="K15">
        <f>'Input spectra'!Q15/(B15*_c+'Input spectra'!Q15)</f>
        <v>2.6597075416908778E-3</v>
      </c>
    </row>
    <row r="16" spans="1:13" x14ac:dyDescent="0.25">
      <c r="A16">
        <v>350</v>
      </c>
      <c r="B16">
        <f>'Input spectra'!B16</f>
        <v>1.8171224265115</v>
      </c>
      <c r="C16" s="7">
        <f>'Input spectra'!E16</f>
        <v>4.61123E+18</v>
      </c>
      <c r="E16" s="7">
        <f t="shared" si="1"/>
        <v>4.4267808E+18</v>
      </c>
      <c r="F16">
        <f>1-EXP(-_t*(B16*_c+'Input spectra'!Q16))</f>
        <v>0.99999999999864486</v>
      </c>
      <c r="H16" s="7">
        <f t="shared" si="2"/>
        <v>4.4267807999940009E+18</v>
      </c>
      <c r="J16">
        <f>B16*_c/(B16*_c+'Input spectra'!Q16)</f>
        <v>0.99742785226358022</v>
      </c>
      <c r="K16">
        <f>'Input spectra'!Q16/(B16*_c+'Input spectra'!Q16)</f>
        <v>2.572147736419761E-3</v>
      </c>
    </row>
    <row r="17" spans="1:11" x14ac:dyDescent="0.25">
      <c r="A17">
        <v>355</v>
      </c>
      <c r="B17">
        <f>'Input spectra'!B17</f>
        <v>1.7404322365829401</v>
      </c>
      <c r="C17" s="7">
        <f>'Input spectra'!E17</f>
        <v>5.40045E+18</v>
      </c>
      <c r="E17" s="7">
        <f t="shared" si="1"/>
        <v>5.184432E+18</v>
      </c>
      <c r="F17">
        <f>1-EXP(-_t*(B17*_c+'Input spectra'!Q17))</f>
        <v>0.99999999999569522</v>
      </c>
      <c r="H17" s="7">
        <f t="shared" si="2"/>
        <v>5.1844319999776819E+18</v>
      </c>
      <c r="J17">
        <f>B17*_c/(B17*_c+'Input spectra'!Q17)</f>
        <v>0.99752314598568126</v>
      </c>
      <c r="K17">
        <f>'Input spectra'!Q17/(B17*_c+'Input spectra'!Q17)</f>
        <v>2.4768540143187572E-3</v>
      </c>
    </row>
    <row r="18" spans="1:11" x14ac:dyDescent="0.25">
      <c r="A18">
        <v>360</v>
      </c>
      <c r="B18">
        <f>'Input spectra'!B18</f>
        <v>1.66374204665438</v>
      </c>
      <c r="C18" s="7">
        <f>'Input spectra'!E18</f>
        <v>5.25235E+18</v>
      </c>
      <c r="E18" s="7">
        <f t="shared" si="1"/>
        <v>5.042256E+18</v>
      </c>
      <c r="F18">
        <f>1-EXP(-_t*(B18*_c+'Input spectra'!Q18))</f>
        <v>0.99999999998632549</v>
      </c>
      <c r="H18" s="7">
        <f t="shared" si="2"/>
        <v>5.04225599993105E+18</v>
      </c>
      <c r="J18">
        <f>B18*_c/(B18*_c+'Input spectra'!Q18)</f>
        <v>0.99762724564220584</v>
      </c>
      <c r="K18">
        <f>'Input spectra'!Q18/(B18*_c+'Input spectra'!Q18)</f>
        <v>2.3727543577941545E-3</v>
      </c>
    </row>
    <row r="19" spans="1:11" x14ac:dyDescent="0.25">
      <c r="A19">
        <v>365</v>
      </c>
      <c r="B19">
        <f>'Input spectra'!B19</f>
        <v>1.5870518567258201</v>
      </c>
      <c r="C19" s="7">
        <f>'Input spectra'!E19</f>
        <v>5.80045E+18</v>
      </c>
      <c r="E19" s="7">
        <f t="shared" si="1"/>
        <v>5.568432E+18</v>
      </c>
      <c r="F19">
        <f>1-EXP(-_t*(B19*_c+'Input spectra'!Q19))</f>
        <v>0.99999999995661892</v>
      </c>
      <c r="H19" s="7">
        <f t="shared" si="2"/>
        <v>5.5684319997584353E+18</v>
      </c>
      <c r="J19">
        <f>B19*_c/(B19*_c+'Input spectra'!Q19)</f>
        <v>0.99768574563639478</v>
      </c>
      <c r="K19">
        <f>'Input spectra'!Q19/(B19*_c+'Input spectra'!Q19)</f>
        <v>2.314254363605182E-3</v>
      </c>
    </row>
    <row r="20" spans="1:11" x14ac:dyDescent="0.25">
      <c r="A20">
        <v>370</v>
      </c>
      <c r="B20">
        <f>'Input spectra'!B20</f>
        <v>1.5103616667972599</v>
      </c>
      <c r="C20" s="7">
        <f>'Input spectra'!E20</f>
        <v>6.81765E+18</v>
      </c>
      <c r="E20" s="7">
        <f t="shared" si="1"/>
        <v>6.544944E+18</v>
      </c>
      <c r="F20">
        <f>1-EXP(-_t*(B20*_c+'Input spectra'!Q20))</f>
        <v>0.99999999986242016</v>
      </c>
      <c r="H20" s="7">
        <f t="shared" si="2"/>
        <v>6.5449439990995476E+18</v>
      </c>
      <c r="J20">
        <f>B20*_c/(B20*_c+'Input spectra'!Q20)</f>
        <v>0.99773672870214525</v>
      </c>
      <c r="K20">
        <f>'Input spectra'!Q20/(B20*_c+'Input spectra'!Q20)</f>
        <v>2.2632712978546718E-3</v>
      </c>
    </row>
    <row r="21" spans="1:11" x14ac:dyDescent="0.25">
      <c r="A21">
        <v>375</v>
      </c>
      <c r="B21">
        <f>'Input spectra'!B21</f>
        <v>1.4336714768687</v>
      </c>
      <c r="C21" s="7">
        <f>'Input spectra'!E21</f>
        <v>5.60565E+18</v>
      </c>
      <c r="E21" s="7">
        <f t="shared" si="1"/>
        <v>5.381424E+18</v>
      </c>
      <c r="F21">
        <f>1-EXP(-_t*(B21*_c+'Input spectra'!Q21))</f>
        <v>0.99999999956367558</v>
      </c>
      <c r="H21" s="7">
        <f t="shared" si="2"/>
        <v>5.3814239976519537E+18</v>
      </c>
      <c r="J21">
        <f>B21*_c/(B21*_c+'Input spectra'!Q21)</f>
        <v>0.99779317223388375</v>
      </c>
      <c r="K21">
        <f>'Input spectra'!Q21/(B21*_c+'Input spectra'!Q21)</f>
        <v>2.2068277661163602E-3</v>
      </c>
    </row>
    <row r="22" spans="1:11" x14ac:dyDescent="0.25">
      <c r="A22">
        <v>380</v>
      </c>
      <c r="B22">
        <f>'Input spectra'!B22</f>
        <v>1.3569812869401401</v>
      </c>
      <c r="C22" s="7">
        <f>'Input spectra'!E22</f>
        <v>6.7199E+18</v>
      </c>
      <c r="E22" s="7">
        <f t="shared" si="1"/>
        <v>6.451104E+18</v>
      </c>
      <c r="F22">
        <f>1-EXP(-_t*(B22*_c+'Input spectra'!Q22))</f>
        <v>0.99999999861622912</v>
      </c>
      <c r="H22" s="7">
        <f t="shared" si="2"/>
        <v>6.45110399107315E+18</v>
      </c>
      <c r="J22">
        <f>B22*_c/(B22*_c+'Input spectra'!Q22)</f>
        <v>0.99785600312088552</v>
      </c>
      <c r="K22">
        <f>'Input spectra'!Q22/(B22*_c+'Input spectra'!Q22)</f>
        <v>2.1439968791144609E-3</v>
      </c>
    </row>
    <row r="23" spans="1:11" x14ac:dyDescent="0.25">
      <c r="A23">
        <v>385</v>
      </c>
      <c r="B23">
        <f>'Input spectra'!B23</f>
        <v>1.2802910970115799</v>
      </c>
      <c r="C23" s="7">
        <f>'Input spectra'!E23</f>
        <v>6.2902E+18</v>
      </c>
      <c r="E23" s="7">
        <f t="shared" si="1"/>
        <v>6.038592E+18</v>
      </c>
      <c r="F23">
        <f>1-EXP(-_t*(B23*_c+'Input spectra'!Q23))</f>
        <v>0.99999999561696118</v>
      </c>
      <c r="H23" s="7">
        <f t="shared" si="2"/>
        <v>6.0385919735326167E+18</v>
      </c>
      <c r="J23">
        <f>B23*_c/(B23*_c+'Input spectra'!Q23)</f>
        <v>0.99786147103370071</v>
      </c>
      <c r="K23">
        <f>'Input spectra'!Q23/(B23*_c+'Input spectra'!Q23)</f>
        <v>2.1385289662993168E-3</v>
      </c>
    </row>
    <row r="24" spans="1:11" x14ac:dyDescent="0.25">
      <c r="A24">
        <v>390</v>
      </c>
      <c r="B24">
        <f>'Input spectra'!B24</f>
        <v>1.20360090708302</v>
      </c>
      <c r="C24" s="7">
        <f>'Input spectra'!E24</f>
        <v>7.7233E+18</v>
      </c>
      <c r="E24" s="7">
        <f t="shared" si="1"/>
        <v>7.414368E+18</v>
      </c>
      <c r="F24">
        <f>1-EXP(-_t*(B24*_c+'Input spectra'!Q24))</f>
        <v>0.99999998613491226</v>
      </c>
      <c r="H24" s="7">
        <f t="shared" si="2"/>
        <v>7.4143678971991368E+18</v>
      </c>
      <c r="J24">
        <f>B24*_c/(B24*_c+'Input spectra'!Q24)</f>
        <v>0.99779603942858841</v>
      </c>
      <c r="K24">
        <f>'Input spectra'!Q24/(B24*_c+'Input spectra'!Q24)</f>
        <v>2.2039605714115492E-3</v>
      </c>
    </row>
    <row r="25" spans="1:11" x14ac:dyDescent="0.25">
      <c r="A25">
        <v>395</v>
      </c>
      <c r="B25">
        <f>'Input spectra'!B25</f>
        <v>1.1269107171544599</v>
      </c>
      <c r="C25" s="7">
        <f>'Input spectra'!E25</f>
        <v>7.8248E+18</v>
      </c>
      <c r="E25" s="7">
        <f t="shared" si="1"/>
        <v>7.511808E+18</v>
      </c>
      <c r="F25">
        <f>1-EXP(-_t*(B25*_c+'Input spectra'!Q25))</f>
        <v>0.99999995613986847</v>
      </c>
      <c r="H25" s="7">
        <f t="shared" si="2"/>
        <v>7.511807670531113E+18</v>
      </c>
      <c r="J25">
        <f>B25*_c/(B25*_c+'Input spectra'!Q25)</f>
        <v>0.99772171253885056</v>
      </c>
      <c r="K25">
        <f>'Input spectra'!Q25/(B25*_c+'Input spectra'!Q25)</f>
        <v>2.2782874611493894E-3</v>
      </c>
    </row>
    <row r="26" spans="1:11" x14ac:dyDescent="0.25">
      <c r="A26">
        <v>400</v>
      </c>
      <c r="B26">
        <f>'Input spectra'!B26</f>
        <v>1.04171843961628</v>
      </c>
      <c r="C26" s="7">
        <f>'Input spectra'!E26</f>
        <v>1.120655E+19</v>
      </c>
      <c r="E26" s="7">
        <f t="shared" si="1"/>
        <v>1.0758288E+19</v>
      </c>
      <c r="F26">
        <f>1-EXP(-_t*(B26*_c+'Input spectra'!Q26))</f>
        <v>0.99999984238288186</v>
      </c>
      <c r="H26" s="7">
        <f t="shared" si="2"/>
        <v>1.0758286304309649E+19</v>
      </c>
      <c r="J26">
        <f>B26*_c/(B26*_c+'Input spectra'!Q26)</f>
        <v>0.99761730051280217</v>
      </c>
      <c r="K26">
        <f>'Input spectra'!Q26/(B26*_c+'Input spectra'!Q26)</f>
        <v>2.3826994871977859E-3</v>
      </c>
    </row>
    <row r="27" spans="1:11" x14ac:dyDescent="0.25">
      <c r="A27">
        <v>405</v>
      </c>
      <c r="B27">
        <f>'Input spectra'!B27</f>
        <v>0.98858050682464405</v>
      </c>
      <c r="C27" s="7">
        <f>'Input spectra'!E27</f>
        <v>1.171595E+19</v>
      </c>
      <c r="E27" s="7">
        <f t="shared" si="1"/>
        <v>1.1247312E+19</v>
      </c>
      <c r="F27">
        <f>1-EXP(-_t*(B27*_c+'Input spectra'!Q27))</f>
        <v>0.9999996497957111</v>
      </c>
      <c r="H27" s="7">
        <f t="shared" si="2"/>
        <v>1.1247308061143099E+19</v>
      </c>
      <c r="J27">
        <f>B27*_c/(B27*_c+'Input spectra'!Q27)</f>
        <v>0.99757536656333023</v>
      </c>
      <c r="K27">
        <f>'Input spectra'!Q27/(B27*_c+'Input spectra'!Q27)</f>
        <v>2.4246334366697085E-3</v>
      </c>
    </row>
    <row r="28" spans="1:11" x14ac:dyDescent="0.25">
      <c r="A28">
        <v>410</v>
      </c>
      <c r="B28">
        <f>'Input spectra'!B28</f>
        <v>0.90328834272374003</v>
      </c>
      <c r="C28" s="7">
        <f>'Input spectra'!E28</f>
        <v>1.1216E+19</v>
      </c>
      <c r="E28" s="7">
        <f t="shared" si="1"/>
        <v>1.076736E+19</v>
      </c>
      <c r="F28">
        <f>1-EXP(-_t*(B28*_c+'Input spectra'!Q28))</f>
        <v>0.99999873963852148</v>
      </c>
      <c r="H28" s="7">
        <f t="shared" si="2"/>
        <v>1.0767346429234231E+19</v>
      </c>
      <c r="J28">
        <f>B28*_c/(B28*_c+'Input spectra'!Q28)</f>
        <v>0.99743915173730402</v>
      </c>
      <c r="K28">
        <f>'Input spectra'!Q28/(B28*_c+'Input spectra'!Q28)</f>
        <v>2.560848262696046E-3</v>
      </c>
    </row>
    <row r="29" spans="1:11" x14ac:dyDescent="0.25">
      <c r="A29">
        <v>415</v>
      </c>
      <c r="B29">
        <f>'Input spectra'!B29</f>
        <v>0.81398434775870698</v>
      </c>
      <c r="C29" s="7">
        <f>'Input spectra'!E29</f>
        <v>1.2736E+19</v>
      </c>
      <c r="E29" s="7">
        <f t="shared" si="1"/>
        <v>1.222656E+19</v>
      </c>
      <c r="F29">
        <f>1-EXP(-_t*(B29*_c+'Input spectra'!Q29))</f>
        <v>0.99999518458529058</v>
      </c>
      <c r="H29" s="7">
        <f t="shared" si="2"/>
        <v>1.2226501124043131E+19</v>
      </c>
      <c r="J29">
        <f>B29*_c/(B29*_c+'Input spectra'!Q29)</f>
        <v>0.99722933397847413</v>
      </c>
      <c r="K29">
        <f>'Input spectra'!Q29/(B29*_c+'Input spectra'!Q29)</f>
        <v>2.7706660215258742E-3</v>
      </c>
    </row>
    <row r="30" spans="1:11" x14ac:dyDescent="0.25">
      <c r="A30">
        <v>420</v>
      </c>
      <c r="B30">
        <f>'Input spectra'!B30</f>
        <v>0.74366118039737805</v>
      </c>
      <c r="C30" s="7">
        <f>'Input spectra'!E30</f>
        <v>1.21631E+19</v>
      </c>
      <c r="E30" s="7">
        <f t="shared" si="1"/>
        <v>1.1676576E+19</v>
      </c>
      <c r="F30">
        <f>1-EXP(-_t*(B30*_c+'Input spectra'!Q30))</f>
        <v>0.99998616040953869</v>
      </c>
      <c r="H30" s="7">
        <f t="shared" si="2"/>
        <v>1.167641440097017E+19</v>
      </c>
      <c r="J30">
        <f>B30*_c/(B30*_c+'Input spectra'!Q30)</f>
        <v>0.9970450875427419</v>
      </c>
      <c r="K30">
        <f>'Input spectra'!Q30/(B30*_c+'Input spectra'!Q30)</f>
        <v>2.9549124572581346E-3</v>
      </c>
    </row>
    <row r="31" spans="1:11" x14ac:dyDescent="0.25">
      <c r="A31">
        <v>425</v>
      </c>
      <c r="B31">
        <f>'Input spectra'!B31</f>
        <v>0.69263435933641204</v>
      </c>
      <c r="C31" s="7">
        <f>'Input spectra'!E31</f>
        <v>1.32567E+19</v>
      </c>
      <c r="E31" s="7">
        <f t="shared" si="1"/>
        <v>1.2726432E+19</v>
      </c>
      <c r="F31">
        <f>1-EXP(-_t*(B31*_c+'Input spectra'!Q31))</f>
        <v>0.99997022112192069</v>
      </c>
      <c r="H31" s="7">
        <f t="shared" si="2"/>
        <v>1.2726053021133087E+19</v>
      </c>
      <c r="J31">
        <f>B31*_c/(B31*_c+'Input spectra'!Q31)</f>
        <v>0.99691069783387642</v>
      </c>
      <c r="K31">
        <f>'Input spectra'!Q31/(B31*_c+'Input spectra'!Q31)</f>
        <v>3.0893021661236096E-3</v>
      </c>
    </row>
    <row r="32" spans="1:11" x14ac:dyDescent="0.25">
      <c r="A32">
        <v>430</v>
      </c>
      <c r="B32">
        <f>'Input spectra'!B32</f>
        <v>0.61922442137913203</v>
      </c>
      <c r="C32" s="7">
        <f>'Input spectra'!E32</f>
        <v>9.6187E+18</v>
      </c>
      <c r="E32" s="7">
        <f t="shared" si="1"/>
        <v>9.233952E+18</v>
      </c>
      <c r="F32">
        <f>1-EXP(-_t*(B32*_c+'Input spectra'!Q32))</f>
        <v>0.99991035906311898</v>
      </c>
      <c r="H32" s="7">
        <f t="shared" si="2"/>
        <v>9.2331242598916055E+18</v>
      </c>
      <c r="J32">
        <f>B32*_c/(B32*_c+'Input spectra'!Q32)</f>
        <v>0.99663807397347337</v>
      </c>
      <c r="K32">
        <f>'Input spectra'!Q32/(B32*_c+'Input spectra'!Q32)</f>
        <v>3.3619260265267395E-3</v>
      </c>
    </row>
    <row r="33" spans="1:11" x14ac:dyDescent="0.25">
      <c r="A33">
        <v>435</v>
      </c>
      <c r="B33">
        <f>'Input spectra'!B33</f>
        <v>0.55786147901928596</v>
      </c>
      <c r="C33" s="7">
        <f>'Input spectra'!E33</f>
        <v>1.35823E+19</v>
      </c>
      <c r="E33" s="7">
        <f t="shared" si="1"/>
        <v>1.3039008E+19</v>
      </c>
      <c r="F33">
        <f>1-EXP(-_t*(B33*_c+'Input spectra'!Q33))</f>
        <v>0.99977481004965585</v>
      </c>
      <c r="H33" s="7">
        <f t="shared" si="2"/>
        <v>1.3036071746435942E+19</v>
      </c>
      <c r="J33">
        <f>B33*_c/(B33*_c+'Input spectra'!Q33)</f>
        <v>0.99635126974966348</v>
      </c>
      <c r="K33">
        <f>'Input spectra'!Q33/(B33*_c+'Input spectra'!Q33)</f>
        <v>3.648730250336497E-3</v>
      </c>
    </row>
    <row r="34" spans="1:11" x14ac:dyDescent="0.25">
      <c r="A34">
        <v>440</v>
      </c>
      <c r="B34">
        <f>'Input spectra'!B34</f>
        <v>0.51086189430167706</v>
      </c>
      <c r="C34" s="7">
        <f>'Input spectra'!E34</f>
        <v>1.46654E+19</v>
      </c>
      <c r="E34" s="7">
        <f t="shared" si="1"/>
        <v>1.4078784E+19</v>
      </c>
      <c r="F34">
        <f>1-EXP(-_t*(B34*_c+'Input spectra'!Q34))</f>
        <v>0.99954409056145055</v>
      </c>
      <c r="H34" s="7">
        <f t="shared" si="2"/>
        <v>1.4072365349491102E+19</v>
      </c>
      <c r="J34">
        <f>B34*_c/(B34*_c+'Input spectra'!Q34)</f>
        <v>0.99606303113387384</v>
      </c>
      <c r="K34">
        <f>'Input spectra'!Q34/(B34*_c+'Input spectra'!Q34)</f>
        <v>3.9369688661261672E-3</v>
      </c>
    </row>
    <row r="35" spans="1:11" x14ac:dyDescent="0.25">
      <c r="A35">
        <v>445</v>
      </c>
      <c r="B35">
        <f>'Input spectra'!B35</f>
        <v>0.46574901456085199</v>
      </c>
      <c r="C35" s="7">
        <f>'Input spectra'!E35</f>
        <v>1.60494E+19</v>
      </c>
      <c r="E35" s="7">
        <f t="shared" si="1"/>
        <v>1.5407424E+19</v>
      </c>
      <c r="F35">
        <f>1-EXP(-_t*(B35*_c+'Input spectra'!Q35))</f>
        <v>0.99910274191954751</v>
      </c>
      <c r="H35" s="7">
        <f t="shared" si="2"/>
        <v>1.5393599564317043E+19</v>
      </c>
      <c r="J35">
        <f>B35*_c/(B35*_c+'Input spectra'!Q35)</f>
        <v>0.99573388095359439</v>
      </c>
      <c r="K35">
        <f>'Input spectra'!Q35/(B35*_c+'Input spectra'!Q35)</f>
        <v>4.2661190464056004E-3</v>
      </c>
    </row>
    <row r="36" spans="1:11" x14ac:dyDescent="0.25">
      <c r="A36">
        <v>450</v>
      </c>
      <c r="B36">
        <f>'Input spectra'!B36</f>
        <v>0.42928464007866501</v>
      </c>
      <c r="C36" s="7">
        <f>'Input spectra'!E36</f>
        <v>1.76447E+19</v>
      </c>
      <c r="E36" s="7">
        <f t="shared" si="1"/>
        <v>1.6938912E+19</v>
      </c>
      <c r="F36">
        <f>1-EXP(-_t*(B36*_c+'Input spectra'!Q36))</f>
        <v>0.99844898427371676</v>
      </c>
      <c r="H36" s="7">
        <f t="shared" si="2"/>
        <v>1.6912639481101871E+19</v>
      </c>
      <c r="J36">
        <f>B36*_c/(B36*_c+'Input spectra'!Q36)</f>
        <v>0.99542798551458167</v>
      </c>
      <c r="K36">
        <f>'Input spectra'!Q36/(B36*_c+'Input spectra'!Q36)</f>
        <v>4.5720144854182482E-3</v>
      </c>
    </row>
    <row r="37" spans="1:11" x14ac:dyDescent="0.25">
      <c r="A37">
        <v>455</v>
      </c>
      <c r="B37">
        <f>'Input spectra'!B37</f>
        <v>0.39282026559647698</v>
      </c>
      <c r="C37" s="7">
        <f>'Input spectra'!E37</f>
        <v>1.748305E+19</v>
      </c>
      <c r="E37" s="7">
        <f t="shared" si="1"/>
        <v>1.6783728E+19</v>
      </c>
      <c r="F37">
        <f>1-EXP(-_t*(B37*_c+'Input spectra'!Q37))</f>
        <v>0.99731888758029941</v>
      </c>
      <c r="H37" s="7">
        <f t="shared" si="2"/>
        <v>1.6738728938410324E+19</v>
      </c>
      <c r="J37">
        <f>B37*_c/(B37*_c+'Input spectra'!Q37)</f>
        <v>0.99506554272505887</v>
      </c>
      <c r="K37">
        <f>'Input spectra'!Q37/(B37*_c+'Input spectra'!Q37)</f>
        <v>4.9344572749412249E-3</v>
      </c>
    </row>
    <row r="38" spans="1:11" x14ac:dyDescent="0.25">
      <c r="A38">
        <v>460</v>
      </c>
      <c r="B38">
        <f>'Input spectra'!B38</f>
        <v>0.35635589111429</v>
      </c>
      <c r="C38" s="7">
        <f>'Input spectra'!E38</f>
        <v>1.768965E+19</v>
      </c>
      <c r="E38" s="7">
        <f t="shared" ref="E38:E69" si="3">C38*_transm</f>
        <v>1.6982064E+19</v>
      </c>
      <c r="F38">
        <f>1-EXP(-_t*(B38*_c+'Input spectra'!Q38))</f>
        <v>0.99536538302915956</v>
      </c>
      <c r="H38" s="7">
        <f t="shared" si="2"/>
        <v>1.6903358637985702E+19</v>
      </c>
      <c r="J38">
        <f>B38*_c/(B38*_c+'Input spectra'!Q38)</f>
        <v>0.99462927582613714</v>
      </c>
      <c r="K38">
        <f>'Input spectra'!Q38/(B38*_c+'Input spectra'!Q38)</f>
        <v>5.3707241738628914E-3</v>
      </c>
    </row>
    <row r="39" spans="1:11" x14ac:dyDescent="0.25">
      <c r="A39">
        <v>465</v>
      </c>
      <c r="B39">
        <f>'Input spectra'!B39</f>
        <v>0.32359450094724701</v>
      </c>
      <c r="C39" s="7">
        <f>'Input spectra'!E39</f>
        <v>1.796965E+19</v>
      </c>
      <c r="E39" s="7">
        <f t="shared" si="3"/>
        <v>1.7250864E+19</v>
      </c>
      <c r="F39">
        <f>1-EXP(-_t*(B39*_c+'Input spectra'!Q39))</f>
        <v>0.99242138428803395</v>
      </c>
      <c r="H39" s="7">
        <f t="shared" si="2"/>
        <v>1.712012633104461E+19</v>
      </c>
      <c r="J39">
        <f>B39*_c/(B39*_c+'Input spectra'!Q39)</f>
        <v>0.99416126060628807</v>
      </c>
      <c r="K39">
        <f>'Input spectra'!Q39/(B39*_c+'Input spectra'!Q39)</f>
        <v>5.8387393937119501E-3</v>
      </c>
    </row>
    <row r="40" spans="1:11" x14ac:dyDescent="0.25">
      <c r="A40">
        <v>470</v>
      </c>
      <c r="B40">
        <f>'Input spectra'!B40</f>
        <v>0.29299467128427098</v>
      </c>
      <c r="C40" s="7">
        <f>'Input spectra'!E40</f>
        <v>1.78673E+19</v>
      </c>
      <c r="E40" s="7">
        <f t="shared" si="3"/>
        <v>1.7152608E+19</v>
      </c>
      <c r="F40">
        <f>1-EXP(-_t*(B40*_c+'Input spectra'!Q40))</f>
        <v>0.98800266965575712</v>
      </c>
      <c r="H40" s="7">
        <f t="shared" si="2"/>
        <v>1.6946822495558697E+19</v>
      </c>
      <c r="J40">
        <f>B40*_c/(B40*_c+'Input spectra'!Q40)</f>
        <v>0.99363540508475623</v>
      </c>
      <c r="K40">
        <f>'Input spectra'!Q40/(B40*_c+'Input spectra'!Q40)</f>
        <v>6.364594915243731E-3</v>
      </c>
    </row>
    <row r="41" spans="1:11" x14ac:dyDescent="0.25">
      <c r="A41">
        <v>475</v>
      </c>
      <c r="B41">
        <f>'Input spectra'!B41</f>
        <v>0.26287754085331899</v>
      </c>
      <c r="C41" s="7">
        <f>'Input spectra'!E41</f>
        <v>1.908795E+19</v>
      </c>
      <c r="E41" s="7">
        <f t="shared" si="3"/>
        <v>1.8324432E+19</v>
      </c>
      <c r="F41">
        <f>1-EXP(-_t*(B41*_c+'Input spectra'!Q41))</f>
        <v>0.98114943299084523</v>
      </c>
      <c r="H41" s="7">
        <f t="shared" si="2"/>
        <v>1.79790060666793E+19</v>
      </c>
      <c r="J41">
        <f>B41*_c/(B41*_c+'Input spectra'!Q41)</f>
        <v>0.99293687401652442</v>
      </c>
      <c r="K41">
        <f>'Input spectra'!Q41/(B41*_c+'Input spectra'!Q41)</f>
        <v>7.0631259834756082E-3</v>
      </c>
    </row>
    <row r="42" spans="1:11" x14ac:dyDescent="0.25">
      <c r="A42">
        <v>480</v>
      </c>
      <c r="B42">
        <f>'Input spectra'!B42</f>
        <v>0.233058421543754</v>
      </c>
      <c r="C42" s="7">
        <f>'Input spectra'!E42</f>
        <v>1.94096E+19</v>
      </c>
      <c r="E42" s="7">
        <f t="shared" si="3"/>
        <v>1.8633216E+19</v>
      </c>
      <c r="F42">
        <f>1-EXP(-_t*(B42*_c+'Input spectra'!Q42))</f>
        <v>0.9705137073435709</v>
      </c>
      <c r="H42" s="7">
        <f t="shared" si="2"/>
        <v>1.8083791539893543E+19</v>
      </c>
      <c r="J42">
        <f>B42*_c/(B42*_c+'Input spectra'!Q42)</f>
        <v>0.99206730803395848</v>
      </c>
      <c r="K42">
        <f>'Input spectra'!Q42/(B42*_c+'Input spectra'!Q42)</f>
        <v>7.9326919660414729E-3</v>
      </c>
    </row>
    <row r="43" spans="1:11" x14ac:dyDescent="0.25">
      <c r="A43">
        <v>485</v>
      </c>
      <c r="B43">
        <f>'Input spectra'!B43</f>
        <v>0.20323930223418801</v>
      </c>
      <c r="C43" s="7">
        <f>'Input spectra'!E43</f>
        <v>1.86053E+19</v>
      </c>
      <c r="E43" s="7">
        <f t="shared" si="3"/>
        <v>1.7861088E+19</v>
      </c>
      <c r="F43">
        <f>1-EXP(-_t*(B43*_c+'Input spectra'!Q43))</f>
        <v>0.95387717227824764</v>
      </c>
      <c r="H43" s="7">
        <f t="shared" si="2"/>
        <v>1.7037284115252941E+19</v>
      </c>
      <c r="J43">
        <f>B43*_c/(B43*_c+'Input spectra'!Q43)</f>
        <v>0.9909448343471543</v>
      </c>
      <c r="K43">
        <f>'Input spectra'!Q43/(B43*_c+'Input spectra'!Q43)</f>
        <v>9.0551656528456564E-3</v>
      </c>
    </row>
    <row r="44" spans="1:11" x14ac:dyDescent="0.25">
      <c r="A44">
        <v>490</v>
      </c>
      <c r="B44">
        <f>'Input spectra'!B44</f>
        <v>0.174931414341262</v>
      </c>
      <c r="C44" s="7">
        <f>'Input spectra'!E44</f>
        <v>1.96137E+19</v>
      </c>
      <c r="E44" s="7">
        <f t="shared" si="3"/>
        <v>1.8829152E+19</v>
      </c>
      <c r="F44">
        <f>1-EXP(-_t*(B44*_c+'Input spectra'!Q44))</f>
        <v>0.92947113626713951</v>
      </c>
      <c r="H44" s="7">
        <f t="shared" si="2"/>
        <v>1.7501153304386683E+19</v>
      </c>
      <c r="J44">
        <f>B44*_c/(B44*_c+'Input spectra'!Q44)</f>
        <v>0.98953061236296125</v>
      </c>
      <c r="K44">
        <f>'Input spectra'!Q44/(B44*_c+'Input spectra'!Q44)</f>
        <v>1.0469387637038717E-2</v>
      </c>
    </row>
    <row r="45" spans="1:11" x14ac:dyDescent="0.25">
      <c r="A45">
        <v>495</v>
      </c>
      <c r="B45">
        <f>'Input spectra'!B45</f>
        <v>0.14741165750235599</v>
      </c>
      <c r="C45" s="7">
        <f>'Input spectra'!E45</f>
        <v>2.015625E+19</v>
      </c>
      <c r="E45" s="7">
        <f t="shared" si="3"/>
        <v>1.935E+19</v>
      </c>
      <c r="F45">
        <f>1-EXP(-_t*(B45*_c+'Input spectra'!Q45))</f>
        <v>0.89341805672027164</v>
      </c>
      <c r="H45" s="7">
        <f t="shared" si="2"/>
        <v>1.7287639397537255E+19</v>
      </c>
      <c r="J45">
        <f>B45*_c/(B45*_c+'Input spectra'!Q45)</f>
        <v>0.9876425773016182</v>
      </c>
      <c r="K45">
        <f>'Input spectra'!Q45/(B45*_c+'Input spectra'!Q45)</f>
        <v>1.2357422698381785E-2</v>
      </c>
    </row>
    <row r="46" spans="1:11" x14ac:dyDescent="0.25">
      <c r="A46">
        <v>500</v>
      </c>
      <c r="B46">
        <f>'Input spectra'!B46</f>
        <v>0.12774307503944701</v>
      </c>
      <c r="C46" s="7">
        <f>'Input spectra'!E46</f>
        <v>1.93065E+19</v>
      </c>
      <c r="E46" s="7">
        <f t="shared" si="3"/>
        <v>1.853424E+19</v>
      </c>
      <c r="F46">
        <f>1-EXP(-_t*(B46*_c+'Input spectra'!Q46))</f>
        <v>0.85682916562645239</v>
      </c>
      <c r="H46" s="7">
        <f t="shared" si="2"/>
        <v>1.588067739472042E+19</v>
      </c>
      <c r="J46">
        <f>B46*_c/(B46*_c+'Input spectra'!Q46)</f>
        <v>0.98581553064827865</v>
      </c>
      <c r="K46">
        <f>'Input spectra'!Q46/(B46*_c+'Input spectra'!Q46)</f>
        <v>1.41844693517214E-2</v>
      </c>
    </row>
    <row r="47" spans="1:11" x14ac:dyDescent="0.25">
      <c r="A47">
        <v>505</v>
      </c>
      <c r="B47">
        <f>'Input spectra'!B47</f>
        <v>0.112440517580027</v>
      </c>
      <c r="C47" s="7">
        <f>'Input spectra'!E47</f>
        <v>1.973775E+19</v>
      </c>
      <c r="E47" s="7">
        <f t="shared" si="3"/>
        <v>1.894824E+19</v>
      </c>
      <c r="F47">
        <f>1-EXP(-_t*(B47*_c+'Input spectra'!Q47))</f>
        <v>0.81987111154959225</v>
      </c>
      <c r="H47" s="7">
        <f t="shared" si="2"/>
        <v>1.5535114590708445E+19</v>
      </c>
      <c r="J47">
        <f>B47*_c/(B47*_c+'Input spectra'!Q47)</f>
        <v>0.98397109154198203</v>
      </c>
      <c r="K47">
        <f>'Input spectra'!Q47/(B47*_c+'Input spectra'!Q47)</f>
        <v>1.6028908458017927E-2</v>
      </c>
    </row>
    <row r="48" spans="1:11" x14ac:dyDescent="0.25">
      <c r="A48">
        <v>510</v>
      </c>
      <c r="B48">
        <f>'Input spectra'!B48</f>
        <v>9.7137960120607297E-2</v>
      </c>
      <c r="C48" s="7">
        <f>'Input spectra'!E48</f>
        <v>1.9869E+19</v>
      </c>
      <c r="E48" s="7">
        <f t="shared" si="3"/>
        <v>1.907424E+19</v>
      </c>
      <c r="F48">
        <f>1-EXP(-_t*(B48*_c+'Input spectra'!Q48))</f>
        <v>0.77338621947850228</v>
      </c>
      <c r="H48" s="7">
        <f t="shared" si="2"/>
        <v>1.4751754363025627E+19</v>
      </c>
      <c r="J48">
        <f>B48*_c/(B48*_c+'Input spectra'!Q48)</f>
        <v>0.98151662776925741</v>
      </c>
      <c r="K48">
        <f>'Input spectra'!Q48/(B48*_c+'Input spectra'!Q48)</f>
        <v>1.8483372230742579E-2</v>
      </c>
    </row>
    <row r="49" spans="1:11" x14ac:dyDescent="0.25">
      <c r="A49">
        <v>515</v>
      </c>
      <c r="B49">
        <f>'Input spectra'!B49</f>
        <v>8.1835402661186996E-2</v>
      </c>
      <c r="C49" s="7">
        <f>'Input spectra'!E49</f>
        <v>1.975615E+19</v>
      </c>
      <c r="E49" s="7">
        <f t="shared" si="3"/>
        <v>1.8965904E+19</v>
      </c>
      <c r="F49">
        <f>1-EXP(-_t*(B49*_c+'Input spectra'!Q49))</f>
        <v>0.71491609987729099</v>
      </c>
      <c r="H49" s="7">
        <f t="shared" si="2"/>
        <v>1.3559030118327112E+19</v>
      </c>
      <c r="J49">
        <f>B49*_c/(B49*_c+'Input spectra'!Q49)</f>
        <v>0.97813439577421901</v>
      </c>
      <c r="K49">
        <f>'Input spectra'!Q49/(B49*_c+'Input spectra'!Q49)</f>
        <v>2.1865604225781057E-2</v>
      </c>
    </row>
    <row r="50" spans="1:11" x14ac:dyDescent="0.25">
      <c r="A50">
        <v>520</v>
      </c>
      <c r="B50">
        <f>'Input spectra'!B50</f>
        <v>6.9876539603496199E-2</v>
      </c>
      <c r="C50" s="7">
        <f>'Input spectra'!E50</f>
        <v>1.968635E+19</v>
      </c>
      <c r="E50" s="7">
        <f t="shared" si="3"/>
        <v>1.8898896E+19</v>
      </c>
      <c r="F50">
        <f>1-EXP(-_t*(B50*_c+'Input spectra'!Q50))</f>
        <v>0.65890382705857642</v>
      </c>
      <c r="H50" s="7">
        <f t="shared" si="2"/>
        <v>1.2452554901582023E+19</v>
      </c>
      <c r="J50">
        <f>B50*_c/(B50*_c+'Input spectra'!Q50)</f>
        <v>0.97448591501131654</v>
      </c>
      <c r="K50">
        <f>'Input spectra'!Q50/(B50*_c+'Input spectra'!Q50)</f>
        <v>2.5514084988683582E-2</v>
      </c>
    </row>
    <row r="51" spans="1:11" x14ac:dyDescent="0.25">
      <c r="A51">
        <v>525</v>
      </c>
      <c r="B51">
        <f>'Input spectra'!B51</f>
        <v>6.1498627272259597E-2</v>
      </c>
      <c r="C51" s="7">
        <f>'Input spectra'!E51</f>
        <v>2.0701E+19</v>
      </c>
      <c r="E51" s="7">
        <f t="shared" si="3"/>
        <v>1.987296E+19</v>
      </c>
      <c r="F51">
        <f>1-EXP(-_t*(B51*_c+'Input spectra'!Q51))</f>
        <v>0.61322963107318529</v>
      </c>
      <c r="H51" s="7">
        <f t="shared" si="2"/>
        <v>1.2186687929132169E+19</v>
      </c>
      <c r="J51">
        <f>B51*_c/(B51*_c+'Input spectra'!Q51)</f>
        <v>0.97110851884910232</v>
      </c>
      <c r="K51">
        <f>'Input spectra'!Q51/(B51*_c+'Input spectra'!Q51)</f>
        <v>2.8891481150897597E-2</v>
      </c>
    </row>
    <row r="52" spans="1:11" x14ac:dyDescent="0.25">
      <c r="A52">
        <v>530</v>
      </c>
      <c r="B52">
        <f>'Input spectra'!B52</f>
        <v>5.3120714941022898E-2</v>
      </c>
      <c r="C52" s="7">
        <f>'Input spectra'!E52</f>
        <v>2.076485E+19</v>
      </c>
      <c r="E52" s="7">
        <f t="shared" si="3"/>
        <v>1.9934256E+19</v>
      </c>
      <c r="F52">
        <f>1-EXP(-_t*(B52*_c+'Input spectra'!Q52))</f>
        <v>0.56143947031187036</v>
      </c>
      <c r="H52" s="7">
        <f t="shared" si="2"/>
        <v>1.1191878129701224E+19</v>
      </c>
      <c r="J52">
        <f>B52*_c/(B52*_c+'Input spectra'!Q52)</f>
        <v>0.96670128380164277</v>
      </c>
      <c r="K52">
        <f>'Input spectra'!Q52/(B52*_c+'Input spectra'!Q52)</f>
        <v>3.3298716198357205E-2</v>
      </c>
    </row>
    <row r="53" spans="1:11" x14ac:dyDescent="0.25">
      <c r="A53">
        <v>535</v>
      </c>
      <c r="B53">
        <f>'Input spectra'!B53</f>
        <v>4.4742802609786303E-2</v>
      </c>
      <c r="C53" s="7">
        <f>'Input spectra'!E53</f>
        <v>2.09439E+19</v>
      </c>
      <c r="E53" s="7">
        <f t="shared" si="3"/>
        <v>2.0106144E+19</v>
      </c>
      <c r="F53">
        <f>1-EXP(-_t*(B53*_c+'Input spectra'!Q53))</f>
        <v>0.50271439165825427</v>
      </c>
      <c r="H53" s="7">
        <f t="shared" si="2"/>
        <v>1.0107647949553258E+19</v>
      </c>
      <c r="J53">
        <f>B53*_c/(B53*_c+'Input spectra'!Q53)</f>
        <v>0.96070844912389575</v>
      </c>
      <c r="K53">
        <f>'Input spectra'!Q53/(B53*_c+'Input spectra'!Q53)</f>
        <v>3.9291550876104281E-2</v>
      </c>
    </row>
    <row r="54" spans="1:11" x14ac:dyDescent="0.25">
      <c r="A54">
        <v>540</v>
      </c>
      <c r="B54">
        <f>'Input spectra'!B54</f>
        <v>3.72882151810741E-2</v>
      </c>
      <c r="C54" s="7">
        <f>'Input spectra'!E54</f>
        <v>2.00869E+19</v>
      </c>
      <c r="E54" s="7">
        <f t="shared" si="3"/>
        <v>1.9283424E+19</v>
      </c>
      <c r="F54">
        <f>1-EXP(-_t*(B54*_c+'Input spectra'!Q54))</f>
        <v>0.44388153531123176</v>
      </c>
      <c r="H54" s="7">
        <f t="shared" si="2"/>
        <v>8.5595558511774536E+18</v>
      </c>
      <c r="J54">
        <f>B54*_c/(B54*_c+'Input spectra'!Q54)</f>
        <v>0.95321756508746469</v>
      </c>
      <c r="K54">
        <f>'Input spectra'!Q54/(B54*_c+'Input spectra'!Q54)</f>
        <v>4.6782434912535385E-2</v>
      </c>
    </row>
    <row r="55" spans="1:11" x14ac:dyDescent="0.25">
      <c r="A55">
        <v>545</v>
      </c>
      <c r="B55">
        <f>'Input spectra'!B55</f>
        <v>3.1829941816214402E-2</v>
      </c>
      <c r="C55" s="7">
        <f>'Input spectra'!E55</f>
        <v>2.112975E+19</v>
      </c>
      <c r="E55" s="7">
        <f t="shared" si="3"/>
        <v>2.028456E+19</v>
      </c>
      <c r="F55">
        <f>1-EXP(-_t*(B55*_c+'Input spectra'!Q55))</f>
        <v>0.39636550175539464</v>
      </c>
      <c r="H55" s="7">
        <f t="shared" si="2"/>
        <v>8.0400998022874081E+18</v>
      </c>
      <c r="J55">
        <f>B55*_c/(B55*_c+'Input spectra'!Q55)</f>
        <v>0.94584388099167505</v>
      </c>
      <c r="K55">
        <f>'Input spectra'!Q55/(B55*_c+'Input spectra'!Q55)</f>
        <v>5.415611900832492E-2</v>
      </c>
    </row>
    <row r="56" spans="1:11" x14ac:dyDescent="0.25">
      <c r="A56">
        <v>550</v>
      </c>
      <c r="B56">
        <f>'Input spectra'!B56</f>
        <v>2.6371668451354802E-2</v>
      </c>
      <c r="C56" s="7">
        <f>'Input spectra'!E56</f>
        <v>2.13063E+19</v>
      </c>
      <c r="E56" s="7">
        <f t="shared" si="3"/>
        <v>2.0454048E+19</v>
      </c>
      <c r="F56">
        <f>1-EXP(-_t*(B56*_c+'Input spectra'!Q56))</f>
        <v>0.34478643096182437</v>
      </c>
      <c r="H56" s="7">
        <f t="shared" si="2"/>
        <v>7.0522782086418422E+18</v>
      </c>
      <c r="J56">
        <f>B56*_c/(B56*_c+'Input spectra'!Q56)</f>
        <v>0.93562111158844186</v>
      </c>
      <c r="K56">
        <f>'Input spectra'!Q56/(B56*_c+'Input spectra'!Q56)</f>
        <v>6.4378888411558116E-2</v>
      </c>
    </row>
    <row r="57" spans="1:11" x14ac:dyDescent="0.25">
      <c r="A57">
        <v>555</v>
      </c>
      <c r="B57">
        <f>'Input spectra'!B57</f>
        <v>2.0913395086495201E-2</v>
      </c>
      <c r="C57" s="7">
        <f>'Input spectra'!E57</f>
        <v>2.17094E+19</v>
      </c>
      <c r="E57" s="7">
        <f t="shared" si="3"/>
        <v>2.0841024E+19</v>
      </c>
      <c r="F57">
        <f>1-EXP(-_t*(B57*_c+'Input spectra'!Q57))</f>
        <v>0.28880005649083884</v>
      </c>
      <c r="H57" s="7">
        <f t="shared" si="2"/>
        <v>6.0188889085269279E+18</v>
      </c>
      <c r="J57">
        <f>B57*_c/(B57*_c+'Input spectra'!Q57)</f>
        <v>0.92047941672254818</v>
      </c>
      <c r="K57">
        <f>'Input spectra'!Q57/(B57*_c+'Input spectra'!Q57)</f>
        <v>7.9520583277451873E-2</v>
      </c>
    </row>
    <row r="58" spans="1:11" x14ac:dyDescent="0.25">
      <c r="A58">
        <v>560</v>
      </c>
      <c r="B58">
        <f>'Input spectra'!B58</f>
        <v>1.54551217216355E-2</v>
      </c>
      <c r="C58" s="7">
        <f>'Input spectra'!E58</f>
        <v>2.081325E+19</v>
      </c>
      <c r="E58" s="7">
        <f t="shared" si="3"/>
        <v>1.998072E+19</v>
      </c>
      <c r="F58">
        <f>1-EXP(-_t*(B58*_c+'Input spectra'!Q58))</f>
        <v>0.22802978517381056</v>
      </c>
      <c r="H58" s="7">
        <f t="shared" si="2"/>
        <v>4.5561992892180603E+18</v>
      </c>
      <c r="J58">
        <f>B58*_c/(B58*_c+'Input spectra'!Q58)</f>
        <v>0.89574375995724309</v>
      </c>
      <c r="K58">
        <f>'Input spectra'!Q58/(B58*_c+'Input spectra'!Q58)</f>
        <v>0.10425624004275691</v>
      </c>
    </row>
    <row r="59" spans="1:11" x14ac:dyDescent="0.25">
      <c r="A59">
        <v>565</v>
      </c>
      <c r="B59">
        <f>'Input spectra'!B59</f>
        <v>9.9968483567759499E-3</v>
      </c>
      <c r="C59" s="7">
        <f>'Input spectra'!E59</f>
        <v>2.14255E+19</v>
      </c>
      <c r="E59" s="7">
        <f t="shared" si="3"/>
        <v>2.056848E+19</v>
      </c>
      <c r="F59">
        <f>1-EXP(-_t*(B59*_c+'Input spectra'!Q59))</f>
        <v>0.16206684488985013</v>
      </c>
      <c r="H59" s="7">
        <f t="shared" si="2"/>
        <v>3.3334686577799844E+18</v>
      </c>
      <c r="J59">
        <f>B59*_c/(B59*_c+'Input spectra'!Q59)</f>
        <v>0.84806759942490162</v>
      </c>
      <c r="K59">
        <f>'Input spectra'!Q59/(B59*_c+'Input spectra'!Q59)</f>
        <v>0.1519324005750983</v>
      </c>
    </row>
    <row r="60" spans="1:11" x14ac:dyDescent="0.25">
      <c r="A60">
        <v>570</v>
      </c>
      <c r="B60">
        <f>'Input spectra'!B60</f>
        <v>4.5385749919163304E-3</v>
      </c>
      <c r="C60" s="7">
        <f>'Input spectra'!E60</f>
        <v>2.113115E+19</v>
      </c>
      <c r="E60" s="7">
        <f t="shared" si="3"/>
        <v>2.0285904E+19</v>
      </c>
      <c r="F60">
        <f>1-EXP(-_t*(B60*_c+'Input spectra'!Q60))</f>
        <v>9.0467534954133511E-2</v>
      </c>
      <c r="H60" s="7">
        <f t="shared" si="2"/>
        <v>1.8352157291961969E+18</v>
      </c>
      <c r="J60">
        <f>B60*_c/(B60*_c+'Input spectra'!Q60)</f>
        <v>0.71794275752650838</v>
      </c>
      <c r="K60">
        <f>'Input spectra'!Q60/(B60*_c+'Input spectra'!Q60)</f>
        <v>0.28205724247349162</v>
      </c>
    </row>
    <row r="61" spans="1:11" x14ac:dyDescent="0.25">
      <c r="A61">
        <v>575</v>
      </c>
      <c r="B61">
        <f>'Input spectra'!B61</f>
        <v>0</v>
      </c>
      <c r="C61" s="7">
        <f>'Input spectra'!E61</f>
        <v>2.131655E+19</v>
      </c>
      <c r="E61" s="7">
        <f t="shared" si="3"/>
        <v>2.0463888E+19</v>
      </c>
      <c r="F61">
        <f>1-EXP(-_t*(B61*_c+'Input spectra'!Q61))</f>
        <v>2.6276307731511239E-2</v>
      </c>
      <c r="H61" s="7">
        <f t="shared" si="2"/>
        <v>5.377154184711801E+17</v>
      </c>
      <c r="J61">
        <f>B61*_c/(B61*_c+'Input spectra'!Q61)</f>
        <v>0</v>
      </c>
      <c r="K61">
        <f>'Input spectra'!Q61/(B61*_c+'Input spectra'!Q61)</f>
        <v>1</v>
      </c>
    </row>
    <row r="62" spans="1:11" x14ac:dyDescent="0.25">
      <c r="A62">
        <v>580</v>
      </c>
      <c r="B62">
        <f>'Input spectra'!B62</f>
        <v>0</v>
      </c>
      <c r="C62" s="7">
        <f>'Input spectra'!E62</f>
        <v>2.183015E+19</v>
      </c>
      <c r="E62" s="7">
        <f t="shared" si="3"/>
        <v>2.0956944E+19</v>
      </c>
      <c r="F62">
        <f>1-EXP(-_t*(B62*_c+'Input spectra'!Q62))</f>
        <v>2.616114620931409E-2</v>
      </c>
      <c r="H62" s="7">
        <f t="shared" si="2"/>
        <v>5.4825767608440768E+17</v>
      </c>
      <c r="J62">
        <f>B62*_c/(B62*_c+'Input spectra'!Q62)</f>
        <v>0</v>
      </c>
      <c r="K62">
        <f>'Input spectra'!Q62/(B62*_c+'Input spectra'!Q62)</f>
        <v>1</v>
      </c>
    </row>
    <row r="63" spans="1:11" x14ac:dyDescent="0.25">
      <c r="A63">
        <v>585</v>
      </c>
      <c r="B63">
        <f>'Input spectra'!B63</f>
        <v>0</v>
      </c>
      <c r="C63" s="7">
        <f>'Input spectra'!E63</f>
        <v>2.245985E+19</v>
      </c>
      <c r="E63" s="7">
        <f t="shared" si="3"/>
        <v>2.1561456E+19</v>
      </c>
      <c r="F63">
        <f>1-EXP(-_t*(B63*_c+'Input spectra'!Q63))</f>
        <v>2.6126747259668237E-2</v>
      </c>
      <c r="H63" s="7">
        <f t="shared" si="2"/>
        <v>5.6333071146245728E+17</v>
      </c>
      <c r="J63">
        <f>B63*_c/(B63*_c+'Input spectra'!Q63)</f>
        <v>0</v>
      </c>
      <c r="K63">
        <f>'Input spectra'!Q63/(B63*_c+'Input spectra'!Q63)</f>
        <v>1</v>
      </c>
    </row>
    <row r="64" spans="1:11" x14ac:dyDescent="0.25">
      <c r="A64">
        <v>590</v>
      </c>
      <c r="B64">
        <f>'Input spectra'!B64</f>
        <v>0</v>
      </c>
      <c r="C64" s="7">
        <f>'Input spectra'!E64</f>
        <v>2.035135E+19</v>
      </c>
      <c r="E64" s="7">
        <f t="shared" si="3"/>
        <v>1.9537296E+19</v>
      </c>
      <c r="F64">
        <f>1-EXP(-_t*(B64*_c+'Input spectra'!Q64))</f>
        <v>2.6094086004694206E-2</v>
      </c>
      <c r="H64" s="7">
        <f t="shared" si="2"/>
        <v>5.0980788212316806E+17</v>
      </c>
      <c r="J64">
        <f>B64*_c/(B64*_c+'Input spectra'!Q64)</f>
        <v>0</v>
      </c>
      <c r="K64">
        <f>'Input spectra'!Q64/(B64*_c+'Input spectra'!Q64)</f>
        <v>1</v>
      </c>
    </row>
    <row r="65" spans="1:11" x14ac:dyDescent="0.25">
      <c r="A65">
        <v>595</v>
      </c>
      <c r="B65">
        <f>'Input spectra'!B65</f>
        <v>0</v>
      </c>
      <c r="C65" s="7">
        <f>'Input spectra'!E65</f>
        <v>2.14967E+19</v>
      </c>
      <c r="E65" s="7">
        <f t="shared" si="3"/>
        <v>2.0636832E+19</v>
      </c>
      <c r="F65">
        <f>1-EXP(-_t*(B65*_c+'Input spectra'!Q65))</f>
        <v>2.606142365434394E-2</v>
      </c>
      <c r="H65" s="7">
        <f t="shared" si="2"/>
        <v>5.3782522163552198E+17</v>
      </c>
      <c r="J65">
        <f>B65*_c/(B65*_c+'Input spectra'!Q65)</f>
        <v>0</v>
      </c>
      <c r="K65">
        <f>'Input spectra'!Q65/(B65*_c+'Input spectra'!Q65)</f>
        <v>1</v>
      </c>
    </row>
    <row r="66" spans="1:11" x14ac:dyDescent="0.25">
      <c r="A66">
        <v>600</v>
      </c>
      <c r="B66">
        <f>'Input spectra'!B66</f>
        <v>0</v>
      </c>
      <c r="C66" s="7">
        <f>'Input spectra'!E66</f>
        <v>2.213015E+19</v>
      </c>
      <c r="E66" s="7">
        <f t="shared" si="3"/>
        <v>2.1244944E+19</v>
      </c>
      <c r="F66">
        <f>1-EXP(-_t*(B66*_c+'Input spectra'!Q66))</f>
        <v>2.6028760208580692E-2</v>
      </c>
      <c r="H66" s="7">
        <f t="shared" si="2"/>
        <v>5.5297955302072512E+17</v>
      </c>
      <c r="J66">
        <f>B66*_c/(B66*_c+'Input spectra'!Q66)</f>
        <v>0</v>
      </c>
      <c r="K66">
        <f>'Input spectra'!Q66/(B66*_c+'Input spectra'!Q66)</f>
        <v>1</v>
      </c>
    </row>
    <row r="67" spans="1:11" x14ac:dyDescent="0.25">
      <c r="A67">
        <v>605</v>
      </c>
      <c r="B67">
        <f>'Input spectra'!B67</f>
        <v>0</v>
      </c>
      <c r="C67" s="7">
        <f>'Input spectra'!E67</f>
        <v>2.2657E+19</v>
      </c>
      <c r="E67" s="7">
        <f t="shared" si="3"/>
        <v>2.175072E+19</v>
      </c>
      <c r="F67">
        <f>1-EXP(-_t*(B67*_c+'Input spectra'!Q67))</f>
        <v>2.5996095667367825E-2</v>
      </c>
      <c r="H67" s="7">
        <f t="shared" si="2"/>
        <v>5.6543379795413069E+17</v>
      </c>
      <c r="J67">
        <f>B67*_c/(B67*_c+'Input spectra'!Q67)</f>
        <v>0</v>
      </c>
      <c r="K67">
        <f>'Input spectra'!Q67/(B67*_c+'Input spectra'!Q67)</f>
        <v>1</v>
      </c>
    </row>
    <row r="68" spans="1:11" x14ac:dyDescent="0.25">
      <c r="A68">
        <v>610</v>
      </c>
      <c r="B68">
        <f>'Input spectra'!B68</f>
        <v>0</v>
      </c>
      <c r="C68" s="7">
        <f>'Input spectra'!E68</f>
        <v>2.242225E+19</v>
      </c>
      <c r="E68" s="7">
        <f t="shared" si="3"/>
        <v>2.152536E+19</v>
      </c>
      <c r="F68">
        <f>1-EXP(-_t*(B68*_c+'Input spectra'!Q68))</f>
        <v>2.5963430030668477E-2</v>
      </c>
      <c r="H68" s="7">
        <f t="shared" si="2"/>
        <v>5.5887217824495002E+17</v>
      </c>
      <c r="J68">
        <f>B68*_c/(B68*_c+'Input spectra'!Q68)</f>
        <v>0</v>
      </c>
      <c r="K68">
        <f>'Input spectra'!Q68/(B68*_c+'Input spectra'!Q68)</f>
        <v>1</v>
      </c>
    </row>
    <row r="69" spans="1:11" x14ac:dyDescent="0.25">
      <c r="A69">
        <v>615</v>
      </c>
      <c r="B69">
        <f>'Input spectra'!B69</f>
        <v>0</v>
      </c>
      <c r="C69" s="7">
        <f>'Input spectra'!E69</f>
        <v>2.254805E+19</v>
      </c>
      <c r="E69" s="7">
        <f t="shared" si="3"/>
        <v>2.1646128E+19</v>
      </c>
      <c r="F69">
        <f>1-EXP(-_t*(B69*_c+'Input spectra'!Q69))</f>
        <v>2.5902368043077217E-2</v>
      </c>
      <c r="H69" s="7">
        <f t="shared" si="2"/>
        <v>5.6068597416355898E+17</v>
      </c>
      <c r="J69">
        <f>B69*_c/(B69*_c+'Input spectra'!Q69)</f>
        <v>0</v>
      </c>
      <c r="K69">
        <f>'Input spectra'!Q69/(B69*_c+'Input spectra'!Q69)</f>
        <v>1</v>
      </c>
    </row>
    <row r="70" spans="1:11" x14ac:dyDescent="0.25">
      <c r="A70">
        <v>620</v>
      </c>
      <c r="B70">
        <f>'Input spectra'!B70</f>
        <v>0</v>
      </c>
      <c r="C70" s="7">
        <f>'Input spectra'!E70</f>
        <v>2.29458E+19</v>
      </c>
      <c r="E70" s="7">
        <f t="shared" ref="E70:E101" si="4">C70*_transm</f>
        <v>2.2027968E+19</v>
      </c>
      <c r="F70">
        <f>1-EXP(-_t*(B70*_c+'Input spectra'!Q70))</f>
        <v>2.5744408511178207E-2</v>
      </c>
      <c r="H70" s="7">
        <f t="shared" si="2"/>
        <v>5.6709700686316122E+17</v>
      </c>
      <c r="J70">
        <f>B70*_c/(B70*_c+'Input spectra'!Q70)</f>
        <v>0</v>
      </c>
      <c r="K70">
        <f>'Input spectra'!Q70/(B70*_c+'Input spectra'!Q70)</f>
        <v>1</v>
      </c>
    </row>
    <row r="71" spans="1:11" x14ac:dyDescent="0.25">
      <c r="A71">
        <v>625</v>
      </c>
      <c r="B71">
        <f>'Input spectra'!B71</f>
        <v>0</v>
      </c>
      <c r="C71" s="7">
        <f>'Input spectra'!E71</f>
        <v>2.20303E+19</v>
      </c>
      <c r="E71" s="7">
        <f t="shared" si="4"/>
        <v>2.1149088E+19</v>
      </c>
      <c r="F71">
        <f>1-EXP(-_t*(B71*_c+'Input spectra'!Q71))</f>
        <v>2.5586423364584165E-2</v>
      </c>
      <c r="H71" s="7">
        <f t="shared" ref="H71:H134" si="5">F71*E71</f>
        <v>5.4112951934284659E+17</v>
      </c>
      <c r="J71">
        <f>B71*_c/(B71*_c+'Input spectra'!Q71)</f>
        <v>0</v>
      </c>
      <c r="K71">
        <f>'Input spectra'!Q71/(B71*_c+'Input spectra'!Q71)</f>
        <v>1</v>
      </c>
    </row>
    <row r="72" spans="1:11" x14ac:dyDescent="0.25">
      <c r="A72">
        <v>630</v>
      </c>
      <c r="B72">
        <f>'Input spectra'!B72</f>
        <v>0</v>
      </c>
      <c r="C72" s="7">
        <f>'Input spectra'!E72</f>
        <v>2.21075E+19</v>
      </c>
      <c r="E72" s="7">
        <f t="shared" si="4"/>
        <v>2.12232E+19</v>
      </c>
      <c r="F72">
        <f>1-EXP(-_t*(B72*_c+'Input spectra'!Q72))</f>
        <v>2.5428412599141526E-2</v>
      </c>
      <c r="H72" s="7">
        <f t="shared" si="5"/>
        <v>5.3967228627410042E+17</v>
      </c>
      <c r="J72">
        <f>B72*_c/(B72*_c+'Input spectra'!Q72)</f>
        <v>0</v>
      </c>
      <c r="K72">
        <f>'Input spectra'!Q72/(B72*_c+'Input spectra'!Q72)</f>
        <v>1</v>
      </c>
    </row>
    <row r="73" spans="1:11" x14ac:dyDescent="0.25">
      <c r="A73">
        <v>635</v>
      </c>
      <c r="B73">
        <f>'Input spectra'!B73</f>
        <v>0</v>
      </c>
      <c r="C73" s="7">
        <f>'Input spectra'!E73</f>
        <v>2.290195E+19</v>
      </c>
      <c r="E73" s="7">
        <f t="shared" si="4"/>
        <v>2.1985872E+19</v>
      </c>
      <c r="F73">
        <f>1-EXP(-_t*(B73*_c+'Input spectra'!Q73))</f>
        <v>2.5270376210695944E-2</v>
      </c>
      <c r="H73" s="7">
        <f t="shared" si="5"/>
        <v>5.5559125676020608E+17</v>
      </c>
      <c r="J73">
        <f>B73*_c/(B73*_c+'Input spectra'!Q73)</f>
        <v>0</v>
      </c>
      <c r="K73">
        <f>'Input spectra'!Q73/(B73*_c+'Input spectra'!Q73)</f>
        <v>1</v>
      </c>
    </row>
    <row r="74" spans="1:11" x14ac:dyDescent="0.25">
      <c r="A74">
        <v>640</v>
      </c>
      <c r="B74">
        <f>'Input spectra'!B74</f>
        <v>0</v>
      </c>
      <c r="C74" s="7">
        <f>'Input spectra'!E74</f>
        <v>2.308225E+19</v>
      </c>
      <c r="E74" s="7">
        <f t="shared" si="4"/>
        <v>2.215896E+19</v>
      </c>
      <c r="F74">
        <f>1-EXP(-_t*(B74*_c+'Input spectra'!Q74))</f>
        <v>2.51123141950923E-2</v>
      </c>
      <c r="H74" s="7">
        <f t="shared" si="5"/>
        <v>5.564627657564825E+17</v>
      </c>
      <c r="J74">
        <f>B74*_c/(B74*_c+'Input spectra'!Q74)</f>
        <v>0</v>
      </c>
      <c r="K74">
        <f>'Input spectra'!Q74/(B74*_c+'Input spectra'!Q74)</f>
        <v>1</v>
      </c>
    </row>
    <row r="75" spans="1:11" x14ac:dyDescent="0.25">
      <c r="A75">
        <v>645</v>
      </c>
      <c r="B75">
        <f>'Input spectra'!B75</f>
        <v>0</v>
      </c>
      <c r="C75" s="7">
        <f>'Input spectra'!E75</f>
        <v>2.342485E+19</v>
      </c>
      <c r="E75" s="7">
        <f t="shared" si="4"/>
        <v>2.2487856E+19</v>
      </c>
      <c r="F75">
        <f>1-EXP(-_t*(B75*_c+'Input spectra'!Q75))</f>
        <v>2.4954226548174918E-2</v>
      </c>
      <c r="H75" s="7">
        <f t="shared" si="5"/>
        <v>5.6116705320673459E+17</v>
      </c>
      <c r="J75">
        <f>B75*_c/(B75*_c+'Input spectra'!Q75)</f>
        <v>0</v>
      </c>
      <c r="K75">
        <f>'Input spectra'!Q75/(B75*_c+'Input spectra'!Q75)</f>
        <v>1</v>
      </c>
    </row>
    <row r="76" spans="1:11" x14ac:dyDescent="0.25">
      <c r="A76">
        <v>650</v>
      </c>
      <c r="B76">
        <f>'Input spectra'!B76</f>
        <v>0</v>
      </c>
      <c r="C76" s="7">
        <f>'Input spectra'!E76</f>
        <v>2.23801E+19</v>
      </c>
      <c r="E76" s="7">
        <f t="shared" si="4"/>
        <v>2.1484896E+19</v>
      </c>
      <c r="F76">
        <f>1-EXP(-_t*(B76*_c+'Input spectra'!Q76))</f>
        <v>2.4796113265787345E-2</v>
      </c>
      <c r="H76" s="7">
        <f t="shared" si="5"/>
        <v>5.3274191471966144E+17</v>
      </c>
      <c r="J76">
        <f>B76*_c/(B76*_c+'Input spectra'!Q76)</f>
        <v>0</v>
      </c>
      <c r="K76">
        <f>'Input spectra'!Q76/(B76*_c+'Input spectra'!Q76)</f>
        <v>1</v>
      </c>
    </row>
    <row r="77" spans="1:11" x14ac:dyDescent="0.25">
      <c r="A77">
        <v>655</v>
      </c>
      <c r="B77">
        <f>'Input spectra'!B77</f>
        <v>0</v>
      </c>
      <c r="C77" s="7">
        <f>'Input spectra'!E77</f>
        <v>2.20168E+19</v>
      </c>
      <c r="E77" s="7">
        <f t="shared" si="4"/>
        <v>2.1136128E+19</v>
      </c>
      <c r="F77">
        <f>1-EXP(-_t*(B77*_c+'Input spectra'!Q77))</f>
        <v>2.4637974343772795E-2</v>
      </c>
      <c r="H77" s="7">
        <f t="shared" si="5"/>
        <v>5.2075137939069779E+17</v>
      </c>
      <c r="J77">
        <f>B77*_c/(B77*_c+'Input spectra'!Q77)</f>
        <v>0</v>
      </c>
      <c r="K77">
        <f>'Input spectra'!Q77/(B77*_c+'Input spectra'!Q77)</f>
        <v>1</v>
      </c>
    </row>
    <row r="78" spans="1:11" x14ac:dyDescent="0.25">
      <c r="A78">
        <v>660</v>
      </c>
      <c r="B78">
        <f>'Input spectra'!B78</f>
        <v>0</v>
      </c>
      <c r="C78" s="7">
        <f>'Input spectra'!E78</f>
        <v>2.320175E+19</v>
      </c>
      <c r="E78" s="7">
        <f t="shared" si="4"/>
        <v>2.227368E+19</v>
      </c>
      <c r="F78">
        <f>1-EXP(-_t*(B78*_c+'Input spectra'!Q78))</f>
        <v>2.4479809777973371E-2</v>
      </c>
      <c r="H78" s="7">
        <f t="shared" si="5"/>
        <v>5.4525544945544992E+17</v>
      </c>
      <c r="J78">
        <f>B78*_c/(B78*_c+'Input spectra'!Q78)</f>
        <v>0</v>
      </c>
      <c r="K78">
        <f>'Input spectra'!Q78/(B78*_c+'Input spectra'!Q78)</f>
        <v>1</v>
      </c>
    </row>
    <row r="79" spans="1:11" x14ac:dyDescent="0.25">
      <c r="A79">
        <v>665</v>
      </c>
      <c r="B79">
        <f>'Input spectra'!B79</f>
        <v>0</v>
      </c>
      <c r="C79" s="7">
        <f>'Input spectra'!E79</f>
        <v>2.369115E+19</v>
      </c>
      <c r="E79" s="7">
        <f t="shared" si="4"/>
        <v>2.2743504E+19</v>
      </c>
      <c r="F79">
        <f>1-EXP(-_t*(B79*_c+'Input spectra'!Q79))</f>
        <v>2.4321619564230623E-2</v>
      </c>
      <c r="H79" s="7">
        <f t="shared" si="5"/>
        <v>5.5315885184555744E+17</v>
      </c>
      <c r="J79">
        <f>B79*_c/(B79*_c+'Input spectra'!Q79)</f>
        <v>0</v>
      </c>
      <c r="K79">
        <f>'Input spectra'!Q79/(B79*_c+'Input spectra'!Q79)</f>
        <v>1</v>
      </c>
    </row>
    <row r="80" spans="1:11" x14ac:dyDescent="0.25">
      <c r="A80">
        <v>670</v>
      </c>
      <c r="B80">
        <f>'Input spectra'!B80</f>
        <v>0</v>
      </c>
      <c r="C80" s="7">
        <f>'Input spectra'!E80</f>
        <v>2.395355E+19</v>
      </c>
      <c r="E80" s="7">
        <f t="shared" si="4"/>
        <v>2.2995408E+19</v>
      </c>
      <c r="F80">
        <f>1-EXP(-_t*(B80*_c+'Input spectra'!Q80))</f>
        <v>2.4091340261338967E-2</v>
      </c>
      <c r="H80" s="7">
        <f t="shared" si="5"/>
        <v>5.5399019857631616E+17</v>
      </c>
      <c r="J80">
        <f>B80*_c/(B80*_c+'Input spectra'!Q80)</f>
        <v>0</v>
      </c>
      <c r="K80">
        <f>'Input spectra'!Q80/(B80*_c+'Input spectra'!Q80)</f>
        <v>1</v>
      </c>
    </row>
    <row r="81" spans="1:11" x14ac:dyDescent="0.25">
      <c r="A81">
        <v>675</v>
      </c>
      <c r="B81">
        <f>'Input spectra'!B81</f>
        <v>0</v>
      </c>
      <c r="C81" s="7">
        <f>'Input spectra'!E81</f>
        <v>2.36654E+19</v>
      </c>
      <c r="E81" s="7">
        <f t="shared" si="4"/>
        <v>2.2718784E+19</v>
      </c>
      <c r="F81">
        <f>1-EXP(-_t*(B81*_c+'Input spectra'!Q81))</f>
        <v>2.386056677417181E-2</v>
      </c>
      <c r="H81" s="7">
        <f t="shared" si="5"/>
        <v>5.4208306265998611E+17</v>
      </c>
      <c r="J81">
        <f>B81*_c/(B81*_c+'Input spectra'!Q81)</f>
        <v>0</v>
      </c>
      <c r="K81">
        <f>'Input spectra'!Q81/(B81*_c+'Input spectra'!Q81)</f>
        <v>1</v>
      </c>
    </row>
    <row r="82" spans="1:11" x14ac:dyDescent="0.25">
      <c r="A82">
        <v>680</v>
      </c>
      <c r="B82">
        <f>'Input spectra'!B82</f>
        <v>0</v>
      </c>
      <c r="C82" s="7">
        <f>'Input spectra'!E82</f>
        <v>2.377655E+19</v>
      </c>
      <c r="E82" s="7">
        <f t="shared" si="4"/>
        <v>2.2825488E+19</v>
      </c>
      <c r="F82">
        <f>1-EXP(-_t*(B82*_c+'Input spectra'!Q82))</f>
        <v>2.3629738715911563E-2</v>
      </c>
      <c r="H82" s="7">
        <f t="shared" si="5"/>
        <v>5.3936031750317478E+17</v>
      </c>
      <c r="J82">
        <f>B82*_c/(B82*_c+'Input spectra'!Q82)</f>
        <v>0</v>
      </c>
      <c r="K82">
        <f>'Input spectra'!Q82/(B82*_c+'Input spectra'!Q82)</f>
        <v>1</v>
      </c>
    </row>
    <row r="83" spans="1:11" x14ac:dyDescent="0.25">
      <c r="A83">
        <v>685</v>
      </c>
      <c r="B83">
        <f>'Input spectra'!B83</f>
        <v>0</v>
      </c>
      <c r="C83" s="7">
        <f>'Input spectra'!E83</f>
        <v>2.35421E+19</v>
      </c>
      <c r="E83" s="7">
        <f t="shared" si="4"/>
        <v>2.2600416E+19</v>
      </c>
      <c r="F83">
        <f>1-EXP(-_t*(B83*_c+'Input spectra'!Q83))</f>
        <v>2.3398856073653773E-2</v>
      </c>
      <c r="H83" s="7">
        <f t="shared" si="5"/>
        <v>5.2882388118870189E+17</v>
      </c>
      <c r="J83">
        <f>B83*_c/(B83*_c+'Input spectra'!Q83)</f>
        <v>0</v>
      </c>
      <c r="K83">
        <f>'Input spectra'!Q83/(B83*_c+'Input spectra'!Q83)</f>
        <v>1</v>
      </c>
    </row>
    <row r="84" spans="1:11" x14ac:dyDescent="0.25">
      <c r="A84">
        <v>690</v>
      </c>
      <c r="B84">
        <f>'Input spectra'!B84</f>
        <v>0</v>
      </c>
      <c r="C84" s="7">
        <f>'Input spectra'!E84</f>
        <v>2.045955E+19</v>
      </c>
      <c r="E84" s="7">
        <f t="shared" si="4"/>
        <v>1.9641168E+19</v>
      </c>
      <c r="F84">
        <f>1-EXP(-_t*(B84*_c+'Input spectra'!Q84))</f>
        <v>2.3167918834490764E-2</v>
      </c>
      <c r="H84" s="7">
        <f t="shared" si="5"/>
        <v>4.5504498603859731E+17</v>
      </c>
      <c r="J84">
        <f>B84*_c/(B84*_c+'Input spectra'!Q84)</f>
        <v>0</v>
      </c>
      <c r="K84">
        <f>'Input spectra'!Q84/(B84*_c+'Input spectra'!Q84)</f>
        <v>1</v>
      </c>
    </row>
    <row r="85" spans="1:11" x14ac:dyDescent="0.25">
      <c r="A85">
        <v>695</v>
      </c>
      <c r="B85">
        <f>'Input spectra'!B85</f>
        <v>0</v>
      </c>
      <c r="C85" s="7">
        <f>'Input spectra'!E85</f>
        <v>2.211565E+19</v>
      </c>
      <c r="E85" s="7">
        <f t="shared" si="4"/>
        <v>2.1231024E+19</v>
      </c>
      <c r="F85">
        <f>1-EXP(-_t*(B85*_c+'Input spectra'!Q85))</f>
        <v>2.2936926985512085E-2</v>
      </c>
      <c r="H85" s="7">
        <f t="shared" si="5"/>
        <v>4.8697444731565472E+17</v>
      </c>
      <c r="J85">
        <f>B85*_c/(B85*_c+'Input spectra'!Q85)</f>
        <v>0</v>
      </c>
      <c r="K85">
        <f>'Input spectra'!Q85/(B85*_c+'Input spectra'!Q85)</f>
        <v>1</v>
      </c>
    </row>
    <row r="86" spans="1:11" x14ac:dyDescent="0.25">
      <c r="A86">
        <v>700</v>
      </c>
      <c r="B86">
        <f>'Input spectra'!B86</f>
        <v>0</v>
      </c>
      <c r="C86" s="7">
        <f>'Input spectra'!E86</f>
        <v>2.25169E+19</v>
      </c>
      <c r="E86" s="7">
        <f t="shared" si="4"/>
        <v>2.1616224E+19</v>
      </c>
      <c r="F86">
        <f>1-EXP(-_t*(B86*_c+'Input spectra'!Q86))</f>
        <v>2.28543581224534E-2</v>
      </c>
      <c r="H86" s="7">
        <f t="shared" si="5"/>
        <v>4.940249245511721E+17</v>
      </c>
      <c r="J86">
        <f>B86*_c/(B86*_c+'Input spectra'!Q86)</f>
        <v>0</v>
      </c>
      <c r="K86">
        <f>'Input spectra'!Q86/(B86*_c+'Input spectra'!Q86)</f>
        <v>1</v>
      </c>
    </row>
    <row r="87" spans="1:11" x14ac:dyDescent="0.25">
      <c r="A87">
        <v>705</v>
      </c>
      <c r="B87">
        <f>'Input spectra'!B87</f>
        <v>0</v>
      </c>
      <c r="C87" s="7">
        <f>'Input spectra'!E87</f>
        <v>2.334275E+19</v>
      </c>
      <c r="E87" s="7">
        <f t="shared" si="4"/>
        <v>2.240904E+19</v>
      </c>
      <c r="F87">
        <f>1-EXP(-_t*(B87*_c+'Input spectra'!Q87))</f>
        <v>2.2778625945303665E-2</v>
      </c>
      <c r="H87" s="7">
        <f t="shared" si="5"/>
        <v>5.1044713995334765E+17</v>
      </c>
      <c r="J87">
        <f>B87*_c/(B87*_c+'Input spectra'!Q87)</f>
        <v>0</v>
      </c>
      <c r="K87">
        <f>'Input spectra'!Q87/(B87*_c+'Input spectra'!Q87)</f>
        <v>1</v>
      </c>
    </row>
    <row r="88" spans="1:11" x14ac:dyDescent="0.25">
      <c r="A88">
        <v>710</v>
      </c>
      <c r="B88">
        <f>'Input spectra'!B88</f>
        <v>0</v>
      </c>
      <c r="C88" s="7">
        <f>'Input spectra'!E88</f>
        <v>2.33967E+19</v>
      </c>
      <c r="E88" s="7">
        <f t="shared" si="4"/>
        <v>2.2460832E+19</v>
      </c>
      <c r="F88">
        <f>1-EXP(-_t*(B88*_c+'Input spectra'!Q88))</f>
        <v>2.2702887898647495E-2</v>
      </c>
      <c r="H88" s="7">
        <f t="shared" si="5"/>
        <v>5.0992575100635443E+17</v>
      </c>
      <c r="J88">
        <f>B88*_c/(B88*_c+'Input spectra'!Q88)</f>
        <v>0</v>
      </c>
      <c r="K88">
        <f>'Input spectra'!Q88/(B88*_c+'Input spectra'!Q88)</f>
        <v>1</v>
      </c>
    </row>
    <row r="89" spans="1:11" x14ac:dyDescent="0.25">
      <c r="A89">
        <v>715</v>
      </c>
      <c r="B89">
        <f>'Input spectra'!B89</f>
        <v>0</v>
      </c>
      <c r="C89" s="7">
        <f>'Input spectra'!E89</f>
        <v>2.27746E+19</v>
      </c>
      <c r="E89" s="7">
        <f t="shared" si="4"/>
        <v>2.1863616E+19</v>
      </c>
      <c r="F89">
        <f>1-EXP(-_t*(B89*_c+'Input spectra'!Q89))</f>
        <v>2.2627143982029918E-2</v>
      </c>
      <c r="H89" s="7">
        <f t="shared" si="5"/>
        <v>4.9471118719981306E+17</v>
      </c>
      <c r="J89">
        <f>B89*_c/(B89*_c+'Input spectra'!Q89)</f>
        <v>0</v>
      </c>
      <c r="K89">
        <f>'Input spectra'!Q89/(B89*_c+'Input spectra'!Q89)</f>
        <v>1</v>
      </c>
    </row>
    <row r="90" spans="1:11" x14ac:dyDescent="0.25">
      <c r="A90">
        <v>720</v>
      </c>
      <c r="B90">
        <f>'Input spectra'!B90</f>
        <v>0</v>
      </c>
      <c r="C90" s="7">
        <f>'Input spectra'!E90</f>
        <v>1.788295E+19</v>
      </c>
      <c r="E90" s="7">
        <f t="shared" si="4"/>
        <v>1.7167632E+19</v>
      </c>
      <c r="F90">
        <f>1-EXP(-_t*(B90*_c+'Input spectra'!Q90))</f>
        <v>2.2551394194996077E-2</v>
      </c>
      <c r="H90" s="7">
        <f t="shared" si="5"/>
        <v>3.8715403662662886E+17</v>
      </c>
      <c r="J90">
        <f>B90*_c/(B90*_c+'Input spectra'!Q90)</f>
        <v>0</v>
      </c>
      <c r="K90">
        <f>'Input spectra'!Q90/(B90*_c+'Input spectra'!Q90)</f>
        <v>1</v>
      </c>
    </row>
    <row r="91" spans="1:11" x14ac:dyDescent="0.25">
      <c r="A91">
        <v>725</v>
      </c>
      <c r="B91">
        <f>'Input spectra'!B91</f>
        <v>0</v>
      </c>
      <c r="C91" s="7">
        <f>'Input spectra'!E91</f>
        <v>1.90809E+19</v>
      </c>
      <c r="E91" s="7">
        <f t="shared" si="4"/>
        <v>1.8317664E+19</v>
      </c>
      <c r="F91">
        <f>1-EXP(-_t*(B91*_c+'Input spectra'!Q91))</f>
        <v>2.2475638537090892E-2</v>
      </c>
      <c r="H91" s="7">
        <f t="shared" si="5"/>
        <v>4.117011949078825E+17</v>
      </c>
      <c r="J91">
        <f>B91*_c/(B91*_c+'Input spectra'!Q91)</f>
        <v>0</v>
      </c>
      <c r="K91">
        <f>'Input spectra'!Q91/(B91*_c+'Input spectra'!Q91)</f>
        <v>1</v>
      </c>
    </row>
    <row r="92" spans="1:11" x14ac:dyDescent="0.25">
      <c r="A92">
        <v>730</v>
      </c>
      <c r="B92">
        <f>'Input spectra'!B92</f>
        <v>0</v>
      </c>
      <c r="C92" s="7">
        <f>'Input spectra'!E92</f>
        <v>2.04061E+19</v>
      </c>
      <c r="E92" s="7">
        <f t="shared" si="4"/>
        <v>1.9589856E+19</v>
      </c>
      <c r="F92">
        <f>1-EXP(-_t*(B92*_c+'Input spectra'!Q92))</f>
        <v>2.2504793357914998E-2</v>
      </c>
      <c r="H92" s="7">
        <f t="shared" si="5"/>
        <v>4.408656611913113E+17</v>
      </c>
      <c r="J92">
        <f>B92*_c/(B92*_c+'Input spectra'!Q92)</f>
        <v>0</v>
      </c>
      <c r="K92">
        <f>'Input spectra'!Q92/(B92*_c+'Input spectra'!Q92)</f>
        <v>1</v>
      </c>
    </row>
    <row r="93" spans="1:11" x14ac:dyDescent="0.25">
      <c r="A93">
        <v>735</v>
      </c>
      <c r="B93">
        <f>'Input spectra'!B93</f>
        <v>0</v>
      </c>
      <c r="C93" s="7">
        <f>'Input spectra'!E93</f>
        <v>2.239475E+19</v>
      </c>
      <c r="E93" s="7">
        <f t="shared" si="4"/>
        <v>2.149896E+19</v>
      </c>
      <c r="F93">
        <f>1-EXP(-_t*(B93*_c+'Input spectra'!Q93))</f>
        <v>2.2543142177152919E-2</v>
      </c>
      <c r="H93" s="7">
        <f t="shared" si="5"/>
        <v>4.8465411194092352E+17</v>
      </c>
      <c r="J93">
        <f>B93*_c/(B93*_c+'Input spectra'!Q93)</f>
        <v>0</v>
      </c>
      <c r="K93">
        <f>'Input spectra'!Q93/(B93*_c+'Input spectra'!Q93)</f>
        <v>1</v>
      </c>
    </row>
    <row r="94" spans="1:11" x14ac:dyDescent="0.25">
      <c r="A94">
        <v>740</v>
      </c>
      <c r="B94">
        <f>'Input spectra'!B94</f>
        <v>0</v>
      </c>
      <c r="C94" s="7">
        <f>'Input spectra'!E94</f>
        <v>2.26169E+19</v>
      </c>
      <c r="E94" s="7">
        <f t="shared" si="4"/>
        <v>2.1712224E+19</v>
      </c>
      <c r="F94">
        <f>1-EXP(-_t*(B94*_c+'Input spectra'!Q94))</f>
        <v>2.2581489491900864E-2</v>
      </c>
      <c r="H94" s="7">
        <f t="shared" si="5"/>
        <v>4.9029435810179776E+17</v>
      </c>
      <c r="J94">
        <f>B94*_c/(B94*_c+'Input spectra'!Q94)</f>
        <v>0</v>
      </c>
      <c r="K94">
        <f>'Input spectra'!Q94/(B94*_c+'Input spectra'!Q94)</f>
        <v>1</v>
      </c>
    </row>
    <row r="95" spans="1:11" x14ac:dyDescent="0.25">
      <c r="A95">
        <v>745</v>
      </c>
      <c r="B95">
        <f>'Input spectra'!B95</f>
        <v>0</v>
      </c>
      <c r="C95" s="7">
        <f>'Input spectra'!E95</f>
        <v>2.34022E+19</v>
      </c>
      <c r="E95" s="7">
        <f t="shared" si="4"/>
        <v>2.2466112E+19</v>
      </c>
      <c r="F95">
        <f>1-EXP(-_t*(B95*_c+'Input spectra'!Q95))</f>
        <v>2.261983530221745E-2</v>
      </c>
      <c r="H95" s="7">
        <f t="shared" si="5"/>
        <v>5.0817975332117107E+17</v>
      </c>
      <c r="J95">
        <f>B95*_c/(B95*_c+'Input spectra'!Q95)</f>
        <v>0</v>
      </c>
      <c r="K95">
        <f>'Input spectra'!Q95/(B95*_c+'Input spectra'!Q95)</f>
        <v>1</v>
      </c>
    </row>
    <row r="96" spans="1:11" x14ac:dyDescent="0.25">
      <c r="A96">
        <v>750</v>
      </c>
      <c r="B96">
        <f>'Input spectra'!B96</f>
        <v>0</v>
      </c>
      <c r="C96" s="7">
        <f>'Input spectra'!E96</f>
        <v>2.32055E+19</v>
      </c>
      <c r="E96" s="7">
        <f t="shared" si="4"/>
        <v>2.227728E+19</v>
      </c>
      <c r="F96">
        <f>1-EXP(-_t*(B96*_c+'Input spectra'!Q96))</f>
        <v>2.2658179608162077E-2</v>
      </c>
      <c r="H96" s="7">
        <f t="shared" si="5"/>
        <v>5.0476261142131686E+17</v>
      </c>
      <c r="J96">
        <f>B96*_c/(B96*_c+'Input spectra'!Q96)</f>
        <v>0</v>
      </c>
      <c r="K96">
        <f>'Input spectra'!Q96/(B96*_c+'Input spectra'!Q96)</f>
        <v>1</v>
      </c>
    </row>
    <row r="97" spans="1:11" x14ac:dyDescent="0.25">
      <c r="A97">
        <v>755</v>
      </c>
      <c r="B97">
        <f>'Input spectra'!B97</f>
        <v>0</v>
      </c>
      <c r="C97" s="7">
        <f>'Input spectra'!E97</f>
        <v>2.33602E+19</v>
      </c>
      <c r="E97" s="7">
        <f t="shared" si="4"/>
        <v>2.2425792E+19</v>
      </c>
      <c r="F97">
        <f>1-EXP(-_t*(B97*_c+'Input spectra'!Q97))</f>
        <v>2.2696522409793474E-2</v>
      </c>
      <c r="H97" s="7">
        <f t="shared" si="5"/>
        <v>5.0898749068536723E+17</v>
      </c>
      <c r="J97">
        <f>B97*_c/(B97*_c+'Input spectra'!Q97)</f>
        <v>0</v>
      </c>
      <c r="K97">
        <f>'Input spectra'!Q97/(B97*_c+'Input spectra'!Q97)</f>
        <v>1</v>
      </c>
    </row>
    <row r="98" spans="1:11" x14ac:dyDescent="0.25">
      <c r="A98">
        <v>760</v>
      </c>
      <c r="B98">
        <f>'Input spectra'!B98</f>
        <v>0</v>
      </c>
      <c r="C98" s="7">
        <f>'Input spectra'!E98</f>
        <v>7.01145E+18</v>
      </c>
      <c r="E98" s="7">
        <f t="shared" si="4"/>
        <v>6.730992E+18</v>
      </c>
      <c r="F98">
        <f>1-EXP(-_t*(B98*_c+'Input spectra'!Q98))</f>
        <v>2.2686494904500365E-2</v>
      </c>
      <c r="H98" s="7">
        <f t="shared" si="5"/>
        <v>1.5270261571023274E+17</v>
      </c>
      <c r="J98">
        <f>B98*_c/(B98*_c+'Input spectra'!Q98)</f>
        <v>0</v>
      </c>
      <c r="K98">
        <f>'Input spectra'!Q98/(B98*_c+'Input spectra'!Q98)</f>
        <v>1</v>
      </c>
    </row>
    <row r="99" spans="1:11" x14ac:dyDescent="0.25">
      <c r="A99">
        <v>765</v>
      </c>
      <c r="B99">
        <f>'Input spectra'!B99</f>
        <v>0</v>
      </c>
      <c r="C99" s="7">
        <f>'Input spectra'!E99</f>
        <v>1.31169E+19</v>
      </c>
      <c r="E99" s="7">
        <f t="shared" si="4"/>
        <v>1.2592224E+19</v>
      </c>
      <c r="F99">
        <f>1-EXP(-_t*(B99*_c+'Input spectra'!Q99))</f>
        <v>2.262295877998588E-2</v>
      </c>
      <c r="H99" s="7">
        <f t="shared" si="5"/>
        <v>2.8487336450034893E+17</v>
      </c>
      <c r="J99">
        <f>B99*_c/(B99*_c+'Input spectra'!Q99)</f>
        <v>0</v>
      </c>
      <c r="K99">
        <f>'Input spectra'!Q99/(B99*_c+'Input spectra'!Q99)</f>
        <v>1</v>
      </c>
    </row>
    <row r="100" spans="1:11" x14ac:dyDescent="0.25">
      <c r="A100">
        <v>770</v>
      </c>
      <c r="B100">
        <f>'Input spectra'!B100</f>
        <v>0</v>
      </c>
      <c r="C100" s="7">
        <f>'Input spectra'!E100</f>
        <v>2.239585E+19</v>
      </c>
      <c r="E100" s="7">
        <f t="shared" si="4"/>
        <v>2.1500016E+19</v>
      </c>
      <c r="F100">
        <f>1-EXP(-_t*(B100*_c+'Input spectra'!Q100))</f>
        <v>2.2559418524924824E-2</v>
      </c>
      <c r="H100" s="7">
        <f t="shared" si="5"/>
        <v>4.850278592365801E+17</v>
      </c>
      <c r="J100">
        <f>B100*_c/(B100*_c+'Input spectra'!Q100)</f>
        <v>0</v>
      </c>
      <c r="K100">
        <f>'Input spectra'!Q100/(B100*_c+'Input spectra'!Q100)</f>
        <v>1</v>
      </c>
    </row>
    <row r="101" spans="1:11" x14ac:dyDescent="0.25">
      <c r="A101">
        <v>775</v>
      </c>
      <c r="B101">
        <f>'Input spectra'!B101</f>
        <v>0</v>
      </c>
      <c r="C101" s="7">
        <f>'Input spectra'!E101</f>
        <v>2.28337E+19</v>
      </c>
      <c r="E101" s="7">
        <f t="shared" si="4"/>
        <v>2.1920352E+19</v>
      </c>
      <c r="F101">
        <f>1-EXP(-_t*(B101*_c+'Input spectra'!Q101))</f>
        <v>2.2495874139048411E-2</v>
      </c>
      <c r="H101" s="7">
        <f t="shared" si="5"/>
        <v>4.9311747967563808E+17</v>
      </c>
      <c r="J101">
        <f>B101*_c/(B101*_c+'Input spectra'!Q101)</f>
        <v>0</v>
      </c>
      <c r="K101">
        <f>'Input spectra'!Q101/(B101*_c+'Input spectra'!Q101)</f>
        <v>1</v>
      </c>
    </row>
    <row r="102" spans="1:11" x14ac:dyDescent="0.25">
      <c r="A102">
        <v>780</v>
      </c>
      <c r="B102">
        <f>'Input spectra'!B102</f>
        <v>0</v>
      </c>
      <c r="C102" s="7">
        <f>'Input spectra'!E102</f>
        <v>2.27848E+19</v>
      </c>
      <c r="E102" s="7">
        <f t="shared" ref="E102:E133" si="6">C102*_transm</f>
        <v>2.1873408E+19</v>
      </c>
      <c r="F102">
        <f>1-EXP(-_t*(B102*_c+'Input spectra'!Q102))</f>
        <v>2.2432325622088078E-2</v>
      </c>
      <c r="H102" s="7">
        <f t="shared" si="5"/>
        <v>4.9067141072078637E+17</v>
      </c>
      <c r="J102">
        <f>B102*_c/(B102*_c+'Input spectra'!Q102)</f>
        <v>0</v>
      </c>
      <c r="K102">
        <f>'Input spectra'!Q102/(B102*_c+'Input spectra'!Q102)</f>
        <v>1</v>
      </c>
    </row>
    <row r="103" spans="1:11" x14ac:dyDescent="0.25">
      <c r="A103">
        <v>785</v>
      </c>
      <c r="B103">
        <f>'Input spectra'!B103</f>
        <v>0</v>
      </c>
      <c r="C103" s="7">
        <f>'Input spectra'!E103</f>
        <v>2.28815E+19</v>
      </c>
      <c r="E103" s="7">
        <f t="shared" si="6"/>
        <v>2.196624E+19</v>
      </c>
      <c r="F103">
        <f>1-EXP(-_t*(B103*_c+'Input spectra'!Q103))</f>
        <v>2.2368772973775486E-2</v>
      </c>
      <c r="H103" s="7">
        <f t="shared" si="5"/>
        <v>4.9135783564746605E+17</v>
      </c>
      <c r="J103">
        <f>B103*_c/(B103*_c+'Input spectra'!Q103)</f>
        <v>0</v>
      </c>
      <c r="K103">
        <f>'Input spectra'!Q103/(B103*_c+'Input spectra'!Q103)</f>
        <v>1</v>
      </c>
    </row>
    <row r="104" spans="1:11" x14ac:dyDescent="0.25">
      <c r="A104">
        <v>790</v>
      </c>
      <c r="B104">
        <f>'Input spectra'!B104</f>
        <v>0</v>
      </c>
      <c r="C104" s="7">
        <f>'Input spectra'!E104</f>
        <v>2.176035E+19</v>
      </c>
      <c r="E104" s="7">
        <f t="shared" si="6"/>
        <v>2.0889936E+19</v>
      </c>
      <c r="F104">
        <f>1-EXP(-_t*(B104*_c+'Input spectra'!Q104))</f>
        <v>2.2305216193841848E-2</v>
      </c>
      <c r="H104" s="7">
        <f t="shared" si="5"/>
        <v>4.6595453875551981E+17</v>
      </c>
      <c r="J104">
        <f>B104*_c/(B104*_c+'Input spectra'!Q104)</f>
        <v>0</v>
      </c>
      <c r="K104">
        <f>'Input spectra'!Q104/(B104*_c+'Input spectra'!Q104)</f>
        <v>1</v>
      </c>
    </row>
    <row r="105" spans="1:11" x14ac:dyDescent="0.25">
      <c r="A105">
        <v>795</v>
      </c>
      <c r="B105">
        <f>'Input spectra'!B105</f>
        <v>0</v>
      </c>
      <c r="C105" s="7">
        <f>'Input spectra'!E105</f>
        <v>2.17481E+19</v>
      </c>
      <c r="E105" s="7">
        <f t="shared" si="6"/>
        <v>2.0878176E+19</v>
      </c>
      <c r="F105">
        <f>1-EXP(-_t*(B105*_c+'Input spectra'!Q105))</f>
        <v>2.2307024114422647E-2</v>
      </c>
      <c r="H105" s="7">
        <f t="shared" si="5"/>
        <v>4.6572997549716013E+17</v>
      </c>
      <c r="J105">
        <f>B105*_c/(B105*_c+'Input spectra'!Q105)</f>
        <v>0</v>
      </c>
      <c r="K105">
        <f>'Input spectra'!Q105/(B105*_c+'Input spectra'!Q105)</f>
        <v>1</v>
      </c>
    </row>
    <row r="106" spans="1:11" x14ac:dyDescent="0.25">
      <c r="A106">
        <v>800</v>
      </c>
      <c r="B106">
        <f>'Input spectra'!B106</f>
        <v>0</v>
      </c>
      <c r="C106" s="7">
        <f>'Input spectra'!E106</f>
        <v>2.160815E+19</v>
      </c>
      <c r="E106" s="7">
        <f t="shared" si="6"/>
        <v>2.0743824E+19</v>
      </c>
      <c r="F106">
        <f>1-EXP(-_t*(B106*_c+'Input spectra'!Q106))</f>
        <v>2.2452326567468983E-2</v>
      </c>
      <c r="H106" s="7">
        <f t="shared" si="5"/>
        <v>4.6574711070610074E+17</v>
      </c>
      <c r="J106">
        <f>B106*_c/(B106*_c+'Input spectra'!Q106)</f>
        <v>0</v>
      </c>
      <c r="K106">
        <f>'Input spectra'!Q106/(B106*_c+'Input spectra'!Q106)</f>
        <v>1</v>
      </c>
    </row>
    <row r="107" spans="1:11" x14ac:dyDescent="0.25">
      <c r="A107">
        <v>805</v>
      </c>
      <c r="B107">
        <f>'Input spectra'!B107</f>
        <v>0</v>
      </c>
      <c r="C107" s="7">
        <f>'Input spectra'!E107</f>
        <v>2.14395E+19</v>
      </c>
      <c r="E107" s="7">
        <f t="shared" si="6"/>
        <v>2.058192E+19</v>
      </c>
      <c r="F107">
        <f>1-EXP(-_t*(B107*_c+'Input spectra'!Q107))</f>
        <v>2.259760742600303E-2</v>
      </c>
      <c r="H107" s="7">
        <f t="shared" si="5"/>
        <v>4.6510214823340026E+17</v>
      </c>
      <c r="J107">
        <f>B107*_c/(B107*_c+'Input spectra'!Q107)</f>
        <v>0</v>
      </c>
      <c r="K107">
        <f>'Input spectra'!Q107/(B107*_c+'Input spectra'!Q107)</f>
        <v>1</v>
      </c>
    </row>
    <row r="108" spans="1:11" x14ac:dyDescent="0.25">
      <c r="A108">
        <v>810</v>
      </c>
      <c r="B108">
        <f>'Input spectra'!B108</f>
        <v>0</v>
      </c>
      <c r="C108" s="7">
        <f>'Input spectra'!E108</f>
        <v>2.139435E+19</v>
      </c>
      <c r="E108" s="7">
        <f t="shared" si="6"/>
        <v>2.0538576E+19</v>
      </c>
      <c r="F108">
        <f>1-EXP(-_t*(B108*_c+'Input spectra'!Q108))</f>
        <v>2.2742866693234332E-2</v>
      </c>
      <c r="H108" s="7">
        <f t="shared" si="5"/>
        <v>4.6710609603686202E+17</v>
      </c>
      <c r="J108">
        <f>B108*_c/(B108*_c+'Input spectra'!Q108)</f>
        <v>0</v>
      </c>
      <c r="K108">
        <f>'Input spectra'!Q108/(B108*_c+'Input spectra'!Q108)</f>
        <v>1</v>
      </c>
    </row>
    <row r="109" spans="1:11" x14ac:dyDescent="0.25">
      <c r="A109">
        <v>815</v>
      </c>
      <c r="B109">
        <f>'Input spectra'!B109</f>
        <v>0</v>
      </c>
      <c r="C109" s="7">
        <f>'Input spectra'!E109</f>
        <v>1.816675E+19</v>
      </c>
      <c r="E109" s="7">
        <f t="shared" si="6"/>
        <v>1.744008E+19</v>
      </c>
      <c r="F109">
        <f>1-EXP(-_t*(B109*_c+'Input spectra'!Q109))</f>
        <v>2.2888104372371654E-2</v>
      </c>
      <c r="H109" s="7">
        <f t="shared" si="5"/>
        <v>3.9917037130251142E+17</v>
      </c>
      <c r="J109">
        <f>B109*_c/(B109*_c+'Input spectra'!Q109)</f>
        <v>0</v>
      </c>
      <c r="K109">
        <f>'Input spectra'!Q109/(B109*_c+'Input spectra'!Q109)</f>
        <v>1</v>
      </c>
    </row>
    <row r="110" spans="1:11" x14ac:dyDescent="0.25">
      <c r="A110">
        <v>820</v>
      </c>
      <c r="B110">
        <f>'Input spectra'!B110</f>
        <v>0</v>
      </c>
      <c r="C110" s="7">
        <f>'Input spectra'!E110</f>
        <v>1.81828E+19</v>
      </c>
      <c r="E110" s="7">
        <f t="shared" si="6"/>
        <v>1.7455488E+19</v>
      </c>
      <c r="F110">
        <f>1-EXP(-_t*(B110*_c+'Input spectra'!Q110))</f>
        <v>2.303332046662343E-2</v>
      </c>
      <c r="H110" s="7">
        <f t="shared" si="5"/>
        <v>4.0205784900529971E+17</v>
      </c>
      <c r="J110">
        <f>B110*_c/(B110*_c+'Input spectra'!Q110)</f>
        <v>0</v>
      </c>
      <c r="K110">
        <f>'Input spectra'!Q110/(B110*_c+'Input spectra'!Q110)</f>
        <v>1</v>
      </c>
    </row>
    <row r="111" spans="1:11" x14ac:dyDescent="0.25">
      <c r="A111">
        <v>825</v>
      </c>
      <c r="B111">
        <f>'Input spectra'!B111</f>
        <v>0</v>
      </c>
      <c r="C111" s="7">
        <f>'Input spectra'!E111</f>
        <v>1.988385E+19</v>
      </c>
      <c r="E111" s="7">
        <f t="shared" si="6"/>
        <v>1.9088496E+19</v>
      </c>
      <c r="F111">
        <f>1-EXP(-_t*(B111*_c+'Input spectra'!Q111))</f>
        <v>2.3178514979197318E-2</v>
      </c>
      <c r="H111" s="7">
        <f t="shared" si="5"/>
        <v>4.424429904663481E+17</v>
      </c>
      <c r="J111">
        <f>B111*_c/(B111*_c+'Input spectra'!Q111)</f>
        <v>0</v>
      </c>
      <c r="K111">
        <f>'Input spectra'!Q111/(B111*_c+'Input spectra'!Q111)</f>
        <v>1</v>
      </c>
    </row>
    <row r="112" spans="1:11" x14ac:dyDescent="0.25">
      <c r="A112">
        <v>830</v>
      </c>
      <c r="B112">
        <f>'Input spectra'!B112</f>
        <v>0</v>
      </c>
      <c r="C112" s="7">
        <f>'Input spectra'!E112</f>
        <v>1.911965E+19</v>
      </c>
      <c r="E112" s="7">
        <f t="shared" si="6"/>
        <v>1.8354864E+19</v>
      </c>
      <c r="F112">
        <f>1-EXP(-_t*(B112*_c+'Input spectra'!Q112))</f>
        <v>2.3140598315157246E-2</v>
      </c>
      <c r="H112" s="7">
        <f t="shared" si="5"/>
        <v>4.2474253495334042E+17</v>
      </c>
      <c r="J112">
        <f>B112*_c/(B112*_c+'Input spectra'!Q112)</f>
        <v>0</v>
      </c>
      <c r="K112">
        <f>'Input spectra'!Q112/(B112*_c+'Input spectra'!Q112)</f>
        <v>1</v>
      </c>
    </row>
    <row r="113" spans="1:11" x14ac:dyDescent="0.25">
      <c r="A113">
        <v>835</v>
      </c>
      <c r="B113">
        <f>'Input spectra'!B113</f>
        <v>0</v>
      </c>
      <c r="C113" s="7">
        <f>'Input spectra'!E113</f>
        <v>2.07445E+19</v>
      </c>
      <c r="E113" s="7">
        <f t="shared" si="6"/>
        <v>1.991472E+19</v>
      </c>
      <c r="F113">
        <f>1-EXP(-_t*(B113*_c+'Input spectra'!Q113))</f>
        <v>2.3047092278028813E-2</v>
      </c>
      <c r="H113" s="7">
        <f t="shared" si="5"/>
        <v>4.5897638953110598E+17</v>
      </c>
      <c r="J113">
        <f>B113*_c/(B113*_c+'Input spectra'!Q113)</f>
        <v>0</v>
      </c>
      <c r="K113">
        <f>'Input spectra'!Q113/(B113*_c+'Input spectra'!Q113)</f>
        <v>1</v>
      </c>
    </row>
    <row r="114" spans="1:11" x14ac:dyDescent="0.25">
      <c r="A114">
        <v>840</v>
      </c>
      <c r="B114">
        <f>'Input spectra'!B114</f>
        <v>0</v>
      </c>
      <c r="C114" s="7">
        <f>'Input spectra'!E114</f>
        <v>2.130985E+19</v>
      </c>
      <c r="E114" s="7">
        <f t="shared" si="6"/>
        <v>2.0457456E+19</v>
      </c>
      <c r="F114">
        <f>1-EXP(-_t*(B114*_c+'Input spectra'!Q114))</f>
        <v>2.2953577290401483E-2</v>
      </c>
      <c r="H114" s="7">
        <f t="shared" si="5"/>
        <v>4.6957179746098758E+17</v>
      </c>
      <c r="J114">
        <f>B114*_c/(B114*_c+'Input spectra'!Q114)</f>
        <v>0</v>
      </c>
      <c r="K114">
        <f>'Input spectra'!Q114/(B114*_c+'Input spectra'!Q114)</f>
        <v>1</v>
      </c>
    </row>
    <row r="115" spans="1:11" x14ac:dyDescent="0.25">
      <c r="A115">
        <v>845</v>
      </c>
      <c r="B115">
        <f>'Input spectra'!B115</f>
        <v>0</v>
      </c>
      <c r="C115" s="7">
        <f>'Input spectra'!E115</f>
        <v>2.14234E+19</v>
      </c>
      <c r="E115" s="7">
        <f t="shared" si="6"/>
        <v>2.0566464E+19</v>
      </c>
      <c r="F115">
        <f>1-EXP(-_t*(B115*_c+'Input spectra'!Q115))</f>
        <v>2.2860053351418608E-2</v>
      </c>
      <c r="H115" s="7">
        <f t="shared" si="5"/>
        <v>4.7015046429003014E+17</v>
      </c>
      <c r="J115">
        <f>B115*_c/(B115*_c+'Input spectra'!Q115)</f>
        <v>0</v>
      </c>
      <c r="K115">
        <f>'Input spectra'!Q115/(B115*_c+'Input spectra'!Q115)</f>
        <v>1</v>
      </c>
    </row>
    <row r="116" spans="1:11" x14ac:dyDescent="0.25">
      <c r="A116">
        <v>850</v>
      </c>
      <c r="B116">
        <f>'Input spectra'!B116</f>
        <v>0</v>
      </c>
      <c r="C116" s="7">
        <f>'Input spectra'!E116</f>
        <v>1.951355E+19</v>
      </c>
      <c r="E116" s="7">
        <f t="shared" si="6"/>
        <v>1.8733008E+19</v>
      </c>
      <c r="F116">
        <f>1-EXP(-_t*(B116*_c+'Input spectra'!Q116))</f>
        <v>2.2766520460223205E-2</v>
      </c>
      <c r="H116" s="7">
        <f t="shared" si="5"/>
        <v>4.2648540991352499E+17</v>
      </c>
      <c r="J116">
        <f>B116*_c/(B116*_c+'Input spectra'!Q116)</f>
        <v>0</v>
      </c>
      <c r="K116">
        <f>'Input spectra'!Q116/(B116*_c+'Input spectra'!Q116)</f>
        <v>1</v>
      </c>
    </row>
    <row r="117" spans="1:11" x14ac:dyDescent="0.25">
      <c r="A117">
        <v>855</v>
      </c>
      <c r="B117">
        <f>'Input spectra'!B117</f>
        <v>0</v>
      </c>
      <c r="C117" s="7">
        <f>'Input spectra'!E117</f>
        <v>1.95692E+19</v>
      </c>
      <c r="E117" s="7">
        <f t="shared" si="6"/>
        <v>1.8786432E+19</v>
      </c>
      <c r="F117">
        <f>1-EXP(-_t*(B117*_c+'Input spectra'!Q117))</f>
        <v>2.2672978615958406E-2</v>
      </c>
      <c r="H117" s="7">
        <f t="shared" si="5"/>
        <v>4.2594437100615667E+17</v>
      </c>
      <c r="J117">
        <f>B117*_c/(B117*_c+'Input spectra'!Q117)</f>
        <v>0</v>
      </c>
      <c r="K117">
        <f>'Input spectra'!Q117/(B117*_c+'Input spectra'!Q117)</f>
        <v>1</v>
      </c>
    </row>
    <row r="118" spans="1:11" x14ac:dyDescent="0.25">
      <c r="A118">
        <v>860</v>
      </c>
      <c r="B118">
        <f>'Input spectra'!B118</f>
        <v>0</v>
      </c>
      <c r="C118" s="7">
        <f>'Input spectra'!E118</f>
        <v>2.131695E+19</v>
      </c>
      <c r="E118" s="7">
        <f t="shared" si="6"/>
        <v>2.0464272E+19</v>
      </c>
      <c r="F118">
        <f>1-EXP(-_t*(B118*_c+'Input spectra'!Q118))</f>
        <v>2.2579427817767228E-2</v>
      </c>
      <c r="H118" s="7">
        <f t="shared" si="5"/>
        <v>4.6207155246715501E+17</v>
      </c>
      <c r="J118">
        <f>B118*_c/(B118*_c+'Input spectra'!Q118)</f>
        <v>0</v>
      </c>
      <c r="K118">
        <f>'Input spectra'!Q118/(B118*_c+'Input spectra'!Q118)</f>
        <v>1</v>
      </c>
    </row>
    <row r="119" spans="1:11" x14ac:dyDescent="0.25">
      <c r="A119">
        <v>865</v>
      </c>
      <c r="B119">
        <f>'Input spectra'!B119</f>
        <v>0</v>
      </c>
      <c r="C119" s="7">
        <f>'Input spectra'!E119</f>
        <v>2.06249E+19</v>
      </c>
      <c r="E119" s="7">
        <f t="shared" si="6"/>
        <v>1.9799904E+19</v>
      </c>
      <c r="F119">
        <f>1-EXP(-_t*(B119*_c+'Input spectra'!Q119))</f>
        <v>2.2524105257856752E-2</v>
      </c>
      <c r="H119" s="7">
        <f t="shared" si="5"/>
        <v>4.4597512179145894E+17</v>
      </c>
      <c r="J119">
        <f>B119*_c/(B119*_c+'Input spectra'!Q119)</f>
        <v>0</v>
      </c>
      <c r="K119">
        <f>'Input spectra'!Q119/(B119*_c+'Input spectra'!Q119)</f>
        <v>1</v>
      </c>
    </row>
    <row r="120" spans="1:11" x14ac:dyDescent="0.25">
      <c r="A120">
        <v>870</v>
      </c>
      <c r="B120">
        <f>'Input spectra'!B120</f>
        <v>0</v>
      </c>
      <c r="C120" s="7">
        <f>'Input spectra'!E120</f>
        <v>2.103135E+19</v>
      </c>
      <c r="E120" s="7">
        <f t="shared" si="6"/>
        <v>2.0190096E+19</v>
      </c>
      <c r="F120">
        <f>1-EXP(-_t*(B120*_c+'Input spectra'!Q120))</f>
        <v>2.2526059816779909E-2</v>
      </c>
      <c r="H120" s="7">
        <f t="shared" si="5"/>
        <v>4.5480331020252877E+17</v>
      </c>
      <c r="J120">
        <f>B120*_c/(B120*_c+'Input spectra'!Q120)</f>
        <v>0</v>
      </c>
      <c r="K120">
        <f>'Input spectra'!Q120/(B120*_c+'Input spectra'!Q120)</f>
        <v>1</v>
      </c>
    </row>
    <row r="121" spans="1:11" x14ac:dyDescent="0.25">
      <c r="A121">
        <v>875</v>
      </c>
      <c r="B121">
        <f>'Input spectra'!B121</f>
        <v>0</v>
      </c>
      <c r="C121" s="7">
        <f>'Input spectra'!E121</f>
        <v>2.04479E+19</v>
      </c>
      <c r="E121" s="7">
        <f t="shared" si="6"/>
        <v>1.9629984E+19</v>
      </c>
      <c r="F121">
        <f>1-EXP(-_t*(B121*_c+'Input spectra'!Q121))</f>
        <v>2.2528014371794747E-2</v>
      </c>
      <c r="H121" s="7">
        <f t="shared" si="5"/>
        <v>4.4222456167010093E+17</v>
      </c>
      <c r="J121">
        <f>B121*_c/(B121*_c+'Input spectra'!Q121)</f>
        <v>0</v>
      </c>
      <c r="K121">
        <f>'Input spectra'!Q121/(B121*_c+'Input spectra'!Q121)</f>
        <v>1</v>
      </c>
    </row>
    <row r="122" spans="1:11" x14ac:dyDescent="0.25">
      <c r="A122">
        <v>880</v>
      </c>
      <c r="B122">
        <f>'Input spectra'!B122</f>
        <v>0</v>
      </c>
      <c r="C122" s="7">
        <f>'Input spectra'!E122</f>
        <v>2.064775E+19</v>
      </c>
      <c r="E122" s="7">
        <f t="shared" si="6"/>
        <v>1.982184E+19</v>
      </c>
      <c r="F122">
        <f>1-EXP(-_t*(B122*_c+'Input spectra'!Q122))</f>
        <v>2.2529968922901156E-2</v>
      </c>
      <c r="H122" s="7">
        <f t="shared" si="5"/>
        <v>4.4658543919471904E+17</v>
      </c>
      <c r="J122">
        <f>B122*_c/(B122*_c+'Input spectra'!Q122)</f>
        <v>0</v>
      </c>
      <c r="K122">
        <f>'Input spectra'!Q122/(B122*_c+'Input spectra'!Q122)</f>
        <v>1</v>
      </c>
    </row>
    <row r="123" spans="1:11" x14ac:dyDescent="0.25">
      <c r="A123">
        <v>885</v>
      </c>
      <c r="B123">
        <f>'Input spectra'!B123</f>
        <v>0</v>
      </c>
      <c r="C123" s="7">
        <f>'Input spectra'!E123</f>
        <v>2.083465E+19</v>
      </c>
      <c r="E123" s="7">
        <f t="shared" si="6"/>
        <v>2.0001264E+19</v>
      </c>
      <c r="F123">
        <f>1-EXP(-_t*(B123*_c+'Input spectra'!Q123))</f>
        <v>2.2531923470099358E-2</v>
      </c>
      <c r="H123" s="7">
        <f t="shared" si="5"/>
        <v>4.5066694975325338E+17</v>
      </c>
      <c r="J123">
        <f>B123*_c/(B123*_c+'Input spectra'!Q123)</f>
        <v>0</v>
      </c>
      <c r="K123">
        <f>'Input spectra'!Q123/(B123*_c+'Input spectra'!Q123)</f>
        <v>1</v>
      </c>
    </row>
    <row r="124" spans="1:11" x14ac:dyDescent="0.25">
      <c r="A124">
        <v>890</v>
      </c>
      <c r="B124">
        <f>'Input spectra'!B124</f>
        <v>0</v>
      </c>
      <c r="C124" s="7">
        <f>'Input spectra'!E124</f>
        <v>2.06557E+19</v>
      </c>
      <c r="E124" s="7">
        <f t="shared" si="6"/>
        <v>1.9829472E+19</v>
      </c>
      <c r="F124">
        <f>1-EXP(-_t*(B124*_c+'Input spectra'!Q124))</f>
        <v>2.2533878013389241E-2</v>
      </c>
      <c r="H124" s="7">
        <f t="shared" si="5"/>
        <v>4.4683490311791757E+17</v>
      </c>
      <c r="J124">
        <f>B124*_c/(B124*_c+'Input spectra'!Q124)</f>
        <v>0</v>
      </c>
      <c r="K124">
        <f>'Input spectra'!Q124/(B124*_c+'Input spectra'!Q124)</f>
        <v>1</v>
      </c>
    </row>
    <row r="125" spans="1:11" x14ac:dyDescent="0.25">
      <c r="A125">
        <v>895</v>
      </c>
      <c r="B125">
        <f>'Input spectra'!B125</f>
        <v>0</v>
      </c>
      <c r="C125" s="7">
        <f>'Input spectra'!E125</f>
        <v>1.822205E+19</v>
      </c>
      <c r="E125" s="7">
        <f t="shared" si="6"/>
        <v>1.7493168E+19</v>
      </c>
      <c r="F125">
        <f>1-EXP(-_t*(B125*_c+'Input spectra'!Q125))</f>
        <v>2.2535832552770696E-2</v>
      </c>
      <c r="H125" s="7">
        <f t="shared" si="5"/>
        <v>3.9422310486548666E+17</v>
      </c>
      <c r="J125">
        <f>B125*_c/(B125*_c+'Input spectra'!Q125)</f>
        <v>0</v>
      </c>
      <c r="K125">
        <f>'Input spectra'!Q125/(B125*_c+'Input spectra'!Q125)</f>
        <v>1</v>
      </c>
    </row>
    <row r="126" spans="1:11" x14ac:dyDescent="0.25">
      <c r="A126">
        <v>900</v>
      </c>
      <c r="B126">
        <f>'Input spectra'!B126</f>
        <v>0</v>
      </c>
      <c r="C126" s="7">
        <f>'Input spectra'!E126</f>
        <v>1.58052E+19</v>
      </c>
      <c r="E126" s="7">
        <f t="shared" si="6"/>
        <v>1.5172992E+19</v>
      </c>
      <c r="F126">
        <f>1-EXP(-_t*(B126*_c+'Input spectra'!Q126))</f>
        <v>2.2537787088244055E-2</v>
      </c>
      <c r="H126" s="7">
        <f t="shared" si="5"/>
        <v>3.4196566318763034E+17</v>
      </c>
      <c r="J126">
        <f>B126*_c/(B126*_c+'Input spectra'!Q126)</f>
        <v>0</v>
      </c>
      <c r="K126">
        <f>'Input spectra'!Q126/(B126*_c+'Input spectra'!Q126)</f>
        <v>1</v>
      </c>
    </row>
    <row r="127" spans="1:11" x14ac:dyDescent="0.25">
      <c r="A127">
        <v>905</v>
      </c>
      <c r="B127">
        <f>'Input spectra'!B127</f>
        <v>0</v>
      </c>
      <c r="C127" s="7">
        <f>'Input spectra'!E127</f>
        <v>1.851105E+19</v>
      </c>
      <c r="E127" s="7">
        <f t="shared" si="6"/>
        <v>1.7770608E+19</v>
      </c>
      <c r="F127">
        <f>1-EXP(-_t*(B127*_c+'Input spectra'!Q127))</f>
        <v>2.2539741619808984E-2</v>
      </c>
      <c r="H127" s="7">
        <f t="shared" si="5"/>
        <v>4.0054491274691046E+17</v>
      </c>
      <c r="J127">
        <f>B127*_c/(B127*_c+'Input spectra'!Q127)</f>
        <v>0</v>
      </c>
      <c r="K127">
        <f>'Input spectra'!Q127/(B127*_c+'Input spectra'!Q127)</f>
        <v>1</v>
      </c>
    </row>
    <row r="128" spans="1:11" x14ac:dyDescent="0.25">
      <c r="A128">
        <v>910</v>
      </c>
      <c r="B128">
        <f>'Input spectra'!B128</f>
        <v>0</v>
      </c>
      <c r="C128" s="7">
        <f>'Input spectra'!E128</f>
        <v>1.461025E+19</v>
      </c>
      <c r="E128" s="7">
        <f t="shared" si="6"/>
        <v>1.402584E+19</v>
      </c>
      <c r="F128">
        <f>1-EXP(-_t*(B128*_c+'Input spectra'!Q128))</f>
        <v>2.2530708664250443E-2</v>
      </c>
      <c r="H128" s="7">
        <f t="shared" si="5"/>
        <v>3.160121148113904E+17</v>
      </c>
      <c r="J128">
        <f>B128*_c/(B128*_c+'Input spectra'!Q128)</f>
        <v>0</v>
      </c>
      <c r="K128">
        <f>'Input spectra'!Q128/(B128*_c+'Input spectra'!Q128)</f>
        <v>1</v>
      </c>
    </row>
    <row r="129" spans="1:11" x14ac:dyDescent="0.25">
      <c r="A129">
        <v>915</v>
      </c>
      <c r="B129">
        <f>'Input spectra'!B129</f>
        <v>0</v>
      </c>
      <c r="C129" s="7">
        <f>'Input spectra'!E129</f>
        <v>1.512205E+19</v>
      </c>
      <c r="E129" s="7">
        <f t="shared" si="6"/>
        <v>1.4517168E+19</v>
      </c>
      <c r="F129">
        <f>1-EXP(-_t*(B129*_c+'Input spectra'!Q129))</f>
        <v>2.250504128411368E-2</v>
      </c>
      <c r="H129" s="7">
        <f t="shared" si="5"/>
        <v>3.2670946516841402E+17</v>
      </c>
      <c r="J129">
        <f>B129*_c/(B129*_c+'Input spectra'!Q129)</f>
        <v>0</v>
      </c>
      <c r="K129">
        <f>'Input spectra'!Q129/(B129*_c+'Input spectra'!Q129)</f>
        <v>1</v>
      </c>
    </row>
    <row r="130" spans="1:11" x14ac:dyDescent="0.25">
      <c r="A130">
        <v>920</v>
      </c>
      <c r="B130">
        <f>'Input spectra'!B130</f>
        <v>0</v>
      </c>
      <c r="C130" s="7">
        <f>'Input spectra'!E130</f>
        <v>1.72615E+19</v>
      </c>
      <c r="E130" s="7">
        <f t="shared" si="6"/>
        <v>1.657104E+19</v>
      </c>
      <c r="F130">
        <f>1-EXP(-_t*(B130*_c+'Input spectra'!Q130))</f>
        <v>2.2479373229976729E-2</v>
      </c>
      <c r="H130" s="7">
        <f t="shared" si="5"/>
        <v>3.725065929688736E+17</v>
      </c>
      <c r="J130">
        <f>B130*_c/(B130*_c+'Input spectra'!Q130)</f>
        <v>0</v>
      </c>
      <c r="K130">
        <f>'Input spectra'!Q130/(B130*_c+'Input spectra'!Q130)</f>
        <v>1</v>
      </c>
    </row>
    <row r="131" spans="1:11" x14ac:dyDescent="0.25">
      <c r="A131">
        <v>925</v>
      </c>
      <c r="B131">
        <f>'Input spectra'!B131</f>
        <v>0</v>
      </c>
      <c r="C131" s="7">
        <f>'Input spectra'!E131</f>
        <v>1.65031E+19</v>
      </c>
      <c r="E131" s="7">
        <f t="shared" si="6"/>
        <v>1.5842976E+19</v>
      </c>
      <c r="F131">
        <f>1-EXP(-_t*(B131*_c+'Input spectra'!Q131))</f>
        <v>2.2453704501822047E-2</v>
      </c>
      <c r="H131" s="7">
        <f t="shared" si="5"/>
        <v>3.5573350153345862E+17</v>
      </c>
      <c r="J131">
        <f>B131*_c/(B131*_c+'Input spectra'!Q131)</f>
        <v>0</v>
      </c>
      <c r="K131">
        <f>'Input spectra'!Q131/(B131*_c+'Input spectra'!Q131)</f>
        <v>1</v>
      </c>
    </row>
    <row r="132" spans="1:11" x14ac:dyDescent="0.25">
      <c r="A132">
        <v>930</v>
      </c>
      <c r="B132">
        <f>'Input spectra'!B132</f>
        <v>0</v>
      </c>
      <c r="C132" s="7">
        <f>'Input spectra'!E132</f>
        <v>1.03636E+19</v>
      </c>
      <c r="E132" s="7">
        <f t="shared" si="6"/>
        <v>9.949056E+18</v>
      </c>
      <c r="F132">
        <f>1-EXP(-_t*(B132*_c+'Input spectra'!Q132))</f>
        <v>2.2428035099631871E-2</v>
      </c>
      <c r="H132" s="7">
        <f t="shared" si="5"/>
        <v>2.2313777717620307E+17</v>
      </c>
      <c r="J132">
        <f>B132*_c/(B132*_c+'Input spectra'!Q132)</f>
        <v>0</v>
      </c>
      <c r="K132">
        <f>'Input spectra'!Q132/(B132*_c+'Input spectra'!Q132)</f>
        <v>1</v>
      </c>
    </row>
    <row r="133" spans="1:11" x14ac:dyDescent="0.25">
      <c r="A133">
        <v>935</v>
      </c>
      <c r="B133">
        <f>'Input spectra'!B133</f>
        <v>0</v>
      </c>
      <c r="C133" s="7">
        <f>'Input spectra'!E133</f>
        <v>5.30375E+18</v>
      </c>
      <c r="E133" s="7">
        <f t="shared" si="6"/>
        <v>5.0916E+18</v>
      </c>
      <c r="F133">
        <f>1-EXP(-_t*(B133*_c+'Input spectra'!Q133))</f>
        <v>2.2402365023388437E-2</v>
      </c>
      <c r="H133" s="7">
        <f t="shared" si="5"/>
        <v>1.1406388175308458E+17</v>
      </c>
      <c r="J133">
        <f>B133*_c/(B133*_c+'Input spectra'!Q133)</f>
        <v>0</v>
      </c>
      <c r="K133">
        <f>'Input spectra'!Q133/(B133*_c+'Input spectra'!Q133)</f>
        <v>1</v>
      </c>
    </row>
    <row r="134" spans="1:11" x14ac:dyDescent="0.25">
      <c r="A134">
        <v>940</v>
      </c>
      <c r="B134">
        <f>'Input spectra'!B134</f>
        <v>0</v>
      </c>
      <c r="C134" s="7">
        <f>'Input spectra'!E134</f>
        <v>1.060805E+19</v>
      </c>
      <c r="E134" s="7">
        <f t="shared" ref="E134:E155" si="7">C134*_transm</f>
        <v>1.0183728E+19</v>
      </c>
      <c r="F134">
        <f>1-EXP(-_t*(B134*_c+'Input spectra'!Q134))</f>
        <v>2.2376694273074094E-2</v>
      </c>
      <c r="H134" s="7">
        <f t="shared" si="5"/>
        <v>2.2787816801614429E+17</v>
      </c>
      <c r="J134">
        <f>B134*_c/(B134*_c+'Input spectra'!Q134)</f>
        <v>0</v>
      </c>
      <c r="K134">
        <f>'Input spectra'!Q134/(B134*_c+'Input spectra'!Q134)</f>
        <v>1</v>
      </c>
    </row>
    <row r="135" spans="1:11" x14ac:dyDescent="0.25">
      <c r="A135">
        <v>945</v>
      </c>
      <c r="B135">
        <f>'Input spectra'!B135</f>
        <v>0</v>
      </c>
      <c r="C135" s="7">
        <f>'Input spectra'!E135</f>
        <v>7.96645E+18</v>
      </c>
      <c r="E135" s="7">
        <f t="shared" si="7"/>
        <v>7.647792E+18</v>
      </c>
      <c r="F135">
        <f>1-EXP(-_t*(B135*_c+'Input spectra'!Q135))</f>
        <v>2.2351022848671187E-2</v>
      </c>
      <c r="H135" s="7">
        <f t="shared" ref="H135:H155" si="8">F135*E135</f>
        <v>1.709359737338847E+17</v>
      </c>
      <c r="J135">
        <f>B135*_c/(B135*_c+'Input spectra'!Q135)</f>
        <v>0</v>
      </c>
      <c r="K135">
        <f>'Input spectra'!Q135/(B135*_c+'Input spectra'!Q135)</f>
        <v>1</v>
      </c>
    </row>
    <row r="136" spans="1:11" x14ac:dyDescent="0.25">
      <c r="A136">
        <v>950</v>
      </c>
      <c r="B136">
        <f>'Input spectra'!B136</f>
        <v>0</v>
      </c>
      <c r="C136" s="7">
        <f>'Input spectra'!E136</f>
        <v>5.54715E+18</v>
      </c>
      <c r="E136" s="7">
        <f t="shared" si="7"/>
        <v>5.325264E+18</v>
      </c>
      <c r="F136">
        <f>1-EXP(-_t*(B136*_c+'Input spectra'!Q136))</f>
        <v>2.2325350750161954E-2</v>
      </c>
      <c r="H136" s="7">
        <f t="shared" si="8"/>
        <v>1.1888838663721045E+17</v>
      </c>
      <c r="J136">
        <f>B136*_c/(B136*_c+'Input spectra'!Q136)</f>
        <v>0</v>
      </c>
      <c r="K136">
        <f>'Input spectra'!Q136/(B136*_c+'Input spectra'!Q136)</f>
        <v>1</v>
      </c>
    </row>
    <row r="137" spans="1:11" x14ac:dyDescent="0.25">
      <c r="A137">
        <v>955</v>
      </c>
      <c r="B137">
        <f>'Input spectra'!B137</f>
        <v>0</v>
      </c>
      <c r="C137" s="7">
        <f>'Input spectra'!E137</f>
        <v>8.37805E+18</v>
      </c>
      <c r="E137" s="7">
        <f t="shared" si="7"/>
        <v>8.042928E+18</v>
      </c>
      <c r="F137">
        <f>1-EXP(-_t*(B137*_c+'Input spectra'!Q137))</f>
        <v>2.2299677977528742E-2</v>
      </c>
      <c r="H137" s="7">
        <f t="shared" si="8"/>
        <v>1.7935470439644928E+17</v>
      </c>
      <c r="J137">
        <f>B137*_c/(B137*_c+'Input spectra'!Q137)</f>
        <v>0</v>
      </c>
      <c r="K137">
        <f>'Input spectra'!Q137/(B137*_c+'Input spectra'!Q137)</f>
        <v>1</v>
      </c>
    </row>
    <row r="138" spans="1:11" x14ac:dyDescent="0.25">
      <c r="A138">
        <v>960</v>
      </c>
      <c r="B138">
        <f>'Input spectra'!B138</f>
        <v>0</v>
      </c>
      <c r="C138" s="7">
        <f>'Input spectra'!E138</f>
        <v>1.010325E+19</v>
      </c>
      <c r="E138" s="7">
        <f t="shared" si="7"/>
        <v>9.69912E+18</v>
      </c>
      <c r="F138">
        <f>1-EXP(-_t*(B138*_c+'Input spectra'!Q138))</f>
        <v>2.2274004530753788E-2</v>
      </c>
      <c r="H138" s="7">
        <f t="shared" si="8"/>
        <v>2.1603824282432467E+17</v>
      </c>
      <c r="J138">
        <f>B138*_c/(B138*_c+'Input spectra'!Q138)</f>
        <v>0</v>
      </c>
      <c r="K138">
        <f>'Input spectra'!Q138/(B138*_c+'Input spectra'!Q138)</f>
        <v>1</v>
      </c>
    </row>
    <row r="139" spans="1:11" x14ac:dyDescent="0.25">
      <c r="A139">
        <v>965</v>
      </c>
      <c r="B139">
        <f>'Input spectra'!B139</f>
        <v>0</v>
      </c>
      <c r="C139" s="7">
        <f>'Input spectra'!E139</f>
        <v>1.204625E+19</v>
      </c>
      <c r="E139" s="7">
        <f t="shared" si="7"/>
        <v>1.15644E+19</v>
      </c>
      <c r="F139">
        <f>1-EXP(-_t*(B139*_c+'Input spectra'!Q139))</f>
        <v>2.224833040981955E-2</v>
      </c>
      <c r="H139" s="7">
        <f t="shared" si="8"/>
        <v>2.5728859219131722E+17</v>
      </c>
      <c r="J139">
        <f>B139*_c/(B139*_c+'Input spectra'!Q139)</f>
        <v>0</v>
      </c>
      <c r="K139">
        <f>'Input spectra'!Q139/(B139*_c+'Input spectra'!Q139)</f>
        <v>1</v>
      </c>
    </row>
    <row r="140" spans="1:11" x14ac:dyDescent="0.25">
      <c r="A140">
        <v>970</v>
      </c>
      <c r="B140">
        <f>'Input spectra'!B140</f>
        <v>0</v>
      </c>
      <c r="C140" s="7">
        <f>'Input spectra'!E140</f>
        <v>1.584195E+19</v>
      </c>
      <c r="E140" s="7">
        <f t="shared" si="7"/>
        <v>1.5208272E+19</v>
      </c>
      <c r="F140">
        <f>1-EXP(-_t*(B140*_c+'Input spectra'!Q140))</f>
        <v>2.2222655614708042E-2</v>
      </c>
      <c r="H140" s="7">
        <f t="shared" si="8"/>
        <v>3.379681911508071E+17</v>
      </c>
      <c r="J140">
        <f>B140*_c/(B140*_c+'Input spectra'!Q140)</f>
        <v>0</v>
      </c>
      <c r="K140">
        <f>'Input spectra'!Q140/(B140*_c+'Input spectra'!Q140)</f>
        <v>1</v>
      </c>
    </row>
    <row r="141" spans="1:11" x14ac:dyDescent="0.25">
      <c r="A141">
        <v>975</v>
      </c>
      <c r="B141">
        <f>'Input spectra'!B141</f>
        <v>0</v>
      </c>
      <c r="C141" s="7">
        <f>'Input spectra'!E141</f>
        <v>1.432325E+19</v>
      </c>
      <c r="E141" s="7">
        <f t="shared" si="7"/>
        <v>1.375032E+19</v>
      </c>
      <c r="F141">
        <f>1-EXP(-_t*(B141*_c+'Input spectra'!Q141))</f>
        <v>2.2196980145401835E-2</v>
      </c>
      <c r="H141" s="7">
        <f t="shared" si="8"/>
        <v>3.0521558003292173E+17</v>
      </c>
      <c r="J141">
        <f>B141*_c/(B141*_c+'Input spectra'!Q141)</f>
        <v>0</v>
      </c>
      <c r="K141">
        <f>'Input spectra'!Q141/(B141*_c+'Input spectra'!Q141)</f>
        <v>1</v>
      </c>
    </row>
    <row r="142" spans="1:11" x14ac:dyDescent="0.25">
      <c r="A142">
        <v>980</v>
      </c>
      <c r="B142">
        <f>'Input spectra'!B142</f>
        <v>0</v>
      </c>
      <c r="C142" s="7">
        <f>'Input spectra'!E142</f>
        <v>1.52996E+19</v>
      </c>
      <c r="E142" s="7">
        <f t="shared" si="7"/>
        <v>1.4687616E+19</v>
      </c>
      <c r="F142">
        <f>1-EXP(-_t*(B142*_c+'Input spectra'!Q142))</f>
        <v>2.2171304001883052E-2</v>
      </c>
      <c r="H142" s="7">
        <f t="shared" si="8"/>
        <v>3.2564359939892154E+17</v>
      </c>
      <c r="J142">
        <f>B142*_c/(B142*_c+'Input spectra'!Q142)</f>
        <v>0</v>
      </c>
      <c r="K142">
        <f>'Input spectra'!Q142/(B142*_c+'Input spectra'!Q142)</f>
        <v>1</v>
      </c>
    </row>
    <row r="143" spans="1:11" x14ac:dyDescent="0.25">
      <c r="A143">
        <v>985</v>
      </c>
      <c r="B143">
        <f>'Input spectra'!B143</f>
        <v>0</v>
      </c>
      <c r="C143" s="7">
        <f>'Input spectra'!E143</f>
        <v>1.73444E+19</v>
      </c>
      <c r="E143" s="7">
        <f t="shared" si="7"/>
        <v>1.6650624E+19</v>
      </c>
      <c r="F143">
        <f>1-EXP(-_t*(B143*_c+'Input spectra'!Q143))</f>
        <v>2.2145627184134042E-2</v>
      </c>
      <c r="H143" s="7">
        <f t="shared" si="8"/>
        <v>3.6873851148719469E+17</v>
      </c>
      <c r="J143">
        <f>B143*_c/(B143*_c+'Input spectra'!Q143)</f>
        <v>0</v>
      </c>
      <c r="K143">
        <f>'Input spectra'!Q143/(B143*_c+'Input spectra'!Q143)</f>
        <v>1</v>
      </c>
    </row>
    <row r="144" spans="1:11" x14ac:dyDescent="0.25">
      <c r="A144">
        <v>990</v>
      </c>
      <c r="B144">
        <f>'Input spectra'!B144</f>
        <v>0</v>
      </c>
      <c r="C144" s="7">
        <f>'Input spectra'!E144</f>
        <v>1.829785E+19</v>
      </c>
      <c r="E144" s="7">
        <f t="shared" si="7"/>
        <v>1.7565936E+19</v>
      </c>
      <c r="F144">
        <f>1-EXP(-_t*(B144*_c+'Input spectra'!Q144))</f>
        <v>2.2119949692137153E-2</v>
      </c>
      <c r="H144" s="7">
        <f t="shared" si="8"/>
        <v>3.8855762061530093E+17</v>
      </c>
      <c r="J144">
        <f>B144*_c/(B144*_c+'Input spectra'!Q144)</f>
        <v>0</v>
      </c>
      <c r="K144">
        <f>'Input spectra'!Q144/(B144*_c+'Input spectra'!Q144)</f>
        <v>1</v>
      </c>
    </row>
    <row r="145" spans="1:12" x14ac:dyDescent="0.25">
      <c r="A145">
        <v>995</v>
      </c>
      <c r="B145">
        <f>'Input spectra'!B145</f>
        <v>0</v>
      </c>
      <c r="C145" s="7">
        <f>'Input spectra'!E145</f>
        <v>1.87688E+19</v>
      </c>
      <c r="E145" s="7">
        <f t="shared" si="7"/>
        <v>1.8018048E+19</v>
      </c>
      <c r="F145">
        <f>1-EXP(-_t*(B145*_c+'Input spectra'!Q145))</f>
        <v>2.2094271525874509E-2</v>
      </c>
      <c r="H145" s="7">
        <f t="shared" si="8"/>
        <v>3.9809564487824013E+17</v>
      </c>
      <c r="J145">
        <f>B145*_c/(B145*_c+'Input spectra'!Q145)</f>
        <v>0</v>
      </c>
      <c r="K145">
        <f>'Input spectra'!Q145/(B145*_c+'Input spectra'!Q145)</f>
        <v>1</v>
      </c>
    </row>
    <row r="146" spans="1:12" x14ac:dyDescent="0.25">
      <c r="A146">
        <v>1000</v>
      </c>
      <c r="B146">
        <f>'Input spectra'!B146</f>
        <v>0</v>
      </c>
      <c r="C146" s="7">
        <f>'Input spectra'!E146</f>
        <v>1.847635E+19</v>
      </c>
      <c r="E146" s="7">
        <f t="shared" si="7"/>
        <v>1.7737296E+19</v>
      </c>
      <c r="F146">
        <f>1-EXP(-_t*(B146*_c+'Input spectra'!Q146))</f>
        <v>2.2068592685328681E-2</v>
      </c>
      <c r="H146" s="7">
        <f t="shared" si="8"/>
        <v>3.914371607631097E+17</v>
      </c>
      <c r="J146">
        <f>B146*_c/(B146*_c+'Input spectra'!Q146)</f>
        <v>0</v>
      </c>
      <c r="K146">
        <f>'Input spectra'!Q146/(B146*_c+'Input spectra'!Q146)</f>
        <v>1</v>
      </c>
    </row>
    <row r="147" spans="1:12" x14ac:dyDescent="0.25">
      <c r="A147">
        <v>1005</v>
      </c>
      <c r="B147">
        <f>'Input spectra'!B147</f>
        <v>0</v>
      </c>
      <c r="C147" s="7">
        <f>'Input spectra'!E147</f>
        <v>1.74185E+19</v>
      </c>
      <c r="E147" s="7">
        <f t="shared" si="7"/>
        <v>1.672176E+19</v>
      </c>
      <c r="F147">
        <f>1-EXP(-_t*(B147*_c+'Input spectra'!Q147))</f>
        <v>2.2042913170481793E-2</v>
      </c>
      <c r="H147" s="7">
        <f t="shared" si="8"/>
        <v>3.6859630373763565E+17</v>
      </c>
      <c r="J147">
        <f>B147*_c/(B147*_c+'Input spectra'!Q147)</f>
        <v>0</v>
      </c>
      <c r="K147">
        <f>'Input spectra'!Q147/(B147*_c+'Input spectra'!Q147)</f>
        <v>1</v>
      </c>
    </row>
    <row r="148" spans="1:12" x14ac:dyDescent="0.25">
      <c r="A148">
        <v>1010</v>
      </c>
      <c r="B148">
        <f>'Input spectra'!B148</f>
        <v>0</v>
      </c>
      <c r="C148" s="7">
        <f>'Input spectra'!E148</f>
        <v>1.82324E+19</v>
      </c>
      <c r="E148" s="7">
        <f t="shared" si="7"/>
        <v>1.7503104E+19</v>
      </c>
      <c r="F148">
        <f>1-EXP(-_t*(B148*_c+'Input spectra'!Q148))</f>
        <v>2.2017232981316082E-2</v>
      </c>
      <c r="H148" s="7">
        <f t="shared" si="8"/>
        <v>3.8536991866420544E+17</v>
      </c>
      <c r="J148">
        <f>B148*_c/(B148*_c+'Input spectra'!Q148)</f>
        <v>0</v>
      </c>
      <c r="K148">
        <f>'Input spectra'!Q148/(B148*_c+'Input spectra'!Q148)</f>
        <v>1</v>
      </c>
    </row>
    <row r="149" spans="1:12" x14ac:dyDescent="0.25">
      <c r="A149">
        <v>1015</v>
      </c>
      <c r="B149">
        <f>'Input spectra'!B149</f>
        <v>0</v>
      </c>
      <c r="C149" s="7">
        <f>'Input spectra'!E149</f>
        <v>1.80769E+19</v>
      </c>
      <c r="E149" s="7">
        <f t="shared" si="7"/>
        <v>1.7353824E+19</v>
      </c>
      <c r="F149">
        <f>1-EXP(-_t*(B149*_c+'Input spectra'!Q149))</f>
        <v>2.1991552117814006E-2</v>
      </c>
      <c r="H149" s="7">
        <f t="shared" si="8"/>
        <v>3.8163752493937152E+17</v>
      </c>
      <c r="J149">
        <f>B149*_c/(B149*_c+'Input spectra'!Q149)</f>
        <v>0</v>
      </c>
      <c r="K149">
        <f>'Input spectra'!Q149/(B149*_c+'Input spectra'!Q149)</f>
        <v>1</v>
      </c>
    </row>
    <row r="150" spans="1:12" x14ac:dyDescent="0.25">
      <c r="A150">
        <v>1020</v>
      </c>
      <c r="B150">
        <f>'Input spectra'!B150</f>
        <v>0</v>
      </c>
      <c r="C150" s="7">
        <f>'Input spectra'!E150</f>
        <v>1.786125E+19</v>
      </c>
      <c r="E150" s="7">
        <f t="shared" si="7"/>
        <v>1.71468E+19</v>
      </c>
      <c r="F150">
        <f>1-EXP(-_t*(B150*_c+'Input spectra'!Q150))</f>
        <v>2.1965870579957691E-2</v>
      </c>
      <c r="H150" s="7">
        <f t="shared" si="8"/>
        <v>3.7664438966041856E+17</v>
      </c>
      <c r="J150">
        <f>B150*_c/(B150*_c+'Input spectra'!Q150)</f>
        <v>0</v>
      </c>
      <c r="K150">
        <f>'Input spectra'!Q150/(B150*_c+'Input spectra'!Q150)</f>
        <v>1</v>
      </c>
    </row>
    <row r="151" spans="1:12" x14ac:dyDescent="0.25">
      <c r="A151">
        <v>1025</v>
      </c>
      <c r="B151">
        <f>'Input spectra'!B151</f>
        <v>0</v>
      </c>
      <c r="C151" s="7">
        <f>'Input spectra'!E151</f>
        <v>1.79166E+19</v>
      </c>
      <c r="E151" s="7">
        <f t="shared" si="7"/>
        <v>1.7199936E+19</v>
      </c>
      <c r="F151">
        <f>1-EXP(-_t*(B151*_c+'Input spectra'!Q151))</f>
        <v>2.1940188367729485E-2</v>
      </c>
      <c r="H151" s="7">
        <f t="shared" si="8"/>
        <v>3.7736983575289158E+17</v>
      </c>
      <c r="J151">
        <f>B151*_c/(B151*_c+'Input spectra'!Q151)</f>
        <v>0</v>
      </c>
      <c r="K151">
        <f>'Input spectra'!Q151/(B151*_c+'Input spectra'!Q151)</f>
        <v>1</v>
      </c>
    </row>
    <row r="152" spans="1:12" x14ac:dyDescent="0.25">
      <c r="A152">
        <v>1030</v>
      </c>
      <c r="B152">
        <f>'Input spectra'!B152</f>
        <v>0</v>
      </c>
      <c r="C152" s="7">
        <f>'Input spectra'!E152</f>
        <v>1.78226E+19</v>
      </c>
      <c r="E152" s="7">
        <f t="shared" si="7"/>
        <v>1.7109696E+19</v>
      </c>
      <c r="F152">
        <f>1-EXP(-_t*(B152*_c+'Input spectra'!Q152))</f>
        <v>2.1914505481111735E-2</v>
      </c>
      <c r="H152" s="7">
        <f t="shared" si="8"/>
        <v>3.7495052677215552E+17</v>
      </c>
      <c r="J152">
        <f>B152*_c/(B152*_c+'Input spectra'!Q152)</f>
        <v>0</v>
      </c>
      <c r="K152">
        <f>'Input spectra'!Q152/(B152*_c+'Input spectra'!Q152)</f>
        <v>1</v>
      </c>
    </row>
    <row r="153" spans="1:12" x14ac:dyDescent="0.25">
      <c r="A153">
        <v>1035</v>
      </c>
      <c r="B153">
        <f>'Input spectra'!B153</f>
        <v>0</v>
      </c>
      <c r="C153" s="7">
        <f>'Input spectra'!E153</f>
        <v>1.76976E+19</v>
      </c>
      <c r="E153" s="7">
        <f t="shared" si="7"/>
        <v>1.6989696E+19</v>
      </c>
      <c r="F153">
        <f>1-EXP(-_t*(B153*_c+'Input spectra'!Q153))</f>
        <v>2.1888821920086787E-2</v>
      </c>
      <c r="H153" s="7">
        <f t="shared" si="8"/>
        <v>3.7188443022041082E+17</v>
      </c>
      <c r="J153">
        <f>B153*_c/(B153*_c+'Input spectra'!Q153)</f>
        <v>0</v>
      </c>
      <c r="K153">
        <f>'Input spectra'!Q153/(B153*_c+'Input spectra'!Q153)</f>
        <v>1</v>
      </c>
    </row>
    <row r="154" spans="1:12" x14ac:dyDescent="0.25">
      <c r="A154">
        <v>1040</v>
      </c>
      <c r="B154">
        <f>'Input spectra'!B154</f>
        <v>0</v>
      </c>
      <c r="C154" s="7">
        <f>'Input spectra'!E154</f>
        <v>1.75411E+19</v>
      </c>
      <c r="E154" s="7">
        <f t="shared" si="7"/>
        <v>1.6839456E+19</v>
      </c>
      <c r="F154">
        <f>1-EXP(-_t*(B154*_c+'Input spectra'!Q154))</f>
        <v>2.1863137684636658E-2</v>
      </c>
      <c r="H154" s="7">
        <f t="shared" si="8"/>
        <v>3.6816334506238086E+17</v>
      </c>
      <c r="J154">
        <f>B154*_c/(B154*_c+'Input spectra'!Q154)</f>
        <v>0</v>
      </c>
      <c r="K154">
        <f>'Input spectra'!Q154/(B154*_c+'Input spectra'!Q154)</f>
        <v>1</v>
      </c>
    </row>
    <row r="155" spans="1:12" x14ac:dyDescent="0.25">
      <c r="A155">
        <v>1045</v>
      </c>
      <c r="B155">
        <f>'Input spectra'!B155</f>
        <v>0</v>
      </c>
      <c r="C155" s="7">
        <f>'Input spectra'!E155</f>
        <v>1.7379E+19</v>
      </c>
      <c r="E155" s="7">
        <f t="shared" si="7"/>
        <v>1.668384E+19</v>
      </c>
      <c r="F155">
        <f>1-EXP(-_t*(B155*_c+'Input spectra'!Q155))</f>
        <v>2.1837452774744026E-2</v>
      </c>
      <c r="H155" s="7">
        <f t="shared" si="8"/>
        <v>3.6433256810138534E+17</v>
      </c>
      <c r="J155">
        <f>B155*_c/(B155*_c+'Input spectra'!Q155)</f>
        <v>0</v>
      </c>
      <c r="K155">
        <f>'Input spectra'!Q155/(B155*_c+'Input spectra'!Q155)</f>
        <v>1</v>
      </c>
    </row>
    <row r="156" spans="1:12" x14ac:dyDescent="0.25">
      <c r="A156">
        <v>1050</v>
      </c>
      <c r="B156">
        <f>'Input spectra'!B156</f>
        <v>0</v>
      </c>
      <c r="C156" s="7">
        <f>'Input spectra'!E156</f>
        <v>1.726075E+19</v>
      </c>
      <c r="E156" s="7">
        <f t="shared" ref="E156:E186" si="9">C156*_transm</f>
        <v>1.657032E+19</v>
      </c>
      <c r="F156">
        <f>1-EXP(-_t*(B156*_c+'Input spectra'!Q156))</f>
        <v>2.1811767190390796E-2</v>
      </c>
      <c r="H156" s="7">
        <f t="shared" ref="H156:H186" si="10">F156*E156</f>
        <v>3.6142796211027642E+17</v>
      </c>
      <c r="J156">
        <f>B156*_c/(B156*_c+'Input spectra'!Q156)</f>
        <v>0</v>
      </c>
      <c r="K156">
        <f>'Input spectra'!Q156/(B156*_c+'Input spectra'!Q156)</f>
        <v>1</v>
      </c>
    </row>
    <row r="157" spans="1:12" x14ac:dyDescent="0.25">
      <c r="A157">
        <v>1055</v>
      </c>
      <c r="B157">
        <f>'Input spectra'!B157</f>
        <v>0</v>
      </c>
      <c r="C157" s="7">
        <f>'Input spectra'!E157</f>
        <v>1.71572E+19</v>
      </c>
      <c r="E157" s="7">
        <f t="shared" si="9"/>
        <v>1.6470912E+19</v>
      </c>
      <c r="F157">
        <f>1-EXP(-_t*(B157*_c+'Input spectra'!Q157))</f>
        <v>2.1786080931559537E-2</v>
      </c>
      <c r="H157" s="7">
        <f t="shared" si="10"/>
        <v>3.5883662184859514E+17</v>
      </c>
      <c r="J157">
        <f>B157*_c/(B157*_c+'Input spectra'!Q157)</f>
        <v>0</v>
      </c>
      <c r="K157">
        <f>'Input spectra'!Q157/(B157*_c+'Input spectra'!Q157)</f>
        <v>1</v>
      </c>
      <c r="L157" s="7"/>
    </row>
    <row r="158" spans="1:12" x14ac:dyDescent="0.25">
      <c r="A158">
        <v>1060</v>
      </c>
      <c r="B158">
        <f>'Input spectra'!B158</f>
        <v>0</v>
      </c>
      <c r="C158" s="7">
        <f>'Input spectra'!E158</f>
        <v>1.679855E+19</v>
      </c>
      <c r="E158" s="7">
        <f t="shared" si="9"/>
        <v>1.6126608E+19</v>
      </c>
      <c r="F158">
        <f>1-EXP(-_t*(B158*_c+'Input spectra'!Q158))</f>
        <v>2.1760393998232486E-2</v>
      </c>
      <c r="H158" s="7">
        <f t="shared" si="10"/>
        <v>3.50921343935048E+17</v>
      </c>
      <c r="J158">
        <f>B158*_c/(B158*_c+'Input spectra'!Q158)</f>
        <v>0</v>
      </c>
      <c r="K158">
        <f>'Input spectra'!Q158/(B158*_c+'Input spectra'!Q158)</f>
        <v>1</v>
      </c>
    </row>
    <row r="159" spans="1:12" x14ac:dyDescent="0.25">
      <c r="A159">
        <v>1065</v>
      </c>
      <c r="B159">
        <f>'Input spectra'!B159</f>
        <v>0</v>
      </c>
      <c r="C159" s="7">
        <f>'Input spectra'!E159</f>
        <v>1.676725E+19</v>
      </c>
      <c r="E159" s="7">
        <f t="shared" si="9"/>
        <v>1.609656E+19</v>
      </c>
      <c r="F159">
        <f>1-EXP(-_t*(B159*_c+'Input spectra'!Q159))</f>
        <v>2.1734706390391767E-2</v>
      </c>
      <c r="H159" s="7">
        <f t="shared" si="10"/>
        <v>3.4985400549532448E+17</v>
      </c>
      <c r="J159">
        <f>B159*_c/(B159*_c+'Input spectra'!Q159)</f>
        <v>0</v>
      </c>
      <c r="K159">
        <f>'Input spectra'!Q159/(B159*_c+'Input spectra'!Q159)</f>
        <v>1</v>
      </c>
    </row>
    <row r="160" spans="1:12" x14ac:dyDescent="0.25">
      <c r="A160">
        <v>1070</v>
      </c>
      <c r="B160">
        <f>'Input spectra'!B160</f>
        <v>0</v>
      </c>
      <c r="C160" s="7">
        <f>'Input spectra'!E160</f>
        <v>1.62101E+19</v>
      </c>
      <c r="E160" s="7">
        <f t="shared" si="9"/>
        <v>1.5561696E+19</v>
      </c>
      <c r="F160">
        <f>1-EXP(-_t*(B160*_c+'Input spectra'!Q160))</f>
        <v>2.170901810801984E-2</v>
      </c>
      <c r="H160" s="7">
        <f t="shared" si="10"/>
        <v>3.378291402554999E+17</v>
      </c>
      <c r="J160">
        <f>B160*_c/(B160*_c+'Input spectra'!Q160)</f>
        <v>0</v>
      </c>
      <c r="K160">
        <f>'Input spectra'!Q160/(B160*_c+'Input spectra'!Q160)</f>
        <v>1</v>
      </c>
    </row>
    <row r="161" spans="1:12" x14ac:dyDescent="0.25">
      <c r="A161">
        <v>1075</v>
      </c>
      <c r="B161">
        <f>'Input spectra'!B161</f>
        <v>0</v>
      </c>
      <c r="C161" s="7">
        <f>'Input spectra'!E161</f>
        <v>1.6154E+19</v>
      </c>
      <c r="E161" s="7">
        <f t="shared" si="9"/>
        <v>1.550784E+19</v>
      </c>
      <c r="F161">
        <f>1-EXP(-_t*(B161*_c+'Input spectra'!Q161))</f>
        <v>2.168332915109894E-2</v>
      </c>
      <c r="H161" s="7">
        <f t="shared" si="10"/>
        <v>3.3626159914257818E+17</v>
      </c>
      <c r="J161">
        <f>B161*_c/(B161*_c+'Input spectra'!Q161)</f>
        <v>0</v>
      </c>
      <c r="K161">
        <f>'Input spectra'!Q161/(B161*_c+'Input spectra'!Q161)</f>
        <v>1</v>
      </c>
    </row>
    <row r="162" spans="1:12" x14ac:dyDescent="0.25">
      <c r="A162">
        <v>1080</v>
      </c>
      <c r="B162">
        <f>'Input spectra'!B162</f>
        <v>0</v>
      </c>
      <c r="C162" s="7">
        <f>'Input spectra'!E162</f>
        <v>1.615785E+19</v>
      </c>
      <c r="E162" s="7">
        <f t="shared" si="9"/>
        <v>1.5511536E+19</v>
      </c>
      <c r="F162">
        <f>1-EXP(-_t*(B162*_c+'Input spectra'!Q162))</f>
        <v>2.1657639519611305E-2</v>
      </c>
      <c r="H162" s="7">
        <f t="shared" si="10"/>
        <v>3.3594325508347347E+17</v>
      </c>
      <c r="J162">
        <f>B162*_c/(B162*_c+'Input spectra'!Q162)</f>
        <v>0</v>
      </c>
      <c r="K162">
        <f>'Input spectra'!Q162/(B162*_c+'Input spectra'!Q162)</f>
        <v>1</v>
      </c>
    </row>
    <row r="163" spans="1:12" x14ac:dyDescent="0.25">
      <c r="A163">
        <v>1085</v>
      </c>
      <c r="B163">
        <f>'Input spectra'!B163</f>
        <v>0</v>
      </c>
      <c r="C163" s="7">
        <f>'Input spectra'!E163</f>
        <v>1.597335E+19</v>
      </c>
      <c r="E163" s="7">
        <f t="shared" si="9"/>
        <v>1.5334416E+19</v>
      </c>
      <c r="F163">
        <f>1-EXP(-_t*(B163*_c+'Input spectra'!Q163))</f>
        <v>2.1631949213539392E-2</v>
      </c>
      <c r="H163" s="7">
        <f t="shared" si="10"/>
        <v>3.3171330813128589E+17</v>
      </c>
      <c r="J163">
        <f>B163*_c/(B163*_c+'Input spectra'!Q163)</f>
        <v>0</v>
      </c>
      <c r="K163">
        <f>'Input spectra'!Q163/(B163*_c+'Input spectra'!Q163)</f>
        <v>1</v>
      </c>
      <c r="L163" s="16"/>
    </row>
    <row r="164" spans="1:12" x14ac:dyDescent="0.25">
      <c r="A164">
        <v>1090</v>
      </c>
      <c r="B164">
        <f>'Input spectra'!B164</f>
        <v>0</v>
      </c>
      <c r="C164" s="7">
        <f>'Input spectra'!E164</f>
        <v>1.53855E+19</v>
      </c>
      <c r="E164" s="7">
        <f t="shared" si="9"/>
        <v>1.477008E+19</v>
      </c>
      <c r="F164">
        <f>1-EXP(-_t*(B164*_c+'Input spectra'!Q164))</f>
        <v>2.1606258232865216E-2</v>
      </c>
      <c r="H164" s="7">
        <f t="shared" si="10"/>
        <v>3.1912616260007789E+17</v>
      </c>
      <c r="J164">
        <f>B164*_c/(B164*_c+'Input spectra'!Q164)</f>
        <v>0</v>
      </c>
      <c r="K164">
        <f>'Input spectra'!Q164/(B164*_c+'Input spectra'!Q164)</f>
        <v>1</v>
      </c>
    </row>
    <row r="165" spans="1:12" x14ac:dyDescent="0.25">
      <c r="A165">
        <v>1095</v>
      </c>
      <c r="B165">
        <f>'Input spectra'!B165</f>
        <v>0</v>
      </c>
      <c r="C165" s="7">
        <f>'Input spectra'!E165</f>
        <v>1.43026E+19</v>
      </c>
      <c r="E165" s="7">
        <f t="shared" si="9"/>
        <v>1.3730496E+19</v>
      </c>
      <c r="F165">
        <f>1-EXP(-_t*(B165*_c+'Input spectra'!Q165))</f>
        <v>2.1580566577571236E-2</v>
      </c>
      <c r="H165" s="7">
        <f t="shared" si="10"/>
        <v>2.9631188307107552E+17</v>
      </c>
      <c r="J165">
        <f>B165*_c/(B165*_c+'Input spectra'!Q165)</f>
        <v>0</v>
      </c>
      <c r="K165">
        <f>'Input spectra'!Q165/(B165*_c+'Input spectra'!Q165)</f>
        <v>1</v>
      </c>
    </row>
    <row r="166" spans="1:12" x14ac:dyDescent="0.25">
      <c r="A166">
        <v>1100</v>
      </c>
      <c r="B166">
        <f>'Input spectra'!B166</f>
        <v>0</v>
      </c>
      <c r="C166" s="7">
        <f>'Input spectra'!E166</f>
        <v>1.351015E+19</v>
      </c>
      <c r="E166" s="7">
        <f t="shared" si="9"/>
        <v>1.2969744E+19</v>
      </c>
      <c r="F166">
        <f>1-EXP(-_t*(B166*_c+'Input spectra'!Q166))</f>
        <v>2.1554874247639799E-2</v>
      </c>
      <c r="H166" s="7">
        <f t="shared" si="10"/>
        <v>2.795612009440808E+17</v>
      </c>
      <c r="J166">
        <f>B166*_c/(B166*_c+'Input spectra'!Q166)</f>
        <v>0</v>
      </c>
      <c r="K166">
        <f>'Input spectra'!Q166/(B166*_c+'Input spectra'!Q166)</f>
        <v>1</v>
      </c>
    </row>
    <row r="167" spans="1:12" x14ac:dyDescent="0.25">
      <c r="A167">
        <v>1105</v>
      </c>
      <c r="B167">
        <f>'Input spectra'!B167</f>
        <v>0</v>
      </c>
      <c r="C167" s="7">
        <f>'Input spectra'!E167</f>
        <v>1.35264E+19</v>
      </c>
      <c r="E167" s="7">
        <f t="shared" si="9"/>
        <v>1.2985344E+19</v>
      </c>
      <c r="F167">
        <f>1-EXP(-_t*(B167*_c+'Input spectra'!Q167))</f>
        <v>2.152918124305303E-2</v>
      </c>
      <c r="H167" s="7">
        <f t="shared" si="10"/>
        <v>2.795638244793912E+17</v>
      </c>
      <c r="J167">
        <f>B167*_c/(B167*_c+'Input spectra'!Q167)</f>
        <v>0</v>
      </c>
      <c r="K167">
        <f>'Input spectra'!Q167/(B167*_c+'Input spectra'!Q167)</f>
        <v>1</v>
      </c>
    </row>
    <row r="168" spans="1:12" x14ac:dyDescent="0.25">
      <c r="A168">
        <v>1110</v>
      </c>
      <c r="B168">
        <f>'Input spectra'!B168</f>
        <v>0</v>
      </c>
      <c r="C168" s="7">
        <f>'Input spectra'!E168</f>
        <v>1.260335E+19</v>
      </c>
      <c r="E168" s="7">
        <f t="shared" si="9"/>
        <v>1.2099216E+19</v>
      </c>
      <c r="F168">
        <f>1-EXP(-_t*(B168*_c+'Input spectra'!Q168))</f>
        <v>2.1503487563793278E-2</v>
      </c>
      <c r="H168" s="7">
        <f t="shared" si="10"/>
        <v>2.6017534078764864E+17</v>
      </c>
      <c r="J168">
        <f>B168*_c/(B168*_c+'Input spectra'!Q168)</f>
        <v>0</v>
      </c>
      <c r="K168">
        <f>'Input spectra'!Q168/(B168*_c+'Input spectra'!Q168)</f>
        <v>1</v>
      </c>
    </row>
    <row r="169" spans="1:12" x14ac:dyDescent="0.25">
      <c r="A169">
        <v>1115</v>
      </c>
      <c r="B169">
        <f>'Input spectra'!B169</f>
        <v>0</v>
      </c>
      <c r="C169" s="7">
        <f>'Input spectra'!E169</f>
        <v>6.99095E+18</v>
      </c>
      <c r="E169" s="7">
        <f t="shared" si="9"/>
        <v>6.711312E+18</v>
      </c>
      <c r="F169">
        <f>1-EXP(-_t*(B169*_c+'Input spectra'!Q169))</f>
        <v>2.1477793209842888E-2</v>
      </c>
      <c r="H169" s="7">
        <f t="shared" si="10"/>
        <v>1.4414417130273709E+17</v>
      </c>
      <c r="J169">
        <f>B169*_c/(B169*_c+'Input spectra'!Q169)</f>
        <v>0</v>
      </c>
      <c r="K169">
        <f>'Input spectra'!Q169/(B169*_c+'Input spectra'!Q169)</f>
        <v>1</v>
      </c>
    </row>
    <row r="170" spans="1:12" x14ac:dyDescent="0.25">
      <c r="A170">
        <v>1120</v>
      </c>
      <c r="B170">
        <f>'Input spectra'!B170</f>
        <v>0</v>
      </c>
      <c r="C170" s="7">
        <f>'Input spectra'!E170</f>
        <v>4.04996E+18</v>
      </c>
      <c r="E170" s="7">
        <f t="shared" si="9"/>
        <v>3.8879616E+18</v>
      </c>
      <c r="F170">
        <f>1-EXP(-_t*(B170*_c+'Input spectra'!Q170))</f>
        <v>2.1452098181184098E-2</v>
      </c>
      <c r="H170" s="7">
        <f t="shared" si="10"/>
        <v>8.3404933967873616E+16</v>
      </c>
      <c r="J170">
        <f>B170*_c/(B170*_c+'Input spectra'!Q170)</f>
        <v>0</v>
      </c>
      <c r="K170">
        <f>'Input spectra'!Q170/(B170*_c+'Input spectra'!Q170)</f>
        <v>1</v>
      </c>
    </row>
    <row r="171" spans="1:12" x14ac:dyDescent="0.25">
      <c r="A171">
        <v>1125</v>
      </c>
      <c r="B171">
        <f>'Input spectra'!B171</f>
        <v>0</v>
      </c>
      <c r="C171" s="7">
        <f>'Input spectra'!E171</f>
        <v>3.6202E+18</v>
      </c>
      <c r="E171" s="7">
        <f t="shared" si="9"/>
        <v>3.475392E+18</v>
      </c>
      <c r="F171">
        <f>1-EXP(-_t*(B171*_c+'Input spectra'!Q171))</f>
        <v>2.1426402477799145E-2</v>
      </c>
      <c r="H171" s="7">
        <f t="shared" si="10"/>
        <v>7.4465147760123328E+16</v>
      </c>
      <c r="J171">
        <f>B171*_c/(B171*_c+'Input spectra'!Q171)</f>
        <v>0</v>
      </c>
      <c r="K171">
        <f>'Input spectra'!Q171/(B171*_c+'Input spectra'!Q171)</f>
        <v>1</v>
      </c>
    </row>
    <row r="172" spans="1:12" x14ac:dyDescent="0.25">
      <c r="A172">
        <v>1130</v>
      </c>
      <c r="B172">
        <f>'Input spectra'!B172</f>
        <v>0</v>
      </c>
      <c r="C172" s="7">
        <f>'Input spectra'!E172</f>
        <v>2.92566E+18</v>
      </c>
      <c r="E172" s="7">
        <f t="shared" si="9"/>
        <v>2.8086336E+18</v>
      </c>
      <c r="F172">
        <f>1-EXP(-_t*(B172*_c+'Input spectra'!Q172))</f>
        <v>2.1400706099670375E-2</v>
      </c>
      <c r="H172" s="7">
        <f t="shared" si="10"/>
        <v>6.010674221525916E+16</v>
      </c>
      <c r="J172">
        <f>B172*_c/(B172*_c+'Input spectra'!Q172)</f>
        <v>0</v>
      </c>
      <c r="K172">
        <f>'Input spectra'!Q172/(B172*_c+'Input spectra'!Q172)</f>
        <v>1</v>
      </c>
    </row>
    <row r="173" spans="1:12" x14ac:dyDescent="0.25">
      <c r="A173">
        <v>1135</v>
      </c>
      <c r="B173">
        <f>'Input spectra'!B173</f>
        <v>0</v>
      </c>
      <c r="C173" s="7">
        <f>'Input spectra'!E173</f>
        <v>9.35045E+17</v>
      </c>
      <c r="E173" s="7">
        <f t="shared" si="9"/>
        <v>8.976432E+17</v>
      </c>
      <c r="F173">
        <f>1-EXP(-_t*(B173*_c+'Input spectra'!Q173))</f>
        <v>2.1375009046780025E-2</v>
      </c>
      <c r="H173" s="7">
        <f t="shared" si="10"/>
        <v>1.9187131520780572E+16</v>
      </c>
      <c r="J173">
        <f>B173*_c/(B173*_c+'Input spectra'!Q173)</f>
        <v>0</v>
      </c>
      <c r="K173">
        <f>'Input spectra'!Q173/(B173*_c+'Input spectra'!Q173)</f>
        <v>1</v>
      </c>
    </row>
    <row r="174" spans="1:12" x14ac:dyDescent="0.25">
      <c r="A174">
        <v>1140</v>
      </c>
      <c r="B174">
        <f>'Input spectra'!B174</f>
        <v>0</v>
      </c>
      <c r="C174" s="7">
        <f>'Input spectra'!E174</f>
        <v>7.24445E+18</v>
      </c>
      <c r="E174" s="7">
        <f t="shared" si="9"/>
        <v>6.954672E+18</v>
      </c>
      <c r="F174">
        <f>1-EXP(-_t*(B174*_c+'Input spectra'!Q174))</f>
        <v>2.1349311319110331E-2</v>
      </c>
      <c r="H174" s="7">
        <f t="shared" si="10"/>
        <v>1.4847745765029968E+17</v>
      </c>
      <c r="J174">
        <f>B174*_c/(B174*_c+'Input spectra'!Q174)</f>
        <v>0</v>
      </c>
      <c r="K174">
        <f>'Input spectra'!Q174/(B174*_c+'Input spectra'!Q174)</f>
        <v>1</v>
      </c>
    </row>
    <row r="175" spans="1:12" x14ac:dyDescent="0.25">
      <c r="A175">
        <v>1145</v>
      </c>
      <c r="B175">
        <f>'Input spectra'!B175</f>
        <v>0</v>
      </c>
      <c r="C175" s="7">
        <f>'Input spectra'!E175</f>
        <v>4.12596E+18</v>
      </c>
      <c r="E175" s="7">
        <f t="shared" si="9"/>
        <v>3.9609216E+18</v>
      </c>
      <c r="F175">
        <f>1-EXP(-_t*(B175*_c+'Input spectra'!Q175))</f>
        <v>2.1323612916643753E-2</v>
      </c>
      <c r="H175" s="7">
        <f t="shared" si="10"/>
        <v>8.4461158991573232E+16</v>
      </c>
      <c r="J175">
        <f>B175*_c/(B175*_c+'Input spectra'!Q175)</f>
        <v>0</v>
      </c>
      <c r="K175">
        <f>'Input spectra'!Q175/(B175*_c+'Input spectra'!Q175)</f>
        <v>1</v>
      </c>
    </row>
    <row r="176" spans="1:12" x14ac:dyDescent="0.25">
      <c r="A176">
        <v>1150</v>
      </c>
      <c r="B176">
        <f>'Input spectra'!B176</f>
        <v>0</v>
      </c>
      <c r="C176" s="7">
        <f>'Input spectra'!E176</f>
        <v>4.147595E+18</v>
      </c>
      <c r="E176" s="7">
        <f t="shared" si="9"/>
        <v>3.9816912E+18</v>
      </c>
      <c r="F176">
        <f>1-EXP(-_t*(B176*_c+'Input spectra'!Q176))</f>
        <v>2.1297913839362304E-2</v>
      </c>
      <c r="H176" s="7">
        <f t="shared" si="10"/>
        <v>8.4801716112547104E+16</v>
      </c>
      <c r="J176">
        <f>B176*_c/(B176*_c+'Input spectra'!Q176)</f>
        <v>0</v>
      </c>
      <c r="K176">
        <f>'Input spectra'!Q176/(B176*_c+'Input spectra'!Q176)</f>
        <v>1</v>
      </c>
    </row>
    <row r="177" spans="1:11" x14ac:dyDescent="0.25">
      <c r="A177">
        <v>1155</v>
      </c>
      <c r="B177">
        <f>'Input spectra'!B177</f>
        <v>0</v>
      </c>
      <c r="C177" s="7">
        <f>'Input spectra'!E177</f>
        <v>8.33125E+18</v>
      </c>
      <c r="E177" s="7">
        <f t="shared" si="9"/>
        <v>7.998E+18</v>
      </c>
      <c r="F177">
        <f>1-EXP(-_t*(B177*_c+'Input spectra'!Q177))</f>
        <v>2.1272214087248553E-2</v>
      </c>
      <c r="H177" s="7">
        <f t="shared" si="10"/>
        <v>1.7013516826981392E+17</v>
      </c>
      <c r="J177">
        <f>B177*_c/(B177*_c+'Input spectra'!Q177)</f>
        <v>0</v>
      </c>
      <c r="K177">
        <f>'Input spectra'!Q177/(B177*_c+'Input spectra'!Q177)</f>
        <v>1</v>
      </c>
    </row>
    <row r="178" spans="1:11" x14ac:dyDescent="0.25">
      <c r="A178">
        <v>1160</v>
      </c>
      <c r="B178">
        <f>'Input spectra'!B178</f>
        <v>0</v>
      </c>
      <c r="C178" s="7">
        <f>'Input spectra'!E178</f>
        <v>8.7503E+18</v>
      </c>
      <c r="E178" s="7">
        <f t="shared" si="9"/>
        <v>8.400288E+18</v>
      </c>
      <c r="F178">
        <f>1-EXP(-_t*(B178*_c+'Input spectra'!Q178))</f>
        <v>2.1246513660284627E-2</v>
      </c>
      <c r="H178" s="7">
        <f t="shared" si="10"/>
        <v>1.7847683374232502E+17</v>
      </c>
      <c r="J178">
        <f>B178*_c/(B178*_c+'Input spectra'!Q178)</f>
        <v>0</v>
      </c>
      <c r="K178">
        <f>'Input spectra'!Q178/(B178*_c+'Input spectra'!Q178)</f>
        <v>1</v>
      </c>
    </row>
    <row r="179" spans="1:11" x14ac:dyDescent="0.25">
      <c r="A179">
        <v>1165</v>
      </c>
      <c r="B179">
        <f>'Input spectra'!B179</f>
        <v>0</v>
      </c>
      <c r="C179" s="7">
        <f>'Input spectra'!E179</f>
        <v>1.13669E+19</v>
      </c>
      <c r="E179" s="7">
        <f t="shared" si="9"/>
        <v>1.0912224E+19</v>
      </c>
      <c r="F179">
        <f>1-EXP(-_t*(B179*_c+'Input spectra'!Q179))</f>
        <v>2.1220812558452762E-2</v>
      </c>
      <c r="H179" s="7">
        <f t="shared" si="10"/>
        <v>2.3156626009984963E+17</v>
      </c>
      <c r="J179">
        <f>B179*_c/(B179*_c+'Input spectra'!Q179)</f>
        <v>0</v>
      </c>
      <c r="K179">
        <f>'Input spectra'!Q179/(B179*_c+'Input spectra'!Q179)</f>
        <v>1</v>
      </c>
    </row>
    <row r="180" spans="1:11" x14ac:dyDescent="0.25">
      <c r="A180">
        <v>1170</v>
      </c>
      <c r="B180">
        <f>'Input spectra'!B180</f>
        <v>0</v>
      </c>
      <c r="C180" s="7">
        <f>'Input spectra'!E180</f>
        <v>1.32846E+19</v>
      </c>
      <c r="E180" s="7">
        <f t="shared" si="9"/>
        <v>1.2753216E+19</v>
      </c>
      <c r="F180">
        <f>1-EXP(-_t*(B180*_c+'Input spectra'!Q180))</f>
        <v>2.1195110781735416E-2</v>
      </c>
      <c r="H180" s="7">
        <f t="shared" si="10"/>
        <v>2.7030582594340061E+17</v>
      </c>
      <c r="J180">
        <f>B180*_c/(B180*_c+'Input spectra'!Q180)</f>
        <v>0</v>
      </c>
      <c r="K180">
        <f>'Input spectra'!Q180/(B180*_c+'Input spectra'!Q180)</f>
        <v>1</v>
      </c>
    </row>
    <row r="181" spans="1:11" x14ac:dyDescent="0.25">
      <c r="A181">
        <v>1175</v>
      </c>
      <c r="B181">
        <f>'Input spectra'!B181</f>
        <v>0</v>
      </c>
      <c r="C181" s="7">
        <f>'Input spectra'!E181</f>
        <v>1.299405E+19</v>
      </c>
      <c r="E181" s="7">
        <f t="shared" si="9"/>
        <v>1.2474288E+19</v>
      </c>
      <c r="F181">
        <f>1-EXP(-_t*(B181*_c+'Input spectra'!Q181))</f>
        <v>2.1169408330114603E-2</v>
      </c>
      <c r="H181" s="7">
        <f t="shared" si="10"/>
        <v>2.6407329629944864E+17</v>
      </c>
      <c r="J181">
        <f>B181*_c/(B181*_c+'Input spectra'!Q181)</f>
        <v>0</v>
      </c>
      <c r="K181">
        <f>'Input spectra'!Q181/(B181*_c+'Input spectra'!Q181)</f>
        <v>1</v>
      </c>
    </row>
    <row r="182" spans="1:11" x14ac:dyDescent="0.25">
      <c r="A182">
        <v>1180</v>
      </c>
      <c r="B182">
        <f>'Input spectra'!B182</f>
        <v>0</v>
      </c>
      <c r="C182" s="7">
        <f>'Input spectra'!E182</f>
        <v>1.3246E+19</v>
      </c>
      <c r="E182" s="7">
        <f t="shared" si="9"/>
        <v>1.271616E+19</v>
      </c>
      <c r="F182">
        <f>1-EXP(-_t*(B182*_c+'Input spectra'!Q182))</f>
        <v>2.1143705203572782E-2</v>
      </c>
      <c r="H182" s="7">
        <f t="shared" si="10"/>
        <v>2.6886673836146406E+17</v>
      </c>
      <c r="J182">
        <f>B182*_c/(B182*_c+'Input spectra'!Q182)</f>
        <v>0</v>
      </c>
      <c r="K182">
        <f>'Input spectra'!Q182/(B182*_c+'Input spectra'!Q182)</f>
        <v>1</v>
      </c>
    </row>
    <row r="183" spans="1:11" x14ac:dyDescent="0.25">
      <c r="A183">
        <v>1185</v>
      </c>
      <c r="B183">
        <f>'Input spectra'!B183</f>
        <v>0</v>
      </c>
      <c r="C183" s="7">
        <f>'Input spectra'!E183</f>
        <v>1.24116E+19</v>
      </c>
      <c r="E183" s="7">
        <f t="shared" si="9"/>
        <v>1.1915136E+19</v>
      </c>
      <c r="F183">
        <f>1-EXP(-_t*(B183*_c+'Input spectra'!Q183))</f>
        <v>2.111800140209219E-2</v>
      </c>
      <c r="H183" s="7">
        <f t="shared" si="10"/>
        <v>2.5162385875411914E+17</v>
      </c>
      <c r="J183">
        <f>B183*_c/(B183*_c+'Input spectra'!Q183)</f>
        <v>0</v>
      </c>
      <c r="K183">
        <f>'Input spectra'!Q183/(B183*_c+'Input spectra'!Q183)</f>
        <v>1</v>
      </c>
    </row>
    <row r="184" spans="1:11" x14ac:dyDescent="0.25">
      <c r="A184">
        <v>1190</v>
      </c>
      <c r="B184">
        <f>'Input spectra'!B184</f>
        <v>0</v>
      </c>
      <c r="C184" s="7">
        <f>'Input spectra'!E184</f>
        <v>1.35678E+19</v>
      </c>
      <c r="E184" s="7">
        <f t="shared" si="9"/>
        <v>1.3025088E+19</v>
      </c>
      <c r="F184">
        <f>1-EXP(-_t*(B184*_c+'Input spectra'!Q184))</f>
        <v>2.1092296925655174E-2</v>
      </c>
      <c r="H184" s="7">
        <f t="shared" si="10"/>
        <v>2.747290235787881E+17</v>
      </c>
      <c r="J184">
        <f>B184*_c/(B184*_c+'Input spectra'!Q184)</f>
        <v>0</v>
      </c>
      <c r="K184">
        <f>'Input spectra'!Q184/(B184*_c+'Input spectra'!Q184)</f>
        <v>1</v>
      </c>
    </row>
    <row r="185" spans="1:11" x14ac:dyDescent="0.25">
      <c r="A185">
        <v>1195</v>
      </c>
      <c r="B185">
        <f>'Input spectra'!B185</f>
        <v>0</v>
      </c>
      <c r="C185" s="7">
        <f>'Input spectra'!E185</f>
        <v>1.34294E+19</v>
      </c>
      <c r="E185" s="7">
        <f t="shared" si="9"/>
        <v>1.2892224E+19</v>
      </c>
      <c r="F185">
        <f>1-EXP(-_t*(B185*_c+'Input spectra'!Q185))</f>
        <v>2.1066591774243859E-2</v>
      </c>
      <c r="H185" s="7">
        <f t="shared" si="10"/>
        <v>2.7159522007010925E+17</v>
      </c>
      <c r="J185">
        <f>B185*_c/(B185*_c+'Input spectra'!Q185)</f>
        <v>0</v>
      </c>
      <c r="K185">
        <f>'Input spectra'!Q185/(B185*_c+'Input spectra'!Q185)</f>
        <v>1</v>
      </c>
    </row>
    <row r="186" spans="1:11" x14ac:dyDescent="0.25">
      <c r="A186">
        <v>1200</v>
      </c>
      <c r="B186">
        <f>'Input spectra'!B186</f>
        <v>0</v>
      </c>
      <c r="C186" s="7">
        <f>'Input spectra'!E186</f>
        <v>1.313845E+19</v>
      </c>
      <c r="E186" s="7">
        <f t="shared" si="9"/>
        <v>1.2612912E+19</v>
      </c>
      <c r="F186">
        <f>1-EXP(-_t*(B186*_c+'Input spectra'!Q186))</f>
        <v>2.1040885947840704E-2</v>
      </c>
      <c r="H186" s="7">
        <f t="shared" si="10"/>
        <v>2.6538684286215139E+17</v>
      </c>
      <c r="J186">
        <f>B186*_c/(B186*_c+'Input spectra'!Q186)</f>
        <v>0</v>
      </c>
      <c r="K186">
        <f>'Input spectra'!Q186/(B186*_c+'Input spectra'!Q186)</f>
        <v>1</v>
      </c>
    </row>
    <row r="187" spans="1:11" x14ac:dyDescent="0.25">
      <c r="A187">
        <v>1205</v>
      </c>
      <c r="B187">
        <f>'Input spectra'!B187</f>
        <v>0</v>
      </c>
      <c r="C187" s="7">
        <f>'Input spectra'!E187</f>
        <v>1.30985E+19</v>
      </c>
      <c r="E187" s="7">
        <f t="shared" ref="E187:E246" si="11">C187*_transm</f>
        <v>1.257456E+19</v>
      </c>
      <c r="F187">
        <f>1-EXP(-_t*(B187*_c+'Input spectra'!Q187))</f>
        <v>2.1015179446427834E-2</v>
      </c>
      <c r="H187" s="7">
        <f t="shared" ref="H187:H246" si="12">F187*E187</f>
        <v>2.642566348598736E+17</v>
      </c>
      <c r="J187">
        <f>B187*_c/(B187*_c+'Input spectra'!Q187)</f>
        <v>0</v>
      </c>
      <c r="K187">
        <f>'Input spectra'!Q187/(B187*_c+'Input spectra'!Q187)</f>
        <v>1</v>
      </c>
    </row>
    <row r="188" spans="1:11" x14ac:dyDescent="0.25">
      <c r="A188">
        <v>1210</v>
      </c>
      <c r="B188">
        <f>'Input spectra'!B188</f>
        <v>0</v>
      </c>
      <c r="C188" s="7">
        <f>'Input spectra'!E188</f>
        <v>1.349145E+19</v>
      </c>
      <c r="E188" s="7">
        <f t="shared" si="11"/>
        <v>1.2951792E+19</v>
      </c>
      <c r="F188">
        <f>1-EXP(-_t*(B188*_c+'Input spectra'!Q188))</f>
        <v>2.0989472269987597E-2</v>
      </c>
      <c r="H188" s="7">
        <f t="shared" si="12"/>
        <v>2.718512790306472E+17</v>
      </c>
      <c r="J188">
        <f>B188*_c/(B188*_c+'Input spectra'!Q188)</f>
        <v>0</v>
      </c>
      <c r="K188">
        <f>'Input spectra'!Q188/(B188*_c+'Input spectra'!Q188)</f>
        <v>1</v>
      </c>
    </row>
    <row r="189" spans="1:11" x14ac:dyDescent="0.25">
      <c r="A189">
        <v>1215</v>
      </c>
      <c r="B189">
        <f>'Input spectra'!B189</f>
        <v>0</v>
      </c>
      <c r="C189" s="7">
        <f>'Input spectra'!E189</f>
        <v>1.321865E+19</v>
      </c>
      <c r="E189" s="7">
        <f t="shared" si="11"/>
        <v>1.2689904E+19</v>
      </c>
      <c r="F189">
        <f>1-EXP(-_t*(B189*_c+'Input spectra'!Q189))</f>
        <v>2.0963764418502118E-2</v>
      </c>
      <c r="H189" s="7">
        <f t="shared" si="12"/>
        <v>2.6602815794940771E+17</v>
      </c>
      <c r="J189">
        <f>B189*_c/(B189*_c+'Input spectra'!Q189)</f>
        <v>0</v>
      </c>
      <c r="K189">
        <f>'Input spectra'!Q189/(B189*_c+'Input spectra'!Q189)</f>
        <v>1</v>
      </c>
    </row>
    <row r="190" spans="1:11" x14ac:dyDescent="0.25">
      <c r="A190">
        <v>1220</v>
      </c>
      <c r="B190">
        <f>'Input spectra'!B190</f>
        <v>0</v>
      </c>
      <c r="C190" s="7">
        <f>'Input spectra'!E190</f>
        <v>1.400575E+19</v>
      </c>
      <c r="E190" s="7">
        <f t="shared" si="11"/>
        <v>1.344552E+19</v>
      </c>
      <c r="F190">
        <f>1-EXP(-_t*(B190*_c+'Input spectra'!Q190))</f>
        <v>2.0938055891953855E-2</v>
      </c>
      <c r="H190" s="7">
        <f t="shared" si="12"/>
        <v>2.8152304925638339E+17</v>
      </c>
      <c r="J190">
        <f>B190*_c/(B190*_c+'Input spectra'!Q190)</f>
        <v>0</v>
      </c>
      <c r="K190">
        <f>'Input spectra'!Q190/(B190*_c+'Input spectra'!Q190)</f>
        <v>1</v>
      </c>
    </row>
    <row r="191" spans="1:11" x14ac:dyDescent="0.25">
      <c r="A191">
        <v>1225</v>
      </c>
      <c r="B191">
        <f>'Input spectra'!B191</f>
        <v>0</v>
      </c>
      <c r="C191" s="7">
        <f>'Input spectra'!E191</f>
        <v>1.417485E+19</v>
      </c>
      <c r="E191" s="7">
        <f t="shared" si="11"/>
        <v>1.3607856E+19</v>
      </c>
      <c r="F191">
        <f>1-EXP(-_t*(B191*_c+'Input spectra'!Q191))</f>
        <v>2.0912346690325045E-2</v>
      </c>
      <c r="H191" s="7">
        <f t="shared" si="12"/>
        <v>2.8457220238401981E+17</v>
      </c>
      <c r="J191">
        <f>B191*_c/(B191*_c+'Input spectra'!Q191)</f>
        <v>0</v>
      </c>
      <c r="K191">
        <f>'Input spectra'!Q191/(B191*_c+'Input spectra'!Q191)</f>
        <v>1</v>
      </c>
    </row>
    <row r="192" spans="1:11" x14ac:dyDescent="0.25">
      <c r="A192">
        <v>1230</v>
      </c>
      <c r="B192">
        <f>'Input spectra'!B192</f>
        <v>0</v>
      </c>
      <c r="C192" s="7">
        <f>'Input spectra'!E192</f>
        <v>1.427525E+19</v>
      </c>
      <c r="E192" s="7">
        <f t="shared" si="11"/>
        <v>1.370424E+19</v>
      </c>
      <c r="F192">
        <f>1-EXP(-_t*(B192*_c+'Input spectra'!Q192))</f>
        <v>2.0886636813598036E-2</v>
      </c>
      <c r="H192" s="7">
        <f t="shared" si="12"/>
        <v>2.8623548368638275E+17</v>
      </c>
      <c r="J192">
        <f>B192*_c/(B192*_c+'Input spectra'!Q192)</f>
        <v>0</v>
      </c>
      <c r="K192">
        <f>'Input spectra'!Q192/(B192*_c+'Input spectra'!Q192)</f>
        <v>1</v>
      </c>
    </row>
    <row r="193" spans="1:11" x14ac:dyDescent="0.25">
      <c r="A193">
        <v>1235</v>
      </c>
      <c r="B193">
        <f>'Input spectra'!B193</f>
        <v>0</v>
      </c>
      <c r="C193" s="7">
        <f>'Input spectra'!E193</f>
        <v>1.44498E+19</v>
      </c>
      <c r="E193" s="7">
        <f t="shared" si="11"/>
        <v>1.3871808E+19</v>
      </c>
      <c r="F193">
        <f>1-EXP(-_t*(B193*_c+'Input spectra'!Q193))</f>
        <v>2.0860926261754953E-2</v>
      </c>
      <c r="H193" s="7">
        <f t="shared" si="12"/>
        <v>2.8937876380522246E+17</v>
      </c>
      <c r="J193">
        <f>B193*_c/(B193*_c+'Input spectra'!Q193)</f>
        <v>0</v>
      </c>
      <c r="K193">
        <f>'Input spectra'!Q193/(B193*_c+'Input spectra'!Q193)</f>
        <v>1</v>
      </c>
    </row>
    <row r="194" spans="1:11" x14ac:dyDescent="0.25">
      <c r="A194">
        <v>1240</v>
      </c>
      <c r="B194">
        <f>'Input spectra'!B194</f>
        <v>0</v>
      </c>
      <c r="C194" s="7">
        <f>'Input spectra'!E194</f>
        <v>1.433285E+19</v>
      </c>
      <c r="E194" s="7">
        <f t="shared" si="11"/>
        <v>1.3759536E+19</v>
      </c>
      <c r="F194">
        <f>1-EXP(-_t*(B194*_c+'Input spectra'!Q194))</f>
        <v>2.0835215034778032E-2</v>
      </c>
      <c r="H194" s="7">
        <f t="shared" si="12"/>
        <v>2.8668289133876957E+17</v>
      </c>
      <c r="J194">
        <f>B194*_c/(B194*_c+'Input spectra'!Q194)</f>
        <v>0</v>
      </c>
      <c r="K194">
        <f>'Input spectra'!Q194/(B194*_c+'Input spectra'!Q194)</f>
        <v>1</v>
      </c>
    </row>
    <row r="195" spans="1:11" x14ac:dyDescent="0.25">
      <c r="A195">
        <v>1245</v>
      </c>
      <c r="B195">
        <f>'Input spectra'!B195</f>
        <v>0</v>
      </c>
      <c r="C195" s="7">
        <f>'Input spectra'!E195</f>
        <v>1.425755E+19</v>
      </c>
      <c r="E195" s="7">
        <f t="shared" si="11"/>
        <v>1.3687248E+19</v>
      </c>
      <c r="F195">
        <f>1-EXP(-_t*(B195*_c+'Input spectra'!Q195))</f>
        <v>2.0809503132649732E-2</v>
      </c>
      <c r="H195" s="7">
        <f t="shared" si="12"/>
        <v>2.8482483013335376E+17</v>
      </c>
      <c r="J195">
        <f>B195*_c/(B195*_c+'Input spectra'!Q195)</f>
        <v>0</v>
      </c>
      <c r="K195">
        <f>'Input spectra'!Q195/(B195*_c+'Input spectra'!Q195)</f>
        <v>1</v>
      </c>
    </row>
    <row r="196" spans="1:11" x14ac:dyDescent="0.25">
      <c r="A196">
        <v>1250</v>
      </c>
      <c r="B196">
        <f>'Input spectra'!B196</f>
        <v>0</v>
      </c>
      <c r="C196" s="7">
        <f>'Input spectra'!E196</f>
        <v>1.43266E+19</v>
      </c>
      <c r="E196" s="7">
        <f t="shared" si="11"/>
        <v>1.3753536E+19</v>
      </c>
      <c r="F196">
        <f>1-EXP(-_t*(B196*_c+'Input spectra'!Q196))</f>
        <v>2.0783790555352177E-2</v>
      </c>
      <c r="H196" s="7">
        <f t="shared" si="12"/>
        <v>2.8585061161949616E+17</v>
      </c>
      <c r="J196">
        <f>B196*_c/(B196*_c+'Input spectra'!Q196)</f>
        <v>0</v>
      </c>
      <c r="K196">
        <f>'Input spectra'!Q196/(B196*_c+'Input spectra'!Q196)</f>
        <v>1</v>
      </c>
    </row>
    <row r="197" spans="1:11" x14ac:dyDescent="0.25">
      <c r="A197">
        <v>1255</v>
      </c>
      <c r="B197">
        <f>'Input spectra'!B197</f>
        <v>0</v>
      </c>
      <c r="C197" s="7">
        <f>'Input spectra'!E197</f>
        <v>1.410765E+19</v>
      </c>
      <c r="E197" s="7">
        <f t="shared" si="11"/>
        <v>1.3543344E+19</v>
      </c>
      <c r="F197">
        <f>1-EXP(-_t*(B197*_c+'Input spectra'!Q197))</f>
        <v>2.0758077302867717E-2</v>
      </c>
      <c r="H197" s="7">
        <f t="shared" si="12"/>
        <v>2.8113378169132966E+17</v>
      </c>
      <c r="J197">
        <f>B197*_c/(B197*_c+'Input spectra'!Q197)</f>
        <v>0</v>
      </c>
      <c r="K197">
        <f>'Input spectra'!Q197/(B197*_c+'Input spectra'!Q197)</f>
        <v>1</v>
      </c>
    </row>
    <row r="198" spans="1:11" x14ac:dyDescent="0.25">
      <c r="A198">
        <v>1260</v>
      </c>
      <c r="B198">
        <f>'Input spectra'!B198</f>
        <v>0</v>
      </c>
      <c r="C198" s="7">
        <f>'Input spectra'!E198</f>
        <v>1.35339E+19</v>
      </c>
      <c r="E198" s="7">
        <f t="shared" si="11"/>
        <v>1.2992544E+19</v>
      </c>
      <c r="F198">
        <f>1-EXP(-_t*(B198*_c+'Input spectra'!Q198))</f>
        <v>2.0732363375178586E-2</v>
      </c>
      <c r="H198" s="7">
        <f t="shared" si="12"/>
        <v>2.6936614337599629E+17</v>
      </c>
      <c r="J198">
        <f>B198*_c/(B198*_c+'Input spectra'!Q198)</f>
        <v>0</v>
      </c>
      <c r="K198">
        <f>'Input spectra'!Q198/(B198*_c+'Input spectra'!Q198)</f>
        <v>1</v>
      </c>
    </row>
    <row r="199" spans="1:11" x14ac:dyDescent="0.25">
      <c r="A199">
        <v>1265</v>
      </c>
      <c r="B199">
        <f>'Input spectra'!B199</f>
        <v>0</v>
      </c>
      <c r="C199" s="7">
        <f>'Input spectra'!E199</f>
        <v>1.242615E+19</v>
      </c>
      <c r="E199" s="7">
        <f t="shared" si="11"/>
        <v>1.1929104E+19</v>
      </c>
      <c r="F199">
        <f>1-EXP(-_t*(B199*_c+'Input spectra'!Q199))</f>
        <v>2.0706648772267022E-2</v>
      </c>
      <c r="H199" s="7">
        <f t="shared" si="12"/>
        <v>2.4701176669584563E+17</v>
      </c>
      <c r="J199">
        <f>B199*_c/(B199*_c+'Input spectra'!Q199)</f>
        <v>0</v>
      </c>
      <c r="K199">
        <f>'Input spectra'!Q199/(B199*_c+'Input spectra'!Q199)</f>
        <v>1</v>
      </c>
    </row>
    <row r="200" spans="1:11" x14ac:dyDescent="0.25">
      <c r="A200">
        <v>1270</v>
      </c>
      <c r="B200">
        <f>'Input spectra'!B200</f>
        <v>0</v>
      </c>
      <c r="C200" s="7">
        <f>'Input spectra'!E200</f>
        <v>1.18563E+19</v>
      </c>
      <c r="E200" s="7">
        <f t="shared" si="11"/>
        <v>1.1382048E+19</v>
      </c>
      <c r="F200">
        <f>1-EXP(-_t*(B200*_c+'Input spectra'!Q200))</f>
        <v>2.0680933494115372E-2</v>
      </c>
      <c r="H200" s="7">
        <f t="shared" si="12"/>
        <v>2.353913777148289E+17</v>
      </c>
      <c r="J200">
        <f>B200*_c/(B200*_c+'Input spectra'!Q200)</f>
        <v>0</v>
      </c>
      <c r="K200">
        <f>'Input spectra'!Q200/(B200*_c+'Input spectra'!Q200)</f>
        <v>1</v>
      </c>
    </row>
    <row r="201" spans="1:11" x14ac:dyDescent="0.25">
      <c r="A201">
        <v>1275</v>
      </c>
      <c r="B201">
        <f>'Input spectra'!B201</f>
        <v>0</v>
      </c>
      <c r="C201" s="7">
        <f>'Input spectra'!E201</f>
        <v>1.317785E+19</v>
      </c>
      <c r="E201" s="7">
        <f t="shared" si="11"/>
        <v>1.2650736E+19</v>
      </c>
      <c r="F201">
        <f>1-EXP(-_t*(B201*_c+'Input spectra'!Q201))</f>
        <v>2.0655217540705872E-2</v>
      </c>
      <c r="H201" s="7">
        <f t="shared" si="12"/>
        <v>2.6130370413003923E+17</v>
      </c>
      <c r="J201">
        <f>B201*_c/(B201*_c+'Input spectra'!Q201)</f>
        <v>0</v>
      </c>
      <c r="K201">
        <f>'Input spectra'!Q201/(B201*_c+'Input spectra'!Q201)</f>
        <v>1</v>
      </c>
    </row>
    <row r="202" spans="1:11" x14ac:dyDescent="0.25">
      <c r="A202">
        <v>1280</v>
      </c>
      <c r="B202">
        <f>'Input spectra'!B202</f>
        <v>0</v>
      </c>
      <c r="C202" s="7">
        <f>'Input spectra'!E202</f>
        <v>1.352735E+19</v>
      </c>
      <c r="E202" s="7">
        <f t="shared" si="11"/>
        <v>1.2986256E+19</v>
      </c>
      <c r="F202">
        <f>1-EXP(-_t*(B202*_c+'Input spectra'!Q202))</f>
        <v>2.062950091202076E-2</v>
      </c>
      <c r="H202" s="7">
        <f t="shared" si="12"/>
        <v>2.6789997999573507E+17</v>
      </c>
      <c r="J202">
        <f>B202*_c/(B202*_c+'Input spectra'!Q202)</f>
        <v>0</v>
      </c>
      <c r="K202">
        <f>'Input spectra'!Q202/(B202*_c+'Input spectra'!Q202)</f>
        <v>1</v>
      </c>
    </row>
    <row r="203" spans="1:11" x14ac:dyDescent="0.25">
      <c r="A203">
        <v>1285</v>
      </c>
      <c r="B203">
        <f>'Input spectra'!B203</f>
        <v>0</v>
      </c>
      <c r="C203" s="7">
        <f>'Input spectra'!E203</f>
        <v>1.367315E+19</v>
      </c>
      <c r="E203" s="7">
        <f t="shared" si="11"/>
        <v>1.3126224E+19</v>
      </c>
      <c r="F203">
        <f>1-EXP(-_t*(B203*_c+'Input spectra'!Q203))</f>
        <v>2.060378360804227E-2</v>
      </c>
      <c r="H203" s="7">
        <f t="shared" si="12"/>
        <v>2.7044987888669104E+17</v>
      </c>
      <c r="J203">
        <f>B203*_c/(B203*_c+'Input spectra'!Q203)</f>
        <v>0</v>
      </c>
      <c r="K203">
        <f>'Input spectra'!Q203/(B203*_c+'Input spectra'!Q203)</f>
        <v>1</v>
      </c>
    </row>
    <row r="204" spans="1:11" x14ac:dyDescent="0.25">
      <c r="A204">
        <v>1290</v>
      </c>
      <c r="B204">
        <f>'Input spectra'!B204</f>
        <v>0</v>
      </c>
      <c r="C204" s="7">
        <f>'Input spectra'!E204</f>
        <v>1.337345E+19</v>
      </c>
      <c r="E204" s="7">
        <f t="shared" si="11"/>
        <v>1.2838512E+19</v>
      </c>
      <c r="F204">
        <f>1-EXP(-_t*(B204*_c+'Input spectra'!Q204))</f>
        <v>2.0578065628752751E-2</v>
      </c>
      <c r="H204" s="7">
        <f t="shared" si="12"/>
        <v>2.6419174251152973E+17</v>
      </c>
      <c r="J204">
        <f>B204*_c/(B204*_c+'Input spectra'!Q204)</f>
        <v>0</v>
      </c>
      <c r="K204">
        <f>'Input spectra'!Q204/(B204*_c+'Input spectra'!Q204)</f>
        <v>1</v>
      </c>
    </row>
    <row r="205" spans="1:11" x14ac:dyDescent="0.25">
      <c r="A205">
        <v>1295</v>
      </c>
      <c r="B205">
        <f>'Input spectra'!B205</f>
        <v>0</v>
      </c>
      <c r="C205" s="7">
        <f>'Input spectra'!E205</f>
        <v>1.30914E+19</v>
      </c>
      <c r="E205" s="7">
        <f t="shared" si="11"/>
        <v>1.2567744E+19</v>
      </c>
      <c r="F205">
        <f>1-EXP(-_t*(B205*_c+'Input spectra'!Q205))</f>
        <v>2.055234697413455E-2</v>
      </c>
      <c r="H205" s="7">
        <f t="shared" si="12"/>
        <v>2.5829663537009763E+17</v>
      </c>
      <c r="J205">
        <f>B205*_c/(B205*_c+'Input spectra'!Q205)</f>
        <v>0</v>
      </c>
      <c r="K205">
        <f>'Input spectra'!Q205/(B205*_c+'Input spectra'!Q205)</f>
        <v>1</v>
      </c>
    </row>
    <row r="206" spans="1:11" x14ac:dyDescent="0.25">
      <c r="A206">
        <v>1300</v>
      </c>
      <c r="B206">
        <f>'Input spectra'!B206</f>
        <v>0</v>
      </c>
      <c r="C206" s="7">
        <f>'Input spectra'!E206</f>
        <v>1.177255E+19</v>
      </c>
      <c r="E206" s="7">
        <f t="shared" si="11"/>
        <v>1.1301648E+19</v>
      </c>
      <c r="F206">
        <f>1-EXP(-_t*(B206*_c+'Input spectra'!Q206))</f>
        <v>2.0526627644169682E-2</v>
      </c>
      <c r="H206" s="7">
        <f t="shared" si="12"/>
        <v>2.3198472026147501E+17</v>
      </c>
      <c r="J206">
        <f>B206*_c/(B206*_c+'Input spectra'!Q206)</f>
        <v>0</v>
      </c>
      <c r="K206">
        <f>'Input spectra'!Q206/(B206*_c+'Input spectra'!Q206)</f>
        <v>1</v>
      </c>
    </row>
    <row r="207" spans="1:11" x14ac:dyDescent="0.25">
      <c r="A207">
        <v>1305</v>
      </c>
      <c r="B207">
        <f>'Input spectra'!B207</f>
        <v>0</v>
      </c>
      <c r="C207" s="7">
        <f>'Input spectra'!E207</f>
        <v>1.22323E+19</v>
      </c>
      <c r="E207" s="7">
        <f t="shared" si="11"/>
        <v>1.1743008E+19</v>
      </c>
      <c r="F207">
        <f>1-EXP(-_t*(B207*_c+'Input spectra'!Q207))</f>
        <v>2.0500907638840715E-2</v>
      </c>
      <c r="H207" s="7">
        <f t="shared" si="12"/>
        <v>2.4074232241016762E+17</v>
      </c>
      <c r="J207">
        <f>B207*_c/(B207*_c+'Input spectra'!Q207)</f>
        <v>0</v>
      </c>
      <c r="K207">
        <f>'Input spectra'!Q207/(B207*_c+'Input spectra'!Q207)</f>
        <v>1</v>
      </c>
    </row>
    <row r="208" spans="1:11" x14ac:dyDescent="0.25">
      <c r="A208">
        <v>1310</v>
      </c>
      <c r="B208">
        <f>'Input spectra'!B208</f>
        <v>0</v>
      </c>
      <c r="C208" s="7">
        <f>'Input spectra'!E208</f>
        <v>1.036375E+19</v>
      </c>
      <c r="E208" s="7">
        <f t="shared" si="11"/>
        <v>9.9492E+18</v>
      </c>
      <c r="F208">
        <f>1-EXP(-_t*(B208*_c+'Input spectra'!Q208))</f>
        <v>2.0475186958129665E-2</v>
      </c>
      <c r="H208" s="7">
        <f t="shared" si="12"/>
        <v>2.0371173008382368E+17</v>
      </c>
      <c r="J208">
        <f>B208*_c/(B208*_c+'Input spectra'!Q208)</f>
        <v>0</v>
      </c>
      <c r="K208">
        <f>'Input spectra'!Q208/(B208*_c+'Input spectra'!Q208)</f>
        <v>1</v>
      </c>
    </row>
    <row r="209" spans="1:11" x14ac:dyDescent="0.25">
      <c r="A209">
        <v>1315</v>
      </c>
      <c r="B209">
        <f>'Input spectra'!B209</f>
        <v>0</v>
      </c>
      <c r="C209" s="7">
        <f>'Input spectra'!E209</f>
        <v>9.597E+18</v>
      </c>
      <c r="E209" s="7">
        <f t="shared" si="11"/>
        <v>9.21312E+18</v>
      </c>
      <c r="F209">
        <f>1-EXP(-_t*(B209*_c+'Input spectra'!Q209))</f>
        <v>2.0449465602018879E-2</v>
      </c>
      <c r="H209" s="7">
        <f t="shared" si="12"/>
        <v>1.8840338052727219E+17</v>
      </c>
      <c r="J209">
        <f>B209*_c/(B209*_c+'Input spectra'!Q209)</f>
        <v>0</v>
      </c>
      <c r="K209">
        <f>'Input spectra'!Q209/(B209*_c+'Input spectra'!Q209)</f>
        <v>1</v>
      </c>
    </row>
    <row r="210" spans="1:11" x14ac:dyDescent="0.25">
      <c r="A210">
        <v>1320</v>
      </c>
      <c r="B210">
        <f>'Input spectra'!B210</f>
        <v>0</v>
      </c>
      <c r="C210" s="7">
        <f>'Input spectra'!E210</f>
        <v>8.77435E+18</v>
      </c>
      <c r="E210" s="7">
        <f t="shared" si="11"/>
        <v>8.423376E+18</v>
      </c>
      <c r="F210">
        <f>1-EXP(-_t*(B210*_c+'Input spectra'!Q210))</f>
        <v>2.0423743570490704E-2</v>
      </c>
      <c r="H210" s="7">
        <f t="shared" si="12"/>
        <v>1.720368714218257E+17</v>
      </c>
      <c r="J210">
        <f>B210*_c/(B210*_c+'Input spectra'!Q210)</f>
        <v>0</v>
      </c>
      <c r="K210">
        <f>'Input spectra'!Q210/(B210*_c+'Input spectra'!Q210)</f>
        <v>1</v>
      </c>
    </row>
    <row r="211" spans="1:11" x14ac:dyDescent="0.25">
      <c r="A211">
        <v>1325</v>
      </c>
      <c r="B211">
        <f>'Input spectra'!B211</f>
        <v>0</v>
      </c>
      <c r="C211" s="7">
        <f>'Input spectra'!E211</f>
        <v>1.028245E+19</v>
      </c>
      <c r="E211" s="7">
        <f t="shared" si="11"/>
        <v>9.871152E+18</v>
      </c>
      <c r="F211">
        <f>1-EXP(-_t*(B211*_c+'Input spectra'!Q211))</f>
        <v>2.0398020863527266E-2</v>
      </c>
      <c r="H211" s="7">
        <f t="shared" si="12"/>
        <v>2.013519644430489E+17</v>
      </c>
      <c r="J211">
        <f>B211*_c/(B211*_c+'Input spectra'!Q211)</f>
        <v>0</v>
      </c>
      <c r="K211">
        <f>'Input spectra'!Q211/(B211*_c+'Input spectra'!Q211)</f>
        <v>1</v>
      </c>
    </row>
    <row r="212" spans="1:11" x14ac:dyDescent="0.25">
      <c r="A212">
        <v>1330</v>
      </c>
      <c r="B212">
        <f>'Input spectra'!B212</f>
        <v>0</v>
      </c>
      <c r="C212" s="7">
        <f>'Input spectra'!E212</f>
        <v>7.08855E+18</v>
      </c>
      <c r="E212" s="7">
        <f t="shared" si="11"/>
        <v>6.805008E+18</v>
      </c>
      <c r="F212">
        <f>1-EXP(-_t*(B212*_c+'Input spectra'!Q212))</f>
        <v>2.0372297481110802E-2</v>
      </c>
      <c r="H212" s="7">
        <f t="shared" si="12"/>
        <v>1.3863364733733885E+17</v>
      </c>
      <c r="J212">
        <f>B212*_c/(B212*_c+'Input spectra'!Q212)</f>
        <v>0</v>
      </c>
      <c r="K212">
        <f>'Input spectra'!Q212/(B212*_c+'Input spectra'!Q212)</f>
        <v>1</v>
      </c>
    </row>
    <row r="213" spans="1:11" x14ac:dyDescent="0.25">
      <c r="A213">
        <v>1335</v>
      </c>
      <c r="B213">
        <f>'Input spectra'!B213</f>
        <v>0</v>
      </c>
      <c r="C213" s="7">
        <f>'Input spectra'!E213</f>
        <v>7.2957E+18</v>
      </c>
      <c r="E213" s="7">
        <f t="shared" si="11"/>
        <v>7.003872E+18</v>
      </c>
      <c r="F213">
        <f>1-EXP(-_t*(B213*_c+'Input spectra'!Q213))</f>
        <v>2.0346573423223879E-2</v>
      </c>
      <c r="H213" s="7">
        <f t="shared" si="12"/>
        <v>1.4250479589486187E+17</v>
      </c>
      <c r="J213">
        <f>B213*_c/(B213*_c+'Input spectra'!Q213)</f>
        <v>0</v>
      </c>
      <c r="K213">
        <f>'Input spectra'!Q213/(B213*_c+'Input spectra'!Q213)</f>
        <v>1</v>
      </c>
    </row>
    <row r="214" spans="1:11" x14ac:dyDescent="0.25">
      <c r="A214">
        <v>1340</v>
      </c>
      <c r="B214">
        <f>'Input spectra'!B214</f>
        <v>0</v>
      </c>
      <c r="C214" s="7">
        <f>'Input spectra'!E214</f>
        <v>5.70505E+18</v>
      </c>
      <c r="E214" s="7">
        <f t="shared" si="11"/>
        <v>5.476848E+18</v>
      </c>
      <c r="F214">
        <f>1-EXP(-_t*(B214*_c+'Input spectra'!Q214))</f>
        <v>2.0320848689848403E-2</v>
      </c>
      <c r="H214" s="7">
        <f t="shared" si="12"/>
        <v>1.1129419950529885E+17</v>
      </c>
      <c r="J214">
        <f>B214*_c/(B214*_c+'Input spectra'!Q214)</f>
        <v>0</v>
      </c>
      <c r="K214">
        <f>'Input spectra'!Q214/(B214*_c+'Input spectra'!Q214)</f>
        <v>1</v>
      </c>
    </row>
    <row r="215" spans="1:11" x14ac:dyDescent="0.25">
      <c r="A215">
        <v>1345</v>
      </c>
      <c r="B215">
        <f>'Input spectra'!B215</f>
        <v>0</v>
      </c>
      <c r="C215" s="7">
        <f>'Input spectra'!E215</f>
        <v>3.330065E+18</v>
      </c>
      <c r="E215" s="7">
        <f t="shared" si="11"/>
        <v>3.1968624E+18</v>
      </c>
      <c r="F215">
        <f>1-EXP(-_t*(B215*_c+'Input spectra'!Q215))</f>
        <v>2.0295123280966831E-2</v>
      </c>
      <c r="H215" s="7">
        <f t="shared" si="12"/>
        <v>6.4880716520287496E+16</v>
      </c>
      <c r="J215">
        <f>B215*_c/(B215*_c+'Input spectra'!Q215)</f>
        <v>0</v>
      </c>
      <c r="K215">
        <f>'Input spectra'!Q215/(B215*_c+'Input spectra'!Q215)</f>
        <v>1</v>
      </c>
    </row>
    <row r="216" spans="1:11" x14ac:dyDescent="0.25">
      <c r="A216">
        <v>1350</v>
      </c>
      <c r="B216">
        <f>'Input spectra'!B216</f>
        <v>0</v>
      </c>
      <c r="C216" s="7">
        <f>'Input spectra'!E216</f>
        <v>4.95381E+17</v>
      </c>
      <c r="E216" s="7">
        <f t="shared" si="11"/>
        <v>4.7556576E+17</v>
      </c>
      <c r="F216">
        <f>1-EXP(-_t*(B216*_c+'Input spectra'!Q216))</f>
        <v>2.0269397196561401E-2</v>
      </c>
      <c r="H216" s="7">
        <f t="shared" si="12"/>
        <v>9639431282524592</v>
      </c>
      <c r="J216">
        <f>B216*_c/(B216*_c+'Input spectra'!Q216)</f>
        <v>0</v>
      </c>
      <c r="K216">
        <f>'Input spectra'!Q216/(B216*_c+'Input spectra'!Q216)</f>
        <v>1</v>
      </c>
    </row>
    <row r="217" spans="1:11" x14ac:dyDescent="0.25">
      <c r="A217">
        <v>1355</v>
      </c>
      <c r="B217">
        <f>'Input spectra'!B217</f>
        <v>0</v>
      </c>
      <c r="C217" s="7">
        <f>'Input spectra'!E217</f>
        <v>1278190000000000</v>
      </c>
      <c r="E217" s="7">
        <f t="shared" si="11"/>
        <v>1227062400000000</v>
      </c>
      <c r="F217">
        <f>1-EXP(-_t*(B217*_c+'Input spectra'!Q217))</f>
        <v>2.0243670436614347E-2</v>
      </c>
      <c r="H217" s="7">
        <f t="shared" si="12"/>
        <v>24840246830761.047</v>
      </c>
      <c r="J217">
        <f>B217*_c/(B217*_c+'Input spectra'!Q217)</f>
        <v>0</v>
      </c>
      <c r="K217">
        <f>'Input spectra'!Q217/(B217*_c+'Input spectra'!Q217)</f>
        <v>1</v>
      </c>
    </row>
    <row r="218" spans="1:11" x14ac:dyDescent="0.25">
      <c r="A218">
        <v>1360</v>
      </c>
      <c r="B218">
        <f>'Input spectra'!B218</f>
        <v>0</v>
      </c>
      <c r="C218" s="7">
        <f>'Input spectra'!E218</f>
        <v>0</v>
      </c>
      <c r="E218" s="7">
        <f t="shared" si="11"/>
        <v>0</v>
      </c>
      <c r="F218">
        <f>1-EXP(-_t*(B218*_c+'Input spectra'!Q218))</f>
        <v>2.0217943001107908E-2</v>
      </c>
      <c r="H218" s="7">
        <f t="shared" si="12"/>
        <v>0</v>
      </c>
      <c r="J218">
        <f>B218*_c/(B218*_c+'Input spectra'!Q218)</f>
        <v>0</v>
      </c>
      <c r="K218">
        <f>'Input spectra'!Q218/(B218*_c+'Input spectra'!Q218)</f>
        <v>1</v>
      </c>
    </row>
    <row r="219" spans="1:11" x14ac:dyDescent="0.25">
      <c r="A219">
        <v>1365</v>
      </c>
      <c r="B219">
        <f>'Input spectra'!B219</f>
        <v>0</v>
      </c>
      <c r="C219" s="7">
        <f>'Input spectra'!E219</f>
        <v>0</v>
      </c>
      <c r="E219" s="7">
        <f t="shared" si="11"/>
        <v>0</v>
      </c>
      <c r="F219">
        <f>1-EXP(-_t*(B219*_c+'Input spectra'!Q219))</f>
        <v>2.0192214890024429E-2</v>
      </c>
      <c r="H219" s="7">
        <f t="shared" si="12"/>
        <v>0</v>
      </c>
      <c r="J219">
        <f>B219*_c/(B219*_c+'Input spectra'!Q219)</f>
        <v>0</v>
      </c>
      <c r="K219">
        <f>'Input spectra'!Q219/(B219*_c+'Input spectra'!Q219)</f>
        <v>1</v>
      </c>
    </row>
    <row r="220" spans="1:11" x14ac:dyDescent="0.25">
      <c r="A220">
        <v>1370</v>
      </c>
      <c r="B220">
        <f>'Input spectra'!B220</f>
        <v>0</v>
      </c>
      <c r="C220" s="7">
        <f>'Input spectra'!E220</f>
        <v>0</v>
      </c>
      <c r="E220" s="7">
        <f>C220*_transm</f>
        <v>0</v>
      </c>
      <c r="F220">
        <f>1-EXP(-_t*(B220*_c+'Input spectra'!Q220))</f>
        <v>2.0166486103346037E-2</v>
      </c>
      <c r="H220" s="7">
        <f t="shared" si="12"/>
        <v>0</v>
      </c>
      <c r="J220">
        <f>B220*_c/(B220*_c+'Input spectra'!Q220)</f>
        <v>0</v>
      </c>
      <c r="K220">
        <f>'Input spectra'!Q220/(B220*_c+'Input spectra'!Q220)</f>
        <v>1</v>
      </c>
    </row>
    <row r="221" spans="1:11" x14ac:dyDescent="0.25">
      <c r="A221">
        <v>1375</v>
      </c>
      <c r="B221">
        <f>'Input spectra'!B221</f>
        <v>0</v>
      </c>
      <c r="C221" s="7">
        <f>'Input spectra'!E221</f>
        <v>9944100000000000</v>
      </c>
      <c r="E221" s="7">
        <f t="shared" si="11"/>
        <v>9546336000000000</v>
      </c>
      <c r="F221">
        <f>1-EXP(-_t*(B221*_c+'Input spectra'!Q221))</f>
        <v>2.0140756641055191E-2</v>
      </c>
      <c r="H221" s="7">
        <f t="shared" si="12"/>
        <v>192270430189744.25</v>
      </c>
      <c r="J221">
        <f>B221*_c/(B221*_c+'Input spectra'!Q221)</f>
        <v>0</v>
      </c>
      <c r="K221">
        <f>'Input spectra'!Q221/(B221*_c+'Input spectra'!Q221)</f>
        <v>1</v>
      </c>
    </row>
    <row r="222" spans="1:11" x14ac:dyDescent="0.25">
      <c r="A222">
        <v>1380</v>
      </c>
      <c r="B222">
        <f>'Input spectra'!B222</f>
        <v>0</v>
      </c>
      <c r="C222" s="7">
        <f>'Input spectra'!E222</f>
        <v>3037469900800000</v>
      </c>
      <c r="E222" s="7">
        <f t="shared" si="11"/>
        <v>2915971104768000</v>
      </c>
      <c r="F222">
        <f>1-EXP(-_t*(B222*_c+'Input spectra'!Q222))</f>
        <v>2.0115026503133904E-2</v>
      </c>
      <c r="H222" s="7">
        <f t="shared" si="12"/>
        <v>58654836054780.969</v>
      </c>
      <c r="J222">
        <f>B222*_c/(B222*_c+'Input spectra'!Q222)</f>
        <v>0</v>
      </c>
      <c r="K222">
        <f>'Input spectra'!Q222/(B222*_c+'Input spectra'!Q222)</f>
        <v>1</v>
      </c>
    </row>
    <row r="223" spans="1:11" x14ac:dyDescent="0.25">
      <c r="A223">
        <v>1385</v>
      </c>
      <c r="B223">
        <f>'Input spectra'!B223</f>
        <v>0</v>
      </c>
      <c r="C223" s="7">
        <f>'Input spectra'!E223</f>
        <v>0</v>
      </c>
      <c r="E223" s="7">
        <f t="shared" si="11"/>
        <v>0</v>
      </c>
      <c r="F223">
        <f>1-EXP(-_t*(B223*_c+'Input spectra'!Q223))</f>
        <v>2.0089295689564524E-2</v>
      </c>
      <c r="H223" s="7">
        <f t="shared" si="12"/>
        <v>0</v>
      </c>
      <c r="J223">
        <f>B223*_c/(B223*_c+'Input spectra'!Q223)</f>
        <v>0</v>
      </c>
      <c r="K223">
        <f>'Input spectra'!Q223/(B223*_c+'Input spectra'!Q223)</f>
        <v>1</v>
      </c>
    </row>
    <row r="224" spans="1:11" x14ac:dyDescent="0.25">
      <c r="A224">
        <v>1390</v>
      </c>
      <c r="B224">
        <f>'Input spectra'!B224</f>
        <v>0</v>
      </c>
      <c r="C224" s="7">
        <f>'Input spectra'!E224</f>
        <v>1.70457E+16</v>
      </c>
      <c r="E224" s="7">
        <f t="shared" si="11"/>
        <v>1.6363872E+16</v>
      </c>
      <c r="F224">
        <f>1-EXP(-_t*(B224*_c+'Input spectra'!Q224))</f>
        <v>2.0063564200329509E-2</v>
      </c>
      <c r="H224" s="7">
        <f t="shared" si="12"/>
        <v>328317596437974.44</v>
      </c>
      <c r="J224">
        <f>B224*_c/(B224*_c+'Input spectra'!Q224)</f>
        <v>0</v>
      </c>
      <c r="K224">
        <f>'Input spectra'!Q224/(B224*_c+'Input spectra'!Q224)</f>
        <v>1</v>
      </c>
    </row>
    <row r="225" spans="1:11" x14ac:dyDescent="0.25">
      <c r="A225">
        <v>1395</v>
      </c>
      <c r="B225">
        <f>'Input spectra'!B225</f>
        <v>0</v>
      </c>
      <c r="C225" s="7">
        <f>'Input spectra'!E225</f>
        <v>438640848000000</v>
      </c>
      <c r="E225" s="7">
        <f t="shared" si="11"/>
        <v>421095214080000</v>
      </c>
      <c r="F225">
        <f>1-EXP(-_t*(B225*_c+'Input spectra'!Q225))</f>
        <v>2.0037832035410763E-2</v>
      </c>
      <c r="H225" s="7">
        <f t="shared" si="12"/>
        <v>8437835170650.377</v>
      </c>
      <c r="J225">
        <f>B225*_c/(B225*_c+'Input spectra'!Q225)</f>
        <v>0</v>
      </c>
      <c r="K225">
        <f>'Input spectra'!Q225/(B225*_c+'Input spectra'!Q225)</f>
        <v>1</v>
      </c>
    </row>
    <row r="226" spans="1:11" x14ac:dyDescent="0.25">
      <c r="A226">
        <v>1400</v>
      </c>
      <c r="B226">
        <f>'Input spectra'!B226</f>
        <v>0</v>
      </c>
      <c r="C226" s="7">
        <f>'Input spectra'!E226</f>
        <v>3521704249600000</v>
      </c>
      <c r="E226" s="7">
        <f t="shared" si="11"/>
        <v>3380836079616000</v>
      </c>
      <c r="F226">
        <f>1-EXP(-_t*(B226*_c+'Input spectra'!Q226))</f>
        <v>2.0012099194790856E-2</v>
      </c>
      <c r="H226" s="7">
        <f t="shared" si="12"/>
        <v>67657626986603.227</v>
      </c>
      <c r="J226">
        <f>B226*_c/(B226*_c+'Input spectra'!Q226)</f>
        <v>0</v>
      </c>
      <c r="K226">
        <f>'Input spectra'!Q226/(B226*_c+'Input spectra'!Q226)</f>
        <v>1</v>
      </c>
    </row>
    <row r="227" spans="1:11" x14ac:dyDescent="0.25">
      <c r="A227">
        <v>1405</v>
      </c>
      <c r="B227">
        <f>'Input spectra'!B227</f>
        <v>0</v>
      </c>
      <c r="C227" s="7">
        <f>'Input spectra'!E227</f>
        <v>1.19282E+16</v>
      </c>
      <c r="E227" s="7">
        <f t="shared" si="11"/>
        <v>1.1451072E+16</v>
      </c>
      <c r="F227">
        <f>1-EXP(-_t*(B227*_c+'Input spectra'!Q227))</f>
        <v>1.9986365678451912E-2</v>
      </c>
      <c r="H227" s="7">
        <f t="shared" si="12"/>
        <v>228865312402281.69</v>
      </c>
      <c r="J227">
        <f>B227*_c/(B227*_c+'Input spectra'!Q227)</f>
        <v>0</v>
      </c>
      <c r="K227">
        <f>'Input spectra'!Q227/(B227*_c+'Input spectra'!Q227)</f>
        <v>1</v>
      </c>
    </row>
    <row r="228" spans="1:11" x14ac:dyDescent="0.25">
      <c r="A228">
        <v>1410</v>
      </c>
      <c r="B228">
        <f>'Input spectra'!B228</f>
        <v>0</v>
      </c>
      <c r="C228" s="7">
        <f>'Input spectra'!E228</f>
        <v>2.527135E+16</v>
      </c>
      <c r="E228" s="7">
        <f t="shared" si="11"/>
        <v>2.4260496E+16</v>
      </c>
      <c r="F228">
        <f>1-EXP(-_t*(B228*_c+'Input spectra'!Q228))</f>
        <v>1.9960631486376168E-2</v>
      </c>
      <c r="H228" s="7">
        <f t="shared" si="12"/>
        <v>484254820332703.06</v>
      </c>
      <c r="J228">
        <f>B228*_c/(B228*_c+'Input spectra'!Q228)</f>
        <v>0</v>
      </c>
      <c r="K228">
        <f>'Input spectra'!Q228/(B228*_c+'Input spectra'!Q228)</f>
        <v>1</v>
      </c>
    </row>
    <row r="229" spans="1:11" x14ac:dyDescent="0.25">
      <c r="A229">
        <v>1415</v>
      </c>
      <c r="B229">
        <f>'Input spectra'!B229</f>
        <v>0</v>
      </c>
      <c r="C229" s="7">
        <f>'Input spectra'!E229</f>
        <v>1.65069E+17</v>
      </c>
      <c r="E229" s="7">
        <f t="shared" si="11"/>
        <v>1.5846624E+17</v>
      </c>
      <c r="F229">
        <f>1-EXP(-_t*(B229*_c+'Input spectra'!Q229))</f>
        <v>1.9934896618545861E-2</v>
      </c>
      <c r="H229" s="7">
        <f t="shared" si="12"/>
        <v>3159008111929677</v>
      </c>
      <c r="J229">
        <f>B229*_c/(B229*_c+'Input spectra'!Q229)</f>
        <v>0</v>
      </c>
      <c r="K229">
        <f>'Input spectra'!Q229/(B229*_c+'Input spectra'!Q229)</f>
        <v>1</v>
      </c>
    </row>
    <row r="230" spans="1:11" x14ac:dyDescent="0.25">
      <c r="A230">
        <v>1420</v>
      </c>
      <c r="B230">
        <f>'Input spectra'!B230</f>
        <v>0</v>
      </c>
      <c r="C230" s="7">
        <f>'Input spectra'!E230</f>
        <v>2.69687E+17</v>
      </c>
      <c r="E230" s="7">
        <f t="shared" si="11"/>
        <v>2.5889952E+17</v>
      </c>
      <c r="F230">
        <f>1-EXP(-_t*(B230*_c+'Input spectra'!Q230))</f>
        <v>1.9909161074943338E-2</v>
      </c>
      <c r="H230" s="7">
        <f t="shared" si="12"/>
        <v>5154472245905514</v>
      </c>
      <c r="J230">
        <f>B230*_c/(B230*_c+'Input spectra'!Q230)</f>
        <v>0</v>
      </c>
      <c r="K230">
        <f>'Input spectra'!Q230/(B230*_c+'Input spectra'!Q230)</f>
        <v>1</v>
      </c>
    </row>
    <row r="231" spans="1:11" x14ac:dyDescent="0.25">
      <c r="A231">
        <v>1425</v>
      </c>
      <c r="B231">
        <f>'Input spectra'!B231</f>
        <v>0</v>
      </c>
      <c r="C231" s="7">
        <f>'Input spectra'!E231</f>
        <v>8.9346E+17</v>
      </c>
      <c r="E231" s="7">
        <f t="shared" si="11"/>
        <v>8.577216E+17</v>
      </c>
      <c r="F231">
        <f>1-EXP(-_t*(B231*_c+'Input spectra'!Q231))</f>
        <v>1.9883424855550724E-2</v>
      </c>
      <c r="H231" s="7">
        <f t="shared" si="12"/>
        <v>1.7054442980582736E+16</v>
      </c>
      <c r="J231">
        <f>B231*_c/(B231*_c+'Input spectra'!Q231)</f>
        <v>0</v>
      </c>
      <c r="K231">
        <f>'Input spectra'!Q231/(B231*_c+'Input spectra'!Q231)</f>
        <v>1</v>
      </c>
    </row>
    <row r="232" spans="1:11" x14ac:dyDescent="0.25">
      <c r="A232">
        <v>1430</v>
      </c>
      <c r="B232">
        <f>'Input spectra'!B232</f>
        <v>0</v>
      </c>
      <c r="C232" s="7">
        <f>'Input spectra'!E232</f>
        <v>2.051735E+18</v>
      </c>
      <c r="E232" s="7">
        <f t="shared" si="11"/>
        <v>1.9696656E+18</v>
      </c>
      <c r="F232">
        <f>1-EXP(-_t*(B232*_c+'Input spectra'!Q232))</f>
        <v>1.9857687960350479E-2</v>
      </c>
      <c r="H232" s="7">
        <f t="shared" si="12"/>
        <v>3.9113004871036504E+16</v>
      </c>
      <c r="J232">
        <f>B232*_c/(B232*_c+'Input spectra'!Q232)</f>
        <v>0</v>
      </c>
      <c r="K232">
        <f>'Input spectra'!Q232/(B232*_c+'Input spectra'!Q232)</f>
        <v>1</v>
      </c>
    </row>
    <row r="233" spans="1:11" x14ac:dyDescent="0.25">
      <c r="A233">
        <v>1435</v>
      </c>
      <c r="B233">
        <f>'Input spectra'!B233</f>
        <v>0</v>
      </c>
      <c r="C233" s="7">
        <f>'Input spectra'!E233</f>
        <v>8.46035E+17</v>
      </c>
      <c r="E233" s="7">
        <f t="shared" si="11"/>
        <v>8.121936E+17</v>
      </c>
      <c r="F233">
        <f>1-EXP(-_t*(B233*_c+'Input spectra'!Q233))</f>
        <v>1.9831950389324726E-2</v>
      </c>
      <c r="H233" s="7">
        <f t="shared" si="12"/>
        <v>1.610738318172705E+16</v>
      </c>
      <c r="J233">
        <f>B233*_c/(B233*_c+'Input spectra'!Q233)</f>
        <v>0</v>
      </c>
      <c r="K233">
        <f>'Input spectra'!Q233/(B233*_c+'Input spectra'!Q233)</f>
        <v>1</v>
      </c>
    </row>
    <row r="234" spans="1:11" x14ac:dyDescent="0.25">
      <c r="A234">
        <v>1440</v>
      </c>
      <c r="B234">
        <f>'Input spectra'!B234</f>
        <v>0</v>
      </c>
      <c r="C234" s="7">
        <f>'Input spectra'!E234</f>
        <v>1.44712E+18</v>
      </c>
      <c r="E234" s="7">
        <f t="shared" si="11"/>
        <v>1.3892352E+18</v>
      </c>
      <c r="F234">
        <f>1-EXP(-_t*(B234*_c+'Input spectra'!Q234))</f>
        <v>1.9806212142455593E-2</v>
      </c>
      <c r="H234" s="7">
        <f t="shared" si="12"/>
        <v>2.7515487086966724E+16</v>
      </c>
      <c r="J234">
        <f>B234*_c/(B234*_c+'Input spectra'!Q234)</f>
        <v>0</v>
      </c>
      <c r="K234">
        <f>'Input spectra'!Q234/(B234*_c+'Input spectra'!Q234)</f>
        <v>1</v>
      </c>
    </row>
    <row r="235" spans="1:11" x14ac:dyDescent="0.25">
      <c r="A235">
        <v>1445</v>
      </c>
      <c r="B235">
        <f>'Input spectra'!B235</f>
        <v>0</v>
      </c>
      <c r="C235" s="7">
        <f>'Input spectra'!E235</f>
        <v>1.736575E+18</v>
      </c>
      <c r="E235" s="7">
        <f t="shared" si="11"/>
        <v>1.667112E+18</v>
      </c>
      <c r="F235">
        <f>1-EXP(-_t*(B235*_c+'Input spectra'!Q235))</f>
        <v>1.9780473219725536E-2</v>
      </c>
      <c r="H235" s="7">
        <f t="shared" si="12"/>
        <v>3.297626427028308E+16</v>
      </c>
      <c r="J235">
        <f>B235*_c/(B235*_c+'Input spectra'!Q235)</f>
        <v>0</v>
      </c>
      <c r="K235">
        <f>'Input spectra'!Q235/(B235*_c+'Input spectra'!Q235)</f>
        <v>1</v>
      </c>
    </row>
    <row r="236" spans="1:11" x14ac:dyDescent="0.25">
      <c r="A236">
        <v>1450</v>
      </c>
      <c r="B236">
        <f>'Input spectra'!B236</f>
        <v>0</v>
      </c>
      <c r="C236" s="7">
        <f>'Input spectra'!E236</f>
        <v>1.26294E+18</v>
      </c>
      <c r="E236" s="7">
        <f t="shared" si="11"/>
        <v>1.2124224E+18</v>
      </c>
      <c r="F236">
        <f>1-EXP(-_t*(B236*_c+'Input spectra'!Q236))</f>
        <v>1.9754733621116793E-2</v>
      </c>
      <c r="H236" s="7">
        <f t="shared" si="12"/>
        <v>2.3951081548275112E+16</v>
      </c>
      <c r="J236">
        <f>B236*_c/(B236*_c+'Input spectra'!Q236)</f>
        <v>0</v>
      </c>
      <c r="K236">
        <f>'Input spectra'!Q236/(B236*_c+'Input spectra'!Q236)</f>
        <v>1</v>
      </c>
    </row>
    <row r="237" spans="1:11" x14ac:dyDescent="0.25">
      <c r="A237">
        <v>1455</v>
      </c>
      <c r="B237">
        <f>'Input spectra'!B237</f>
        <v>0</v>
      </c>
      <c r="C237" s="7">
        <f>'Input spectra'!E237</f>
        <v>2.84249E+18</v>
      </c>
      <c r="E237" s="7">
        <f t="shared" si="11"/>
        <v>2.7287904E+18</v>
      </c>
      <c r="F237">
        <f>1-EXP(-_t*(B237*_c+'Input spectra'!Q237))</f>
        <v>1.972899334661149E-2</v>
      </c>
      <c r="H237" s="7">
        <f t="shared" si="12"/>
        <v>5.3836287645897304E+16</v>
      </c>
      <c r="J237">
        <f>B237*_c/(B237*_c+'Input spectra'!Q237)</f>
        <v>0</v>
      </c>
      <c r="K237">
        <f>'Input spectra'!Q237/(B237*_c+'Input spectra'!Q237)</f>
        <v>1</v>
      </c>
    </row>
    <row r="238" spans="1:11" x14ac:dyDescent="0.25">
      <c r="A238">
        <v>1460</v>
      </c>
      <c r="B238">
        <f>'Input spectra'!B238</f>
        <v>0</v>
      </c>
      <c r="C238" s="7">
        <f>'Input spectra'!E238</f>
        <v>3.508285E+18</v>
      </c>
      <c r="E238" s="7">
        <f t="shared" si="11"/>
        <v>3.3679536E+18</v>
      </c>
      <c r="F238">
        <f>1-EXP(-_t*(B238*_c+'Input spectra'!Q238))</f>
        <v>1.9703252396191973E-2</v>
      </c>
      <c r="H238" s="7">
        <f t="shared" si="12"/>
        <v>6.6359639839463384E+16</v>
      </c>
      <c r="J238">
        <f>B238*_c/(B238*_c+'Input spectra'!Q238)</f>
        <v>0</v>
      </c>
      <c r="K238">
        <f>'Input spectra'!Q238/(B238*_c+'Input spectra'!Q238)</f>
        <v>1</v>
      </c>
    </row>
    <row r="239" spans="1:11" x14ac:dyDescent="0.25">
      <c r="A239">
        <v>1465</v>
      </c>
      <c r="B239">
        <f>'Input spectra'!B239</f>
        <v>0</v>
      </c>
      <c r="C239" s="7">
        <f>'Input spectra'!E239</f>
        <v>3.568205E+18</v>
      </c>
      <c r="E239" s="7">
        <f t="shared" si="11"/>
        <v>3.4254768E+18</v>
      </c>
      <c r="F239">
        <f>1-EXP(-_t*(B239*_c+'Input spectra'!Q239))</f>
        <v>1.9677510769840478E-2</v>
      </c>
      <c r="H239" s="7">
        <f t="shared" si="12"/>
        <v>6.7404856623838696E+16</v>
      </c>
      <c r="J239">
        <f>B239*_c/(B239*_c+'Input spectra'!Q239)</f>
        <v>0</v>
      </c>
      <c r="K239">
        <f>'Input spectra'!Q239/(B239*_c+'Input spectra'!Q239)</f>
        <v>1</v>
      </c>
    </row>
    <row r="240" spans="1:11" x14ac:dyDescent="0.25">
      <c r="A240">
        <v>1470</v>
      </c>
      <c r="B240">
        <f>'Input spectra'!B240</f>
        <v>0</v>
      </c>
      <c r="C240" s="7">
        <f>'Input spectra'!E240</f>
        <v>1.892345E+18</v>
      </c>
      <c r="E240" s="7">
        <f t="shared" si="11"/>
        <v>1.8166512E+18</v>
      </c>
      <c r="F240">
        <f>1-EXP(-_t*(B240*_c+'Input spectra'!Q240))</f>
        <v>1.9651768467539243E-2</v>
      </c>
      <c r="H240" s="7">
        <f t="shared" si="12"/>
        <v>3.5700408768677328E+16</v>
      </c>
      <c r="J240">
        <f>B240*_c/(B240*_c+'Input spectra'!Q240)</f>
        <v>0</v>
      </c>
      <c r="K240">
        <f>'Input spectra'!Q240/(B240*_c+'Input spectra'!Q240)</f>
        <v>1</v>
      </c>
    </row>
    <row r="241" spans="1:11" x14ac:dyDescent="0.25">
      <c r="A241">
        <v>1475</v>
      </c>
      <c r="B241">
        <f>'Input spectra'!B241</f>
        <v>0</v>
      </c>
      <c r="C241" s="7">
        <f>'Input spectra'!E241</f>
        <v>5.8888E+18</v>
      </c>
      <c r="E241" s="7">
        <f t="shared" si="11"/>
        <v>5.653248E+18</v>
      </c>
      <c r="F241">
        <f>1-EXP(-_t*(B241*_c+'Input spectra'!Q241))</f>
        <v>1.9626025489270615E-2</v>
      </c>
      <c r="H241" s="7">
        <f t="shared" si="12"/>
        <v>1.1095078934516813E+17</v>
      </c>
      <c r="J241">
        <f>B241*_c/(B241*_c+'Input spectra'!Q241)</f>
        <v>0</v>
      </c>
      <c r="K241">
        <f>'Input spectra'!Q241/(B241*_c+'Input spectra'!Q241)</f>
        <v>1</v>
      </c>
    </row>
    <row r="242" spans="1:11" x14ac:dyDescent="0.25">
      <c r="A242">
        <v>1480</v>
      </c>
      <c r="B242">
        <f>'Input spectra'!B242</f>
        <v>0</v>
      </c>
      <c r="C242" s="7">
        <f>'Input spectra'!E242</f>
        <v>2.7829E+18</v>
      </c>
      <c r="E242" s="7">
        <f t="shared" si="11"/>
        <v>2.671584E+18</v>
      </c>
      <c r="F242">
        <f>1-EXP(-_t*(B242*_c+'Input spectra'!Q242))</f>
        <v>1.9600281835016609E-2</v>
      </c>
      <c r="H242" s="7">
        <f t="shared" si="12"/>
        <v>5.2363799345921008E+16</v>
      </c>
      <c r="J242">
        <f>B242*_c/(B242*_c+'Input spectra'!Q242)</f>
        <v>0</v>
      </c>
      <c r="K242">
        <f>'Input spectra'!Q242/(B242*_c+'Input spectra'!Q242)</f>
        <v>1</v>
      </c>
    </row>
    <row r="243" spans="1:11" x14ac:dyDescent="0.25">
      <c r="A243">
        <v>1485</v>
      </c>
      <c r="B243">
        <f>'Input spectra'!B243</f>
        <v>0</v>
      </c>
      <c r="C243" s="7">
        <f>'Input spectra'!E243</f>
        <v>4.716095E+18</v>
      </c>
      <c r="E243" s="7">
        <f t="shared" si="11"/>
        <v>4.5274512E+18</v>
      </c>
      <c r="F243">
        <f>1-EXP(-_t*(B243*_c+'Input spectra'!Q243))</f>
        <v>1.9574537504759681E-2</v>
      </c>
      <c r="H243" s="7">
        <f t="shared" si="12"/>
        <v>8.8622763315369232E+16</v>
      </c>
      <c r="J243">
        <f>B243*_c/(B243*_c+'Input spectra'!Q243)</f>
        <v>0</v>
      </c>
      <c r="K243">
        <f>'Input spectra'!Q243/(B243*_c+'Input spectra'!Q243)</f>
        <v>1</v>
      </c>
    </row>
    <row r="244" spans="1:11" x14ac:dyDescent="0.25">
      <c r="A244">
        <v>1490</v>
      </c>
      <c r="B244">
        <f>'Input spectra'!B244</f>
        <v>0</v>
      </c>
      <c r="C244" s="7">
        <f>'Input spectra'!E244</f>
        <v>6.69975E+18</v>
      </c>
      <c r="E244" s="7">
        <f t="shared" si="11"/>
        <v>6.43176E+18</v>
      </c>
      <c r="F244">
        <f>1-EXP(-_t*(B244*_c+'Input spectra'!Q244))</f>
        <v>1.9548792498481959E-2</v>
      </c>
      <c r="H244" s="7">
        <f t="shared" si="12"/>
        <v>1.2573314164003632E+17</v>
      </c>
      <c r="J244">
        <f>B244*_c/(B244*_c+'Input spectra'!Q244)</f>
        <v>0</v>
      </c>
      <c r="K244">
        <f>'Input spectra'!Q244/(B244*_c+'Input spectra'!Q244)</f>
        <v>1</v>
      </c>
    </row>
    <row r="245" spans="1:11" x14ac:dyDescent="0.25">
      <c r="A245">
        <v>1495</v>
      </c>
      <c r="B245">
        <f>'Input spectra'!B245</f>
        <v>0</v>
      </c>
      <c r="C245" s="7">
        <f>'Input spectra'!E245</f>
        <v>6.87735E+18</v>
      </c>
      <c r="E245" s="7">
        <f t="shared" si="11"/>
        <v>6.602256E+18</v>
      </c>
      <c r="F245">
        <f>1-EXP(-_t*(B245*_c+'Input spectra'!Q245))</f>
        <v>1.952304681616579E-2</v>
      </c>
      <c r="H245" s="7">
        <f t="shared" si="12"/>
        <v>1.2889615298031149E+17</v>
      </c>
      <c r="J245">
        <f>B245*_c/(B245*_c+'Input spectra'!Q245)</f>
        <v>0</v>
      </c>
      <c r="K245">
        <f>'Input spectra'!Q245/(B245*_c+'Input spectra'!Q245)</f>
        <v>1</v>
      </c>
    </row>
    <row r="246" spans="1:11" x14ac:dyDescent="0.25">
      <c r="A246">
        <v>1500</v>
      </c>
      <c r="B246">
        <f>'Input spectra'!B246</f>
        <v>0</v>
      </c>
      <c r="C246" s="7">
        <f>'Input spectra'!E246</f>
        <v>9.34825E+18</v>
      </c>
      <c r="E246" s="7">
        <f t="shared" si="11"/>
        <v>8.97432E+18</v>
      </c>
      <c r="F246">
        <f>1-EXP(-_t*(B246*_c+'Input spectra'!Q246))</f>
        <v>1.9497300457793409E-2</v>
      </c>
      <c r="H246" s="7">
        <f t="shared" si="12"/>
        <v>1.7497501344438454E+17</v>
      </c>
      <c r="J246">
        <f>B246*_c/(B246*_c+'Input spectra'!Q246)</f>
        <v>0</v>
      </c>
      <c r="K246">
        <f>'Input spectra'!Q246/(B246*_c+'Input spectra'!Q246)</f>
        <v>1</v>
      </c>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992E5E-BD45-4442-85BF-13F89966FE17}">
  <dimension ref="A1:FC247"/>
  <sheetViews>
    <sheetView workbookViewId="0">
      <pane xSplit="2" ySplit="2" topLeftCell="EO3" activePane="bottomRight" state="frozen"/>
      <selection pane="topRight" activeCell="C1" sqref="C1"/>
      <selection pane="bottomLeft" activeCell="A3" sqref="A3"/>
      <selection pane="bottomRight" activeCell="E4" sqref="E4"/>
    </sheetView>
  </sheetViews>
  <sheetFormatPr defaultRowHeight="15" x14ac:dyDescent="0.25"/>
  <cols>
    <col min="1" max="1" width="36.140625" bestFit="1" customWidth="1"/>
    <col min="2" max="2" width="37.85546875" customWidth="1"/>
    <col min="3" max="6" width="12" bestFit="1" customWidth="1"/>
    <col min="7" max="7" width="11" bestFit="1" customWidth="1"/>
    <col min="8" max="16" width="12" bestFit="1" customWidth="1"/>
    <col min="17" max="17" width="11" bestFit="1" customWidth="1"/>
    <col min="18" max="26" width="12" bestFit="1" customWidth="1"/>
    <col min="27" max="27" width="11" bestFit="1" customWidth="1"/>
    <col min="28" max="36" width="12" bestFit="1" customWidth="1"/>
    <col min="37" max="37" width="10" bestFit="1" customWidth="1"/>
    <col min="38" max="45" width="12" bestFit="1" customWidth="1"/>
    <col min="46" max="46" width="11" bestFit="1" customWidth="1"/>
    <col min="47" max="55" width="12" bestFit="1" customWidth="1"/>
    <col min="56" max="56" width="10" bestFit="1" customWidth="1"/>
    <col min="57" max="66" width="12" bestFit="1" customWidth="1"/>
    <col min="67" max="67" width="11" bestFit="1" customWidth="1"/>
    <col min="68" max="74" width="12" bestFit="1" customWidth="1"/>
    <col min="75" max="75" width="11" bestFit="1" customWidth="1"/>
    <col min="76" max="79" width="12" bestFit="1" customWidth="1"/>
    <col min="80" max="80" width="11" bestFit="1" customWidth="1"/>
    <col min="81" max="84" width="12" bestFit="1" customWidth="1"/>
    <col min="85" max="85" width="11" bestFit="1" customWidth="1"/>
    <col min="86" max="94" width="12" bestFit="1" customWidth="1"/>
    <col min="95" max="95" width="11" bestFit="1" customWidth="1"/>
    <col min="96" max="96" width="12" bestFit="1" customWidth="1"/>
    <col min="97" max="101" width="12.5703125" bestFit="1" customWidth="1"/>
    <col min="102" max="153" width="9.28515625" bestFit="1" customWidth="1"/>
    <col min="155" max="155" width="41.140625" bestFit="1" customWidth="1"/>
    <col min="158" max="158" width="22.5703125" bestFit="1" customWidth="1"/>
    <col min="159" max="159" width="20.5703125" bestFit="1" customWidth="1"/>
  </cols>
  <sheetData>
    <row r="1" spans="1:159" s="10" customFormat="1" x14ac:dyDescent="0.25">
      <c r="A1" s="10" t="s">
        <v>60</v>
      </c>
      <c r="B1" s="10" t="s">
        <v>78</v>
      </c>
      <c r="C1" s="10">
        <v>0</v>
      </c>
      <c r="D1" s="10">
        <v>0.1</v>
      </c>
      <c r="E1" s="10">
        <v>0.2</v>
      </c>
      <c r="F1" s="10">
        <v>0.3</v>
      </c>
      <c r="G1" s="10">
        <v>0.4</v>
      </c>
      <c r="H1" s="10">
        <v>0.5</v>
      </c>
      <c r="I1" s="10">
        <v>0.6</v>
      </c>
      <c r="J1" s="10">
        <v>0.7</v>
      </c>
      <c r="K1" s="10">
        <v>0.8</v>
      </c>
      <c r="L1" s="10">
        <v>0.9</v>
      </c>
      <c r="M1" s="10">
        <v>1</v>
      </c>
      <c r="N1" s="10">
        <v>1.1000000000000001</v>
      </c>
      <c r="O1" s="10">
        <v>1.2</v>
      </c>
      <c r="P1" s="10">
        <v>1.3</v>
      </c>
      <c r="Q1" s="10">
        <v>1.4</v>
      </c>
      <c r="R1" s="10">
        <v>1.5</v>
      </c>
      <c r="S1" s="10">
        <v>1.6</v>
      </c>
      <c r="T1" s="10">
        <v>1.7</v>
      </c>
      <c r="U1" s="10">
        <v>1.8</v>
      </c>
      <c r="V1" s="10">
        <v>1.9</v>
      </c>
      <c r="W1" s="10">
        <v>2</v>
      </c>
      <c r="X1" s="10">
        <v>2.1</v>
      </c>
      <c r="Y1" s="10">
        <v>2.2000000000000002</v>
      </c>
      <c r="Z1" s="10">
        <v>2.2999999999999998</v>
      </c>
      <c r="AA1" s="10">
        <v>2.4</v>
      </c>
      <c r="AB1" s="10">
        <v>2.5</v>
      </c>
      <c r="AC1" s="10">
        <v>2.6</v>
      </c>
      <c r="AD1" s="10">
        <v>2.7</v>
      </c>
      <c r="AE1" s="10">
        <v>2.8</v>
      </c>
      <c r="AF1" s="10">
        <v>2.9</v>
      </c>
      <c r="AG1" s="10">
        <v>3</v>
      </c>
      <c r="AH1" s="10">
        <v>3.1</v>
      </c>
      <c r="AI1" s="10">
        <v>3.2</v>
      </c>
      <c r="AJ1" s="10">
        <v>3.3</v>
      </c>
      <c r="AK1" s="10">
        <v>3.4</v>
      </c>
      <c r="AL1" s="10">
        <v>3.5</v>
      </c>
      <c r="AM1" s="10">
        <v>3.6</v>
      </c>
      <c r="AN1" s="10">
        <v>3.7</v>
      </c>
      <c r="AO1" s="10">
        <v>3.8</v>
      </c>
      <c r="AP1" s="10">
        <v>3.9</v>
      </c>
      <c r="AQ1" s="10">
        <v>4</v>
      </c>
      <c r="AR1" s="10">
        <v>4.0999999999999996</v>
      </c>
      <c r="AS1" s="10">
        <v>4.2</v>
      </c>
      <c r="AT1" s="10">
        <v>4.3</v>
      </c>
      <c r="AU1" s="10">
        <v>4.4000000000000004</v>
      </c>
      <c r="AV1" s="10">
        <v>4.5</v>
      </c>
      <c r="AW1" s="10">
        <v>4.5999999999999996</v>
      </c>
      <c r="AX1" s="10">
        <v>4.7</v>
      </c>
      <c r="AY1" s="10">
        <v>4.8</v>
      </c>
      <c r="AZ1" s="10">
        <v>4.9000000000000004</v>
      </c>
      <c r="BA1" s="10">
        <v>5</v>
      </c>
      <c r="BB1" s="10">
        <v>5.0999999999999996</v>
      </c>
      <c r="BC1" s="10">
        <v>5.2</v>
      </c>
      <c r="BD1" s="10">
        <v>5.3</v>
      </c>
      <c r="BE1" s="10">
        <v>5.4</v>
      </c>
      <c r="BF1" s="10">
        <v>5.5</v>
      </c>
      <c r="BG1" s="10">
        <v>5.6</v>
      </c>
      <c r="BH1" s="10">
        <v>5.7</v>
      </c>
      <c r="BI1" s="10">
        <v>5.8</v>
      </c>
      <c r="BJ1" s="10">
        <v>5.9</v>
      </c>
      <c r="BK1" s="10">
        <v>6</v>
      </c>
      <c r="BL1" s="10">
        <v>6.1</v>
      </c>
      <c r="BM1" s="10">
        <v>6.2</v>
      </c>
      <c r="BN1" s="10">
        <v>6.3</v>
      </c>
      <c r="BO1" s="10">
        <v>6.4</v>
      </c>
      <c r="BP1" s="10">
        <v>6.5</v>
      </c>
      <c r="BQ1" s="10">
        <v>6.6</v>
      </c>
      <c r="BR1" s="10">
        <v>6.7</v>
      </c>
      <c r="BS1" s="10">
        <v>6.8</v>
      </c>
      <c r="BT1" s="10">
        <v>6.9</v>
      </c>
      <c r="BU1" s="10">
        <v>7</v>
      </c>
      <c r="BV1" s="10">
        <v>7.1</v>
      </c>
      <c r="BW1" s="10">
        <v>7.2</v>
      </c>
      <c r="BX1" s="10">
        <v>7.3</v>
      </c>
      <c r="BY1" s="10">
        <v>7.4</v>
      </c>
      <c r="BZ1" s="10">
        <v>7.5</v>
      </c>
      <c r="CA1" s="10">
        <v>7.6</v>
      </c>
      <c r="CB1" s="10">
        <v>7.7</v>
      </c>
      <c r="CC1" s="10">
        <v>7.8</v>
      </c>
      <c r="CD1" s="10">
        <v>7.9</v>
      </c>
      <c r="CE1" s="10">
        <v>8</v>
      </c>
      <c r="CF1" s="10">
        <v>8.1</v>
      </c>
      <c r="CG1" s="10">
        <v>8.1999999999999993</v>
      </c>
      <c r="CH1" s="10">
        <v>8.3000000000000007</v>
      </c>
      <c r="CI1" s="10">
        <v>8.4</v>
      </c>
      <c r="CJ1" s="10">
        <v>8.5</v>
      </c>
      <c r="CK1" s="10">
        <v>8.6</v>
      </c>
      <c r="CL1" s="10">
        <v>8.6999999999999993</v>
      </c>
      <c r="CM1" s="10">
        <v>8.8000000000000007</v>
      </c>
      <c r="CN1" s="10">
        <v>8.9</v>
      </c>
      <c r="CO1" s="10">
        <v>9</v>
      </c>
      <c r="CP1" s="10">
        <v>9.1</v>
      </c>
      <c r="CQ1" s="10">
        <v>9.1999999999999993</v>
      </c>
      <c r="CR1" s="10">
        <v>9.3000000000000007</v>
      </c>
      <c r="CS1" s="10">
        <v>9.4</v>
      </c>
      <c r="CT1" s="10">
        <v>9.5</v>
      </c>
      <c r="CU1" s="10">
        <v>9.6</v>
      </c>
      <c r="CV1" s="10">
        <v>9.6999999999999993</v>
      </c>
      <c r="CW1" s="10">
        <v>9.8000000000000007</v>
      </c>
      <c r="CX1" s="10">
        <v>9.9</v>
      </c>
      <c r="CY1" s="10">
        <v>10</v>
      </c>
      <c r="CZ1" s="10">
        <v>10.1</v>
      </c>
      <c r="DA1" s="10">
        <v>10.199999999999999</v>
      </c>
      <c r="DB1" s="10">
        <v>10.3</v>
      </c>
      <c r="DC1" s="10">
        <v>10.4</v>
      </c>
      <c r="DD1" s="10">
        <v>10.5</v>
      </c>
      <c r="DE1" s="10">
        <v>10.6</v>
      </c>
      <c r="DF1" s="10">
        <v>10.7</v>
      </c>
      <c r="DG1" s="10">
        <v>10.8</v>
      </c>
      <c r="DH1" s="10">
        <v>10.9</v>
      </c>
      <c r="DI1" s="10">
        <v>11</v>
      </c>
      <c r="DJ1" s="10">
        <v>11.1</v>
      </c>
      <c r="DK1" s="10">
        <v>11.2</v>
      </c>
      <c r="DL1" s="10">
        <v>11.3</v>
      </c>
      <c r="DM1" s="10">
        <v>11.4</v>
      </c>
      <c r="DN1" s="10">
        <v>11.5</v>
      </c>
      <c r="DO1" s="10">
        <v>11.6</v>
      </c>
      <c r="DP1" s="10">
        <v>11.7</v>
      </c>
      <c r="DQ1" s="10">
        <v>11.8</v>
      </c>
      <c r="DR1" s="10">
        <v>11.9</v>
      </c>
      <c r="DS1" s="10">
        <v>12</v>
      </c>
      <c r="DT1" s="10">
        <v>12.1</v>
      </c>
      <c r="DU1" s="10">
        <v>12.2</v>
      </c>
      <c r="DV1" s="10">
        <v>12.3</v>
      </c>
      <c r="DW1" s="10">
        <v>12.4</v>
      </c>
      <c r="DX1" s="10">
        <v>12.5</v>
      </c>
      <c r="DY1" s="10">
        <v>12.6</v>
      </c>
      <c r="DZ1" s="10">
        <v>12.7</v>
      </c>
      <c r="EA1" s="10">
        <v>12.8</v>
      </c>
      <c r="EB1" s="10">
        <v>12.9</v>
      </c>
      <c r="EC1" s="10">
        <v>13</v>
      </c>
      <c r="ED1" s="10">
        <v>13.1</v>
      </c>
      <c r="EE1" s="10">
        <v>13.2</v>
      </c>
      <c r="EF1" s="10">
        <v>13.3</v>
      </c>
      <c r="EG1" s="10">
        <v>13.4</v>
      </c>
      <c r="EH1" s="10">
        <v>13.5</v>
      </c>
      <c r="EI1" s="10">
        <v>13.6</v>
      </c>
      <c r="EJ1" s="10">
        <v>13.7</v>
      </c>
      <c r="EK1" s="10">
        <v>13.8</v>
      </c>
      <c r="EL1" s="10">
        <v>13.9</v>
      </c>
      <c r="EM1" s="10">
        <v>14</v>
      </c>
      <c r="EN1" s="10">
        <v>14.1</v>
      </c>
      <c r="EO1" s="10">
        <v>14.2</v>
      </c>
      <c r="EP1" s="10">
        <v>14.3</v>
      </c>
      <c r="EQ1" s="10">
        <v>14.4</v>
      </c>
      <c r="ER1" s="10">
        <v>14.5</v>
      </c>
      <c r="ES1" s="10">
        <v>14.6</v>
      </c>
      <c r="ET1" s="10">
        <v>14.7</v>
      </c>
      <c r="EU1" s="10">
        <v>14.8</v>
      </c>
      <c r="EV1" s="10">
        <v>14.9</v>
      </c>
      <c r="EW1" s="10">
        <v>15</v>
      </c>
    </row>
    <row r="2" spans="1:159" s="10" customFormat="1" x14ac:dyDescent="0.25">
      <c r="A2" s="10" t="s">
        <v>61</v>
      </c>
      <c r="B2" s="10" t="s">
        <v>77</v>
      </c>
      <c r="C2" s="10">
        <f t="array" ref="C2:EW2">TRANSPOSE(Sychugov!F2:F152)</f>
        <v>2.0653927966864227E-2</v>
      </c>
      <c r="D2" s="10">
        <v>2.0503514548486011E-2</v>
      </c>
      <c r="E2" s="10">
        <v>2.0353101130107795E-2</v>
      </c>
      <c r="F2" s="10">
        <v>2.0202687711729582E-2</v>
      </c>
      <c r="G2" s="10">
        <v>2.0052274293351366E-2</v>
      </c>
      <c r="H2" s="10">
        <v>1.990186087497315E-2</v>
      </c>
      <c r="I2" s="10">
        <v>1.9751447456594937E-2</v>
      </c>
      <c r="J2" s="10">
        <v>1.9601034038216721E-2</v>
      </c>
      <c r="K2" s="10">
        <v>1.9450620619838505E-2</v>
      </c>
      <c r="L2" s="10">
        <v>1.9300207201460289E-2</v>
      </c>
      <c r="M2" s="10">
        <v>1.9149793783082077E-2</v>
      </c>
      <c r="N2" s="10">
        <v>1.8999380364703861E-2</v>
      </c>
      <c r="O2" s="10">
        <v>1.8848966946325645E-2</v>
      </c>
      <c r="P2" s="10">
        <v>1.8698553527947432E-2</v>
      </c>
      <c r="Q2" s="10">
        <v>1.8548140109569216E-2</v>
      </c>
      <c r="R2" s="10">
        <v>1.8397726691191E-2</v>
      </c>
      <c r="S2" s="10">
        <v>1.8247313272812787E-2</v>
      </c>
      <c r="T2" s="10">
        <v>1.8096899854434571E-2</v>
      </c>
      <c r="U2" s="10">
        <v>1.7946486436056355E-2</v>
      </c>
      <c r="V2" s="10">
        <v>1.7796073017678139E-2</v>
      </c>
      <c r="W2" s="10">
        <v>1.7645659599299923E-2</v>
      </c>
      <c r="X2" s="10">
        <v>1.7495246180921707E-2</v>
      </c>
      <c r="Y2" s="10">
        <v>1.7344832762543495E-2</v>
      </c>
      <c r="Z2" s="10">
        <v>1.7194419344165279E-2</v>
      </c>
      <c r="AA2" s="10">
        <v>1.7044005925787063E-2</v>
      </c>
      <c r="AB2" s="10">
        <v>1.689359250740885E-2</v>
      </c>
      <c r="AC2" s="10">
        <v>1.6743179089030634E-2</v>
      </c>
      <c r="AD2" s="10">
        <v>1.6592765670652418E-2</v>
      </c>
      <c r="AE2" s="10">
        <v>1.6442352252274205E-2</v>
      </c>
      <c r="AF2" s="10">
        <v>1.6291938833895989E-2</v>
      </c>
      <c r="AG2" s="10">
        <v>1.6141525415517773E-2</v>
      </c>
      <c r="AH2" s="10">
        <v>1.5991111997139557E-2</v>
      </c>
      <c r="AI2" s="10">
        <v>1.5840698578761345E-2</v>
      </c>
      <c r="AJ2" s="10">
        <v>1.5690285160383129E-2</v>
      </c>
      <c r="AK2" s="10">
        <v>1.5539871742004913E-2</v>
      </c>
      <c r="AL2" s="10">
        <v>1.53894583236267E-2</v>
      </c>
      <c r="AM2" s="10">
        <v>1.5239044905248484E-2</v>
      </c>
      <c r="AN2" s="10">
        <v>1.5088631486870268E-2</v>
      </c>
      <c r="AO2" s="10">
        <v>1.4938218068492055E-2</v>
      </c>
      <c r="AP2" s="10">
        <v>1.4787804650113839E-2</v>
      </c>
      <c r="AQ2" s="10">
        <v>1.4637391231735623E-2</v>
      </c>
      <c r="AR2" s="10">
        <v>1.4486977813357413E-2</v>
      </c>
      <c r="AS2" s="10">
        <v>1.4336564394979195E-2</v>
      </c>
      <c r="AT2" s="10">
        <v>1.418615097660098E-2</v>
      </c>
      <c r="AU2" s="10">
        <v>1.4035737558222764E-2</v>
      </c>
      <c r="AV2" s="10">
        <v>1.3885324139844548E-2</v>
      </c>
      <c r="AW2" s="10">
        <v>1.2398457606120756E-2</v>
      </c>
      <c r="AX2" s="10">
        <v>1.0641662643643844E-2</v>
      </c>
      <c r="AY2" s="10">
        <v>9.6224656142878257E-3</v>
      </c>
      <c r="AZ2" s="10">
        <v>8.8539086323648174E-3</v>
      </c>
      <c r="BA2" s="10">
        <v>8.2274402590324265E-3</v>
      </c>
      <c r="BB2" s="10">
        <v>7.6962633199689828E-3</v>
      </c>
      <c r="BC2" s="10">
        <v>7.2348653803478201E-3</v>
      </c>
      <c r="BD2" s="10">
        <v>6.8274166110019853E-3</v>
      </c>
      <c r="BE2" s="10">
        <v>6.463245212364058E-3</v>
      </c>
      <c r="BF2" s="10">
        <v>6.1347280379285387E-3</v>
      </c>
      <c r="BG2" s="10">
        <v>5.8361824577287322E-3</v>
      </c>
      <c r="BH2" s="10">
        <v>5.5632317100886425E-3</v>
      </c>
      <c r="BI2" s="10">
        <v>5.3124167606622297E-3</v>
      </c>
      <c r="BJ2" s="10">
        <v>5.0809463157347754E-3</v>
      </c>
      <c r="BK2" s="10">
        <v>4.8665289303762103E-3</v>
      </c>
      <c r="BL2" s="10">
        <v>4.6672562824444184E-3</v>
      </c>
      <c r="BM2" s="10">
        <v>4.4815196261208433E-3</v>
      </c>
      <c r="BN2" s="10">
        <v>4.3079484950502879E-3</v>
      </c>
      <c r="BO2" s="10">
        <v>4.1453647605124138E-3</v>
      </c>
      <c r="BP2" s="10">
        <v>3.9927475535821658E-3</v>
      </c>
      <c r="BQ2" s="10">
        <v>3.8492060429742049E-3</v>
      </c>
      <c r="BR2" s="10">
        <v>3.7139580034176831E-3</v>
      </c>
      <c r="BS2" s="10">
        <v>3.5863127257348437E-3</v>
      </c>
      <c r="BT2" s="10">
        <v>3.4656572323110658E-3</v>
      </c>
      <c r="BU2" s="10">
        <v>3.3514450437159659E-3</v>
      </c>
      <c r="BV2" s="10">
        <v>3.243186938860759E-3</v>
      </c>
      <c r="BW2" s="10">
        <v>3.1404432905466377E-3</v>
      </c>
      <c r="BX2" s="10">
        <v>3.042817658763677E-3</v>
      </c>
      <c r="BY2" s="10">
        <v>2.9499513975789473E-3</v>
      </c>
      <c r="BZ2" s="10">
        <v>2.8615190858882564E-3</v>
      </c>
      <c r="CA2" s="10">
        <v>2.7772246331272564E-3</v>
      </c>
      <c r="CB2" s="10">
        <v>2.6967979419948132E-3</v>
      </c>
      <c r="CC2" s="10">
        <v>2.619992033963126E-3</v>
      </c>
      <c r="CD2" s="10">
        <v>2.5465805617021563E-3</v>
      </c>
      <c r="CE2" s="10">
        <v>2.476355646873167E-3</v>
      </c>
      <c r="CF2" s="10">
        <v>2.4091259930244442E-3</v>
      </c>
      <c r="CG2" s="10">
        <v>2.3447152322700199E-3</v>
      </c>
      <c r="CH2" s="10">
        <v>2.2829604715828926E-3</v>
      </c>
      <c r="CI2" s="10">
        <v>2.2237110102882184E-3</v>
      </c>
      <c r="CJ2" s="10">
        <v>2.1668272050017505E-3</v>
      </c>
      <c r="CK2" s="10">
        <v>2.112179462055551E-3</v>
      </c>
      <c r="CL2" s="10">
        <v>2.0596473405641719E-3</v>
      </c>
      <c r="CM2" s="10">
        <v>2.0091187518476942E-3</v>
      </c>
      <c r="CN2" s="10">
        <v>1.9604892430505052E-3</v>
      </c>
      <c r="CO2" s="10">
        <v>1.913661354560766E-3</v>
      </c>
      <c r="CP2" s="10">
        <v>1.8685440423117773E-3</v>
      </c>
      <c r="CQ2" s="10">
        <v>1.2083874842776484E-3</v>
      </c>
      <c r="CR2" s="10">
        <v>7.8835688820092084E-4</v>
      </c>
      <c r="CS2" s="10">
        <v>5.4839545583050314E-4</v>
      </c>
      <c r="CT2" s="10">
        <v>3.8319273713738762E-4</v>
      </c>
      <c r="CU2" s="10">
        <v>2.6281013986732848E-4</v>
      </c>
      <c r="CV2" s="10">
        <v>1.7352658456547314E-4</v>
      </c>
      <c r="CW2" s="10">
        <v>1.0764101784142285E-4</v>
      </c>
      <c r="CX2" s="10">
        <v>6.0291417743335037E-5</v>
      </c>
      <c r="CY2" s="10">
        <v>2.8159506742279177E-5</v>
      </c>
      <c r="CZ2" s="10">
        <v>8.8510313938363513E-6</v>
      </c>
      <c r="DA2" s="10">
        <v>5.6472872607563675E-7</v>
      </c>
      <c r="DB2" s="10">
        <v>0</v>
      </c>
      <c r="DC2" s="10">
        <v>0</v>
      </c>
      <c r="DD2" s="10">
        <v>0</v>
      </c>
      <c r="DE2" s="10">
        <v>0</v>
      </c>
      <c r="DF2" s="10">
        <v>0</v>
      </c>
      <c r="DG2" s="10">
        <v>0</v>
      </c>
      <c r="DH2" s="10">
        <v>0</v>
      </c>
      <c r="DI2" s="10">
        <v>0</v>
      </c>
      <c r="DJ2" s="10">
        <v>0</v>
      </c>
      <c r="DK2" s="10">
        <v>0</v>
      </c>
      <c r="DL2" s="10">
        <v>0</v>
      </c>
      <c r="DM2" s="10">
        <v>0</v>
      </c>
      <c r="DN2" s="10">
        <v>0</v>
      </c>
      <c r="DO2" s="10">
        <v>0</v>
      </c>
      <c r="DP2" s="10">
        <v>0</v>
      </c>
      <c r="DQ2" s="10">
        <v>0</v>
      </c>
      <c r="DR2" s="10">
        <v>0</v>
      </c>
      <c r="DS2" s="10">
        <v>0</v>
      </c>
      <c r="DT2" s="10">
        <v>0</v>
      </c>
      <c r="DU2" s="10">
        <v>0</v>
      </c>
      <c r="DV2" s="10">
        <v>0</v>
      </c>
      <c r="DW2" s="10">
        <v>0</v>
      </c>
      <c r="DX2" s="10">
        <v>0</v>
      </c>
      <c r="DY2" s="10">
        <v>0</v>
      </c>
      <c r="DZ2" s="10">
        <v>0</v>
      </c>
      <c r="EA2" s="10">
        <v>0</v>
      </c>
      <c r="EB2" s="10">
        <v>0</v>
      </c>
      <c r="EC2" s="10">
        <v>0</v>
      </c>
      <c r="ED2" s="10">
        <v>0</v>
      </c>
      <c r="EE2" s="10">
        <v>0</v>
      </c>
      <c r="EF2" s="10">
        <v>0</v>
      </c>
      <c r="EG2" s="10">
        <v>0</v>
      </c>
      <c r="EH2" s="10">
        <v>0</v>
      </c>
      <c r="EI2" s="10">
        <v>0</v>
      </c>
      <c r="EJ2" s="10">
        <v>0</v>
      </c>
      <c r="EK2" s="10">
        <v>0</v>
      </c>
      <c r="EL2" s="10">
        <v>0</v>
      </c>
      <c r="EM2" s="10">
        <v>0</v>
      </c>
      <c r="EN2" s="10">
        <v>0</v>
      </c>
      <c r="EO2" s="10">
        <v>0</v>
      </c>
      <c r="EP2" s="10">
        <v>0</v>
      </c>
      <c r="EQ2" s="10">
        <v>0</v>
      </c>
      <c r="ER2" s="10">
        <v>0</v>
      </c>
      <c r="ES2" s="10">
        <v>0</v>
      </c>
      <c r="ET2" s="10">
        <v>0</v>
      </c>
      <c r="EU2" s="10">
        <v>0</v>
      </c>
      <c r="EV2" s="10">
        <v>0</v>
      </c>
      <c r="EW2" s="10">
        <v>0</v>
      </c>
      <c r="EY2" s="11" t="s">
        <v>62</v>
      </c>
      <c r="FB2" s="10" t="s">
        <v>184</v>
      </c>
      <c r="FC2" s="10" t="s">
        <v>185</v>
      </c>
    </row>
    <row r="3" spans="1:159" x14ac:dyDescent="0.25">
      <c r="A3">
        <v>280</v>
      </c>
      <c r="B3">
        <f>'Input spectra'!B2</f>
        <v>2.8907850855113302</v>
      </c>
      <c r="C3">
        <f>C$2*EXP(- C$1 * ($B3*_c+'Input spectra'!$Q2))</f>
        <v>2.0653927966864227E-2</v>
      </c>
      <c r="D3">
        <f>D$2*EXP(- D$1 * ($B3*_c+'Input spectra'!$Q2))</f>
        <v>3.1855478376485791E-6</v>
      </c>
      <c r="E3">
        <f>E$2*EXP(- E$1 * ($B3*_c+'Input spectra'!$Q2))</f>
        <v>4.9129487264352443E-10</v>
      </c>
      <c r="F3">
        <f>F$2*EXP(- F$1 * ($B3*_c+'Input spectra'!$Q2))</f>
        <v>7.576639301216594E-14</v>
      </c>
      <c r="G3">
        <f>G$2*EXP(- G$1 * ($B3*_c+'Input spectra'!$Q2))</f>
        <v>1.1683875456283609E-17</v>
      </c>
      <c r="H3">
        <f>H$2*EXP(- H$1 * ($B3*_c+'Input spectra'!$Q2))</f>
        <v>1.8016598021410786E-21</v>
      </c>
      <c r="I3">
        <f>I$2*EXP(- I$1 * ($B3*_c+'Input spectra'!$Q2))</f>
        <v>2.7780102976599509E-25</v>
      </c>
      <c r="J3">
        <f>J$2*EXP(- J$1 * ($B3*_c+'Input spectra'!$Q2))</f>
        <v>4.2832135418914725E-29</v>
      </c>
      <c r="K3">
        <f>K$2*EXP(- K$1 * ($B3*_c+'Input spectra'!$Q2))</f>
        <v>6.6035888835028237E-33</v>
      </c>
      <c r="L3">
        <f>L$2*EXP(- L$1 * ($B3*_c+'Input spectra'!$Q2))</f>
        <v>1.0180388617990129E-36</v>
      </c>
      <c r="M3">
        <f>M$2*EXP(- M$1 * ($B3*_c+'Input spectra'!$Q2))</f>
        <v>1.5693590182487288E-40</v>
      </c>
      <c r="N3">
        <f>N$2*EXP(- N$1 * ($B3*_c+'Input spectra'!$Q2))</f>
        <v>2.4190980074185817E-44</v>
      </c>
      <c r="O3">
        <f>O$2*EXP(- O$1 * ($B3*_c+'Input spectra'!$Q2))</f>
        <v>3.7286996316295429E-48</v>
      </c>
      <c r="P3">
        <f>P$2*EXP(- P$1 * ($B3*_c+'Input spectra'!$Q2))</f>
        <v>5.7469005202072097E-52</v>
      </c>
      <c r="Q3">
        <f>Q$2*EXP(- Q$1 * ($B3*_c+'Input spectra'!$Q2))</f>
        <v>8.8569023395511051E-56</v>
      </c>
      <c r="R3">
        <f>R$2*EXP(- R$1 * ($B3*_c+'Input spectra'!$Q2))</f>
        <v>1.3649020045785578E-59</v>
      </c>
      <c r="S3">
        <f>S$2*EXP(- S$1 * ($B3*_c+'Input spectra'!$Q2))</f>
        <v>2.1032556171457407E-63</v>
      </c>
      <c r="T3">
        <f>T$2*EXP(- T$1 * ($B3*_c+'Input spectra'!$Q2))</f>
        <v>3.240806736800834E-67</v>
      </c>
      <c r="U3">
        <f>U$2*EXP(- U$1 * ($B3*_c+'Input spectra'!$Q2))</f>
        <v>4.993260288227418E-71</v>
      </c>
      <c r="V3">
        <f>V$2*EXP(- V$1 * ($B3*_c+'Input spectra'!$Q2))</f>
        <v>7.6928058170026426E-75</v>
      </c>
      <c r="W3">
        <f>W$2*EXP(- W$1 * ($B3*_c+'Input spectra'!$Q2))</f>
        <v>1.1850981186218004E-78</v>
      </c>
      <c r="X3">
        <f>X$2*EXP(- X$1 * ($B3*_c+'Input spectra'!$Q2))</f>
        <v>1.8255439378273029E-82</v>
      </c>
      <c r="Y3">
        <f>Y$2*EXP(- Y$1 * ($B3*_c+'Input spectra'!$Q2))</f>
        <v>2.8118889789747217E-86</v>
      </c>
      <c r="Z3">
        <f>Z$2*EXP(- Z$1 * ($B3*_c+'Input spectra'!$Q2))</f>
        <v>4.3308325043742196E-90</v>
      </c>
      <c r="AA3">
        <f>AA$2*EXP(- AA$1 * ($B3*_c+'Input spectra'!$Q2))</f>
        <v>6.6697778706927717E-94</v>
      </c>
      <c r="AB3">
        <f>AB$2*EXP(- AB$1 * ($B3*_c+'Input spectra'!$Q2))</f>
        <v>1.0271113510819331E-97</v>
      </c>
      <c r="AC3">
        <f>AC$2*EXP(- AC$1 * ($B3*_c+'Input spectra'!$Q2))</f>
        <v>1.5815730562078672E-101</v>
      </c>
      <c r="AD3">
        <f>AD$2*EXP(- AD$1 * ($B3*_c+'Input spectra'!$Q2))</f>
        <v>2.435151220561907E-105</v>
      </c>
      <c r="AE3">
        <f>AE$2*EXP(- AE$1 * ($B3*_c+'Input spectra'!$Q2))</f>
        <v>3.7490991350404553E-109</v>
      </c>
      <c r="AF3">
        <f>AF$2*EXP(- AF$1 * ($B3*_c+'Input spectra'!$Q2))</f>
        <v>5.771538111103003E-113</v>
      </c>
      <c r="AG3">
        <f>AG$2*EXP(- AG$1 * ($B3*_c+'Input spectra'!$Q2))</f>
        <v>8.8842176938043176E-117</v>
      </c>
      <c r="AH3">
        <f>AH$2*EXP(- AH$1 * ($B3*_c+'Input spectra'!$Q2))</f>
        <v>1.3674425924967594E-120</v>
      </c>
      <c r="AI3">
        <f>AI$2*EXP(- AI$1 * ($B3*_c+'Input spectra'!$Q2))</f>
        <v>2.104556496344665E-124</v>
      </c>
      <c r="AJ3">
        <f>AJ$2*EXP(- AJ$1 * ($B3*_c+'Input spectra'!$Q2))</f>
        <v>3.2387163658439554E-128</v>
      </c>
      <c r="AK3">
        <f>AK$2*EXP(- AK$1 * ($B3*_c+'Input spectra'!$Q2))</f>
        <v>4.9836247020958328E-132</v>
      </c>
      <c r="AL3">
        <f>AL$2*EXP(- AL$1 * ($B3*_c+'Input spectra'!$Q2))</f>
        <v>7.6679108365792103E-136</v>
      </c>
      <c r="AM3">
        <f>AM$2*EXP(- AM$1 * ($B3*_c+'Input spectra'!$Q2))</f>
        <v>1.1796883477416908E-139</v>
      </c>
      <c r="AN3">
        <f>AN$2*EXP(- AN$1 * ($B3*_c+'Input spectra'!$Q2))</f>
        <v>1.8147433486265018E-143</v>
      </c>
      <c r="AO3">
        <f>AO$2*EXP(- AO$1 * ($B3*_c+'Input spectra'!$Q2))</f>
        <v>2.7913865212190864E-147</v>
      </c>
      <c r="AP3">
        <f>AP$2*EXP(- AP$1 * ($B3*_c+'Input spectra'!$Q2))</f>
        <v>4.2931959154309969E-151</v>
      </c>
      <c r="AQ3">
        <f>AQ$2*EXP(- AQ$1 * ($B3*_c+'Input spectra'!$Q2))</f>
        <v>6.6023190022145193E-155</v>
      </c>
      <c r="AR3">
        <f>AR$2*EXP(- AR$1 * ($B3*_c+'Input spectra'!$Q2))</f>
        <v>1.0152346664007308E-158</v>
      </c>
      <c r="AS3">
        <f>AS$2*EXP(- AS$1 * ($B3*_c+'Input spectra'!$Q2))</f>
        <v>1.5609520203523996E-162</v>
      </c>
      <c r="AT3">
        <f>AT$2*EXP(- AT$1 * ($B3*_c+'Input spectra'!$Q2))</f>
        <v>2.3997437128802821E-166</v>
      </c>
      <c r="AU3">
        <f>AU$2*EXP(- AU$1 * ($B3*_c+'Input spectra'!$Q2))</f>
        <v>3.6888529633737558E-170</v>
      </c>
      <c r="AV3">
        <f>AV$2*EXP(- AV$1 * ($B3*_c+'Input spectra'!$Q2))</f>
        <v>5.6698027281987248E-174</v>
      </c>
      <c r="AW3">
        <f>AW$2*EXP(- AW$1 * ($B3*_c+'Input spectra'!$Q2))</f>
        <v>7.8656643179684976E-178</v>
      </c>
      <c r="AX3">
        <f>AX$2*EXP(- AX$1 * ($B3*_c+'Input spectra'!$Q2))</f>
        <v>1.0488975098321209E-181</v>
      </c>
      <c r="AY3">
        <f>AY$2*EXP(- AY$1 * ($B3*_c+'Input spectra'!$Q2))</f>
        <v>1.4735529823155447E-185</v>
      </c>
      <c r="AZ3">
        <f>AZ$2*EXP(- AZ$1 * ($B3*_c+'Input spectra'!$Q2))</f>
        <v>2.1065425917866619E-189</v>
      </c>
      <c r="BA3">
        <f>BA$2*EXP(- BA$1 * ($B3*_c+'Input spectra'!$Q2))</f>
        <v>3.0412755224219266E-193</v>
      </c>
      <c r="BB3">
        <f>BB$2*EXP(- BB$1 * ($B3*_c+'Input spectra'!$Q2))</f>
        <v>4.4200457838189568E-197</v>
      </c>
      <c r="BC3">
        <f>BC$2*EXP(- BC$1 * ($B3*_c+'Input spectra'!$Q2))</f>
        <v>6.4555481510886815E-201</v>
      </c>
      <c r="BD3">
        <f>BD$2*EXP(- BD$1 * ($B3*_c+'Input spectra'!$Q2))</f>
        <v>9.4648752730192525E-205</v>
      </c>
      <c r="BE3">
        <f>BE$2*EXP(- BE$1 * ($B3*_c+'Input spectra'!$Q2))</f>
        <v>1.3920824057853872E-208</v>
      </c>
      <c r="BF3">
        <f>BF$2*EXP(- BF$1 * ($B3*_c+'Input spectra'!$Q2))</f>
        <v>2.0528889001541416E-212</v>
      </c>
      <c r="BG3">
        <f>BG$2*EXP(- BG$1 * ($B3*_c+'Input spectra'!$Q2))</f>
        <v>3.0342741236183473E-216</v>
      </c>
      <c r="BH3">
        <f>BH$2*EXP(- BH$1 * ($B3*_c+'Input spectra'!$Q2))</f>
        <v>4.4937501470948996E-220</v>
      </c>
      <c r="BI3">
        <f>BI$2*EXP(- BI$1 * ($B3*_c+'Input spectra'!$Q2))</f>
        <v>6.6669888983316685E-224</v>
      </c>
      <c r="BJ3">
        <f>BJ$2*EXP(- BJ$1 * ($B3*_c+'Input spectra'!$Q2))</f>
        <v>9.9069055047651407E-228</v>
      </c>
      <c r="BK3">
        <f>BK$2*EXP(- BK$1 * ($B3*_c+'Input spectra'!$Q2))</f>
        <v>1.4742412010443247E-231</v>
      </c>
      <c r="BL3">
        <f>BL$2*EXP(- BL$1 * ($B3*_c+'Input spectra'!$Q2))</f>
        <v>2.1966795371292182E-235</v>
      </c>
      <c r="BM3">
        <f>BM$2*EXP(- BM$1 * ($B3*_c+'Input spectra'!$Q2))</f>
        <v>3.277073474749997E-239</v>
      </c>
      <c r="BN3">
        <f>BN$2*EXP(- BN$1 * ($B3*_c+'Input spectra'!$Q2))</f>
        <v>4.8942618268012782E-243</v>
      </c>
      <c r="BO3">
        <f>BO$2*EXP(- BO$1 * ($B3*_c+'Input spectra'!$Q2))</f>
        <v>7.3170372907124663E-247</v>
      </c>
      <c r="BP3">
        <f>BP$2*EXP(- BP$1 * ($B3*_c+'Input spectra'!$Q2))</f>
        <v>1.0949648806317924E-250</v>
      </c>
      <c r="BQ3">
        <f>BQ$2*EXP(- BQ$1 * ($B3*_c+'Input spectra'!$Q2))</f>
        <v>1.6400433112564823E-254</v>
      </c>
      <c r="BR3">
        <f>BR$2*EXP(- BR$1 * ($B3*_c+'Input spectra'!$Q2))</f>
        <v>2.4585382389324482E-258</v>
      </c>
      <c r="BS3">
        <f>BS$2*EXP(- BS$1 * ($B3*_c+'Input spectra'!$Q2))</f>
        <v>3.6884504772636738E-262</v>
      </c>
      <c r="BT3">
        <f>BT$2*EXP(- BT$1 * ($B3*_c+'Input spectra'!$Q2))</f>
        <v>5.537799491967322E-266</v>
      </c>
      <c r="BU3">
        <f>BU$2*EXP(- BU$1 * ($B3*_c+'Input spectra'!$Q2))</f>
        <v>8.3203106779704209E-270</v>
      </c>
      <c r="BV3">
        <f>BV$2*EXP(- BV$1 * ($B3*_c+'Input spectra'!$Q2))</f>
        <v>1.2509364395487341E-273</v>
      </c>
      <c r="BW3">
        <f>BW$2*EXP(- BW$1 * ($B3*_c+'Input spectra'!$Q2))</f>
        <v>1.8819584780133088E-277</v>
      </c>
      <c r="BX3">
        <f>BX$2*EXP(- BX$1 * ($B3*_c+'Input spectra'!$Q2))</f>
        <v>2.8330277624066081E-281</v>
      </c>
      <c r="BY3">
        <f>BY$2*EXP(- BY$1 * ($B3*_c+'Input spectra'!$Q2))</f>
        <v>4.2672254034382999E-285</v>
      </c>
      <c r="BZ3">
        <f>BZ$2*EXP(- BZ$1 * ($B3*_c+'Input spectra'!$Q2))</f>
        <v>6.431069315656066E-289</v>
      </c>
      <c r="CA3">
        <f>CA$2*EXP(- CA$1 * ($B3*_c+'Input spectra'!$Q2))</f>
        <v>9.6973567490940971E-293</v>
      </c>
      <c r="CB3">
        <f>CB$2*EXP(- CB$1 * ($B3*_c+'Input spectra'!$Q2))</f>
        <v>1.4630076359405707E-296</v>
      </c>
      <c r="CC3">
        <f>CC$2*EXP(- CC$1 * ($B3*_c+'Input spectra'!$Q2))</f>
        <v>2.2082791715480025E-300</v>
      </c>
      <c r="CD3">
        <f>CD$2*EXP(- CD$1 * ($B3*_c+'Input spectra'!$Q2))</f>
        <v>3.3347804413842041E-304</v>
      </c>
      <c r="CE3">
        <f>CE$2*EXP(- CE$1 * ($B3*_c+'Input spectra'!$Q2))</f>
        <v>5.0382378174539738E-308</v>
      </c>
      <c r="CF3">
        <f>CF$2*EXP(- CF$1 * ($B3*_c+'Input spectra'!$Q2))</f>
        <v>0</v>
      </c>
      <c r="CG3">
        <f>CG$2*EXP(- CG$1 * ($B3*_c+'Input spectra'!$Q2))</f>
        <v>0</v>
      </c>
      <c r="CH3">
        <f>CH$2*EXP(- CH$1 * ($B3*_c+'Input spectra'!$Q2))</f>
        <v>0</v>
      </c>
      <c r="CI3">
        <f>CI$2*EXP(- CI$1 * ($B3*_c+'Input spectra'!$Q2))</f>
        <v>0</v>
      </c>
      <c r="CJ3">
        <f>CJ$2*EXP(- CJ$1 * ($B3*_c+'Input spectra'!$Q2))</f>
        <v>0</v>
      </c>
      <c r="CK3">
        <f>CK$2*EXP(- CK$1 * ($B3*_c+'Input spectra'!$Q2))</f>
        <v>0</v>
      </c>
      <c r="CL3">
        <f>CL$2*EXP(- CL$1 * ($B3*_c+'Input spectra'!$Q2))</f>
        <v>0</v>
      </c>
      <c r="CM3">
        <f>CM$2*EXP(- CM$1 * ($B3*_c+'Input spectra'!$Q2))</f>
        <v>0</v>
      </c>
      <c r="CN3">
        <f>CN$2*EXP(- CN$1 * ($B3*_c+'Input spectra'!$Q2))</f>
        <v>0</v>
      </c>
      <c r="CO3">
        <f>CO$2*EXP(- CO$1 * ($B3*_c+'Input spectra'!$Q2))</f>
        <v>0</v>
      </c>
      <c r="CP3">
        <f>CP$2*EXP(- CP$1 * ($B3*_c+'Input spectra'!$Q2))</f>
        <v>0</v>
      </c>
      <c r="CQ3">
        <f>CQ$2*EXP(- CQ$1 * ($B3*_c+'Input spectra'!$Q2))</f>
        <v>0</v>
      </c>
      <c r="CR3">
        <f>CR$2*EXP(- CR$1 * ($B3*_c+'Input spectra'!$Q2))</f>
        <v>0</v>
      </c>
      <c r="CS3">
        <f>CS$2*EXP(- CS$1 * ($B3*_c+'Input spectra'!$Q2))</f>
        <v>0</v>
      </c>
      <c r="CT3">
        <f>CT$2*EXP(- CT$1 * ($B3*_c+'Input spectra'!$Q2))</f>
        <v>0</v>
      </c>
      <c r="CU3">
        <f>CU$2*EXP(- CU$1 * ($B3*_c+'Input spectra'!$Q2))</f>
        <v>0</v>
      </c>
      <c r="CV3">
        <f>CV$2*EXP(- CV$1 * ($B3*_c+'Input spectra'!$Q2))</f>
        <v>0</v>
      </c>
      <c r="CW3">
        <f>CW$2*EXP(- CW$1 * ($B3*_c+'Input spectra'!$Q2))</f>
        <v>0</v>
      </c>
      <c r="CX3">
        <f>CX$2*EXP(- CX$1 * ($B3*_c+'Input spectra'!$Q2))</f>
        <v>0</v>
      </c>
      <c r="CY3">
        <f>CY$2*EXP(- CY$1 * ($B3*_c+'Input spectra'!$Q2))</f>
        <v>0</v>
      </c>
      <c r="CZ3">
        <f>CZ$2*EXP(- CZ$1 * ($B3*_c+'Input spectra'!$Q2))</f>
        <v>0</v>
      </c>
      <c r="DA3">
        <f>DA$2*EXP(- DA$1 * ($B3*_c+'Input spectra'!$Q2))</f>
        <v>0</v>
      </c>
      <c r="DB3">
        <f>DB$2*EXP(- DB$1 * ($B3*_c+'Input spectra'!$Q2))</f>
        <v>0</v>
      </c>
      <c r="DC3">
        <f>DC$2*EXP(- DC$1 * ($B3*_c+'Input spectra'!$Q2))</f>
        <v>0</v>
      </c>
      <c r="DD3">
        <f>DD$2*EXP(- DD$1 * ($B3*_c+'Input spectra'!$Q2))</f>
        <v>0</v>
      </c>
      <c r="DE3">
        <f>DE$2*EXP(- DE$1 * ($B3*_c+'Input spectra'!$Q2))</f>
        <v>0</v>
      </c>
      <c r="DF3">
        <f>DF$2*EXP(- DF$1 * ($B3*_c+'Input spectra'!$Q2))</f>
        <v>0</v>
      </c>
      <c r="DG3">
        <f>DG$2*EXP(- DG$1 * ($B3*_c+'Input spectra'!$Q2))</f>
        <v>0</v>
      </c>
      <c r="DH3">
        <f>DH$2*EXP(- DH$1 * ($B3*_c+'Input spectra'!$Q2))</f>
        <v>0</v>
      </c>
      <c r="DI3">
        <f>DI$2*EXP(- DI$1 * ($B3*_c+'Input spectra'!$Q2))</f>
        <v>0</v>
      </c>
      <c r="DJ3">
        <f>DJ$2*EXP(- DJ$1 * ($B3*_c+'Input spectra'!$Q2))</f>
        <v>0</v>
      </c>
      <c r="DK3">
        <f>DK$2*EXP(- DK$1 * ($B3*_c+'Input spectra'!$Q2))</f>
        <v>0</v>
      </c>
      <c r="DL3">
        <f>DL$2*EXP(- DL$1 * ($B3*_c+'Input spectra'!$Q2))</f>
        <v>0</v>
      </c>
      <c r="DM3">
        <f>DM$2*EXP(- DM$1 * ($B3*_c+'Input spectra'!$Q2))</f>
        <v>0</v>
      </c>
      <c r="DN3">
        <f>DN$2*EXP(- DN$1 * ($B3*_c+'Input spectra'!$Q2))</f>
        <v>0</v>
      </c>
      <c r="DO3">
        <f>DO$2*EXP(- DO$1 * ($B3*_c+'Input spectra'!$Q2))</f>
        <v>0</v>
      </c>
      <c r="DP3">
        <f>DP$2*EXP(- DP$1 * ($B3*_c+'Input spectra'!$Q2))</f>
        <v>0</v>
      </c>
      <c r="DQ3">
        <f>DQ$2*EXP(- DQ$1 * ($B3*_c+'Input spectra'!$Q2))</f>
        <v>0</v>
      </c>
      <c r="DR3">
        <f>DR$2*EXP(- DR$1 * ($B3*_c+'Input spectra'!$Q2))</f>
        <v>0</v>
      </c>
      <c r="DS3">
        <f>DS$2*EXP(- DS$1 * ($B3*_c+'Input spectra'!$Q2))</f>
        <v>0</v>
      </c>
      <c r="DT3">
        <f>DT$2*EXP(- DT$1 * ($B3*_c+'Input spectra'!$Q2))</f>
        <v>0</v>
      </c>
      <c r="DU3">
        <f>DU$2*EXP(- DU$1 * ($B3*_c+'Input spectra'!$Q2))</f>
        <v>0</v>
      </c>
      <c r="DV3">
        <f>DV$2*EXP(- DV$1 * ($B3*_c+'Input spectra'!$Q2))</f>
        <v>0</v>
      </c>
      <c r="DW3">
        <f>DW$2*EXP(- DW$1 * ($B3*_c+'Input spectra'!$Q2))</f>
        <v>0</v>
      </c>
      <c r="DX3">
        <f>DX$2*EXP(- DX$1 * ($B3*_c+'Input spectra'!$Q2))</f>
        <v>0</v>
      </c>
      <c r="DY3">
        <f>DY$2*EXP(- DY$1 * ($B3*_c+'Input spectra'!$Q2))</f>
        <v>0</v>
      </c>
      <c r="DZ3">
        <f>DZ$2*EXP(- DZ$1 * ($B3*_c+'Input spectra'!$Q2))</f>
        <v>0</v>
      </c>
      <c r="EA3">
        <f>EA$2*EXP(- EA$1 * ($B3*_c+'Input spectra'!$Q2))</f>
        <v>0</v>
      </c>
      <c r="EB3">
        <f>EB$2*EXP(- EB$1 * ($B3*_c+'Input spectra'!$Q2))</f>
        <v>0</v>
      </c>
      <c r="EC3">
        <f>EC$2*EXP(- EC$1 * ($B3*_c+'Input spectra'!$Q2))</f>
        <v>0</v>
      </c>
      <c r="ED3">
        <f>ED$2*EXP(- ED$1 * ($B3*_c+'Input spectra'!$Q2))</f>
        <v>0</v>
      </c>
      <c r="EE3">
        <f>EE$2*EXP(- EE$1 * ($B3*_c+'Input spectra'!$Q2))</f>
        <v>0</v>
      </c>
      <c r="EF3">
        <f>EF$2*EXP(- EF$1 * ($B3*_c+'Input spectra'!$Q2))</f>
        <v>0</v>
      </c>
      <c r="EG3">
        <f>EG$2*EXP(- EG$1 * ($B3*_c+'Input spectra'!$Q2))</f>
        <v>0</v>
      </c>
      <c r="EH3">
        <f>EH$2*EXP(- EH$1 * ($B3*_c+'Input spectra'!$Q2))</f>
        <v>0</v>
      </c>
      <c r="EI3">
        <f>EI$2*EXP(- EI$1 * ($B3*_c+'Input spectra'!$Q2))</f>
        <v>0</v>
      </c>
      <c r="EJ3">
        <f>EJ$2*EXP(- EJ$1 * ($B3*_c+'Input spectra'!$Q2))</f>
        <v>0</v>
      </c>
      <c r="EK3">
        <f>EK$2*EXP(- EK$1 * ($B3*_c+'Input spectra'!$Q2))</f>
        <v>0</v>
      </c>
      <c r="EL3">
        <f>EL$2*EXP(- EL$1 * ($B3*_c+'Input spectra'!$Q2))</f>
        <v>0</v>
      </c>
      <c r="EM3">
        <f>EM$2*EXP(- EM$1 * ($B3*_c+'Input spectra'!$Q2))</f>
        <v>0</v>
      </c>
      <c r="EN3">
        <f>EN$2*EXP(- EN$1 * ($B3*_c+'Input spectra'!$Q2))</f>
        <v>0</v>
      </c>
      <c r="EO3">
        <f>EO$2*EXP(- EO$1 * ($B3*_c+'Input spectra'!$Q2))</f>
        <v>0</v>
      </c>
      <c r="EP3">
        <f>EP$2*EXP(- EP$1 * ($B3*_c+'Input spectra'!$Q2))</f>
        <v>0</v>
      </c>
      <c r="EQ3">
        <f>EQ$2*EXP(- EQ$1 * ($B3*_c+'Input spectra'!$Q2))</f>
        <v>0</v>
      </c>
      <c r="ER3">
        <f>ER$2*EXP(- ER$1 * ($B3*_c+'Input spectra'!$Q2))</f>
        <v>0</v>
      </c>
      <c r="ES3">
        <f>ES$2*EXP(- ES$1 * ($B3*_c+'Input spectra'!$Q2))</f>
        <v>0</v>
      </c>
      <c r="ET3">
        <f>ET$2*EXP(- ET$1 * ($B3*_c+'Input spectra'!$Q2))</f>
        <v>0</v>
      </c>
      <c r="EU3">
        <f>EU$2*EXP(- EU$1 * ($B3*_c+'Input spectra'!$Q2))</f>
        <v>0</v>
      </c>
      <c r="EV3">
        <f>EV$2*EXP(- EV$1 * ($B3*_c+'Input spectra'!$Q2))</f>
        <v>0</v>
      </c>
      <c r="EW3">
        <f>EW$2*EXP(- EW$1 * ($B3*_c+'Input spectra'!$Q2))</f>
        <v>0</v>
      </c>
      <c r="EY3">
        <f>SUM(C3:EW3)</f>
        <v>2.0657114006072525E-2</v>
      </c>
      <c r="FB3">
        <f>(1-EXP(-(B3*_c+'Input spectra'!$Q2)*_t))/2</f>
        <v>0.5</v>
      </c>
      <c r="FC3">
        <f>LN(1-FB3)/(-(B3*_c+'Input spectra'!$Q2))</f>
        <v>7.9038624109522351E-3</v>
      </c>
    </row>
    <row r="4" spans="1:159" x14ac:dyDescent="0.25">
      <c r="A4">
        <v>285</v>
      </c>
      <c r="B4">
        <f>'Input spectra'!B3</f>
        <v>2.81409489558277</v>
      </c>
      <c r="C4">
        <f>C$2*EXP(- C$1 * ($B4*_c+'Input spectra'!$Q3))</f>
        <v>2.0653927966864227E-2</v>
      </c>
      <c r="D4">
        <f>D$2*EXP(- D$1 * ($B4*_c+'Input spectra'!$Q3))</f>
        <v>4.0647156646092025E-6</v>
      </c>
      <c r="E4">
        <f>E$2*EXP(- E$1 * ($B4*_c+'Input spectra'!$Q3))</f>
        <v>7.9989744840958471E-10</v>
      </c>
      <c r="F4">
        <f>F$2*EXP(- F$1 * ($B4*_c+'Input spectra'!$Q3))</f>
        <v>1.5740362576897526E-13</v>
      </c>
      <c r="G4">
        <f>G$2*EXP(- G$1 * ($B4*_c+'Input spectra'!$Q3))</f>
        <v>3.09721303583292E-17</v>
      </c>
      <c r="H4">
        <f>H$2*EXP(- H$1 * ($B4*_c+'Input spectra'!$Q3))</f>
        <v>6.094007554269845E-21</v>
      </c>
      <c r="I4">
        <f>I$2*EXP(- I$1 * ($B4*_c+'Input spectra'!$Q3))</f>
        <v>1.1989748975062383E-24</v>
      </c>
      <c r="J4">
        <f>J$2*EXP(- J$1 * ($B4*_c+'Input spectra'!$Q3))</f>
        <v>2.3588048173497011E-28</v>
      </c>
      <c r="K4">
        <f>K$2*EXP(- K$1 * ($B4*_c+'Input spectra'!$Q3))</f>
        <v>4.6403244439853238E-32</v>
      </c>
      <c r="L4">
        <f>L$2*EXP(- L$1 * ($B4*_c+'Input spectra'!$Q3))</f>
        <v>9.1280648241700379E-36</v>
      </c>
      <c r="M4">
        <f>M$2*EXP(- M$1 * ($B4*_c+'Input spectra'!$Q3))</f>
        <v>1.7954888238079605E-39</v>
      </c>
      <c r="N4">
        <f>N$2*EXP(- N$1 * ($B4*_c+'Input spectra'!$Q3))</f>
        <v>3.531505625445607E-43</v>
      </c>
      <c r="O4">
        <f>O$2*EXP(- O$1 * ($B4*_c+'Input spectra'!$Q3))</f>
        <v>6.9456017570394729E-47</v>
      </c>
      <c r="P4">
        <f>P$2*EXP(- P$1 * ($B4*_c+'Input spectra'!$Q3))</f>
        <v>1.3659418080449818E-50</v>
      </c>
      <c r="Q4">
        <f>Q$2*EXP(- Q$1 * ($B4*_c+'Input spectra'!$Q3))</f>
        <v>2.6861262083066137E-54</v>
      </c>
      <c r="R4">
        <f>R$2*EXP(- R$1 * ($B4*_c+'Input spectra'!$Q3))</f>
        <v>5.2819230485766149E-58</v>
      </c>
      <c r="S4">
        <f>S$2*EXP(- S$1 * ($B4*_c+'Input spectra'!$Q3))</f>
        <v>1.0385530738994017E-61</v>
      </c>
      <c r="T4">
        <f>T$2*EXP(- T$1 * ($B4*_c+'Input spectra'!$Q3))</f>
        <v>2.0419063083959127E-65</v>
      </c>
      <c r="U4">
        <f>U$2*EXP(- U$1 * ($B4*_c+'Input spectra'!$Q3))</f>
        <v>4.0143286346259897E-69</v>
      </c>
      <c r="V4">
        <f>V$2*EXP(- V$1 * ($B4*_c+'Input spectra'!$Q3))</f>
        <v>7.8914993978474285E-73</v>
      </c>
      <c r="W4">
        <f>W$2*EXP(- W$1 * ($B4*_c+'Input spectra'!$Q3))</f>
        <v>1.5512261103656885E-76</v>
      </c>
      <c r="X4">
        <f>X$2*EXP(- X$1 * ($B4*_c+'Input spectra'!$Q3))</f>
        <v>3.0490119576081003E-80</v>
      </c>
      <c r="Y4">
        <f>Y$2*EXP(- Y$1 * ($B4*_c+'Input spectra'!$Q3))</f>
        <v>5.9925414521545298E-84</v>
      </c>
      <c r="Z4">
        <f>Z$2*EXP(- Z$1 * ($B4*_c+'Input spectra'!$Q3))</f>
        <v>1.177688149066715E-87</v>
      </c>
      <c r="AA4">
        <f>AA$2*EXP(- AA$1 * ($B4*_c+'Input spectra'!$Q3))</f>
        <v>2.3142822665403357E-91</v>
      </c>
      <c r="AB4">
        <f>AB$2*EXP(- AB$1 * ($B4*_c+'Input spectra'!$Q3))</f>
        <v>4.5474562107749477E-95</v>
      </c>
      <c r="AC4">
        <f>AC$2*EXP(- AC$1 * ($B4*_c+'Input spectra'!$Q3))</f>
        <v>8.9348300156080397E-99</v>
      </c>
      <c r="AD4">
        <f>AD$2*EXP(- AD$1 * ($B4*_c+'Input spectra'!$Q3))</f>
        <v>1.7553713763980444E-102</v>
      </c>
      <c r="AE4">
        <f>AE$2*EXP(- AE$1 * ($B4*_c+'Input spectra'!$Q3))</f>
        <v>3.4483873312735676E-106</v>
      </c>
      <c r="AF4">
        <f>AF$2*EXP(- AF$1 * ($B4*_c+'Input spectra'!$Q3))</f>
        <v>6.7737119460993782E-110</v>
      </c>
      <c r="AG4">
        <f>AG$2*EXP(- AG$1 * ($B4*_c+'Input spectra'!$Q3))</f>
        <v>1.3304556066948661E-113</v>
      </c>
      <c r="AH4">
        <f>AH$2*EXP(- AH$1 * ($B4*_c+'Input spectra'!$Q3))</f>
        <v>2.6129815256453651E-117</v>
      </c>
      <c r="AI4">
        <f>AI$2*EXP(- AI$1 * ($B4*_c+'Input spectra'!$Q3))</f>
        <v>5.1313763099502728E-121</v>
      </c>
      <c r="AJ4">
        <f>AJ$2*EXP(- AJ$1 * ($B4*_c+'Input spectra'!$Q3))</f>
        <v>1.007609449701589E-124</v>
      </c>
      <c r="AK4">
        <f>AK$2*EXP(- AK$1 * ($B4*_c+'Input spectra'!$Q3))</f>
        <v>1.9783844308694691E-128</v>
      </c>
      <c r="AL4">
        <f>AL$2*EXP(- AL$1 * ($B4*_c+'Input spectra'!$Q3))</f>
        <v>3.8840825351060847E-132</v>
      </c>
      <c r="AM4">
        <f>AM$2*EXP(- AM$1 * ($B4*_c+'Input spectra'!$Q3))</f>
        <v>7.6247344921248872E-136</v>
      </c>
      <c r="AN4">
        <f>AN$2*EXP(- AN$1 * ($B4*_c+'Input spectra'!$Q3))</f>
        <v>1.4966446196838531E-139</v>
      </c>
      <c r="AO4">
        <f>AO$2*EXP(- AO$1 * ($B4*_c+'Input spectra'!$Q3))</f>
        <v>2.9374433002006538E-143</v>
      </c>
      <c r="AP4">
        <f>AP$2*EXP(- AP$1 * ($B4*_c+'Input spectra'!$Q3))</f>
        <v>5.7646940474528859E-147</v>
      </c>
      <c r="AQ4">
        <f>AQ$2*EXP(- AQ$1 * ($B4*_c+'Input spectra'!$Q3))</f>
        <v>1.1311966212337272E-150</v>
      </c>
      <c r="AR4">
        <f>AR$2*EXP(- AR$1 * ($B4*_c+'Input spectra'!$Q3))</f>
        <v>2.2194945033047207E-154</v>
      </c>
      <c r="AS4">
        <f>AS$2*EXP(- AS$1 * ($B4*_c+'Input spectra'!$Q3))</f>
        <v>4.3543489430505212E-158</v>
      </c>
      <c r="AT4">
        <f>AT$2*EXP(- AT$1 * ($B4*_c+'Input spectra'!$Q3))</f>
        <v>8.5417051747674835E-162</v>
      </c>
      <c r="AU4">
        <f>AU$2*EXP(- AU$1 * ($B4*_c+'Input spectra'!$Q3))</f>
        <v>1.6753945536691639E-165</v>
      </c>
      <c r="AV4">
        <f>AV$2*EXP(- AV$1 * ($B4*_c+'Input spectra'!$Q3))</f>
        <v>3.2857895422572641E-169</v>
      </c>
      <c r="AW4">
        <f>AW$2*EXP(- AW$1 * ($B4*_c+'Input spectra'!$Q3))</f>
        <v>5.8163862954228938E-173</v>
      </c>
      <c r="AX4">
        <f>AX$2*EXP(- AX$1 * ($B4*_c+'Input spectra'!$Q3))</f>
        <v>9.8968486461499104E-177</v>
      </c>
      <c r="AY4">
        <f>AY$2*EXP(- AY$1 * ($B4*_c+'Input spectra'!$Q3))</f>
        <v>1.7740900895735941E-180</v>
      </c>
      <c r="AZ4">
        <f>AZ$2*EXP(- AZ$1 * ($B4*_c+'Input spectra'!$Q3))</f>
        <v>3.2361317803637527E-184</v>
      </c>
      <c r="BA4">
        <f>BA$2*EXP(- BA$1 * ($B4*_c+'Input spectra'!$Q3))</f>
        <v>5.9615303656625859E-188</v>
      </c>
      <c r="BB4">
        <f>BB$2*EXP(- BB$1 * ($B4*_c+'Input spectra'!$Q3))</f>
        <v>1.1055408681565211E-191</v>
      </c>
      <c r="BC4">
        <f>BC$2*EXP(- BC$1 * ($B4*_c+'Input spectra'!$Q3))</f>
        <v>2.0602845151162174E-195</v>
      </c>
      <c r="BD4">
        <f>BD$2*EXP(- BD$1 * ($B4*_c+'Input spectra'!$Q3))</f>
        <v>3.8543842564792925E-199</v>
      </c>
      <c r="BE4">
        <f>BE$2*EXP(- BE$1 * ($B4*_c+'Input spectra'!$Q3))</f>
        <v>7.2335435070407729E-203</v>
      </c>
      <c r="BF4">
        <f>BF$2*EXP(- BF$1 * ($B4*_c+'Input spectra'!$Q3))</f>
        <v>1.3611238370905431E-206</v>
      </c>
      <c r="BG4">
        <f>BG$2*EXP(- BG$1 * ($B4*_c+'Input spectra'!$Q3))</f>
        <v>2.5670424269216397E-210</v>
      </c>
      <c r="BH4">
        <f>BH$2*EXP(- BH$1 * ($B4*_c+'Input spectra'!$Q3))</f>
        <v>4.8510214496905194E-214</v>
      </c>
      <c r="BI4">
        <f>BI$2*EXP(- BI$1 * ($B4*_c+'Input spectra'!$Q3))</f>
        <v>9.18332691279209E-218</v>
      </c>
      <c r="BJ4">
        <f>BJ$2*EXP(- BJ$1 * ($B4*_c+'Input spectra'!$Q3))</f>
        <v>1.7412229124475574E-221</v>
      </c>
      <c r="BK4">
        <f>BK$2*EXP(- BK$1 * ($B4*_c+'Input spectra'!$Q3))</f>
        <v>3.3062138208520796E-225</v>
      </c>
      <c r="BL4">
        <f>BL$2*EXP(- BL$1 * ($B4*_c+'Input spectra'!$Q3))</f>
        <v>6.2860110041187156E-229</v>
      </c>
      <c r="BM4">
        <f>BM$2*EXP(- BM$1 * ($B4*_c+'Input spectra'!$Q3))</f>
        <v>1.1965770009104035E-232</v>
      </c>
      <c r="BN4">
        <f>BN$2*EXP(- BN$1 * ($B4*_c+'Input spectra'!$Q3))</f>
        <v>2.2802775484323829E-236</v>
      </c>
      <c r="BO4">
        <f>BO$2*EXP(- BO$1 * ($B4*_c+'Input spectra'!$Q3))</f>
        <v>4.3499255155723287E-240</v>
      </c>
      <c r="BP4">
        <f>BP$2*EXP(- BP$1 * ($B4*_c+'Input spectra'!$Q3))</f>
        <v>8.3060163577761141E-244</v>
      </c>
      <c r="BQ4">
        <f>BQ$2*EXP(- BQ$1 * ($B4*_c+'Input spectra'!$Q3))</f>
        <v>1.5874276813583896E-247</v>
      </c>
      <c r="BR4">
        <f>BR$2*EXP(- BR$1 * ($B4*_c+'Input spectra'!$Q3))</f>
        <v>3.0364185732141925E-251</v>
      </c>
      <c r="BS4">
        <f>BS$2*EXP(- BS$1 * ($B4*_c+'Input spectra'!$Q3))</f>
        <v>5.8126566265468202E-255</v>
      </c>
      <c r="BT4">
        <f>BT$2*EXP(- BT$1 * ($B4*_c+'Input spectra'!$Q3))</f>
        <v>1.113560913630218E-258</v>
      </c>
      <c r="BU4">
        <f>BU$2*EXP(- BU$1 * ($B4*_c+'Input spectra'!$Q3))</f>
        <v>2.1348252675749901E-262</v>
      </c>
      <c r="BV4">
        <f>BV$2*EXP(- BV$1 * ($B4*_c+'Input spectra'!$Q3))</f>
        <v>4.095473073328461E-266</v>
      </c>
      <c r="BW4">
        <f>BW$2*EXP(- BW$1 * ($B4*_c+'Input spectra'!$Q3))</f>
        <v>7.8618528056917207E-270</v>
      </c>
      <c r="BX4">
        <f>BX$2*EXP(- BX$1 * ($B4*_c+'Input spectra'!$Q3))</f>
        <v>1.5101209808398469E-273</v>
      </c>
      <c r="BY4">
        <f>BY$2*EXP(- BY$1 * ($B4*_c+'Input spectra'!$Q3))</f>
        <v>2.902368384847776E-277</v>
      </c>
      <c r="BZ4">
        <f>BZ$2*EXP(- BZ$1 * ($B4*_c+'Input spectra'!$Q3))</f>
        <v>5.5813104669878807E-281</v>
      </c>
      <c r="CA4">
        <f>CA$2*EXP(- CA$1 * ($B4*_c+'Input spectra'!$Q3))</f>
        <v>1.0738717149797867E-284</v>
      </c>
      <c r="CB4">
        <f>CB$2*EXP(- CB$1 * ($B4*_c+'Input spectra'!$Q3))</f>
        <v>2.067243634946748E-288</v>
      </c>
      <c r="CC4">
        <f>CC$2*EXP(- CC$1 * ($B4*_c+'Input spectra'!$Q3))</f>
        <v>3.9814850251862417E-292</v>
      </c>
      <c r="CD4">
        <f>CD$2*EXP(- CD$1 * ($B4*_c+'Input spectra'!$Q3))</f>
        <v>7.6719258376149514E-296</v>
      </c>
      <c r="CE4">
        <f>CE$2*EXP(- CE$1 * ($B4*_c+'Input spectra'!$Q3))</f>
        <v>1.4789784759348264E-299</v>
      </c>
      <c r="CF4">
        <f>CF$2*EXP(- CF$1 * ($B4*_c+'Input spectra'!$Q3))</f>
        <v>2.852398573470132E-303</v>
      </c>
      <c r="CG4">
        <f>CG$2*EXP(- CG$1 * ($B4*_c+'Input spectra'!$Q3))</f>
        <v>5.5035467812660795E-307</v>
      </c>
      <c r="CH4">
        <f>CH$2*EXP(- CH$1 * ($B4*_c+'Input spectra'!$Q3))</f>
        <v>0</v>
      </c>
      <c r="CI4">
        <f>CI$2*EXP(- CI$1 * ($B4*_c+'Input spectra'!$Q3))</f>
        <v>0</v>
      </c>
      <c r="CJ4">
        <f>CJ$2*EXP(- CJ$1 * ($B4*_c+'Input spectra'!$Q3))</f>
        <v>0</v>
      </c>
      <c r="CK4">
        <f>CK$2*EXP(- CK$1 * ($B4*_c+'Input spectra'!$Q3))</f>
        <v>0</v>
      </c>
      <c r="CL4">
        <f>CL$2*EXP(- CL$1 * ($B4*_c+'Input spectra'!$Q3))</f>
        <v>0</v>
      </c>
      <c r="CM4">
        <f>CM$2*EXP(- CM$1 * ($B4*_c+'Input spectra'!$Q3))</f>
        <v>0</v>
      </c>
      <c r="CN4">
        <f>CN$2*EXP(- CN$1 * ($B4*_c+'Input spectra'!$Q3))</f>
        <v>0</v>
      </c>
      <c r="CO4">
        <f>CO$2*EXP(- CO$1 * ($B4*_c+'Input spectra'!$Q3))</f>
        <v>0</v>
      </c>
      <c r="CP4">
        <f>CP$2*EXP(- CP$1 * ($B4*_c+'Input spectra'!$Q3))</f>
        <v>0</v>
      </c>
      <c r="CQ4">
        <f>CQ$2*EXP(- CQ$1 * ($B4*_c+'Input spectra'!$Q3))</f>
        <v>0</v>
      </c>
      <c r="CR4">
        <f>CR$2*EXP(- CR$1 * ($B4*_c+'Input spectra'!$Q3))</f>
        <v>0</v>
      </c>
      <c r="CS4">
        <f>CS$2*EXP(- CS$1 * ($B4*_c+'Input spectra'!$Q3))</f>
        <v>0</v>
      </c>
      <c r="CT4">
        <f>CT$2*EXP(- CT$1 * ($B4*_c+'Input spectra'!$Q3))</f>
        <v>0</v>
      </c>
      <c r="CU4">
        <f>CU$2*EXP(- CU$1 * ($B4*_c+'Input spectra'!$Q3))</f>
        <v>0</v>
      </c>
      <c r="CV4">
        <f>CV$2*EXP(- CV$1 * ($B4*_c+'Input spectra'!$Q3))</f>
        <v>0</v>
      </c>
      <c r="CW4">
        <f>CW$2*EXP(- CW$1 * ($B4*_c+'Input spectra'!$Q3))</f>
        <v>0</v>
      </c>
      <c r="CX4">
        <f>CX$2*EXP(- CX$1 * ($B4*_c+'Input spectra'!$Q3))</f>
        <v>0</v>
      </c>
      <c r="CY4">
        <f>CY$2*EXP(- CY$1 * ($B4*_c+'Input spectra'!$Q3))</f>
        <v>0</v>
      </c>
      <c r="CZ4">
        <f>CZ$2*EXP(- CZ$1 * ($B4*_c+'Input spectra'!$Q3))</f>
        <v>0</v>
      </c>
      <c r="DA4">
        <f>DA$2*EXP(- DA$1 * ($B4*_c+'Input spectra'!$Q3))</f>
        <v>0</v>
      </c>
      <c r="DB4">
        <f>DB$2*EXP(- DB$1 * ($B4*_c+'Input spectra'!$Q3))</f>
        <v>0</v>
      </c>
      <c r="DC4">
        <f>DC$2*EXP(- DC$1 * ($B4*_c+'Input spectra'!$Q3))</f>
        <v>0</v>
      </c>
      <c r="DD4">
        <f>DD$2*EXP(- DD$1 * ($B4*_c+'Input spectra'!$Q3))</f>
        <v>0</v>
      </c>
      <c r="DE4">
        <f>DE$2*EXP(- DE$1 * ($B4*_c+'Input spectra'!$Q3))</f>
        <v>0</v>
      </c>
      <c r="DF4">
        <f>DF$2*EXP(- DF$1 * ($B4*_c+'Input spectra'!$Q3))</f>
        <v>0</v>
      </c>
      <c r="DG4">
        <f>DG$2*EXP(- DG$1 * ($B4*_c+'Input spectra'!$Q3))</f>
        <v>0</v>
      </c>
      <c r="DH4">
        <f>DH$2*EXP(- DH$1 * ($B4*_c+'Input spectra'!$Q3))</f>
        <v>0</v>
      </c>
      <c r="DI4">
        <f>DI$2*EXP(- DI$1 * ($B4*_c+'Input spectra'!$Q3))</f>
        <v>0</v>
      </c>
      <c r="DJ4">
        <f>DJ$2*EXP(- DJ$1 * ($B4*_c+'Input spectra'!$Q3))</f>
        <v>0</v>
      </c>
      <c r="DK4">
        <f>DK$2*EXP(- DK$1 * ($B4*_c+'Input spectra'!$Q3))</f>
        <v>0</v>
      </c>
      <c r="DL4">
        <f>DL$2*EXP(- DL$1 * ($B4*_c+'Input spectra'!$Q3))</f>
        <v>0</v>
      </c>
      <c r="DM4">
        <f>DM$2*EXP(- DM$1 * ($B4*_c+'Input spectra'!$Q3))</f>
        <v>0</v>
      </c>
      <c r="DN4">
        <f>DN$2*EXP(- DN$1 * ($B4*_c+'Input spectra'!$Q3))</f>
        <v>0</v>
      </c>
      <c r="DO4">
        <f>DO$2*EXP(- DO$1 * ($B4*_c+'Input spectra'!$Q3))</f>
        <v>0</v>
      </c>
      <c r="DP4">
        <f>DP$2*EXP(- DP$1 * ($B4*_c+'Input spectra'!$Q3))</f>
        <v>0</v>
      </c>
      <c r="DQ4">
        <f>DQ$2*EXP(- DQ$1 * ($B4*_c+'Input spectra'!$Q3))</f>
        <v>0</v>
      </c>
      <c r="DR4">
        <f>DR$2*EXP(- DR$1 * ($B4*_c+'Input spectra'!$Q3))</f>
        <v>0</v>
      </c>
      <c r="DS4">
        <f>DS$2*EXP(- DS$1 * ($B4*_c+'Input spectra'!$Q3))</f>
        <v>0</v>
      </c>
      <c r="DT4">
        <f>DT$2*EXP(- DT$1 * ($B4*_c+'Input spectra'!$Q3))</f>
        <v>0</v>
      </c>
      <c r="DU4">
        <f>DU$2*EXP(- DU$1 * ($B4*_c+'Input spectra'!$Q3))</f>
        <v>0</v>
      </c>
      <c r="DV4">
        <f>DV$2*EXP(- DV$1 * ($B4*_c+'Input spectra'!$Q3))</f>
        <v>0</v>
      </c>
      <c r="DW4">
        <f>DW$2*EXP(- DW$1 * ($B4*_c+'Input spectra'!$Q3))</f>
        <v>0</v>
      </c>
      <c r="DX4">
        <f>DX$2*EXP(- DX$1 * ($B4*_c+'Input spectra'!$Q3))</f>
        <v>0</v>
      </c>
      <c r="DY4">
        <f>DY$2*EXP(- DY$1 * ($B4*_c+'Input spectra'!$Q3))</f>
        <v>0</v>
      </c>
      <c r="DZ4">
        <f>DZ$2*EXP(- DZ$1 * ($B4*_c+'Input spectra'!$Q3))</f>
        <v>0</v>
      </c>
      <c r="EA4">
        <f>EA$2*EXP(- EA$1 * ($B4*_c+'Input spectra'!$Q3))</f>
        <v>0</v>
      </c>
      <c r="EB4">
        <f>EB$2*EXP(- EB$1 * ($B4*_c+'Input spectra'!$Q3))</f>
        <v>0</v>
      </c>
      <c r="EC4">
        <f>EC$2*EXP(- EC$1 * ($B4*_c+'Input spectra'!$Q3))</f>
        <v>0</v>
      </c>
      <c r="ED4">
        <f>ED$2*EXP(- ED$1 * ($B4*_c+'Input spectra'!$Q3))</f>
        <v>0</v>
      </c>
      <c r="EE4">
        <f>EE$2*EXP(- EE$1 * ($B4*_c+'Input spectra'!$Q3))</f>
        <v>0</v>
      </c>
      <c r="EF4">
        <f>EF$2*EXP(- EF$1 * ($B4*_c+'Input spectra'!$Q3))</f>
        <v>0</v>
      </c>
      <c r="EG4">
        <f>EG$2*EXP(- EG$1 * ($B4*_c+'Input spectra'!$Q3))</f>
        <v>0</v>
      </c>
      <c r="EH4">
        <f>EH$2*EXP(- EH$1 * ($B4*_c+'Input spectra'!$Q3))</f>
        <v>0</v>
      </c>
      <c r="EI4">
        <f>EI$2*EXP(- EI$1 * ($B4*_c+'Input spectra'!$Q3))</f>
        <v>0</v>
      </c>
      <c r="EJ4">
        <f>EJ$2*EXP(- EJ$1 * ($B4*_c+'Input spectra'!$Q3))</f>
        <v>0</v>
      </c>
      <c r="EK4">
        <f>EK$2*EXP(- EK$1 * ($B4*_c+'Input spectra'!$Q3))</f>
        <v>0</v>
      </c>
      <c r="EL4">
        <f>EL$2*EXP(- EL$1 * ($B4*_c+'Input spectra'!$Q3))</f>
        <v>0</v>
      </c>
      <c r="EM4">
        <f>EM$2*EXP(- EM$1 * ($B4*_c+'Input spectra'!$Q3))</f>
        <v>0</v>
      </c>
      <c r="EN4">
        <f>EN$2*EXP(- EN$1 * ($B4*_c+'Input spectra'!$Q3))</f>
        <v>0</v>
      </c>
      <c r="EO4">
        <f>EO$2*EXP(- EO$1 * ($B4*_c+'Input spectra'!$Q3))</f>
        <v>0</v>
      </c>
      <c r="EP4">
        <f>EP$2*EXP(- EP$1 * ($B4*_c+'Input spectra'!$Q3))</f>
        <v>0</v>
      </c>
      <c r="EQ4">
        <f>EQ$2*EXP(- EQ$1 * ($B4*_c+'Input spectra'!$Q3))</f>
        <v>0</v>
      </c>
      <c r="ER4">
        <f>ER$2*EXP(- ER$1 * ($B4*_c+'Input spectra'!$Q3))</f>
        <v>0</v>
      </c>
      <c r="ES4">
        <f>ES$2*EXP(- ES$1 * ($B4*_c+'Input spectra'!$Q3))</f>
        <v>0</v>
      </c>
      <c r="ET4">
        <f>ET$2*EXP(- ET$1 * ($B4*_c+'Input spectra'!$Q3))</f>
        <v>0</v>
      </c>
      <c r="EU4">
        <f>EU$2*EXP(- EU$1 * ($B4*_c+'Input spectra'!$Q3))</f>
        <v>0</v>
      </c>
      <c r="EV4">
        <f>EV$2*EXP(- EV$1 * ($B4*_c+'Input spectra'!$Q3))</f>
        <v>0</v>
      </c>
      <c r="EW4">
        <f>EW$2*EXP(- EW$1 * ($B4*_c+'Input spectra'!$Q3))</f>
        <v>0</v>
      </c>
      <c r="EY4">
        <f t="shared" ref="EY4:EY67" si="0">SUM(C4:EW4)</f>
        <v>2.0657993482583719E-2</v>
      </c>
      <c r="FB4">
        <f>(1-EXP(-(B4*_c+'Input spectra'!$Q3)*_t))/2</f>
        <v>0.5</v>
      </c>
      <c r="FC4">
        <f>LN(1-FB4)/(-(B4*_c+'Input spectra'!$Q3))</f>
        <v>8.1297976373422096E-3</v>
      </c>
    </row>
    <row r="5" spans="1:159" x14ac:dyDescent="0.25">
      <c r="A5">
        <v>290</v>
      </c>
      <c r="B5">
        <f>'Input spectra'!B4</f>
        <v>2.7374047056542099</v>
      </c>
      <c r="C5">
        <f>C$2*EXP(- C$1 * ($B5*_c+'Input spectra'!$Q4))</f>
        <v>2.0653927966864227E-2</v>
      </c>
      <c r="D5">
        <f>D$2*EXP(- D$1 * ($B5*_c+'Input spectra'!$Q4))</f>
        <v>5.1865218405620062E-6</v>
      </c>
      <c r="E5">
        <f>E$2*EXP(- E$1 * ($B5*_c+'Input spectra'!$Q4))</f>
        <v>1.3023460320873711E-9</v>
      </c>
      <c r="F5">
        <f>F$2*EXP(- F$1 * ($B5*_c+'Input spectra'!$Q4))</f>
        <v>3.2700383930434008E-13</v>
      </c>
      <c r="G5">
        <f>G$2*EXP(- G$1 * ($B5*_c+'Input spectra'!$Q4))</f>
        <v>8.2102283828901869E-17</v>
      </c>
      <c r="H5">
        <f>H$2*EXP(- H$1 * ($B5*_c+'Input spectra'!$Q4))</f>
        <v>2.0612619556347409E-20</v>
      </c>
      <c r="I5">
        <f>I$2*EXP(- I$1 * ($B5*_c+'Input spectra'!$Q4))</f>
        <v>5.1747137368821966E-24</v>
      </c>
      <c r="J5">
        <f>J$2*EXP(- J$1 * ($B5*_c+'Input spectra'!$Q4))</f>
        <v>1.2990153565621909E-27</v>
      </c>
      <c r="K5">
        <f>K$2*EXP(- K$1 * ($B5*_c+'Input spectra'!$Q4))</f>
        <v>3.2607437145641769E-31</v>
      </c>
      <c r="L5">
        <f>L$2*EXP(- L$1 * ($B5*_c+'Input spectra'!$Q4))</f>
        <v>8.1845173657723706E-35</v>
      </c>
      <c r="M5">
        <f>M$2*EXP(- M$1 * ($B5*_c+'Input spectra'!$Q4))</f>
        <v>2.0542017976337901E-38</v>
      </c>
      <c r="N5">
        <f>N$2*EXP(- N$1 * ($B5*_c+'Input spectra'!$Q4))</f>
        <v>5.1554471725858303E-42</v>
      </c>
      <c r="O5">
        <f>O$2*EXP(- O$1 * ($B5*_c+'Input spectra'!$Q4))</f>
        <v>1.2937857305043475E-45</v>
      </c>
      <c r="P5">
        <f>P$2*EXP(- P$1 * ($B5*_c+'Input spectra'!$Q4))</f>
        <v>3.2466144426978422E-49</v>
      </c>
      <c r="Q5">
        <f>Q$2*EXP(- Q$1 * ($B5*_c+'Input spectra'!$Q4))</f>
        <v>8.1464983245116795E-53</v>
      </c>
      <c r="R5">
        <f>R$2*EXP(- R$1 * ($B5*_c+'Input spectra'!$Q4))</f>
        <v>2.0440083608565867E-56</v>
      </c>
      <c r="S5">
        <f>S$2*EXP(- S$1 * ($B5*_c+'Input spectra'!$Q4))</f>
        <v>5.1282044774453902E-60</v>
      </c>
      <c r="T5">
        <f>T$2*EXP(- T$1 * ($B5*_c+'Input spectra'!$Q4))</f>
        <v>1.2865257668475076E-63</v>
      </c>
      <c r="U5">
        <f>U$2*EXP(- U$1 * ($B5*_c+'Input spectra'!$Q4))</f>
        <v>3.2273171147862005E-67</v>
      </c>
      <c r="V5">
        <f>V$2*EXP(- V$1 * ($B5*_c+'Input spectra'!$Q4))</f>
        <v>8.0953249344453988E-71</v>
      </c>
      <c r="W5">
        <f>W$2*EXP(- W$1 * ($B5*_c+'Input spectra'!$Q4))</f>
        <v>2.0304668513681553E-74</v>
      </c>
      <c r="X5">
        <f>X$2*EXP(- X$1 * ($B5*_c+'Input spectra'!$Q4))</f>
        <v>5.0924405186882394E-78</v>
      </c>
      <c r="Y5">
        <f>Y$2*EXP(- Y$1 * ($B5*_c+'Input spectra'!$Q4))</f>
        <v>1.2770971160065199E-81</v>
      </c>
      <c r="Z5">
        <f>Z$2*EXP(- Z$1 * ($B5*_c+'Input spectra'!$Q4))</f>
        <v>3.2025006163397452E-85</v>
      </c>
      <c r="AA5">
        <f>AA$2*EXP(- AA$1 * ($B5*_c+'Input spectra'!$Q4))</f>
        <v>8.0301061190619153E-89</v>
      </c>
      <c r="AB5">
        <f>AB$2*EXP(- AB$1 * ($B5*_c+'Input spectra'!$Q4))</f>
        <v>2.0133511295667902E-92</v>
      </c>
      <c r="AC5">
        <f>AC$2*EXP(- AC$1 * ($B5*_c+'Input spectra'!$Q4))</f>
        <v>5.047581399699984E-96</v>
      </c>
      <c r="AD5">
        <f>AD$2*EXP(- AD$1 * ($B5*_c+'Input spectra'!$Q4))</f>
        <v>1.2653541361454868E-99</v>
      </c>
      <c r="AE5">
        <f>AE$2*EXP(- AE$1 * ($B5*_c+'Input spectra'!$Q4))</f>
        <v>3.1717953455396485E-103</v>
      </c>
      <c r="AF5">
        <f>AF$2*EXP(- AF$1 * ($B5*_c+'Input spectra'!$Q4))</f>
        <v>7.9499039329674748E-107</v>
      </c>
      <c r="AG5">
        <f>AG$2*EXP(- AG$1 * ($B5*_c+'Input spectra'!$Q4))</f>
        <v>1.9924231737592912E-110</v>
      </c>
      <c r="AH5">
        <f>AH$2*EXP(- AH$1 * ($B5*_c+'Input spectra'!$Q4))</f>
        <v>4.9930231008071806E-114</v>
      </c>
      <c r="AI5">
        <f>AI$2*EXP(- AI$1 * ($B5*_c+'Input spectra'!$Q4))</f>
        <v>1.2511435487739277E-117</v>
      </c>
      <c r="AJ5">
        <f>AJ$2*EXP(- AJ$1 * ($B5*_c+'Input spectra'!$Q4))</f>
        <v>3.1348123405783035E-121</v>
      </c>
      <c r="AK5">
        <f>AK$2*EXP(- AK$1 * ($B5*_c+'Input spectra'!$Q4))</f>
        <v>7.8537313507197827E-125</v>
      </c>
      <c r="AL5">
        <f>AL$2*EXP(- AL$1 * ($B5*_c+'Input spectra'!$Q4))</f>
        <v>1.9674325198919495E-128</v>
      </c>
      <c r="AM5">
        <f>AM$2*EXP(- AM$1 * ($B5*_c+'Input spectra'!$Q4))</f>
        <v>4.9281300596631884E-132</v>
      </c>
      <c r="AN5">
        <f>AN$2*EXP(- AN$1 * ($B5*_c+'Input spectra'!$Q4))</f>
        <v>1.2343040790446726E-135</v>
      </c>
      <c r="AO5">
        <f>AO$2*EXP(- AO$1 * ($B5*_c+'Input spectra'!$Q4))</f>
        <v>3.0911423682470991E-139</v>
      </c>
      <c r="AP5">
        <f>AP$2*EXP(- AP$1 * ($B5*_c+'Input spectra'!$Q4))</f>
        <v>7.7405499575028046E-143</v>
      </c>
      <c r="AQ5">
        <f>AQ$2*EXP(- AQ$1 * ($B5*_c+'Input spectra'!$Q4))</f>
        <v>1.9381156764183518E-146</v>
      </c>
      <c r="AR5">
        <f>AR$2*EXP(- AR$1 * ($B5*_c+'Input spectra'!$Q4))</f>
        <v>4.8522336886548243E-150</v>
      </c>
      <c r="AS5">
        <f>AS$2*EXP(- AS$1 * ($B5*_c+'Input spectra'!$Q4))</f>
        <v>1.2146660800993607E-153</v>
      </c>
      <c r="AT5">
        <f>AT$2*EXP(- AT$1 * ($B5*_c+'Input spectra'!$Q4))</f>
        <v>3.0403549721182015E-157</v>
      </c>
      <c r="AU5">
        <f>AU$2*EXP(- AU$1 * ($B5*_c+'Input spectra'!$Q4))</f>
        <v>7.6092675374549905E-161</v>
      </c>
      <c r="AV5">
        <f>AV$2*EXP(- AV$1 * ($B5*_c+'Input spectra'!$Q4))</f>
        <v>1.904195513242695E-164</v>
      </c>
      <c r="AW5">
        <f>AW$2*EXP(- AW$1 * ($B5*_c+'Input spectra'!$Q4))</f>
        <v>4.3010161850289359E-168</v>
      </c>
      <c r="AX5">
        <f>AX$2*EXP(- AX$1 * ($B5*_c+'Input spectra'!$Q4))</f>
        <v>9.3381490762120412E-172</v>
      </c>
      <c r="AY5">
        <f>AY$2*EXP(- AY$1 * ($B5*_c+'Input spectra'!$Q4))</f>
        <v>2.135922958791598E-175</v>
      </c>
      <c r="AZ5">
        <f>AZ$2*EXP(- AZ$1 * ($B5*_c+'Input spectra'!$Q4))</f>
        <v>4.9714394290972225E-179</v>
      </c>
      <c r="BA5">
        <f>BA$2*EXP(- BA$1 * ($B5*_c+'Input spectra'!$Q4))</f>
        <v>1.1685835117108653E-182</v>
      </c>
      <c r="BB5">
        <f>BB$2*EXP(- BB$1 * ($B5*_c+'Input spectra'!$Q4))</f>
        <v>2.7651763600247935E-186</v>
      </c>
      <c r="BC5">
        <f>BC$2*EXP(- BC$1 * ($B5*_c+'Input spectra'!$Q4))</f>
        <v>6.5753862939002288E-190</v>
      </c>
      <c r="BD5">
        <f>BD$2*EXP(- BD$1 * ($B5*_c+'Input spectra'!$Q4))</f>
        <v>1.5696221627923455E-193</v>
      </c>
      <c r="BE5">
        <f>BE$2*EXP(- BE$1 * ($B5*_c+'Input spectra'!$Q4))</f>
        <v>3.7586964285161951E-197</v>
      </c>
      <c r="BF5">
        <f>BF$2*EXP(- BF$1 * ($B5*_c+'Input spectra'!$Q4))</f>
        <v>9.0246388869708499E-201</v>
      </c>
      <c r="BG5">
        <f>BG$2*EXP(- BG$1 * ($B5*_c+'Input spectra'!$Q4))</f>
        <v>2.1717572484049558E-204</v>
      </c>
      <c r="BH5">
        <f>BH$2*EXP(- BH$1 * ($B5*_c+'Input spectra'!$Q4))</f>
        <v>5.2366972651053984E-208</v>
      </c>
      <c r="BI5">
        <f>BI$2*EXP(- BI$1 * ($B5*_c+'Input spectra'!$Q4))</f>
        <v>1.2649412571890573E-211</v>
      </c>
      <c r="BJ5">
        <f>BJ$2*EXP(- BJ$1 * ($B5*_c+'Input spectra'!$Q4))</f>
        <v>3.0603473802937035E-215</v>
      </c>
      <c r="BK5">
        <f>BK$2*EXP(- BK$1 * ($B5*_c+'Input spectra'!$Q4))</f>
        <v>7.4146956559414831E-219</v>
      </c>
      <c r="BL5">
        <f>BL$2*EXP(- BL$1 * ($B5*_c+'Input spectra'!$Q4))</f>
        <v>1.7988028602268967E-222</v>
      </c>
      <c r="BM5">
        <f>BM$2*EXP(- BM$1 * ($B5*_c+'Input spectra'!$Q4))</f>
        <v>4.369131574680258E-226</v>
      </c>
      <c r="BN5">
        <f>BN$2*EXP(- BN$1 * ($B5*_c+'Input spectra'!$Q4))</f>
        <v>1.0624003949709251E-229</v>
      </c>
      <c r="BO5">
        <f>BO$2*EXP(- BO$1 * ($B5*_c+'Input spectra'!$Q4))</f>
        <v>2.5859991194857979E-233</v>
      </c>
      <c r="BP5">
        <f>BP$2*EXP(- BP$1 * ($B5*_c+'Input spectra'!$Q4))</f>
        <v>6.3006502725308751E-237</v>
      </c>
      <c r="BQ5">
        <f>BQ$2*EXP(- BQ$1 * ($B5*_c+'Input spectra'!$Q4))</f>
        <v>1.5365000584117868E-240</v>
      </c>
      <c r="BR5">
        <f>BR$2*EXP(- BR$1 * ($B5*_c+'Input spectra'!$Q4))</f>
        <v>3.7501298966021254E-244</v>
      </c>
      <c r="BS5">
        <f>BS$2*EXP(- BS$1 * ($B5*_c+'Input spectra'!$Q4))</f>
        <v>9.160208945847542E-248</v>
      </c>
      <c r="BT5">
        <f>BT$2*EXP(- BT$1 * ($B5*_c+'Input spectra'!$Q4))</f>
        <v>2.2391888875060114E-251</v>
      </c>
      <c r="BU5">
        <f>BU$2*EXP(- BU$1 * ($B5*_c+'Input spectra'!$Q4))</f>
        <v>5.477534553059951E-255</v>
      </c>
      <c r="BV5">
        <f>BV$2*EXP(- BV$1 * ($B5*_c+'Input spectra'!$Q4))</f>
        <v>1.3408274924354254E-258</v>
      </c>
      <c r="BW5">
        <f>BW$2*EXP(- BW$1 * ($B5*_c+'Input spectra'!$Q4))</f>
        <v>3.28427700507071E-262</v>
      </c>
      <c r="BX5">
        <f>BX$2*EXP(- BX$1 * ($B5*_c+'Input spectra'!$Q4))</f>
        <v>8.049569464281368E-266</v>
      </c>
      <c r="BY5">
        <f>BY$2*EXP(- BY$1 * ($B5*_c+'Input spectra'!$Q4))</f>
        <v>1.9740560774170511E-269</v>
      </c>
      <c r="BZ5">
        <f>BZ$2*EXP(- BZ$1 * ($B5*_c+'Input spectra'!$Q4))</f>
        <v>4.8438331170022765E-273</v>
      </c>
      <c r="CA5">
        <f>CA$2*EXP(- CA$1 * ($B5*_c+'Input spectra'!$Q4))</f>
        <v>1.1891905083738292E-276</v>
      </c>
      <c r="CB5">
        <f>CB$2*EXP(- CB$1 * ($B5*_c+'Input spectra'!$Q4))</f>
        <v>2.9210348198086404E-280</v>
      </c>
      <c r="CC5">
        <f>CC$2*EXP(- CC$1 * ($B5*_c+'Input spectra'!$Q4))</f>
        <v>7.1785411962526851E-284</v>
      </c>
      <c r="CD5">
        <f>CD$2*EXP(- CD$1 * ($B5*_c+'Input spectra'!$Q4))</f>
        <v>1.764987143604559E-287</v>
      </c>
      <c r="CE5">
        <f>CE$2*EXP(- CE$1 * ($B5*_c+'Input spectra'!$Q4))</f>
        <v>4.3415523671808747E-291</v>
      </c>
      <c r="CF5">
        <f>CF$2*EXP(- CF$1 * ($B5*_c+'Input spectra'!$Q4))</f>
        <v>1.0684136812996178E-294</v>
      </c>
      <c r="CG5">
        <f>CG$2*EXP(- CG$1 * ($B5*_c+'Input spectra'!$Q4))</f>
        <v>2.6303765999068402E-298</v>
      </c>
      <c r="CH5">
        <f>CH$2*EXP(- CH$1 * ($B5*_c+'Input spectra'!$Q4))</f>
        <v>6.4784948792075515E-302</v>
      </c>
      <c r="CI5">
        <f>CI$2*EXP(- CI$1 * ($B5*_c+'Input spectra'!$Q4))</f>
        <v>1.5962539120121475E-305</v>
      </c>
      <c r="CJ5">
        <f>CJ$2*EXP(- CJ$1 * ($B5*_c+'Input spectra'!$Q4))</f>
        <v>0</v>
      </c>
      <c r="CK5">
        <f>CK$2*EXP(- CK$1 * ($B5*_c+'Input spectra'!$Q4))</f>
        <v>0</v>
      </c>
      <c r="CL5">
        <f>CL$2*EXP(- CL$1 * ($B5*_c+'Input spectra'!$Q4))</f>
        <v>0</v>
      </c>
      <c r="CM5">
        <f>CM$2*EXP(- CM$1 * ($B5*_c+'Input spectra'!$Q4))</f>
        <v>0</v>
      </c>
      <c r="CN5">
        <f>CN$2*EXP(- CN$1 * ($B5*_c+'Input spectra'!$Q4))</f>
        <v>0</v>
      </c>
      <c r="CO5">
        <f>CO$2*EXP(- CO$1 * ($B5*_c+'Input spectra'!$Q4))</f>
        <v>0</v>
      </c>
      <c r="CP5">
        <f>CP$2*EXP(- CP$1 * ($B5*_c+'Input spectra'!$Q4))</f>
        <v>0</v>
      </c>
      <c r="CQ5">
        <f>CQ$2*EXP(- CQ$1 * ($B5*_c+'Input spectra'!$Q4))</f>
        <v>0</v>
      </c>
      <c r="CR5">
        <f>CR$2*EXP(- CR$1 * ($B5*_c+'Input spectra'!$Q4))</f>
        <v>0</v>
      </c>
      <c r="CS5">
        <f>CS$2*EXP(- CS$1 * ($B5*_c+'Input spectra'!$Q4))</f>
        <v>0</v>
      </c>
      <c r="CT5">
        <f>CT$2*EXP(- CT$1 * ($B5*_c+'Input spectra'!$Q4))</f>
        <v>0</v>
      </c>
      <c r="CU5">
        <f>CU$2*EXP(- CU$1 * ($B5*_c+'Input spectra'!$Q4))</f>
        <v>0</v>
      </c>
      <c r="CV5">
        <f>CV$2*EXP(- CV$1 * ($B5*_c+'Input spectra'!$Q4))</f>
        <v>0</v>
      </c>
      <c r="CW5">
        <f>CW$2*EXP(- CW$1 * ($B5*_c+'Input spectra'!$Q4))</f>
        <v>0</v>
      </c>
      <c r="CX5">
        <f>CX$2*EXP(- CX$1 * ($B5*_c+'Input spectra'!$Q4))</f>
        <v>0</v>
      </c>
      <c r="CY5">
        <f>CY$2*EXP(- CY$1 * ($B5*_c+'Input spectra'!$Q4))</f>
        <v>0</v>
      </c>
      <c r="CZ5">
        <f>CZ$2*EXP(- CZ$1 * ($B5*_c+'Input spectra'!$Q4))</f>
        <v>0</v>
      </c>
      <c r="DA5">
        <f>DA$2*EXP(- DA$1 * ($B5*_c+'Input spectra'!$Q4))</f>
        <v>0</v>
      </c>
      <c r="DB5">
        <f>DB$2*EXP(- DB$1 * ($B5*_c+'Input spectra'!$Q4))</f>
        <v>0</v>
      </c>
      <c r="DC5">
        <f>DC$2*EXP(- DC$1 * ($B5*_c+'Input spectra'!$Q4))</f>
        <v>0</v>
      </c>
      <c r="DD5">
        <f>DD$2*EXP(- DD$1 * ($B5*_c+'Input spectra'!$Q4))</f>
        <v>0</v>
      </c>
      <c r="DE5">
        <f>DE$2*EXP(- DE$1 * ($B5*_c+'Input spectra'!$Q4))</f>
        <v>0</v>
      </c>
      <c r="DF5">
        <f>DF$2*EXP(- DF$1 * ($B5*_c+'Input spectra'!$Q4))</f>
        <v>0</v>
      </c>
      <c r="DG5">
        <f>DG$2*EXP(- DG$1 * ($B5*_c+'Input spectra'!$Q4))</f>
        <v>0</v>
      </c>
      <c r="DH5">
        <f>DH$2*EXP(- DH$1 * ($B5*_c+'Input spectra'!$Q4))</f>
        <v>0</v>
      </c>
      <c r="DI5">
        <f>DI$2*EXP(- DI$1 * ($B5*_c+'Input spectra'!$Q4))</f>
        <v>0</v>
      </c>
      <c r="DJ5">
        <f>DJ$2*EXP(- DJ$1 * ($B5*_c+'Input spectra'!$Q4))</f>
        <v>0</v>
      </c>
      <c r="DK5">
        <f>DK$2*EXP(- DK$1 * ($B5*_c+'Input spectra'!$Q4))</f>
        <v>0</v>
      </c>
      <c r="DL5">
        <f>DL$2*EXP(- DL$1 * ($B5*_c+'Input spectra'!$Q4))</f>
        <v>0</v>
      </c>
      <c r="DM5">
        <f>DM$2*EXP(- DM$1 * ($B5*_c+'Input spectra'!$Q4))</f>
        <v>0</v>
      </c>
      <c r="DN5">
        <f>DN$2*EXP(- DN$1 * ($B5*_c+'Input spectra'!$Q4))</f>
        <v>0</v>
      </c>
      <c r="DO5">
        <f>DO$2*EXP(- DO$1 * ($B5*_c+'Input spectra'!$Q4))</f>
        <v>0</v>
      </c>
      <c r="DP5">
        <f>DP$2*EXP(- DP$1 * ($B5*_c+'Input spectra'!$Q4))</f>
        <v>0</v>
      </c>
      <c r="DQ5">
        <f>DQ$2*EXP(- DQ$1 * ($B5*_c+'Input spectra'!$Q4))</f>
        <v>0</v>
      </c>
      <c r="DR5">
        <f>DR$2*EXP(- DR$1 * ($B5*_c+'Input spectra'!$Q4))</f>
        <v>0</v>
      </c>
      <c r="DS5">
        <f>DS$2*EXP(- DS$1 * ($B5*_c+'Input spectra'!$Q4))</f>
        <v>0</v>
      </c>
      <c r="DT5">
        <f>DT$2*EXP(- DT$1 * ($B5*_c+'Input spectra'!$Q4))</f>
        <v>0</v>
      </c>
      <c r="DU5">
        <f>DU$2*EXP(- DU$1 * ($B5*_c+'Input spectra'!$Q4))</f>
        <v>0</v>
      </c>
      <c r="DV5">
        <f>DV$2*EXP(- DV$1 * ($B5*_c+'Input spectra'!$Q4))</f>
        <v>0</v>
      </c>
      <c r="DW5">
        <f>DW$2*EXP(- DW$1 * ($B5*_c+'Input spectra'!$Q4))</f>
        <v>0</v>
      </c>
      <c r="DX5">
        <f>DX$2*EXP(- DX$1 * ($B5*_c+'Input spectra'!$Q4))</f>
        <v>0</v>
      </c>
      <c r="DY5">
        <f>DY$2*EXP(- DY$1 * ($B5*_c+'Input spectra'!$Q4))</f>
        <v>0</v>
      </c>
      <c r="DZ5">
        <f>DZ$2*EXP(- DZ$1 * ($B5*_c+'Input spectra'!$Q4))</f>
        <v>0</v>
      </c>
      <c r="EA5">
        <f>EA$2*EXP(- EA$1 * ($B5*_c+'Input spectra'!$Q4))</f>
        <v>0</v>
      </c>
      <c r="EB5">
        <f>EB$2*EXP(- EB$1 * ($B5*_c+'Input spectra'!$Q4))</f>
        <v>0</v>
      </c>
      <c r="EC5">
        <f>EC$2*EXP(- EC$1 * ($B5*_c+'Input spectra'!$Q4))</f>
        <v>0</v>
      </c>
      <c r="ED5">
        <f>ED$2*EXP(- ED$1 * ($B5*_c+'Input spectra'!$Q4))</f>
        <v>0</v>
      </c>
      <c r="EE5">
        <f>EE$2*EXP(- EE$1 * ($B5*_c+'Input spectra'!$Q4))</f>
        <v>0</v>
      </c>
      <c r="EF5">
        <f>EF$2*EXP(- EF$1 * ($B5*_c+'Input spectra'!$Q4))</f>
        <v>0</v>
      </c>
      <c r="EG5">
        <f>EG$2*EXP(- EG$1 * ($B5*_c+'Input spectra'!$Q4))</f>
        <v>0</v>
      </c>
      <c r="EH5">
        <f>EH$2*EXP(- EH$1 * ($B5*_c+'Input spectra'!$Q4))</f>
        <v>0</v>
      </c>
      <c r="EI5">
        <f>EI$2*EXP(- EI$1 * ($B5*_c+'Input spectra'!$Q4))</f>
        <v>0</v>
      </c>
      <c r="EJ5">
        <f>EJ$2*EXP(- EJ$1 * ($B5*_c+'Input spectra'!$Q4))</f>
        <v>0</v>
      </c>
      <c r="EK5">
        <f>EK$2*EXP(- EK$1 * ($B5*_c+'Input spectra'!$Q4))</f>
        <v>0</v>
      </c>
      <c r="EL5">
        <f>EL$2*EXP(- EL$1 * ($B5*_c+'Input spectra'!$Q4))</f>
        <v>0</v>
      </c>
      <c r="EM5">
        <f>EM$2*EXP(- EM$1 * ($B5*_c+'Input spectra'!$Q4))</f>
        <v>0</v>
      </c>
      <c r="EN5">
        <f>EN$2*EXP(- EN$1 * ($B5*_c+'Input spectra'!$Q4))</f>
        <v>0</v>
      </c>
      <c r="EO5">
        <f>EO$2*EXP(- EO$1 * ($B5*_c+'Input spectra'!$Q4))</f>
        <v>0</v>
      </c>
      <c r="EP5">
        <f>EP$2*EXP(- EP$1 * ($B5*_c+'Input spectra'!$Q4))</f>
        <v>0</v>
      </c>
      <c r="EQ5">
        <f>EQ$2*EXP(- EQ$1 * ($B5*_c+'Input spectra'!$Q4))</f>
        <v>0</v>
      </c>
      <c r="ER5">
        <f>ER$2*EXP(- ER$1 * ($B5*_c+'Input spectra'!$Q4))</f>
        <v>0</v>
      </c>
      <c r="ES5">
        <f>ES$2*EXP(- ES$1 * ($B5*_c+'Input spectra'!$Q4))</f>
        <v>0</v>
      </c>
      <c r="ET5">
        <f>ET$2*EXP(- ET$1 * ($B5*_c+'Input spectra'!$Q4))</f>
        <v>0</v>
      </c>
      <c r="EU5">
        <f>EU$2*EXP(- EU$1 * ($B5*_c+'Input spectra'!$Q4))</f>
        <v>0</v>
      </c>
      <c r="EV5">
        <f>EV$2*EXP(- EV$1 * ($B5*_c+'Input spectra'!$Q4))</f>
        <v>0</v>
      </c>
      <c r="EW5">
        <f>EW$2*EXP(- EW$1 * ($B5*_c+'Input spectra'!$Q4))</f>
        <v>0</v>
      </c>
      <c r="EY5">
        <f t="shared" si="0"/>
        <v>2.0659115791377906E-2</v>
      </c>
      <c r="FB5">
        <f>(1-EXP(-(B5*_c+'Input spectra'!$Q4)*_t))/2</f>
        <v>0.5</v>
      </c>
      <c r="FC5">
        <f>LN(1-FB5)/(-(B5*_c+'Input spectra'!$Q4))</f>
        <v>8.3690298709313479E-3</v>
      </c>
    </row>
    <row r="6" spans="1:159" x14ac:dyDescent="0.25">
      <c r="A6">
        <v>295</v>
      </c>
      <c r="B6">
        <f>'Input spectra'!B5</f>
        <v>2.6607145157256502</v>
      </c>
      <c r="C6">
        <f>C$2*EXP(- C$1 * ($B6*_c+'Input spectra'!$Q5))</f>
        <v>2.0653927966864227E-2</v>
      </c>
      <c r="D6">
        <f>D$2*EXP(- D$1 * ($B6*_c+'Input spectra'!$Q5))</f>
        <v>6.6179312459271186E-6</v>
      </c>
      <c r="E6">
        <f>E$2*EXP(- E$1 * ($B6*_c+'Input spectra'!$Q5))</f>
        <v>2.1204032975302468E-9</v>
      </c>
      <c r="F6">
        <f>F$2*EXP(- F$1 * ($B6*_c+'Input spectra'!$Q5))</f>
        <v>6.793459197485324E-13</v>
      </c>
      <c r="G6">
        <f>G$2*EXP(- G$1 * ($B6*_c+'Input spectra'!$Q5))</f>
        <v>2.1764034091083259E-16</v>
      </c>
      <c r="H6">
        <f>H$2*EXP(- H$1 * ($B6*_c+'Input spectra'!$Q5))</f>
        <v>6.9720964601859548E-20</v>
      </c>
      <c r="I6">
        <f>I$2*EXP(- I$1 * ($B6*_c+'Input spectra'!$Q5))</f>
        <v>2.2333797241603878E-23</v>
      </c>
      <c r="J6">
        <f>J$2*EXP(- J$1 * ($B6*_c+'Input spectra'!$Q5))</f>
        <v>7.1537962114235217E-27</v>
      </c>
      <c r="K6">
        <f>K$2*EXP(- K$1 * ($B6*_c+'Input spectra'!$Q5))</f>
        <v>2.2913159845646486E-30</v>
      </c>
      <c r="L6">
        <f>L$2*EXP(- L$1 * ($B6*_c+'Input spectra'!$Q5))</f>
        <v>7.3385022785177451E-34</v>
      </c>
      <c r="M6">
        <f>M$2*EXP(- M$1 * ($B6*_c+'Input spectra'!$Q5))</f>
        <v>2.3501928663930053E-37</v>
      </c>
      <c r="N6">
        <f>N$2*EXP(- N$1 * ($B6*_c+'Input spectra'!$Q5))</f>
        <v>7.5261484387326013E-41</v>
      </c>
      <c r="O6">
        <f>O$2*EXP(- O$1 * ($B6*_c+'Input spectra'!$Q5))</f>
        <v>2.4099877519757588E-44</v>
      </c>
      <c r="P6">
        <f>P$2*EXP(- P$1 * ($B6*_c+'Input spectra'!$Q5))</f>
        <v>7.7166576771086067E-48</v>
      </c>
      <c r="Q6">
        <f>Q$2*EXP(- Q$1 * ($B6*_c+'Input spectra'!$Q5))</f>
        <v>2.4706744882664586E-51</v>
      </c>
      <c r="R6">
        <f>R$2*EXP(- R$1 * ($B6*_c+'Input spectra'!$Q5))</f>
        <v>7.9099413998041108E-55</v>
      </c>
      <c r="S6">
        <f>S$2*EXP(- S$1 * ($B6*_c+'Input spectra'!$Q5))</f>
        <v>2.5322231307590916E-58</v>
      </c>
      <c r="T6">
        <f>T$2*EXP(- T$1 * ($B6*_c+'Input spectra'!$Q5))</f>
        <v>8.1058986005226176E-62</v>
      </c>
      <c r="U6">
        <f>U$2*EXP(- U$1 * ($B6*_c+'Input spectra'!$Q5))</f>
        <v>2.594599672172164E-65</v>
      </c>
      <c r="V6">
        <f>V$2*EXP(- V$1 * ($B6*_c+'Input spectra'!$Q5))</f>
        <v>8.3044149774791062E-69</v>
      </c>
      <c r="W6">
        <f>W$2*EXP(- W$1 * ($B6*_c+'Input spectra'!$Q5))</f>
        <v>2.6577657550728554E-72</v>
      </c>
      <c r="X6">
        <f>X$2*EXP(- X$1 * ($B6*_c+'Input spectra'!$Q5))</f>
        <v>8.5053619982261348E-76</v>
      </c>
      <c r="Y6">
        <f>Y$2*EXP(- Y$1 * ($B6*_c+'Input spectra'!$Q5))</f>
        <v>2.721678367574296E-79</v>
      </c>
      <c r="Z6">
        <f>Z$2*EXP(- Z$1 * ($B6*_c+'Input spectra'!$Q5))</f>
        <v>8.708595909523039E-83</v>
      </c>
      <c r="AA6">
        <f>AA$2*EXP(- AA$1 * ($B6*_c+'Input spectra'!$Q5))</f>
        <v>2.7862895211909495E-86</v>
      </c>
      <c r="AB6">
        <f>AB$2*EXP(- AB$1 * ($B6*_c+'Input spectra'!$Q5))</f>
        <v>8.9139566892868559E-90</v>
      </c>
      <c r="AC6">
        <f>AC$2*EXP(- AC$1 * ($B6*_c+'Input spectra'!$Q5))</f>
        <v>2.8515459098929427E-93</v>
      </c>
      <c r="AD6">
        <f>AD$2*EXP(- AD$1 * ($B6*_c+'Input spectra'!$Q5))</f>
        <v>9.1212669375174615E-97</v>
      </c>
      <c r="AE6">
        <f>AE$2*EXP(- AE$1 * ($B6*_c+'Input spectra'!$Q5))</f>
        <v>2.9173885493516182E-100</v>
      </c>
      <c r="AF6">
        <f>AF$2*EXP(- AF$1 * ($B6*_c+'Input spectra'!$Q5))</f>
        <v>9.3303307029174789E-104</v>
      </c>
      <c r="AG6">
        <f>AG$2*EXP(- AG$1 * ($B6*_c+'Input spectra'!$Q5))</f>
        <v>2.9837523953126357E-107</v>
      </c>
      <c r="AH6">
        <f>AH$2*EXP(- AH$1 * ($B6*_c+'Input spectra'!$Q5))</f>
        <v>9.5409322417759845E-111</v>
      </c>
      <c r="AI6">
        <f>AI$2*EXP(- AI$1 * ($B6*_c+'Input spectra'!$Q5))</f>
        <v>3.0505659399859882E-114</v>
      </c>
      <c r="AJ6">
        <f>AJ$2*EXP(- AJ$1 * ($B6*_c+'Input spectra'!$Q5))</f>
        <v>9.7528347055020316E-118</v>
      </c>
      <c r="AK6">
        <f>AK$2*EXP(- AK$1 * ($B6*_c+'Input spectra'!$Q5))</f>
        <v>3.1177507852790714E-121</v>
      </c>
      <c r="AL6">
        <f>AL$2*EXP(- AL$1 * ($B6*_c+'Input spectra'!$Q5))</f>
        <v>9.9657787530059391E-125</v>
      </c>
      <c r="AM6">
        <f>AM$2*EXP(- AM$1 * ($B6*_c+'Input spectra'!$Q5))</f>
        <v>3.1852211916414761E-128</v>
      </c>
      <c r="AN6">
        <f>AN$2*EXP(- AN$1 * ($B6*_c+'Input spectra'!$Q5))</f>
        <v>1.0179481083946651E-131</v>
      </c>
      <c r="AO6">
        <f>AO$2*EXP(- AO$1 * ($B6*_c+'Input spectra'!$Q5))</f>
        <v>3.2528836012320771E-135</v>
      </c>
      <c r="AP6">
        <f>AP$2*EXP(- AP$1 * ($B6*_c+'Input spectra'!$Q5))</f>
        <v>1.03936328886463E-138</v>
      </c>
      <c r="AQ6">
        <f>AQ$2*EXP(- AQ$1 * ($B6*_c+'Input spectra'!$Q5))</f>
        <v>3.3206361340450197E-142</v>
      </c>
      <c r="AR6">
        <f>AR$2*EXP(- AR$1 * ($B6*_c+'Input spectra'!$Q5))</f>
        <v>1.0607898210272955E-145</v>
      </c>
      <c r="AS6">
        <f>AS$2*EXP(- AS$1 * ($B6*_c+'Input spectra'!$Q5))</f>
        <v>3.388368055570287E-149</v>
      </c>
      <c r="AT6">
        <f>AT$2*EXP(- AT$1 * ($B6*_c+'Input spectra'!$Q5))</f>
        <v>1.0821912214659146E-152</v>
      </c>
      <c r="AU6">
        <f>AU$2*EXP(- AU$1 * ($B6*_c+'Input spectra'!$Q5))</f>
        <v>3.4559592144882077E-156</v>
      </c>
      <c r="AV6">
        <f>AV$2*EXP(- AV$1 * ($B6*_c+'Input spectra'!$Q5))</f>
        <v>1.1035279362909073E-159</v>
      </c>
      <c r="AW6">
        <f>AW$2*EXP(- AW$1 * ($B6*_c+'Input spectra'!$Q5))</f>
        <v>3.1804524810253897E-163</v>
      </c>
      <c r="AX6">
        <f>AX$2*EXP(- AX$1 * ($B6*_c+'Input spectra'!$Q5))</f>
        <v>8.8109893651327028E-167</v>
      </c>
      <c r="AY6">
        <f>AY$2*EXP(- AY$1 * ($B6*_c+'Input spectra'!$Q5))</f>
        <v>2.5715531092275701E-170</v>
      </c>
      <c r="AZ6">
        <f>AZ$2*EXP(- AZ$1 * ($B6*_c+'Input spectra'!$Q5))</f>
        <v>7.6372693309797905E-174</v>
      </c>
      <c r="BA6">
        <f>BA$2*EXP(- BA$1 * ($B6*_c+'Input spectra'!$Q5))</f>
        <v>2.2906658862427295E-177</v>
      </c>
      <c r="BB6">
        <f>BB$2*EXP(- BB$1 * ($B6*_c+'Input spectra'!$Q5))</f>
        <v>6.9162529602270598E-181</v>
      </c>
      <c r="BC6">
        <f>BC$2*EXP(- BC$1 * ($B6*_c+'Input spectra'!$Q5))</f>
        <v>2.0985307901305674E-184</v>
      </c>
      <c r="BD6">
        <f>BD$2*EXP(- BD$1 * ($B6*_c+'Input spectra'!$Q5))</f>
        <v>6.3919774728926707E-188</v>
      </c>
      <c r="BE6">
        <f>BE$2*EXP(- BE$1 * ($B6*_c+'Input spectra'!$Q5))</f>
        <v>1.9530951639383232E-191</v>
      </c>
      <c r="BF6">
        <f>BF$2*EXP(- BF$1 * ($B6*_c+'Input spectra'!$Q5))</f>
        <v>5.9835927357140319E-195</v>
      </c>
      <c r="BG6">
        <f>BG$2*EXP(- BG$1 * ($B6*_c+'Input spectra'!$Q5))</f>
        <v>1.8373399272777864E-198</v>
      </c>
      <c r="BH6">
        <f>BH$2*EXP(- BH$1 * ($B6*_c+'Input spectra'!$Q5))</f>
        <v>5.6530358669327904E-202</v>
      </c>
      <c r="BI6">
        <f>BI$2*EXP(- BI$1 * ($B6*_c+'Input spectra'!$Q5))</f>
        <v>1.7423711464633642E-205</v>
      </c>
      <c r="BJ6">
        <f>BJ$2*EXP(- BJ$1 * ($B6*_c+'Input spectra'!$Q5))</f>
        <v>5.378820839719193E-209</v>
      </c>
      <c r="BK6">
        <f>BK$2*EXP(- BK$1 * ($B6*_c+'Input spectra'!$Q5))</f>
        <v>1.6628601369788441E-212</v>
      </c>
      <c r="BL6">
        <f>BL$2*EXP(- BL$1 * ($B6*_c+'Input spectra'!$Q5))</f>
        <v>5.1474484022385204E-216</v>
      </c>
      <c r="BM6">
        <f>BM$2*EXP(- BM$1 * ($B6*_c+'Input spectra'!$Q5))</f>
        <v>1.5953265608769986E-219</v>
      </c>
      <c r="BN6">
        <f>BN$2*EXP(- BN$1 * ($B6*_c+'Input spectra'!$Q5))</f>
        <v>4.9498123595097205E-223</v>
      </c>
      <c r="BO6">
        <f>BO$2*EXP(- BO$1 * ($B6*_c+'Input spectra'!$Q5))</f>
        <v>1.5373576908478834E-226</v>
      </c>
      <c r="BP6">
        <f>BP$2*EXP(- BP$1 * ($B6*_c+'Input spectra'!$Q5))</f>
        <v>4.779450478636888E-230</v>
      </c>
      <c r="BQ6">
        <f>BQ$2*EXP(- BQ$1 * ($B6*_c+'Input spectra'!$Q5))</f>
        <v>1.4872062880237486E-233</v>
      </c>
      <c r="BR6">
        <f>BR$2*EXP(- BR$1 * ($B6*_c+'Input spectra'!$Q5))</f>
        <v>4.6315993339818807E-237</v>
      </c>
      <c r="BS6">
        <f>BS$2*EXP(- BS$1 * ($B6*_c+'Input spectra'!$Q5))</f>
        <v>1.4435641621826736E-240</v>
      </c>
      <c r="BT6">
        <f>BT$2*EXP(- BT$1 * ($B6*_c+'Input spectra'!$Q5))</f>
        <v>4.5026426597399442E-244</v>
      </c>
      <c r="BU6">
        <f>BU$2*EXP(- BU$1 * ($B6*_c+'Input spectra'!$Q5))</f>
        <v>1.4054257852233489E-247</v>
      </c>
      <c r="BV6">
        <f>BV$2*EXP(- BV$1 * ($B6*_c+'Input spectra'!$Q5))</f>
        <v>4.3897697098253514E-251</v>
      </c>
      <c r="BW6">
        <f>BW$2*EXP(- BW$1 * ($B6*_c+'Input spectra'!$Q5))</f>
        <v>1.3720017040038172E-254</v>
      </c>
      <c r="BX6">
        <f>BX$2*EXP(- BX$1 * ($B6*_c+'Input spectra'!$Q5))</f>
        <v>4.2907534815023833E-258</v>
      </c>
      <c r="BY6">
        <f>BY$2*EXP(- BY$1 * ($B6*_c+'Input spectra'!$Q5))</f>
        <v>1.3426611925388432E-261</v>
      </c>
      <c r="BZ6">
        <f>BZ$2*EXP(- BZ$1 * ($B6*_c+'Input spectra'!$Q5))</f>
        <v>4.2038011331110088E-265</v>
      </c>
      <c r="CA6">
        <f>CA$2*EXP(- CA$1 * ($B6*_c+'Input spectra'!$Q5))</f>
        <v>1.3168929262960096E-268</v>
      </c>
      <c r="CB6">
        <f>CB$2*EXP(- CB$1 * ($B6*_c+'Input spectra'!$Q5))</f>
        <v>4.1274498439818976E-272</v>
      </c>
      <c r="CC6">
        <f>CC$2*EXP(- CC$1 * ($B6*_c+'Input spectra'!$Q5))</f>
        <v>1.2942772201905929E-275</v>
      </c>
      <c r="CD6">
        <f>CD$2*EXP(- CD$1 * ($B6*_c+'Input spectra'!$Q5))</f>
        <v>4.0604923496729561E-279</v>
      </c>
      <c r="CE6">
        <f>CE$2*EXP(- CE$1 * ($B6*_c+'Input spectra'!$Q5))</f>
        <v>1.2744659414368873E-282</v>
      </c>
      <c r="CF6">
        <f>CF$2*EXP(- CF$1 * ($B6*_c+'Input spectra'!$Q5))</f>
        <v>4.0019224697592724E-286</v>
      </c>
      <c r="CG6">
        <f>CG$2*EXP(- CG$1 * ($B6*_c+'Input spectra'!$Q5))</f>
        <v>1.257167665202583E-289</v>
      </c>
      <c r="CH6">
        <f>CH$2*EXP(- CH$1 * ($B6*_c+'Input spectra'!$Q5))</f>
        <v>3.9508944698077191E-293</v>
      </c>
      <c r="CI6">
        <f>CI$2*EXP(- CI$1 * ($B6*_c+'Input spectra'!$Q5))</f>
        <v>1.2421365018696901E-296</v>
      </c>
      <c r="CJ6">
        <f>CJ$2*EXP(- CJ$1 * ($B6*_c+'Input spectra'!$Q5))</f>
        <v>3.9066922206667734E-300</v>
      </c>
      <c r="CK6">
        <f>CK$2*EXP(- CK$1 * ($B6*_c+'Input spectra'!$Q5))</f>
        <v>1.2291635518847522E-303</v>
      </c>
      <c r="CL6">
        <f>CL$2*EXP(- CL$1 * ($B6*_c+'Input spectra'!$Q5))</f>
        <v>3.8687054383724465E-307</v>
      </c>
      <c r="CM6">
        <f>CM$2*EXP(- CM$1 * ($B6*_c+'Input spectra'!$Q5))</f>
        <v>0</v>
      </c>
      <c r="CN6">
        <f>CN$2*EXP(- CN$1 * ($B6*_c+'Input spectra'!$Q5))</f>
        <v>0</v>
      </c>
      <c r="CO6">
        <f>CO$2*EXP(- CO$1 * ($B6*_c+'Input spectra'!$Q5))</f>
        <v>0</v>
      </c>
      <c r="CP6">
        <f>CP$2*EXP(- CP$1 * ($B6*_c+'Input spectra'!$Q5))</f>
        <v>0</v>
      </c>
      <c r="CQ6">
        <f>CQ$2*EXP(- CQ$1 * ($B6*_c+'Input spectra'!$Q5))</f>
        <v>0</v>
      </c>
      <c r="CR6">
        <f>CR$2*EXP(- CR$1 * ($B6*_c+'Input spectra'!$Q5))</f>
        <v>0</v>
      </c>
      <c r="CS6">
        <f>CS$2*EXP(- CS$1 * ($B6*_c+'Input spectra'!$Q5))</f>
        <v>0</v>
      </c>
      <c r="CT6">
        <f>CT$2*EXP(- CT$1 * ($B6*_c+'Input spectra'!$Q5))</f>
        <v>0</v>
      </c>
      <c r="CU6">
        <f>CU$2*EXP(- CU$1 * ($B6*_c+'Input spectra'!$Q5))</f>
        <v>0</v>
      </c>
      <c r="CV6">
        <f>CV$2*EXP(- CV$1 * ($B6*_c+'Input spectra'!$Q5))</f>
        <v>0</v>
      </c>
      <c r="CW6">
        <f>CW$2*EXP(- CW$1 * ($B6*_c+'Input spectra'!$Q5))</f>
        <v>0</v>
      </c>
      <c r="CX6">
        <f>CX$2*EXP(- CX$1 * ($B6*_c+'Input spectra'!$Q5))</f>
        <v>0</v>
      </c>
      <c r="CY6">
        <f>CY$2*EXP(- CY$1 * ($B6*_c+'Input spectra'!$Q5))</f>
        <v>0</v>
      </c>
      <c r="CZ6">
        <f>CZ$2*EXP(- CZ$1 * ($B6*_c+'Input spectra'!$Q5))</f>
        <v>0</v>
      </c>
      <c r="DA6">
        <f>DA$2*EXP(- DA$1 * ($B6*_c+'Input spectra'!$Q5))</f>
        <v>0</v>
      </c>
      <c r="DB6">
        <f>DB$2*EXP(- DB$1 * ($B6*_c+'Input spectra'!$Q5))</f>
        <v>0</v>
      </c>
      <c r="DC6">
        <f>DC$2*EXP(- DC$1 * ($B6*_c+'Input spectra'!$Q5))</f>
        <v>0</v>
      </c>
      <c r="DD6">
        <f>DD$2*EXP(- DD$1 * ($B6*_c+'Input spectra'!$Q5))</f>
        <v>0</v>
      </c>
      <c r="DE6">
        <f>DE$2*EXP(- DE$1 * ($B6*_c+'Input spectra'!$Q5))</f>
        <v>0</v>
      </c>
      <c r="DF6">
        <f>DF$2*EXP(- DF$1 * ($B6*_c+'Input spectra'!$Q5))</f>
        <v>0</v>
      </c>
      <c r="DG6">
        <f>DG$2*EXP(- DG$1 * ($B6*_c+'Input spectra'!$Q5))</f>
        <v>0</v>
      </c>
      <c r="DH6">
        <f>DH$2*EXP(- DH$1 * ($B6*_c+'Input spectra'!$Q5))</f>
        <v>0</v>
      </c>
      <c r="DI6">
        <f>DI$2*EXP(- DI$1 * ($B6*_c+'Input spectra'!$Q5))</f>
        <v>0</v>
      </c>
      <c r="DJ6">
        <f>DJ$2*EXP(- DJ$1 * ($B6*_c+'Input spectra'!$Q5))</f>
        <v>0</v>
      </c>
      <c r="DK6">
        <f>DK$2*EXP(- DK$1 * ($B6*_c+'Input spectra'!$Q5))</f>
        <v>0</v>
      </c>
      <c r="DL6">
        <f>DL$2*EXP(- DL$1 * ($B6*_c+'Input spectra'!$Q5))</f>
        <v>0</v>
      </c>
      <c r="DM6">
        <f>DM$2*EXP(- DM$1 * ($B6*_c+'Input spectra'!$Q5))</f>
        <v>0</v>
      </c>
      <c r="DN6">
        <f>DN$2*EXP(- DN$1 * ($B6*_c+'Input spectra'!$Q5))</f>
        <v>0</v>
      </c>
      <c r="DO6">
        <f>DO$2*EXP(- DO$1 * ($B6*_c+'Input spectra'!$Q5))</f>
        <v>0</v>
      </c>
      <c r="DP6">
        <f>DP$2*EXP(- DP$1 * ($B6*_c+'Input spectra'!$Q5))</f>
        <v>0</v>
      </c>
      <c r="DQ6">
        <f>DQ$2*EXP(- DQ$1 * ($B6*_c+'Input spectra'!$Q5))</f>
        <v>0</v>
      </c>
      <c r="DR6">
        <f>DR$2*EXP(- DR$1 * ($B6*_c+'Input spectra'!$Q5))</f>
        <v>0</v>
      </c>
      <c r="DS6">
        <f>DS$2*EXP(- DS$1 * ($B6*_c+'Input spectra'!$Q5))</f>
        <v>0</v>
      </c>
      <c r="DT6">
        <f>DT$2*EXP(- DT$1 * ($B6*_c+'Input spectra'!$Q5))</f>
        <v>0</v>
      </c>
      <c r="DU6">
        <f>DU$2*EXP(- DU$1 * ($B6*_c+'Input spectra'!$Q5))</f>
        <v>0</v>
      </c>
      <c r="DV6">
        <f>DV$2*EXP(- DV$1 * ($B6*_c+'Input spectra'!$Q5))</f>
        <v>0</v>
      </c>
      <c r="DW6">
        <f>DW$2*EXP(- DW$1 * ($B6*_c+'Input spectra'!$Q5))</f>
        <v>0</v>
      </c>
      <c r="DX6">
        <f>DX$2*EXP(- DX$1 * ($B6*_c+'Input spectra'!$Q5))</f>
        <v>0</v>
      </c>
      <c r="DY6">
        <f>DY$2*EXP(- DY$1 * ($B6*_c+'Input spectra'!$Q5))</f>
        <v>0</v>
      </c>
      <c r="DZ6">
        <f>DZ$2*EXP(- DZ$1 * ($B6*_c+'Input spectra'!$Q5))</f>
        <v>0</v>
      </c>
      <c r="EA6">
        <f>EA$2*EXP(- EA$1 * ($B6*_c+'Input spectra'!$Q5))</f>
        <v>0</v>
      </c>
      <c r="EB6">
        <f>EB$2*EXP(- EB$1 * ($B6*_c+'Input spectra'!$Q5))</f>
        <v>0</v>
      </c>
      <c r="EC6">
        <f>EC$2*EXP(- EC$1 * ($B6*_c+'Input spectra'!$Q5))</f>
        <v>0</v>
      </c>
      <c r="ED6">
        <f>ED$2*EXP(- ED$1 * ($B6*_c+'Input spectra'!$Q5))</f>
        <v>0</v>
      </c>
      <c r="EE6">
        <f>EE$2*EXP(- EE$1 * ($B6*_c+'Input spectra'!$Q5))</f>
        <v>0</v>
      </c>
      <c r="EF6">
        <f>EF$2*EXP(- EF$1 * ($B6*_c+'Input spectra'!$Q5))</f>
        <v>0</v>
      </c>
      <c r="EG6">
        <f>EG$2*EXP(- EG$1 * ($B6*_c+'Input spectra'!$Q5))</f>
        <v>0</v>
      </c>
      <c r="EH6">
        <f>EH$2*EXP(- EH$1 * ($B6*_c+'Input spectra'!$Q5))</f>
        <v>0</v>
      </c>
      <c r="EI6">
        <f>EI$2*EXP(- EI$1 * ($B6*_c+'Input spectra'!$Q5))</f>
        <v>0</v>
      </c>
      <c r="EJ6">
        <f>EJ$2*EXP(- EJ$1 * ($B6*_c+'Input spectra'!$Q5))</f>
        <v>0</v>
      </c>
      <c r="EK6">
        <f>EK$2*EXP(- EK$1 * ($B6*_c+'Input spectra'!$Q5))</f>
        <v>0</v>
      </c>
      <c r="EL6">
        <f>EL$2*EXP(- EL$1 * ($B6*_c+'Input spectra'!$Q5))</f>
        <v>0</v>
      </c>
      <c r="EM6">
        <f>EM$2*EXP(- EM$1 * ($B6*_c+'Input spectra'!$Q5))</f>
        <v>0</v>
      </c>
      <c r="EN6">
        <f>EN$2*EXP(- EN$1 * ($B6*_c+'Input spectra'!$Q5))</f>
        <v>0</v>
      </c>
      <c r="EO6">
        <f>EO$2*EXP(- EO$1 * ($B6*_c+'Input spectra'!$Q5))</f>
        <v>0</v>
      </c>
      <c r="EP6">
        <f>EP$2*EXP(- EP$1 * ($B6*_c+'Input spectra'!$Q5))</f>
        <v>0</v>
      </c>
      <c r="EQ6">
        <f>EQ$2*EXP(- EQ$1 * ($B6*_c+'Input spectra'!$Q5))</f>
        <v>0</v>
      </c>
      <c r="ER6">
        <f>ER$2*EXP(- ER$1 * ($B6*_c+'Input spectra'!$Q5))</f>
        <v>0</v>
      </c>
      <c r="ES6">
        <f>ES$2*EXP(- ES$1 * ($B6*_c+'Input spectra'!$Q5))</f>
        <v>0</v>
      </c>
      <c r="ET6">
        <f>ET$2*EXP(- ET$1 * ($B6*_c+'Input spectra'!$Q5))</f>
        <v>0</v>
      </c>
      <c r="EU6">
        <f>EU$2*EXP(- EU$1 * ($B6*_c+'Input spectra'!$Q5))</f>
        <v>0</v>
      </c>
      <c r="EV6">
        <f>EV$2*EXP(- EV$1 * ($B6*_c+'Input spectra'!$Q5))</f>
        <v>0</v>
      </c>
      <c r="EW6">
        <f>EW$2*EXP(- EW$1 * ($B6*_c+'Input spectra'!$Q5))</f>
        <v>0</v>
      </c>
      <c r="EY6">
        <f t="shared" si="0"/>
        <v>2.0660548019193016E-2</v>
      </c>
      <c r="FB6">
        <f>(1-EXP(-(B6*_c+'Input spectra'!$Q5)*_t))/2</f>
        <v>0.5</v>
      </c>
      <c r="FC6">
        <f>LN(1-FB6)/(-(B6*_c+'Input spectra'!$Q5))</f>
        <v>8.6227685584080171E-3</v>
      </c>
    </row>
    <row r="7" spans="1:159" x14ac:dyDescent="0.25">
      <c r="A7">
        <v>300</v>
      </c>
      <c r="B7">
        <f>'Input spectra'!B6</f>
        <v>2.5840243257970901</v>
      </c>
      <c r="C7">
        <f>C$2*EXP(- C$1 * ($B7*_c+'Input spectra'!$Q6))</f>
        <v>2.0653927966864227E-2</v>
      </c>
      <c r="D7">
        <f>D$2*EXP(- D$1 * ($B7*_c+'Input spectra'!$Q6))</f>
        <v>8.4443901562887826E-6</v>
      </c>
      <c r="E7">
        <f>E$2*EXP(- E$1 * ($B7*_c+'Input spectra'!$Q6))</f>
        <v>3.4523160768347432E-9</v>
      </c>
      <c r="F7">
        <f>F$2*EXP(- F$1 * ($B7*_c+'Input spectra'!$Q6))</f>
        <v>1.4113316824071128E-12</v>
      </c>
      <c r="G7">
        <f>G$2*EXP(- G$1 * ($B7*_c+'Input spectra'!$Q6))</f>
        <v>5.7693057711397741E-16</v>
      </c>
      <c r="H7">
        <f>H$2*EXP(- H$1 * ($B7*_c+'Input spectra'!$Q6))</f>
        <v>2.35827032645004E-19</v>
      </c>
      <c r="I7">
        <f>I$2*EXP(- I$1 * ($B7*_c+'Input spectra'!$Q6))</f>
        <v>9.6391515471463126E-23</v>
      </c>
      <c r="J7">
        <f>J$2*EXP(- J$1 * ($B7*_c+'Input spectra'!$Q6))</f>
        <v>3.9396609113241184E-26</v>
      </c>
      <c r="K7">
        <f>K$2*EXP(- K$1 * ($B7*_c+'Input spectra'!$Q6))</f>
        <v>1.6101016825308195E-29</v>
      </c>
      <c r="L7">
        <f>L$2*EXP(- L$1 * ($B7*_c+'Input spectra'!$Q6))</f>
        <v>6.5799378613363081E-33</v>
      </c>
      <c r="M7">
        <f>M$2*EXP(- M$1 * ($B7*_c+'Input spectra'!$Q6))</f>
        <v>2.6888334513225489E-36</v>
      </c>
      <c r="N7">
        <f>N$2*EXP(- N$1 * ($B7*_c+'Input spectra'!$Q6))</f>
        <v>1.0987002373535614E-39</v>
      </c>
      <c r="O7">
        <f>O$2*EXP(- O$1 * ($B7*_c+'Input spectra'!$Q6))</f>
        <v>4.4891830445595214E-43</v>
      </c>
      <c r="P7">
        <f>P$2*EXP(- P$1 * ($B7*_c+'Input spectra'!$Q6))</f>
        <v>1.8341200273907255E-46</v>
      </c>
      <c r="Q7">
        <f>Q$2*EXP(- Q$1 * ($B7*_c+'Input spectra'!$Q6))</f>
        <v>7.4930751640911957E-50</v>
      </c>
      <c r="R7">
        <f>R$2*EXP(- R$1 * ($B7*_c+'Input spectra'!$Q6))</f>
        <v>3.0610037682094732E-53</v>
      </c>
      <c r="S7">
        <f>S$2*EXP(- S$1 * ($B7*_c+'Input spectra'!$Q6))</f>
        <v>1.2503701855402334E-56</v>
      </c>
      <c r="T7">
        <f>T$2*EXP(- T$1 * ($B7*_c+'Input spectra'!$Q6))</f>
        <v>5.1072115160943E-60</v>
      </c>
      <c r="U7">
        <f>U$2*EXP(- U$1 * ($B7*_c+'Input spectra'!$Q6))</f>
        <v>2.0859268610428671E-63</v>
      </c>
      <c r="V7">
        <f>V$2*EXP(- V$1 * ($B7*_c+'Input spectra'!$Q6))</f>
        <v>8.5189055012164083E-67</v>
      </c>
      <c r="W7">
        <f>W$2*EXP(- W$1 * ($B7*_c+'Input spectra'!$Q6))</f>
        <v>3.478864382385046E-70</v>
      </c>
      <c r="X7">
        <f>X$2*EXP(- X$1 * ($B7*_c+'Input spectra'!$Q6))</f>
        <v>1.4205601902544299E-73</v>
      </c>
      <c r="Y7">
        <f>Y$2*EXP(- Y$1 * ($B7*_c+'Input spectra'!$Q6))</f>
        <v>5.8002896128098981E-77</v>
      </c>
      <c r="Z7">
        <f>Z$2*EXP(- Z$1 * ($B7*_c+'Input spectra'!$Q6))</f>
        <v>2.3681382707130744E-80</v>
      </c>
      <c r="AA7">
        <f>AA$2*EXP(- AA$1 * ($B7*_c+'Input spectra'!$Q6))</f>
        <v>9.6678788309779156E-84</v>
      </c>
      <c r="AB7">
        <f>AB$2*EXP(- AB$1 * ($B7*_c+'Input spectra'!$Q6))</f>
        <v>3.9465855057077596E-87</v>
      </c>
      <c r="AC7">
        <f>AC$2*EXP(- AC$1 * ($B7*_c+'Input spectra'!$Q6))</f>
        <v>1.6109327284372151E-90</v>
      </c>
      <c r="AD7">
        <f>AD$2*EXP(- AD$1 * ($B7*_c+'Input spectra'!$Q6))</f>
        <v>6.5750376253472886E-94</v>
      </c>
      <c r="AE7">
        <f>AE$2*EXP(- AE$1 * ($B7*_c+'Input spectra'!$Q6))</f>
        <v>2.683387488999653E-97</v>
      </c>
      <c r="AF7">
        <f>AF$2*EXP(- AF$1 * ($B7*_c+'Input spectra'!$Q6))</f>
        <v>1.0950455723722727E-100</v>
      </c>
      <c r="AG7">
        <f>AG$2*EXP(- AG$1 * ($B7*_c+'Input spectra'!$Q6))</f>
        <v>4.4683170090501877E-104</v>
      </c>
      <c r="AH7">
        <f>AH$2*EXP(- AH$1 * ($B7*_c+'Input spectra'!$Q6))</f>
        <v>1.8231317220912625E-107</v>
      </c>
      <c r="AI7">
        <f>AI$2*EXP(- AI$1 * ($B7*_c+'Input spectra'!$Q6))</f>
        <v>7.4379575096101994E-111</v>
      </c>
      <c r="AJ7">
        <f>AJ$2*EXP(- AJ$1 * ($B7*_c+'Input spectra'!$Q6))</f>
        <v>3.034241749070797E-114</v>
      </c>
      <c r="AK7">
        <f>AK$2*EXP(- AK$1 * ($B7*_c+'Input spectra'!$Q6))</f>
        <v>1.23767538320724E-117</v>
      </c>
      <c r="AL7">
        <f>AL$2*EXP(- AL$1 * ($B7*_c+'Input spectra'!$Q6))</f>
        <v>5.0480382503446186E-121</v>
      </c>
      <c r="AM7">
        <f>AM$2*EXP(- AM$1 * ($B7*_c+'Input spectra'!$Q6))</f>
        <v>2.0587188075095867E-124</v>
      </c>
      <c r="AN7">
        <f>AN$2*EXP(- AN$1 * ($B7*_c+'Input spectra'!$Q6))</f>
        <v>8.3951626586723234E-128</v>
      </c>
      <c r="AO7">
        <f>AO$2*EXP(- AO$1 * ($B7*_c+'Input spectra'!$Q6))</f>
        <v>3.4230877981739496E-131</v>
      </c>
      <c r="AP7">
        <f>AP$2*EXP(- AP$1 * ($B7*_c+'Input spectra'!$Q6))</f>
        <v>1.3956063227684836E-134</v>
      </c>
      <c r="AQ7">
        <f>AQ$2*EXP(- AQ$1 * ($B7*_c+'Input spectra'!$Q6))</f>
        <v>5.6893530499187425E-138</v>
      </c>
      <c r="AR7">
        <f>AR$2*EXP(- AR$1 * ($B7*_c+'Input spectra'!$Q6))</f>
        <v>2.3190866652324801E-141</v>
      </c>
      <c r="AS7">
        <f>AS$2*EXP(- AS$1 * ($B7*_c+'Input spectra'!$Q6))</f>
        <v>9.4520117652998611E-145</v>
      </c>
      <c r="AT7">
        <f>AT$2*EXP(- AT$1 * ($B7*_c+'Input spectra'!$Q6))</f>
        <v>3.8519773202735436E-148</v>
      </c>
      <c r="AU7">
        <f>AU$2*EXP(- AU$1 * ($B7*_c+'Input spectra'!$Q6))</f>
        <v>1.5696194191381162E-151</v>
      </c>
      <c r="AV7">
        <f>AV$2*EXP(- AV$1 * ($B7*_c+'Input spectra'!$Q6))</f>
        <v>6.3952146599738296E-155</v>
      </c>
      <c r="AW7">
        <f>AW$2*EXP(- AW$1 * ($B7*_c+'Input spectra'!$Q6))</f>
        <v>2.3518344383986725E-158</v>
      </c>
      <c r="AX7">
        <f>AX$2*EXP(- AX$1 * ($B7*_c+'Input spectra'!$Q6))</f>
        <v>8.3135890162911749E-162</v>
      </c>
      <c r="AY7">
        <f>AY$2*EXP(- AY$1 * ($B7*_c+'Input spectra'!$Q6))</f>
        <v>3.0960317956969925E-165</v>
      </c>
      <c r="AZ7">
        <f>AZ$2*EXP(- AZ$1 * ($B7*_c+'Input spectra'!$Q6))</f>
        <v>1.1732594486124461E-168</v>
      </c>
      <c r="BA7">
        <f>BA$2*EXP(- BA$1 * ($B7*_c+'Input spectra'!$Q6))</f>
        <v>4.4901799056831572E-172</v>
      </c>
      <c r="BB7">
        <f>BB$2*EXP(- BB$1 * ($B7*_c+'Input spectra'!$Q6))</f>
        <v>1.7298916518085445E-175</v>
      </c>
      <c r="BC7">
        <f>BC$2*EXP(- BC$1 * ($B7*_c+'Input spectra'!$Q6))</f>
        <v>6.6974490627445172E-179</v>
      </c>
      <c r="BD7">
        <f>BD$2*EXP(- BD$1 * ($B7*_c+'Input spectra'!$Q6))</f>
        <v>2.6030070791867987E-182</v>
      </c>
      <c r="BE7">
        <f>BE$2*EXP(- BE$1 * ($B7*_c+'Input spectra'!$Q6))</f>
        <v>1.0148679979738524E-185</v>
      </c>
      <c r="BF7">
        <f>BF$2*EXP(- BF$1 * ($B7*_c+'Input spectra'!$Q6))</f>
        <v>3.9672924839776373E-189</v>
      </c>
      <c r="BG7">
        <f>BG$2*EXP(- BG$1 * ($B7*_c+'Input spectra'!$Q6))</f>
        <v>1.5544177466652362E-192</v>
      </c>
      <c r="BH7">
        <f>BH$2*EXP(- BH$1 * ($B7*_c+'Input spectra'!$Q6))</f>
        <v>6.102475070646879E-196</v>
      </c>
      <c r="BI7">
        <f>BI$2*EXP(- BI$1 * ($B7*_c+'Input spectra'!$Q6))</f>
        <v>2.3999985728781284E-199</v>
      </c>
      <c r="BJ7">
        <f>BJ$2*EXP(- BJ$1 * ($B7*_c+'Input spectra'!$Q6))</f>
        <v>9.4537351583349255E-203</v>
      </c>
      <c r="BK7">
        <f>BK$2*EXP(- BK$1 * ($B7*_c+'Input spectra'!$Q6))</f>
        <v>3.7292209464294121E-206</v>
      </c>
      <c r="BL7">
        <f>BL$2*EXP(- BL$1 * ($B7*_c+'Input spectra'!$Q6))</f>
        <v>1.4729921571487403E-209</v>
      </c>
      <c r="BM7">
        <f>BM$2*EXP(- BM$1 * ($B7*_c+'Input spectra'!$Q6))</f>
        <v>5.8251091603389976E-213</v>
      </c>
      <c r="BN7">
        <f>BN$2*EXP(- BN$1 * ($B7*_c+'Input spectra'!$Q6))</f>
        <v>2.3061590065606558E-216</v>
      </c>
      <c r="BO7">
        <f>BO$2*EXP(- BO$1 * ($B7*_c+'Input spectra'!$Q6))</f>
        <v>9.1394797925510995E-220</v>
      </c>
      <c r="BP7">
        <f>BP$2*EXP(- BP$1 * ($B7*_c+'Input spectra'!$Q6))</f>
        <v>3.6255221111594775E-223</v>
      </c>
      <c r="BQ7">
        <f>BQ$2*EXP(- BQ$1 * ($B7*_c+'Input spectra'!$Q6))</f>
        <v>1.4394939531755381E-226</v>
      </c>
      <c r="BR7">
        <f>BR$2*EXP(- BR$1 * ($B7*_c+'Input spectra'!$Q6))</f>
        <v>5.7202584929066385E-230</v>
      </c>
      <c r="BS7">
        <f>BS$2*EXP(- BS$1 * ($B7*_c+'Input spectra'!$Q6))</f>
        <v>2.2749235335762227E-233</v>
      </c>
      <c r="BT7">
        <f>BT$2*EXP(- BT$1 * ($B7*_c+'Input spectra'!$Q6))</f>
        <v>9.0540780344319577E-237</v>
      </c>
      <c r="BU7">
        <f>BU$2*EXP(- BU$1 * ($B7*_c+'Input spectra'!$Q6))</f>
        <v>3.606041401723766E-240</v>
      </c>
      <c r="BV7">
        <f>BV$2*EXP(- BV$1 * ($B7*_c+'Input spectra'!$Q6))</f>
        <v>1.4371780273017034E-243</v>
      </c>
      <c r="BW7">
        <f>BW$2*EXP(- BW$1 * ($B7*_c+'Input spectra'!$Q6))</f>
        <v>5.7315161689561896E-247</v>
      </c>
      <c r="BX7">
        <f>BX$2*EXP(- BX$1 * ($B7*_c+'Input spectra'!$Q6))</f>
        <v>2.2871490855157846E-250</v>
      </c>
      <c r="BY7">
        <f>BY$2*EXP(- BY$1 * ($B7*_c+'Input spectra'!$Q6))</f>
        <v>9.1321573818136831E-254</v>
      </c>
      <c r="BZ7">
        <f>BZ$2*EXP(- BZ$1 * ($B7*_c+'Input spectra'!$Q6))</f>
        <v>3.6483387308937913E-257</v>
      </c>
      <c r="CA7">
        <f>CA$2*EXP(- CA$1 * ($B7*_c+'Input spectra'!$Q6))</f>
        <v>1.4583087967125834E-260</v>
      </c>
      <c r="CB7">
        <f>CB$2*EXP(- CB$1 * ($B7*_c+'Input spectra'!$Q6))</f>
        <v>5.8321256902045964E-264</v>
      </c>
      <c r="CC7">
        <f>CC$2*EXP(- CC$1 * ($B7*_c+'Input spectra'!$Q6))</f>
        <v>2.3335570235065681E-267</v>
      </c>
      <c r="CD7">
        <f>CD$2*EXP(- CD$1 * ($B7*_c+'Input spectra'!$Q6))</f>
        <v>9.3414834105140732E-271</v>
      </c>
      <c r="CE7">
        <f>CE$2*EXP(- CE$1 * ($B7*_c+'Input spectra'!$Q6))</f>
        <v>3.7412042940241874E-274</v>
      </c>
      <c r="CF7">
        <f>CF$2*EXP(- CF$1 * ($B7*_c+'Input spectra'!$Q6))</f>
        <v>1.4989871184059242E-277</v>
      </c>
      <c r="CG7">
        <f>CG$2*EXP(- CG$1 * ($B7*_c+'Input spectra'!$Q6))</f>
        <v>6.0085332970453335E-281</v>
      </c>
      <c r="CH7">
        <f>CH$2*EXP(- CH$1 * ($B7*_c+'Input spectra'!$Q6))</f>
        <v>2.409443459105825E-284</v>
      </c>
      <c r="CI7">
        <f>CI$2*EXP(- CI$1 * ($B7*_c+'Input spectra'!$Q6))</f>
        <v>9.6657748348591346E-288</v>
      </c>
      <c r="CJ7">
        <f>CJ$2*EXP(- CJ$1 * ($B7*_c+'Input spectra'!$Q6))</f>
        <v>3.8790250776134711E-291</v>
      </c>
      <c r="CK7">
        <f>CK$2*EXP(- CK$1 * ($B7*_c+'Input spectra'!$Q6))</f>
        <v>1.5572885956368525E-294</v>
      </c>
      <c r="CL7">
        <f>CL$2*EXP(- CL$1 * ($B7*_c+'Input spectra'!$Q6))</f>
        <v>6.2541908997797334E-298</v>
      </c>
      <c r="CM7">
        <f>CM$2*EXP(- CM$1 * ($B7*_c+'Input spectra'!$Q6))</f>
        <v>2.5126028905213518E-301</v>
      </c>
      <c r="CN7">
        <f>CN$2*EXP(- CN$1 * ($B7*_c+'Input spectra'!$Q6))</f>
        <v>1.0097705300885907E-304</v>
      </c>
      <c r="CO7">
        <f>CO$2*EXP(- CO$1 * ($B7*_c+'Input spectra'!$Q6))</f>
        <v>4.0594135284991048E-308</v>
      </c>
      <c r="CP7">
        <f>CP$2*EXP(- CP$1 * ($B7*_c+'Input spectra'!$Q6))</f>
        <v>0</v>
      </c>
      <c r="CQ7">
        <f>CQ$2*EXP(- CQ$1 * ($B7*_c+'Input spectra'!$Q6))</f>
        <v>0</v>
      </c>
      <c r="CR7">
        <f>CR$2*EXP(- CR$1 * ($B7*_c+'Input spectra'!$Q6))</f>
        <v>0</v>
      </c>
      <c r="CS7">
        <f>CS$2*EXP(- CS$1 * ($B7*_c+'Input spectra'!$Q6))</f>
        <v>0</v>
      </c>
      <c r="CT7">
        <f>CT$2*EXP(- CT$1 * ($B7*_c+'Input spectra'!$Q6))</f>
        <v>0</v>
      </c>
      <c r="CU7">
        <f>CU$2*EXP(- CU$1 * ($B7*_c+'Input spectra'!$Q6))</f>
        <v>0</v>
      </c>
      <c r="CV7">
        <f>CV$2*EXP(- CV$1 * ($B7*_c+'Input spectra'!$Q6))</f>
        <v>0</v>
      </c>
      <c r="CW7">
        <f>CW$2*EXP(- CW$1 * ($B7*_c+'Input spectra'!$Q6))</f>
        <v>0</v>
      </c>
      <c r="CX7">
        <f>CX$2*EXP(- CX$1 * ($B7*_c+'Input spectra'!$Q6))</f>
        <v>0</v>
      </c>
      <c r="CY7">
        <f>CY$2*EXP(- CY$1 * ($B7*_c+'Input spectra'!$Q6))</f>
        <v>0</v>
      </c>
      <c r="CZ7">
        <f>CZ$2*EXP(- CZ$1 * ($B7*_c+'Input spectra'!$Q6))</f>
        <v>0</v>
      </c>
      <c r="DA7">
        <f>DA$2*EXP(- DA$1 * ($B7*_c+'Input spectra'!$Q6))</f>
        <v>0</v>
      </c>
      <c r="DB7">
        <f>DB$2*EXP(- DB$1 * ($B7*_c+'Input spectra'!$Q6))</f>
        <v>0</v>
      </c>
      <c r="DC7">
        <f>DC$2*EXP(- DC$1 * ($B7*_c+'Input spectra'!$Q6))</f>
        <v>0</v>
      </c>
      <c r="DD7">
        <f>DD$2*EXP(- DD$1 * ($B7*_c+'Input spectra'!$Q6))</f>
        <v>0</v>
      </c>
      <c r="DE7">
        <f>DE$2*EXP(- DE$1 * ($B7*_c+'Input spectra'!$Q6))</f>
        <v>0</v>
      </c>
      <c r="DF7">
        <f>DF$2*EXP(- DF$1 * ($B7*_c+'Input spectra'!$Q6))</f>
        <v>0</v>
      </c>
      <c r="DG7">
        <f>DG$2*EXP(- DG$1 * ($B7*_c+'Input spectra'!$Q6))</f>
        <v>0</v>
      </c>
      <c r="DH7">
        <f>DH$2*EXP(- DH$1 * ($B7*_c+'Input spectra'!$Q6))</f>
        <v>0</v>
      </c>
      <c r="DI7">
        <f>DI$2*EXP(- DI$1 * ($B7*_c+'Input spectra'!$Q6))</f>
        <v>0</v>
      </c>
      <c r="DJ7">
        <f>DJ$2*EXP(- DJ$1 * ($B7*_c+'Input spectra'!$Q6))</f>
        <v>0</v>
      </c>
      <c r="DK7">
        <f>DK$2*EXP(- DK$1 * ($B7*_c+'Input spectra'!$Q6))</f>
        <v>0</v>
      </c>
      <c r="DL7">
        <f>DL$2*EXP(- DL$1 * ($B7*_c+'Input spectra'!$Q6))</f>
        <v>0</v>
      </c>
      <c r="DM7">
        <f>DM$2*EXP(- DM$1 * ($B7*_c+'Input spectra'!$Q6))</f>
        <v>0</v>
      </c>
      <c r="DN7">
        <f>DN$2*EXP(- DN$1 * ($B7*_c+'Input spectra'!$Q6))</f>
        <v>0</v>
      </c>
      <c r="DO7">
        <f>DO$2*EXP(- DO$1 * ($B7*_c+'Input spectra'!$Q6))</f>
        <v>0</v>
      </c>
      <c r="DP7">
        <f>DP$2*EXP(- DP$1 * ($B7*_c+'Input spectra'!$Q6))</f>
        <v>0</v>
      </c>
      <c r="DQ7">
        <f>DQ$2*EXP(- DQ$1 * ($B7*_c+'Input spectra'!$Q6))</f>
        <v>0</v>
      </c>
      <c r="DR7">
        <f>DR$2*EXP(- DR$1 * ($B7*_c+'Input spectra'!$Q6))</f>
        <v>0</v>
      </c>
      <c r="DS7">
        <f>DS$2*EXP(- DS$1 * ($B7*_c+'Input spectra'!$Q6))</f>
        <v>0</v>
      </c>
      <c r="DT7">
        <f>DT$2*EXP(- DT$1 * ($B7*_c+'Input spectra'!$Q6))</f>
        <v>0</v>
      </c>
      <c r="DU7">
        <f>DU$2*EXP(- DU$1 * ($B7*_c+'Input spectra'!$Q6))</f>
        <v>0</v>
      </c>
      <c r="DV7">
        <f>DV$2*EXP(- DV$1 * ($B7*_c+'Input spectra'!$Q6))</f>
        <v>0</v>
      </c>
      <c r="DW7">
        <f>DW$2*EXP(- DW$1 * ($B7*_c+'Input spectra'!$Q6))</f>
        <v>0</v>
      </c>
      <c r="DX7">
        <f>DX$2*EXP(- DX$1 * ($B7*_c+'Input spectra'!$Q6))</f>
        <v>0</v>
      </c>
      <c r="DY7">
        <f>DY$2*EXP(- DY$1 * ($B7*_c+'Input spectra'!$Q6))</f>
        <v>0</v>
      </c>
      <c r="DZ7">
        <f>DZ$2*EXP(- DZ$1 * ($B7*_c+'Input spectra'!$Q6))</f>
        <v>0</v>
      </c>
      <c r="EA7">
        <f>EA$2*EXP(- EA$1 * ($B7*_c+'Input spectra'!$Q6))</f>
        <v>0</v>
      </c>
      <c r="EB7">
        <f>EB$2*EXP(- EB$1 * ($B7*_c+'Input spectra'!$Q6))</f>
        <v>0</v>
      </c>
      <c r="EC7">
        <f>EC$2*EXP(- EC$1 * ($B7*_c+'Input spectra'!$Q6))</f>
        <v>0</v>
      </c>
      <c r="ED7">
        <f>ED$2*EXP(- ED$1 * ($B7*_c+'Input spectra'!$Q6))</f>
        <v>0</v>
      </c>
      <c r="EE7">
        <f>EE$2*EXP(- EE$1 * ($B7*_c+'Input spectra'!$Q6))</f>
        <v>0</v>
      </c>
      <c r="EF7">
        <f>EF$2*EXP(- EF$1 * ($B7*_c+'Input spectra'!$Q6))</f>
        <v>0</v>
      </c>
      <c r="EG7">
        <f>EG$2*EXP(- EG$1 * ($B7*_c+'Input spectra'!$Q6))</f>
        <v>0</v>
      </c>
      <c r="EH7">
        <f>EH$2*EXP(- EH$1 * ($B7*_c+'Input spectra'!$Q6))</f>
        <v>0</v>
      </c>
      <c r="EI7">
        <f>EI$2*EXP(- EI$1 * ($B7*_c+'Input spectra'!$Q6))</f>
        <v>0</v>
      </c>
      <c r="EJ7">
        <f>EJ$2*EXP(- EJ$1 * ($B7*_c+'Input spectra'!$Q6))</f>
        <v>0</v>
      </c>
      <c r="EK7">
        <f>EK$2*EXP(- EK$1 * ($B7*_c+'Input spectra'!$Q6))</f>
        <v>0</v>
      </c>
      <c r="EL7">
        <f>EL$2*EXP(- EL$1 * ($B7*_c+'Input spectra'!$Q6))</f>
        <v>0</v>
      </c>
      <c r="EM7">
        <f>EM$2*EXP(- EM$1 * ($B7*_c+'Input spectra'!$Q6))</f>
        <v>0</v>
      </c>
      <c r="EN7">
        <f>EN$2*EXP(- EN$1 * ($B7*_c+'Input spectra'!$Q6))</f>
        <v>0</v>
      </c>
      <c r="EO7">
        <f>EO$2*EXP(- EO$1 * ($B7*_c+'Input spectra'!$Q6))</f>
        <v>0</v>
      </c>
      <c r="EP7">
        <f>EP$2*EXP(- EP$1 * ($B7*_c+'Input spectra'!$Q6))</f>
        <v>0</v>
      </c>
      <c r="EQ7">
        <f>EQ$2*EXP(- EQ$1 * ($B7*_c+'Input spectra'!$Q6))</f>
        <v>0</v>
      </c>
      <c r="ER7">
        <f>ER$2*EXP(- ER$1 * ($B7*_c+'Input spectra'!$Q6))</f>
        <v>0</v>
      </c>
      <c r="ES7">
        <f>ES$2*EXP(- ES$1 * ($B7*_c+'Input spectra'!$Q6))</f>
        <v>0</v>
      </c>
      <c r="ET7">
        <f>ET$2*EXP(- ET$1 * ($B7*_c+'Input spectra'!$Q6))</f>
        <v>0</v>
      </c>
      <c r="EU7">
        <f>EU$2*EXP(- EU$1 * ($B7*_c+'Input spectra'!$Q6))</f>
        <v>0</v>
      </c>
      <c r="EV7">
        <f>EV$2*EXP(- EV$1 * ($B7*_c+'Input spectra'!$Q6))</f>
        <v>0</v>
      </c>
      <c r="EW7">
        <f>EW$2*EXP(- EW$1 * ($B7*_c+'Input spectra'!$Q6))</f>
        <v>0</v>
      </c>
      <c r="EY7">
        <f t="shared" si="0"/>
        <v>2.06623758107485E-2</v>
      </c>
      <c r="FB7">
        <f>(1-EXP(-(B7*_c+'Input spectra'!$Q6)*_t))/2</f>
        <v>0.5</v>
      </c>
      <c r="FC7">
        <f>LN(1-FB7)/(-(B7*_c+'Input spectra'!$Q6))</f>
        <v>8.8923744082740411E-3</v>
      </c>
    </row>
    <row r="8" spans="1:159" x14ac:dyDescent="0.25">
      <c r="A8">
        <v>305</v>
      </c>
      <c r="B8">
        <f>'Input spectra'!B7</f>
        <v>2.5073341358685299</v>
      </c>
      <c r="C8">
        <f>C$2*EXP(- C$1 * ($B8*_c+'Input spectra'!$Q7))</f>
        <v>2.0653927966864227E-2</v>
      </c>
      <c r="D8">
        <f>D$2*EXP(- D$1 * ($B8*_c+'Input spectra'!$Q7))</f>
        <v>1.0705891577326002E-5</v>
      </c>
      <c r="E8">
        <f>E$2*EXP(- E$1 * ($B8*_c+'Input spectra'!$Q7))</f>
        <v>5.5490629383284005E-9</v>
      </c>
      <c r="F8">
        <f>F$2*EXP(- F$1 * ($B8*_c+'Input spectra'!$Q7))</f>
        <v>2.8760255566250657E-12</v>
      </c>
      <c r="G8">
        <f>G$2*EXP(- G$1 * ($B8*_c+'Input spectra'!$Q7))</f>
        <v>1.4905335537233822E-15</v>
      </c>
      <c r="H8">
        <f>H$2*EXP(- H$1 * ($B8*_c+'Input spectra'!$Q7))</f>
        <v>7.7244281229582554E-19</v>
      </c>
      <c r="I8">
        <f>I$2*EXP(- I$1 * ($B8*_c+'Input spectra'!$Q7))</f>
        <v>4.0028204349757297E-22</v>
      </c>
      <c r="J8">
        <f>J$2*EXP(- J$1 * ($B8*_c+'Input spectra'!$Q7))</f>
        <v>2.0741525434911335E-25</v>
      </c>
      <c r="K8">
        <f>K$2*EXP(- K$1 * ($B8*_c+'Input spectra'!$Q7))</f>
        <v>1.0747060748145812E-28</v>
      </c>
      <c r="L8">
        <f>L$2*EXP(- L$1 * ($B8*_c+'Input spectra'!$Q7))</f>
        <v>5.5681732834640404E-32</v>
      </c>
      <c r="M8">
        <f>M$2*EXP(- M$1 * ($B8*_c+'Input spectra'!$Q7))</f>
        <v>2.884758106006264E-35</v>
      </c>
      <c r="N8">
        <f>N$2*EXP(- N$1 * ($B8*_c+'Input spectra'!$Q7))</f>
        <v>1.4944427009018946E-38</v>
      </c>
      <c r="O8">
        <f>O$2*EXP(- O$1 * ($B8*_c+'Input spectra'!$Q7))</f>
        <v>7.7414428817180541E-42</v>
      </c>
      <c r="P8">
        <f>P$2*EXP(- P$1 * ($B8*_c+'Input spectra'!$Q7))</f>
        <v>4.0099310304911226E-45</v>
      </c>
      <c r="Q8">
        <f>Q$2*EXP(- Q$1 * ($B8*_c+'Input spectra'!$Q7))</f>
        <v>2.0769392271762333E-48</v>
      </c>
      <c r="R8">
        <f>R$2*EXP(- R$1 * ($B8*_c+'Input spectra'!$Q7))</f>
        <v>1.0756775730744888E-51</v>
      </c>
      <c r="S8">
        <f>S$2*EXP(- S$1 * ($B8*_c+'Input spectra'!$Q7))</f>
        <v>5.5707210167930699E-55</v>
      </c>
      <c r="T8">
        <f>T$2*EXP(- T$1 * ($B8*_c+'Input spectra'!$Q7))</f>
        <v>2.8847700095857905E-58</v>
      </c>
      <c r="U8">
        <f>U$2*EXP(- U$1 * ($B8*_c+'Input spectra'!$Q7))</f>
        <v>1.4937605185939951E-61</v>
      </c>
      <c r="V8">
        <f>V$2*EXP(- V$1 * ($B8*_c+'Input spectra'!$Q7))</f>
        <v>7.7342864103356055E-65</v>
      </c>
      <c r="W8">
        <f>W$2*EXP(- W$1 * ($B8*_c+'Input spectra'!$Q7))</f>
        <v>4.0043174400192061E-68</v>
      </c>
      <c r="X8">
        <f>X$2*EXP(- X$1 * ($B8*_c+'Input spectra'!$Q7))</f>
        <v>2.0730281028539736E-71</v>
      </c>
      <c r="Y8">
        <f>Y$2*EXP(- Y$1 * ($B8*_c+'Input spectra'!$Q7))</f>
        <v>1.0731236805181736E-74</v>
      </c>
      <c r="Z8">
        <f>Z$2*EXP(- Z$1 * ($B8*_c+'Input spectra'!$Q7))</f>
        <v>5.5547140397827025E-78</v>
      </c>
      <c r="AA8">
        <f>AA$2*EXP(- AA$1 * ($B8*_c+'Input spectra'!$Q7))</f>
        <v>2.8750168768901614E-81</v>
      </c>
      <c r="AB8">
        <f>AB$2*EXP(- AB$1 * ($B8*_c+'Input spectra'!$Q7))</f>
        <v>1.4879394768200231E-84</v>
      </c>
      <c r="AC8">
        <f>AC$2*EXP(- AC$1 * ($B8*_c+'Input spectra'!$Q7))</f>
        <v>7.7000882859613526E-88</v>
      </c>
      <c r="AD8">
        <f>AD$2*EXP(- AD$1 * ($B8*_c+'Input spectra'!$Q7))</f>
        <v>3.9844748701439274E-91</v>
      </c>
      <c r="AE8">
        <f>AE$2*EXP(- AE$1 * ($B8*_c+'Input spectra'!$Q7))</f>
        <v>2.0616303086434993E-94</v>
      </c>
      <c r="AF8">
        <f>AF$2*EXP(- AF$1 * ($B8*_c+'Input spectra'!$Q7))</f>
        <v>1.0666308565027547E-97</v>
      </c>
      <c r="AG8">
        <f>AG$2*EXP(- AG$1 * ($B8*_c+'Input spectra'!$Q7))</f>
        <v>5.5179845054707737E-101</v>
      </c>
      <c r="AH8">
        <f>AH$2*EXP(- AH$1 * ($B8*_c+'Input spectra'!$Q7))</f>
        <v>2.8543623051359724E-104</v>
      </c>
      <c r="AI8">
        <f>AI$2*EXP(- AI$1 * ($B8*_c+'Input spectra'!$Q7))</f>
        <v>1.4763838733064386E-107</v>
      </c>
      <c r="AJ8">
        <f>AJ$2*EXP(- AJ$1 * ($B8*_c+'Input spectra'!$Q7))</f>
        <v>7.635725885417871E-111</v>
      </c>
      <c r="AK8">
        <f>AK$2*EXP(- AK$1 * ($B8*_c+'Input spectra'!$Q7))</f>
        <v>3.9487664918898163E-114</v>
      </c>
      <c r="AL8">
        <f>AL$2*EXP(- AL$1 * ($B8*_c+'Input spectra'!$Q7))</f>
        <v>2.0418878579838819E-117</v>
      </c>
      <c r="AM8">
        <f>AM$2*EXP(- AM$1 * ($B8*_c+'Input spectra'!$Q7))</f>
        <v>1.0557493717396223E-120</v>
      </c>
      <c r="AN8">
        <f>AN$2*EXP(- AN$1 * ($B8*_c+'Input spectra'!$Q7))</f>
        <v>5.45817511082858E-124</v>
      </c>
      <c r="AO8">
        <f>AO$2*EXP(- AO$1 * ($B8*_c+'Input spectra'!$Q7))</f>
        <v>2.8215707075185659E-127</v>
      </c>
      <c r="AP8">
        <f>AP$2*EXP(- AP$1 * ($B8*_c+'Input spectra'!$Q7))</f>
        <v>1.4584460813268682E-130</v>
      </c>
      <c r="AQ8">
        <f>AQ$2*EXP(- AQ$1 * ($B8*_c+'Input spectra'!$Q7))</f>
        <v>7.537804754400901E-134</v>
      </c>
      <c r="AR8">
        <f>AR$2*EXP(- AR$1 * ($B8*_c+'Input spectra'!$Q7))</f>
        <v>3.895413170189052E-137</v>
      </c>
      <c r="AS8">
        <f>AS$2*EXP(- AS$1 * ($B8*_c+'Input spectra'!$Q7))</f>
        <v>2.0128682662707521E-140</v>
      </c>
      <c r="AT8">
        <f>AT$2*EXP(- AT$1 * ($B8*_c+'Input spectra'!$Q7))</f>
        <v>1.0399904970549689E-143</v>
      </c>
      <c r="AU8">
        <f>AU$2*EXP(- AU$1 * ($B8*_c+'Input spectra'!$Q7))</f>
        <v>5.3727243889577506E-147</v>
      </c>
      <c r="AV8">
        <f>AV$2*EXP(- AV$1 * ($B8*_c+'Input spectra'!$Q7))</f>
        <v>2.7752996184346841E-150</v>
      </c>
      <c r="AW8">
        <f>AW$2*EXP(- AW$1 * ($B8*_c+'Input spectra'!$Q7))</f>
        <v>1.2939456801550455E-153</v>
      </c>
      <c r="AX8">
        <f>AX$2*EXP(- AX$1 * ($B8*_c+'Input spectra'!$Q7))</f>
        <v>5.7989905464156536E-157</v>
      </c>
      <c r="AY8">
        <f>AY$2*EXP(- AY$1 * ($B8*_c+'Input spectra'!$Q7))</f>
        <v>2.7379392748727863E-160</v>
      </c>
      <c r="AZ8">
        <f>AZ$2*EXP(- AZ$1 * ($B8*_c+'Input spectra'!$Q7))</f>
        <v>1.3154277816529153E-163</v>
      </c>
      <c r="BA8">
        <f>BA$2*EXP(- BA$1 * ($B8*_c+'Input spectra'!$Q7))</f>
        <v>6.3825061425961376E-167</v>
      </c>
      <c r="BB8">
        <f>BB$2*EXP(- BB$1 * ($B8*_c+'Input spectra'!$Q7))</f>
        <v>3.1174604486735346E-170</v>
      </c>
      <c r="BC8">
        <f>BC$2*EXP(- BC$1 * ($B8*_c+'Input spectra'!$Q7))</f>
        <v>1.5301923227564778E-173</v>
      </c>
      <c r="BD8">
        <f>BD$2*EXP(- BD$1 * ($B8*_c+'Input spectra'!$Q7))</f>
        <v>7.5399158453000087E-177</v>
      </c>
      <c r="BE8">
        <f>BE$2*EXP(- BE$1 * ($B8*_c+'Input spectra'!$Q7))</f>
        <v>3.7269645119490318E-180</v>
      </c>
      <c r="BF8">
        <f>BF$2*EXP(- BF$1 * ($B8*_c+'Input spectra'!$Q7))</f>
        <v>1.847117270168743E-183</v>
      </c>
      <c r="BG8">
        <f>BG$2*EXP(- BG$1 * ($B8*_c+'Input spectra'!$Q7))</f>
        <v>9.1753480057064493E-187</v>
      </c>
      <c r="BH8">
        <f>BH$2*EXP(- BH$1 * ($B8*_c+'Input spectra'!$Q7))</f>
        <v>4.5668354469914174E-190</v>
      </c>
      <c r="BI8">
        <f>BI$2*EXP(- BI$1 * ($B8*_c+'Input spectra'!$Q7))</f>
        <v>2.2770621418041991E-193</v>
      </c>
      <c r="BJ8">
        <f>BJ$2*EXP(- BJ$1 * ($B8*_c+'Input spectra'!$Q7))</f>
        <v>1.1371608015285699E-196</v>
      </c>
      <c r="BK8">
        <f>BK$2*EXP(- BK$1 * ($B8*_c+'Input spectra'!$Q7))</f>
        <v>5.6871032665351229E-200</v>
      </c>
      <c r="BL8">
        <f>BL$2*EXP(- BL$1 * ($B8*_c+'Input spectra'!$Q7))</f>
        <v>2.8479213002952494E-203</v>
      </c>
      <c r="BM8">
        <f>BM$2*EXP(- BM$1 * ($B8*_c+'Input spectra'!$Q7))</f>
        <v>1.4278617758502841E-206</v>
      </c>
      <c r="BN8">
        <f>BN$2*EXP(- BN$1 * ($B8*_c+'Input spectra'!$Q7))</f>
        <v>7.1668101041873832E-210</v>
      </c>
      <c r="BO8">
        <f>BO$2*EXP(- BO$1 * ($B8*_c+'Input spectra'!$Q7))</f>
        <v>3.6009133941247202E-213</v>
      </c>
      <c r="BP8">
        <f>BP$2*EXP(- BP$1 * ($B8*_c+'Input spectra'!$Q7))</f>
        <v>1.8109910641286641E-216</v>
      </c>
      <c r="BQ8">
        <f>BQ$2*EXP(- BQ$1 * ($B8*_c+'Input spectra'!$Q7))</f>
        <v>9.11612232540801E-220</v>
      </c>
      <c r="BR8">
        <f>BR$2*EXP(- BR$1 * ($B8*_c+'Input spectra'!$Q7))</f>
        <v>4.5927256559195668E-223</v>
      </c>
      <c r="BS8">
        <f>BS$2*EXP(- BS$1 * ($B8*_c+'Input spectra'!$Q7))</f>
        <v>2.3156675117909988E-226</v>
      </c>
      <c r="BT8">
        <f>BT$2*EXP(- BT$1 * ($B8*_c+'Input spectra'!$Q7))</f>
        <v>1.1684447524224129E-229</v>
      </c>
      <c r="BU8">
        <f>BU$2*EXP(- BU$1 * ($B8*_c+'Input spectra'!$Q7))</f>
        <v>5.8999619101059271E-233</v>
      </c>
      <c r="BV8">
        <f>BV$2*EXP(- BV$1 * ($B8*_c+'Input spectra'!$Q7))</f>
        <v>2.9811485540448384E-236</v>
      </c>
      <c r="BW8">
        <f>BW$2*EXP(- BW$1 * ($B8*_c+'Input spectra'!$Q7))</f>
        <v>1.5072910524930798E-239</v>
      </c>
      <c r="BX8">
        <f>BX$2*EXP(- BX$1 * ($B8*_c+'Input spectra'!$Q7))</f>
        <v>7.6256457069578563E-243</v>
      </c>
      <c r="BY8">
        <f>BY$2*EXP(- BY$1 * ($B8*_c+'Input spectra'!$Q7))</f>
        <v>3.8602024906681047E-246</v>
      </c>
      <c r="BZ8">
        <f>BZ$2*EXP(- BZ$1 * ($B8*_c+'Input spectra'!$Q7))</f>
        <v>1.9551784548747544E-249</v>
      </c>
      <c r="CA8">
        <f>CA$2*EXP(- CA$1 * ($B8*_c+'Input spectra'!$Q7))</f>
        <v>9.90821209883855E-253</v>
      </c>
      <c r="CB8">
        <f>CB$2*EXP(- CB$1 * ($B8*_c+'Input spectra'!$Q7))</f>
        <v>5.0237408036464662E-256</v>
      </c>
      <c r="CC8">
        <f>CC$2*EXP(- CC$1 * ($B8*_c+'Input spectra'!$Q7))</f>
        <v>2.5484335683333386E-259</v>
      </c>
      <c r="CD8">
        <f>CD$2*EXP(- CD$1 * ($B8*_c+'Input spectra'!$Q7))</f>
        <v>1.293377483462471E-262</v>
      </c>
      <c r="CE8">
        <f>CE$2*EXP(- CE$1 * ($B8*_c+'Input spectra'!$Q7))</f>
        <v>6.567127123614141E-266</v>
      </c>
      <c r="CF8">
        <f>CF$2*EXP(- CF$1 * ($B8*_c+'Input spectra'!$Q7))</f>
        <v>3.3359263196458395E-269</v>
      </c>
      <c r="CG8">
        <f>CG$2*EXP(- CG$1 * ($B8*_c+'Input spectra'!$Q7))</f>
        <v>1.6952805184956198E-272</v>
      </c>
      <c r="CH8">
        <f>CH$2*EXP(- CH$1 * ($B8*_c+'Input spectra'!$Q7))</f>
        <v>8.6187520837788856E-276</v>
      </c>
      <c r="CI8">
        <f>CI$2*EXP(- CI$1 * ($B8*_c+'Input spectra'!$Q7))</f>
        <v>4.3834784220913596E-279</v>
      </c>
      <c r="CJ8">
        <f>CJ$2*EXP(- CJ$1 * ($B8*_c+'Input spectra'!$Q7))</f>
        <v>2.2302797251234548E-282</v>
      </c>
      <c r="CK8">
        <f>CK$2*EXP(- CK$1 * ($B8*_c+'Input spectra'!$Q7))</f>
        <v>1.1351686853829669E-285</v>
      </c>
      <c r="CL8">
        <f>CL$2*EXP(- CL$1 * ($B8*_c+'Input spectra'!$Q7))</f>
        <v>5.7798555187346912E-289</v>
      </c>
      <c r="CM8">
        <f>CM$2*EXP(- CM$1 * ($B8*_c+'Input spectra'!$Q7))</f>
        <v>2.9439081377855522E-292</v>
      </c>
      <c r="CN8">
        <f>CN$2*EXP(- CN$1 * ($B8*_c+'Input spectra'!$Q7))</f>
        <v>1.499952964867143E-295</v>
      </c>
      <c r="CO8">
        <f>CO$2*EXP(- CO$1 * ($B8*_c+'Input spectra'!$Q7))</f>
        <v>7.6449173351632113E-299</v>
      </c>
      <c r="CP8">
        <f>CP$2*EXP(- CP$1 * ($B8*_c+'Input spectra'!$Q7))</f>
        <v>3.8976745737900405E-302</v>
      </c>
      <c r="CQ8">
        <f>CQ$2*EXP(- CQ$1 * ($B8*_c+'Input spectra'!$Q7))</f>
        <v>1.3161427195990292E-305</v>
      </c>
      <c r="CR8">
        <f>CR$2*EXP(- CR$1 * ($B8*_c+'Input spectra'!$Q7))</f>
        <v>0</v>
      </c>
      <c r="CS8">
        <f>CS$2*EXP(- CS$1 * ($B8*_c+'Input spectra'!$Q7))</f>
        <v>0</v>
      </c>
      <c r="CT8">
        <f>CT$2*EXP(- CT$1 * ($B8*_c+'Input spectra'!$Q7))</f>
        <v>0</v>
      </c>
      <c r="CU8">
        <f>CU$2*EXP(- CU$1 * ($B8*_c+'Input spectra'!$Q7))</f>
        <v>0</v>
      </c>
      <c r="CV8">
        <f>CV$2*EXP(- CV$1 * ($B8*_c+'Input spectra'!$Q7))</f>
        <v>0</v>
      </c>
      <c r="CW8">
        <f>CW$2*EXP(- CW$1 * ($B8*_c+'Input spectra'!$Q7))</f>
        <v>0</v>
      </c>
      <c r="CX8">
        <f>CX$2*EXP(- CX$1 * ($B8*_c+'Input spectra'!$Q7))</f>
        <v>0</v>
      </c>
      <c r="CY8">
        <f>CY$2*EXP(- CY$1 * ($B8*_c+'Input spectra'!$Q7))</f>
        <v>0</v>
      </c>
      <c r="CZ8">
        <f>CZ$2*EXP(- CZ$1 * ($B8*_c+'Input spectra'!$Q7))</f>
        <v>0</v>
      </c>
      <c r="DA8">
        <f>DA$2*EXP(- DA$1 * ($B8*_c+'Input spectra'!$Q7))</f>
        <v>0</v>
      </c>
      <c r="DB8">
        <f>DB$2*EXP(- DB$1 * ($B8*_c+'Input spectra'!$Q7))</f>
        <v>0</v>
      </c>
      <c r="DC8">
        <f>DC$2*EXP(- DC$1 * ($B8*_c+'Input spectra'!$Q7))</f>
        <v>0</v>
      </c>
      <c r="DD8">
        <f>DD$2*EXP(- DD$1 * ($B8*_c+'Input spectra'!$Q7))</f>
        <v>0</v>
      </c>
      <c r="DE8">
        <f>DE$2*EXP(- DE$1 * ($B8*_c+'Input spectra'!$Q7))</f>
        <v>0</v>
      </c>
      <c r="DF8">
        <f>DF$2*EXP(- DF$1 * ($B8*_c+'Input spectra'!$Q7))</f>
        <v>0</v>
      </c>
      <c r="DG8">
        <f>DG$2*EXP(- DG$1 * ($B8*_c+'Input spectra'!$Q7))</f>
        <v>0</v>
      </c>
      <c r="DH8">
        <f>DH$2*EXP(- DH$1 * ($B8*_c+'Input spectra'!$Q7))</f>
        <v>0</v>
      </c>
      <c r="DI8">
        <f>DI$2*EXP(- DI$1 * ($B8*_c+'Input spectra'!$Q7))</f>
        <v>0</v>
      </c>
      <c r="DJ8">
        <f>DJ$2*EXP(- DJ$1 * ($B8*_c+'Input spectra'!$Q7))</f>
        <v>0</v>
      </c>
      <c r="DK8">
        <f>DK$2*EXP(- DK$1 * ($B8*_c+'Input spectra'!$Q7))</f>
        <v>0</v>
      </c>
      <c r="DL8">
        <f>DL$2*EXP(- DL$1 * ($B8*_c+'Input spectra'!$Q7))</f>
        <v>0</v>
      </c>
      <c r="DM8">
        <f>DM$2*EXP(- DM$1 * ($B8*_c+'Input spectra'!$Q7))</f>
        <v>0</v>
      </c>
      <c r="DN8">
        <f>DN$2*EXP(- DN$1 * ($B8*_c+'Input spectra'!$Q7))</f>
        <v>0</v>
      </c>
      <c r="DO8">
        <f>DO$2*EXP(- DO$1 * ($B8*_c+'Input spectra'!$Q7))</f>
        <v>0</v>
      </c>
      <c r="DP8">
        <f>DP$2*EXP(- DP$1 * ($B8*_c+'Input spectra'!$Q7))</f>
        <v>0</v>
      </c>
      <c r="DQ8">
        <f>DQ$2*EXP(- DQ$1 * ($B8*_c+'Input spectra'!$Q7))</f>
        <v>0</v>
      </c>
      <c r="DR8">
        <f>DR$2*EXP(- DR$1 * ($B8*_c+'Input spectra'!$Q7))</f>
        <v>0</v>
      </c>
      <c r="DS8">
        <f>DS$2*EXP(- DS$1 * ($B8*_c+'Input spectra'!$Q7))</f>
        <v>0</v>
      </c>
      <c r="DT8">
        <f>DT$2*EXP(- DT$1 * ($B8*_c+'Input spectra'!$Q7))</f>
        <v>0</v>
      </c>
      <c r="DU8">
        <f>DU$2*EXP(- DU$1 * ($B8*_c+'Input spectra'!$Q7))</f>
        <v>0</v>
      </c>
      <c r="DV8">
        <f>DV$2*EXP(- DV$1 * ($B8*_c+'Input spectra'!$Q7))</f>
        <v>0</v>
      </c>
      <c r="DW8">
        <f>DW$2*EXP(- DW$1 * ($B8*_c+'Input spectra'!$Q7))</f>
        <v>0</v>
      </c>
      <c r="DX8">
        <f>DX$2*EXP(- DX$1 * ($B8*_c+'Input spectra'!$Q7))</f>
        <v>0</v>
      </c>
      <c r="DY8">
        <f>DY$2*EXP(- DY$1 * ($B8*_c+'Input spectra'!$Q7))</f>
        <v>0</v>
      </c>
      <c r="DZ8">
        <f>DZ$2*EXP(- DZ$1 * ($B8*_c+'Input spectra'!$Q7))</f>
        <v>0</v>
      </c>
      <c r="EA8">
        <f>EA$2*EXP(- EA$1 * ($B8*_c+'Input spectra'!$Q7))</f>
        <v>0</v>
      </c>
      <c r="EB8">
        <f>EB$2*EXP(- EB$1 * ($B8*_c+'Input spectra'!$Q7))</f>
        <v>0</v>
      </c>
      <c r="EC8">
        <f>EC$2*EXP(- EC$1 * ($B8*_c+'Input spectra'!$Q7))</f>
        <v>0</v>
      </c>
      <c r="ED8">
        <f>ED$2*EXP(- ED$1 * ($B8*_c+'Input spectra'!$Q7))</f>
        <v>0</v>
      </c>
      <c r="EE8">
        <f>EE$2*EXP(- EE$1 * ($B8*_c+'Input spectra'!$Q7))</f>
        <v>0</v>
      </c>
      <c r="EF8">
        <f>EF$2*EXP(- EF$1 * ($B8*_c+'Input spectra'!$Q7))</f>
        <v>0</v>
      </c>
      <c r="EG8">
        <f>EG$2*EXP(- EG$1 * ($B8*_c+'Input spectra'!$Q7))</f>
        <v>0</v>
      </c>
      <c r="EH8">
        <f>EH$2*EXP(- EH$1 * ($B8*_c+'Input spectra'!$Q7))</f>
        <v>0</v>
      </c>
      <c r="EI8">
        <f>EI$2*EXP(- EI$1 * ($B8*_c+'Input spectra'!$Q7))</f>
        <v>0</v>
      </c>
      <c r="EJ8">
        <f>EJ$2*EXP(- EJ$1 * ($B8*_c+'Input spectra'!$Q7))</f>
        <v>0</v>
      </c>
      <c r="EK8">
        <f>EK$2*EXP(- EK$1 * ($B8*_c+'Input spectra'!$Q7))</f>
        <v>0</v>
      </c>
      <c r="EL8">
        <f>EL$2*EXP(- EL$1 * ($B8*_c+'Input spectra'!$Q7))</f>
        <v>0</v>
      </c>
      <c r="EM8">
        <f>EM$2*EXP(- EM$1 * ($B8*_c+'Input spectra'!$Q7))</f>
        <v>0</v>
      </c>
      <c r="EN8">
        <f>EN$2*EXP(- EN$1 * ($B8*_c+'Input spectra'!$Q7))</f>
        <v>0</v>
      </c>
      <c r="EO8">
        <f>EO$2*EXP(- EO$1 * ($B8*_c+'Input spectra'!$Q7))</f>
        <v>0</v>
      </c>
      <c r="EP8">
        <f>EP$2*EXP(- EP$1 * ($B8*_c+'Input spectra'!$Q7))</f>
        <v>0</v>
      </c>
      <c r="EQ8">
        <f>EQ$2*EXP(- EQ$1 * ($B8*_c+'Input spectra'!$Q7))</f>
        <v>0</v>
      </c>
      <c r="ER8">
        <f>ER$2*EXP(- ER$1 * ($B8*_c+'Input spectra'!$Q7))</f>
        <v>0</v>
      </c>
      <c r="ES8">
        <f>ES$2*EXP(- ES$1 * ($B8*_c+'Input spectra'!$Q7))</f>
        <v>0</v>
      </c>
      <c r="ET8">
        <f>ET$2*EXP(- ET$1 * ($B8*_c+'Input spectra'!$Q7))</f>
        <v>0</v>
      </c>
      <c r="EU8">
        <f>EU$2*EXP(- EU$1 * ($B8*_c+'Input spectra'!$Q7))</f>
        <v>0</v>
      </c>
      <c r="EV8">
        <f>EV$2*EXP(- EV$1 * ($B8*_c+'Input spectra'!$Q7))</f>
        <v>0</v>
      </c>
      <c r="EW8">
        <f>EW$2*EXP(- EW$1 * ($B8*_c+'Input spectra'!$Q7))</f>
        <v>0</v>
      </c>
      <c r="EY8">
        <f t="shared" si="0"/>
        <v>2.0664639410382008E-2</v>
      </c>
      <c r="FB8">
        <f>(1-EXP(-(B8*_c+'Input spectra'!$Q7)*_t))/2</f>
        <v>0.5</v>
      </c>
      <c r="FC8">
        <f>LN(1-FB8)/(-(B8*_c+'Input spectra'!$Q7))</f>
        <v>9.1715768078117106E-3</v>
      </c>
    </row>
    <row r="9" spans="1:159" x14ac:dyDescent="0.25">
      <c r="A9">
        <v>310</v>
      </c>
      <c r="B9">
        <f>'Input spectra'!B8</f>
        <v>2.4306439459399698</v>
      </c>
      <c r="C9">
        <f>C$2*EXP(- C$1 * ($B9*_c+'Input spectra'!$Q8))</f>
        <v>2.0653927966864227E-2</v>
      </c>
      <c r="D9">
        <f>D$2*EXP(- D$1 * ($B9*_c+'Input spectra'!$Q8))</f>
        <v>1.3533390372255865E-5</v>
      </c>
      <c r="E9">
        <f>E$2*EXP(- E$1 * ($B9*_c+'Input spectra'!$Q8))</f>
        <v>8.8672139557210264E-9</v>
      </c>
      <c r="F9">
        <f>F$2*EXP(- F$1 * ($B9*_c+'Input spectra'!$Q8))</f>
        <v>5.8095707678159112E-12</v>
      </c>
      <c r="G9">
        <f>G$2*EXP(- G$1 * ($B9*_c+'Input spectra'!$Q8))</f>
        <v>3.8060705208670684E-15</v>
      </c>
      <c r="H9">
        <f>H$2*EXP(- H$1 * ($B9*_c+'Input spectra'!$Q8))</f>
        <v>2.4933610949963219E-18</v>
      </c>
      <c r="I9">
        <f>I$2*EXP(- I$1 * ($B9*_c+'Input spectra'!$Q8))</f>
        <v>1.6333103686548716E-21</v>
      </c>
      <c r="J9">
        <f>J$2*EXP(- J$1 * ($B9*_c+'Input spectra'!$Q8))</f>
        <v>1.0698603013089988E-24</v>
      </c>
      <c r="K9">
        <f>K$2*EXP(- K$1 * ($B9*_c+'Input spectra'!$Q8))</f>
        <v>7.0074474809928558E-28</v>
      </c>
      <c r="L9">
        <f>L$2*EXP(- L$1 * ($B9*_c+'Input spectra'!$Q8))</f>
        <v>4.5895135716584706E-31</v>
      </c>
      <c r="M9">
        <f>M$2*EXP(- M$1 * ($B9*_c+'Input spectra'!$Q8))</f>
        <v>3.0057100751317978E-34</v>
      </c>
      <c r="N9">
        <f>N$2*EXP(- N$1 * ($B9*_c+'Input spectra'!$Q8))</f>
        <v>1.9683427340214974E-37</v>
      </c>
      <c r="O9">
        <f>O$2*EXP(- O$1 * ($B9*_c+'Input spectra'!$Q8))</f>
        <v>1.2889234807854006E-40</v>
      </c>
      <c r="P9">
        <f>P$2*EXP(- P$1 * ($B9*_c+'Input spectra'!$Q8))</f>
        <v>8.439678307687726E-44</v>
      </c>
      <c r="Q9">
        <f>Q$2*EXP(- Q$1 * ($B9*_c+'Input spectra'!$Q8))</f>
        <v>5.525817628082013E-47</v>
      </c>
      <c r="R9">
        <f>R$2*EXP(- R$1 * ($B9*_c+'Input spectra'!$Q8))</f>
        <v>3.6177507408811716E-50</v>
      </c>
      <c r="S9">
        <f>S$2*EXP(- S$1 * ($B9*_c+'Input spectra'!$Q8))</f>
        <v>2.3683817449486649E-53</v>
      </c>
      <c r="T9">
        <f>T$2*EXP(- T$1 * ($B9*_c+'Input spectra'!$Q8))</f>
        <v>1.5503696513767372E-56</v>
      </c>
      <c r="U9">
        <f>U$2*EXP(- U$1 * ($B9*_c+'Input spectra'!$Q8))</f>
        <v>1.0148195122681503E-59</v>
      </c>
      <c r="V9">
        <f>V$2*EXP(- V$1 * ($B9*_c+'Input spectra'!$Q8))</f>
        <v>6.6421985191250271E-63</v>
      </c>
      <c r="W9">
        <f>W$2*EXP(- W$1 * ($B9*_c+'Input spectra'!$Q8))</f>
        <v>4.3471424137756636E-66</v>
      </c>
      <c r="X9">
        <f>X$2*EXP(- X$1 * ($B9*_c+'Input spectra'!$Q8))</f>
        <v>2.8448824590157793E-69</v>
      </c>
      <c r="Y9">
        <f>Y$2*EXP(- Y$1 * ($B9*_c+'Input spectra'!$Q8))</f>
        <v>1.8616270676812806E-72</v>
      </c>
      <c r="Z9">
        <f>Z$2*EXP(- Z$1 * ($B9*_c+'Input spectra'!$Q8))</f>
        <v>1.2181152517585683E-75</v>
      </c>
      <c r="AA9">
        <f>AA$2*EXP(- AA$1 * ($B9*_c+'Input spectra'!$Q8))</f>
        <v>7.9698627374151582E-79</v>
      </c>
      <c r="AB9">
        <f>AB$2*EXP(- AB$1 * ($B9*_c+'Input spectra'!$Q8))</f>
        <v>5.2141014637328142E-82</v>
      </c>
      <c r="AC9">
        <f>AC$2*EXP(- AC$1 * ($B9*_c+'Input spectra'!$Q8))</f>
        <v>3.4109368965591182E-85</v>
      </c>
      <c r="AD9">
        <f>AD$2*EXP(- AD$1 * ($B9*_c+'Input spectra'!$Q8))</f>
        <v>2.2311709195580875E-88</v>
      </c>
      <c r="AE9">
        <f>AE$2*EXP(- AE$1 * ($B9*_c+'Input spectra'!$Q8))</f>
        <v>1.4593393984690398E-91</v>
      </c>
      <c r="AF9">
        <f>AF$2*EXP(- AF$1 * ($B9*_c+'Input spectra'!$Q8))</f>
        <v>9.5442856513826889E-95</v>
      </c>
      <c r="AG9">
        <f>AG$2*EXP(- AG$1 * ($B9*_c+'Input spectra'!$Q8))</f>
        <v>6.2415654763481052E-98</v>
      </c>
      <c r="AH9">
        <f>AH$2*EXP(- AH$1 * ($B9*_c+'Input spectra'!$Q8))</f>
        <v>4.0813695502458962E-101</v>
      </c>
      <c r="AI9">
        <f>AI$2*EXP(- AI$1 * ($B9*_c+'Input spectra'!$Q8))</f>
        <v>2.6685778921507289E-104</v>
      </c>
      <c r="AJ9">
        <f>AJ$2*EXP(- AJ$1 * ($B9*_c+'Input spectra'!$Q8))</f>
        <v>1.7446756060720652E-107</v>
      </c>
      <c r="AK9">
        <f>AK$2*EXP(- AK$1 * ($B9*_c+'Input spectra'!$Q8))</f>
        <v>1.14053753057077E-110</v>
      </c>
      <c r="AL9">
        <f>AL$2*EXP(- AL$1 * ($B9*_c+'Input spectra'!$Q8))</f>
        <v>7.455276980605161E-114</v>
      </c>
      <c r="AM9">
        <f>AM$2*EXP(- AM$1 * ($B9*_c+'Input spectra'!$Q8))</f>
        <v>4.8727765516312997E-117</v>
      </c>
      <c r="AN9">
        <f>AN$2*EXP(- AN$1 * ($B9*_c+'Input spectra'!$Q8))</f>
        <v>3.1845413922704174E-120</v>
      </c>
      <c r="AO9">
        <f>AO$2*EXP(- AO$1 * ($B9*_c+'Input spectra'!$Q8))</f>
        <v>2.0810098694473703E-123</v>
      </c>
      <c r="AP9">
        <f>AP$2*EXP(- AP$1 * ($B9*_c+'Input spectra'!$Q8))</f>
        <v>1.3597446173154763E-126</v>
      </c>
      <c r="AQ9">
        <f>AQ$2*EXP(- AQ$1 * ($B9*_c+'Input spectra'!$Q8))</f>
        <v>8.8837355683195588E-130</v>
      </c>
      <c r="AR9">
        <f>AR$2*EXP(- AR$1 * ($B9*_c+'Input spectra'!$Q8))</f>
        <v>5.8034738993325209E-133</v>
      </c>
      <c r="AS9">
        <f>AS$2*EXP(- AS$1 * ($B9*_c+'Input spectra'!$Q8))</f>
        <v>3.790824064250264E-136</v>
      </c>
      <c r="AT9">
        <f>AT$2*EXP(- AT$1 * ($B9*_c+'Input spectra'!$Q8))</f>
        <v>2.475890396025931E-139</v>
      </c>
      <c r="AU9">
        <f>AU$2*EXP(- AU$1 * ($B9*_c+'Input spectra'!$Q8))</f>
        <v>1.6168896288067363E-142</v>
      </c>
      <c r="AV9">
        <f>AV$2*EXP(- AV$1 * ($B9*_c+'Input spectra'!$Q8))</f>
        <v>1.0557946504723411E-145</v>
      </c>
      <c r="AW9">
        <f>AW$2*EXP(- AW$1 * ($B9*_c+'Input spectra'!$Q8))</f>
        <v>6.2225643241709686E-149</v>
      </c>
      <c r="AX9">
        <f>AX$2*EXP(- AX$1 * ($B9*_c+'Input spectra'!$Q8))</f>
        <v>3.5252467340243152E-152</v>
      </c>
      <c r="AY9">
        <f>AY$2*EXP(- AY$1 * ($B9*_c+'Input spectra'!$Q8))</f>
        <v>2.1039949750032126E-155</v>
      </c>
      <c r="AZ9">
        <f>AZ$2*EXP(- AZ$1 * ($B9*_c+'Input spectra'!$Q8))</f>
        <v>1.2778258365650432E-158</v>
      </c>
      <c r="BA9">
        <f>BA$2*EXP(- BA$1 * ($B9*_c+'Input spectra'!$Q8))</f>
        <v>7.8375380994159874E-162</v>
      </c>
      <c r="BB9">
        <f>BB$2*EXP(- BB$1 * ($B9*_c+'Input spectra'!$Q8))</f>
        <v>4.8391952400216398E-165</v>
      </c>
      <c r="BC9">
        <f>BC$2*EXP(- BC$1 * ($B9*_c+'Input spectra'!$Q8))</f>
        <v>3.0026311047241518E-168</v>
      </c>
      <c r="BD9">
        <f>BD$2*EXP(- BD$1 * ($B9*_c+'Input spectra'!$Q8))</f>
        <v>1.8702782683622202E-171</v>
      </c>
      <c r="BE9">
        <f>BE$2*EXP(- BE$1 * ($B9*_c+'Input spectra'!$Q8))</f>
        <v>1.1686346389545982E-174</v>
      </c>
      <c r="BF9">
        <f>BF$2*EXP(- BF$1 * ($B9*_c+'Input spectra'!$Q8))</f>
        <v>7.3215281216042719E-178</v>
      </c>
      <c r="BG9">
        <f>BG$2*EXP(- BG$1 * ($B9*_c+'Input spectra'!$Q8))</f>
        <v>4.5974136368868931E-181</v>
      </c>
      <c r="BH9">
        <f>BH$2*EXP(- BH$1 * ($B9*_c+'Input spectra'!$Q8))</f>
        <v>2.8926118843696294E-184</v>
      </c>
      <c r="BI9">
        <f>BI$2*EXP(- BI$1 * ($B9*_c+'Input spectra'!$Q8))</f>
        <v>1.8231963979994485E-187</v>
      </c>
      <c r="BJ9">
        <f>BJ$2*EXP(- BJ$1 * ($B9*_c+'Input spectra'!$Q8))</f>
        <v>1.1509705746816678E-190</v>
      </c>
      <c r="BK9">
        <f>BK$2*EXP(- BK$1 * ($B9*_c+'Input spectra'!$Q8))</f>
        <v>7.2764110134900999E-194</v>
      </c>
      <c r="BL9">
        <f>BL$2*EXP(- BL$1 * ($B9*_c+'Input spectra'!$Q8))</f>
        <v>4.6061477072203045E-197</v>
      </c>
      <c r="BM9">
        <f>BM$2*EXP(- BM$1 * ($B9*_c+'Input spectra'!$Q8))</f>
        <v>2.9193072969829233E-200</v>
      </c>
      <c r="BN9">
        <f>BN$2*EXP(- BN$1 * ($B9*_c+'Input spectra'!$Q8))</f>
        <v>1.8522658126378972E-203</v>
      </c>
      <c r="BO9">
        <f>BO$2*EXP(- BO$1 * ($B9*_c+'Input spectra'!$Q8))</f>
        <v>1.1764510411364021E-206</v>
      </c>
      <c r="BP9">
        <f>BP$2*EXP(- BP$1 * ($B9*_c+'Input spectra'!$Q8))</f>
        <v>7.4793052459088118E-210</v>
      </c>
      <c r="BQ9">
        <f>BQ$2*EXP(- BQ$1 * ($B9*_c+'Input spectra'!$Q8))</f>
        <v>4.7592537773491053E-213</v>
      </c>
      <c r="BR9">
        <f>BR$2*EXP(- BR$1 * ($B9*_c+'Input spectra'!$Q8))</f>
        <v>3.0309794468562112E-216</v>
      </c>
      <c r="BS9">
        <f>BS$2*EXP(- BS$1 * ($B9*_c+'Input spectra'!$Q8))</f>
        <v>1.9318458028588818E-219</v>
      </c>
      <c r="BT9">
        <f>BT$2*EXP(- BT$1 * ($B9*_c+'Input spectra'!$Q8))</f>
        <v>1.2322198680564989E-222</v>
      </c>
      <c r="BU9">
        <f>BU$2*EXP(- BU$1 * ($B9*_c+'Input spectra'!$Q8))</f>
        <v>7.8652585021524888E-226</v>
      </c>
      <c r="BV9">
        <f>BV$2*EXP(- BV$1 * ($B9*_c+'Input spectra'!$Q8))</f>
        <v>5.0237865564134037E-229</v>
      </c>
      <c r="BW9">
        <f>BW$2*EXP(- BW$1 * ($B9*_c+'Input spectra'!$Q8))</f>
        <v>3.210912353661468E-232</v>
      </c>
      <c r="BX9">
        <f>BX$2*EXP(- BX$1 * ($B9*_c+'Input spectra'!$Q8))</f>
        <v>2.0534858858333719E-235</v>
      </c>
      <c r="BY9">
        <f>BY$2*EXP(- BY$1 * ($B9*_c+'Input spectra'!$Q8))</f>
        <v>1.3140411132459902E-238</v>
      </c>
      <c r="BZ9">
        <f>BZ$2*EXP(- BZ$1 * ($B9*_c+'Input spectra'!$Q8))</f>
        <v>8.4133515893316555E-242</v>
      </c>
      <c r="CA9">
        <f>CA$2*EXP(- CA$1 * ($B9*_c+'Input spectra'!$Q8))</f>
        <v>5.3896640876365451E-245</v>
      </c>
      <c r="CB9">
        <f>CB$2*EXP(- CB$1 * ($B9*_c+'Input spectra'!$Q8))</f>
        <v>3.4544379528983926E-248</v>
      </c>
      <c r="CC9">
        <f>CC$2*EXP(- CC$1 * ($B9*_c+'Input spectra'!$Q8))</f>
        <v>2.2151710031082255E-251</v>
      </c>
      <c r="CD9">
        <f>CD$2*EXP(- CD$1 * ($B9*_c+'Input spectra'!$Q8))</f>
        <v>1.4211600978701289E-254</v>
      </c>
      <c r="CE9">
        <f>CE$2*EXP(- CE$1 * ($B9*_c+'Input spectra'!$Q8))</f>
        <v>9.1217234433019621E-258</v>
      </c>
      <c r="CF9">
        <f>CF$2*EXP(- CF$1 * ($B9*_c+'Input spectra'!$Q8))</f>
        <v>5.8573570185352259E-261</v>
      </c>
      <c r="CG9">
        <f>CG$2*EXP(- CG$1 * ($B9*_c+'Input spectra'!$Q8))</f>
        <v>3.7627952398994259E-264</v>
      </c>
      <c r="CH9">
        <f>CH$2*EXP(- CH$1 * ($B9*_c+'Input spectra'!$Q8))</f>
        <v>2.4182275890796292E-267</v>
      </c>
      <c r="CI9">
        <f>CI$2*EXP(- CI$1 * ($B9*_c+'Input spectra'!$Q8))</f>
        <v>1.5547315962012663E-270</v>
      </c>
      <c r="CJ9">
        <f>CJ$2*EXP(- CJ$1 * ($B9*_c+'Input spectra'!$Q8))</f>
        <v>9.9995315825215246E-274</v>
      </c>
      <c r="CK9">
        <f>CK$2*EXP(- CK$1 * ($B9*_c+'Input spectra'!$Q8))</f>
        <v>6.4337545849981297E-277</v>
      </c>
      <c r="CL9">
        <f>CL$2*EXP(- CL$1 * ($B9*_c+'Input spectra'!$Q8))</f>
        <v>4.1409962702270546E-280</v>
      </c>
      <c r="CM9">
        <f>CM$2*EXP(- CM$1 * ($B9*_c+'Input spectra'!$Q8))</f>
        <v>2.6662193719633977E-283</v>
      </c>
      <c r="CN9">
        <f>CN$2*EXP(- CN$1 * ($B9*_c+'Input spectra'!$Q8))</f>
        <v>1.7172480612038696E-286</v>
      </c>
      <c r="CO9">
        <f>CO$2*EXP(- CO$1 * ($B9*_c+'Input spectra'!$Q8))</f>
        <v>1.1063994625777967E-289</v>
      </c>
      <c r="CP9">
        <f>CP$2*EXP(- CP$1 * ($B9*_c+'Input spectra'!$Q8))</f>
        <v>7.1306399316886548E-293</v>
      </c>
      <c r="CQ9">
        <f>CQ$2*EXP(- CQ$1 * ($B9*_c+'Input spectra'!$Q8))</f>
        <v>3.0437549519652035E-296</v>
      </c>
      <c r="CR9">
        <f>CR$2*EXP(- CR$1 * ($B9*_c+'Input spectra'!$Q8))</f>
        <v>1.3107040210606831E-299</v>
      </c>
      <c r="CS9">
        <f>CS$2*EXP(- CS$1 * ($B9*_c+'Input spectra'!$Q8))</f>
        <v>6.0180239418981262E-303</v>
      </c>
      <c r="CT9">
        <f>CT$2*EXP(- CT$1 * ($B9*_c+'Input spectra'!$Q8))</f>
        <v>2.7755920274676401E-306</v>
      </c>
      <c r="CU9">
        <f>CU$2*EXP(- CU$1 * ($B9*_c+'Input spectra'!$Q8))</f>
        <v>0</v>
      </c>
      <c r="CV9">
        <f>CV$2*EXP(- CV$1 * ($B9*_c+'Input spectra'!$Q8))</f>
        <v>0</v>
      </c>
      <c r="CW9">
        <f>CW$2*EXP(- CW$1 * ($B9*_c+'Input spectra'!$Q8))</f>
        <v>0</v>
      </c>
      <c r="CX9">
        <f>CX$2*EXP(- CX$1 * ($B9*_c+'Input spectra'!$Q8))</f>
        <v>0</v>
      </c>
      <c r="CY9">
        <f>CY$2*EXP(- CY$1 * ($B9*_c+'Input spectra'!$Q8))</f>
        <v>0</v>
      </c>
      <c r="CZ9">
        <f>CZ$2*EXP(- CZ$1 * ($B9*_c+'Input spectra'!$Q8))</f>
        <v>0</v>
      </c>
      <c r="DA9">
        <f>DA$2*EXP(- DA$1 * ($B9*_c+'Input spectra'!$Q8))</f>
        <v>0</v>
      </c>
      <c r="DB9">
        <f>DB$2*EXP(- DB$1 * ($B9*_c+'Input spectra'!$Q8))</f>
        <v>0</v>
      </c>
      <c r="DC9">
        <f>DC$2*EXP(- DC$1 * ($B9*_c+'Input spectra'!$Q8))</f>
        <v>0</v>
      </c>
      <c r="DD9">
        <f>DD$2*EXP(- DD$1 * ($B9*_c+'Input spectra'!$Q8))</f>
        <v>0</v>
      </c>
      <c r="DE9">
        <f>DE$2*EXP(- DE$1 * ($B9*_c+'Input spectra'!$Q8))</f>
        <v>0</v>
      </c>
      <c r="DF9">
        <f>DF$2*EXP(- DF$1 * ($B9*_c+'Input spectra'!$Q8))</f>
        <v>0</v>
      </c>
      <c r="DG9">
        <f>DG$2*EXP(- DG$1 * ($B9*_c+'Input spectra'!$Q8))</f>
        <v>0</v>
      </c>
      <c r="DH9">
        <f>DH$2*EXP(- DH$1 * ($B9*_c+'Input spectra'!$Q8))</f>
        <v>0</v>
      </c>
      <c r="DI9">
        <f>DI$2*EXP(- DI$1 * ($B9*_c+'Input spectra'!$Q8))</f>
        <v>0</v>
      </c>
      <c r="DJ9">
        <f>DJ$2*EXP(- DJ$1 * ($B9*_c+'Input spectra'!$Q8))</f>
        <v>0</v>
      </c>
      <c r="DK9">
        <f>DK$2*EXP(- DK$1 * ($B9*_c+'Input spectra'!$Q8))</f>
        <v>0</v>
      </c>
      <c r="DL9">
        <f>DL$2*EXP(- DL$1 * ($B9*_c+'Input spectra'!$Q8))</f>
        <v>0</v>
      </c>
      <c r="DM9">
        <f>DM$2*EXP(- DM$1 * ($B9*_c+'Input spectra'!$Q8))</f>
        <v>0</v>
      </c>
      <c r="DN9">
        <f>DN$2*EXP(- DN$1 * ($B9*_c+'Input spectra'!$Q8))</f>
        <v>0</v>
      </c>
      <c r="DO9">
        <f>DO$2*EXP(- DO$1 * ($B9*_c+'Input spectra'!$Q8))</f>
        <v>0</v>
      </c>
      <c r="DP9">
        <f>DP$2*EXP(- DP$1 * ($B9*_c+'Input spectra'!$Q8))</f>
        <v>0</v>
      </c>
      <c r="DQ9">
        <f>DQ$2*EXP(- DQ$1 * ($B9*_c+'Input spectra'!$Q8))</f>
        <v>0</v>
      </c>
      <c r="DR9">
        <f>DR$2*EXP(- DR$1 * ($B9*_c+'Input spectra'!$Q8))</f>
        <v>0</v>
      </c>
      <c r="DS9">
        <f>DS$2*EXP(- DS$1 * ($B9*_c+'Input spectra'!$Q8))</f>
        <v>0</v>
      </c>
      <c r="DT9">
        <f>DT$2*EXP(- DT$1 * ($B9*_c+'Input spectra'!$Q8))</f>
        <v>0</v>
      </c>
      <c r="DU9">
        <f>DU$2*EXP(- DU$1 * ($B9*_c+'Input spectra'!$Q8))</f>
        <v>0</v>
      </c>
      <c r="DV9">
        <f>DV$2*EXP(- DV$1 * ($B9*_c+'Input spectra'!$Q8))</f>
        <v>0</v>
      </c>
      <c r="DW9">
        <f>DW$2*EXP(- DW$1 * ($B9*_c+'Input spectra'!$Q8))</f>
        <v>0</v>
      </c>
      <c r="DX9">
        <f>DX$2*EXP(- DX$1 * ($B9*_c+'Input spectra'!$Q8))</f>
        <v>0</v>
      </c>
      <c r="DY9">
        <f>DY$2*EXP(- DY$1 * ($B9*_c+'Input spectra'!$Q8))</f>
        <v>0</v>
      </c>
      <c r="DZ9">
        <f>DZ$2*EXP(- DZ$1 * ($B9*_c+'Input spectra'!$Q8))</f>
        <v>0</v>
      </c>
      <c r="EA9">
        <f>EA$2*EXP(- EA$1 * ($B9*_c+'Input spectra'!$Q8))</f>
        <v>0</v>
      </c>
      <c r="EB9">
        <f>EB$2*EXP(- EB$1 * ($B9*_c+'Input spectra'!$Q8))</f>
        <v>0</v>
      </c>
      <c r="EC9">
        <f>EC$2*EXP(- EC$1 * ($B9*_c+'Input spectra'!$Q8))</f>
        <v>0</v>
      </c>
      <c r="ED9">
        <f>ED$2*EXP(- ED$1 * ($B9*_c+'Input spectra'!$Q8))</f>
        <v>0</v>
      </c>
      <c r="EE9">
        <f>EE$2*EXP(- EE$1 * ($B9*_c+'Input spectra'!$Q8))</f>
        <v>0</v>
      </c>
      <c r="EF9">
        <f>EF$2*EXP(- EF$1 * ($B9*_c+'Input spectra'!$Q8))</f>
        <v>0</v>
      </c>
      <c r="EG9">
        <f>EG$2*EXP(- EG$1 * ($B9*_c+'Input spectra'!$Q8))</f>
        <v>0</v>
      </c>
      <c r="EH9">
        <f>EH$2*EXP(- EH$1 * ($B9*_c+'Input spectra'!$Q8))</f>
        <v>0</v>
      </c>
      <c r="EI9">
        <f>EI$2*EXP(- EI$1 * ($B9*_c+'Input spectra'!$Q8))</f>
        <v>0</v>
      </c>
      <c r="EJ9">
        <f>EJ$2*EXP(- EJ$1 * ($B9*_c+'Input spectra'!$Q8))</f>
        <v>0</v>
      </c>
      <c r="EK9">
        <f>EK$2*EXP(- EK$1 * ($B9*_c+'Input spectra'!$Q8))</f>
        <v>0</v>
      </c>
      <c r="EL9">
        <f>EL$2*EXP(- EL$1 * ($B9*_c+'Input spectra'!$Q8))</f>
        <v>0</v>
      </c>
      <c r="EM9">
        <f>EM$2*EXP(- EM$1 * ($B9*_c+'Input spectra'!$Q8))</f>
        <v>0</v>
      </c>
      <c r="EN9">
        <f>EN$2*EXP(- EN$1 * ($B9*_c+'Input spectra'!$Q8))</f>
        <v>0</v>
      </c>
      <c r="EO9">
        <f>EO$2*EXP(- EO$1 * ($B9*_c+'Input spectra'!$Q8))</f>
        <v>0</v>
      </c>
      <c r="EP9">
        <f>EP$2*EXP(- EP$1 * ($B9*_c+'Input spectra'!$Q8))</f>
        <v>0</v>
      </c>
      <c r="EQ9">
        <f>EQ$2*EXP(- EQ$1 * ($B9*_c+'Input spectra'!$Q8))</f>
        <v>0</v>
      </c>
      <c r="ER9">
        <f>ER$2*EXP(- ER$1 * ($B9*_c+'Input spectra'!$Q8))</f>
        <v>0</v>
      </c>
      <c r="ES9">
        <f>ES$2*EXP(- ES$1 * ($B9*_c+'Input spectra'!$Q8))</f>
        <v>0</v>
      </c>
      <c r="ET9">
        <f>ET$2*EXP(- ET$1 * ($B9*_c+'Input spectra'!$Q8))</f>
        <v>0</v>
      </c>
      <c r="EU9">
        <f>EU$2*EXP(- EU$1 * ($B9*_c+'Input spectra'!$Q8))</f>
        <v>0</v>
      </c>
      <c r="EV9">
        <f>EV$2*EXP(- EV$1 * ($B9*_c+'Input spectra'!$Q8))</f>
        <v>0</v>
      </c>
      <c r="EW9">
        <f>EW$2*EXP(- EW$1 * ($B9*_c+'Input spectra'!$Q8))</f>
        <v>0</v>
      </c>
      <c r="EY9">
        <f t="shared" si="0"/>
        <v>2.0667470230263819E-2</v>
      </c>
      <c r="FB9">
        <f>(1-EXP(-(B9*_c+'Input spectra'!$Q8)*_t))/2</f>
        <v>0.49999999999999994</v>
      </c>
      <c r="FC9">
        <f>LN(1-FB9)/(-(B9*_c+'Input spectra'!$Q8))</f>
        <v>9.4650968934965277E-3</v>
      </c>
    </row>
    <row r="10" spans="1:159" x14ac:dyDescent="0.25">
      <c r="A10">
        <v>315</v>
      </c>
      <c r="B10">
        <f>'Input spectra'!B9</f>
        <v>2.3539537560114101</v>
      </c>
      <c r="C10">
        <f>C$2*EXP(- C$1 * ($B10*_c+'Input spectra'!$Q9))</f>
        <v>2.0653927966864227E-2</v>
      </c>
      <c r="D10">
        <f>D$2*EXP(- D$1 * ($B10*_c+'Input spectra'!$Q9))</f>
        <v>1.7083873720029105E-5</v>
      </c>
      <c r="E10">
        <f>E$2*EXP(- E$1 * ($B10*_c+'Input spectra'!$Q9))</f>
        <v>1.4130146812494087E-8</v>
      </c>
      <c r="F10">
        <f>F$2*EXP(- F$1 * ($B10*_c+'Input spectra'!$Q9))</f>
        <v>1.168646805316063E-11</v>
      </c>
      <c r="G10">
        <f>G$2*EXP(- G$1 * ($B10*_c+'Input spectra'!$Q9))</f>
        <v>9.6648652646481606E-15</v>
      </c>
      <c r="H10">
        <f>H$2*EXP(- H$1 * ($B10*_c+'Input spectra'!$Q9))</f>
        <v>7.9925230082389349E-18</v>
      </c>
      <c r="I10">
        <f>I$2*EXP(- I$1 * ($B10*_c+'Input spectra'!$Q9))</f>
        <v>6.6091738951896875E-21</v>
      </c>
      <c r="J10">
        <f>J$2*EXP(- J$1 * ($B10*_c+'Input spectra'!$Q9))</f>
        <v>5.4649384594513927E-24</v>
      </c>
      <c r="K10">
        <f>K$2*EXP(- K$1 * ($B10*_c+'Input spectra'!$Q9))</f>
        <v>4.5185365317266356E-27</v>
      </c>
      <c r="L10">
        <f>L$2*EXP(- L$1 * ($B10*_c+'Input spectra'!$Q9))</f>
        <v>3.7358062819768005E-30</v>
      </c>
      <c r="M10">
        <f>M$2*EXP(- M$1 * ($B10*_c+'Input spectra'!$Q9))</f>
        <v>3.0884780560777084E-33</v>
      </c>
      <c r="N10">
        <f>N$2*EXP(- N$1 * ($B10*_c+'Input spectra'!$Q9))</f>
        <v>2.5531592111143114E-36</v>
      </c>
      <c r="O10">
        <f>O$2*EXP(- O$1 * ($B10*_c+'Input spectra'!$Q9))</f>
        <v>2.1104936749966623E-39</v>
      </c>
      <c r="P10">
        <f>P$2*EXP(- P$1 * ($B10*_c+'Input spectra'!$Q9))</f>
        <v>1.7444661867022565E-42</v>
      </c>
      <c r="Q10">
        <f>Q$2*EXP(- Q$1 * ($B10*_c+'Input spectra'!$Q9))</f>
        <v>1.4418263347734034E-45</v>
      </c>
      <c r="R10">
        <f>R$2*EXP(- R$1 * ($B10*_c+'Input spectra'!$Q9))</f>
        <v>1.1916117870929855E-48</v>
      </c>
      <c r="S10">
        <f>S$2*EXP(- S$1 * ($B10*_c+'Input spectra'!$Q9))</f>
        <v>9.8475364637299506E-52</v>
      </c>
      <c r="T10">
        <f>T$2*EXP(- T$1 * ($B10*_c+'Input spectra'!$Q9))</f>
        <v>8.1374979912080746E-55</v>
      </c>
      <c r="U10">
        <f>U$2*EXP(- U$1 * ($B10*_c+'Input spectra'!$Q9))</f>
        <v>6.7239455542696712E-58</v>
      </c>
      <c r="V10">
        <f>V$2*EXP(- V$1 * ($B10*_c+'Input spectra'!$Q9))</f>
        <v>5.5555488918064455E-61</v>
      </c>
      <c r="W10">
        <f>W$2*EXP(- W$1 * ($B10*_c+'Input spectra'!$Q9))</f>
        <v>4.5898525488740405E-64</v>
      </c>
      <c r="X10">
        <f>X$2*EXP(- X$1 * ($B10*_c+'Input spectra'!$Q9))</f>
        <v>3.7917433747575866E-67</v>
      </c>
      <c r="Y10">
        <f>Y$2*EXP(- Y$1 * ($B10*_c+'Input spectra'!$Q9))</f>
        <v>3.1321823449337451E-70</v>
      </c>
      <c r="Z10">
        <f>Z$2*EXP(- Z$1 * ($B10*_c+'Input spectra'!$Q9))</f>
        <v>2.5871551664089728E-73</v>
      </c>
      <c r="AA10">
        <f>AA$2*EXP(- AA$1 * ($B10*_c+'Input spectra'!$Q9))</f>
        <v>2.136803964098223E-76</v>
      </c>
      <c r="AB10">
        <f>AB$2*EXP(- AB$1 * ($B10*_c+'Input spectra'!$Q9))</f>
        <v>1.7647088363225564E-79</v>
      </c>
      <c r="AC10">
        <f>AC$2*EXP(- AC$1 * ($B10*_c+'Input spectra'!$Q9))</f>
        <v>1.4572934416869866E-82</v>
      </c>
      <c r="AD10">
        <f>AD$2*EXP(- AD$1 * ($B10*_c+'Input spectra'!$Q9))</f>
        <v>1.2033332293482496E-85</v>
      </c>
      <c r="AE10">
        <f>AE$2*EXP(- AE$1 * ($B10*_c+'Input spectra'!$Q9))</f>
        <v>9.9354860885891512E-89</v>
      </c>
      <c r="AF10">
        <f>AF$2*EXP(- AF$1 * ($B10*_c+'Input spectra'!$Q9))</f>
        <v>8.2026840597936073E-92</v>
      </c>
      <c r="AG10">
        <f>AG$2*EXP(- AG$1 * ($B10*_c+'Input spectra'!$Q9))</f>
        <v>6.771514760673784E-95</v>
      </c>
      <c r="AH10">
        <f>AH$2*EXP(- AH$1 * ($B10*_c+'Input spectra'!$Q9))</f>
        <v>5.5895643715792309E-98</v>
      </c>
      <c r="AI10">
        <f>AI$2*EXP(- AI$1 * ($B10*_c+'Input spectra'!$Q9))</f>
        <v>4.6135121540096901E-101</v>
      </c>
      <c r="AJ10">
        <f>AJ$2*EXP(- AJ$1 * ($B10*_c+'Input spectra'!$Q9))</f>
        <v>3.8075552804364113E-104</v>
      </c>
      <c r="AK10">
        <f>AK$2*EXP(- AK$1 * ($B10*_c+'Input spectra'!$Q9))</f>
        <v>3.1421061490348427E-107</v>
      </c>
      <c r="AL10">
        <f>AL$2*EXP(- AL$1 * ($B10*_c+'Input spectra'!$Q9))</f>
        <v>2.59271510745903E-110</v>
      </c>
      <c r="AM10">
        <f>AM$2*EXP(- AM$1 * ($B10*_c+'Input spectra'!$Q9))</f>
        <v>2.1391796330927831E-113</v>
      </c>
      <c r="AN10">
        <f>AN$2*EXP(- AN$1 * ($B10*_c+'Input spectra'!$Q9))</f>
        <v>1.764807740365654E-116</v>
      </c>
      <c r="AO10">
        <f>AO$2*EXP(- AO$1 * ($B10*_c+'Input spectra'!$Q9))</f>
        <v>1.4558089497757638E-119</v>
      </c>
      <c r="AP10">
        <f>AP$2*EXP(- AP$1 * ($B10*_c+'Input spectra'!$Q9))</f>
        <v>1.2007907578496002E-122</v>
      </c>
      <c r="AQ10">
        <f>AQ$2*EXP(- AQ$1 * ($B10*_c+'Input spectra'!$Q9))</f>
        <v>9.9034235766627377E-126</v>
      </c>
      <c r="AR10">
        <f>AR$2*EXP(- AR$1 * ($B10*_c+'Input spectra'!$Q9))</f>
        <v>8.1669051259979762E-129</v>
      </c>
      <c r="AS10">
        <f>AS$2*EXP(- AS$1 * ($B10*_c+'Input spectra'!$Q9))</f>
        <v>6.7341509488587503E-132</v>
      </c>
      <c r="AT10">
        <f>AT$2*EXP(- AT$1 * ($B10*_c+'Input spectra'!$Q9))</f>
        <v>5.5521395926795593E-135</v>
      </c>
      <c r="AU10">
        <f>AU$2*EXP(- AU$1 * ($B10*_c+'Input spectra'!$Q9))</f>
        <v>4.577086079565151E-138</v>
      </c>
      <c r="AV10">
        <f>AV$2*EXP(- AV$1 * ($B10*_c+'Input spectra'!$Q9))</f>
        <v>3.7728358071613221E-141</v>
      </c>
      <c r="AW10">
        <f>AW$2*EXP(- AW$1 * ($B10*_c+'Input spectra'!$Q9))</f>
        <v>2.8069688042705026E-144</v>
      </c>
      <c r="AX10">
        <f>AX$2*EXP(- AX$1 * ($B10*_c+'Input spectra'!$Q9))</f>
        <v>2.0074163336974453E-147</v>
      </c>
      <c r="AY10">
        <f>AY$2*EXP(- AY$1 * ($B10*_c+'Input spectra'!$Q9))</f>
        <v>1.5124198760442209E-150</v>
      </c>
      <c r="AZ10">
        <f>AZ$2*EXP(- AZ$1 * ($B10*_c+'Input spectra'!$Q9))</f>
        <v>1.1595222485685197E-153</v>
      </c>
      <c r="BA10">
        <f>BA$2*EXP(- BA$1 * ($B10*_c+'Input spectra'!$Q9))</f>
        <v>8.9777359826258295E-157</v>
      </c>
      <c r="BB10">
        <f>BB$2*EXP(- BB$1 * ($B10*_c+'Input spectra'!$Q9))</f>
        <v>6.997453998927073E-160</v>
      </c>
      <c r="BC10">
        <f>BC$2*EXP(- BC$1 * ($B10*_c+'Input spectra'!$Q9))</f>
        <v>5.4808590087324438E-163</v>
      </c>
      <c r="BD10">
        <f>BD$2*EXP(- BD$1 * ($B10*_c+'Input spectra'!$Q9))</f>
        <v>4.309556928017745E-166</v>
      </c>
      <c r="BE10">
        <f>BE$2*EXP(- BE$1 * ($B10*_c+'Input spectra'!$Q9))</f>
        <v>3.3992639817252311E-169</v>
      </c>
      <c r="BF10">
        <f>BF$2*EXP(- BF$1 * ($B10*_c+'Input spectra'!$Q9))</f>
        <v>2.6883611813601079E-172</v>
      </c>
      <c r="BG10">
        <f>BG$2*EXP(- BG$1 * ($B10*_c+'Input spectra'!$Q9))</f>
        <v>2.1309791669110794E-175</v>
      </c>
      <c r="BH10">
        <f>BH$2*EXP(- BH$1 * ($B10*_c+'Input spectra'!$Q9))</f>
        <v>1.6925267202911527E-178</v>
      </c>
      <c r="BI10">
        <f>BI$2*EXP(- BI$1 * ($B10*_c+'Input spectra'!$Q9))</f>
        <v>1.3466618746490803E-181</v>
      </c>
      <c r="BJ10">
        <f>BJ$2*EXP(- BJ$1 * ($B10*_c+'Input spectra'!$Q9))</f>
        <v>1.0731713620650461E-184</v>
      </c>
      <c r="BK10">
        <f>BK$2*EXP(- BK$1 * ($B10*_c+'Input spectra'!$Q9))</f>
        <v>8.5644961788166346E-188</v>
      </c>
      <c r="BL10">
        <f>BL$2*EXP(- BL$1 * ($B10*_c+'Input spectra'!$Q9))</f>
        <v>6.8438770876483435E-191</v>
      </c>
      <c r="BM10">
        <f>BM$2*EXP(- BM$1 * ($B10*_c+'Input spectra'!$Q9))</f>
        <v>5.4755014310965385E-194</v>
      </c>
      <c r="BN10">
        <f>BN$2*EXP(- BN$1 * ($B10*_c+'Input spectra'!$Q9))</f>
        <v>4.3855810162434547E-197</v>
      </c>
      <c r="BO10">
        <f>BO$2*EXP(- BO$1 * ($B10*_c+'Input spectra'!$Q9))</f>
        <v>3.5162312470080879E-200</v>
      </c>
      <c r="BP10">
        <f>BP$2*EXP(- BP$1 * ($B10*_c+'Input spectra'!$Q9))</f>
        <v>2.8219191834327636E-203</v>
      </c>
      <c r="BQ10">
        <f>BQ$2*EXP(- BQ$1 * ($B10*_c+'Input spectra'!$Q9))</f>
        <v>2.2667411062476583E-206</v>
      </c>
      <c r="BR10">
        <f>BR$2*EXP(- BR$1 * ($B10*_c+'Input spectra'!$Q9))</f>
        <v>1.8223248265551047E-209</v>
      </c>
      <c r="BS10">
        <f>BS$2*EXP(- BS$1 * ($B10*_c+'Input spectra'!$Q9))</f>
        <v>1.4662060338878218E-212</v>
      </c>
      <c r="BT10">
        <f>BT$2*EXP(- BT$1 * ($B10*_c+'Input spectra'!$Q9))</f>
        <v>1.1805666048527083E-215</v>
      </c>
      <c r="BU10">
        <f>BU$2*EXP(- BU$1 * ($B10*_c+'Input spectra'!$Q9))</f>
        <v>9.5125079155119109E-219</v>
      </c>
      <c r="BV10">
        <f>BV$2*EXP(- BV$1 * ($B10*_c+'Input spectra'!$Q9))</f>
        <v>7.669957421142883E-222</v>
      </c>
      <c r="BW10">
        <f>BW$2*EXP(- BW$1 * ($B10*_c+'Input spectra'!$Q9))</f>
        <v>6.1882801712917635E-225</v>
      </c>
      <c r="BX10">
        <f>BX$2*EXP(- BX$1 * ($B10*_c+'Input spectra'!$Q9))</f>
        <v>4.9958913215389052E-228</v>
      </c>
      <c r="BY10">
        <f>BY$2*EXP(- BY$1 * ($B10*_c+'Input spectra'!$Q9))</f>
        <v>4.0356171312339489E-231</v>
      </c>
      <c r="BZ10">
        <f>BZ$2*EXP(- BZ$1 * ($B10*_c+'Input spectra'!$Q9))</f>
        <v>3.261743345138883E-234</v>
      </c>
      <c r="CA10">
        <f>CA$2*EXP(- CA$1 * ($B10*_c+'Input spectra'!$Q9))</f>
        <v>2.6376804992239743E-237</v>
      </c>
      <c r="CB10">
        <f>CB$2*EXP(- CB$1 * ($B10*_c+'Input spectra'!$Q9))</f>
        <v>2.1341140736472094E-240</v>
      </c>
      <c r="CC10">
        <f>CC$2*EXP(- CC$1 * ($B10*_c+'Input spectra'!$Q9))</f>
        <v>1.7275365093683234E-243</v>
      </c>
      <c r="CD10">
        <f>CD$2*EXP(- CD$1 * ($B10*_c+'Input spectra'!$Q9))</f>
        <v>1.3990805695685831E-246</v>
      </c>
      <c r="CE10">
        <f>CE$2*EXP(- CE$1 * ($B10*_c+'Input spectra'!$Q9))</f>
        <v>1.1335909345815271E-249</v>
      </c>
      <c r="CF10">
        <f>CF$2*EXP(- CF$1 * ($B10*_c+'Input spectra'!$Q9))</f>
        <v>9.1888445075832998E-253</v>
      </c>
      <c r="CG10">
        <f>CG$2*EXP(- CG$1 * ($B10*_c+'Input spectra'!$Q9))</f>
        <v>7.4516000292465749E-256</v>
      </c>
      <c r="CH10">
        <f>CH$2*EXP(- CH$1 * ($B10*_c+'Input spectra'!$Q9))</f>
        <v>6.0452722575548246E-259</v>
      </c>
      <c r="CI10">
        <f>CI$2*EXP(- CI$1 * ($B10*_c+'Input spectra'!$Q9))</f>
        <v>4.9062973001605856E-262</v>
      </c>
      <c r="CJ10">
        <f>CJ$2*EXP(- CJ$1 * ($B10*_c+'Input spectra'!$Q9))</f>
        <v>3.9834359276713901E-265</v>
      </c>
      <c r="CK10">
        <f>CK$2*EXP(- CK$1 * ($B10*_c+'Input spectra'!$Q9))</f>
        <v>3.2353585239295249E-268</v>
      </c>
      <c r="CL10">
        <f>CL$2*EXP(- CL$1 * ($B10*_c+'Input spectra'!$Q9))</f>
        <v>2.6287089607730447E-271</v>
      </c>
      <c r="CM10">
        <f>CM$2*EXP(- CM$1 * ($B10*_c+'Input spectra'!$Q9))</f>
        <v>2.1365511234126437E-274</v>
      </c>
      <c r="CN10">
        <f>CN$2*EXP(- CN$1 * ($B10*_c+'Input spectra'!$Q9))</f>
        <v>1.7371214681759518E-277</v>
      </c>
      <c r="CO10">
        <f>CO$2*EXP(- CO$1 * ($B10*_c+'Input spectra'!$Q9))</f>
        <v>1.412826565063101E-280</v>
      </c>
      <c r="CP10">
        <f>CP$2*EXP(- CP$1 * ($B10*_c+'Input spectra'!$Q9))</f>
        <v>1.149436929790667E-283</v>
      </c>
      <c r="CQ10">
        <f>CQ$2*EXP(- CQ$1 * ($B10*_c+'Input spectra'!$Q9))</f>
        <v>6.1936415551899139E-287</v>
      </c>
      <c r="CR10">
        <f>CR$2*EXP(- CR$1 * ($B10*_c+'Input spectra'!$Q9))</f>
        <v>3.3668266624235656E-290</v>
      </c>
      <c r="CS10">
        <f>CS$2*EXP(- CS$1 * ($B10*_c+'Input spectra'!$Q9))</f>
        <v>1.9514156357308506E-293</v>
      </c>
      <c r="CT10">
        <f>CT$2*EXP(- CT$1 * ($B10*_c+'Input spectra'!$Q9))</f>
        <v>1.1361384137171573E-296</v>
      </c>
      <c r="CU10">
        <f>CU$2*EXP(- CU$1 * ($B10*_c+'Input spectra'!$Q9))</f>
        <v>6.4925325267852797E-300</v>
      </c>
      <c r="CV10">
        <f>CV$2*EXP(- CV$1 * ($B10*_c+'Input spectra'!$Q9))</f>
        <v>3.5718735634615548E-303</v>
      </c>
      <c r="CW10">
        <f>CW$2*EXP(- CW$1 * ($B10*_c+'Input spectra'!$Q9))</f>
        <v>1.8461453729136482E-306</v>
      </c>
      <c r="CX10">
        <f>CX$2*EXP(- CX$1 * ($B10*_c+'Input spectra'!$Q9))</f>
        <v>0</v>
      </c>
      <c r="CY10">
        <f>CY$2*EXP(- CY$1 * ($B10*_c+'Input spectra'!$Q9))</f>
        <v>0</v>
      </c>
      <c r="CZ10">
        <f>CZ$2*EXP(- CZ$1 * ($B10*_c+'Input spectra'!$Q9))</f>
        <v>0</v>
      </c>
      <c r="DA10">
        <f>DA$2*EXP(- DA$1 * ($B10*_c+'Input spectra'!$Q9))</f>
        <v>0</v>
      </c>
      <c r="DB10">
        <f>DB$2*EXP(- DB$1 * ($B10*_c+'Input spectra'!$Q9))</f>
        <v>0</v>
      </c>
      <c r="DC10">
        <f>DC$2*EXP(- DC$1 * ($B10*_c+'Input spectra'!$Q9))</f>
        <v>0</v>
      </c>
      <c r="DD10">
        <f>DD$2*EXP(- DD$1 * ($B10*_c+'Input spectra'!$Q9))</f>
        <v>0</v>
      </c>
      <c r="DE10">
        <f>DE$2*EXP(- DE$1 * ($B10*_c+'Input spectra'!$Q9))</f>
        <v>0</v>
      </c>
      <c r="DF10">
        <f>DF$2*EXP(- DF$1 * ($B10*_c+'Input spectra'!$Q9))</f>
        <v>0</v>
      </c>
      <c r="DG10">
        <f>DG$2*EXP(- DG$1 * ($B10*_c+'Input spectra'!$Q9))</f>
        <v>0</v>
      </c>
      <c r="DH10">
        <f>DH$2*EXP(- DH$1 * ($B10*_c+'Input spectra'!$Q9))</f>
        <v>0</v>
      </c>
      <c r="DI10">
        <f>DI$2*EXP(- DI$1 * ($B10*_c+'Input spectra'!$Q9))</f>
        <v>0</v>
      </c>
      <c r="DJ10">
        <f>DJ$2*EXP(- DJ$1 * ($B10*_c+'Input spectra'!$Q9))</f>
        <v>0</v>
      </c>
      <c r="DK10">
        <f>DK$2*EXP(- DK$1 * ($B10*_c+'Input spectra'!$Q9))</f>
        <v>0</v>
      </c>
      <c r="DL10">
        <f>DL$2*EXP(- DL$1 * ($B10*_c+'Input spectra'!$Q9))</f>
        <v>0</v>
      </c>
      <c r="DM10">
        <f>DM$2*EXP(- DM$1 * ($B10*_c+'Input spectra'!$Q9))</f>
        <v>0</v>
      </c>
      <c r="DN10">
        <f>DN$2*EXP(- DN$1 * ($B10*_c+'Input spectra'!$Q9))</f>
        <v>0</v>
      </c>
      <c r="DO10">
        <f>DO$2*EXP(- DO$1 * ($B10*_c+'Input spectra'!$Q9))</f>
        <v>0</v>
      </c>
      <c r="DP10">
        <f>DP$2*EXP(- DP$1 * ($B10*_c+'Input spectra'!$Q9))</f>
        <v>0</v>
      </c>
      <c r="DQ10">
        <f>DQ$2*EXP(- DQ$1 * ($B10*_c+'Input spectra'!$Q9))</f>
        <v>0</v>
      </c>
      <c r="DR10">
        <f>DR$2*EXP(- DR$1 * ($B10*_c+'Input spectra'!$Q9))</f>
        <v>0</v>
      </c>
      <c r="DS10">
        <f>DS$2*EXP(- DS$1 * ($B10*_c+'Input spectra'!$Q9))</f>
        <v>0</v>
      </c>
      <c r="DT10">
        <f>DT$2*EXP(- DT$1 * ($B10*_c+'Input spectra'!$Q9))</f>
        <v>0</v>
      </c>
      <c r="DU10">
        <f>DU$2*EXP(- DU$1 * ($B10*_c+'Input spectra'!$Q9))</f>
        <v>0</v>
      </c>
      <c r="DV10">
        <f>DV$2*EXP(- DV$1 * ($B10*_c+'Input spectra'!$Q9))</f>
        <v>0</v>
      </c>
      <c r="DW10">
        <f>DW$2*EXP(- DW$1 * ($B10*_c+'Input spectra'!$Q9))</f>
        <v>0</v>
      </c>
      <c r="DX10">
        <f>DX$2*EXP(- DX$1 * ($B10*_c+'Input spectra'!$Q9))</f>
        <v>0</v>
      </c>
      <c r="DY10">
        <f>DY$2*EXP(- DY$1 * ($B10*_c+'Input spectra'!$Q9))</f>
        <v>0</v>
      </c>
      <c r="DZ10">
        <f>DZ$2*EXP(- DZ$1 * ($B10*_c+'Input spectra'!$Q9))</f>
        <v>0</v>
      </c>
      <c r="EA10">
        <f>EA$2*EXP(- EA$1 * ($B10*_c+'Input spectra'!$Q9))</f>
        <v>0</v>
      </c>
      <c r="EB10">
        <f>EB$2*EXP(- EB$1 * ($B10*_c+'Input spectra'!$Q9))</f>
        <v>0</v>
      </c>
      <c r="EC10">
        <f>EC$2*EXP(- EC$1 * ($B10*_c+'Input spectra'!$Q9))</f>
        <v>0</v>
      </c>
      <c r="ED10">
        <f>ED$2*EXP(- ED$1 * ($B10*_c+'Input spectra'!$Q9))</f>
        <v>0</v>
      </c>
      <c r="EE10">
        <f>EE$2*EXP(- EE$1 * ($B10*_c+'Input spectra'!$Q9))</f>
        <v>0</v>
      </c>
      <c r="EF10">
        <f>EF$2*EXP(- EF$1 * ($B10*_c+'Input spectra'!$Q9))</f>
        <v>0</v>
      </c>
      <c r="EG10">
        <f>EG$2*EXP(- EG$1 * ($B10*_c+'Input spectra'!$Q9))</f>
        <v>0</v>
      </c>
      <c r="EH10">
        <f>EH$2*EXP(- EH$1 * ($B10*_c+'Input spectra'!$Q9))</f>
        <v>0</v>
      </c>
      <c r="EI10">
        <f>EI$2*EXP(- EI$1 * ($B10*_c+'Input spectra'!$Q9))</f>
        <v>0</v>
      </c>
      <c r="EJ10">
        <f>EJ$2*EXP(- EJ$1 * ($B10*_c+'Input spectra'!$Q9))</f>
        <v>0</v>
      </c>
      <c r="EK10">
        <f>EK$2*EXP(- EK$1 * ($B10*_c+'Input spectra'!$Q9))</f>
        <v>0</v>
      </c>
      <c r="EL10">
        <f>EL$2*EXP(- EL$1 * ($B10*_c+'Input spectra'!$Q9))</f>
        <v>0</v>
      </c>
      <c r="EM10">
        <f>EM$2*EXP(- EM$1 * ($B10*_c+'Input spectra'!$Q9))</f>
        <v>0</v>
      </c>
      <c r="EN10">
        <f>EN$2*EXP(- EN$1 * ($B10*_c+'Input spectra'!$Q9))</f>
        <v>0</v>
      </c>
      <c r="EO10">
        <f>EO$2*EXP(- EO$1 * ($B10*_c+'Input spectra'!$Q9))</f>
        <v>0</v>
      </c>
      <c r="EP10">
        <f>EP$2*EXP(- EP$1 * ($B10*_c+'Input spectra'!$Q9))</f>
        <v>0</v>
      </c>
      <c r="EQ10">
        <f>EQ$2*EXP(- EQ$1 * ($B10*_c+'Input spectra'!$Q9))</f>
        <v>0</v>
      </c>
      <c r="ER10">
        <f>ER$2*EXP(- ER$1 * ($B10*_c+'Input spectra'!$Q9))</f>
        <v>0</v>
      </c>
      <c r="ES10">
        <f>ES$2*EXP(- ES$1 * ($B10*_c+'Input spectra'!$Q9))</f>
        <v>0</v>
      </c>
      <c r="ET10">
        <f>ET$2*EXP(- ET$1 * ($B10*_c+'Input spectra'!$Q9))</f>
        <v>0</v>
      </c>
      <c r="EU10">
        <f>EU$2*EXP(- EU$1 * ($B10*_c+'Input spectra'!$Q9))</f>
        <v>0</v>
      </c>
      <c r="EV10">
        <f>EV$2*EXP(- EV$1 * ($B10*_c+'Input spectra'!$Q9))</f>
        <v>0</v>
      </c>
      <c r="EW10">
        <f>EW$2*EXP(- EW$1 * ($B10*_c+'Input spectra'!$Q9))</f>
        <v>0</v>
      </c>
      <c r="EY10">
        <f t="shared" si="0"/>
        <v>2.0671025982427208E-2</v>
      </c>
      <c r="FB10">
        <f>(1-EXP(-(B10*_c+'Input spectra'!$Q9)*_t))/2</f>
        <v>0.49999999999999978</v>
      </c>
      <c r="FC10">
        <f>LN(1-FB10)/(-(B10*_c+'Input spectra'!$Q9))</f>
        <v>9.7761072288038431E-3</v>
      </c>
    </row>
    <row r="11" spans="1:159" x14ac:dyDescent="0.25">
      <c r="A11">
        <v>320</v>
      </c>
      <c r="B11">
        <f>'Input spectra'!B10</f>
        <v>2.27726356608285</v>
      </c>
      <c r="C11">
        <f>C$2*EXP(- C$1 * ($B11*_c+'Input spectra'!$Q10))</f>
        <v>2.0653927966864227E-2</v>
      </c>
      <c r="D11">
        <f>D$2*EXP(- D$1 * ($B11*_c+'Input spectra'!$Q10))</f>
        <v>2.1560074615432546E-5</v>
      </c>
      <c r="E11">
        <f>E$2*EXP(- E$1 * ($B11*_c+'Input spectra'!$Q10))</f>
        <v>2.2504765302525741E-8</v>
      </c>
      <c r="F11">
        <f>F$2*EXP(- F$1 * ($B11*_c+'Input spectra'!$Q10))</f>
        <v>2.3489566237397084E-11</v>
      </c>
      <c r="G11">
        <f>G$2*EXP(- G$1 * ($B11*_c+'Input spectra'!$Q10))</f>
        <v>2.4516102694691374E-14</v>
      </c>
      <c r="H11">
        <f>H$2*EXP(- H$1 * ($B11*_c+'Input spectra'!$Q10))</f>
        <v>2.5586060942875721E-17</v>
      </c>
      <c r="I11">
        <f>I$2*EXP(- I$1 * ($B11*_c+'Input spectra'!$Q10))</f>
        <v>2.6701190214573069E-20</v>
      </c>
      <c r="J11">
        <f>J$2*EXP(- J$1 * ($B11*_c+'Input spectra'!$Q10))</f>
        <v>2.786330471799822E-23</v>
      </c>
      <c r="K11">
        <f>K$2*EXP(- K$1 * ($B11*_c+'Input spectra'!$Q10))</f>
        <v>2.9074285688498843E-26</v>
      </c>
      <c r="L11">
        <f>L$2*EXP(- L$1 * ($B11*_c+'Input spectra'!$Q10))</f>
        <v>3.0336083478995324E-29</v>
      </c>
      <c r="M11">
        <f>M$2*EXP(- M$1 * ($B11*_c+'Input spectra'!$Q10))</f>
        <v>3.1650719687877465E-32</v>
      </c>
      <c r="N11">
        <f>N$2*EXP(- N$1 * ($B11*_c+'Input spectra'!$Q10))</f>
        <v>3.3020289322671235E-35</v>
      </c>
      <c r="O11">
        <f>O$2*EXP(- O$1 * ($B11*_c+'Input spectra'!$Q10))</f>
        <v>3.4446962997511741E-38</v>
      </c>
      <c r="P11">
        <f>P$2*EXP(- P$1 * ($B11*_c+'Input spectra'!$Q10))</f>
        <v>3.5932989162151729E-41</v>
      </c>
      <c r="Q11">
        <f>Q$2*EXP(- Q$1 * ($B11*_c+'Input spectra'!$Q10))</f>
        <v>3.7480696359941111E-44</v>
      </c>
      <c r="R11">
        <f>R$2*EXP(- R$1 * ($B11*_c+'Input spectra'!$Q10))</f>
        <v>3.9092495511815365E-47</v>
      </c>
      <c r="S11">
        <f>S$2*EXP(- S$1 * ($B11*_c+'Input spectra'!$Q10))</f>
        <v>4.0770882223010125E-50</v>
      </c>
      <c r="T11">
        <f>T$2*EXP(- T$1 * ($B11*_c+'Input spectra'!$Q10))</f>
        <v>4.251843910874861E-53</v>
      </c>
      <c r="U11">
        <f>U$2*EXP(- U$1 * ($B11*_c+'Input spectra'!$Q10))</f>
        <v>4.4337838134751607E-56</v>
      </c>
      <c r="V11">
        <f>V$2*EXP(- V$1 * ($B11*_c+'Input spectra'!$Q10))</f>
        <v>4.6231842967921955E-59</v>
      </c>
      <c r="W11">
        <f>W$2*EXP(- W$1 * ($B11*_c+'Input spectra'!$Q10))</f>
        <v>4.8203311332019466E-62</v>
      </c>
      <c r="X11">
        <f>X$2*EXP(- X$1 * ($B11*_c+'Input spectra'!$Q10))</f>
        <v>5.0255197362620296E-65</v>
      </c>
      <c r="Y11">
        <f>Y$2*EXP(- Y$1 * ($B11*_c+'Input spectra'!$Q10))</f>
        <v>5.2390553955016565E-68</v>
      </c>
      <c r="Z11">
        <f>Z$2*EXP(- Z$1 * ($B11*_c+'Input spectra'!$Q10))</f>
        <v>5.4612535098090347E-71</v>
      </c>
      <c r="AA11">
        <f>AA$2*EXP(- AA$1 * ($B11*_c+'Input spectra'!$Q10))</f>
        <v>5.692439818644934E-74</v>
      </c>
      <c r="AB11">
        <f>AB$2*EXP(- AB$1 * ($B11*_c+'Input spectra'!$Q10))</f>
        <v>5.932950630244055E-77</v>
      </c>
      <c r="AC11">
        <f>AC$2*EXP(- AC$1 * ($B11*_c+'Input spectra'!$Q10))</f>
        <v>6.183133045874101E-80</v>
      </c>
      <c r="AD11">
        <f>AD$2*EXP(- AD$1 * ($B11*_c+'Input spectra'!$Q10))</f>
        <v>6.4433451791447375E-83</v>
      </c>
      <c r="AE11">
        <f>AE$2*EXP(- AE$1 * ($B11*_c+'Input spectra'!$Q10))</f>
        <v>6.7139563692570906E-86</v>
      </c>
      <c r="AF11">
        <f>AF$2*EXP(- AF$1 * ($B11*_c+'Input spectra'!$Q10))</f>
        <v>6.995347386989612E-89</v>
      </c>
      <c r="AG11">
        <f>AG$2*EXP(- AG$1 * ($B11*_c+'Input spectra'!$Q10))</f>
        <v>7.2879106321053838E-92</v>
      </c>
      <c r="AH11">
        <f>AH$2*EXP(- AH$1 * ($B11*_c+'Input spectra'!$Q10))</f>
        <v>7.592050320748215E-95</v>
      </c>
      <c r="AI11">
        <f>AI$2*EXP(- AI$1 * ($B11*_c+'Input spectra'!$Q10))</f>
        <v>7.9081826612711736E-98</v>
      </c>
      <c r="AJ11">
        <f>AJ$2*EXP(- AJ$1 * ($B11*_c+'Input spectra'!$Q10))</f>
        <v>8.2367360168110646E-101</v>
      </c>
      <c r="AK11">
        <f>AK$2*EXP(- AK$1 * ($B11*_c+'Input spectra'!$Q10))</f>
        <v>8.5781510527715763E-104</v>
      </c>
      <c r="AL11">
        <f>AL$2*EXP(- AL$1 * ($B11*_c+'Input spectra'!$Q10))</f>
        <v>8.9328808672326241E-107</v>
      </c>
      <c r="AM11">
        <f>AM$2*EXP(- AM$1 * ($B11*_c+'Input spectra'!$Q10))</f>
        <v>9.3013911021311346E-110</v>
      </c>
      <c r="AN11">
        <f>AN$2*EXP(- AN$1 * ($B11*_c+'Input spectra'!$Q10))</f>
        <v>9.684160032885078E-113</v>
      </c>
      <c r="AO11">
        <f>AO$2*EXP(- AO$1 * ($B11*_c+'Input spectra'!$Q10))</f>
        <v>1.0081678633947516E-115</v>
      </c>
      <c r="AP11">
        <f>AP$2*EXP(- AP$1 * ($B11*_c+'Input spectra'!$Q10))</f>
        <v>1.049445061756863E-118</v>
      </c>
      <c r="AQ11">
        <f>AQ$2*EXP(- AQ$1 * ($B11*_c+'Input spectra'!$Q10))</f>
        <v>1.0922992442829941E-121</v>
      </c>
      <c r="AR11">
        <f>AR$2*EXP(- AR$1 * ($B11*_c+'Input spectra'!$Q10))</f>
        <v>1.1367833291790424E-124</v>
      </c>
      <c r="AS11">
        <f>AS$2*EXP(- AS$1 * ($B11*_c+'Input spectra'!$Q10))</f>
        <v>1.1829515009317912E-127</v>
      </c>
      <c r="AT11">
        <f>AT$2*EXP(- AT$1 * ($B11*_c+'Input spectra'!$Q10))</f>
        <v>1.2308592002944854E-130</v>
      </c>
      <c r="AU11">
        <f>AU$2*EXP(- AU$1 * ($B11*_c+'Input spectra'!$Q10))</f>
        <v>1.2805631098766498E-133</v>
      </c>
      <c r="AV11">
        <f>AV$2*EXP(- AV$1 * ($B11*_c+'Input spectra'!$Q10))</f>
        <v>1.3321211349143706E-136</v>
      </c>
      <c r="AW11">
        <f>AW$2*EXP(- AW$1 * ($B11*_c+'Input spectra'!$Q10))</f>
        <v>1.2507695692962295E-139</v>
      </c>
      <c r="AX11">
        <f>AX$2*EXP(- AX$1 * ($B11*_c+'Input spectra'!$Q10))</f>
        <v>1.1288625899857831E-142</v>
      </c>
      <c r="AY11">
        <f>AY$2*EXP(- AY$1 * ($B11*_c+'Input spectra'!$Q10))</f>
        <v>1.0733464161638249E-145</v>
      </c>
      <c r="AZ11">
        <f>AZ$2*EXP(- AZ$1 * ($B11*_c+'Input spectra'!$Q10))</f>
        <v>1.0385096286732394E-148</v>
      </c>
      <c r="BA11">
        <f>BA$2*EXP(- BA$1 * ($B11*_c+'Input spectra'!$Q10))</f>
        <v>1.0147572849886205E-151</v>
      </c>
      <c r="BB11">
        <f>BB$2*EXP(- BB$1 * ($B11*_c+'Input spectra'!$Q10))</f>
        <v>9.9815803560717683E-155</v>
      </c>
      <c r="BC11">
        <f>BC$2*EXP(- BC$1 * ($B11*_c+'Input spectra'!$Q10))</f>
        <v>9.8666970234293701E-158</v>
      </c>
      <c r="BD11">
        <f>BD$2*EXP(- BD$1 * ($B11*_c+'Input spectra'!$Q10))</f>
        <v>9.7908340872085627E-161</v>
      </c>
      <c r="BE11">
        <f>BE$2*EXP(- BE$1 * ($B11*_c+'Input spectra'!$Q10))</f>
        <v>9.7462123316459239E-164</v>
      </c>
      <c r="BF11">
        <f>BF$2*EXP(- BF$1 * ($B11*_c+'Input spectra'!$Q10))</f>
        <v>9.7275282092582234E-167</v>
      </c>
      <c r="BG11">
        <f>BG$2*EXP(- BG$1 * ($B11*_c+'Input spectra'!$Q10))</f>
        <v>9.7310116846756146E-170</v>
      </c>
      <c r="BH11">
        <f>BH$2*EXP(- BH$1 * ($B11*_c+'Input spectra'!$Q10))</f>
        <v>9.7538984733122339E-173</v>
      </c>
      <c r="BI11">
        <f>BI$2*EXP(- BI$1 * ($B11*_c+'Input spectra'!$Q10))</f>
        <v>9.7941143218291615E-176</v>
      </c>
      <c r="BJ11">
        <f>BJ$2*EXP(- BJ$1 * ($B11*_c+'Input spectra'!$Q10))</f>
        <v>9.8500761014924046E-179</v>
      </c>
      <c r="BK11">
        <f>BK$2*EXP(- BK$1 * ($B11*_c+'Input spectra'!$Q10))</f>
        <v>9.9205611379011127E-182</v>
      </c>
      <c r="BL11">
        <f>BL$2*EXP(- BL$1 * ($B11*_c+'Input spectra'!$Q10))</f>
        <v>1.0004618351951137E-184</v>
      </c>
      <c r="BM11">
        <f>BM$2*EXP(- BM$1 * ($B11*_c+'Input spectra'!$Q10))</f>
        <v>1.0101506059818131E-187</v>
      </c>
      <c r="BN11">
        <f>BN$2*EXP(- BN$1 * ($B11*_c+'Input spectra'!$Q10))</f>
        <v>1.0210647353007304E-190</v>
      </c>
      <c r="BO11">
        <f>BO$2*EXP(- BO$1 * ($B11*_c+'Input spectra'!$Q10))</f>
        <v>1.033159741159186E-193</v>
      </c>
      <c r="BP11">
        <f>BP$2*EXP(- BP$1 * ($B11*_c+'Input spectra'!$Q10))</f>
        <v>1.0464019123874304E-196</v>
      </c>
      <c r="BQ11">
        <f>BQ$2*EXP(- BQ$1 * ($B11*_c+'Input spectra'!$Q10))</f>
        <v>1.06076646171427E-199</v>
      </c>
      <c r="BR11">
        <f>BR$2*EXP(- BR$1 * ($B11*_c+'Input spectra'!$Q10))</f>
        <v>1.0762361078299057E-202</v>
      </c>
      <c r="BS11">
        <f>BS$2*EXP(- BS$1 * ($B11*_c+'Input spectra'!$Q10))</f>
        <v>1.0927999742977788E-205</v>
      </c>
      <c r="BT11">
        <f>BT$2*EXP(- BT$1 * ($B11*_c+'Input spectra'!$Q10))</f>
        <v>1.1104527262379147E-208</v>
      </c>
      <c r="BU11">
        <f>BU$2*EXP(- BU$1 * ($B11*_c+'Input spectra'!$Q10))</f>
        <v>1.1291938880463549E-211</v>
      </c>
      <c r="BV11">
        <f>BV$2*EXP(- BV$1 * ($B11*_c+'Input spectra'!$Q10))</f>
        <v>1.149027300799134E-214</v>
      </c>
      <c r="BW11">
        <f>BW$2*EXP(- BW$1 * ($B11*_c+'Input spectra'!$Q10))</f>
        <v>1.169960688781716E-217</v>
      </c>
      <c r="BX11">
        <f>BX$2*EXP(- BX$1 * ($B11*_c+'Input spectra'!$Q10))</f>
        <v>1.192005312262498E-220</v>
      </c>
      <c r="BY11">
        <f>BY$2*EXP(- BY$1 * ($B11*_c+'Input spectra'!$Q10))</f>
        <v>1.2151756891810975E-223</v>
      </c>
      <c r="BZ11">
        <f>BZ$2*EXP(- BZ$1 * ($B11*_c+'Input spectra'!$Q10))</f>
        <v>1.2394893724886101E-226</v>
      </c>
      <c r="CA11">
        <f>CA$2*EXP(- CA$1 * ($B11*_c+'Input spectra'!$Q10))</f>
        <v>1.2649667728870794E-229</v>
      </c>
      <c r="CB11">
        <f>CB$2*EXP(- CB$1 * ($B11*_c+'Input spectra'!$Q10))</f>
        <v>1.2916310189769494E-232</v>
      </c>
      <c r="CC11">
        <f>CC$2*EXP(- CC$1 * ($B11*_c+'Input spectra'!$Q10))</f>
        <v>1.3195078485328635E-235</v>
      </c>
      <c r="CD11">
        <f>CD$2*EXP(- CD$1 * ($B11*_c+'Input spectra'!$Q10))</f>
        <v>1.3486255259372614E-238</v>
      </c>
      <c r="CE11">
        <f>CE$2*EXP(- CE$1 * ($B11*_c+'Input spectra'!$Q10))</f>
        <v>1.3790147818153173E-241</v>
      </c>
      <c r="CF11">
        <f>CF$2*EXP(- CF$1 * ($B11*_c+'Input spectra'!$Q10))</f>
        <v>1.4107087716997469E-244</v>
      </c>
      <c r="CG11">
        <f>CG$2*EXP(- CG$1 * ($B11*_c+'Input spectra'!$Q10))</f>
        <v>1.4437430511790469E-247</v>
      </c>
      <c r="CH11">
        <f>CH$2*EXP(- CH$1 * ($B11*_c+'Input spectra'!$Q10))</f>
        <v>1.4781555654679692E-250</v>
      </c>
      <c r="CI11">
        <f>CI$2*EXP(- CI$1 * ($B11*_c+'Input spectra'!$Q10))</f>
        <v>1.5139866517350113E-253</v>
      </c>
      <c r="CJ11">
        <f>CJ$2*EXP(- CJ$1 * ($B11*_c+'Input spectra'!$Q10))</f>
        <v>1.5512790528319491E-256</v>
      </c>
      <c r="CK11">
        <f>CK$2*EXP(- CK$1 * ($B11*_c+'Input spectra'!$Q10))</f>
        <v>1.590077941331314E-259</v>
      </c>
      <c r="CL11">
        <f>CL$2*EXP(- CL$1 * ($B11*_c+'Input spectra'!$Q10))</f>
        <v>1.6304309529797754E-262</v>
      </c>
      <c r="CM11">
        <f>CM$2*EXP(- CM$1 * ($B11*_c+'Input spectra'!$Q10))</f>
        <v>1.6723882288491659E-265</v>
      </c>
      <c r="CN11">
        <f>CN$2*EXP(- CN$1 * ($B11*_c+'Input spectra'!$Q10))</f>
        <v>1.7160024656095E-268</v>
      </c>
      <c r="CO11">
        <f>CO$2*EXP(- CO$1 * ($B11*_c+'Input spectra'!$Q10))</f>
        <v>1.7613289734581459E-271</v>
      </c>
      <c r="CP11">
        <f>CP$2*EXP(- CP$1 * ($B11*_c+'Input spectra'!$Q10))</f>
        <v>1.808425741351083E-274</v>
      </c>
      <c r="CQ11">
        <f>CQ$2*EXP(- CQ$1 * ($B11*_c+'Input spectra'!$Q10))</f>
        <v>1.229774571373191E-277</v>
      </c>
      <c r="CR11">
        <f>CR$2*EXP(- CR$1 * ($B11*_c+'Input spectra'!$Q10))</f>
        <v>8.4365348646351628E-281</v>
      </c>
      <c r="CS11">
        <f>CS$2*EXP(- CS$1 * ($B11*_c+'Input spectra'!$Q10))</f>
        <v>6.1710211555312411E-284</v>
      </c>
      <c r="CT11">
        <f>CT$2*EXP(- CT$1 * ($B11*_c+'Input spectra'!$Q10))</f>
        <v>4.5342180942374877E-287</v>
      </c>
      <c r="CU11">
        <f>CU$2*EXP(- CU$1 * ($B11*_c+'Input spectra'!$Q10))</f>
        <v>3.2700109188768563E-290</v>
      </c>
      <c r="CV11">
        <f>CV$2*EXP(- CV$1 * ($B11*_c+'Input spectra'!$Q10))</f>
        <v>2.2703617068089748E-293</v>
      </c>
      <c r="CW11">
        <f>CW$2*EXP(- CW$1 * ($B11*_c+'Input spectra'!$Q10))</f>
        <v>1.4809103855117764E-296</v>
      </c>
      <c r="CX11">
        <f>CX$2*EXP(- CX$1 * ($B11*_c+'Input spectra'!$Q10))</f>
        <v>8.7222479476278501E-300</v>
      </c>
      <c r="CY11">
        <f>CY$2*EXP(- CY$1 * ($B11*_c+'Input spectra'!$Q10))</f>
        <v>4.2837086360208852E-303</v>
      </c>
      <c r="CZ11">
        <f>CZ$2*EXP(- CZ$1 * ($B11*_c+'Input spectra'!$Q10))</f>
        <v>1.4158286968966552E-306</v>
      </c>
      <c r="DA11">
        <f>DA$2*EXP(- DA$1 * ($B11*_c+'Input spectra'!$Q10))</f>
        <v>0</v>
      </c>
      <c r="DB11">
        <f>DB$2*EXP(- DB$1 * ($B11*_c+'Input spectra'!$Q10))</f>
        <v>0</v>
      </c>
      <c r="DC11">
        <f>DC$2*EXP(- DC$1 * ($B11*_c+'Input spectra'!$Q10))</f>
        <v>0</v>
      </c>
      <c r="DD11">
        <f>DD$2*EXP(- DD$1 * ($B11*_c+'Input spectra'!$Q10))</f>
        <v>0</v>
      </c>
      <c r="DE11">
        <f>DE$2*EXP(- DE$1 * ($B11*_c+'Input spectra'!$Q10))</f>
        <v>0</v>
      </c>
      <c r="DF11">
        <f>DF$2*EXP(- DF$1 * ($B11*_c+'Input spectra'!$Q10))</f>
        <v>0</v>
      </c>
      <c r="DG11">
        <f>DG$2*EXP(- DG$1 * ($B11*_c+'Input spectra'!$Q10))</f>
        <v>0</v>
      </c>
      <c r="DH11">
        <f>DH$2*EXP(- DH$1 * ($B11*_c+'Input spectra'!$Q10))</f>
        <v>0</v>
      </c>
      <c r="DI11">
        <f>DI$2*EXP(- DI$1 * ($B11*_c+'Input spectra'!$Q10))</f>
        <v>0</v>
      </c>
      <c r="DJ11">
        <f>DJ$2*EXP(- DJ$1 * ($B11*_c+'Input spectra'!$Q10))</f>
        <v>0</v>
      </c>
      <c r="DK11">
        <f>DK$2*EXP(- DK$1 * ($B11*_c+'Input spectra'!$Q10))</f>
        <v>0</v>
      </c>
      <c r="DL11">
        <f>DL$2*EXP(- DL$1 * ($B11*_c+'Input spectra'!$Q10))</f>
        <v>0</v>
      </c>
      <c r="DM11">
        <f>DM$2*EXP(- DM$1 * ($B11*_c+'Input spectra'!$Q10))</f>
        <v>0</v>
      </c>
      <c r="DN11">
        <f>DN$2*EXP(- DN$1 * ($B11*_c+'Input spectra'!$Q10))</f>
        <v>0</v>
      </c>
      <c r="DO11">
        <f>DO$2*EXP(- DO$1 * ($B11*_c+'Input spectra'!$Q10))</f>
        <v>0</v>
      </c>
      <c r="DP11">
        <f>DP$2*EXP(- DP$1 * ($B11*_c+'Input spectra'!$Q10))</f>
        <v>0</v>
      </c>
      <c r="DQ11">
        <f>DQ$2*EXP(- DQ$1 * ($B11*_c+'Input spectra'!$Q10))</f>
        <v>0</v>
      </c>
      <c r="DR11">
        <f>DR$2*EXP(- DR$1 * ($B11*_c+'Input spectra'!$Q10))</f>
        <v>0</v>
      </c>
      <c r="DS11">
        <f>DS$2*EXP(- DS$1 * ($B11*_c+'Input spectra'!$Q10))</f>
        <v>0</v>
      </c>
      <c r="DT11">
        <f>DT$2*EXP(- DT$1 * ($B11*_c+'Input spectra'!$Q10))</f>
        <v>0</v>
      </c>
      <c r="DU11">
        <f>DU$2*EXP(- DU$1 * ($B11*_c+'Input spectra'!$Q10))</f>
        <v>0</v>
      </c>
      <c r="DV11">
        <f>DV$2*EXP(- DV$1 * ($B11*_c+'Input spectra'!$Q10))</f>
        <v>0</v>
      </c>
      <c r="DW11">
        <f>DW$2*EXP(- DW$1 * ($B11*_c+'Input spectra'!$Q10))</f>
        <v>0</v>
      </c>
      <c r="DX11">
        <f>DX$2*EXP(- DX$1 * ($B11*_c+'Input spectra'!$Q10))</f>
        <v>0</v>
      </c>
      <c r="DY11">
        <f>DY$2*EXP(- DY$1 * ($B11*_c+'Input spectra'!$Q10))</f>
        <v>0</v>
      </c>
      <c r="DZ11">
        <f>DZ$2*EXP(- DZ$1 * ($B11*_c+'Input spectra'!$Q10))</f>
        <v>0</v>
      </c>
      <c r="EA11">
        <f>EA$2*EXP(- EA$1 * ($B11*_c+'Input spectra'!$Q10))</f>
        <v>0</v>
      </c>
      <c r="EB11">
        <f>EB$2*EXP(- EB$1 * ($B11*_c+'Input spectra'!$Q10))</f>
        <v>0</v>
      </c>
      <c r="EC11">
        <f>EC$2*EXP(- EC$1 * ($B11*_c+'Input spectra'!$Q10))</f>
        <v>0</v>
      </c>
      <c r="ED11">
        <f>ED$2*EXP(- ED$1 * ($B11*_c+'Input spectra'!$Q10))</f>
        <v>0</v>
      </c>
      <c r="EE11">
        <f>EE$2*EXP(- EE$1 * ($B11*_c+'Input spectra'!$Q10))</f>
        <v>0</v>
      </c>
      <c r="EF11">
        <f>EF$2*EXP(- EF$1 * ($B11*_c+'Input spectra'!$Q10))</f>
        <v>0</v>
      </c>
      <c r="EG11">
        <f>EG$2*EXP(- EG$1 * ($B11*_c+'Input spectra'!$Q10))</f>
        <v>0</v>
      </c>
      <c r="EH11">
        <f>EH$2*EXP(- EH$1 * ($B11*_c+'Input spectra'!$Q10))</f>
        <v>0</v>
      </c>
      <c r="EI11">
        <f>EI$2*EXP(- EI$1 * ($B11*_c+'Input spectra'!$Q10))</f>
        <v>0</v>
      </c>
      <c r="EJ11">
        <f>EJ$2*EXP(- EJ$1 * ($B11*_c+'Input spectra'!$Q10))</f>
        <v>0</v>
      </c>
      <c r="EK11">
        <f>EK$2*EXP(- EK$1 * ($B11*_c+'Input spectra'!$Q10))</f>
        <v>0</v>
      </c>
      <c r="EL11">
        <f>EL$2*EXP(- EL$1 * ($B11*_c+'Input spectra'!$Q10))</f>
        <v>0</v>
      </c>
      <c r="EM11">
        <f>EM$2*EXP(- EM$1 * ($B11*_c+'Input spectra'!$Q10))</f>
        <v>0</v>
      </c>
      <c r="EN11">
        <f>EN$2*EXP(- EN$1 * ($B11*_c+'Input spectra'!$Q10))</f>
        <v>0</v>
      </c>
      <c r="EO11">
        <f>EO$2*EXP(- EO$1 * ($B11*_c+'Input spectra'!$Q10))</f>
        <v>0</v>
      </c>
      <c r="EP11">
        <f>EP$2*EXP(- EP$1 * ($B11*_c+'Input spectra'!$Q10))</f>
        <v>0</v>
      </c>
      <c r="EQ11">
        <f>EQ$2*EXP(- EQ$1 * ($B11*_c+'Input spectra'!$Q10))</f>
        <v>0</v>
      </c>
      <c r="ER11">
        <f>ER$2*EXP(- ER$1 * ($B11*_c+'Input spectra'!$Q10))</f>
        <v>0</v>
      </c>
      <c r="ES11">
        <f>ES$2*EXP(- ES$1 * ($B11*_c+'Input spectra'!$Q10))</f>
        <v>0</v>
      </c>
      <c r="ET11">
        <f>ET$2*EXP(- ET$1 * ($B11*_c+'Input spectra'!$Q10))</f>
        <v>0</v>
      </c>
      <c r="EU11">
        <f>EU$2*EXP(- EU$1 * ($B11*_c+'Input spectra'!$Q10))</f>
        <v>0</v>
      </c>
      <c r="EV11">
        <f>EV$2*EXP(- EV$1 * ($B11*_c+'Input spectra'!$Q10))</f>
        <v>0</v>
      </c>
      <c r="EW11">
        <f>EW$2*EXP(- EW$1 * ($B11*_c+'Input spectra'!$Q10))</f>
        <v>0</v>
      </c>
      <c r="EY11">
        <f t="shared" si="0"/>
        <v>2.0675510569759067E-2</v>
      </c>
      <c r="FB11">
        <f>(1-EXP(-(B11*_c+'Input spectra'!$Q10)*_t))/2</f>
        <v>0.49999999999999933</v>
      </c>
      <c r="FC11">
        <f>LN(1-FB11)/(-(B11*_c+'Input spectra'!$Q10))</f>
        <v>1.0107857572295377E-2</v>
      </c>
    </row>
    <row r="12" spans="1:159" x14ac:dyDescent="0.25">
      <c r="A12">
        <v>325</v>
      </c>
      <c r="B12">
        <f>'Input spectra'!B11</f>
        <v>2.2005733761542898</v>
      </c>
      <c r="C12">
        <f>C$2*EXP(- C$1 * ($B12*_c+'Input spectra'!$Q11))</f>
        <v>2.0653927966864227E-2</v>
      </c>
      <c r="D12">
        <f>D$2*EXP(- D$1 * ($B12*_c+'Input spectra'!$Q11))</f>
        <v>2.7205431585273848E-5</v>
      </c>
      <c r="E12">
        <f>E$2*EXP(- E$1 * ($B12*_c+'Input spectra'!$Q11))</f>
        <v>3.5833168263475092E-8</v>
      </c>
      <c r="F12">
        <f>F$2*EXP(- F$1 * ($B12*_c+'Input spectra'!$Q11))</f>
        <v>4.7194466194591131E-11</v>
      </c>
      <c r="G12">
        <f>G$2*EXP(- G$1 * ($B12*_c+'Input spectra'!$Q11))</f>
        <v>6.2154542405001449E-14</v>
      </c>
      <c r="H12">
        <f>H$2*EXP(- H$1 * ($B12*_c+'Input spectra'!$Q11))</f>
        <v>8.1852176474165541E-17</v>
      </c>
      <c r="I12">
        <f>I$2*EXP(- I$1 * ($B12*_c+'Input spectra'!$Q11))</f>
        <v>1.0778610613302426E-19</v>
      </c>
      <c r="J12">
        <f>J$2*EXP(- J$1 * ($B12*_c+'Input spectra'!$Q11))</f>
        <v>1.4192867462401867E-22</v>
      </c>
      <c r="K12">
        <f>K$2*EXP(- K$1 * ($B12*_c+'Input spectra'!$Q11))</f>
        <v>1.8687531454474933E-25</v>
      </c>
      <c r="L12">
        <f>L$2*EXP(- L$1 * ($B12*_c+'Input spectra'!$Q11))</f>
        <v>2.4604115338845812E-28</v>
      </c>
      <c r="M12">
        <f>M$2*EXP(- M$1 * ($B12*_c+'Input spectra'!$Q11))</f>
        <v>3.2391957467939399E-31</v>
      </c>
      <c r="N12">
        <f>N$2*EXP(- N$1 * ($B12*_c+'Input spectra'!$Q11))</f>
        <v>4.264222314469622E-34</v>
      </c>
      <c r="O12">
        <f>O$2*EXP(- O$1 * ($B12*_c+'Input spectra'!$Q11))</f>
        <v>5.613261350054399E-37</v>
      </c>
      <c r="P12">
        <f>P$2*EXP(- P$1 * ($B12*_c+'Input spectra'!$Q11))</f>
        <v>7.3886149007725583E-40</v>
      </c>
      <c r="Q12">
        <f>Q$2*EXP(- Q$1 * ($B12*_c+'Input spectra'!$Q11))</f>
        <v>9.7248451905775619E-43</v>
      </c>
      <c r="R12">
        <f>R$2*EXP(- R$1 * ($B12*_c+'Input spectra'!$Q11))</f>
        <v>1.2798934036147638E-45</v>
      </c>
      <c r="S12">
        <f>S$2*EXP(- S$1 * ($B12*_c+'Input spectra'!$Q11))</f>
        <v>1.6843637075785027E-48</v>
      </c>
      <c r="T12">
        <f>T$2*EXP(- T$1 * ($B12*_c+'Input spectra'!$Q11))</f>
        <v>2.2165035916411819E-51</v>
      </c>
      <c r="U12">
        <f>U$2*EXP(- U$1 * ($B12*_c+'Input spectra'!$Q11))</f>
        <v>2.9165605727533356E-54</v>
      </c>
      <c r="V12">
        <f>V$2*EXP(- V$1 * ($B12*_c+'Input spectra'!$Q11))</f>
        <v>3.8374528610387819E-57</v>
      </c>
      <c r="W12">
        <f>W$2*EXP(- W$1 * ($B12*_c+'Input spectra'!$Q11))</f>
        <v>5.0487524963308192E-60</v>
      </c>
      <c r="X12">
        <f>X$2*EXP(- X$1 * ($B12*_c+'Input spectra'!$Q11))</f>
        <v>6.6419186339193972E-63</v>
      </c>
      <c r="Y12">
        <f>Y$2*EXP(- Y$1 * ($B12*_c+'Input spectra'!$Q11))</f>
        <v>8.7371726781611225E-66</v>
      </c>
      <c r="Z12">
        <f>Z$2*EXP(- Z$1 * ($B12*_c+'Input spectra'!$Q11))</f>
        <v>1.1492529460858246E-68</v>
      </c>
      <c r="AA12">
        <f>AA$2*EXP(- AA$1 * ($B12*_c+'Input spectra'!$Q11))</f>
        <v>1.5115659390948863E-71</v>
      </c>
      <c r="AB12">
        <f>AB$2*EXP(- AB$1 * ($B12*_c+'Input spectra'!$Q11))</f>
        <v>1.9879467368297901E-74</v>
      </c>
      <c r="AC12">
        <f>AC$2*EXP(- AC$1 * ($B12*_c+'Input spectra'!$Q11))</f>
        <v>2.6142550860497945E-77</v>
      </c>
      <c r="AD12">
        <f>AD$2*EXP(- AD$1 * ($B12*_c+'Input spectra'!$Q11))</f>
        <v>3.4376062334690028E-80</v>
      </c>
      <c r="AE12">
        <f>AE$2*EXP(- AE$1 * ($B12*_c+'Input spectra'!$Q11))</f>
        <v>4.5198977006592072E-83</v>
      </c>
      <c r="AF12">
        <f>AF$2*EXP(- AF$1 * ($B12*_c+'Input spectra'!$Q11))</f>
        <v>5.9424390711676496E-86</v>
      </c>
      <c r="AG12">
        <f>AG$2*EXP(- AG$1 * ($B12*_c+'Input spectra'!$Q11))</f>
        <v>7.8120290586525592E-89</v>
      </c>
      <c r="AH12">
        <f>AH$2*EXP(- AH$1 * ($B12*_c+'Input spectra'!$Q11))</f>
        <v>1.0268931336996084E-91</v>
      </c>
      <c r="AI12">
        <f>AI$2*EXP(- AI$1 * ($B12*_c+'Input spectra'!$Q11))</f>
        <v>1.3497341131376763E-94</v>
      </c>
      <c r="AJ12">
        <f>AJ$2*EXP(- AJ$1 * ($B12*_c+'Input spectra'!$Q11))</f>
        <v>1.773911871155509E-97</v>
      </c>
      <c r="AK12">
        <f>AK$2*EXP(- AK$1 * ($B12*_c+'Input spectra'!$Q11))</f>
        <v>2.3311807200607476E-100</v>
      </c>
      <c r="AL12">
        <f>AL$2*EXP(- AL$1 * ($B12*_c+'Input spectra'!$Q11))</f>
        <v>3.0632268187511512E-103</v>
      </c>
      <c r="AM12">
        <f>AM$2*EXP(- AM$1 * ($B12*_c+'Input spectra'!$Q11))</f>
        <v>4.0247682633740502E-106</v>
      </c>
      <c r="AN12">
        <f>AN$2*EXP(- AN$1 * ($B12*_c+'Input spectra'!$Q11))</f>
        <v>5.2876206740196186E-109</v>
      </c>
      <c r="AO12">
        <f>AO$2*EXP(- AO$1 * ($B12*_c+'Input spectra'!$Q11))</f>
        <v>6.9460282350609839E-112</v>
      </c>
      <c r="AP12">
        <f>AP$2*EXP(- AP$1 * ($B12*_c+'Input spectra'!$Q11))</f>
        <v>9.1236530836865317E-115</v>
      </c>
      <c r="AQ12">
        <f>AQ$2*EXP(- AQ$1 * ($B12*_c+'Input spectra'!$Q11))</f>
        <v>1.1982737586069041E-117</v>
      </c>
      <c r="AR12">
        <f>AR$2*EXP(- AR$1 * ($B12*_c+'Input spectra'!$Q11))</f>
        <v>1.5736113231247867E-120</v>
      </c>
      <c r="AS12">
        <f>AS$2*EXP(- AS$1 * ($B12*_c+'Input spectra'!$Q11))</f>
        <v>2.0662938157347169E-123</v>
      </c>
      <c r="AT12">
        <f>AT$2*EXP(- AT$1 * ($B12*_c+'Input spectra'!$Q11))</f>
        <v>2.7129317789314624E-126</v>
      </c>
      <c r="AU12">
        <f>AU$2*EXP(- AU$1 * ($B12*_c+'Input spectra'!$Q11))</f>
        <v>3.5615319414951443E-129</v>
      </c>
      <c r="AV12">
        <f>AV$2*EXP(- AV$1 * ($B12*_c+'Input spectra'!$Q11))</f>
        <v>4.6750357483437999E-132</v>
      </c>
      <c r="AW12">
        <f>AW$2*EXP(- AW$1 * ($B12*_c+'Input spectra'!$Q11))</f>
        <v>5.5389045899216524E-135</v>
      </c>
      <c r="AX12">
        <f>AX$2*EXP(- AX$1 * ($B12*_c+'Input spectra'!$Q11))</f>
        <v>6.3080193829588944E-138</v>
      </c>
      <c r="AY12">
        <f>AY$2*EXP(- AY$1 * ($B12*_c+'Input spectra'!$Q11))</f>
        <v>7.5682803145301184E-141</v>
      </c>
      <c r="AZ12">
        <f>AZ$2*EXP(- AZ$1 * ($B12*_c+'Input spectra'!$Q11))</f>
        <v>9.2400258555236975E-144</v>
      </c>
      <c r="BA12">
        <f>BA$2*EXP(- BA$1 * ($B12*_c+'Input spectra'!$Q11))</f>
        <v>1.1392792752901645E-146</v>
      </c>
      <c r="BB12">
        <f>BB$2*EXP(- BB$1 * ($B12*_c+'Input spectra'!$Q11))</f>
        <v>1.4140757907040522E-149</v>
      </c>
      <c r="BC12">
        <f>BC$2*EXP(- BC$1 * ($B12*_c+'Input spectra'!$Q11))</f>
        <v>1.7638048507705298E-152</v>
      </c>
      <c r="BD12">
        <f>BD$2*EXP(- BD$1 * ($B12*_c+'Input spectra'!$Q11))</f>
        <v>2.2085324854375178E-155</v>
      </c>
      <c r="BE12">
        <f>BE$2*EXP(- BE$1 * ($B12*_c+'Input spectra'!$Q11))</f>
        <v>2.7741205506926518E-158</v>
      </c>
      <c r="BF12">
        <f>BF$2*EXP(- BF$1 * ($B12*_c+'Input spectra'!$Q11))</f>
        <v>3.4937942053465122E-161</v>
      </c>
      <c r="BG12">
        <f>BG$2*EXP(- BG$1 * ($B12*_c+'Input spectra'!$Q11))</f>
        <v>4.4101988910779918E-164</v>
      </c>
      <c r="BH12">
        <f>BH$2*EXP(- BH$1 * ($B12*_c+'Input spectra'!$Q11))</f>
        <v>5.578067596268681E-167</v>
      </c>
      <c r="BI12">
        <f>BI$2*EXP(- BI$1 * ($B12*_c+'Input spectra'!$Q11))</f>
        <v>7.0676668755177569E-170</v>
      </c>
      <c r="BJ12">
        <f>BJ$2*EXP(- BJ$1 * ($B12*_c+'Input spectra'!$Q11))</f>
        <v>8.9692442052378767E-173</v>
      </c>
      <c r="BK12">
        <f>BK$2*EXP(- BK$1 * ($B12*_c+'Input spectra'!$Q11))</f>
        <v>1.1398766598443044E-175</v>
      </c>
      <c r="BL12">
        <f>BL$2*EXP(- BL$1 * ($B12*_c+'Input spectra'!$Q11))</f>
        <v>1.4505326533748081E-178</v>
      </c>
      <c r="BM12">
        <f>BM$2*EXP(- BM$1 * ($B12*_c+'Input spectra'!$Q11))</f>
        <v>1.8480702364970734E-181</v>
      </c>
      <c r="BN12">
        <f>BN$2*EXP(- BN$1 * ($B12*_c+'Input spectra'!$Q11))</f>
        <v>2.3571704145927522E-184</v>
      </c>
      <c r="BO12">
        <f>BO$2*EXP(- BO$1 * ($B12*_c+'Input spectra'!$Q11))</f>
        <v>3.0096122060239355E-187</v>
      </c>
      <c r="BP12">
        <f>BP$2*EXP(- BP$1 * ($B12*_c+'Input spectra'!$Q11))</f>
        <v>3.8463336097708879E-190</v>
      </c>
      <c r="BQ12">
        <f>BQ$2*EXP(- BQ$1 * ($B12*_c+'Input spectra'!$Q11))</f>
        <v>4.9200958753124866E-193</v>
      </c>
      <c r="BR12">
        <f>BR$2*EXP(- BR$1 * ($B12*_c+'Input spectra'!$Q11))</f>
        <v>6.2989288751451917E-196</v>
      </c>
      <c r="BS12">
        <f>BS$2*EXP(- BS$1 * ($B12*_c+'Input spectra'!$Q11))</f>
        <v>8.0705880949164315E-199</v>
      </c>
      <c r="BT12">
        <f>BT$2*EXP(- BT$1 * ($B12*_c+'Input spectra'!$Q11))</f>
        <v>1.0348322179541942E-201</v>
      </c>
      <c r="BU12">
        <f>BU$2*EXP(- BU$1 * ($B12*_c+'Input spectra'!$Q11))</f>
        <v>1.3278338809107553E-204</v>
      </c>
      <c r="BV12">
        <f>BV$2*EXP(- BV$1 * ($B12*_c+'Input spectra'!$Q11))</f>
        <v>1.7049472042771252E-207</v>
      </c>
      <c r="BW12">
        <f>BW$2*EXP(- BW$1 * ($B12*_c+'Input spectra'!$Q11))</f>
        <v>2.1905704119783981E-210</v>
      </c>
      <c r="BX12">
        <f>BX$2*EXP(- BX$1 * ($B12*_c+'Input spectra'!$Q11))</f>
        <v>2.8162389397514654E-213</v>
      </c>
      <c r="BY12">
        <f>BY$2*EXP(- BY$1 * ($B12*_c+'Input spectra'!$Q11))</f>
        <v>3.6227281111009322E-216</v>
      </c>
      <c r="BZ12">
        <f>BZ$2*EXP(- BZ$1 * ($B12*_c+'Input spectra'!$Q11))</f>
        <v>4.6627790494894962E-219</v>
      </c>
      <c r="CA12">
        <f>CA$2*EXP(- CA$1 * ($B12*_c+'Input spectra'!$Q11))</f>
        <v>6.0046335347987598E-222</v>
      </c>
      <c r="CB12">
        <f>CB$2*EXP(- CB$1 * ($B12*_c+'Input spectra'!$Q11))</f>
        <v>7.7366191073248173E-225</v>
      </c>
      <c r="CC12">
        <f>CC$2*EXP(- CC$1 * ($B12*_c+'Input spectra'!$Q11))</f>
        <v>9.9730980307223464E-228</v>
      </c>
      <c r="CD12">
        <f>CD$2*EXP(- CD$1 * ($B12*_c+'Input spectra'!$Q11))</f>
        <v>1.2862187789469741E-230</v>
      </c>
      <c r="CE12">
        <f>CE$2*EXP(- CE$1 * ($B12*_c+'Input spectra'!$Q11))</f>
        <v>1.6595783186608166E-233</v>
      </c>
      <c r="CF12">
        <f>CF$2*EXP(- CF$1 * ($B12*_c+'Input spectra'!$Q11))</f>
        <v>2.1422569384205901E-236</v>
      </c>
      <c r="CG12">
        <f>CG$2*EXP(- CG$1 * ($B12*_c+'Input spectra'!$Q11))</f>
        <v>2.7664922548545774E-239</v>
      </c>
      <c r="CH12">
        <f>CH$2*EXP(- CH$1 * ($B12*_c+'Input spectra'!$Q11))</f>
        <v>3.5740864665435799E-242</v>
      </c>
      <c r="CI12">
        <f>CI$2*EXP(- CI$1 * ($B12*_c+'Input spectra'!$Q11))</f>
        <v>4.6192590534614411E-245</v>
      </c>
      <c r="CJ12">
        <f>CJ$2*EXP(- CJ$1 * ($B12*_c+'Input spectra'!$Q11))</f>
        <v>5.9723542650978042E-248</v>
      </c>
      <c r="CK12">
        <f>CK$2*EXP(- CK$1 * ($B12*_c+'Input spectra'!$Q11))</f>
        <v>7.7246605864334152E-251</v>
      </c>
      <c r="CL12">
        <f>CL$2*EXP(- CL$1 * ($B12*_c+'Input spectra'!$Q11))</f>
        <v>9.9946770412195406E-254</v>
      </c>
      <c r="CM12">
        <f>CM$2*EXP(- CM$1 * ($B12*_c+'Input spectra'!$Q11))</f>
        <v>1.2936262397171876E-256</v>
      </c>
      <c r="CN12">
        <f>CN$2*EXP(- CN$1 * ($B12*_c+'Input spectra'!$Q11))</f>
        <v>1.6749235230871061E-259</v>
      </c>
      <c r="CO12">
        <f>CO$2*EXP(- CO$1 * ($B12*_c+'Input spectra'!$Q11))</f>
        <v>2.1693164724492861E-262</v>
      </c>
      <c r="CP12">
        <f>CP$2*EXP(- CP$1 * ($B12*_c+'Input spectra'!$Q11))</f>
        <v>2.8105316181790896E-265</v>
      </c>
      <c r="CQ12">
        <f>CQ$2*EXP(- CQ$1 * ($B12*_c+'Input spectra'!$Q11))</f>
        <v>2.4116743496713387E-268</v>
      </c>
      <c r="CR12">
        <f>CR$2*EXP(- CR$1 * ($B12*_c+'Input spectra'!$Q11))</f>
        <v>2.0876737071414298E-271</v>
      </c>
      <c r="CS12">
        <f>CS$2*EXP(- CS$1 * ($B12*_c+'Input spectra'!$Q11))</f>
        <v>1.9269076975586383E-274</v>
      </c>
      <c r="CT12">
        <f>CT$2*EXP(- CT$1 * ($B12*_c+'Input spectra'!$Q11))</f>
        <v>1.7865354672288807E-277</v>
      </c>
      <c r="CU12">
        <f>CU$2*EXP(- CU$1 * ($B12*_c+'Input spectra'!$Q11))</f>
        <v>1.625787574283059E-280</v>
      </c>
      <c r="CV12">
        <f>CV$2*EXP(- CV$1 * ($B12*_c+'Input spectra'!$Q11))</f>
        <v>1.4243443941950212E-283</v>
      </c>
      <c r="CW12">
        <f>CW$2*EXP(- CW$1 * ($B12*_c+'Input spectra'!$Q11))</f>
        <v>1.1723413860298799E-286</v>
      </c>
      <c r="CX12">
        <f>CX$2*EXP(- CX$1 * ($B12*_c+'Input spectra'!$Q11))</f>
        <v>8.712827314285628E-290</v>
      </c>
      <c r="CY12">
        <f>CY$2*EXP(- CY$1 * ($B12*_c+'Input spectra'!$Q11))</f>
        <v>5.3995300508167015E-293</v>
      </c>
      <c r="CZ12">
        <f>CZ$2*EXP(- CZ$1 * ($B12*_c+'Input spectra'!$Q11))</f>
        <v>2.25191560127163E-296</v>
      </c>
      <c r="DA12">
        <f>DA$2*EXP(- DA$1 * ($B12*_c+'Input spectra'!$Q11))</f>
        <v>1.9064499899237399E-300</v>
      </c>
      <c r="DB12">
        <f>DB$2*EXP(- DB$1 * ($B12*_c+'Input spectra'!$Q11))</f>
        <v>0</v>
      </c>
      <c r="DC12">
        <f>DC$2*EXP(- DC$1 * ($B12*_c+'Input spectra'!$Q11))</f>
        <v>0</v>
      </c>
      <c r="DD12">
        <f>DD$2*EXP(- DD$1 * ($B12*_c+'Input spectra'!$Q11))</f>
        <v>0</v>
      </c>
      <c r="DE12">
        <f>DE$2*EXP(- DE$1 * ($B12*_c+'Input spectra'!$Q11))</f>
        <v>0</v>
      </c>
      <c r="DF12">
        <f>DF$2*EXP(- DF$1 * ($B12*_c+'Input spectra'!$Q11))</f>
        <v>0</v>
      </c>
      <c r="DG12">
        <f>DG$2*EXP(- DG$1 * ($B12*_c+'Input spectra'!$Q11))</f>
        <v>0</v>
      </c>
      <c r="DH12">
        <f>DH$2*EXP(- DH$1 * ($B12*_c+'Input spectra'!$Q11))</f>
        <v>0</v>
      </c>
      <c r="DI12">
        <f>DI$2*EXP(- DI$1 * ($B12*_c+'Input spectra'!$Q11))</f>
        <v>0</v>
      </c>
      <c r="DJ12">
        <f>DJ$2*EXP(- DJ$1 * ($B12*_c+'Input spectra'!$Q11))</f>
        <v>0</v>
      </c>
      <c r="DK12">
        <f>DK$2*EXP(- DK$1 * ($B12*_c+'Input spectra'!$Q11))</f>
        <v>0</v>
      </c>
      <c r="DL12">
        <f>DL$2*EXP(- DL$1 * ($B12*_c+'Input spectra'!$Q11))</f>
        <v>0</v>
      </c>
      <c r="DM12">
        <f>DM$2*EXP(- DM$1 * ($B12*_c+'Input spectra'!$Q11))</f>
        <v>0</v>
      </c>
      <c r="DN12">
        <f>DN$2*EXP(- DN$1 * ($B12*_c+'Input spectra'!$Q11))</f>
        <v>0</v>
      </c>
      <c r="DO12">
        <f>DO$2*EXP(- DO$1 * ($B12*_c+'Input spectra'!$Q11))</f>
        <v>0</v>
      </c>
      <c r="DP12">
        <f>DP$2*EXP(- DP$1 * ($B12*_c+'Input spectra'!$Q11))</f>
        <v>0</v>
      </c>
      <c r="DQ12">
        <f>DQ$2*EXP(- DQ$1 * ($B12*_c+'Input spectra'!$Q11))</f>
        <v>0</v>
      </c>
      <c r="DR12">
        <f>DR$2*EXP(- DR$1 * ($B12*_c+'Input spectra'!$Q11))</f>
        <v>0</v>
      </c>
      <c r="DS12">
        <f>DS$2*EXP(- DS$1 * ($B12*_c+'Input spectra'!$Q11))</f>
        <v>0</v>
      </c>
      <c r="DT12">
        <f>DT$2*EXP(- DT$1 * ($B12*_c+'Input spectra'!$Q11))</f>
        <v>0</v>
      </c>
      <c r="DU12">
        <f>DU$2*EXP(- DU$1 * ($B12*_c+'Input spectra'!$Q11))</f>
        <v>0</v>
      </c>
      <c r="DV12">
        <f>DV$2*EXP(- DV$1 * ($B12*_c+'Input spectra'!$Q11))</f>
        <v>0</v>
      </c>
      <c r="DW12">
        <f>DW$2*EXP(- DW$1 * ($B12*_c+'Input spectra'!$Q11))</f>
        <v>0</v>
      </c>
      <c r="DX12">
        <f>DX$2*EXP(- DX$1 * ($B12*_c+'Input spectra'!$Q11))</f>
        <v>0</v>
      </c>
      <c r="DY12">
        <f>DY$2*EXP(- DY$1 * ($B12*_c+'Input spectra'!$Q11))</f>
        <v>0</v>
      </c>
      <c r="DZ12">
        <f>DZ$2*EXP(- DZ$1 * ($B12*_c+'Input spectra'!$Q11))</f>
        <v>0</v>
      </c>
      <c r="EA12">
        <f>EA$2*EXP(- EA$1 * ($B12*_c+'Input spectra'!$Q11))</f>
        <v>0</v>
      </c>
      <c r="EB12">
        <f>EB$2*EXP(- EB$1 * ($B12*_c+'Input spectra'!$Q11))</f>
        <v>0</v>
      </c>
      <c r="EC12">
        <f>EC$2*EXP(- EC$1 * ($B12*_c+'Input spectra'!$Q11))</f>
        <v>0</v>
      </c>
      <c r="ED12">
        <f>ED$2*EXP(- ED$1 * ($B12*_c+'Input spectra'!$Q11))</f>
        <v>0</v>
      </c>
      <c r="EE12">
        <f>EE$2*EXP(- EE$1 * ($B12*_c+'Input spectra'!$Q11))</f>
        <v>0</v>
      </c>
      <c r="EF12">
        <f>EF$2*EXP(- EF$1 * ($B12*_c+'Input spectra'!$Q11))</f>
        <v>0</v>
      </c>
      <c r="EG12">
        <f>EG$2*EXP(- EG$1 * ($B12*_c+'Input spectra'!$Q11))</f>
        <v>0</v>
      </c>
      <c r="EH12">
        <f>EH$2*EXP(- EH$1 * ($B12*_c+'Input spectra'!$Q11))</f>
        <v>0</v>
      </c>
      <c r="EI12">
        <f>EI$2*EXP(- EI$1 * ($B12*_c+'Input spectra'!$Q11))</f>
        <v>0</v>
      </c>
      <c r="EJ12">
        <f>EJ$2*EXP(- EJ$1 * ($B12*_c+'Input spectra'!$Q11))</f>
        <v>0</v>
      </c>
      <c r="EK12">
        <f>EK$2*EXP(- EK$1 * ($B12*_c+'Input spectra'!$Q11))</f>
        <v>0</v>
      </c>
      <c r="EL12">
        <f>EL$2*EXP(- EL$1 * ($B12*_c+'Input spectra'!$Q11))</f>
        <v>0</v>
      </c>
      <c r="EM12">
        <f>EM$2*EXP(- EM$1 * ($B12*_c+'Input spectra'!$Q11))</f>
        <v>0</v>
      </c>
      <c r="EN12">
        <f>EN$2*EXP(- EN$1 * ($B12*_c+'Input spectra'!$Q11))</f>
        <v>0</v>
      </c>
      <c r="EO12">
        <f>EO$2*EXP(- EO$1 * ($B12*_c+'Input spectra'!$Q11))</f>
        <v>0</v>
      </c>
      <c r="EP12">
        <f>EP$2*EXP(- EP$1 * ($B12*_c+'Input spectra'!$Q11))</f>
        <v>0</v>
      </c>
      <c r="EQ12">
        <f>EQ$2*EXP(- EQ$1 * ($B12*_c+'Input spectra'!$Q11))</f>
        <v>0</v>
      </c>
      <c r="ER12">
        <f>ER$2*EXP(- ER$1 * ($B12*_c+'Input spectra'!$Q11))</f>
        <v>0</v>
      </c>
      <c r="ES12">
        <f>ES$2*EXP(- ES$1 * ($B12*_c+'Input spectra'!$Q11))</f>
        <v>0</v>
      </c>
      <c r="ET12">
        <f>ET$2*EXP(- ET$1 * ($B12*_c+'Input spectra'!$Q11))</f>
        <v>0</v>
      </c>
      <c r="EU12">
        <f>EU$2*EXP(- EU$1 * ($B12*_c+'Input spectra'!$Q11))</f>
        <v>0</v>
      </c>
      <c r="EV12">
        <f>EV$2*EXP(- EV$1 * ($B12*_c+'Input spectra'!$Q11))</f>
        <v>0</v>
      </c>
      <c r="EW12">
        <f>EW$2*EXP(- EW$1 * ($B12*_c+'Input spectra'!$Q11))</f>
        <v>0</v>
      </c>
      <c r="EY12">
        <f t="shared" si="0"/>
        <v>2.0681169278874468E-2</v>
      </c>
      <c r="FB12">
        <f>(1-EXP(-(B12*_c+'Input spectra'!$Q11)*_t))/2</f>
        <v>0.49999999999999795</v>
      </c>
      <c r="FC12">
        <f>LN(1-FB12)/(-(B12*_c+'Input spectra'!$Q11))</f>
        <v>1.0462701687176728E-2</v>
      </c>
    </row>
    <row r="13" spans="1:159" x14ac:dyDescent="0.25">
      <c r="A13">
        <v>330</v>
      </c>
      <c r="B13">
        <f>'Input spectra'!B12</f>
        <v>2.1238831862257301</v>
      </c>
      <c r="C13">
        <f>C$2*EXP(- C$1 * ($B13*_c+'Input spectra'!$Q12))</f>
        <v>2.0653927966864227E-2</v>
      </c>
      <c r="D13">
        <f>D$2*EXP(- D$1 * ($B13*_c+'Input spectra'!$Q12))</f>
        <v>3.431482620241714E-5</v>
      </c>
      <c r="E13">
        <f>E$2*EXP(- E$1 * ($B13*_c+'Input spectra'!$Q12))</f>
        <v>5.7008232512011794E-8</v>
      </c>
      <c r="F13">
        <f>F$2*EXP(- F$1 * ($B13*_c+'Input spectra'!$Q12))</f>
        <v>9.4704284951371323E-11</v>
      </c>
      <c r="G13">
        <f>G$2*EXP(- G$1 * ($B13*_c+'Input spectra'!$Q12))</f>
        <v>1.573177072033959E-13</v>
      </c>
      <c r="H13">
        <f>H$2*EXP(- H$1 * ($B13*_c+'Input spectra'!$Q12))</f>
        <v>2.6131308096055519E-16</v>
      </c>
      <c r="I13">
        <f>I$2*EXP(- I$1 * ($B13*_c+'Input spectra'!$Q12))</f>
        <v>4.3403013624080933E-19</v>
      </c>
      <c r="J13">
        <f>J$2*EXP(- J$1 * ($B13*_c+'Input spectra'!$Q12))</f>
        <v>7.2086415893525336E-22</v>
      </c>
      <c r="K13">
        <f>K$2*EXP(- K$1 * ($B13*_c+'Input spectra'!$Q12))</f>
        <v>1.1971853846209852E-24</v>
      </c>
      <c r="L13">
        <f>L$2*EXP(- L$1 * ($B13*_c+'Input spectra'!$Q12))</f>
        <v>1.988123723268045E-27</v>
      </c>
      <c r="M13">
        <f>M$2*EXP(- M$1 * ($B13*_c+'Input spectra'!$Q12))</f>
        <v>3.3014067168045785E-30</v>
      </c>
      <c r="N13">
        <f>N$2*EXP(- N$1 * ($B13*_c+'Input spectra'!$Q12))</f>
        <v>5.4818589801513571E-33</v>
      </c>
      <c r="O13">
        <f>O$2*EXP(- O$1 * ($B13*_c+'Input spectra'!$Q12))</f>
        <v>9.1018456747685306E-36</v>
      </c>
      <c r="P13">
        <f>P$2*EXP(- P$1 * ($B13*_c+'Input spectra'!$Q12))</f>
        <v>1.5111355393825406E-38</v>
      </c>
      <c r="Q13">
        <f>Q$2*EXP(- Q$1 * ($B13*_c+'Input spectra'!$Q12))</f>
        <v>2.5087031109532216E-41</v>
      </c>
      <c r="R13">
        <f>R$2*EXP(- R$1 * ($B13*_c+'Input spectra'!$Q12))</f>
        <v>4.1645353829682535E-44</v>
      </c>
      <c r="S13">
        <f>S$2*EXP(- S$1 * ($B13*_c+'Input spectra'!$Q12))</f>
        <v>6.9128130897678599E-47</v>
      </c>
      <c r="T13">
        <f>T$2*EXP(- T$1 * ($B13*_c+'Input spectra'!$Q12))</f>
        <v>1.1473966097082339E-49</v>
      </c>
      <c r="U13">
        <f>U$2*EXP(- U$1 * ($B13*_c+'Input spectra'!$Q12))</f>
        <v>1.9043304297876378E-52</v>
      </c>
      <c r="V13">
        <f>V$2*EXP(- V$1 * ($B13*_c+'Input spectra'!$Q12))</f>
        <v>3.1603890181472798E-55</v>
      </c>
      <c r="W13">
        <f>W$2*EXP(- W$1 * ($B13*_c+'Input spectra'!$Q12))</f>
        <v>5.2445442609261717E-58</v>
      </c>
      <c r="X13">
        <f>X$2*EXP(- X$1 * ($B13*_c+'Input spectra'!$Q12))</f>
        <v>8.7024875123703172E-61</v>
      </c>
      <c r="Y13">
        <f>Y$2*EXP(- Y$1 * ($B13*_c+'Input spectra'!$Q12))</f>
        <v>1.4439327290096104E-63</v>
      </c>
      <c r="Z13">
        <f>Z$2*EXP(- Z$1 * ($B13*_c+'Input spectra'!$Q12))</f>
        <v>2.3956195626556921E-66</v>
      </c>
      <c r="AA13">
        <f>AA$2*EXP(- AA$1 * ($B13*_c+'Input spectra'!$Q12))</f>
        <v>3.9742529568747717E-69</v>
      </c>
      <c r="AB13">
        <f>AB$2*EXP(- AB$1 * ($B13*_c+'Input spectra'!$Q12))</f>
        <v>6.5926396287138509E-72</v>
      </c>
      <c r="AC13">
        <f>AC$2*EXP(- AC$1 * ($B13*_c+'Input spectra'!$Q12))</f>
        <v>1.0935250544178063E-74</v>
      </c>
      <c r="AD13">
        <f>AD$2*EXP(- AD$1 * ($B13*_c+'Input spectra'!$Q12))</f>
        <v>1.8136901239457877E-77</v>
      </c>
      <c r="AE13">
        <f>AE$2*EXP(- AE$1 * ($B13*_c+'Input spectra'!$Q12))</f>
        <v>3.0078886099755126E-80</v>
      </c>
      <c r="AF13">
        <f>AF$2*EXP(- AF$1 * ($B13*_c+'Input spectra'!$Q12))</f>
        <v>4.9879726660716902E-83</v>
      </c>
      <c r="AG13">
        <f>AG$2*EXP(- AG$1 * ($B13*_c+'Input spectra'!$Q12))</f>
        <v>8.2708350807918412E-86</v>
      </c>
      <c r="AH13">
        <f>AH$2*EXP(- AH$1 * ($B13*_c+'Input spectra'!$Q12))</f>
        <v>1.3713141102324458E-88</v>
      </c>
      <c r="AI13">
        <f>AI$2*EXP(- AI$1 * ($B13*_c+'Input spectra'!$Q12))</f>
        <v>2.2734536415263108E-91</v>
      </c>
      <c r="AJ13">
        <f>AJ$2*EXP(- AJ$1 * ($B13*_c+'Input spectra'!$Q12))</f>
        <v>3.7687393501071154E-94</v>
      </c>
      <c r="AK13">
        <f>AK$2*EXP(- AK$1 * ($B13*_c+'Input spectra'!$Q12))</f>
        <v>6.2469235130210918E-97</v>
      </c>
      <c r="AL13">
        <f>AL$2*EXP(- AL$1 * ($B13*_c+'Input spectra'!$Q12))</f>
        <v>1.0353700193834719E-99</v>
      </c>
      <c r="AM13">
        <f>AM$2*EXP(- AM$1 * ($B13*_c+'Input spectra'!$Q12))</f>
        <v>1.7158664911269111E-102</v>
      </c>
      <c r="AN13">
        <f>AN$2*EXP(- AN$1 * ($B13*_c+'Input spectra'!$Q12))</f>
        <v>2.8433419262741807E-105</v>
      </c>
      <c r="AO13">
        <f>AO$2*EXP(- AO$1 * ($B13*_c+'Input spectra'!$Q12))</f>
        <v>4.7111998234501363E-108</v>
      </c>
      <c r="AP13">
        <f>AP$2*EXP(- AP$1 * ($B13*_c+'Input spectra'!$Q12))</f>
        <v>7.8053058904770156E-111</v>
      </c>
      <c r="AQ13">
        <f>AQ$2*EXP(- AQ$1 * ($B13*_c+'Input spectra'!$Q12))</f>
        <v>1.293014504826423E-113</v>
      </c>
      <c r="AR13">
        <f>AR$2*EXP(- AR$1 * ($B13*_c+'Input spectra'!$Q12))</f>
        <v>2.1417609883561926E-116</v>
      </c>
      <c r="AS13">
        <f>AS$2*EXP(- AS$1 * ($B13*_c+'Input spectra'!$Q12))</f>
        <v>3.5472499510025468E-119</v>
      </c>
      <c r="AT13">
        <f>AT$2*EXP(- AT$1 * ($B13*_c+'Input spectra'!$Q12))</f>
        <v>5.8744170006522999E-122</v>
      </c>
      <c r="AU13">
        <f>AU$2*EXP(- AU$1 * ($B13*_c+'Input spectra'!$Q12))</f>
        <v>9.7272242142085909E-125</v>
      </c>
      <c r="AV13">
        <f>AV$2*EXP(- AV$1 * ($B13*_c+'Input spectra'!$Q12))</f>
        <v>1.6105091727714274E-127</v>
      </c>
      <c r="AW13">
        <f>AW$2*EXP(- AW$1 * ($B13*_c+'Input spectra'!$Q12))</f>
        <v>2.4067353372080994E-130</v>
      </c>
      <c r="AX13">
        <f>AX$2*EXP(- AX$1 * ($B13*_c+'Input spectra'!$Q12))</f>
        <v>3.4571932241441812E-133</v>
      </c>
      <c r="AY13">
        <f>AY$2*EXP(- AY$1 * ($B13*_c+'Input spectra'!$Q12))</f>
        <v>5.2318348547647827E-136</v>
      </c>
      <c r="AZ13">
        <f>AZ$2*EXP(- AZ$1 * ($B13*_c+'Input spectra'!$Q12))</f>
        <v>8.056681362732816E-139</v>
      </c>
      <c r="BA13">
        <f>BA$2*EXP(- BA$1 * ($B13*_c+'Input spectra'!$Q12))</f>
        <v>1.2529662768932877E-141</v>
      </c>
      <c r="BB13">
        <f>BB$2*EXP(- BB$1 * ($B13*_c+'Input spectra'!$Q12))</f>
        <v>1.9615891737877624E-144</v>
      </c>
      <c r="BC13">
        <f>BC$2*EXP(- BC$1 * ($B13*_c+'Input spectra'!$Q12))</f>
        <v>3.086114855973433E-147</v>
      </c>
      <c r="BD13">
        <f>BD$2*EXP(- BD$1 * ($B13*_c+'Input spectra'!$Q12))</f>
        <v>4.8740673717777146E-150</v>
      </c>
      <c r="BE13">
        <f>BE$2*EXP(- BE$1 * ($B13*_c+'Input spectra'!$Q12))</f>
        <v>7.7221680681145212E-153</v>
      </c>
      <c r="BF13">
        <f>BF$2*EXP(- BF$1 * ($B13*_c+'Input spectra'!$Q12))</f>
        <v>1.2266973407725477E-155</v>
      </c>
      <c r="BG13">
        <f>BG$2*EXP(- BG$1 * ($B13*_c+'Input spectra'!$Q12))</f>
        <v>1.9530999236441762E-158</v>
      </c>
      <c r="BH13">
        <f>BH$2*EXP(- BH$1 * ($B13*_c+'Input spectra'!$Q12))</f>
        <v>3.115847859954832E-161</v>
      </c>
      <c r="BI13">
        <f>BI$2*EXP(- BI$1 * ($B13*_c+'Input spectra'!$Q12))</f>
        <v>4.9796030719963483E-164</v>
      </c>
      <c r="BJ13">
        <f>BJ$2*EXP(- BJ$1 * ($B13*_c+'Input spectra'!$Q12))</f>
        <v>7.9707775169864813E-167</v>
      </c>
      <c r="BK13">
        <f>BK$2*EXP(- BK$1 * ($B13*_c+'Input spectra'!$Q12))</f>
        <v>1.2776999660521688E-169</v>
      </c>
      <c r="BL13">
        <f>BL$2*EXP(- BL$1 * ($B13*_c+'Input spectra'!$Q12))</f>
        <v>2.0508066433569623E-172</v>
      </c>
      <c r="BM13">
        <f>BM$2*EXP(- BM$1 * ($B13*_c+'Input spectra'!$Q12))</f>
        <v>3.2956559121889447E-175</v>
      </c>
      <c r="BN13">
        <f>BN$2*EXP(- BN$1 * ($B13*_c+'Input spectra'!$Q12))</f>
        <v>5.3020101496061904E-178</v>
      </c>
      <c r="BO13">
        <f>BO$2*EXP(- BO$1 * ($B13*_c+'Input spectra'!$Q12))</f>
        <v>8.5385926758819016E-181</v>
      </c>
      <c r="BP13">
        <f>BP$2*EXP(- BP$1 * ($B13*_c+'Input spectra'!$Q12))</f>
        <v>1.3764133951520974E-183</v>
      </c>
      <c r="BQ13">
        <f>BQ$2*EXP(- BQ$1 * ($B13*_c+'Input spectra'!$Q12))</f>
        <v>2.2207603255654322E-186</v>
      </c>
      <c r="BR13">
        <f>BR$2*EXP(- BR$1 * ($B13*_c+'Input spectra'!$Q12))</f>
        <v>3.5860885774194375E-189</v>
      </c>
      <c r="BS13">
        <f>BS$2*EXP(- BS$1 * ($B13*_c+'Input spectra'!$Q12))</f>
        <v>5.7954301282666754E-192</v>
      </c>
      <c r="BT13">
        <f>BT$2*EXP(- BT$1 * ($B13*_c+'Input spectra'!$Q12))</f>
        <v>9.3729568313721176E-195</v>
      </c>
      <c r="BU13">
        <f>BU$2*EXP(- BU$1 * ($B13*_c+'Input spectra'!$Q12))</f>
        <v>1.5169686478297028E-197</v>
      </c>
      <c r="BV13">
        <f>BV$2*EXP(- BV$1 * ($B13*_c+'Input spectra'!$Q12))</f>
        <v>2.456800987227672E-200</v>
      </c>
      <c r="BW13">
        <f>BW$2*EXP(- BW$1 * ($B13*_c+'Input spectra'!$Q12))</f>
        <v>3.9814607976354499E-203</v>
      </c>
      <c r="BX13">
        <f>BX$2*EXP(- BX$1 * ($B13*_c+'Input spectra'!$Q12))</f>
        <v>6.4562584814737946E-206</v>
      </c>
      <c r="BY13">
        <f>BY$2*EXP(- BY$1 * ($B13*_c+'Input spectra'!$Q12))</f>
        <v>1.0475465600376519E-208</v>
      </c>
      <c r="BZ13">
        <f>BZ$2*EXP(- BZ$1 * ($B13*_c+'Input spectra'!$Q12))</f>
        <v>1.7006252153800957E-211</v>
      </c>
      <c r="CA13">
        <f>CA$2*EXP(- CA$1 * ($B13*_c+'Input spectra'!$Q12))</f>
        <v>2.7623357797582161E-214</v>
      </c>
      <c r="CB13">
        <f>CB$2*EXP(- CB$1 * ($B13*_c+'Input spectra'!$Q12))</f>
        <v>4.4891835318228218E-217</v>
      </c>
      <c r="CC13">
        <f>CC$2*EXP(- CC$1 * ($B13*_c+'Input spectra'!$Q12))</f>
        <v>7.2991521529659475E-220</v>
      </c>
      <c r="CD13">
        <f>CD$2*EXP(- CD$1 * ($B13*_c+'Input spectra'!$Q12))</f>
        <v>1.187362581652166E-222</v>
      </c>
      <c r="CE13">
        <f>CE$2*EXP(- CE$1 * ($B13*_c+'Input spectra'!$Q12))</f>
        <v>1.9323796203334503E-225</v>
      </c>
      <c r="CF13">
        <f>CF$2*EXP(- CF$1 * ($B13*_c+'Input spectra'!$Q12))</f>
        <v>3.1462442727821675E-228</v>
      </c>
      <c r="CG13">
        <f>CG$2*EXP(- CG$1 * ($B13*_c+'Input spectra'!$Q12))</f>
        <v>5.124795291140213E-231</v>
      </c>
      <c r="CH13">
        <f>CH$2*EXP(- CH$1 * ($B13*_c+'Input spectra'!$Q12))</f>
        <v>8.3509965123240421E-234</v>
      </c>
      <c r="CI13">
        <f>CI$2*EXP(- CI$1 * ($B13*_c+'Input spectra'!$Q12))</f>
        <v>1.361356124992183E-236</v>
      </c>
      <c r="CJ13">
        <f>CJ$2*EXP(- CJ$1 * ($B13*_c+'Input spectra'!$Q12))</f>
        <v>2.2200930423355347E-239</v>
      </c>
      <c r="CK13">
        <f>CK$2*EXP(- CK$1 * ($B13*_c+'Input spectra'!$Q12))</f>
        <v>3.6218562092311754E-242</v>
      </c>
      <c r="CL13">
        <f>CL$2*EXP(- CL$1 * ($B13*_c+'Input spectra'!$Q12))</f>
        <v>5.9108065700801239E-245</v>
      </c>
      <c r="CM13">
        <f>CM$2*EXP(- CM$1 * ($B13*_c+'Input spectra'!$Q12))</f>
        <v>9.6496815624135474E-248</v>
      </c>
      <c r="CN13">
        <f>CN$2*EXP(- CN$1 * ($B13*_c+'Input spectra'!$Q12))</f>
        <v>1.5758879382202193E-250</v>
      </c>
      <c r="CO13">
        <f>CO$2*EXP(- CO$1 * ($B13*_c+'Input spectra'!$Q12))</f>
        <v>2.5744202758982062E-253</v>
      </c>
      <c r="CP13">
        <f>CP$2*EXP(- CP$1 * ($B13*_c+'Input spectra'!$Q12))</f>
        <v>4.2069872162139216E-256</v>
      </c>
      <c r="CQ13">
        <f>CQ$2*EXP(- CQ$1 * ($B13*_c+'Input spectra'!$Q12))</f>
        <v>4.5533136255077464E-259</v>
      </c>
      <c r="CR13">
        <f>CR$2*EXP(- CR$1 * ($B13*_c+'Input spectra'!$Q12))</f>
        <v>4.9716174754020326E-262</v>
      </c>
      <c r="CS13">
        <f>CS$2*EXP(- CS$1 * ($B13*_c+'Input spectra'!$Q12))</f>
        <v>5.7879154679414533E-265</v>
      </c>
      <c r="CT13">
        <f>CT$2*EXP(- CT$1 * ($B13*_c+'Input spectra'!$Q12))</f>
        <v>6.7686038116643094E-268</v>
      </c>
      <c r="CU13">
        <f>CU$2*EXP(- CU$1 * ($B13*_c+'Input spectra'!$Q12))</f>
        <v>7.7692202843808035E-271</v>
      </c>
      <c r="CV13">
        <f>CV$2*EXP(- CV$1 * ($B13*_c+'Input spectra'!$Q12))</f>
        <v>8.5852872349248114E-274</v>
      </c>
      <c r="CW13">
        <f>CW$2*EXP(- CW$1 * ($B13*_c+'Input spectra'!$Q12))</f>
        <v>8.9129218701159493E-277</v>
      </c>
      <c r="CX13">
        <f>CX$2*EXP(- CX$1 * ($B13*_c+'Input spectra'!$Q12))</f>
        <v>8.3550930902365033E-280</v>
      </c>
      <c r="CY13">
        <f>CY$2*EXP(- CY$1 * ($B13*_c+'Input spectra'!$Q12))</f>
        <v>6.5309195315359042E-283</v>
      </c>
      <c r="CZ13">
        <f>CZ$2*EXP(- CZ$1 * ($B13*_c+'Input spectra'!$Q12))</f>
        <v>3.435553086153233E-286</v>
      </c>
      <c r="DA13">
        <f>DA$2*EXP(- DA$1 * ($B13*_c+'Input spectra'!$Q12))</f>
        <v>3.6685644644905782E-290</v>
      </c>
      <c r="DB13">
        <f>DB$2*EXP(- DB$1 * ($B13*_c+'Input spectra'!$Q12))</f>
        <v>0</v>
      </c>
      <c r="DC13">
        <f>DC$2*EXP(- DC$1 * ($B13*_c+'Input spectra'!$Q12))</f>
        <v>0</v>
      </c>
      <c r="DD13">
        <f>DD$2*EXP(- DD$1 * ($B13*_c+'Input spectra'!$Q12))</f>
        <v>0</v>
      </c>
      <c r="DE13">
        <f>DE$2*EXP(- DE$1 * ($B13*_c+'Input spectra'!$Q12))</f>
        <v>0</v>
      </c>
      <c r="DF13">
        <f>DF$2*EXP(- DF$1 * ($B13*_c+'Input spectra'!$Q12))</f>
        <v>0</v>
      </c>
      <c r="DG13">
        <f>DG$2*EXP(- DG$1 * ($B13*_c+'Input spectra'!$Q12))</f>
        <v>0</v>
      </c>
      <c r="DH13">
        <f>DH$2*EXP(- DH$1 * ($B13*_c+'Input spectra'!$Q12))</f>
        <v>0</v>
      </c>
      <c r="DI13">
        <f>DI$2*EXP(- DI$1 * ($B13*_c+'Input spectra'!$Q12))</f>
        <v>0</v>
      </c>
      <c r="DJ13">
        <f>DJ$2*EXP(- DJ$1 * ($B13*_c+'Input spectra'!$Q12))</f>
        <v>0</v>
      </c>
      <c r="DK13">
        <f>DK$2*EXP(- DK$1 * ($B13*_c+'Input spectra'!$Q12))</f>
        <v>0</v>
      </c>
      <c r="DL13">
        <f>DL$2*EXP(- DL$1 * ($B13*_c+'Input spectra'!$Q12))</f>
        <v>0</v>
      </c>
      <c r="DM13">
        <f>DM$2*EXP(- DM$1 * ($B13*_c+'Input spectra'!$Q12))</f>
        <v>0</v>
      </c>
      <c r="DN13">
        <f>DN$2*EXP(- DN$1 * ($B13*_c+'Input spectra'!$Q12))</f>
        <v>0</v>
      </c>
      <c r="DO13">
        <f>DO$2*EXP(- DO$1 * ($B13*_c+'Input spectra'!$Q12))</f>
        <v>0</v>
      </c>
      <c r="DP13">
        <f>DP$2*EXP(- DP$1 * ($B13*_c+'Input spectra'!$Q12))</f>
        <v>0</v>
      </c>
      <c r="DQ13">
        <f>DQ$2*EXP(- DQ$1 * ($B13*_c+'Input spectra'!$Q12))</f>
        <v>0</v>
      </c>
      <c r="DR13">
        <f>DR$2*EXP(- DR$1 * ($B13*_c+'Input spectra'!$Q12))</f>
        <v>0</v>
      </c>
      <c r="DS13">
        <f>DS$2*EXP(- DS$1 * ($B13*_c+'Input spectra'!$Q12))</f>
        <v>0</v>
      </c>
      <c r="DT13">
        <f>DT$2*EXP(- DT$1 * ($B13*_c+'Input spectra'!$Q12))</f>
        <v>0</v>
      </c>
      <c r="DU13">
        <f>DU$2*EXP(- DU$1 * ($B13*_c+'Input spectra'!$Q12))</f>
        <v>0</v>
      </c>
      <c r="DV13">
        <f>DV$2*EXP(- DV$1 * ($B13*_c+'Input spectra'!$Q12))</f>
        <v>0</v>
      </c>
      <c r="DW13">
        <f>DW$2*EXP(- DW$1 * ($B13*_c+'Input spectra'!$Q12))</f>
        <v>0</v>
      </c>
      <c r="DX13">
        <f>DX$2*EXP(- DX$1 * ($B13*_c+'Input spectra'!$Q12))</f>
        <v>0</v>
      </c>
      <c r="DY13">
        <f>DY$2*EXP(- DY$1 * ($B13*_c+'Input spectra'!$Q12))</f>
        <v>0</v>
      </c>
      <c r="DZ13">
        <f>DZ$2*EXP(- DZ$1 * ($B13*_c+'Input spectra'!$Q12))</f>
        <v>0</v>
      </c>
      <c r="EA13">
        <f>EA$2*EXP(- EA$1 * ($B13*_c+'Input spectra'!$Q12))</f>
        <v>0</v>
      </c>
      <c r="EB13">
        <f>EB$2*EXP(- EB$1 * ($B13*_c+'Input spectra'!$Q12))</f>
        <v>0</v>
      </c>
      <c r="EC13">
        <f>EC$2*EXP(- EC$1 * ($B13*_c+'Input spectra'!$Q12))</f>
        <v>0</v>
      </c>
      <c r="ED13">
        <f>ED$2*EXP(- ED$1 * ($B13*_c+'Input spectra'!$Q12))</f>
        <v>0</v>
      </c>
      <c r="EE13">
        <f>EE$2*EXP(- EE$1 * ($B13*_c+'Input spectra'!$Q12))</f>
        <v>0</v>
      </c>
      <c r="EF13">
        <f>EF$2*EXP(- EF$1 * ($B13*_c+'Input spectra'!$Q12))</f>
        <v>0</v>
      </c>
      <c r="EG13">
        <f>EG$2*EXP(- EG$1 * ($B13*_c+'Input spectra'!$Q12))</f>
        <v>0</v>
      </c>
      <c r="EH13">
        <f>EH$2*EXP(- EH$1 * ($B13*_c+'Input spectra'!$Q12))</f>
        <v>0</v>
      </c>
      <c r="EI13">
        <f>EI$2*EXP(- EI$1 * ($B13*_c+'Input spectra'!$Q12))</f>
        <v>0</v>
      </c>
      <c r="EJ13">
        <f>EJ$2*EXP(- EJ$1 * ($B13*_c+'Input spectra'!$Q12))</f>
        <v>0</v>
      </c>
      <c r="EK13">
        <f>EK$2*EXP(- EK$1 * ($B13*_c+'Input spectra'!$Q12))</f>
        <v>0</v>
      </c>
      <c r="EL13">
        <f>EL$2*EXP(- EL$1 * ($B13*_c+'Input spectra'!$Q12))</f>
        <v>0</v>
      </c>
      <c r="EM13">
        <f>EM$2*EXP(- EM$1 * ($B13*_c+'Input spectra'!$Q12))</f>
        <v>0</v>
      </c>
      <c r="EN13">
        <f>EN$2*EXP(- EN$1 * ($B13*_c+'Input spectra'!$Q12))</f>
        <v>0</v>
      </c>
      <c r="EO13">
        <f>EO$2*EXP(- EO$1 * ($B13*_c+'Input spectra'!$Q12))</f>
        <v>0</v>
      </c>
      <c r="EP13">
        <f>EP$2*EXP(- EP$1 * ($B13*_c+'Input spectra'!$Q12))</f>
        <v>0</v>
      </c>
      <c r="EQ13">
        <f>EQ$2*EXP(- EQ$1 * ($B13*_c+'Input spectra'!$Q12))</f>
        <v>0</v>
      </c>
      <c r="ER13">
        <f>ER$2*EXP(- ER$1 * ($B13*_c+'Input spectra'!$Q12))</f>
        <v>0</v>
      </c>
      <c r="ES13">
        <f>ES$2*EXP(- ES$1 * ($B13*_c+'Input spectra'!$Q12))</f>
        <v>0</v>
      </c>
      <c r="ET13">
        <f>ET$2*EXP(- ET$1 * ($B13*_c+'Input spectra'!$Q12))</f>
        <v>0</v>
      </c>
      <c r="EU13">
        <f>EU$2*EXP(- EU$1 * ($B13*_c+'Input spectra'!$Q12))</f>
        <v>0</v>
      </c>
      <c r="EV13">
        <f>EV$2*EXP(- EV$1 * ($B13*_c+'Input spectra'!$Q12))</f>
        <v>0</v>
      </c>
      <c r="EW13">
        <f>EW$2*EXP(- EW$1 * ($B13*_c+'Input spectra'!$Q12))</f>
        <v>0</v>
      </c>
      <c r="EY13">
        <f t="shared" si="0"/>
        <v>2.0688299896161021E-2</v>
      </c>
      <c r="FB13">
        <f>(1-EXP(-(B13*_c+'Input spectra'!$Q12)*_t))/2</f>
        <v>0.49999999999999345</v>
      </c>
      <c r="FC13">
        <f>LN(1-FB13)/(-(B13*_c+'Input spectra'!$Q12))</f>
        <v>1.0842666608570136E-2</v>
      </c>
    </row>
    <row r="14" spans="1:159" x14ac:dyDescent="0.25">
      <c r="A14">
        <v>335</v>
      </c>
      <c r="B14">
        <f>'Input spectra'!B13</f>
        <v>2.04719299629717</v>
      </c>
      <c r="C14">
        <f>C$2*EXP(- C$1 * ($B14*_c+'Input spectra'!$Q13))</f>
        <v>2.0653927966864227E-2</v>
      </c>
      <c r="D14">
        <f>D$2*EXP(- D$1 * ($B14*_c+'Input spectra'!$Q13))</f>
        <v>4.3285301000022816E-5</v>
      </c>
      <c r="E14">
        <f>E$2*EXP(- E$1 * ($B14*_c+'Input spectra'!$Q13))</f>
        <v>9.0709934395547891E-8</v>
      </c>
      <c r="F14">
        <f>F$2*EXP(- F$1 * ($B14*_c+'Input spectra'!$Q13))</f>
        <v>1.9008399201882935E-10</v>
      </c>
      <c r="G14">
        <f>G$2*EXP(- G$1 * ($B14*_c+'Input spectra'!$Q13))</f>
        <v>3.9830170117509796E-13</v>
      </c>
      <c r="H14">
        <f>H$2*EXP(- H$1 * ($B14*_c+'Input spectra'!$Q13))</f>
        <v>8.3455380540039397E-16</v>
      </c>
      <c r="I14">
        <f>I$2*EXP(- I$1 * ($B14*_c+'Input spectra'!$Q13))</f>
        <v>1.7485244711068904E-18</v>
      </c>
      <c r="J14">
        <f>J$2*EXP(- J$1 * ($B14*_c+'Input spectra'!$Q13))</f>
        <v>3.6632275860390772E-21</v>
      </c>
      <c r="K14">
        <f>K$2*EXP(- K$1 * ($B14*_c+'Input spectra'!$Q13))</f>
        <v>7.6741540412951427E-24</v>
      </c>
      <c r="L14">
        <f>L$2*EXP(- L$1 * ($B14*_c+'Input spectra'!$Q13))</f>
        <v>1.6075746604742636E-26</v>
      </c>
      <c r="M14">
        <f>M$2*EXP(- M$1 * ($B14*_c+'Input spectra'!$Q13))</f>
        <v>3.3673279350112322E-29</v>
      </c>
      <c r="N14">
        <f>N$2*EXP(- N$1 * ($B14*_c+'Input spectra'!$Q13))</f>
        <v>7.0529836999008777E-32</v>
      </c>
      <c r="O14">
        <f>O$2*EXP(- O$1 * ($B14*_c+'Input spectra'!$Q13))</f>
        <v>1.4771790063209644E-34</v>
      </c>
      <c r="P14">
        <f>P$2*EXP(- P$1 * ($B14*_c+'Input spectra'!$Q13))</f>
        <v>3.0936110980991359E-37</v>
      </c>
      <c r="Q14">
        <f>Q$2*EXP(- Q$1 * ($B14*_c+'Input spectra'!$Q13))</f>
        <v>6.4784364678667052E-40</v>
      </c>
      <c r="R14">
        <f>R$2*EXP(- R$1 * ($B14*_c+'Input spectra'!$Q13))</f>
        <v>1.356582250112774E-42</v>
      </c>
      <c r="S14">
        <f>S$2*EXP(- S$1 * ($B14*_c+'Input spectra'!$Q13))</f>
        <v>2.8404884440699091E-45</v>
      </c>
      <c r="T14">
        <f>T$2*EXP(- T$1 * ($B14*_c+'Input spectra'!$Q13))</f>
        <v>5.9471708199323041E-48</v>
      </c>
      <c r="U14">
        <f>U$2*EXP(- U$1 * ($B14*_c+'Input spectra'!$Q13))</f>
        <v>1.2450815452400728E-50</v>
      </c>
      <c r="V14">
        <f>V$2*EXP(- V$1 * ($B14*_c+'Input spectra'!$Q13))</f>
        <v>2.6064816460531617E-53</v>
      </c>
      <c r="W14">
        <f>W$2*EXP(- W$1 * ($B14*_c+'Input spectra'!$Q13))</f>
        <v>5.4560773714173027E-56</v>
      </c>
      <c r="X14">
        <f>X$2*EXP(- X$1 * ($B14*_c+'Input spectra'!$Q13))</f>
        <v>1.1420228996644983E-58</v>
      </c>
      <c r="Y14">
        <f>Y$2*EXP(- Y$1 * ($B14*_c+'Input spectra'!$Q13))</f>
        <v>2.3902151918493111E-61</v>
      </c>
      <c r="Z14">
        <f>Z$2*EXP(- Z$1 * ($B14*_c+'Input spectra'!$Q13))</f>
        <v>5.0022631094555362E-64</v>
      </c>
      <c r="AA14">
        <f>AA$2*EXP(- AA$1 * ($B14*_c+'Input spectra'!$Q13))</f>
        <v>1.0467978559942923E-66</v>
      </c>
      <c r="AB14">
        <f>AB$2*EXP(- AB$1 * ($B14*_c+'Input spectra'!$Q13))</f>
        <v>2.1904093942777632E-69</v>
      </c>
      <c r="AC14">
        <f>AC$2*EXP(- AC$1 * ($B14*_c+'Input spectra'!$Q13))</f>
        <v>4.58303667733772E-72</v>
      </c>
      <c r="AD14">
        <f>AD$2*EXP(- AD$1 * ($B14*_c+'Input spectra'!$Q13))</f>
        <v>9.5884039334796433E-75</v>
      </c>
      <c r="AE14">
        <f>AE$2*EXP(- AE$1 * ($B14*_c+'Input spectra'!$Q13))</f>
        <v>2.0058738686164673E-77</v>
      </c>
      <c r="AF14">
        <f>AF$2*EXP(- AF$1 * ($B14*_c+'Input spectra'!$Q13))</f>
        <v>4.1958946425581651E-80</v>
      </c>
      <c r="AG14">
        <f>AG$2*EXP(- AG$1 * ($B14*_c+'Input spectra'!$Q13))</f>
        <v>8.7762403638672015E-83</v>
      </c>
      <c r="AH14">
        <f>AH$2*EXP(- AH$1 * ($B14*_c+'Input spectra'!$Q13))</f>
        <v>1.8355014463373109E-85</v>
      </c>
      <c r="AI14">
        <f>AI$2*EXP(- AI$1 * ($B14*_c+'Input spectra'!$Q13))</f>
        <v>3.8385086836872875E-88</v>
      </c>
      <c r="AJ14">
        <f>AJ$2*EXP(- AJ$1 * ($B14*_c+'Input spectra'!$Q13))</f>
        <v>8.0265915784778032E-91</v>
      </c>
      <c r="AK14">
        <f>AK$2*EXP(- AK$1 * ($B14*_c+'Input spectra'!$Q13))</f>
        <v>1.6782624963452548E-93</v>
      </c>
      <c r="AL14">
        <f>AL$2*EXP(- AL$1 * ($B14*_c+'Input spectra'!$Q13))</f>
        <v>3.5087136354245295E-96</v>
      </c>
      <c r="AM14">
        <f>AM$2*EXP(- AM$1 * ($B14*_c+'Input spectra'!$Q13))</f>
        <v>7.3349046180450897E-99</v>
      </c>
      <c r="AN14">
        <f>AN$2*EXP(- AN$1 * ($B14*_c+'Input spectra'!$Q13))</f>
        <v>1.5331996268123178E-101</v>
      </c>
      <c r="AO14">
        <f>AO$2*EXP(- AO$1 * ($B14*_c+'Input spectra'!$Q13))</f>
        <v>3.2044963351455899E-104</v>
      </c>
      <c r="AP14">
        <f>AP$2*EXP(- AP$1 * ($B14*_c+'Input spectra'!$Q13))</f>
        <v>6.6969463571243606E-107</v>
      </c>
      <c r="AQ14">
        <f>AQ$2*EXP(- AQ$1 * ($B14*_c+'Input spectra'!$Q13))</f>
        <v>1.3994227424531275E-109</v>
      </c>
      <c r="AR14">
        <f>AR$2*EXP(- AR$1 * ($B14*_c+'Input spectra'!$Q13))</f>
        <v>2.9239852179602397E-112</v>
      </c>
      <c r="AS14">
        <f>AS$2*EXP(- AS$1 * ($B14*_c+'Input spectra'!$Q13))</f>
        <v>6.1087816007986339E-115</v>
      </c>
      <c r="AT14">
        <f>AT$2*EXP(- AT$1 * ($B14*_c+'Input spectra'!$Q13))</f>
        <v>1.2761044337330895E-117</v>
      </c>
      <c r="AU14">
        <f>AU$2*EXP(- AU$1 * ($B14*_c+'Input spectra'!$Q13))</f>
        <v>2.6654406107621271E-120</v>
      </c>
      <c r="AV14">
        <f>AV$2*EXP(- AV$1 * ($B14*_c+'Input spectra'!$Q13))</f>
        <v>5.5667526533330795E-123</v>
      </c>
      <c r="AW14">
        <f>AW$2*EXP(- AW$1 * ($B14*_c+'Input spectra'!$Q13))</f>
        <v>1.0493628739043655E-125</v>
      </c>
      <c r="AX14">
        <f>AX$2*EXP(- AX$1 * ($B14*_c+'Input spectra'!$Q13))</f>
        <v>1.901426979058704E-128</v>
      </c>
      <c r="AY14">
        <f>AY$2*EXP(- AY$1 * ($B14*_c+'Input spectra'!$Q13))</f>
        <v>3.6296827185552864E-131</v>
      </c>
      <c r="AZ14">
        <f>AZ$2*EXP(- AZ$1 * ($B14*_c+'Input spectra'!$Q13))</f>
        <v>7.0506549767279217E-134</v>
      </c>
      <c r="BA14">
        <f>BA$2*EXP(- BA$1 * ($B14*_c+'Input spectra'!$Q13))</f>
        <v>1.383156416227852E-136</v>
      </c>
      <c r="BB14">
        <f>BB$2*EXP(- BB$1 * ($B14*_c+'Input spectra'!$Q13))</f>
        <v>2.7314836647159485E-139</v>
      </c>
      <c r="BC14">
        <f>BC$2*EXP(- BC$1 * ($B14*_c+'Input spectra'!$Q13))</f>
        <v>5.4207736734892765E-142</v>
      </c>
      <c r="BD14">
        <f>BD$2*EXP(- BD$1 * ($B14*_c+'Input spectra'!$Q13))</f>
        <v>1.0799393256264599E-144</v>
      </c>
      <c r="BE14">
        <f>BE$2*EXP(- BE$1 * ($B14*_c+'Input spectra'!$Q13))</f>
        <v>2.1582697115566654E-147</v>
      </c>
      <c r="BF14">
        <f>BF$2*EXP(- BF$1 * ($B14*_c+'Input spectra'!$Q13))</f>
        <v>4.3247651485634563E-150</v>
      </c>
      <c r="BG14">
        <f>BG$2*EXP(- BG$1 * ($B14*_c+'Input spectra'!$Q13))</f>
        <v>8.6857676210306567E-153</v>
      </c>
      <c r="BH14">
        <f>BH$2*EXP(- BH$1 * ($B14*_c+'Input spectra'!$Q13))</f>
        <v>1.7479082216505409E-155</v>
      </c>
      <c r="BI14">
        <f>BI$2*EXP(- BI$1 * ($B14*_c+'Input spectra'!$Q13))</f>
        <v>3.523674193202666E-158</v>
      </c>
      <c r="BJ14">
        <f>BJ$2*EXP(- BJ$1 * ($B14*_c+'Input spectra'!$Q13))</f>
        <v>7.1147614779260895E-161</v>
      </c>
      <c r="BK14">
        <f>BK$2*EXP(- BK$1 * ($B14*_c+'Input spectra'!$Q13))</f>
        <v>1.4386235964234871E-163</v>
      </c>
      <c r="BL14">
        <f>BL$2*EXP(- BL$1 * ($B14*_c+'Input spectra'!$Q13))</f>
        <v>2.912739531016916E-166</v>
      </c>
      <c r="BM14">
        <f>BM$2*EXP(- BM$1 * ($B14*_c+'Input spectra'!$Q13))</f>
        <v>5.9044226134169868E-169</v>
      </c>
      <c r="BN14">
        <f>BN$2*EXP(- BN$1 * ($B14*_c+'Input spectra'!$Q13))</f>
        <v>1.1982150375681081E-171</v>
      </c>
      <c r="BO14">
        <f>BO$2*EXP(- BO$1 * ($B14*_c+'Input spectra'!$Q13))</f>
        <v>2.4341040877054696E-174</v>
      </c>
      <c r="BP14">
        <f>BP$2*EXP(- BP$1 * ($B14*_c+'Input spectra'!$Q13))</f>
        <v>4.9494891657600109E-177</v>
      </c>
      <c r="BQ14">
        <f>BQ$2*EXP(- BQ$1 * ($B14*_c+'Input spectra'!$Q13))</f>
        <v>1.0073301104226217E-179</v>
      </c>
      <c r="BR14">
        <f>BR$2*EXP(- BR$1 * ($B14*_c+'Input spectra'!$Q13))</f>
        <v>2.0518696917364235E-182</v>
      </c>
      <c r="BS14">
        <f>BS$2*EXP(- BS$1 * ($B14*_c+'Input spectra'!$Q13))</f>
        <v>4.1828575673007324E-185</v>
      </c>
      <c r="BT14">
        <f>BT$2*EXP(- BT$1 * ($B14*_c+'Input spectra'!$Q13))</f>
        <v>8.5334108822046954E-188</v>
      </c>
      <c r="BU14">
        <f>BU$2*EXP(- BU$1 * ($B14*_c+'Input spectra'!$Q13))</f>
        <v>1.7421329055551896E-190</v>
      </c>
      <c r="BV14">
        <f>BV$2*EXP(- BV$1 * ($B14*_c+'Input spectra'!$Q13))</f>
        <v>3.5590434906084995E-193</v>
      </c>
      <c r="BW14">
        <f>BW$2*EXP(- BW$1 * ($B14*_c+'Input spectra'!$Q13))</f>
        <v>7.275526036627118E-196</v>
      </c>
      <c r="BX14">
        <f>BX$2*EXP(- BX$1 * ($B14*_c+'Input spectra'!$Q13))</f>
        <v>1.4882006948657785E-198</v>
      </c>
      <c r="BY14">
        <f>BY$2*EXP(- BY$1 * ($B14*_c+'Input spectra'!$Q13))</f>
        <v>3.0458784407566531E-201</v>
      </c>
      <c r="BZ14">
        <f>BZ$2*EXP(- BZ$1 * ($B14*_c+'Input spectra'!$Q13))</f>
        <v>6.2374414825506605E-204</v>
      </c>
      <c r="CA14">
        <f>CA$2*EXP(- CA$1 * ($B14*_c+'Input spectra'!$Q13))</f>
        <v>1.2780062483339303E-206</v>
      </c>
      <c r="CB14">
        <f>CB$2*EXP(- CB$1 * ($B14*_c+'Input spectra'!$Q13))</f>
        <v>2.6198866853955639E-209</v>
      </c>
      <c r="CC14">
        <f>CC$2*EXP(- CC$1 * ($B14*_c+'Input spectra'!$Q13))</f>
        <v>5.3733632617037912E-212</v>
      </c>
      <c r="CD14">
        <f>CD$2*EXP(- CD$1 * ($B14*_c+'Input spectra'!$Q13))</f>
        <v>1.1025943982885563E-214</v>
      </c>
      <c r="CE14">
        <f>CE$2*EXP(- CE$1 * ($B14*_c+'Input spectra'!$Q13))</f>
        <v>2.2635156942904852E-217</v>
      </c>
      <c r="CF14">
        <f>CF$2*EXP(- CF$1 * ($B14*_c+'Input spectra'!$Q13))</f>
        <v>4.6488136512017359E-220</v>
      </c>
      <c r="CG14">
        <f>CG$2*EXP(- CG$1 * ($B14*_c+'Input spectra'!$Q13))</f>
        <v>9.5517920791137337E-223</v>
      </c>
      <c r="CH14">
        <f>CH$2*EXP(- CH$1 * ($B14*_c+'Input spectra'!$Q13))</f>
        <v>1.9633841404220713E-225</v>
      </c>
      <c r="CI14">
        <f>CI$2*EXP(- CI$1 * ($B14*_c+'Input spectra'!$Q13))</f>
        <v>4.0373589611777234E-228</v>
      </c>
      <c r="CJ14">
        <f>CJ$2*EXP(- CJ$1 * ($B14*_c+'Input spectra'!$Q13))</f>
        <v>8.3053019914756299E-231</v>
      </c>
      <c r="CK14">
        <f>CK$2*EXP(- CK$1 * ($B14*_c+'Input spectra'!$Q13))</f>
        <v>1.7091260575744519E-233</v>
      </c>
      <c r="CL14">
        <f>CL$2*EXP(- CL$1 * ($B14*_c+'Input spectra'!$Q13))</f>
        <v>3.5184248286326681E-236</v>
      </c>
      <c r="CM14">
        <f>CM$2*EXP(- CM$1 * ($B14*_c+'Input spectra'!$Q13))</f>
        <v>7.2455798934563249E-239</v>
      </c>
      <c r="CN14">
        <f>CN$2*EXP(- CN$1 * ($B14*_c+'Input spectra'!$Q13))</f>
        <v>1.4926024060136356E-241</v>
      </c>
      <c r="CO14">
        <f>CO$2*EXP(- CO$1 * ($B14*_c+'Input spectra'!$Q13))</f>
        <v>3.0757914926751741E-244</v>
      </c>
      <c r="CP14">
        <f>CP$2*EXP(- CP$1 * ($B14*_c+'Input spectra'!$Q13))</f>
        <v>6.340263022710252E-247</v>
      </c>
      <c r="CQ14">
        <f>CQ$2*EXP(- CQ$1 * ($B14*_c+'Input spectra'!$Q13))</f>
        <v>8.656100410432109E-250</v>
      </c>
      <c r="CR14">
        <f>CR$2*EXP(- CR$1 * ($B14*_c+'Input spectra'!$Q13))</f>
        <v>1.1922053458307574E-252</v>
      </c>
      <c r="CS14">
        <f>CS$2*EXP(- CS$1 * ($B14*_c+'Input spectra'!$Q13))</f>
        <v>1.7507904817398374E-255</v>
      </c>
      <c r="CT14">
        <f>CT$2*EXP(- CT$1 * ($B14*_c+'Input spectra'!$Q13))</f>
        <v>2.5826748277558751E-258</v>
      </c>
      <c r="CU14">
        <f>CU$2*EXP(- CU$1 * ($B14*_c+'Input spectra'!$Q13))</f>
        <v>3.7394412042783124E-261</v>
      </c>
      <c r="CV14">
        <f>CV$2*EXP(- CV$1 * ($B14*_c+'Input spectra'!$Q13))</f>
        <v>5.2124600786929308E-264</v>
      </c>
      <c r="CW14">
        <f>CW$2*EXP(- CW$1 * ($B14*_c+'Input spectra'!$Q13))</f>
        <v>6.8260057512006349E-267</v>
      </c>
      <c r="CX14">
        <f>CX$2*EXP(- CX$1 * ($B14*_c+'Input spectra'!$Q13))</f>
        <v>8.0715414549897651E-270</v>
      </c>
      <c r="CY14">
        <f>CY$2*EXP(- CY$1 * ($B14*_c+'Input spectra'!$Q13))</f>
        <v>7.9586271592206496E-273</v>
      </c>
      <c r="CZ14">
        <f>CZ$2*EXP(- CZ$1 * ($B14*_c+'Input spectra'!$Q13))</f>
        <v>5.2810360089434281E-276</v>
      </c>
      <c r="DA14">
        <f>DA$2*EXP(- DA$1 * ($B14*_c+'Input spectra'!$Q13))</f>
        <v>7.1134004544111006E-280</v>
      </c>
      <c r="DB14">
        <f>DB$2*EXP(- DB$1 * ($B14*_c+'Input spectra'!$Q13))</f>
        <v>0</v>
      </c>
      <c r="DC14">
        <f>DC$2*EXP(- DC$1 * ($B14*_c+'Input spectra'!$Q13))</f>
        <v>0</v>
      </c>
      <c r="DD14">
        <f>DD$2*EXP(- DD$1 * ($B14*_c+'Input spectra'!$Q13))</f>
        <v>0</v>
      </c>
      <c r="DE14">
        <f>DE$2*EXP(- DE$1 * ($B14*_c+'Input spectra'!$Q13))</f>
        <v>0</v>
      </c>
      <c r="DF14">
        <f>DF$2*EXP(- DF$1 * ($B14*_c+'Input spectra'!$Q13))</f>
        <v>0</v>
      </c>
      <c r="DG14">
        <f>DG$2*EXP(- DG$1 * ($B14*_c+'Input spectra'!$Q13))</f>
        <v>0</v>
      </c>
      <c r="DH14">
        <f>DH$2*EXP(- DH$1 * ($B14*_c+'Input spectra'!$Q13))</f>
        <v>0</v>
      </c>
      <c r="DI14">
        <f>DI$2*EXP(- DI$1 * ($B14*_c+'Input spectra'!$Q13))</f>
        <v>0</v>
      </c>
      <c r="DJ14">
        <f>DJ$2*EXP(- DJ$1 * ($B14*_c+'Input spectra'!$Q13))</f>
        <v>0</v>
      </c>
      <c r="DK14">
        <f>DK$2*EXP(- DK$1 * ($B14*_c+'Input spectra'!$Q13))</f>
        <v>0</v>
      </c>
      <c r="DL14">
        <f>DL$2*EXP(- DL$1 * ($B14*_c+'Input spectra'!$Q13))</f>
        <v>0</v>
      </c>
      <c r="DM14">
        <f>DM$2*EXP(- DM$1 * ($B14*_c+'Input spectra'!$Q13))</f>
        <v>0</v>
      </c>
      <c r="DN14">
        <f>DN$2*EXP(- DN$1 * ($B14*_c+'Input spectra'!$Q13))</f>
        <v>0</v>
      </c>
      <c r="DO14">
        <f>DO$2*EXP(- DO$1 * ($B14*_c+'Input spectra'!$Q13))</f>
        <v>0</v>
      </c>
      <c r="DP14">
        <f>DP$2*EXP(- DP$1 * ($B14*_c+'Input spectra'!$Q13))</f>
        <v>0</v>
      </c>
      <c r="DQ14">
        <f>DQ$2*EXP(- DQ$1 * ($B14*_c+'Input spectra'!$Q13))</f>
        <v>0</v>
      </c>
      <c r="DR14">
        <f>DR$2*EXP(- DR$1 * ($B14*_c+'Input spectra'!$Q13))</f>
        <v>0</v>
      </c>
      <c r="DS14">
        <f>DS$2*EXP(- DS$1 * ($B14*_c+'Input spectra'!$Q13))</f>
        <v>0</v>
      </c>
      <c r="DT14">
        <f>DT$2*EXP(- DT$1 * ($B14*_c+'Input spectra'!$Q13))</f>
        <v>0</v>
      </c>
      <c r="DU14">
        <f>DU$2*EXP(- DU$1 * ($B14*_c+'Input spectra'!$Q13))</f>
        <v>0</v>
      </c>
      <c r="DV14">
        <f>DV$2*EXP(- DV$1 * ($B14*_c+'Input spectra'!$Q13))</f>
        <v>0</v>
      </c>
      <c r="DW14">
        <f>DW$2*EXP(- DW$1 * ($B14*_c+'Input spectra'!$Q13))</f>
        <v>0</v>
      </c>
      <c r="DX14">
        <f>DX$2*EXP(- DX$1 * ($B14*_c+'Input spectra'!$Q13))</f>
        <v>0</v>
      </c>
      <c r="DY14">
        <f>DY$2*EXP(- DY$1 * ($B14*_c+'Input spectra'!$Q13))</f>
        <v>0</v>
      </c>
      <c r="DZ14">
        <f>DZ$2*EXP(- DZ$1 * ($B14*_c+'Input spectra'!$Q13))</f>
        <v>0</v>
      </c>
      <c r="EA14">
        <f>EA$2*EXP(- EA$1 * ($B14*_c+'Input spectra'!$Q13))</f>
        <v>0</v>
      </c>
      <c r="EB14">
        <f>EB$2*EXP(- EB$1 * ($B14*_c+'Input spectra'!$Q13))</f>
        <v>0</v>
      </c>
      <c r="EC14">
        <f>EC$2*EXP(- EC$1 * ($B14*_c+'Input spectra'!$Q13))</f>
        <v>0</v>
      </c>
      <c r="ED14">
        <f>ED$2*EXP(- ED$1 * ($B14*_c+'Input spectra'!$Q13))</f>
        <v>0</v>
      </c>
      <c r="EE14">
        <f>EE$2*EXP(- EE$1 * ($B14*_c+'Input spectra'!$Q13))</f>
        <v>0</v>
      </c>
      <c r="EF14">
        <f>EF$2*EXP(- EF$1 * ($B14*_c+'Input spectra'!$Q13))</f>
        <v>0</v>
      </c>
      <c r="EG14">
        <f>EG$2*EXP(- EG$1 * ($B14*_c+'Input spectra'!$Q13))</f>
        <v>0</v>
      </c>
      <c r="EH14">
        <f>EH$2*EXP(- EH$1 * ($B14*_c+'Input spectra'!$Q13))</f>
        <v>0</v>
      </c>
      <c r="EI14">
        <f>EI$2*EXP(- EI$1 * ($B14*_c+'Input spectra'!$Q13))</f>
        <v>0</v>
      </c>
      <c r="EJ14">
        <f>EJ$2*EXP(- EJ$1 * ($B14*_c+'Input spectra'!$Q13))</f>
        <v>0</v>
      </c>
      <c r="EK14">
        <f>EK$2*EXP(- EK$1 * ($B14*_c+'Input spectra'!$Q13))</f>
        <v>0</v>
      </c>
      <c r="EL14">
        <f>EL$2*EXP(- EL$1 * ($B14*_c+'Input spectra'!$Q13))</f>
        <v>0</v>
      </c>
      <c r="EM14">
        <f>EM$2*EXP(- EM$1 * ($B14*_c+'Input spectra'!$Q13))</f>
        <v>0</v>
      </c>
      <c r="EN14">
        <f>EN$2*EXP(- EN$1 * ($B14*_c+'Input spectra'!$Q13))</f>
        <v>0</v>
      </c>
      <c r="EO14">
        <f>EO$2*EXP(- EO$1 * ($B14*_c+'Input spectra'!$Q13))</f>
        <v>0</v>
      </c>
      <c r="EP14">
        <f>EP$2*EXP(- EP$1 * ($B14*_c+'Input spectra'!$Q13))</f>
        <v>0</v>
      </c>
      <c r="EQ14">
        <f>EQ$2*EXP(- EQ$1 * ($B14*_c+'Input spectra'!$Q13))</f>
        <v>0</v>
      </c>
      <c r="ER14">
        <f>ER$2*EXP(- ER$1 * ($B14*_c+'Input spectra'!$Q13))</f>
        <v>0</v>
      </c>
      <c r="ES14">
        <f>ES$2*EXP(- ES$1 * ($B14*_c+'Input spectra'!$Q13))</f>
        <v>0</v>
      </c>
      <c r="ET14">
        <f>ET$2*EXP(- ET$1 * ($B14*_c+'Input spectra'!$Q13))</f>
        <v>0</v>
      </c>
      <c r="EU14">
        <f>EU$2*EXP(- EU$1 * ($B14*_c+'Input spectra'!$Q13))</f>
        <v>0</v>
      </c>
      <c r="EV14">
        <f>EV$2*EXP(- EV$1 * ($B14*_c+'Input spectra'!$Q13))</f>
        <v>0</v>
      </c>
      <c r="EW14">
        <f>EW$2*EXP(- EW$1 * ($B14*_c+'Input spectra'!$Q13))</f>
        <v>0</v>
      </c>
      <c r="EY14">
        <f t="shared" si="0"/>
        <v>2.0697304168281784E-2</v>
      </c>
      <c r="FB14">
        <f>(1-EXP(-(B14*_c+'Input spectra'!$Q13)*_t))/2</f>
        <v>0.49999999999997902</v>
      </c>
      <c r="FC14">
        <f>LN(1-FB14)/(-(B14*_c+'Input spectra'!$Q13))</f>
        <v>1.1251405740627229E-2</v>
      </c>
    </row>
    <row r="15" spans="1:159" x14ac:dyDescent="0.25">
      <c r="A15">
        <v>340</v>
      </c>
      <c r="B15">
        <f>'Input spectra'!B14</f>
        <v>1.9705028063686101</v>
      </c>
      <c r="C15">
        <f>C$2*EXP(- C$1 * ($B15*_c+'Input spectra'!$Q14))</f>
        <v>2.0653927966864227E-2</v>
      </c>
      <c r="D15">
        <f>D$2*EXP(- D$1 * ($B15*_c+'Input spectra'!$Q14))</f>
        <v>5.4606925666047921E-5</v>
      </c>
      <c r="E15">
        <f>E$2*EXP(- E$1 * ($B15*_c+'Input spectra'!$Q14))</f>
        <v>1.4436749555713638E-7</v>
      </c>
      <c r="F15">
        <f>F$2*EXP(- F$1 * ($B15*_c+'Input spectra'!$Q14))</f>
        <v>3.8165187354404347E-10</v>
      </c>
      <c r="G15">
        <f>G$2*EXP(- G$1 * ($B15*_c+'Input spectra'!$Q14))</f>
        <v>1.0088841536012314E-12</v>
      </c>
      <c r="H15">
        <f>H$2*EXP(- H$1 * ($B15*_c+'Input spectra'!$Q14))</f>
        <v>2.6668019621231354E-15</v>
      </c>
      <c r="I15">
        <f>I$2*EXP(- I$1 * ($B15*_c+'Input spectra'!$Q14))</f>
        <v>7.048803823677473E-18</v>
      </c>
      <c r="J15">
        <f>J$2*EXP(- J$1 * ($B15*_c+'Input spectra'!$Q14))</f>
        <v>1.8630087510459878E-20</v>
      </c>
      <c r="K15">
        <f>K$2*EXP(- K$1 * ($B15*_c+'Input spectra'!$Q14))</f>
        <v>4.923668341731462E-23</v>
      </c>
      <c r="L15">
        <f>L$2*EXP(- L$1 * ($B15*_c+'Input spectra'!$Q14))</f>
        <v>1.3011780114719415E-25</v>
      </c>
      <c r="M15">
        <f>M$2*EXP(- M$1 * ($B15*_c+'Input spectra'!$Q14))</f>
        <v>3.4384147537366306E-28</v>
      </c>
      <c r="N15">
        <f>N$2*EXP(- N$1 * ($B15*_c+'Input spectra'!$Q14))</f>
        <v>9.0855874612588564E-31</v>
      </c>
      <c r="O15">
        <f>O$2*EXP(- O$1 * ($B15*_c+'Input spectra'!$Q14))</f>
        <v>2.4006041079695753E-33</v>
      </c>
      <c r="P15">
        <f>P$2*EXP(- P$1 * ($B15*_c+'Input spectra'!$Q14))</f>
        <v>6.3424991840292363E-36</v>
      </c>
      <c r="Q15">
        <f>Q$2*EXP(- Q$1 * ($B15*_c+'Input spectra'!$Q14))</f>
        <v>1.6756071000225497E-38</v>
      </c>
      <c r="R15">
        <f>R$2*EXP(- R$1 * ($B15*_c+'Input spectra'!$Q14))</f>
        <v>4.4264483699632676E-41</v>
      </c>
      <c r="S15">
        <f>S$2*EXP(- S$1 * ($B15*_c+'Input spectra'!$Q14))</f>
        <v>1.1692559383696523E-43</v>
      </c>
      <c r="T15">
        <f>T$2*EXP(- T$1 * ($B15*_c+'Input spectra'!$Q14))</f>
        <v>3.0884050590816377E-46</v>
      </c>
      <c r="U15">
        <f>U$2*EXP(- U$1 * ($B15*_c+'Input spectra'!$Q14))</f>
        <v>8.1569710916527344E-49</v>
      </c>
      <c r="V15">
        <f>V$2*EXP(- V$1 * ($B15*_c+'Input spectra'!$Q14))</f>
        <v>2.1542350273237881E-51</v>
      </c>
      <c r="W15">
        <f>W$2*EXP(- W$1 * ($B15*_c+'Input spectra'!$Q14))</f>
        <v>5.6888727198663304E-54</v>
      </c>
      <c r="X15">
        <f>X$2*EXP(- X$1 * ($B15*_c+'Input spectra'!$Q14))</f>
        <v>1.5022001260903916E-56</v>
      </c>
      <c r="Y15">
        <f>Y$2*EXP(- Y$1 * ($B15*_c+'Input spectra'!$Q14))</f>
        <v>3.9664069364613838E-59</v>
      </c>
      <c r="Z15">
        <f>Z$2*EXP(- Z$1 * ($B15*_c+'Input spectra'!$Q14))</f>
        <v>1.047210727519481E-61</v>
      </c>
      <c r="AA15">
        <f>AA$2*EXP(- AA$1 * ($B15*_c+'Input spectra'!$Q14))</f>
        <v>2.7646341014392779E-64</v>
      </c>
      <c r="AB15">
        <f>AB$2*EXP(- AB$1 * ($B15*_c+'Input spectra'!$Q14))</f>
        <v>7.2980597468613983E-67</v>
      </c>
      <c r="AC15">
        <f>AC$2*EXP(- AC$1 * ($B15*_c+'Input spectra'!$Q14))</f>
        <v>1.9263834512802376E-69</v>
      </c>
      <c r="AD15">
        <f>AD$2*EXP(- AD$1 * ($B15*_c+'Input spectra'!$Q14))</f>
        <v>5.0844386586976502E-72</v>
      </c>
      <c r="AE15">
        <f>AE$2*EXP(- AE$1 * ($B15*_c+'Input spectra'!$Q14))</f>
        <v>1.3418612025875789E-74</v>
      </c>
      <c r="AF15">
        <f>AF$2*EXP(- AF$1 * ($B15*_c+'Input spectra'!$Q14))</f>
        <v>3.5410807882359075E-77</v>
      </c>
      <c r="AG15">
        <f>AG$2*EXP(- AG$1 * ($B15*_c+'Input spectra'!$Q14))</f>
        <v>9.343875743356521E-80</v>
      </c>
      <c r="AH15">
        <f>AH$2*EXP(- AH$1 * ($B15*_c+'Input spectra'!$Q14))</f>
        <v>2.4653612251479591E-82</v>
      </c>
      <c r="AI15">
        <f>AI$2*EXP(- AI$1 * ($B15*_c+'Input spectra'!$Q14))</f>
        <v>6.5042262886180788E-85</v>
      </c>
      <c r="AJ15">
        <f>AJ$2*EXP(- AJ$1 * ($B15*_c+'Input spectra'!$Q14))</f>
        <v>1.715819364473137E-87</v>
      </c>
      <c r="AK15">
        <f>AK$2*EXP(- AK$1 * ($B15*_c+'Input spectra'!$Q14))</f>
        <v>4.5259273070513401E-90</v>
      </c>
      <c r="AL15">
        <f>AL$2*EXP(- AL$1 * ($B15*_c+'Input spectra'!$Q14))</f>
        <v>1.1937211650108113E-92</v>
      </c>
      <c r="AM15">
        <f>AM$2*EXP(- AM$1 * ($B15*_c+'Input spectra'!$Q14))</f>
        <v>3.1481594817776285E-95</v>
      </c>
      <c r="AN15">
        <f>AN$2*EXP(- AN$1 * ($B15*_c+'Input spectra'!$Q14))</f>
        <v>8.3017231086272762E-98</v>
      </c>
      <c r="AO15">
        <f>AO$2*EXP(- AO$1 * ($B15*_c+'Input spectra'!$Q14))</f>
        <v>2.1889538393064706E-100</v>
      </c>
      <c r="AP15">
        <f>AP$2*EXP(- AP$1 * ($B15*_c+'Input spectra'!$Q14))</f>
        <v>5.7711309540088573E-103</v>
      </c>
      <c r="AQ15">
        <f>AQ$2*EXP(- AQ$1 * ($B15*_c+'Input spectra'!$Q14))</f>
        <v>1.5213891727544038E-105</v>
      </c>
      <c r="AR15">
        <f>AR$2*EXP(- AR$1 * ($B15*_c+'Input spectra'!$Q14))</f>
        <v>4.0102721965812893E-108</v>
      </c>
      <c r="AS15">
        <f>AS$2*EXP(- AS$1 * ($B15*_c+'Input spectra'!$Q14))</f>
        <v>1.0569648919076032E-110</v>
      </c>
      <c r="AT15">
        <f>AT$2*EXP(- AT$1 * ($B15*_c+'Input spectra'!$Q14))</f>
        <v>2.7854762883188654E-113</v>
      </c>
      <c r="AU15">
        <f>AU$2*EXP(- AU$1 * ($B15*_c+'Input spectra'!$Q14))</f>
        <v>7.3398898660156433E-116</v>
      </c>
      <c r="AV15">
        <f>AV$2*EXP(- AV$1 * ($B15*_c+'Input spectra'!$Q14))</f>
        <v>1.9338809828524471E-118</v>
      </c>
      <c r="AW15">
        <f>AW$2*EXP(- AW$1 * ($B15*_c+'Input spectra'!$Q14))</f>
        <v>4.5989723414858538E-121</v>
      </c>
      <c r="AX15">
        <f>AX$2*EXP(- AX$1 * ($B15*_c+'Input spectra'!$Q14))</f>
        <v>1.0512888041570246E-123</v>
      </c>
      <c r="AY15">
        <f>AY$2*EXP(- AY$1 * ($B15*_c+'Input spectra'!$Q14))</f>
        <v>2.531735528183051E-126</v>
      </c>
      <c r="AZ15">
        <f>AZ$2*EXP(- AZ$1 * ($B15*_c+'Input spectra'!$Q14))</f>
        <v>6.2042090133658004E-129</v>
      </c>
      <c r="BA15">
        <f>BA$2*EXP(- BA$1 * ($B15*_c+'Input spectra'!$Q14))</f>
        <v>1.5354495017697533E-131</v>
      </c>
      <c r="BB15">
        <f>BB$2*EXP(- BB$1 * ($B15*_c+'Input spectra'!$Q14))</f>
        <v>3.8253408179559994E-134</v>
      </c>
      <c r="BC15">
        <f>BC$2*EXP(- BC$1 * ($B15*_c+'Input spectra'!$Q14))</f>
        <v>9.57723374204509E-137</v>
      </c>
      <c r="BD15">
        <f>BD$2*EXP(- BD$1 * ($B15*_c+'Input spectra'!$Q14))</f>
        <v>2.4070518907360979E-139</v>
      </c>
      <c r="BE15">
        <f>BE$2*EXP(- BE$1 * ($B15*_c+'Input spectra'!$Q14))</f>
        <v>6.0687479078325162E-142</v>
      </c>
      <c r="BF15">
        <f>BF$2*EXP(- BF$1 * ($B15*_c+'Input spectra'!$Q14))</f>
        <v>1.534133646389606E-144</v>
      </c>
      <c r="BG15">
        <f>BG$2*EXP(- BG$1 * ($B15*_c+'Input spectra'!$Q14))</f>
        <v>3.8870144690751642E-147</v>
      </c>
      <c r="BH15">
        <f>BH$2*EXP(- BH$1 * ($B15*_c+'Input spectra'!$Q14))</f>
        <v>9.8681072565834754E-150</v>
      </c>
      <c r="BI15">
        <f>BI$2*EXP(- BI$1 * ($B15*_c+'Input spectra'!$Q14))</f>
        <v>2.5096795197853892E-152</v>
      </c>
      <c r="BJ15">
        <f>BJ$2*EXP(- BJ$1 * ($B15*_c+'Input spectra'!$Q14))</f>
        <v>6.3927857660717289E-155</v>
      </c>
      <c r="BK15">
        <f>BK$2*EXP(- BK$1 * ($B15*_c+'Input spectra'!$Q14))</f>
        <v>1.630738294845568E-157</v>
      </c>
      <c r="BL15">
        <f>BL$2*EXP(- BL$1 * ($B15*_c+'Input spectra'!$Q14))</f>
        <v>4.1652974973308375E-160</v>
      </c>
      <c r="BM15">
        <f>BM$2*EXP(- BM$1 * ($B15*_c+'Input spectra'!$Q14))</f>
        <v>1.0651949409302586E-162</v>
      </c>
      <c r="BN15">
        <f>BN$2*EXP(- BN$1 * ($B15*_c+'Input spectra'!$Q14))</f>
        <v>2.7270538305377089E-165</v>
      </c>
      <c r="BO15">
        <f>BO$2*EXP(- BO$1 * ($B15*_c+'Input spectra'!$Q14))</f>
        <v>6.988844467461815E-168</v>
      </c>
      <c r="BP15">
        <f>BP$2*EXP(- BP$1 * ($B15*_c+'Input spectra'!$Q14))</f>
        <v>1.7928084591892527E-170</v>
      </c>
      <c r="BQ15">
        <f>BQ$2*EXP(- BQ$1 * ($B15*_c+'Input spectra'!$Q14))</f>
        <v>4.6031233769633628E-173</v>
      </c>
      <c r="BR15">
        <f>BR$2*EXP(- BR$1 * ($B15*_c+'Input spectra'!$Q14))</f>
        <v>1.1828722978406522E-175</v>
      </c>
      <c r="BS15">
        <f>BS$2*EXP(- BS$1 * ($B15*_c+'Input spectra'!$Q14))</f>
        <v>3.0420646940812522E-178</v>
      </c>
      <c r="BT15">
        <f>BT$2*EXP(- BT$1 * ($B15*_c+'Input spectra'!$Q14))</f>
        <v>7.8293428513112871E-181</v>
      </c>
      <c r="BU15">
        <f>BU$2*EXP(- BU$1 * ($B15*_c+'Input spectra'!$Q14))</f>
        <v>2.0164674816997334E-183</v>
      </c>
      <c r="BV15">
        <f>BV$2*EXP(- BV$1 * ($B15*_c+'Input spectra'!$Q14))</f>
        <v>5.1969736977358231E-186</v>
      </c>
      <c r="BW15">
        <f>BW$2*EXP(- BW$1 * ($B15*_c+'Input spectra'!$Q14))</f>
        <v>1.3402595421236691E-188</v>
      </c>
      <c r="BX15">
        <f>BX$2*EXP(- BX$1 * ($B15*_c+'Input spectra'!$Q14))</f>
        <v>3.458543930708455E-191</v>
      </c>
      <c r="BY15">
        <f>BY$2*EXP(- BY$1 * ($B15*_c+'Input spectra'!$Q14))</f>
        <v>8.9300038321928346E-194</v>
      </c>
      <c r="BZ15">
        <f>BZ$2*EXP(- BZ$1 * ($B15*_c+'Input spectra'!$Q14))</f>
        <v>2.3070279040778693E-196</v>
      </c>
      <c r="CA15">
        <f>CA$2*EXP(- CA$1 * ($B15*_c+'Input spectra'!$Q14))</f>
        <v>5.9632995459205658E-199</v>
      </c>
      <c r="CB15">
        <f>CB$2*EXP(- CB$1 * ($B15*_c+'Input spectra'!$Q14))</f>
        <v>1.5422097364233598E-201</v>
      </c>
      <c r="CC15">
        <f>CC$2*EXP(- CC$1 * ($B15*_c+'Input spectra'!$Q14))</f>
        <v>3.9903815096557954E-204</v>
      </c>
      <c r="CD15">
        <f>CD$2*EXP(- CD$1 * ($B15*_c+'Input spectra'!$Q14))</f>
        <v>1.0329785045418286E-206</v>
      </c>
      <c r="CE15">
        <f>CE$2*EXP(- CE$1 * ($B15*_c+'Input spectra'!$Q14))</f>
        <v>2.6752618564256881E-209</v>
      </c>
      <c r="CF15">
        <f>CF$2*EXP(- CF$1 * ($B15*_c+'Input spectra'!$Q14))</f>
        <v>6.9315795216242469E-212</v>
      </c>
      <c r="CG15">
        <f>CG$2*EXP(- CG$1 * ($B15*_c+'Input spectra'!$Q14))</f>
        <v>1.7967275098592698E-214</v>
      </c>
      <c r="CH15">
        <f>CH$2*EXP(- CH$1 * ($B15*_c+'Input spectra'!$Q14))</f>
        <v>4.6591846289293639E-217</v>
      </c>
      <c r="CI15">
        <f>CI$2*EXP(- CI$1 * ($B15*_c+'Input spectra'!$Q14))</f>
        <v>1.2086743088219656E-219</v>
      </c>
      <c r="CJ15">
        <f>CJ$2*EXP(- CJ$1 * ($B15*_c+'Input spectra'!$Q14))</f>
        <v>3.1367119625245873E-222</v>
      </c>
      <c r="CK15">
        <f>CK$2*EXP(- CK$1 * ($B15*_c+'Input spectra'!$Q14))</f>
        <v>8.1433029526253107E-225</v>
      </c>
      <c r="CL15">
        <f>CL$2*EXP(- CL$1 * ($B15*_c+'Input spectra'!$Q14))</f>
        <v>2.1148621178548451E-227</v>
      </c>
      <c r="CM15">
        <f>CM$2*EXP(- CM$1 * ($B15*_c+'Input spectra'!$Q14))</f>
        <v>5.4943233618189085E-230</v>
      </c>
      <c r="CN15">
        <f>CN$2*EXP(- CN$1 * ($B15*_c+'Input spectra'!$Q14))</f>
        <v>1.4278825571757839E-232</v>
      </c>
      <c r="CO15">
        <f>CO$2*EXP(- CO$1 * ($B15*_c+'Input spectra'!$Q14))</f>
        <v>3.7120389726593637E-235</v>
      </c>
      <c r="CP15">
        <f>CP$2*EXP(- CP$1 * ($B15*_c+'Input spectra'!$Q14))</f>
        <v>9.6531753545766196E-238</v>
      </c>
      <c r="CQ15">
        <f>CQ$2*EXP(- CQ$1 * ($B15*_c+'Input spectra'!$Q14))</f>
        <v>1.6626180502304663E-240</v>
      </c>
      <c r="CR15">
        <f>CR$2*EXP(- CR$1 * ($B15*_c+'Input spectra'!$Q14))</f>
        <v>2.8888737006300362E-243</v>
      </c>
      <c r="CS15">
        <f>CS$2*EXP(- CS$1 * ($B15*_c+'Input spectra'!$Q14))</f>
        <v>5.352035089031751E-246</v>
      </c>
      <c r="CT15">
        <f>CT$2*EXP(- CT$1 * ($B15*_c+'Input spectra'!$Q14))</f>
        <v>9.9600562176536598E-249</v>
      </c>
      <c r="CU15">
        <f>CU$2*EXP(- CU$1 * ($B15*_c+'Input spectra'!$Q14))</f>
        <v>1.8193072660916085E-251</v>
      </c>
      <c r="CV15">
        <f>CV$2*EXP(- CV$1 * ($B15*_c+'Input spectra'!$Q14))</f>
        <v>3.1992587877546349E-254</v>
      </c>
      <c r="CW15">
        <f>CW$2*EXP(- CW$1 * ($B15*_c+'Input spectra'!$Q14))</f>
        <v>5.2854329087798637E-257</v>
      </c>
      <c r="CX15">
        <f>CX$2*EXP(- CX$1 * ($B15*_c+'Input spectra'!$Q14))</f>
        <v>7.8845639690473941E-260</v>
      </c>
      <c r="CY15">
        <f>CY$2*EXP(- CY$1 * ($B15*_c+'Input spectra'!$Q14))</f>
        <v>9.8076880490681545E-263</v>
      </c>
      <c r="CZ15">
        <f>CZ$2*EXP(- CZ$1 * ($B15*_c+'Input spectra'!$Q14))</f>
        <v>8.2102219525624188E-266</v>
      </c>
      <c r="DA15">
        <f>DA$2*EXP(- DA$1 * ($B15*_c+'Input spectra'!$Q14))</f>
        <v>1.3951481009627821E-269</v>
      </c>
      <c r="DB15">
        <f>DB$2*EXP(- DB$1 * ($B15*_c+'Input spectra'!$Q14))</f>
        <v>0</v>
      </c>
      <c r="DC15">
        <f>DC$2*EXP(- DC$1 * ($B15*_c+'Input spectra'!$Q14))</f>
        <v>0</v>
      </c>
      <c r="DD15">
        <f>DD$2*EXP(- DD$1 * ($B15*_c+'Input spectra'!$Q14))</f>
        <v>0</v>
      </c>
      <c r="DE15">
        <f>DE$2*EXP(- DE$1 * ($B15*_c+'Input spectra'!$Q14))</f>
        <v>0</v>
      </c>
      <c r="DF15">
        <f>DF$2*EXP(- DF$1 * ($B15*_c+'Input spectra'!$Q14))</f>
        <v>0</v>
      </c>
      <c r="DG15">
        <f>DG$2*EXP(- DG$1 * ($B15*_c+'Input spectra'!$Q14))</f>
        <v>0</v>
      </c>
      <c r="DH15">
        <f>DH$2*EXP(- DH$1 * ($B15*_c+'Input spectra'!$Q14))</f>
        <v>0</v>
      </c>
      <c r="DI15">
        <f>DI$2*EXP(- DI$1 * ($B15*_c+'Input spectra'!$Q14))</f>
        <v>0</v>
      </c>
      <c r="DJ15">
        <f>DJ$2*EXP(- DJ$1 * ($B15*_c+'Input spectra'!$Q14))</f>
        <v>0</v>
      </c>
      <c r="DK15">
        <f>DK$2*EXP(- DK$1 * ($B15*_c+'Input spectra'!$Q14))</f>
        <v>0</v>
      </c>
      <c r="DL15">
        <f>DL$2*EXP(- DL$1 * ($B15*_c+'Input spectra'!$Q14))</f>
        <v>0</v>
      </c>
      <c r="DM15">
        <f>DM$2*EXP(- DM$1 * ($B15*_c+'Input spectra'!$Q14))</f>
        <v>0</v>
      </c>
      <c r="DN15">
        <f>DN$2*EXP(- DN$1 * ($B15*_c+'Input spectra'!$Q14))</f>
        <v>0</v>
      </c>
      <c r="DO15">
        <f>DO$2*EXP(- DO$1 * ($B15*_c+'Input spectra'!$Q14))</f>
        <v>0</v>
      </c>
      <c r="DP15">
        <f>DP$2*EXP(- DP$1 * ($B15*_c+'Input spectra'!$Q14))</f>
        <v>0</v>
      </c>
      <c r="DQ15">
        <f>DQ$2*EXP(- DQ$1 * ($B15*_c+'Input spectra'!$Q14))</f>
        <v>0</v>
      </c>
      <c r="DR15">
        <f>DR$2*EXP(- DR$1 * ($B15*_c+'Input spectra'!$Q14))</f>
        <v>0</v>
      </c>
      <c r="DS15">
        <f>DS$2*EXP(- DS$1 * ($B15*_c+'Input spectra'!$Q14))</f>
        <v>0</v>
      </c>
      <c r="DT15">
        <f>DT$2*EXP(- DT$1 * ($B15*_c+'Input spectra'!$Q14))</f>
        <v>0</v>
      </c>
      <c r="DU15">
        <f>DU$2*EXP(- DU$1 * ($B15*_c+'Input spectra'!$Q14))</f>
        <v>0</v>
      </c>
      <c r="DV15">
        <f>DV$2*EXP(- DV$1 * ($B15*_c+'Input spectra'!$Q14))</f>
        <v>0</v>
      </c>
      <c r="DW15">
        <f>DW$2*EXP(- DW$1 * ($B15*_c+'Input spectra'!$Q14))</f>
        <v>0</v>
      </c>
      <c r="DX15">
        <f>DX$2*EXP(- DX$1 * ($B15*_c+'Input spectra'!$Q14))</f>
        <v>0</v>
      </c>
      <c r="DY15">
        <f>DY$2*EXP(- DY$1 * ($B15*_c+'Input spectra'!$Q14))</f>
        <v>0</v>
      </c>
      <c r="DZ15">
        <f>DZ$2*EXP(- DZ$1 * ($B15*_c+'Input spectra'!$Q14))</f>
        <v>0</v>
      </c>
      <c r="EA15">
        <f>EA$2*EXP(- EA$1 * ($B15*_c+'Input spectra'!$Q14))</f>
        <v>0</v>
      </c>
      <c r="EB15">
        <f>EB$2*EXP(- EB$1 * ($B15*_c+'Input spectra'!$Q14))</f>
        <v>0</v>
      </c>
      <c r="EC15">
        <f>EC$2*EXP(- EC$1 * ($B15*_c+'Input spectra'!$Q14))</f>
        <v>0</v>
      </c>
      <c r="ED15">
        <f>ED$2*EXP(- ED$1 * ($B15*_c+'Input spectra'!$Q14))</f>
        <v>0</v>
      </c>
      <c r="EE15">
        <f>EE$2*EXP(- EE$1 * ($B15*_c+'Input spectra'!$Q14))</f>
        <v>0</v>
      </c>
      <c r="EF15">
        <f>EF$2*EXP(- EF$1 * ($B15*_c+'Input spectra'!$Q14))</f>
        <v>0</v>
      </c>
      <c r="EG15">
        <f>EG$2*EXP(- EG$1 * ($B15*_c+'Input spectra'!$Q14))</f>
        <v>0</v>
      </c>
      <c r="EH15">
        <f>EH$2*EXP(- EH$1 * ($B15*_c+'Input spectra'!$Q14))</f>
        <v>0</v>
      </c>
      <c r="EI15">
        <f>EI$2*EXP(- EI$1 * ($B15*_c+'Input spectra'!$Q14))</f>
        <v>0</v>
      </c>
      <c r="EJ15">
        <f>EJ$2*EXP(- EJ$1 * ($B15*_c+'Input spectra'!$Q14))</f>
        <v>0</v>
      </c>
      <c r="EK15">
        <f>EK$2*EXP(- EK$1 * ($B15*_c+'Input spectra'!$Q14))</f>
        <v>0</v>
      </c>
      <c r="EL15">
        <f>EL$2*EXP(- EL$1 * ($B15*_c+'Input spectra'!$Q14))</f>
        <v>0</v>
      </c>
      <c r="EM15">
        <f>EM$2*EXP(- EM$1 * ($B15*_c+'Input spectra'!$Q14))</f>
        <v>0</v>
      </c>
      <c r="EN15">
        <f>EN$2*EXP(- EN$1 * ($B15*_c+'Input spectra'!$Q14))</f>
        <v>0</v>
      </c>
      <c r="EO15">
        <f>EO$2*EXP(- EO$1 * ($B15*_c+'Input spectra'!$Q14))</f>
        <v>0</v>
      </c>
      <c r="EP15">
        <f>EP$2*EXP(- EP$1 * ($B15*_c+'Input spectra'!$Q14))</f>
        <v>0</v>
      </c>
      <c r="EQ15">
        <f>EQ$2*EXP(- EQ$1 * ($B15*_c+'Input spectra'!$Q14))</f>
        <v>0</v>
      </c>
      <c r="ER15">
        <f>ER$2*EXP(- ER$1 * ($B15*_c+'Input spectra'!$Q14))</f>
        <v>0</v>
      </c>
      <c r="ES15">
        <f>ES$2*EXP(- ES$1 * ($B15*_c+'Input spectra'!$Q14))</f>
        <v>0</v>
      </c>
      <c r="ET15">
        <f>ET$2*EXP(- ET$1 * ($B15*_c+'Input spectra'!$Q14))</f>
        <v>0</v>
      </c>
      <c r="EU15">
        <f>EU$2*EXP(- EU$1 * ($B15*_c+'Input spectra'!$Q14))</f>
        <v>0</v>
      </c>
      <c r="EV15">
        <f>EV$2*EXP(- EV$1 * ($B15*_c+'Input spectra'!$Q14))</f>
        <v>0</v>
      </c>
      <c r="EW15">
        <f>EW$2*EXP(- EW$1 * ($B15*_c+'Input spectra'!$Q14))</f>
        <v>0</v>
      </c>
      <c r="EY15">
        <f t="shared" si="0"/>
        <v>2.0708679642689267E-2</v>
      </c>
      <c r="FB15">
        <f>(1-EXP(-(B15*_c+'Input spectra'!$Q14)*_t))/2</f>
        <v>0.499999999999933</v>
      </c>
      <c r="FC15">
        <f>LN(1-FB15)/(-(B15*_c+'Input spectra'!$Q14))</f>
        <v>1.1692389724971872E-2</v>
      </c>
    </row>
    <row r="16" spans="1:159" x14ac:dyDescent="0.25">
      <c r="A16">
        <v>345</v>
      </c>
      <c r="B16">
        <f>'Input spectra'!B15</f>
        <v>1.8938126164400599</v>
      </c>
      <c r="C16">
        <f>C$2*EXP(- C$1 * ($B16*_c+'Input spectra'!$Q15))</f>
        <v>2.0653927966864227E-2</v>
      </c>
      <c r="D16">
        <f>D$2*EXP(- D$1 * ($B16*_c+'Input spectra'!$Q15))</f>
        <v>6.883845181540999E-5</v>
      </c>
      <c r="E16">
        <f>E$2*EXP(- E$1 * ($B16*_c+'Input spectra'!$Q15))</f>
        <v>2.2942257924539914E-7</v>
      </c>
      <c r="F16">
        <f>F$2*EXP(- F$1 * ($B16*_c+'Input spectra'!$Q15))</f>
        <v>7.6457043751112497E-10</v>
      </c>
      <c r="G16">
        <f>G$2*EXP(- G$1 * ($B16*_c+'Input spectra'!$Q15))</f>
        <v>2.5478553701734655E-12</v>
      </c>
      <c r="H16">
        <f>H$2*EXP(- H$1 * ($B16*_c+'Input spectra'!$Q15))</f>
        <v>8.4899983238593874E-15</v>
      </c>
      <c r="I16">
        <f>I$2*EXP(- I$1 * ($B16*_c+'Input spectra'!$Q15))</f>
        <v>2.8288871963469887E-17</v>
      </c>
      <c r="J16">
        <f>J$2*EXP(- J$1 * ($B16*_c+'Input spectra'!$Q15))</f>
        <v>9.4253713248822025E-20</v>
      </c>
      <c r="K16">
        <f>K$2*EXP(- K$1 * ($B16*_c+'Input spectra'!$Q15))</f>
        <v>3.1401886012424635E-22</v>
      </c>
      <c r="L16">
        <f>L$2*EXP(- L$1 * ($B16*_c+'Input spectra'!$Q15))</f>
        <v>1.0461332959448154E-24</v>
      </c>
      <c r="M16">
        <f>M$2*EXP(- M$1 * ($B16*_c+'Input spectra'!$Q15))</f>
        <v>3.4849129852267643E-27</v>
      </c>
      <c r="N16">
        <f>N$2*EXP(- N$1 * ($B16*_c+'Input spectra'!$Q15))</f>
        <v>1.1608338352367053E-29</v>
      </c>
      <c r="O16">
        <f>O$2*EXP(- O$1 * ($B16*_c+'Input spectra'!$Q15))</f>
        <v>3.8665262001802662E-32</v>
      </c>
      <c r="P16">
        <f>P$2*EXP(- P$1 * ($B16*_c+'Input spectra'!$Q15))</f>
        <v>1.2877874848474087E-34</v>
      </c>
      <c r="Q16">
        <f>Q$2*EXP(- Q$1 * ($B16*_c+'Input spectra'!$Q15))</f>
        <v>4.2888350135369607E-37</v>
      </c>
      <c r="R16">
        <f>R$2*EXP(- R$1 * ($B16*_c+'Input spectra'!$Q15))</f>
        <v>1.4282555440067559E-39</v>
      </c>
      <c r="S16">
        <f>S$2*EXP(- S$1 * ($B16*_c+'Input spectra'!$Q15))</f>
        <v>4.7560177578920306E-42</v>
      </c>
      <c r="T16">
        <f>T$2*EXP(- T$1 * ($B16*_c+'Input spectra'!$Q15))</f>
        <v>1.5836219260229785E-44</v>
      </c>
      <c r="U16">
        <f>U$2*EXP(- U$1 * ($B16*_c+'Input spectra'!$Q15))</f>
        <v>5.2726572616079499E-47</v>
      </c>
      <c r="V16">
        <f>V$2*EXP(- V$1 * ($B16*_c+'Input spectra'!$Q15))</f>
        <v>1.7554039427837926E-49</v>
      </c>
      <c r="W16">
        <f>W$2*EXP(- W$1 * ($B16*_c+'Input spectra'!$Q15))</f>
        <v>5.8437761447595936E-52</v>
      </c>
      <c r="X16">
        <f>X$2*EXP(- X$1 * ($B16*_c+'Input spectra'!$Q15))</f>
        <v>1.9452638488435789E-54</v>
      </c>
      <c r="Y16">
        <f>Y$2*EXP(- Y$1 * ($B16*_c+'Input spectra'!$Q15))</f>
        <v>6.4748745493076276E-57</v>
      </c>
      <c r="Z16">
        <f>Z$2*EXP(- Z$1 * ($B16*_c+'Input spectra'!$Q15))</f>
        <v>2.1550211638296248E-59</v>
      </c>
      <c r="AA16">
        <f>AA$2*EXP(- AA$1 * ($B16*_c+'Input spectra'!$Q15))</f>
        <v>7.171970351634213E-62</v>
      </c>
      <c r="AB16">
        <f>AB$2*EXP(- AB$1 * ($B16*_c+'Input spectra'!$Q15))</f>
        <v>2.3866657843735579E-64</v>
      </c>
      <c r="AC16">
        <f>AC$2*EXP(- AC$1 * ($B16*_c+'Input spectra'!$Q15))</f>
        <v>7.9416418784294541E-67</v>
      </c>
      <c r="AD16">
        <f>AD$2*EXP(- AD$1 * ($B16*_c+'Input spectra'!$Q15))</f>
        <v>2.6423718870305284E-69</v>
      </c>
      <c r="AE16">
        <f>AE$2*EXP(- AE$1 * ($B16*_c+'Input spectra'!$Q15))</f>
        <v>8.7910731120926324E-72</v>
      </c>
      <c r="AF16">
        <f>AF$2*EXP(- AF$1 * ($B16*_c+'Input spectra'!$Q15))</f>
        <v>2.9245126112434743E-74</v>
      </c>
      <c r="AG16">
        <f>AG$2*EXP(- AG$1 * ($B16*_c+'Input spectra'!$Q15))</f>
        <v>9.7281013277635842E-77</v>
      </c>
      <c r="AH16">
        <f>AH$2*EXP(- AH$1 * ($B16*_c+'Input spectra'!$Q15))</f>
        <v>3.2356754958241919E-79</v>
      </c>
      <c r="AI16">
        <f>AI$2*EXP(- AI$1 * ($B16*_c+'Input spectra'!$Q15))</f>
        <v>1.0761267049108229E-81</v>
      </c>
      <c r="AJ16">
        <f>AJ$2*EXP(- AJ$1 * ($B16*_c+'Input spectra'!$Q15))</f>
        <v>3.5786786230540806E-84</v>
      </c>
      <c r="AK16">
        <f>AK$2*EXP(- AK$1 * ($B16*_c+'Input spectra'!$Q15))</f>
        <v>1.189986614189224E-86</v>
      </c>
      <c r="AL16">
        <f>AL$2*EXP(- AL$1 * ($B16*_c+'Input spectra'!$Q15))</f>
        <v>3.9565874006302859E-89</v>
      </c>
      <c r="AM16">
        <f>AM$2*EXP(- AM$1 * ($B16*_c+'Input spectra'!$Q15))</f>
        <v>1.3154003780818253E-91</v>
      </c>
      <c r="AN16">
        <f>AN$2*EXP(- AN$1 * ($B16*_c+'Input spectra'!$Q15))</f>
        <v>4.3727318824843341E-94</v>
      </c>
      <c r="AO16">
        <f>AO$2*EXP(- AO$1 * ($B16*_c+'Input spectra'!$Q15))</f>
        <v>1.4534649923215766E-96</v>
      </c>
      <c r="AP16">
        <f>AP$2*EXP(- AP$1 * ($B16*_c+'Input spectra'!$Q15))</f>
        <v>4.8307244939945596E-99</v>
      </c>
      <c r="AQ16">
        <f>AQ$2*EXP(- AQ$1 * ($B16*_c+'Input spectra'!$Q15))</f>
        <v>1.6053695799612767E-101</v>
      </c>
      <c r="AR16">
        <f>AR$2*EXP(- AR$1 * ($B16*_c+'Input spectra'!$Q15))</f>
        <v>5.3344779841794137E-104</v>
      </c>
      <c r="AS16">
        <f>AS$2*EXP(- AS$1 * ($B16*_c+'Input spectra'!$Q15))</f>
        <v>1.7724010782192191E-106</v>
      </c>
      <c r="AT16">
        <f>AT$2*EXP(- AT$1 * ($B16*_c+'Input spectra'!$Q15))</f>
        <v>5.8882233757751579E-109</v>
      </c>
      <c r="AU16">
        <f>AU$2*EXP(- AU$1 * ($B16*_c+'Input spectra'!$Q15))</f>
        <v>1.9559498813093281E-111</v>
      </c>
      <c r="AV16">
        <f>AV$2*EXP(- AV$1 * ($B16*_c+'Input spectra'!$Q15))</f>
        <v>6.4965276221450542E-114</v>
      </c>
      <c r="AW16">
        <f>AW$2*EXP(- AW$1 * ($B16*_c+'Input spectra'!$Q15))</f>
        <v>1.9475818205715718E-116</v>
      </c>
      <c r="AX16">
        <f>AX$2*EXP(- AX$1 * ($B16*_c+'Input spectra'!$Q15))</f>
        <v>5.6122928100825871E-119</v>
      </c>
      <c r="AY16">
        <f>AY$2*EXP(- AY$1 * ($B16*_c+'Input spectra'!$Q15))</f>
        <v>1.7038053824917866E-121</v>
      </c>
      <c r="AZ16">
        <f>AZ$2*EXP(- AZ$1 * ($B16*_c+'Input spectra'!$Q15))</f>
        <v>5.2634613442625478E-124</v>
      </c>
      <c r="BA16">
        <f>BA$2*EXP(- BA$1 * ($B16*_c+'Input spectra'!$Q15))</f>
        <v>1.6421163414154591E-126</v>
      </c>
      <c r="BB16">
        <f>BB$2*EXP(- BB$1 * ($B16*_c+'Input spectra'!$Q15))</f>
        <v>5.1572939720745622E-129</v>
      </c>
      <c r="BC16">
        <f>BC$2*EXP(- BC$1 * ($B16*_c+'Input spectra'!$Q15))</f>
        <v>1.6277031632548197E-131</v>
      </c>
      <c r="BD16">
        <f>BD$2*EXP(- BD$1 * ($B16*_c+'Input spectra'!$Q15))</f>
        <v>5.1570808613020477E-134</v>
      </c>
      <c r="BE16">
        <f>BE$2*EXP(- BE$1 * ($B16*_c+'Input spectra'!$Q15))</f>
        <v>1.639083028367807E-136</v>
      </c>
      <c r="BF16">
        <f>BF$2*EXP(- BF$1 * ($B16*_c+'Input spectra'!$Q15))</f>
        <v>5.2233414735769358E-139</v>
      </c>
      <c r="BG16">
        <f>BG$2*EXP(- BG$1 * ($B16*_c+'Input spectra'!$Q15))</f>
        <v>1.6683407148077155E-141</v>
      </c>
      <c r="BH16">
        <f>BH$2*EXP(- BH$1 * ($B16*_c+'Input spectra'!$Q15))</f>
        <v>5.339318403723461E-144</v>
      </c>
      <c r="BI16">
        <f>BI$2*EXP(- BI$1 * ($B16*_c+'Input spectra'!$Q15))</f>
        <v>1.711802252004011E-146</v>
      </c>
      <c r="BJ16">
        <f>BJ$2*EXP(- BJ$1 * ($B16*_c+'Input spectra'!$Q15))</f>
        <v>5.4967861990364095E-149</v>
      </c>
      <c r="BK16">
        <f>BK$2*EXP(- BK$1 * ($B16*_c+'Input spectra'!$Q15))</f>
        <v>1.7676095206387891E-151</v>
      </c>
      <c r="BL16">
        <f>BL$2*EXP(- BL$1 * ($B16*_c+'Input spectra'!$Q15))</f>
        <v>5.6915617921054099E-154</v>
      </c>
      <c r="BM16">
        <f>BM$2*EXP(- BM$1 * ($B16*_c+'Input spectra'!$Q15))</f>
        <v>1.8348387046126069E-156</v>
      </c>
      <c r="BN16">
        <f>BN$2*EXP(- BN$1 * ($B16*_c+'Input spectra'!$Q15))</f>
        <v>5.9216928315398307E-159</v>
      </c>
      <c r="BO16">
        <f>BO$2*EXP(- BO$1 * ($B16*_c+'Input spectra'!$Q15))</f>
        <v>1.9131142587775075E-161</v>
      </c>
      <c r="BP16">
        <f>BP$2*EXP(- BP$1 * ($B16*_c+'Input spectra'!$Q15))</f>
        <v>6.1866107714031948E-164</v>
      </c>
      <c r="BQ16">
        <f>BQ$2*EXP(- BQ$1 * ($B16*_c+'Input spectra'!$Q15))</f>
        <v>2.0024186603682742E-166</v>
      </c>
      <c r="BR16">
        <f>BR$2*EXP(- BR$1 * ($B16*_c+'Input spectra'!$Q15))</f>
        <v>6.4866952822877985E-169</v>
      </c>
      <c r="BS16">
        <f>BS$2*EXP(- BS$1 * ($B16*_c+'Input spectra'!$Q15))</f>
        <v>2.1029911716595644E-171</v>
      </c>
      <c r="BT16">
        <f>BT$2*EXP(- BT$1 * ($B16*_c+'Input spectra'!$Q15))</f>
        <v>6.8230363179502775E-174</v>
      </c>
      <c r="BU16">
        <f>BU$2*EXP(- BU$1 * ($B16*_c+'Input spectra'!$Q15))</f>
        <v>2.2152715090011658E-176</v>
      </c>
      <c r="BV16">
        <f>BV$2*EXP(- BV$1 * ($B16*_c+'Input spectra'!$Q15))</f>
        <v>7.1973003358989416E-179</v>
      </c>
      <c r="BW16">
        <f>BW$2*EXP(- BW$1 * ($B16*_c+'Input spectra'!$Q15))</f>
        <v>2.3398681317560269E-181</v>
      </c>
      <c r="BX16">
        <f>BX$2*EXP(- BX$1 * ($B16*_c+'Input spectra'!$Q15))</f>
        <v>7.6116557576279853E-184</v>
      </c>
      <c r="BY16">
        <f>BY$2*EXP(- BY$1 * ($B16*_c+'Input spectra'!$Q15))</f>
        <v>2.4775410288090192E-186</v>
      </c>
      <c r="BZ16">
        <f>BZ$2*EXP(- BZ$1 * ($B16*_c+'Input spectra'!$Q15))</f>
        <v>8.0687344967112372E-189</v>
      </c>
      <c r="CA16">
        <f>CA$2*EXP(- CA$1 * ($B16*_c+'Input spectra'!$Q15))</f>
        <v>2.6291936251130983E-191</v>
      </c>
      <c r="CB16">
        <f>CB$2*EXP(- CB$1 * ($B16*_c+'Input spectra'!$Q15))</f>
        <v>8.5716169256039851E-194</v>
      </c>
      <c r="CC16">
        <f>CC$2*EXP(- CC$1 * ($B16*_c+'Input spectra'!$Q15))</f>
        <v>2.795870811971302E-196</v>
      </c>
      <c r="CD16">
        <f>CD$2*EXP(- CD$1 * ($B16*_c+'Input spectra'!$Q15))</f>
        <v>9.1238331119738747E-199</v>
      </c>
      <c r="CE16">
        <f>CE$2*EXP(- CE$1 * ($B16*_c+'Input spectra'!$Q15))</f>
        <v>2.9787613742582942E-201</v>
      </c>
      <c r="CF16">
        <f>CF$2*EXP(- CF$1 * ($B16*_c+'Input spectra'!$Q15))</f>
        <v>9.7293761459004395E-204</v>
      </c>
      <c r="CG16">
        <f>CG$2*EXP(- CG$1 * ($B16*_c+'Input spectra'!$Q15))</f>
        <v>3.1792038009943741E-206</v>
      </c>
      <c r="CH16">
        <f>CH$2*EXP(- CH$1 * ($B16*_c+'Input spectra'!$Q15))</f>
        <v>1.0392725100431324E-208</v>
      </c>
      <c r="CI16">
        <f>CI$2*EXP(- CI$1 * ($B16*_c+'Input spectra'!$Q15))</f>
        <v>3.3986948858430437E-211</v>
      </c>
      <c r="CJ16">
        <f>CJ$2*EXP(- CJ$1 * ($B16*_c+'Input spectra'!$Q15))</f>
        <v>1.1118876205346534E-213</v>
      </c>
      <c r="CK16">
        <f>CK$2*EXP(- CK$1 * ($B16*_c+'Input spectra'!$Q15))</f>
        <v>3.6389007831362019E-216</v>
      </c>
      <c r="CL16">
        <f>CL$2*EXP(- CL$1 * ($B16*_c+'Input spectra'!$Q15))</f>
        <v>1.191338146824089E-218</v>
      </c>
      <c r="CM16">
        <f>CM$2*EXP(- CM$1 * ($B16*_c+'Input spectra'!$Q15))</f>
        <v>3.901670352269768E-221</v>
      </c>
      <c r="CN16">
        <f>CN$2*EXP(- CN$1 * ($B16*_c+'Input spectra'!$Q15))</f>
        <v>1.2782394409938833E-223</v>
      </c>
      <c r="CO16">
        <f>CO$2*EXP(- CO$1 * ($B16*_c+'Input spectra'!$Q15))</f>
        <v>4.1890507368253842E-226</v>
      </c>
      <c r="CP16">
        <f>CP$2*EXP(- CP$1 * ($B16*_c+'Input spectra'!$Q15))</f>
        <v>1.3732722882952853E-228</v>
      </c>
      <c r="CQ16">
        <f>CQ$2*EXP(- CQ$1 * ($B16*_c+'Input spectra'!$Q15))</f>
        <v>2.9816888395661107E-231</v>
      </c>
      <c r="CR16">
        <f>CR$2*EXP(- CR$1 * ($B16*_c+'Input spectra'!$Q15))</f>
        <v>6.5310310964104169E-234</v>
      </c>
      <c r="CS16">
        <f>CS$2*EXP(- CS$1 * ($B16*_c+'Input spectra'!$Q15))</f>
        <v>1.5253008635881553E-236</v>
      </c>
      <c r="CT16">
        <f>CT$2*EXP(- CT$1 * ($B16*_c+'Input spectra'!$Q15))</f>
        <v>3.5783409748173143E-239</v>
      </c>
      <c r="CU16">
        <f>CU$2*EXP(- CU$1 * ($B16*_c+'Input spectra'!$Q15))</f>
        <v>8.2396611779918984E-242</v>
      </c>
      <c r="CV16">
        <f>CV$2*EXP(- CV$1 * ($B16*_c+'Input spectra'!$Q15))</f>
        <v>1.8265688151777456E-244</v>
      </c>
      <c r="CW16">
        <f>CW$2*EXP(- CW$1 * ($B16*_c+'Input spectra'!$Q15))</f>
        <v>3.8040883887353763E-247</v>
      </c>
      <c r="CX16">
        <f>CX$2*EXP(- CX$1 * ($B16*_c+'Input spectra'!$Q15))</f>
        <v>7.1537059321861428E-250</v>
      </c>
      <c r="CY16">
        <f>CY$2*EXP(- CY$1 * ($B16*_c+'Input spectra'!$Q15))</f>
        <v>1.1217689483765569E-252</v>
      </c>
      <c r="CZ16">
        <f>CZ$2*EXP(- CZ$1 * ($B16*_c+'Input spectra'!$Q15))</f>
        <v>1.1837910054313695E-255</v>
      </c>
      <c r="DA16">
        <f>DA$2*EXP(- DA$1 * ($B16*_c+'Input spectra'!$Q15))</f>
        <v>2.5358515022226221E-259</v>
      </c>
      <c r="DB16">
        <f>DB$2*EXP(- DB$1 * ($B16*_c+'Input spectra'!$Q15))</f>
        <v>0</v>
      </c>
      <c r="DC16">
        <f>DC$2*EXP(- DC$1 * ($B16*_c+'Input spectra'!$Q15))</f>
        <v>0</v>
      </c>
      <c r="DD16">
        <f>DD$2*EXP(- DD$1 * ($B16*_c+'Input spectra'!$Q15))</f>
        <v>0</v>
      </c>
      <c r="DE16">
        <f>DE$2*EXP(- DE$1 * ($B16*_c+'Input spectra'!$Q15))</f>
        <v>0</v>
      </c>
      <c r="DF16">
        <f>DF$2*EXP(- DF$1 * ($B16*_c+'Input spectra'!$Q15))</f>
        <v>0</v>
      </c>
      <c r="DG16">
        <f>DG$2*EXP(- DG$1 * ($B16*_c+'Input spectra'!$Q15))</f>
        <v>0</v>
      </c>
      <c r="DH16">
        <f>DH$2*EXP(- DH$1 * ($B16*_c+'Input spectra'!$Q15))</f>
        <v>0</v>
      </c>
      <c r="DI16">
        <f>DI$2*EXP(- DI$1 * ($B16*_c+'Input spectra'!$Q15))</f>
        <v>0</v>
      </c>
      <c r="DJ16">
        <f>DJ$2*EXP(- DJ$1 * ($B16*_c+'Input spectra'!$Q15))</f>
        <v>0</v>
      </c>
      <c r="DK16">
        <f>DK$2*EXP(- DK$1 * ($B16*_c+'Input spectra'!$Q15))</f>
        <v>0</v>
      </c>
      <c r="DL16">
        <f>DL$2*EXP(- DL$1 * ($B16*_c+'Input spectra'!$Q15))</f>
        <v>0</v>
      </c>
      <c r="DM16">
        <f>DM$2*EXP(- DM$1 * ($B16*_c+'Input spectra'!$Q15))</f>
        <v>0</v>
      </c>
      <c r="DN16">
        <f>DN$2*EXP(- DN$1 * ($B16*_c+'Input spectra'!$Q15))</f>
        <v>0</v>
      </c>
      <c r="DO16">
        <f>DO$2*EXP(- DO$1 * ($B16*_c+'Input spectra'!$Q15))</f>
        <v>0</v>
      </c>
      <c r="DP16">
        <f>DP$2*EXP(- DP$1 * ($B16*_c+'Input spectra'!$Q15))</f>
        <v>0</v>
      </c>
      <c r="DQ16">
        <f>DQ$2*EXP(- DQ$1 * ($B16*_c+'Input spectra'!$Q15))</f>
        <v>0</v>
      </c>
      <c r="DR16">
        <f>DR$2*EXP(- DR$1 * ($B16*_c+'Input spectra'!$Q15))</f>
        <v>0</v>
      </c>
      <c r="DS16">
        <f>DS$2*EXP(- DS$1 * ($B16*_c+'Input spectra'!$Q15))</f>
        <v>0</v>
      </c>
      <c r="DT16">
        <f>DT$2*EXP(- DT$1 * ($B16*_c+'Input spectra'!$Q15))</f>
        <v>0</v>
      </c>
      <c r="DU16">
        <f>DU$2*EXP(- DU$1 * ($B16*_c+'Input spectra'!$Q15))</f>
        <v>0</v>
      </c>
      <c r="DV16">
        <f>DV$2*EXP(- DV$1 * ($B16*_c+'Input spectra'!$Q15))</f>
        <v>0</v>
      </c>
      <c r="DW16">
        <f>DW$2*EXP(- DW$1 * ($B16*_c+'Input spectra'!$Q15))</f>
        <v>0</v>
      </c>
      <c r="DX16">
        <f>DX$2*EXP(- DX$1 * ($B16*_c+'Input spectra'!$Q15))</f>
        <v>0</v>
      </c>
      <c r="DY16">
        <f>DY$2*EXP(- DY$1 * ($B16*_c+'Input spectra'!$Q15))</f>
        <v>0</v>
      </c>
      <c r="DZ16">
        <f>DZ$2*EXP(- DZ$1 * ($B16*_c+'Input spectra'!$Q15))</f>
        <v>0</v>
      </c>
      <c r="EA16">
        <f>EA$2*EXP(- EA$1 * ($B16*_c+'Input spectra'!$Q15))</f>
        <v>0</v>
      </c>
      <c r="EB16">
        <f>EB$2*EXP(- EB$1 * ($B16*_c+'Input spectra'!$Q15))</f>
        <v>0</v>
      </c>
      <c r="EC16">
        <f>EC$2*EXP(- EC$1 * ($B16*_c+'Input spectra'!$Q15))</f>
        <v>0</v>
      </c>
      <c r="ED16">
        <f>ED$2*EXP(- ED$1 * ($B16*_c+'Input spectra'!$Q15))</f>
        <v>0</v>
      </c>
      <c r="EE16">
        <f>EE$2*EXP(- EE$1 * ($B16*_c+'Input spectra'!$Q15))</f>
        <v>0</v>
      </c>
      <c r="EF16">
        <f>EF$2*EXP(- EF$1 * ($B16*_c+'Input spectra'!$Q15))</f>
        <v>0</v>
      </c>
      <c r="EG16">
        <f>EG$2*EXP(- EG$1 * ($B16*_c+'Input spectra'!$Q15))</f>
        <v>0</v>
      </c>
      <c r="EH16">
        <f>EH$2*EXP(- EH$1 * ($B16*_c+'Input spectra'!$Q15))</f>
        <v>0</v>
      </c>
      <c r="EI16">
        <f>EI$2*EXP(- EI$1 * ($B16*_c+'Input spectra'!$Q15))</f>
        <v>0</v>
      </c>
      <c r="EJ16">
        <f>EJ$2*EXP(- EJ$1 * ($B16*_c+'Input spectra'!$Q15))</f>
        <v>0</v>
      </c>
      <c r="EK16">
        <f>EK$2*EXP(- EK$1 * ($B16*_c+'Input spectra'!$Q15))</f>
        <v>0</v>
      </c>
      <c r="EL16">
        <f>EL$2*EXP(- EL$1 * ($B16*_c+'Input spectra'!$Q15))</f>
        <v>0</v>
      </c>
      <c r="EM16">
        <f>EM$2*EXP(- EM$1 * ($B16*_c+'Input spectra'!$Q15))</f>
        <v>0</v>
      </c>
      <c r="EN16">
        <f>EN$2*EXP(- EN$1 * ($B16*_c+'Input spectra'!$Q15))</f>
        <v>0</v>
      </c>
      <c r="EO16">
        <f>EO$2*EXP(- EO$1 * ($B16*_c+'Input spectra'!$Q15))</f>
        <v>0</v>
      </c>
      <c r="EP16">
        <f>EP$2*EXP(- EP$1 * ($B16*_c+'Input spectra'!$Q15))</f>
        <v>0</v>
      </c>
      <c r="EQ16">
        <f>EQ$2*EXP(- EQ$1 * ($B16*_c+'Input spectra'!$Q15))</f>
        <v>0</v>
      </c>
      <c r="ER16">
        <f>ER$2*EXP(- ER$1 * ($B16*_c+'Input spectra'!$Q15))</f>
        <v>0</v>
      </c>
      <c r="ES16">
        <f>ES$2*EXP(- ES$1 * ($B16*_c+'Input spectra'!$Q15))</f>
        <v>0</v>
      </c>
      <c r="ET16">
        <f>ET$2*EXP(- ET$1 * ($B16*_c+'Input spectra'!$Q15))</f>
        <v>0</v>
      </c>
      <c r="EU16">
        <f>EU$2*EXP(- EU$1 * ($B16*_c+'Input spectra'!$Q15))</f>
        <v>0</v>
      </c>
      <c r="EV16">
        <f>EV$2*EXP(- EV$1 * ($B16*_c+'Input spectra'!$Q15))</f>
        <v>0</v>
      </c>
      <c r="EW16">
        <f>EW$2*EXP(- EW$1 * ($B16*_c+'Input spectra'!$Q15))</f>
        <v>0</v>
      </c>
      <c r="EY16">
        <f t="shared" si="0"/>
        <v>2.0722996608385693E-2</v>
      </c>
      <c r="FB16">
        <f>(1-EXP(-(B16*_c+'Input spectra'!$Q15)*_t))/2</f>
        <v>0.49999999999978673</v>
      </c>
      <c r="FC16">
        <f>LN(1-FB16)/(-(B16*_c+'Input spectra'!$Q15))</f>
        <v>1.2167758058967445E-2</v>
      </c>
    </row>
    <row r="17" spans="1:159" x14ac:dyDescent="0.25">
      <c r="A17">
        <v>350</v>
      </c>
      <c r="B17">
        <f>'Input spectra'!B16</f>
        <v>1.8171224265115</v>
      </c>
      <c r="C17">
        <f>C$2*EXP(- C$1 * ($B17*_c+'Input spectra'!$Q16))</f>
        <v>2.0653927966864227E-2</v>
      </c>
      <c r="D17">
        <f>D$2*EXP(- D$1 * ($B17*_c+'Input spectra'!$Q16))</f>
        <v>8.6740979553829854E-5</v>
      </c>
      <c r="E17">
        <f>E$2*EXP(- E$1 * ($B17*_c+'Input spectra'!$Q16))</f>
        <v>3.6426933558581009E-7</v>
      </c>
      <c r="F17">
        <f>F$2*EXP(- F$1 * ($B17*_c+'Input spectra'!$Q16))</f>
        <v>1.5296680132986807E-9</v>
      </c>
      <c r="G17">
        <f>G$2*EXP(- G$1 * ($B17*_c+'Input spectra'!$Q16))</f>
        <v>6.4231443593299136E-12</v>
      </c>
      <c r="H17">
        <f>H$2*EXP(- H$1 * ($B17*_c+'Input spectra'!$Q16))</f>
        <v>2.6969552706057025E-14</v>
      </c>
      <c r="I17">
        <f>I$2*EXP(- I$1 * ($B17*_c+'Input spectra'!$Q16))</f>
        <v>1.1323351711997474E-16</v>
      </c>
      <c r="J17">
        <f>J$2*EXP(- J$1 * ($B17*_c+'Input spectra'!$Q16))</f>
        <v>4.7539111839208476E-19</v>
      </c>
      <c r="K17">
        <f>K$2*EXP(- K$1 * ($B17*_c+'Input spectra'!$Q16))</f>
        <v>1.9957289418799787E-21</v>
      </c>
      <c r="L17">
        <f>L$2*EXP(- L$1 * ($B17*_c+'Input spectra'!$Q16))</f>
        <v>8.3777245159802999E-24</v>
      </c>
      <c r="M17">
        <f>M$2*EXP(- M$1 * ($B17*_c+'Input spectra'!$Q16))</f>
        <v>3.5166100831606073E-26</v>
      </c>
      <c r="N17">
        <f>N$2*EXP(- N$1 * ($B17*_c+'Input spectra'!$Q16))</f>
        <v>1.4760312908491962E-28</v>
      </c>
      <c r="O17">
        <f>O$2*EXP(- O$1 * ($B17*_c+'Input spectra'!$Q16))</f>
        <v>6.194976901121016E-31</v>
      </c>
      <c r="P17">
        <f>P$2*EXP(- P$1 * ($B17*_c+'Input spectra'!$Q16))</f>
        <v>2.5998971144480552E-33</v>
      </c>
      <c r="Q17">
        <f>Q$2*EXP(- Q$1 * ($B17*_c+'Input spectra'!$Q16))</f>
        <v>1.091049687993934E-35</v>
      </c>
      <c r="R17">
        <f>R$2*EXP(- R$1 * ($B17*_c+'Input spectra'!$Q16))</f>
        <v>4.578300937886399E-38</v>
      </c>
      <c r="S17">
        <f>S$2*EXP(- S$1 * ($B17*_c+'Input spectra'!$Q16))</f>
        <v>1.9210342717565056E-40</v>
      </c>
      <c r="T17">
        <f>T$2*EXP(- T$1 * ($B17*_c+'Input spectra'!$Q16))</f>
        <v>8.0600248229121976E-43</v>
      </c>
      <c r="U17">
        <f>U$2*EXP(- U$1 * ($B17*_c+'Input spectra'!$Q16))</f>
        <v>3.3814863825723799E-45</v>
      </c>
      <c r="V17">
        <f>V$2*EXP(- V$1 * ($B17*_c+'Input spectra'!$Q16))</f>
        <v>1.4185622496035156E-47</v>
      </c>
      <c r="W17">
        <f>W$2*EXP(- W$1 * ($B17*_c+'Input spectra'!$Q16))</f>
        <v>5.9505639644741191E-50</v>
      </c>
      <c r="X17">
        <f>X$2*EXP(- X$1 * ($B17*_c+'Input spectra'!$Q16))</f>
        <v>2.4959524095742366E-52</v>
      </c>
      <c r="Y17">
        <f>Y$2*EXP(- Y$1 * ($B17*_c+'Input spectra'!$Q16))</f>
        <v>1.0468449702386382E-54</v>
      </c>
      <c r="Z17">
        <f>Z$2*EXP(- Z$1 * ($B17*_c+'Input spectra'!$Q16))</f>
        <v>4.3903159937709056E-57</v>
      </c>
      <c r="AA17">
        <f>AA$2*EXP(- AA$1 * ($B17*_c+'Input spectra'!$Q16))</f>
        <v>1.8410939614743311E-59</v>
      </c>
      <c r="AB17">
        <f>AB$2*EXP(- AB$1 * ($B17*_c+'Input spectra'!$Q16))</f>
        <v>7.7200889259155128E-62</v>
      </c>
      <c r="AC17">
        <f>AC$2*EXP(- AC$1 * ($B17*_c+'Input spectra'!$Q16))</f>
        <v>3.2369368199835577E-64</v>
      </c>
      <c r="AD17">
        <f>AD$2*EXP(- AD$1 * ($B17*_c+'Input spectra'!$Q16))</f>
        <v>1.3570976287410231E-66</v>
      </c>
      <c r="AE17">
        <f>AE$2*EXP(- AE$1 * ($B17*_c+'Input spectra'!$Q16))</f>
        <v>5.6892140160161225E-69</v>
      </c>
      <c r="AF17">
        <f>AF$2*EXP(- AF$1 * ($B17*_c+'Input spectra'!$Q16))</f>
        <v>2.3848282396071461E-71</v>
      </c>
      <c r="AG17">
        <f>AG$2*EXP(- AG$1 * ($B17*_c+'Input spectra'!$Q16))</f>
        <v>9.9959694601268231E-74</v>
      </c>
      <c r="AH17">
        <f>AH$2*EXP(- AH$1 * ($B17*_c+'Input spectra'!$Q16))</f>
        <v>4.1894308152912906E-76</v>
      </c>
      <c r="AI17">
        <f>AI$2*EXP(- AI$1 * ($B17*_c+'Input spectra'!$Q16))</f>
        <v>1.7556854079124782E-78</v>
      </c>
      <c r="AJ17">
        <f>AJ$2*EXP(- AJ$1 * ($B17*_c+'Input spectra'!$Q16))</f>
        <v>7.3569739390916128E-81</v>
      </c>
      <c r="AK17">
        <f>AK$2*EXP(- AK$1 * ($B17*_c+'Input spectra'!$Q16))</f>
        <v>3.0825620153305459E-83</v>
      </c>
      <c r="AL17">
        <f>AL$2*EXP(- AL$1 * ($B17*_c+'Input spectra'!$Q16))</f>
        <v>1.2914682623031738E-85</v>
      </c>
      <c r="AM17">
        <f>AM$2*EXP(- AM$1 * ($B17*_c+'Input spectra'!$Q16))</f>
        <v>5.4102105182556298E-88</v>
      </c>
      <c r="AN17">
        <f>AN$2*EXP(- AN$1 * ($B17*_c+'Input spectra'!$Q16))</f>
        <v>2.2662211006874242E-90</v>
      </c>
      <c r="AO17">
        <f>AO$2*EXP(- AO$1 * ($B17*_c+'Input spectra'!$Q16))</f>
        <v>9.4917706034574086E-93</v>
      </c>
      <c r="AP17">
        <f>AP$2*EXP(- AP$1 * ($B17*_c+'Input spectra'!$Q16))</f>
        <v>3.9751008836406349E-95</v>
      </c>
      <c r="AQ17">
        <f>AQ$2*EXP(- AQ$1 * ($B17*_c+'Input spectra'!$Q16))</f>
        <v>1.6645779702076113E-97</v>
      </c>
      <c r="AR17">
        <f>AR$2*EXP(- AR$1 * ($B17*_c+'Input spectra'!$Q16))</f>
        <v>6.9697029424726025E-100</v>
      </c>
      <c r="AS17">
        <f>AS$2*EXP(- AS$1 * ($B17*_c+'Input spectra'!$Q16))</f>
        <v>2.9179481775759469E-102</v>
      </c>
      <c r="AT17">
        <f>AT$2*EXP(- AT$1 * ($B17*_c+'Input spectra'!$Q16))</f>
        <v>1.2214988823281111E-104</v>
      </c>
      <c r="AU17">
        <f>AU$2*EXP(- AU$1 * ($B17*_c+'Input spectra'!$Q16))</f>
        <v>5.1128110961591648E-107</v>
      </c>
      <c r="AV17">
        <f>AV$2*EXP(- AV$1 * ($B17*_c+'Input spectra'!$Q16))</f>
        <v>2.1398165486457469E-109</v>
      </c>
      <c r="AW17">
        <f>AW$2*EXP(- AW$1 * ($B17*_c+'Input spectra'!$Q16))</f>
        <v>8.0832161532036312E-112</v>
      </c>
      <c r="AX17">
        <f>AX$2*EXP(- AX$1 * ($B17*_c+'Input spectra'!$Q16))</f>
        <v>2.935094101284942E-114</v>
      </c>
      <c r="AY17">
        <f>AY$2*EXP(- AY$1 * ($B17*_c+'Input spectra'!$Q16))</f>
        <v>1.1227806565898147E-116</v>
      </c>
      <c r="AZ17">
        <f>AZ$2*EXP(- AZ$1 * ($B17*_c+'Input spectra'!$Q16))</f>
        <v>4.3705853093802504E-119</v>
      </c>
      <c r="BA17">
        <f>BA$2*EXP(- BA$1 * ($B17*_c+'Input spectra'!$Q16))</f>
        <v>1.7181667673623129E-121</v>
      </c>
      <c r="BB17">
        <f>BB$2*EXP(- BB$1 * ($B17*_c+'Input spectra'!$Q16))</f>
        <v>6.7994926238558974E-124</v>
      </c>
      <c r="BC17">
        <f>BC$2*EXP(- BC$1 * ($B17*_c+'Input spectra'!$Q16))</f>
        <v>2.7041019097643882E-126</v>
      </c>
      <c r="BD17">
        <f>BD$2*EXP(- BD$1 * ($B17*_c+'Input spectra'!$Q16))</f>
        <v>1.0795556042420876E-128</v>
      </c>
      <c r="BE17">
        <f>BE$2*EXP(- BE$1 * ($B17*_c+'Input spectra'!$Q16))</f>
        <v>4.3234979415449277E-131</v>
      </c>
      <c r="BF17">
        <f>BF$2*EXP(- BF$1 * ($B17*_c+'Input spectra'!$Q16))</f>
        <v>1.7361048465297362E-133</v>
      </c>
      <c r="BG17">
        <f>BG$2*EXP(- BG$1 * ($B17*_c+'Input spectra'!$Q16))</f>
        <v>6.9872375310582859E-136</v>
      </c>
      <c r="BH17">
        <f>BH$2*EXP(- BH$1 * ($B17*_c+'Input spectra'!$Q16))</f>
        <v>2.8177327959290057E-138</v>
      </c>
      <c r="BI17">
        <f>BI$2*EXP(- BI$1 * ($B17*_c+'Input spectra'!$Q16))</f>
        <v>1.1383106727320954E-140</v>
      </c>
      <c r="BJ17">
        <f>BJ$2*EXP(- BJ$1 * ($B17*_c+'Input spectra'!$Q16))</f>
        <v>4.6058446687094963E-143</v>
      </c>
      <c r="BK17">
        <f>BK$2*EXP(- BK$1 * ($B17*_c+'Input spectra'!$Q16))</f>
        <v>1.8662937520825967E-145</v>
      </c>
      <c r="BL17">
        <f>BL$2*EXP(- BL$1 * ($B17*_c+'Input spectra'!$Q16))</f>
        <v>7.5721350866440135E-148</v>
      </c>
      <c r="BM17">
        <f>BM$2*EXP(- BM$1 * ($B17*_c+'Input spectra'!$Q16))</f>
        <v>3.07594112375331E-150</v>
      </c>
      <c r="BN17">
        <f>BN$2*EXP(- BN$1 * ($B17*_c+'Input spectra'!$Q16))</f>
        <v>1.2508903138163244E-152</v>
      </c>
      <c r="BO17">
        <f>BO$2*EXP(- BO$1 * ($B17*_c+'Input spectra'!$Q16))</f>
        <v>5.09222388948315E-155</v>
      </c>
      <c r="BP17">
        <f>BP$2*EXP(- BP$1 * ($B17*_c+'Input spectra'!$Q16))</f>
        <v>2.0749737294499878E-157</v>
      </c>
      <c r="BQ17">
        <f>BQ$2*EXP(- BQ$1 * ($B17*_c+'Input spectra'!$Q16))</f>
        <v>8.4626800326351089E-160</v>
      </c>
      <c r="BR17">
        <f>BR$2*EXP(- BR$1 * ($B17*_c+'Input spectra'!$Q16))</f>
        <v>3.4543772276150533E-162</v>
      </c>
      <c r="BS17">
        <f>BS$2*EXP(- BS$1 * ($B17*_c+'Input spectra'!$Q16))</f>
        <v>1.4111622244549375E-164</v>
      </c>
      <c r="BT17">
        <f>BT$2*EXP(- BT$1 * ($B17*_c+'Input spectra'!$Q16))</f>
        <v>5.7691310388692406E-167</v>
      </c>
      <c r="BU17">
        <f>BU$2*EXP(- BU$1 * ($B17*_c+'Input spectra'!$Q16))</f>
        <v>2.3602223056263637E-169</v>
      </c>
      <c r="BV17">
        <f>BV$2*EXP(- BV$1 * ($B17*_c+'Input spectra'!$Q16))</f>
        <v>9.6624843157072869E-172</v>
      </c>
      <c r="BW17">
        <f>BW$2*EXP(- BW$1 * ($B17*_c+'Input spectra'!$Q16))</f>
        <v>3.9582551600515151E-174</v>
      </c>
      <c r="BX17">
        <f>BX$2*EXP(- BX$1 * ($B17*_c+'Input spectra'!$Q16))</f>
        <v>1.6225002437220573E-176</v>
      </c>
      <c r="BY17">
        <f>BY$2*EXP(- BY$1 * ($B17*_c+'Input spectra'!$Q16))</f>
        <v>6.6545656668923333E-179</v>
      </c>
      <c r="BZ17">
        <f>BZ$2*EXP(- BZ$1 * ($B17*_c+'Input spectra'!$Q16))</f>
        <v>2.7308479051796605E-181</v>
      </c>
      <c r="CA17">
        <f>CA$2*EXP(- CA$1 * ($B17*_c+'Input spectra'!$Q16))</f>
        <v>1.1212640190250636E-183</v>
      </c>
      <c r="CB17">
        <f>CB$2*EXP(- CB$1 * ($B17*_c+'Input spectra'!$Q16))</f>
        <v>4.6061841544149431E-186</v>
      </c>
      <c r="CC17">
        <f>CC$2*EXP(- CC$1 * ($B17*_c+'Input spectra'!$Q16))</f>
        <v>1.8931667631854692E-188</v>
      </c>
      <c r="CD17">
        <f>CD$2*EXP(- CD$1 * ($B17*_c+'Input spectra'!$Q16))</f>
        <v>7.7847080835663366E-191</v>
      </c>
      <c r="CE17">
        <f>CE$2*EXP(- CE$1 * ($B17*_c+'Input spectra'!$Q16))</f>
        <v>3.202535410520927E-193</v>
      </c>
      <c r="CF17">
        <f>CF$2*EXP(- CF$1 * ($B17*_c+'Input spectra'!$Q16))</f>
        <v>1.3180638485596022E-195</v>
      </c>
      <c r="CG17">
        <f>CG$2*EXP(- CG$1 * ($B17*_c+'Input spectra'!$Q16))</f>
        <v>5.4270403607516809E-198</v>
      </c>
      <c r="CH17">
        <f>CH$2*EXP(- CH$1 * ($B17*_c+'Input spectra'!$Q16))</f>
        <v>2.2354623000651778E-200</v>
      </c>
      <c r="CI17">
        <f>CI$2*EXP(- CI$1 * ($B17*_c+'Input spectra'!$Q16))</f>
        <v>9.2117748821996061E-203</v>
      </c>
      <c r="CJ17">
        <f>CJ$2*EXP(- CJ$1 * ($B17*_c+'Input spectra'!$Q16))</f>
        <v>3.797390511284144E-205</v>
      </c>
      <c r="CK17">
        <f>CK$2*EXP(- CK$1 * ($B17*_c+'Input spectra'!$Q16))</f>
        <v>1.56598575871538E-207</v>
      </c>
      <c r="CL17">
        <f>CL$2*EXP(- CL$1 * ($B17*_c+'Input spectra'!$Q16))</f>
        <v>6.4601986068435505E-210</v>
      </c>
      <c r="CM17">
        <f>CM$2*EXP(- CM$1 * ($B17*_c+'Input spectra'!$Q16))</f>
        <v>2.665966101830915E-212</v>
      </c>
      <c r="CN17">
        <f>CN$2*EXP(- CN$1 * ($B17*_c+'Input spectra'!$Q16))</f>
        <v>1.1005492727748228E-214</v>
      </c>
      <c r="CO17">
        <f>CO$2*EXP(- CO$1 * ($B17*_c+'Input spectra'!$Q16))</f>
        <v>4.5447094731843479E-217</v>
      </c>
      <c r="CP17">
        <f>CP$2*EXP(- CP$1 * ($B17*_c+'Input spectra'!$Q16))</f>
        <v>1.8773290015447128E-219</v>
      </c>
      <c r="CQ17">
        <f>CQ$2*EXP(- CQ$1 * ($B17*_c+'Input spectra'!$Q16))</f>
        <v>5.1361687073862943E-222</v>
      </c>
      <c r="CR17">
        <f>CR$2*EXP(- CR$1 * ($B17*_c+'Input spectra'!$Q16))</f>
        <v>1.4175942409185474E-224</v>
      </c>
      <c r="CS17">
        <f>CS$2*EXP(- CS$1 * ($B17*_c+'Input spectra'!$Q16))</f>
        <v>4.1717563203584382E-227</v>
      </c>
      <c r="CT17">
        <f>CT$2*EXP(- CT$1 * ($B17*_c+'Input spectra'!$Q16))</f>
        <v>1.2332137710418398E-229</v>
      </c>
      <c r="CU17">
        <f>CU$2*EXP(- CU$1 * ($B17*_c+'Input spectra'!$Q16))</f>
        <v>3.5781556263472928E-232</v>
      </c>
      <c r="CV17">
        <f>CV$2*EXP(- CV$1 * ($B17*_c+'Input spectra'!$Q16))</f>
        <v>9.9949157724987526E-235</v>
      </c>
      <c r="CW17">
        <f>CW$2*EXP(- CW$1 * ($B17*_c+'Input spectra'!$Q16))</f>
        <v>2.6229313689173471E-237</v>
      </c>
      <c r="CX17">
        <f>CX$2*EXP(- CX$1 * ($B17*_c+'Input spectra'!$Q16))</f>
        <v>6.21527915171249E-240</v>
      </c>
      <c r="CY17">
        <f>CY$2*EXP(- CY$1 * ($B17*_c+'Input spectra'!$Q16))</f>
        <v>1.2280786961869642E-242</v>
      </c>
      <c r="CZ17">
        <f>CZ$2*EXP(- CZ$1 * ($B17*_c+'Input spectra'!$Q16))</f>
        <v>1.6330182832393328E-245</v>
      </c>
      <c r="DA17">
        <f>DA$2*EXP(- DA$1 * ($B17*_c+'Input spectra'!$Q16))</f>
        <v>4.4079134356018171E-249</v>
      </c>
      <c r="DB17">
        <f>DB$2*EXP(- DB$1 * ($B17*_c+'Input spectra'!$Q16))</f>
        <v>0</v>
      </c>
      <c r="DC17">
        <f>DC$2*EXP(- DC$1 * ($B17*_c+'Input spectra'!$Q16))</f>
        <v>0</v>
      </c>
      <c r="DD17">
        <f>DD$2*EXP(- DD$1 * ($B17*_c+'Input spectra'!$Q16))</f>
        <v>0</v>
      </c>
      <c r="DE17">
        <f>DE$2*EXP(- DE$1 * ($B17*_c+'Input spectra'!$Q16))</f>
        <v>0</v>
      </c>
      <c r="DF17">
        <f>DF$2*EXP(- DF$1 * ($B17*_c+'Input spectra'!$Q16))</f>
        <v>0</v>
      </c>
      <c r="DG17">
        <f>DG$2*EXP(- DG$1 * ($B17*_c+'Input spectra'!$Q16))</f>
        <v>0</v>
      </c>
      <c r="DH17">
        <f>DH$2*EXP(- DH$1 * ($B17*_c+'Input spectra'!$Q16))</f>
        <v>0</v>
      </c>
      <c r="DI17">
        <f>DI$2*EXP(- DI$1 * ($B17*_c+'Input spectra'!$Q16))</f>
        <v>0</v>
      </c>
      <c r="DJ17">
        <f>DJ$2*EXP(- DJ$1 * ($B17*_c+'Input spectra'!$Q16))</f>
        <v>0</v>
      </c>
      <c r="DK17">
        <f>DK$2*EXP(- DK$1 * ($B17*_c+'Input spectra'!$Q16))</f>
        <v>0</v>
      </c>
      <c r="DL17">
        <f>DL$2*EXP(- DL$1 * ($B17*_c+'Input spectra'!$Q16))</f>
        <v>0</v>
      </c>
      <c r="DM17">
        <f>DM$2*EXP(- DM$1 * ($B17*_c+'Input spectra'!$Q16))</f>
        <v>0</v>
      </c>
      <c r="DN17">
        <f>DN$2*EXP(- DN$1 * ($B17*_c+'Input spectra'!$Q16))</f>
        <v>0</v>
      </c>
      <c r="DO17">
        <f>DO$2*EXP(- DO$1 * ($B17*_c+'Input spectra'!$Q16))</f>
        <v>0</v>
      </c>
      <c r="DP17">
        <f>DP$2*EXP(- DP$1 * ($B17*_c+'Input spectra'!$Q16))</f>
        <v>0</v>
      </c>
      <c r="DQ17">
        <f>DQ$2*EXP(- DQ$1 * ($B17*_c+'Input spectra'!$Q16))</f>
        <v>0</v>
      </c>
      <c r="DR17">
        <f>DR$2*EXP(- DR$1 * ($B17*_c+'Input spectra'!$Q16))</f>
        <v>0</v>
      </c>
      <c r="DS17">
        <f>DS$2*EXP(- DS$1 * ($B17*_c+'Input spectra'!$Q16))</f>
        <v>0</v>
      </c>
      <c r="DT17">
        <f>DT$2*EXP(- DT$1 * ($B17*_c+'Input spectra'!$Q16))</f>
        <v>0</v>
      </c>
      <c r="DU17">
        <f>DU$2*EXP(- DU$1 * ($B17*_c+'Input spectra'!$Q16))</f>
        <v>0</v>
      </c>
      <c r="DV17">
        <f>DV$2*EXP(- DV$1 * ($B17*_c+'Input spectra'!$Q16))</f>
        <v>0</v>
      </c>
      <c r="DW17">
        <f>DW$2*EXP(- DW$1 * ($B17*_c+'Input spectra'!$Q16))</f>
        <v>0</v>
      </c>
      <c r="DX17">
        <f>DX$2*EXP(- DX$1 * ($B17*_c+'Input spectra'!$Q16))</f>
        <v>0</v>
      </c>
      <c r="DY17">
        <f>DY$2*EXP(- DY$1 * ($B17*_c+'Input spectra'!$Q16))</f>
        <v>0</v>
      </c>
      <c r="DZ17">
        <f>DZ$2*EXP(- DZ$1 * ($B17*_c+'Input spectra'!$Q16))</f>
        <v>0</v>
      </c>
      <c r="EA17">
        <f>EA$2*EXP(- EA$1 * ($B17*_c+'Input spectra'!$Q16))</f>
        <v>0</v>
      </c>
      <c r="EB17">
        <f>EB$2*EXP(- EB$1 * ($B17*_c+'Input spectra'!$Q16))</f>
        <v>0</v>
      </c>
      <c r="EC17">
        <f>EC$2*EXP(- EC$1 * ($B17*_c+'Input spectra'!$Q16))</f>
        <v>0</v>
      </c>
      <c r="ED17">
        <f>ED$2*EXP(- ED$1 * ($B17*_c+'Input spectra'!$Q16))</f>
        <v>0</v>
      </c>
      <c r="EE17">
        <f>EE$2*EXP(- EE$1 * ($B17*_c+'Input spectra'!$Q16))</f>
        <v>0</v>
      </c>
      <c r="EF17">
        <f>EF$2*EXP(- EF$1 * ($B17*_c+'Input spectra'!$Q16))</f>
        <v>0</v>
      </c>
      <c r="EG17">
        <f>EG$2*EXP(- EG$1 * ($B17*_c+'Input spectra'!$Q16))</f>
        <v>0</v>
      </c>
      <c r="EH17">
        <f>EH$2*EXP(- EH$1 * ($B17*_c+'Input spectra'!$Q16))</f>
        <v>0</v>
      </c>
      <c r="EI17">
        <f>EI$2*EXP(- EI$1 * ($B17*_c+'Input spectra'!$Q16))</f>
        <v>0</v>
      </c>
      <c r="EJ17">
        <f>EJ$2*EXP(- EJ$1 * ($B17*_c+'Input spectra'!$Q16))</f>
        <v>0</v>
      </c>
      <c r="EK17">
        <f>EK$2*EXP(- EK$1 * ($B17*_c+'Input spectra'!$Q16))</f>
        <v>0</v>
      </c>
      <c r="EL17">
        <f>EL$2*EXP(- EL$1 * ($B17*_c+'Input spectra'!$Q16))</f>
        <v>0</v>
      </c>
      <c r="EM17">
        <f>EM$2*EXP(- EM$1 * ($B17*_c+'Input spectra'!$Q16))</f>
        <v>0</v>
      </c>
      <c r="EN17">
        <f>EN$2*EXP(- EN$1 * ($B17*_c+'Input spectra'!$Q16))</f>
        <v>0</v>
      </c>
      <c r="EO17">
        <f>EO$2*EXP(- EO$1 * ($B17*_c+'Input spectra'!$Q16))</f>
        <v>0</v>
      </c>
      <c r="EP17">
        <f>EP$2*EXP(- EP$1 * ($B17*_c+'Input spectra'!$Q16))</f>
        <v>0</v>
      </c>
      <c r="EQ17">
        <f>EQ$2*EXP(- EQ$1 * ($B17*_c+'Input spectra'!$Q16))</f>
        <v>0</v>
      </c>
      <c r="ER17">
        <f>ER$2*EXP(- ER$1 * ($B17*_c+'Input spectra'!$Q16))</f>
        <v>0</v>
      </c>
      <c r="ES17">
        <f>ES$2*EXP(- ES$1 * ($B17*_c+'Input spectra'!$Q16))</f>
        <v>0</v>
      </c>
      <c r="ET17">
        <f>ET$2*EXP(- ET$1 * ($B17*_c+'Input spectra'!$Q16))</f>
        <v>0</v>
      </c>
      <c r="EU17">
        <f>EU$2*EXP(- EU$1 * ($B17*_c+'Input spectra'!$Q16))</f>
        <v>0</v>
      </c>
      <c r="EV17">
        <f>EV$2*EXP(- EV$1 * ($B17*_c+'Input spectra'!$Q16))</f>
        <v>0</v>
      </c>
      <c r="EW17">
        <f>EW$2*EXP(- EW$1 * ($B17*_c+'Input spectra'!$Q16))</f>
        <v>0</v>
      </c>
      <c r="EY17">
        <f t="shared" si="0"/>
        <v>2.0741034751871879E-2</v>
      </c>
      <c r="FB17">
        <f>(1-EXP(-(B17*_c+'Input spectra'!$Q16)*_t))/2</f>
        <v>0.49999999999932243</v>
      </c>
      <c r="FC17">
        <f>LN(1-FB17)/(-(B17*_c+'Input spectra'!$Q16))</f>
        <v>1.2682401829768975E-2</v>
      </c>
    </row>
    <row r="18" spans="1:159" x14ac:dyDescent="0.25">
      <c r="A18">
        <v>355</v>
      </c>
      <c r="B18">
        <f>'Input spectra'!B17</f>
        <v>1.7404322365829401</v>
      </c>
      <c r="C18">
        <f>C$2*EXP(- C$1 * ($B18*_c+'Input spectra'!$Q17))</f>
        <v>2.0653927966864227E-2</v>
      </c>
      <c r="D18">
        <f>D$2*EXP(- D$1 * ($B18*_c+'Input spectra'!$Q17))</f>
        <v>1.0929934267164376E-4</v>
      </c>
      <c r="E18">
        <f>E$2*EXP(- E$1 * ($B18*_c+'Input spectra'!$Q17))</f>
        <v>5.7837440972274671E-7</v>
      </c>
      <c r="F18">
        <f>F$2*EXP(- F$1 * ($B18*_c+'Input spectra'!$Q17))</f>
        <v>3.060390666589301E-9</v>
      </c>
      <c r="G18">
        <f>G$2*EXP(- G$1 * ($B18*_c+'Input spectra'!$Q17))</f>
        <v>1.6192749378071237E-11</v>
      </c>
      <c r="H18">
        <f>H$2*EXP(- H$1 * ($B18*_c+'Input spectra'!$Q17))</f>
        <v>8.5672192787212286E-14</v>
      </c>
      <c r="I18">
        <f>I$2*EXP(- I$1 * ($B18*_c+'Input spectra'!$Q17))</f>
        <v>4.5324640077260384E-16</v>
      </c>
      <c r="J18">
        <f>J$2*EXP(- J$1 * ($B18*_c+'Input spectra'!$Q17))</f>
        <v>2.3977486685268941E-18</v>
      </c>
      <c r="K18">
        <f>K$2*EXP(- K$1 * ($B18*_c+'Input spectra'!$Q17))</f>
        <v>1.2683741377449425E-20</v>
      </c>
      <c r="L18">
        <f>L$2*EXP(- L$1 * ($B18*_c+'Input spectra'!$Q17))</f>
        <v>6.7091132972944061E-23</v>
      </c>
      <c r="M18">
        <f>M$2*EXP(- M$1 * ($B18*_c+'Input spectra'!$Q17))</f>
        <v>3.5485954827024886E-25</v>
      </c>
      <c r="N18">
        <f>N$2*EXP(- N$1 * ($B18*_c+'Input spectra'!$Q17))</f>
        <v>1.8768132918194175E-27</v>
      </c>
      <c r="O18">
        <f>O$2*EXP(- O$1 * ($B18*_c+'Input spectra'!$Q17))</f>
        <v>9.9256378512667302E-30</v>
      </c>
      <c r="P18">
        <f>P$2*EXP(- P$1 * ($B18*_c+'Input spectra'!$Q17))</f>
        <v>5.2488978851323096E-32</v>
      </c>
      <c r="Q18">
        <f>Q$2*EXP(- Q$1 * ($B18*_c+'Input spectra'!$Q17))</f>
        <v>2.7755542423861503E-34</v>
      </c>
      <c r="R18">
        <f>R$2*EXP(- R$1 * ($B18*_c+'Input spectra'!$Q17))</f>
        <v>1.4675832742822268E-36</v>
      </c>
      <c r="S18">
        <f>S$2*EXP(- S$1 * ($B18*_c+'Input spectra'!$Q17))</f>
        <v>7.7593753032973364E-39</v>
      </c>
      <c r="T18">
        <f>T$2*EXP(- T$1 * ($B18*_c+'Input spectra'!$Q17))</f>
        <v>4.1022417711220237E-41</v>
      </c>
      <c r="U18">
        <f>U$2*EXP(- U$1 * ($B18*_c+'Input spectra'!$Q17))</f>
        <v>2.1686314107273405E-43</v>
      </c>
      <c r="V18">
        <f>V$2*EXP(- V$1 * ($B18*_c+'Input spectra'!$Q17))</f>
        <v>1.1463565775117244E-45</v>
      </c>
      <c r="W18">
        <f>W$2*EXP(- W$1 * ($B18*_c+'Input spectra'!$Q17))</f>
        <v>6.0593032002178352E-48</v>
      </c>
      <c r="X18">
        <f>X$2*EXP(- X$1 * ($B18*_c+'Input spectra'!$Q17))</f>
        <v>3.2025364757397859E-50</v>
      </c>
      <c r="Y18">
        <f>Y$2*EXP(- Y$1 * ($B18*_c+'Input spectra'!$Q17))</f>
        <v>1.692518338955519E-52</v>
      </c>
      <c r="Z18">
        <f>Z$2*EXP(- Z$1 * ($B18*_c+'Input spectra'!$Q17))</f>
        <v>8.9441694813372852E-55</v>
      </c>
      <c r="AA18">
        <f>AA$2*EXP(- AA$1 * ($B18*_c+'Input spectra'!$Q17))</f>
        <v>4.7262144275387673E-57</v>
      </c>
      <c r="AB18">
        <f>AB$2*EXP(- AB$1 * ($B18*_c+'Input spectra'!$Q17))</f>
        <v>2.4971981168988241E-59</v>
      </c>
      <c r="AC18">
        <f>AC$2*EXP(- AC$1 * ($B18*_c+'Input spectra'!$Q17))</f>
        <v>1.3193443039813393E-61</v>
      </c>
      <c r="AD18">
        <f>AD$2*EXP(- AD$1 * ($B18*_c+'Input spectra'!$Q17))</f>
        <v>6.9699272194581522E-64</v>
      </c>
      <c r="AE18">
        <f>AE$2*EXP(- AE$1 * ($B18*_c+'Input spectra'!$Q17))</f>
        <v>3.6818208320338407E-66</v>
      </c>
      <c r="AF18">
        <f>AF$2*EXP(- AF$1 * ($B18*_c+'Input spectra'!$Q17))</f>
        <v>1.9447362649633062E-68</v>
      </c>
      <c r="AG18">
        <f>AG$2*EXP(- AG$1 * ($B18*_c+'Input spectra'!$Q17))</f>
        <v>1.0271213475400929E-70</v>
      </c>
      <c r="AH18">
        <f>AH$2*EXP(- AH$1 * ($B18*_c+'Input spectra'!$Q17))</f>
        <v>5.4243172959598856E-73</v>
      </c>
      <c r="AI18">
        <f>AI$2*EXP(- AI$1 * ($B18*_c+'Input spectra'!$Q17))</f>
        <v>2.8643757630866806E-75</v>
      </c>
      <c r="AJ18">
        <f>AJ$2*EXP(- AJ$1 * ($B18*_c+'Input spectra'!$Q17))</f>
        <v>1.5124315771691812E-77</v>
      </c>
      <c r="AK18">
        <f>AK$2*EXP(- AK$1 * ($B18*_c+'Input spectra'!$Q17))</f>
        <v>7.9851222400792587E-80</v>
      </c>
      <c r="AL18">
        <f>AL$2*EXP(- AL$1 * ($B18*_c+'Input spectra'!$Q17))</f>
        <v>4.2154768836161287E-82</v>
      </c>
      <c r="AM18">
        <f>AM$2*EXP(- AM$1 * ($B18*_c+'Input spectra'!$Q17))</f>
        <v>2.2252067385390321E-84</v>
      </c>
      <c r="AN18">
        <f>AN$2*EXP(- AN$1 * ($B18*_c+'Input spectra'!$Q17))</f>
        <v>1.1744964510111295E-86</v>
      </c>
      <c r="AO18">
        <f>AO$2*EXP(- AO$1 * ($B18*_c+'Input spectra'!$Q17))</f>
        <v>6.1985468975593831E-89</v>
      </c>
      <c r="AP18">
        <f>AP$2*EXP(- AP$1 * ($B18*_c+'Input spectra'!$Q17))</f>
        <v>3.2710263346140744E-91</v>
      </c>
      <c r="AQ18">
        <f>AQ$2*EXP(- AQ$1 * ($B18*_c+'Input spectra'!$Q17))</f>
        <v>1.725970052931616E-93</v>
      </c>
      <c r="AR18">
        <f>AR$2*EXP(- AR$1 * ($B18*_c+'Input spectra'!$Q17))</f>
        <v>9.1061879438586577E-96</v>
      </c>
      <c r="AS18">
        <f>AS$2*EXP(- AS$1 * ($B18*_c+'Input spectra'!$Q17))</f>
        <v>4.8038909881355464E-98</v>
      </c>
      <c r="AT18">
        <f>AT$2*EXP(- AT$1 * ($B18*_c+'Input spectra'!$Q17))</f>
        <v>2.5339723449816373E-100</v>
      </c>
      <c r="AU18">
        <f>AU$2*EXP(- AU$1 * ($B18*_c+'Input spectra'!$Q17))</f>
        <v>1.3364778696430682E-102</v>
      </c>
      <c r="AV18">
        <f>AV$2*EXP(- AV$1 * ($B18*_c+'Input spectra'!$Q17))</f>
        <v>7.0480957338662095E-105</v>
      </c>
      <c r="AW18">
        <f>AW$2*EXP(- AW$1 * ($B18*_c+'Input spectra'!$Q17))</f>
        <v>3.3548466456848839E-107</v>
      </c>
      <c r="AX18">
        <f>AX$2*EXP(- AX$1 * ($B18*_c+'Input spectra'!$Q17))</f>
        <v>1.5349835931441523E-109</v>
      </c>
      <c r="AY18">
        <f>AY$2*EXP(- AY$1 * ($B18*_c+'Input spectra'!$Q17))</f>
        <v>7.3989460050226128E-112</v>
      </c>
      <c r="AZ18">
        <f>AZ$2*EXP(- AZ$1 * ($B18*_c+'Input spectra'!$Q17))</f>
        <v>3.6291737883462868E-114</v>
      </c>
      <c r="BA18">
        <f>BA$2*EXP(- BA$1 * ($B18*_c+'Input spectra'!$Q17))</f>
        <v>1.7977392746264257E-116</v>
      </c>
      <c r="BB18">
        <f>BB$2*EXP(- BB$1 * ($B18*_c+'Input spectra'!$Q17))</f>
        <v>8.964604343325904E-119</v>
      </c>
      <c r="BC18">
        <f>BC$2*EXP(- BC$1 * ($B18*_c+'Input spectra'!$Q17))</f>
        <v>4.4923222510486064E-121</v>
      </c>
      <c r="BD18">
        <f>BD$2*EXP(- BD$1 * ($B18*_c+'Input spectra'!$Q17))</f>
        <v>2.2598837093980551E-123</v>
      </c>
      <c r="BE18">
        <f>BE$2*EXP(- BE$1 * ($B18*_c+'Input spectra'!$Q17))</f>
        <v>1.1404324324654428E-125</v>
      </c>
      <c r="BF18">
        <f>BF$2*EXP(- BF$1 * ($B18*_c+'Input spectra'!$Q17))</f>
        <v>5.7703675958983704E-128</v>
      </c>
      <c r="BG18">
        <f>BG$2*EXP(- BG$1 * ($B18*_c+'Input spectra'!$Q17))</f>
        <v>2.9263499884709812E-130</v>
      </c>
      <c r="BH18">
        <f>BH$2*EXP(- BH$1 * ($B18*_c+'Input spectra'!$Q17))</f>
        <v>1.4870096721929002E-132</v>
      </c>
      <c r="BI18">
        <f>BI$2*EXP(- BI$1 * ($B18*_c+'Input spectra'!$Q17))</f>
        <v>7.5695144467701032E-135</v>
      </c>
      <c r="BJ18">
        <f>BJ$2*EXP(- BJ$1 * ($B18*_c+'Input spectra'!$Q17))</f>
        <v>3.8593105760596053E-137</v>
      </c>
      <c r="BK18">
        <f>BK$2*EXP(- BK$1 * ($B18*_c+'Input spectra'!$Q17))</f>
        <v>1.9704874455552879E-139</v>
      </c>
      <c r="BL18">
        <f>BL$2*EXP(- BL$1 * ($B18*_c+'Input spectra'!$Q17))</f>
        <v>1.0074076653251715E-141</v>
      </c>
      <c r="BM18">
        <f>BM$2*EXP(- BM$1 * ($B18*_c+'Input spectra'!$Q17))</f>
        <v>5.1565370694504265E-144</v>
      </c>
      <c r="BN18">
        <f>BN$2*EXP(- BN$1 * ($B18*_c+'Input spectra'!$Q17))</f>
        <v>2.6423636309969018E-146</v>
      </c>
      <c r="BO18">
        <f>BO$2*EXP(- BO$1 * ($B18*_c+'Input spectra'!$Q17))</f>
        <v>1.3554205673629913E-148</v>
      </c>
      <c r="BP18">
        <f>BP$2*EXP(- BP$1 * ($B18*_c+'Input spectra'!$Q17))</f>
        <v>6.9594098238881937E-151</v>
      </c>
      <c r="BQ18">
        <f>BQ$2*EXP(- BQ$1 * ($B18*_c+'Input spectra'!$Q17))</f>
        <v>3.576522470160639E-153</v>
      </c>
      <c r="BR18">
        <f>BR$2*EXP(- BR$1 * ($B18*_c+'Input spectra'!$Q17))</f>
        <v>1.8395687651999982E-155</v>
      </c>
      <c r="BS18">
        <f>BS$2*EXP(- BS$1 * ($B18*_c+'Input spectra'!$Q17))</f>
        <v>9.4692685854559921E-158</v>
      </c>
      <c r="BT18">
        <f>BT$2*EXP(- BT$1 * ($B18*_c+'Input spectra'!$Q17))</f>
        <v>4.8780149177990821E-160</v>
      </c>
      <c r="BU18">
        <f>BU$2*EXP(- BU$1 * ($B18*_c+'Input spectra'!$Q17))</f>
        <v>2.5146575981054141E-162</v>
      </c>
      <c r="BV18">
        <f>BV$2*EXP(- BV$1 * ($B18*_c+'Input spectra'!$Q17))</f>
        <v>1.2972031010796887E-164</v>
      </c>
      <c r="BW18">
        <f>BW$2*EXP(- BW$1 * ($B18*_c+'Input spectra'!$Q17))</f>
        <v>6.6960114971594382E-167</v>
      </c>
      <c r="BX18">
        <f>BX$2*EXP(- BX$1 * ($B18*_c+'Input spectra'!$Q17))</f>
        <v>3.4585208852096749E-169</v>
      </c>
      <c r="BY18">
        <f>BY$2*EXP(- BY$1 * ($B18*_c+'Input spectra'!$Q17))</f>
        <v>1.7873869171107997E-171</v>
      </c>
      <c r="BZ18">
        <f>BZ$2*EXP(- BZ$1 * ($B18*_c+'Input spectra'!$Q17))</f>
        <v>9.2425030025020712E-174</v>
      </c>
      <c r="CA18">
        <f>CA$2*EXP(- CA$1 * ($B18*_c+'Input spectra'!$Q17))</f>
        <v>4.7818197501761699E-176</v>
      </c>
      <c r="CB18">
        <f>CB$2*EXP(- CB$1 * ($B18*_c+'Input spectra'!$Q17))</f>
        <v>2.4752543946530003E-178</v>
      </c>
      <c r="CC18">
        <f>CC$2*EXP(- CC$1 * ($B18*_c+'Input spectra'!$Q17))</f>
        <v>1.2819191709017145E-180</v>
      </c>
      <c r="CD18">
        <f>CD$2*EXP(- CD$1 * ($B18*_c+'Input spectra'!$Q17))</f>
        <v>6.6421293772695692E-183</v>
      </c>
      <c r="CE18">
        <f>CE$2*EXP(- CE$1 * ($B18*_c+'Input spectra'!$Q17))</f>
        <v>3.4431200646929316E-185</v>
      </c>
      <c r="CF18">
        <f>CF$2*EXP(- CF$1 * ($B18*_c+'Input spectra'!$Q17))</f>
        <v>1.7856153188320019E-187</v>
      </c>
      <c r="CG18">
        <f>CG$2*EXP(- CG$1 * ($B18*_c+'Input spectra'!$Q17))</f>
        <v>9.2641959814023279E-190</v>
      </c>
      <c r="CH18">
        <f>CH$2*EXP(- CH$1 * ($B18*_c+'Input spectra'!$Q17))</f>
        <v>4.80845172630022E-192</v>
      </c>
      <c r="CI18">
        <f>CI$2*EXP(- CI$1 * ($B18*_c+'Input spectra'!$Q17))</f>
        <v>2.4967465256675939E-194</v>
      </c>
      <c r="CJ18">
        <f>CJ$2*EXP(- CJ$1 * ($B18*_c+'Input spectra'!$Q17))</f>
        <v>1.2969093664571694E-196</v>
      </c>
      <c r="CK18">
        <f>CK$2*EXP(- CK$1 * ($B18*_c+'Input spectra'!$Q17))</f>
        <v>6.7391543288684799E-199</v>
      </c>
      <c r="CL18">
        <f>CL$2*EXP(- CL$1 * ($B18*_c+'Input spectra'!$Q17))</f>
        <v>3.5031335268766578E-201</v>
      </c>
      <c r="CM18">
        <f>CM$2*EXP(- CM$1 * ($B18*_c+'Input spectra'!$Q17))</f>
        <v>1.8216237186663568E-203</v>
      </c>
      <c r="CN18">
        <f>CN$2*EXP(- CN$1 * ($B18*_c+'Input spectra'!$Q17))</f>
        <v>9.4756010725457449E-206</v>
      </c>
      <c r="CO18">
        <f>CO$2*EXP(- CO$1 * ($B18*_c+'Input spectra'!$Q17))</f>
        <v>4.9305643433926397E-208</v>
      </c>
      <c r="CP18">
        <f>CP$2*EXP(- CP$1 * ($B18*_c+'Input spectra'!$Q17))</f>
        <v>2.5663986742322217E-210</v>
      </c>
      <c r="CQ18">
        <f>CQ$2*EXP(- CQ$1 * ($B18*_c+'Input spectra'!$Q17))</f>
        <v>8.8474117891437979E-213</v>
      </c>
      <c r="CR18">
        <f>CR$2*EXP(- CR$1 * ($B18*_c+'Input spectra'!$Q17))</f>
        <v>3.0769619715789343E-215</v>
      </c>
      <c r="CS18">
        <f>CS$2*EXP(- CS$1 * ($B18*_c+'Input spectra'!$Q17))</f>
        <v>1.1409913422267416E-217</v>
      </c>
      <c r="CT18">
        <f>CT$2*EXP(- CT$1 * ($B18*_c+'Input spectra'!$Q17))</f>
        <v>4.2500594990530887E-220</v>
      </c>
      <c r="CU18">
        <f>CU$2*EXP(- CU$1 * ($B18*_c+'Input spectra'!$Q17))</f>
        <v>1.5538500200178448E-222</v>
      </c>
      <c r="CV18">
        <f>CV$2*EXP(- CV$1 * ($B18*_c+'Input spectra'!$Q17))</f>
        <v>5.4691802722813445E-225</v>
      </c>
      <c r="CW18">
        <f>CW$2*EXP(- CW$1 * ($B18*_c+'Input spectra'!$Q17))</f>
        <v>1.8085197458670265E-227</v>
      </c>
      <c r="CX18">
        <f>CX$2*EXP(- CX$1 * ($B18*_c+'Input spectra'!$Q17))</f>
        <v>5.3999556733110597E-230</v>
      </c>
      <c r="CY18">
        <f>CY$2*EXP(- CY$1 * ($B18*_c+'Input spectra'!$Q17))</f>
        <v>1.3444633907999552E-232</v>
      </c>
      <c r="CZ18">
        <f>CZ$2*EXP(- CZ$1 * ($B18*_c+'Input spectra'!$Q17))</f>
        <v>2.252719188740994E-235</v>
      </c>
      <c r="DA18">
        <f>DA$2*EXP(- DA$1 * ($B18*_c+'Input spectra'!$Q17))</f>
        <v>7.6620026207082993E-239</v>
      </c>
      <c r="DB18">
        <f>DB$2*EXP(- DB$1 * ($B18*_c+'Input spectra'!$Q17))</f>
        <v>0</v>
      </c>
      <c r="DC18">
        <f>DC$2*EXP(- DC$1 * ($B18*_c+'Input spectra'!$Q17))</f>
        <v>0</v>
      </c>
      <c r="DD18">
        <f>DD$2*EXP(- DD$1 * ($B18*_c+'Input spectra'!$Q17))</f>
        <v>0</v>
      </c>
      <c r="DE18">
        <f>DE$2*EXP(- DE$1 * ($B18*_c+'Input spectra'!$Q17))</f>
        <v>0</v>
      </c>
      <c r="DF18">
        <f>DF$2*EXP(- DF$1 * ($B18*_c+'Input spectra'!$Q17))</f>
        <v>0</v>
      </c>
      <c r="DG18">
        <f>DG$2*EXP(- DG$1 * ($B18*_c+'Input spectra'!$Q17))</f>
        <v>0</v>
      </c>
      <c r="DH18">
        <f>DH$2*EXP(- DH$1 * ($B18*_c+'Input spectra'!$Q17))</f>
        <v>0</v>
      </c>
      <c r="DI18">
        <f>DI$2*EXP(- DI$1 * ($B18*_c+'Input spectra'!$Q17))</f>
        <v>0</v>
      </c>
      <c r="DJ18">
        <f>DJ$2*EXP(- DJ$1 * ($B18*_c+'Input spectra'!$Q17))</f>
        <v>0</v>
      </c>
      <c r="DK18">
        <f>DK$2*EXP(- DK$1 * ($B18*_c+'Input spectra'!$Q17))</f>
        <v>0</v>
      </c>
      <c r="DL18">
        <f>DL$2*EXP(- DL$1 * ($B18*_c+'Input spectra'!$Q17))</f>
        <v>0</v>
      </c>
      <c r="DM18">
        <f>DM$2*EXP(- DM$1 * ($B18*_c+'Input spectra'!$Q17))</f>
        <v>0</v>
      </c>
      <c r="DN18">
        <f>DN$2*EXP(- DN$1 * ($B18*_c+'Input spectra'!$Q17))</f>
        <v>0</v>
      </c>
      <c r="DO18">
        <f>DO$2*EXP(- DO$1 * ($B18*_c+'Input spectra'!$Q17))</f>
        <v>0</v>
      </c>
      <c r="DP18">
        <f>DP$2*EXP(- DP$1 * ($B18*_c+'Input spectra'!$Q17))</f>
        <v>0</v>
      </c>
      <c r="DQ18">
        <f>DQ$2*EXP(- DQ$1 * ($B18*_c+'Input spectra'!$Q17))</f>
        <v>0</v>
      </c>
      <c r="DR18">
        <f>DR$2*EXP(- DR$1 * ($B18*_c+'Input spectra'!$Q17))</f>
        <v>0</v>
      </c>
      <c r="DS18">
        <f>DS$2*EXP(- DS$1 * ($B18*_c+'Input spectra'!$Q17))</f>
        <v>0</v>
      </c>
      <c r="DT18">
        <f>DT$2*EXP(- DT$1 * ($B18*_c+'Input spectra'!$Q17))</f>
        <v>0</v>
      </c>
      <c r="DU18">
        <f>DU$2*EXP(- DU$1 * ($B18*_c+'Input spectra'!$Q17))</f>
        <v>0</v>
      </c>
      <c r="DV18">
        <f>DV$2*EXP(- DV$1 * ($B18*_c+'Input spectra'!$Q17))</f>
        <v>0</v>
      </c>
      <c r="DW18">
        <f>DW$2*EXP(- DW$1 * ($B18*_c+'Input spectra'!$Q17))</f>
        <v>0</v>
      </c>
      <c r="DX18">
        <f>DX$2*EXP(- DX$1 * ($B18*_c+'Input spectra'!$Q17))</f>
        <v>0</v>
      </c>
      <c r="DY18">
        <f>DY$2*EXP(- DY$1 * ($B18*_c+'Input spectra'!$Q17))</f>
        <v>0</v>
      </c>
      <c r="DZ18">
        <f>DZ$2*EXP(- DZ$1 * ($B18*_c+'Input spectra'!$Q17))</f>
        <v>0</v>
      </c>
      <c r="EA18">
        <f>EA$2*EXP(- EA$1 * ($B18*_c+'Input spectra'!$Q17))</f>
        <v>0</v>
      </c>
      <c r="EB18">
        <f>EB$2*EXP(- EB$1 * ($B18*_c+'Input spectra'!$Q17))</f>
        <v>0</v>
      </c>
      <c r="EC18">
        <f>EC$2*EXP(- EC$1 * ($B18*_c+'Input spectra'!$Q17))</f>
        <v>0</v>
      </c>
      <c r="ED18">
        <f>ED$2*EXP(- ED$1 * ($B18*_c+'Input spectra'!$Q17))</f>
        <v>0</v>
      </c>
      <c r="EE18">
        <f>EE$2*EXP(- EE$1 * ($B18*_c+'Input spectra'!$Q17))</f>
        <v>0</v>
      </c>
      <c r="EF18">
        <f>EF$2*EXP(- EF$1 * ($B18*_c+'Input spectra'!$Q17))</f>
        <v>0</v>
      </c>
      <c r="EG18">
        <f>EG$2*EXP(- EG$1 * ($B18*_c+'Input spectra'!$Q17))</f>
        <v>0</v>
      </c>
      <c r="EH18">
        <f>EH$2*EXP(- EH$1 * ($B18*_c+'Input spectra'!$Q17))</f>
        <v>0</v>
      </c>
      <c r="EI18">
        <f>EI$2*EXP(- EI$1 * ($B18*_c+'Input spectra'!$Q17))</f>
        <v>0</v>
      </c>
      <c r="EJ18">
        <f>EJ$2*EXP(- EJ$1 * ($B18*_c+'Input spectra'!$Q17))</f>
        <v>0</v>
      </c>
      <c r="EK18">
        <f>EK$2*EXP(- EK$1 * ($B18*_c+'Input spectra'!$Q17))</f>
        <v>0</v>
      </c>
      <c r="EL18">
        <f>EL$2*EXP(- EL$1 * ($B18*_c+'Input spectra'!$Q17))</f>
        <v>0</v>
      </c>
      <c r="EM18">
        <f>EM$2*EXP(- EM$1 * ($B18*_c+'Input spectra'!$Q17))</f>
        <v>0</v>
      </c>
      <c r="EN18">
        <f>EN$2*EXP(- EN$1 * ($B18*_c+'Input spectra'!$Q17))</f>
        <v>0</v>
      </c>
      <c r="EO18">
        <f>EO$2*EXP(- EO$1 * ($B18*_c+'Input spectra'!$Q17))</f>
        <v>0</v>
      </c>
      <c r="EP18">
        <f>EP$2*EXP(- EP$1 * ($B18*_c+'Input spectra'!$Q17))</f>
        <v>0</v>
      </c>
      <c r="EQ18">
        <f>EQ$2*EXP(- EQ$1 * ($B18*_c+'Input spectra'!$Q17))</f>
        <v>0</v>
      </c>
      <c r="ER18">
        <f>ER$2*EXP(- ER$1 * ($B18*_c+'Input spectra'!$Q17))</f>
        <v>0</v>
      </c>
      <c r="ES18">
        <f>ES$2*EXP(- ES$1 * ($B18*_c+'Input spectra'!$Q17))</f>
        <v>0</v>
      </c>
      <c r="ET18">
        <f>ET$2*EXP(- ET$1 * ($B18*_c+'Input spectra'!$Q17))</f>
        <v>0</v>
      </c>
      <c r="EU18">
        <f>EU$2*EXP(- EU$1 * ($B18*_c+'Input spectra'!$Q17))</f>
        <v>0</v>
      </c>
      <c r="EV18">
        <f>EV$2*EXP(- EV$1 * ($B18*_c+'Input spectra'!$Q17))</f>
        <v>0</v>
      </c>
      <c r="EW18">
        <f>EW$2*EXP(- EW$1 * ($B18*_c+'Input spectra'!$Q17))</f>
        <v>0</v>
      </c>
      <c r="EY18">
        <f t="shared" si="0"/>
        <v>2.0763808760615138E-2</v>
      </c>
      <c r="FB18">
        <f>(1-EXP(-(B18*_c+'Input spectra'!$Q17)*_t))/2</f>
        <v>0.49999999999784761</v>
      </c>
      <c r="FC18">
        <f>LN(1-FB18)/(-(B18*_c+'Input spectra'!$Q17))</f>
        <v>1.3242502669652536E-2</v>
      </c>
    </row>
    <row r="19" spans="1:159" x14ac:dyDescent="0.25">
      <c r="A19">
        <v>360</v>
      </c>
      <c r="B19">
        <f>'Input spectra'!B18</f>
        <v>1.66374204665438</v>
      </c>
      <c r="C19">
        <f>C$2*EXP(- C$1 * ($B19*_c+'Input spectra'!$Q18))</f>
        <v>2.0653927966864227E-2</v>
      </c>
      <c r="D19">
        <f>D$2*EXP(- D$1 * ($B19*_c+'Input spectra'!$Q18))</f>
        <v>1.3772436476855457E-4</v>
      </c>
      <c r="E19">
        <f>E$2*EXP(- E$1 * ($B19*_c+'Input spectra'!$Q18))</f>
        <v>9.1832313385416339E-7</v>
      </c>
      <c r="F19">
        <f>F$2*EXP(- F$1 * ($B19*_c+'Input spectra'!$Q18))</f>
        <v>6.1228913402911807E-9</v>
      </c>
      <c r="G19">
        <f>G$2*EXP(- G$1 * ($B19*_c+'Input spectra'!$Q18))</f>
        <v>4.0821927354031889E-11</v>
      </c>
      <c r="H19">
        <f>H$2*EXP(- H$1 * ($B19*_c+'Input spectra'!$Q18))</f>
        <v>2.7214854828945146E-13</v>
      </c>
      <c r="I19">
        <f>I$2*EXP(- I$1 * ($B19*_c+'Input spectra'!$Q18))</f>
        <v>1.8142357937681764E-15</v>
      </c>
      <c r="J19">
        <f>J$2*EXP(- J$1 * ($B19*_c+'Input spectra'!$Q18))</f>
        <v>1.2093618191412593E-17</v>
      </c>
      <c r="K19">
        <f>K$2*EXP(- K$1 * ($B19*_c+'Input spectra'!$Q18))</f>
        <v>8.0610794358914762E-20</v>
      </c>
      <c r="L19">
        <f>L$2*EXP(- L$1 * ($B19*_c+'Input spectra'!$Q18))</f>
        <v>5.372843323992485E-22</v>
      </c>
      <c r="M19">
        <f>M$2*EXP(- M$1 * ($B19*_c+'Input spectra'!$Q18))</f>
        <v>3.5808718061056055E-24</v>
      </c>
      <c r="N19">
        <f>N$2*EXP(- N$1 * ($B19*_c+'Input spectra'!$Q18))</f>
        <v>2.3864183328549055E-26</v>
      </c>
      <c r="O19">
        <f>O$2*EXP(- O$1 * ($B19*_c+'Input spectra'!$Q18))</f>
        <v>1.5902930442996707E-28</v>
      </c>
      <c r="P19">
        <f>P$2*EXP(- P$1 * ($B19*_c+'Input spectra'!$Q18))</f>
        <v>1.0596930492149477E-30</v>
      </c>
      <c r="Q19">
        <f>Q$2*EXP(- Q$1 * ($B19*_c+'Input spectra'!$Q18))</f>
        <v>7.0608162370608616E-33</v>
      </c>
      <c r="R19">
        <f>R$2*EXP(- R$1 * ($B19*_c+'Input spectra'!$Q18))</f>
        <v>4.7043667425394008E-35</v>
      </c>
      <c r="S19">
        <f>S$2*EXP(- S$1 * ($B19*_c+'Input spectra'!$Q18))</f>
        <v>3.1341400818616552E-37</v>
      </c>
      <c r="T19">
        <f>T$2*EXP(- T$1 * ($B19*_c+'Input spectra'!$Q18))</f>
        <v>2.087882843846879E-39</v>
      </c>
      <c r="U19">
        <f>U$2*EXP(- U$1 * ($B19*_c+'Input spectra'!$Q18))</f>
        <v>1.3907973191409576E-41</v>
      </c>
      <c r="V19">
        <f>V$2*EXP(- V$1 * ($B19*_c+'Input spectra'!$Q18))</f>
        <v>9.2638402239427443E-44</v>
      </c>
      <c r="W19">
        <f>W$2*EXP(- W$1 * ($B19*_c+'Input spectra'!$Q18))</f>
        <v>6.1700295117178518E-46</v>
      </c>
      <c r="X19">
        <f>X$2*EXP(- X$1 * ($B19*_c+'Input spectra'!$Q18))</f>
        <v>4.1091488119332681E-48</v>
      </c>
      <c r="Y19">
        <f>Y$2*EXP(- Y$1 * ($B19*_c+'Input spectra'!$Q18))</f>
        <v>2.7364303303169056E-50</v>
      </c>
      <c r="Z19">
        <f>Z$2*EXP(- Z$1 * ($B19*_c+'Input spectra'!$Q18))</f>
        <v>1.8221505655717891E-52</v>
      </c>
      <c r="AA19">
        <f>AA$2*EXP(- AA$1 * ($B19*_c+'Input spectra'!$Q18))</f>
        <v>1.2132516472536931E-54</v>
      </c>
      <c r="AB19">
        <f>AB$2*EXP(- AB$1 * ($B19*_c+'Input spectra'!$Q18))</f>
        <v>8.077625134743415E-57</v>
      </c>
      <c r="AC19">
        <f>AC$2*EXP(- AC$1 * ($B19*_c+'Input spectra'!$Q18))</f>
        <v>5.3775204437162817E-59</v>
      </c>
      <c r="AD19">
        <f>AD$2*EXP(- AD$1 * ($B19*_c+'Input spectra'!$Q18))</f>
        <v>3.5796898038655559E-61</v>
      </c>
      <c r="AE19">
        <f>AE$2*EXP(- AE$1 * ($B19*_c+'Input spectra'!$Q18))</f>
        <v>2.3827201087947167E-63</v>
      </c>
      <c r="AF19">
        <f>AF$2*EXP(- AF$1 * ($B19*_c+'Input spectra'!$Q18))</f>
        <v>1.5858580829647288E-65</v>
      </c>
      <c r="AG19">
        <f>AG$2*EXP(- AG$1 * ($B19*_c+'Input spectra'!$Q18))</f>
        <v>1.0554036472208479E-67</v>
      </c>
      <c r="AH19">
        <f>AH$2*EXP(- AH$1 * ($B19*_c+'Input spectra'!$Q18))</f>
        <v>7.0232018201269108E-70</v>
      </c>
      <c r="AI19">
        <f>AI$2*EXP(- AI$1 * ($B19*_c+'Input spectra'!$Q18))</f>
        <v>4.6731883030875966E-72</v>
      </c>
      <c r="AJ19">
        <f>AJ$2*EXP(- AJ$1 * ($B19*_c+'Input spectra'!$Q18))</f>
        <v>3.1092257422090238E-74</v>
      </c>
      <c r="AK19">
        <f>AK$2*EXP(- AK$1 * ($B19*_c+'Input spectra'!$Q18))</f>
        <v>2.0684799485589947E-76</v>
      </c>
      <c r="AL19">
        <f>AL$2*EXP(- AL$1 * ($B19*_c+'Input spectra'!$Q18))</f>
        <v>1.3759722848017511E-78</v>
      </c>
      <c r="AM19">
        <f>AM$2*EXP(- AM$1 * ($B19*_c+'Input spectra'!$Q18))</f>
        <v>9.1522224736573507E-81</v>
      </c>
      <c r="AN19">
        <f>AN$2*EXP(- AN$1 * ($B19*_c+'Input spectra'!$Q18))</f>
        <v>6.0869696827873755E-83</v>
      </c>
      <c r="AO19">
        <f>AO$2*EXP(- AO$1 * ($B19*_c+'Input spectra'!$Q18))</f>
        <v>4.0479258556087125E-85</v>
      </c>
      <c r="AP19">
        <f>AP$2*EXP(- AP$1 * ($B19*_c+'Input spectra'!$Q18))</f>
        <v>2.6916582987295504E-87</v>
      </c>
      <c r="AQ19">
        <f>AQ$2*EXP(- AQ$1 * ($B19*_c+'Input spectra'!$Q18))</f>
        <v>1.7896263659221792E-89</v>
      </c>
      <c r="AR19">
        <f>AR$2*EXP(- AR$1 * ($B19*_c+'Input spectra'!$Q18))</f>
        <v>1.1897588685387897E-91</v>
      </c>
      <c r="AS19">
        <f>AS$2*EXP(- AS$1 * ($B19*_c+'Input spectra'!$Q18))</f>
        <v>7.9087657564439124E-94</v>
      </c>
      <c r="AT19">
        <f>AT$2*EXP(- AT$1 * ($B19*_c+'Input spectra'!$Q18))</f>
        <v>5.2566694395115843E-96</v>
      </c>
      <c r="AU19">
        <f>AU$2*EXP(- AU$1 * ($B19*_c+'Input spectra'!$Q18))</f>
        <v>3.4935245258472936E-98</v>
      </c>
      <c r="AV19">
        <f>AV$2*EXP(- AV$1 * ($B19*_c+'Input spectra'!$Q18))</f>
        <v>2.3214912280765629E-100</v>
      </c>
      <c r="AW19">
        <f>AW$2*EXP(- AW$1 * ($B19*_c+'Input spectra'!$Q18))</f>
        <v>1.3923908259712204E-102</v>
      </c>
      <c r="AX19">
        <f>AX$2*EXP(- AX$1 * ($B19*_c+'Input spectra'!$Q18))</f>
        <v>8.027594856976817E-105</v>
      </c>
      <c r="AY19">
        <f>AY$2*EXP(- AY$1 * ($B19*_c+'Input spectra'!$Q18))</f>
        <v>4.875787774213485E-107</v>
      </c>
      <c r="AZ19">
        <f>AZ$2*EXP(- AZ$1 * ($B19*_c+'Input spectra'!$Q18))</f>
        <v>3.0135328459903114E-109</v>
      </c>
      <c r="BA19">
        <f>BA$2*EXP(- BA$1 * ($B19*_c+'Input spectra'!$Q18))</f>
        <v>1.880996979411805E-111</v>
      </c>
      <c r="BB19">
        <f>BB$2*EXP(- BB$1 * ($B19*_c+'Input spectra'!$Q18))</f>
        <v>1.1819136438272781E-113</v>
      </c>
      <c r="BC19">
        <f>BC$2*EXP(- BC$1 * ($B19*_c+'Input spectra'!$Q18))</f>
        <v>7.4630912150140298E-116</v>
      </c>
      <c r="BD19">
        <f>BD$2*EXP(- BD$1 * ($B19*_c+'Input spectra'!$Q18))</f>
        <v>4.7307191588232027E-118</v>
      </c>
      <c r="BE19">
        <f>BE$2*EXP(- BE$1 * ($B19*_c+'Input spectra'!$Q18))</f>
        <v>3.0081802989232016E-120</v>
      </c>
      <c r="BF19">
        <f>BF$2*EXP(- BF$1 * ($B19*_c+'Input spectra'!$Q18))</f>
        <v>1.9179223108760338E-122</v>
      </c>
      <c r="BG19">
        <f>BG$2*EXP(- BG$1 * ($B19*_c+'Input spectra'!$Q18))</f>
        <v>1.2255951249630815E-124</v>
      </c>
      <c r="BH19">
        <f>BH$2*EXP(- BH$1 * ($B19*_c+'Input spectra'!$Q18))</f>
        <v>7.8474359541469757E-127</v>
      </c>
      <c r="BI19">
        <f>BI$2*EXP(- BI$1 * ($B19*_c+'Input spectra'!$Q18))</f>
        <v>5.0335598472728786E-129</v>
      </c>
      <c r="BJ19">
        <f>BJ$2*EXP(- BJ$1 * ($B19*_c+'Input spectra'!$Q18))</f>
        <v>3.2337777745029168E-131</v>
      </c>
      <c r="BK19">
        <f>BK$2*EXP(- BK$1 * ($B19*_c+'Input spectra'!$Q18))</f>
        <v>2.0804981899330614E-133</v>
      </c>
      <c r="BL19">
        <f>BL$2*EXP(- BL$1 * ($B19*_c+'Input spectra'!$Q18))</f>
        <v>1.3402695442477972E-135</v>
      </c>
      <c r="BM19">
        <f>BM$2*EXP(- BM$1 * ($B19*_c+'Input spectra'!$Q18))</f>
        <v>8.6444679786884323E-138</v>
      </c>
      <c r="BN19">
        <f>BN$2*EXP(- BN$1 * ($B19*_c+'Input spectra'!$Q18))</f>
        <v>5.5816928801003999E-140</v>
      </c>
      <c r="BO19">
        <f>BO$2*EXP(- BO$1 * ($B19*_c+'Input spectra'!$Q18))</f>
        <v>3.6077850351881862E-142</v>
      </c>
      <c r="BP19">
        <f>BP$2*EXP(- BP$1 * ($B19*_c+'Input spectra'!$Q18))</f>
        <v>2.3341685925668305E-144</v>
      </c>
      <c r="BQ19">
        <f>BQ$2*EXP(- BQ$1 * ($B19*_c+'Input spectra'!$Q18))</f>
        <v>1.5115203375568175E-146</v>
      </c>
      <c r="BR19">
        <f>BR$2*EXP(- BR$1 * ($B19*_c+'Input spectra'!$Q18))</f>
        <v>9.7963048587939533E-149</v>
      </c>
      <c r="BS19">
        <f>BS$2*EXP(- BS$1 * ($B19*_c+'Input spectra'!$Q18))</f>
        <v>6.3541275403781232E-151</v>
      </c>
      <c r="BT19">
        <f>BT$2*EXP(- BT$1 * ($B19*_c+'Input spectra'!$Q18))</f>
        <v>4.1245430859435381E-153</v>
      </c>
      <c r="BU19">
        <f>BU$2*EXP(- BU$1 * ($B19*_c+'Input spectra'!$Q18))</f>
        <v>2.67919798090015E-155</v>
      </c>
      <c r="BV19">
        <f>BV$2*EXP(- BV$1 * ($B19*_c+'Input spectra'!$Q18))</f>
        <v>1.7415147393462967E-157</v>
      </c>
      <c r="BW19">
        <f>BW$2*EXP(- BW$1 * ($B19*_c+'Input spectra'!$Q18))</f>
        <v>1.1327357170554513E-159</v>
      </c>
      <c r="BX19">
        <f>BX$2*EXP(- BX$1 * ($B19*_c+'Input spectra'!$Q18))</f>
        <v>7.3721817668216989E-162</v>
      </c>
      <c r="BY19">
        <f>BY$2*EXP(- BY$1 * ($B19*_c+'Input spectra'!$Q18))</f>
        <v>4.8008422358100949E-164</v>
      </c>
      <c r="BZ19">
        <f>BZ$2*EXP(- BZ$1 * ($B19*_c+'Input spectra'!$Q18))</f>
        <v>3.1281076324036373E-166</v>
      </c>
      <c r="CA19">
        <f>CA$2*EXP(- CA$1 * ($B19*_c+'Input spectra'!$Q18))</f>
        <v>2.0392877801479219E-168</v>
      </c>
      <c r="CB19">
        <f>CB$2*EXP(- CB$1 * ($B19*_c+'Input spectra'!$Q18))</f>
        <v>1.330143153824372E-170</v>
      </c>
      <c r="CC19">
        <f>CC$2*EXP(- CC$1 * ($B19*_c+'Input spectra'!$Q18))</f>
        <v>8.680253597734716E-173</v>
      </c>
      <c r="CD19">
        <f>CD$2*EXP(- CD$1 * ($B19*_c+'Input spectra'!$Q18))</f>
        <v>5.6672494576288117E-175</v>
      </c>
      <c r="CE19">
        <f>CE$2*EXP(- CE$1 * ($B19*_c+'Input spectra'!$Q18))</f>
        <v>3.7017782039021088E-177</v>
      </c>
      <c r="CF19">
        <f>CF$2*EXP(- CF$1 * ($B19*_c+'Input spectra'!$Q18))</f>
        <v>2.4190194354633738E-179</v>
      </c>
      <c r="CG19">
        <f>CG$2*EXP(- CG$1 * ($B19*_c+'Input spectra'!$Q18))</f>
        <v>1.5814388962816492E-181</v>
      </c>
      <c r="CH19">
        <f>CH$2*EXP(- CH$1 * ($B19*_c+'Input spectra'!$Q18))</f>
        <v>1.0342920121481863E-183</v>
      </c>
      <c r="CI19">
        <f>CI$2*EXP(- CI$1 * ($B19*_c+'Input spectra'!$Q18))</f>
        <v>6.7671467151019327E-186</v>
      </c>
      <c r="CJ19">
        <f>CJ$2*EXP(- CJ$1 * ($B19*_c+'Input spectra'!$Q18))</f>
        <v>4.4292887439578921E-188</v>
      </c>
      <c r="CK19">
        <f>CK$2*EXP(- CK$1 * ($B19*_c+'Input spectra'!$Q18))</f>
        <v>2.9001669277990685E-190</v>
      </c>
      <c r="CL19">
        <f>CL$2*EXP(- CL$1 * ($B19*_c+'Input spectra'!$Q18))</f>
        <v>1.8996234100492082E-192</v>
      </c>
      <c r="CM19">
        <f>CM$2*EXP(- CM$1 * ($B19*_c+'Input spectra'!$Q18))</f>
        <v>1.2446943605654729E-194</v>
      </c>
      <c r="CN19">
        <f>CN$2*EXP(- CN$1 * ($B19*_c+'Input spectra'!$Q18))</f>
        <v>8.1583821739897672E-197</v>
      </c>
      <c r="CO19">
        <f>CO$2*EXP(- CO$1 * ($B19*_c+'Input spectra'!$Q18))</f>
        <v>5.3491790592501533E-199</v>
      </c>
      <c r="CP19">
        <f>CP$2*EXP(- CP$1 * ($B19*_c+'Input spectra'!$Q18))</f>
        <v>3.5083899250911527E-201</v>
      </c>
      <c r="CQ19">
        <f>CQ$2*EXP(- CQ$1 * ($B19*_c+'Input spectra'!$Q18))</f>
        <v>1.5240288983130832E-203</v>
      </c>
      <c r="CR19">
        <f>CR$2*EXP(- CR$1 * ($B19*_c+'Input spectra'!$Q18))</f>
        <v>6.6787058674901338E-206</v>
      </c>
      <c r="CS19">
        <f>CS$2*EXP(- CS$1 * ($B19*_c+'Input spectra'!$Q18))</f>
        <v>3.1206550504479113E-208</v>
      </c>
      <c r="CT19">
        <f>CT$2*EXP(- CT$1 * ($B19*_c+'Input spectra'!$Q18))</f>
        <v>1.4647100259211695E-210</v>
      </c>
      <c r="CU19">
        <f>CU$2*EXP(- CU$1 * ($B19*_c+'Input spectra'!$Q18))</f>
        <v>6.7477497818456052E-213</v>
      </c>
      <c r="CV19">
        <f>CV$2*EXP(- CV$1 * ($B19*_c+'Input spectra'!$Q18))</f>
        <v>2.9927148493852079E-215</v>
      </c>
      <c r="CW19">
        <f>CW$2*EXP(- CW$1 * ($B19*_c+'Input spectra'!$Q18))</f>
        <v>1.2469802717488439E-217</v>
      </c>
      <c r="CX19">
        <f>CX$2*EXP(- CX$1 * ($B19*_c+'Input spectra'!$Q18))</f>
        <v>4.6915867432430569E-220</v>
      </c>
      <c r="CY19">
        <f>CY$2*EXP(- CY$1 * ($B19*_c+'Input spectra'!$Q18))</f>
        <v>1.4718778322704671E-222</v>
      </c>
      <c r="CZ19">
        <f>CZ$2*EXP(- CZ$1 * ($B19*_c+'Input spectra'!$Q18))</f>
        <v>3.1075853806458177E-225</v>
      </c>
      <c r="DA19">
        <f>DA$2*EXP(- DA$1 * ($B19*_c+'Input spectra'!$Q18))</f>
        <v>1.3318384087488842E-228</v>
      </c>
      <c r="DB19">
        <f>DB$2*EXP(- DB$1 * ($B19*_c+'Input spectra'!$Q18))</f>
        <v>0</v>
      </c>
      <c r="DC19">
        <f>DC$2*EXP(- DC$1 * ($B19*_c+'Input spectra'!$Q18))</f>
        <v>0</v>
      </c>
      <c r="DD19">
        <f>DD$2*EXP(- DD$1 * ($B19*_c+'Input spectra'!$Q18))</f>
        <v>0</v>
      </c>
      <c r="DE19">
        <f>DE$2*EXP(- DE$1 * ($B19*_c+'Input spectra'!$Q18))</f>
        <v>0</v>
      </c>
      <c r="DF19">
        <f>DF$2*EXP(- DF$1 * ($B19*_c+'Input spectra'!$Q18))</f>
        <v>0</v>
      </c>
      <c r="DG19">
        <f>DG$2*EXP(- DG$1 * ($B19*_c+'Input spectra'!$Q18))</f>
        <v>0</v>
      </c>
      <c r="DH19">
        <f>DH$2*EXP(- DH$1 * ($B19*_c+'Input spectra'!$Q18))</f>
        <v>0</v>
      </c>
      <c r="DI19">
        <f>DI$2*EXP(- DI$1 * ($B19*_c+'Input spectra'!$Q18))</f>
        <v>0</v>
      </c>
      <c r="DJ19">
        <f>DJ$2*EXP(- DJ$1 * ($B19*_c+'Input spectra'!$Q18))</f>
        <v>0</v>
      </c>
      <c r="DK19">
        <f>DK$2*EXP(- DK$1 * ($B19*_c+'Input spectra'!$Q18))</f>
        <v>0</v>
      </c>
      <c r="DL19">
        <f>DL$2*EXP(- DL$1 * ($B19*_c+'Input spectra'!$Q18))</f>
        <v>0</v>
      </c>
      <c r="DM19">
        <f>DM$2*EXP(- DM$1 * ($B19*_c+'Input spectra'!$Q18))</f>
        <v>0</v>
      </c>
      <c r="DN19">
        <f>DN$2*EXP(- DN$1 * ($B19*_c+'Input spectra'!$Q18))</f>
        <v>0</v>
      </c>
      <c r="DO19">
        <f>DO$2*EXP(- DO$1 * ($B19*_c+'Input spectra'!$Q18))</f>
        <v>0</v>
      </c>
      <c r="DP19">
        <f>DP$2*EXP(- DP$1 * ($B19*_c+'Input spectra'!$Q18))</f>
        <v>0</v>
      </c>
      <c r="DQ19">
        <f>DQ$2*EXP(- DQ$1 * ($B19*_c+'Input spectra'!$Q18))</f>
        <v>0</v>
      </c>
      <c r="DR19">
        <f>DR$2*EXP(- DR$1 * ($B19*_c+'Input spectra'!$Q18))</f>
        <v>0</v>
      </c>
      <c r="DS19">
        <f>DS$2*EXP(- DS$1 * ($B19*_c+'Input spectra'!$Q18))</f>
        <v>0</v>
      </c>
      <c r="DT19">
        <f>DT$2*EXP(- DT$1 * ($B19*_c+'Input spectra'!$Q18))</f>
        <v>0</v>
      </c>
      <c r="DU19">
        <f>DU$2*EXP(- DU$1 * ($B19*_c+'Input spectra'!$Q18))</f>
        <v>0</v>
      </c>
      <c r="DV19">
        <f>DV$2*EXP(- DV$1 * ($B19*_c+'Input spectra'!$Q18))</f>
        <v>0</v>
      </c>
      <c r="DW19">
        <f>DW$2*EXP(- DW$1 * ($B19*_c+'Input spectra'!$Q18))</f>
        <v>0</v>
      </c>
      <c r="DX19">
        <f>DX$2*EXP(- DX$1 * ($B19*_c+'Input spectra'!$Q18))</f>
        <v>0</v>
      </c>
      <c r="DY19">
        <f>DY$2*EXP(- DY$1 * ($B19*_c+'Input spectra'!$Q18))</f>
        <v>0</v>
      </c>
      <c r="DZ19">
        <f>DZ$2*EXP(- DZ$1 * ($B19*_c+'Input spectra'!$Q18))</f>
        <v>0</v>
      </c>
      <c r="EA19">
        <f>EA$2*EXP(- EA$1 * ($B19*_c+'Input spectra'!$Q18))</f>
        <v>0</v>
      </c>
      <c r="EB19">
        <f>EB$2*EXP(- EB$1 * ($B19*_c+'Input spectra'!$Q18))</f>
        <v>0</v>
      </c>
      <c r="EC19">
        <f>EC$2*EXP(- EC$1 * ($B19*_c+'Input spectra'!$Q18))</f>
        <v>0</v>
      </c>
      <c r="ED19">
        <f>ED$2*EXP(- ED$1 * ($B19*_c+'Input spectra'!$Q18))</f>
        <v>0</v>
      </c>
      <c r="EE19">
        <f>EE$2*EXP(- EE$1 * ($B19*_c+'Input spectra'!$Q18))</f>
        <v>0</v>
      </c>
      <c r="EF19">
        <f>EF$2*EXP(- EF$1 * ($B19*_c+'Input spectra'!$Q18))</f>
        <v>0</v>
      </c>
      <c r="EG19">
        <f>EG$2*EXP(- EG$1 * ($B19*_c+'Input spectra'!$Q18))</f>
        <v>0</v>
      </c>
      <c r="EH19">
        <f>EH$2*EXP(- EH$1 * ($B19*_c+'Input spectra'!$Q18))</f>
        <v>0</v>
      </c>
      <c r="EI19">
        <f>EI$2*EXP(- EI$1 * ($B19*_c+'Input spectra'!$Q18))</f>
        <v>0</v>
      </c>
      <c r="EJ19">
        <f>EJ$2*EXP(- EJ$1 * ($B19*_c+'Input spectra'!$Q18))</f>
        <v>0</v>
      </c>
      <c r="EK19">
        <f>EK$2*EXP(- EK$1 * ($B19*_c+'Input spectra'!$Q18))</f>
        <v>0</v>
      </c>
      <c r="EL19">
        <f>EL$2*EXP(- EL$1 * ($B19*_c+'Input spectra'!$Q18))</f>
        <v>0</v>
      </c>
      <c r="EM19">
        <f>EM$2*EXP(- EM$1 * ($B19*_c+'Input spectra'!$Q18))</f>
        <v>0</v>
      </c>
      <c r="EN19">
        <f>EN$2*EXP(- EN$1 * ($B19*_c+'Input spectra'!$Q18))</f>
        <v>0</v>
      </c>
      <c r="EO19">
        <f>EO$2*EXP(- EO$1 * ($B19*_c+'Input spectra'!$Q18))</f>
        <v>0</v>
      </c>
      <c r="EP19">
        <f>EP$2*EXP(- EP$1 * ($B19*_c+'Input spectra'!$Q18))</f>
        <v>0</v>
      </c>
      <c r="EQ19">
        <f>EQ$2*EXP(- EQ$1 * ($B19*_c+'Input spectra'!$Q18))</f>
        <v>0</v>
      </c>
      <c r="ER19">
        <f>ER$2*EXP(- ER$1 * ($B19*_c+'Input spectra'!$Q18))</f>
        <v>0</v>
      </c>
      <c r="ES19">
        <f>ES$2*EXP(- ES$1 * ($B19*_c+'Input spectra'!$Q18))</f>
        <v>0</v>
      </c>
      <c r="ET19">
        <f>ET$2*EXP(- ET$1 * ($B19*_c+'Input spectra'!$Q18))</f>
        <v>0</v>
      </c>
      <c r="EU19">
        <f>EU$2*EXP(- EU$1 * ($B19*_c+'Input spectra'!$Q18))</f>
        <v>0</v>
      </c>
      <c r="EV19">
        <f>EV$2*EXP(- EV$1 * ($B19*_c+'Input spectra'!$Q18))</f>
        <v>0</v>
      </c>
      <c r="EW19">
        <f>EW$2*EXP(- EW$1 * ($B19*_c+'Input spectra'!$Q18))</f>
        <v>0</v>
      </c>
      <c r="EY19">
        <f t="shared" si="0"/>
        <v>2.0792576818753874E-2</v>
      </c>
      <c r="FB19">
        <f>(1-EXP(-(B19*_c+'Input spectra'!$Q18)*_t))/2</f>
        <v>0.49999999999316275</v>
      </c>
      <c r="FC19">
        <f>LN(1-FB19)/(-(B19*_c+'Input spectra'!$Q18))</f>
        <v>1.385436149679533E-2</v>
      </c>
    </row>
    <row r="20" spans="1:159" x14ac:dyDescent="0.25">
      <c r="A20">
        <v>365</v>
      </c>
      <c r="B20">
        <f>'Input spectra'!B19</f>
        <v>1.5870518567258201</v>
      </c>
      <c r="C20">
        <f>C$2*EXP(- C$1 * ($B20*_c+'Input spectra'!$Q19))</f>
        <v>2.0653927966864227E-2</v>
      </c>
      <c r="D20">
        <f>D$2*EXP(- D$1 * ($B20*_c+'Input spectra'!$Q19))</f>
        <v>1.7349554776673423E-4</v>
      </c>
      <c r="E20">
        <f>E$2*EXP(- E$1 * ($B20*_c+'Input spectra'!$Q19))</f>
        <v>1.4573056139490959E-6</v>
      </c>
      <c r="F20">
        <f>F$2*EXP(- F$1 * ($B20*_c+'Input spectra'!$Q19))</f>
        <v>1.2240219946450603E-8</v>
      </c>
      <c r="G20">
        <f>G$2*EXP(- G$1 * ($B20*_c+'Input spectra'!$Q19))</f>
        <v>1.0280251309304388E-10</v>
      </c>
      <c r="H20">
        <f>H$2*EXP(- H$1 * ($B20*_c+'Input spectra'!$Q19))</f>
        <v>8.6336373901194652E-13</v>
      </c>
      <c r="I20">
        <f>I$2*EXP(- I$1 * ($B20*_c+'Input spectra'!$Q19))</f>
        <v>7.2503516361375844E-15</v>
      </c>
      <c r="J20">
        <f>J$2*EXP(- J$1 * ($B20*_c+'Input spectra'!$Q19))</f>
        <v>6.0883435244712098E-17</v>
      </c>
      <c r="K20">
        <f>K$2*EXP(- K$1 * ($B20*_c+'Input spectra'!$Q19))</f>
        <v>5.1122684711579452E-19</v>
      </c>
      <c r="L20">
        <f>L$2*EXP(- L$1 * ($B20*_c+'Input spectra'!$Q19))</f>
        <v>4.2924197538616064E-21</v>
      </c>
      <c r="M20">
        <f>M$2*EXP(- M$1 * ($B20*_c+'Input spectra'!$Q19))</f>
        <v>3.6038303517751373E-23</v>
      </c>
      <c r="N20">
        <f>N$2*EXP(- N$1 * ($B20*_c+'Input spectra'!$Q19))</f>
        <v>3.0255177006794378E-25</v>
      </c>
      <c r="O20">
        <f>O$2*EXP(- O$1 * ($B20*_c+'Input spectra'!$Q19))</f>
        <v>2.5398486476883613E-27</v>
      </c>
      <c r="P20">
        <f>P$2*EXP(- P$1 * ($B20*_c+'Input spectra'!$Q19))</f>
        <v>2.1320054969485392E-29</v>
      </c>
      <c r="Q20">
        <f>Q$2*EXP(- Q$1 * ($B20*_c+'Input spectra'!$Q19))</f>
        <v>1.789537072183471E-31</v>
      </c>
      <c r="R20">
        <f>R$2*EXP(- R$1 * ($B20*_c+'Input spectra'!$Q19))</f>
        <v>1.5019812751439698E-33</v>
      </c>
      <c r="S20">
        <f>S$2*EXP(- S$1 * ($B20*_c+'Input spectra'!$Q19))</f>
        <v>1.2605477670646832E-35</v>
      </c>
      <c r="T20">
        <f>T$2*EXP(- T$1 * ($B20*_c+'Input spectra'!$Q19))</f>
        <v>1.0578512073539051E-37</v>
      </c>
      <c r="U20">
        <f>U$2*EXP(- U$1 * ($B20*_c+'Input spectra'!$Q19))</f>
        <v>8.8768700401520302E-40</v>
      </c>
      <c r="V20">
        <f>V$2*EXP(- V$1 * ($B20*_c+'Input spectra'!$Q19))</f>
        <v>7.4484280920695647E-42</v>
      </c>
      <c r="W20">
        <f>W$2*EXP(- W$1 * ($B20*_c+'Input spectra'!$Q19))</f>
        <v>6.2494006916988033E-44</v>
      </c>
      <c r="X20">
        <f>X$2*EXP(- X$1 * ($B20*_c+'Input spectra'!$Q19))</f>
        <v>5.2430084271236311E-46</v>
      </c>
      <c r="Y20">
        <f>Y$2*EXP(- Y$1 * ($B20*_c+'Input spectra'!$Q19))</f>
        <v>4.3983586364744547E-48</v>
      </c>
      <c r="Z20">
        <f>Z$2*EXP(- Z$1 * ($B20*_c+'Input spectra'!$Q19))</f>
        <v>3.6895046283768512E-50</v>
      </c>
      <c r="AA20">
        <f>AA$2*EXP(- AA$1 * ($B20*_c+'Input spectra'!$Q19))</f>
        <v>3.0946550402034759E-52</v>
      </c>
      <c r="AB20">
        <f>AB$2*EXP(- AB$1 * ($B20*_c+'Input spectra'!$Q19))</f>
        <v>2.5955094050796016E-54</v>
      </c>
      <c r="AC20">
        <f>AC$2*EXP(- AC$1 * ($B20*_c+'Input spectra'!$Q19))</f>
        <v>2.1766998077835064E-56</v>
      </c>
      <c r="AD20">
        <f>AD$2*EXP(- AD$1 * ($B20*_c+'Input spectra'!$Q19))</f>
        <v>1.8253217131919267E-58</v>
      </c>
      <c r="AE20">
        <f>AE$2*EXP(- AE$1 * ($B20*_c+'Input spectra'!$Q19))</f>
        <v>1.5305397449459209E-60</v>
      </c>
      <c r="AF20">
        <f>AF$2*EXP(- AF$1 * ($B20*_c+'Input spectra'!$Q19))</f>
        <v>1.2832564574980559E-62</v>
      </c>
      <c r="AG20">
        <f>AG$2*EXP(- AG$1 * ($B20*_c+'Input spectra'!$Q19))</f>
        <v>1.075834049742972E-64</v>
      </c>
      <c r="AH20">
        <f>AH$2*EXP(- AH$1 * ($B20*_c+'Input spectra'!$Q19))</f>
        <v>9.0186057031057952E-67</v>
      </c>
      <c r="AI20">
        <f>AI$2*EXP(- AI$1 * ($B20*_c+'Input spectra'!$Q19))</f>
        <v>7.559535115095051E-69</v>
      </c>
      <c r="AJ20">
        <f>AJ$2*EXP(- AJ$1 * ($B20*_c+'Input spectra'!$Q19))</f>
        <v>6.3359482138213141E-71</v>
      </c>
      <c r="AK20">
        <f>AK$2*EXP(- AK$1 * ($B20*_c+'Input spectra'!$Q19))</f>
        <v>5.309923154745396E-73</v>
      </c>
      <c r="AL20">
        <f>AL$2*EXP(- AL$1 * ($B20*_c+'Input spectra'!$Q19))</f>
        <v>4.4496327041470728E-75</v>
      </c>
      <c r="AM20">
        <f>AM$2*EXP(- AM$1 * ($B20*_c+'Input spectra'!$Q19))</f>
        <v>3.7283665435747742E-77</v>
      </c>
      <c r="AN20">
        <f>AN$2*EXP(- AN$1 * ($B20*_c+'Input spectra'!$Q19))</f>
        <v>3.1237101508821776E-79</v>
      </c>
      <c r="AO20">
        <f>AO$2*EXP(- AO$1 * ($B20*_c+'Input spectra'!$Q19))</f>
        <v>2.6168552214181364E-81</v>
      </c>
      <c r="AP20">
        <f>AP$2*EXP(- AP$1 * ($B20*_c+'Input spectra'!$Q19))</f>
        <v>2.1920205904617418E-83</v>
      </c>
      <c r="AQ20">
        <f>AQ$2*EXP(- AQ$1 * ($B20*_c+'Input spectra'!$Q19))</f>
        <v>1.8359659780984015E-85</v>
      </c>
      <c r="AR20">
        <f>AR$2*EXP(- AR$1 * ($B20*_c+'Input spectra'!$Q19))</f>
        <v>1.5375837019160495E-87</v>
      </c>
      <c r="AS20">
        <f>AS$2*EXP(- AS$1 * ($B20*_c+'Input spectra'!$Q19))</f>
        <v>1.2875558765544102E-89</v>
      </c>
      <c r="AT20">
        <f>AT$2*EXP(- AT$1 * ($B20*_c+'Input spectra'!$Q19))</f>
        <v>1.0780666140216977E-91</v>
      </c>
      <c r="AU20">
        <f>AU$2*EXP(- AU$1 * ($B20*_c+'Input spectra'!$Q19))</f>
        <v>9.0256041517987197E-94</v>
      </c>
      <c r="AV20">
        <f>AV$2*EXP(- AV$1 * ($B20*_c+'Input spectra'!$Q19))</f>
        <v>7.5553935163912515E-96</v>
      </c>
      <c r="AW20">
        <f>AW$2*EXP(- AW$1 * ($B20*_c+'Input spectra'!$Q19))</f>
        <v>5.7085886778553369E-98</v>
      </c>
      <c r="AX20">
        <f>AX$2*EXP(- AX$1 * ($B20*_c+'Input spectra'!$Q19))</f>
        <v>4.1460124430984901E-100</v>
      </c>
      <c r="AY20">
        <f>AY$2*EXP(- AY$1 * ($B20*_c+'Input spectra'!$Q19))</f>
        <v>3.1722507276346326E-102</v>
      </c>
      <c r="AZ20">
        <f>AZ$2*EXP(- AZ$1 * ($B20*_c+'Input spectra'!$Q19))</f>
        <v>2.4698819569801725E-104</v>
      </c>
      <c r="BA20">
        <f>BA$2*EXP(- BA$1 * ($B20*_c+'Input spectra'!$Q19))</f>
        <v>1.9420746648334122E-106</v>
      </c>
      <c r="BB20">
        <f>BB$2*EXP(- BB$1 * ($B20*_c+'Input spectra'!$Q19))</f>
        <v>1.5372380554312778E-108</v>
      </c>
      <c r="BC20">
        <f>BC$2*EXP(- BC$1 * ($B20*_c+'Input spectra'!$Q19))</f>
        <v>1.2227894617964629E-110</v>
      </c>
      <c r="BD20">
        <f>BD$2*EXP(- BD$1 * ($B20*_c+'Input spectra'!$Q19))</f>
        <v>9.7642223553356844E-113</v>
      </c>
      <c r="BE20">
        <f>BE$2*EXP(- BE$1 * ($B20*_c+'Input spectra'!$Q19))</f>
        <v>7.8215335627511758E-115</v>
      </c>
      <c r="BF20">
        <f>BF$2*EXP(- BF$1 * ($B20*_c+'Input spectra'!$Q19))</f>
        <v>6.281980996932985E-117</v>
      </c>
      <c r="BG20">
        <f>BG$2*EXP(- BG$1 * ($B20*_c+'Input spectra'!$Q19))</f>
        <v>5.0569678007255946E-119</v>
      </c>
      <c r="BH20">
        <f>BH$2*EXP(- BH$1 * ($B20*_c+'Input spectra'!$Q19))</f>
        <v>4.0789511105899619E-121</v>
      </c>
      <c r="BI20">
        <f>BI$2*EXP(- BI$1 * ($B20*_c+'Input spectra'!$Q19))</f>
        <v>3.2958961045848822E-123</v>
      </c>
      <c r="BJ20">
        <f>BJ$2*EXP(- BJ$1 * ($B20*_c+'Input spectra'!$Q19))</f>
        <v>2.6673868442412862E-125</v>
      </c>
      <c r="BK20">
        <f>BK$2*EXP(- BK$1 * ($B20*_c+'Input spectra'!$Q19))</f>
        <v>2.1618259804077346E-127</v>
      </c>
      <c r="BL20">
        <f>BL$2*EXP(- BL$1 * ($B20*_c+'Input spectra'!$Q19))</f>
        <v>1.7543776863337274E-129</v>
      </c>
      <c r="BM20">
        <f>BM$2*EXP(- BM$1 * ($B20*_c+'Input spectra'!$Q19))</f>
        <v>1.4254328803232046E-131</v>
      </c>
      <c r="BN20">
        <f>BN$2*EXP(- BN$1 * ($B20*_c+'Input spectra'!$Q19))</f>
        <v>1.1594499221372225E-133</v>
      </c>
      <c r="BO20">
        <f>BO$2*EXP(- BO$1 * ($B20*_c+'Input spectra'!$Q19))</f>
        <v>9.4407015467893127E-136</v>
      </c>
      <c r="BP20">
        <f>BP$2*EXP(- BP$1 * ($B20*_c+'Input spectra'!$Q19))</f>
        <v>7.6943757872173958E-138</v>
      </c>
      <c r="BQ20">
        <f>BQ$2*EXP(- BQ$1 * ($B20*_c+'Input spectra'!$Q19))</f>
        <v>6.2767195368629986E-140</v>
      </c>
      <c r="BR20">
        <f>BR$2*EXP(- BR$1 * ($B20*_c+'Input spectra'!$Q19))</f>
        <v>5.124583533623318E-142</v>
      </c>
      <c r="BS20">
        <f>BS$2*EXP(- BS$1 * ($B20*_c+'Input spectra'!$Q19))</f>
        <v>4.1872584649820326E-144</v>
      </c>
      <c r="BT20">
        <f>BT$2*EXP(- BT$1 * ($B20*_c+'Input spectra'!$Q19))</f>
        <v>3.4239486487771656E-146</v>
      </c>
      <c r="BU20">
        <f>BU$2*EXP(- BU$1 * ($B20*_c+'Input spectra'!$Q19))</f>
        <v>2.8017782636092705E-148</v>
      </c>
      <c r="BV20">
        <f>BV$2*EXP(- BV$1 * ($B20*_c+'Input spectra'!$Q19))</f>
        <v>2.2942126252905823E-150</v>
      </c>
      <c r="BW20">
        <f>BW$2*EXP(- BW$1 * ($B20*_c+'Input spectra'!$Q19))</f>
        <v>1.8798044016269984E-152</v>
      </c>
      <c r="BX20">
        <f>BX$2*EXP(- BX$1 * ($B20*_c+'Input spectra'!$Q19))</f>
        <v>1.5411952380111431E-154</v>
      </c>
      <c r="BY20">
        <f>BY$2*EXP(- BY$1 * ($B20*_c+'Input spectra'!$Q19))</f>
        <v>1.2643188556705498E-156</v>
      </c>
      <c r="BZ20">
        <f>BZ$2*EXP(- BZ$1 * ($B20*_c+'Input spectra'!$Q19))</f>
        <v>1.0377635790963372E-158</v>
      </c>
      <c r="CA20">
        <f>CA$2*EXP(- CA$1 * ($B20*_c+'Input spectra'!$Q19))</f>
        <v>8.5226138255119567E-161</v>
      </c>
      <c r="CB20">
        <f>CB$2*EXP(- CB$1 * ($B20*_c+'Input spectra'!$Q19))</f>
        <v>7.0027759794893209E-163</v>
      </c>
      <c r="CC20">
        <f>CC$2*EXP(- CC$1 * ($B20*_c+'Input spectra'!$Q19))</f>
        <v>5.7568089897794083E-165</v>
      </c>
      <c r="CD20">
        <f>CD$2*EXP(- CD$1 * ($B20*_c+'Input spectra'!$Q19))</f>
        <v>4.7347744179359078E-167</v>
      </c>
      <c r="CE20">
        <f>CE$2*EXP(- CE$1 * ($B20*_c+'Input spectra'!$Q19))</f>
        <v>3.8959638037656728E-169</v>
      </c>
      <c r="CF20">
        <f>CF$2*EXP(- CF$1 * ($B20*_c+'Input spectra'!$Q19))</f>
        <v>3.2071659582071224E-171</v>
      </c>
      <c r="CG20">
        <f>CG$2*EXP(- CG$1 * ($B20*_c+'Input spectra'!$Q19))</f>
        <v>2.6412654388451901E-173</v>
      </c>
      <c r="CH20">
        <f>CH$2*EXP(- CH$1 * ($B20*_c+'Input spectra'!$Q19))</f>
        <v>2.1761075686857438E-175</v>
      </c>
      <c r="CI20">
        <f>CI$2*EXP(- CI$1 * ($B20*_c+'Input spectra'!$Q19))</f>
        <v>1.793578286604408E-177</v>
      </c>
      <c r="CJ20">
        <f>CJ$2*EXP(- CJ$1 * ($B20*_c+'Input spectra'!$Q19))</f>
        <v>1.4788573854371451E-179</v>
      </c>
      <c r="CK20">
        <f>CK$2*EXP(- CK$1 * ($B20*_c+'Input spectra'!$Q19))</f>
        <v>1.2198118668646469E-181</v>
      </c>
      <c r="CL20">
        <f>CL$2*EXP(- CL$1 * ($B20*_c+'Input spectra'!$Q19))</f>
        <v>1.0065026618463012E-183</v>
      </c>
      <c r="CM20">
        <f>CM$2*EXP(- CM$1 * ($B20*_c+'Input spectra'!$Q19))</f>
        <v>8.3078317600295071E-186</v>
      </c>
      <c r="CN20">
        <f>CN$2*EXP(- CN$1 * ($B20*_c+'Input spectra'!$Q19))</f>
        <v>6.8597229132592261E-188</v>
      </c>
      <c r="CO20">
        <f>CO$2*EXP(- CO$1 * ($B20*_c+'Input spectra'!$Q19))</f>
        <v>5.6658780153791383E-190</v>
      </c>
      <c r="CP20">
        <f>CP$2*EXP(- CP$1 * ($B20*_c+'Input spectra'!$Q19))</f>
        <v>4.6812894611179354E-192</v>
      </c>
      <c r="CQ20">
        <f>CQ$2*EXP(- CQ$1 * ($B20*_c+'Input spectra'!$Q19))</f>
        <v>2.5617007731077788E-194</v>
      </c>
      <c r="CR20">
        <f>CR$2*EXP(- CR$1 * ($B20*_c+'Input spectra'!$Q19))</f>
        <v>1.4141812380582038E-196</v>
      </c>
      <c r="CS20">
        <f>CS$2*EXP(- CS$1 * ($B20*_c+'Input spectra'!$Q19))</f>
        <v>8.3240767473199597E-199</v>
      </c>
      <c r="CT20">
        <f>CT$2*EXP(- CT$1 * ($B20*_c+'Input spectra'!$Q19))</f>
        <v>4.921749672297224E-201</v>
      </c>
      <c r="CU20">
        <f>CU$2*EXP(- CU$1 * ($B20*_c+'Input spectra'!$Q19))</f>
        <v>2.8563037697607189E-203</v>
      </c>
      <c r="CV20">
        <f>CV$2*EXP(- CV$1 * ($B20*_c+'Input spectra'!$Q19))</f>
        <v>1.5958362215631189E-205</v>
      </c>
      <c r="CW20">
        <f>CW$2*EXP(- CW$1 * ($B20*_c+'Input spectra'!$Q19))</f>
        <v>8.3764522830247913E-208</v>
      </c>
      <c r="CX20">
        <f>CX$2*EXP(- CX$1 * ($B20*_c+'Input spectra'!$Q19))</f>
        <v>3.9700670644881543E-210</v>
      </c>
      <c r="CY20">
        <f>CY$2*EXP(- CY$1 * ($B20*_c+'Input spectra'!$Q19))</f>
        <v>1.569016149518368E-212</v>
      </c>
      <c r="CZ20">
        <f>CZ$2*EXP(- CZ$1 * ($B20*_c+'Input spectra'!$Q19))</f>
        <v>4.1730758195789159E-215</v>
      </c>
      <c r="DA20">
        <f>DA$2*EXP(- DA$1 * ($B20*_c+'Input spectra'!$Q19))</f>
        <v>2.2530057364308482E-218</v>
      </c>
      <c r="DB20">
        <f>DB$2*EXP(- DB$1 * ($B20*_c+'Input spectra'!$Q19))</f>
        <v>0</v>
      </c>
      <c r="DC20">
        <f>DC$2*EXP(- DC$1 * ($B20*_c+'Input spectra'!$Q19))</f>
        <v>0</v>
      </c>
      <c r="DD20">
        <f>DD$2*EXP(- DD$1 * ($B20*_c+'Input spectra'!$Q19))</f>
        <v>0</v>
      </c>
      <c r="DE20">
        <f>DE$2*EXP(- DE$1 * ($B20*_c+'Input spectra'!$Q19))</f>
        <v>0</v>
      </c>
      <c r="DF20">
        <f>DF$2*EXP(- DF$1 * ($B20*_c+'Input spectra'!$Q19))</f>
        <v>0</v>
      </c>
      <c r="DG20">
        <f>DG$2*EXP(- DG$1 * ($B20*_c+'Input spectra'!$Q19))</f>
        <v>0</v>
      </c>
      <c r="DH20">
        <f>DH$2*EXP(- DH$1 * ($B20*_c+'Input spectra'!$Q19))</f>
        <v>0</v>
      </c>
      <c r="DI20">
        <f>DI$2*EXP(- DI$1 * ($B20*_c+'Input spectra'!$Q19))</f>
        <v>0</v>
      </c>
      <c r="DJ20">
        <f>DJ$2*EXP(- DJ$1 * ($B20*_c+'Input spectra'!$Q19))</f>
        <v>0</v>
      </c>
      <c r="DK20">
        <f>DK$2*EXP(- DK$1 * ($B20*_c+'Input spectra'!$Q19))</f>
        <v>0</v>
      </c>
      <c r="DL20">
        <f>DL$2*EXP(- DL$1 * ($B20*_c+'Input spectra'!$Q19))</f>
        <v>0</v>
      </c>
      <c r="DM20">
        <f>DM$2*EXP(- DM$1 * ($B20*_c+'Input spectra'!$Q19))</f>
        <v>0</v>
      </c>
      <c r="DN20">
        <f>DN$2*EXP(- DN$1 * ($B20*_c+'Input spectra'!$Q19))</f>
        <v>0</v>
      </c>
      <c r="DO20">
        <f>DO$2*EXP(- DO$1 * ($B20*_c+'Input spectra'!$Q19))</f>
        <v>0</v>
      </c>
      <c r="DP20">
        <f>DP$2*EXP(- DP$1 * ($B20*_c+'Input spectra'!$Q19))</f>
        <v>0</v>
      </c>
      <c r="DQ20">
        <f>DQ$2*EXP(- DQ$1 * ($B20*_c+'Input spectra'!$Q19))</f>
        <v>0</v>
      </c>
      <c r="DR20">
        <f>DR$2*EXP(- DR$1 * ($B20*_c+'Input spectra'!$Q19))</f>
        <v>0</v>
      </c>
      <c r="DS20">
        <f>DS$2*EXP(- DS$1 * ($B20*_c+'Input spectra'!$Q19))</f>
        <v>0</v>
      </c>
      <c r="DT20">
        <f>DT$2*EXP(- DT$1 * ($B20*_c+'Input spectra'!$Q19))</f>
        <v>0</v>
      </c>
      <c r="DU20">
        <f>DU$2*EXP(- DU$1 * ($B20*_c+'Input spectra'!$Q19))</f>
        <v>0</v>
      </c>
      <c r="DV20">
        <f>DV$2*EXP(- DV$1 * ($B20*_c+'Input spectra'!$Q19))</f>
        <v>0</v>
      </c>
      <c r="DW20">
        <f>DW$2*EXP(- DW$1 * ($B20*_c+'Input spectra'!$Q19))</f>
        <v>0</v>
      </c>
      <c r="DX20">
        <f>DX$2*EXP(- DX$1 * ($B20*_c+'Input spectra'!$Q19))</f>
        <v>0</v>
      </c>
      <c r="DY20">
        <f>DY$2*EXP(- DY$1 * ($B20*_c+'Input spectra'!$Q19))</f>
        <v>0</v>
      </c>
      <c r="DZ20">
        <f>DZ$2*EXP(- DZ$1 * ($B20*_c+'Input spectra'!$Q19))</f>
        <v>0</v>
      </c>
      <c r="EA20">
        <f>EA$2*EXP(- EA$1 * ($B20*_c+'Input spectra'!$Q19))</f>
        <v>0</v>
      </c>
      <c r="EB20">
        <f>EB$2*EXP(- EB$1 * ($B20*_c+'Input spectra'!$Q19))</f>
        <v>0</v>
      </c>
      <c r="EC20">
        <f>EC$2*EXP(- EC$1 * ($B20*_c+'Input spectra'!$Q19))</f>
        <v>0</v>
      </c>
      <c r="ED20">
        <f>ED$2*EXP(- ED$1 * ($B20*_c+'Input spectra'!$Q19))</f>
        <v>0</v>
      </c>
      <c r="EE20">
        <f>EE$2*EXP(- EE$1 * ($B20*_c+'Input spectra'!$Q19))</f>
        <v>0</v>
      </c>
      <c r="EF20">
        <f>EF$2*EXP(- EF$1 * ($B20*_c+'Input spectra'!$Q19))</f>
        <v>0</v>
      </c>
      <c r="EG20">
        <f>EG$2*EXP(- EG$1 * ($B20*_c+'Input spectra'!$Q19))</f>
        <v>0</v>
      </c>
      <c r="EH20">
        <f>EH$2*EXP(- EH$1 * ($B20*_c+'Input spectra'!$Q19))</f>
        <v>0</v>
      </c>
      <c r="EI20">
        <f>EI$2*EXP(- EI$1 * ($B20*_c+'Input spectra'!$Q19))</f>
        <v>0</v>
      </c>
      <c r="EJ20">
        <f>EJ$2*EXP(- EJ$1 * ($B20*_c+'Input spectra'!$Q19))</f>
        <v>0</v>
      </c>
      <c r="EK20">
        <f>EK$2*EXP(- EK$1 * ($B20*_c+'Input spectra'!$Q19))</f>
        <v>0</v>
      </c>
      <c r="EL20">
        <f>EL$2*EXP(- EL$1 * ($B20*_c+'Input spectra'!$Q19))</f>
        <v>0</v>
      </c>
      <c r="EM20">
        <f>EM$2*EXP(- EM$1 * ($B20*_c+'Input spectra'!$Q19))</f>
        <v>0</v>
      </c>
      <c r="EN20">
        <f>EN$2*EXP(- EN$1 * ($B20*_c+'Input spectra'!$Q19))</f>
        <v>0</v>
      </c>
      <c r="EO20">
        <f>EO$2*EXP(- EO$1 * ($B20*_c+'Input spectra'!$Q19))</f>
        <v>0</v>
      </c>
      <c r="EP20">
        <f>EP$2*EXP(- EP$1 * ($B20*_c+'Input spectra'!$Q19))</f>
        <v>0</v>
      </c>
      <c r="EQ20">
        <f>EQ$2*EXP(- EQ$1 * ($B20*_c+'Input spectra'!$Q19))</f>
        <v>0</v>
      </c>
      <c r="ER20">
        <f>ER$2*EXP(- ER$1 * ($B20*_c+'Input spectra'!$Q19))</f>
        <v>0</v>
      </c>
      <c r="ES20">
        <f>ES$2*EXP(- ES$1 * ($B20*_c+'Input spectra'!$Q19))</f>
        <v>0</v>
      </c>
      <c r="ET20">
        <f>ET$2*EXP(- ET$1 * ($B20*_c+'Input spectra'!$Q19))</f>
        <v>0</v>
      </c>
      <c r="EU20">
        <f>EU$2*EXP(- EU$1 * ($B20*_c+'Input spectra'!$Q19))</f>
        <v>0</v>
      </c>
      <c r="EV20">
        <f>EV$2*EXP(- EV$1 * ($B20*_c+'Input spectra'!$Q19))</f>
        <v>0</v>
      </c>
      <c r="EW20">
        <f>EW$2*EXP(- EW$1 * ($B20*_c+'Input spectra'!$Q19))</f>
        <v>0</v>
      </c>
      <c r="EY20">
        <f t="shared" si="0"/>
        <v>2.0828893164138048E-2</v>
      </c>
      <c r="FB20">
        <f>(1-EXP(-(B20*_c+'Input spectra'!$Q19)*_t))/2</f>
        <v>0.49999999997830946</v>
      </c>
      <c r="FC20">
        <f>LN(1-FB20)/(-(B20*_c+'Input spectra'!$Q19))</f>
        <v>1.4524689467428128E-2</v>
      </c>
    </row>
    <row r="21" spans="1:159" x14ac:dyDescent="0.25">
      <c r="A21">
        <v>370</v>
      </c>
      <c r="B21">
        <f>'Input spectra'!B20</f>
        <v>1.5103616667972599</v>
      </c>
      <c r="C21">
        <f>C$2*EXP(- C$1 * ($B21*_c+'Input spectra'!$Q20))</f>
        <v>2.0653927966864227E-2</v>
      </c>
      <c r="D21">
        <f>D$2*EXP(- D$1 * ($B21*_c+'Input spectra'!$Q20))</f>
        <v>2.1854419382108444E-4</v>
      </c>
      <c r="E21">
        <f>E$2*EXP(- E$1 * ($B21*_c+'Input spectra'!$Q20))</f>
        <v>2.3123443813120599E-6</v>
      </c>
      <c r="F21">
        <f>F$2*EXP(- F$1 * ($B21*_c+'Input spectra'!$Q20))</f>
        <v>2.4464820690657099E-8</v>
      </c>
      <c r="G21">
        <f>G$2*EXP(- G$1 * ($B21*_c+'Input spectra'!$Q20))</f>
        <v>2.5882575239383713E-10</v>
      </c>
      <c r="H21">
        <f>H$2*EXP(- H$1 * ($B21*_c+'Input spectra'!$Q20))</f>
        <v>2.7380949015690216E-12</v>
      </c>
      <c r="I21">
        <f>I$2*EXP(- I$1 * ($B21*_c+'Input spectra'!$Q20))</f>
        <v>2.8964410940745014E-14</v>
      </c>
      <c r="J21">
        <f>J$2*EXP(- J$1 * ($B21*_c+'Input spectra'!$Q20))</f>
        <v>3.0637668848307212E-16</v>
      </c>
      <c r="K21">
        <f>K$2*EXP(- K$1 * ($B21*_c+'Input spectra'!$Q20))</f>
        <v>3.240568156723059E-18</v>
      </c>
      <c r="L21">
        <f>L$2*EXP(- L$1 * ($B21*_c+'Input spectra'!$Q20))</f>
        <v>3.4273671558988569E-20</v>
      </c>
      <c r="M21">
        <f>M$2*EXP(- M$1 * ($B21*_c+'Input spectra'!$Q20))</f>
        <v>3.6247138130905128E-22</v>
      </c>
      <c r="N21">
        <f>N$2*EXP(- N$1 * ($B21*_c+'Input spectra'!$Q20))</f>
        <v>3.8331871246096948E-24</v>
      </c>
      <c r="O21">
        <f>O$2*EXP(- O$1 * ($B21*_c+'Input spectra'!$Q20))</f>
        <v>4.0533965951397279E-26</v>
      </c>
      <c r="P21">
        <f>P$2*EXP(- P$1 * ($B21*_c+'Input spectra'!$Q20))</f>
        <v>4.2859837444740459E-28</v>
      </c>
      <c r="Q21">
        <f>Q$2*EXP(- Q$1 * ($B21*_c+'Input spectra'!$Q20))</f>
        <v>4.5316236803650424E-30</v>
      </c>
      <c r="R21">
        <f>R$2*EXP(- R$1 * ($B21*_c+'Input spectra'!$Q20))</f>
        <v>4.7910267396525647E-32</v>
      </c>
      <c r="S21">
        <f>S$2*EXP(- S$1 * ($B21*_c+'Input spectra'!$Q20))</f>
        <v>5.0649401998430897E-34</v>
      </c>
      <c r="T21">
        <f>T$2*EXP(- T$1 * ($B21*_c+'Input spectra'!$Q20))</f>
        <v>5.3541500632979454E-36</v>
      </c>
      <c r="U21">
        <f>U$2*EXP(- U$1 * ($B21*_c+'Input spectra'!$Q20))</f>
        <v>5.659482916168584E-38</v>
      </c>
      <c r="V21">
        <f>V$2*EXP(- V$1 * ($B21*_c+'Input spectra'!$Q20))</f>
        <v>5.9818078641843661E-40</v>
      </c>
      <c r="W21">
        <f>W$2*EXP(- W$1 * ($B21*_c+'Input spectra'!$Q20))</f>
        <v>6.3220385473481929E-42</v>
      </c>
      <c r="X21">
        <f>X$2*EXP(- X$1 * ($B21*_c+'Input spectra'!$Q20))</f>
        <v>6.6811352355371111E-44</v>
      </c>
      <c r="Y21">
        <f>Y$2*EXP(- Y$1 * ($B21*_c+'Input spectra'!$Q20))</f>
        <v>7.0601070069208567E-46</v>
      </c>
      <c r="Z21">
        <f>Z$2*EXP(- Z$1 * ($B21*_c+'Input spectra'!$Q20))</f>
        <v>7.4600140110160889E-48</v>
      </c>
      <c r="AA21">
        <f>AA$2*EXP(- AA$1 * ($B21*_c+'Input spectra'!$Q20))</f>
        <v>7.8819698180705995E-50</v>
      </c>
      <c r="AB21">
        <f>AB$2*EXP(- AB$1 * ($B21*_c+'Input spectra'!$Q20))</f>
        <v>8.3271438563328016E-52</v>
      </c>
      <c r="AC21">
        <f>AC$2*EXP(- AC$1 * ($B21*_c+'Input spectra'!$Q20))</f>
        <v>8.7967639385842728E-54</v>
      </c>
      <c r="AD21">
        <f>AD$2*EXP(- AD$1 * ($B21*_c+'Input spectra'!$Q20))</f>
        <v>9.2921188791209073E-56</v>
      </c>
      <c r="AE21">
        <f>AE$2*EXP(- AE$1 * ($B21*_c+'Input spectra'!$Q20))</f>
        <v>9.8145612021323408E-58</v>
      </c>
      <c r="AF21">
        <f>AF$2*EXP(- AF$1 * ($B21*_c+'Input spectra'!$Q20))</f>
        <v>1.03655099421625E-59</v>
      </c>
      <c r="AG21">
        <f>AG$2*EXP(- AG$1 * ($B21*_c+'Input spectra'!$Q20))</f>
        <v>1.0946453537030077E-61</v>
      </c>
      <c r="AH21">
        <f>AH$2*EXP(- AH$1 * ($B21*_c+'Input spectra'!$Q20))</f>
        <v>1.1558952813232829E-63</v>
      </c>
      <c r="AI21">
        <f>AI$2*EXP(- AI$1 * ($B21*_c+'Input spectra'!$Q20))</f>
        <v>1.2204644063466533E-65</v>
      </c>
      <c r="AJ21">
        <f>AJ$2*EXP(- AJ$1 * ($B21*_c+'Input spectra'!$Q20))</f>
        <v>1.2885242215436585E-67</v>
      </c>
      <c r="AK21">
        <f>AK$2*EXP(- AK$1 * ($B21*_c+'Input spectra'!$Q20))</f>
        <v>1.360254409063044E-69</v>
      </c>
      <c r="AL21">
        <f>AL$2*EXP(- AL$1 * ($B21*_c+'Input spectra'!$Q20))</f>
        <v>1.435843175115504E-71</v>
      </c>
      <c r="AM21">
        <f>AM$2*EXP(- AM$1 * ($B21*_c+'Input spectra'!$Q20))</f>
        <v>1.5154875932089762E-73</v>
      </c>
      <c r="AN21">
        <f>AN$2*EXP(- AN$1 * ($B21*_c+'Input spectra'!$Q20))</f>
        <v>1.5993939556100633E-75</v>
      </c>
      <c r="AO21">
        <f>AO$2*EXP(- AO$1 * ($B21*_c+'Input spectra'!$Q20))</f>
        <v>1.6877781326253722E-77</v>
      </c>
      <c r="AP21">
        <f>AP$2*EXP(- AP$1 * ($B21*_c+'Input spectra'!$Q20))</f>
        <v>1.7808659392072743E-79</v>
      </c>
      <c r="AQ21">
        <f>AQ$2*EXP(- AQ$1 * ($B21*_c+'Input spectra'!$Q20))</f>
        <v>1.8788935082903368E-81</v>
      </c>
      <c r="AR21">
        <f>AR$2*EXP(- AR$1 * ($B21*_c+'Input spectra'!$Q20))</f>
        <v>1.9821076701529504E-83</v>
      </c>
      <c r="AS21">
        <f>AS$2*EXP(- AS$1 * ($B21*_c+'Input spectra'!$Q20))</f>
        <v>2.0907663369778047E-85</v>
      </c>
      <c r="AT21">
        <f>AT$2*EXP(- AT$1 * ($B21*_c+'Input spectra'!$Q20))</f>
        <v>2.205138891650454E-87</v>
      </c>
      <c r="AU21">
        <f>AU$2*EXP(- AU$1 * ($B21*_c+'Input spectra'!$Q20))</f>
        <v>2.3255065796825473E-89</v>
      </c>
      <c r="AV21">
        <f>AV$2*EXP(- AV$1 * ($B21*_c+'Input spectra'!$Q20))</f>
        <v>2.4521629029872625E-91</v>
      </c>
      <c r="AW21">
        <f>AW$2*EXP(- AW$1 * ($B21*_c+'Input spectra'!$Q20))</f>
        <v>2.3338445147165667E-93</v>
      </c>
      <c r="AX21">
        <f>AX$2*EXP(- AX$1 * ($B21*_c+'Input spectra'!$Q20))</f>
        <v>2.1351318887539552E-95</v>
      </c>
      <c r="AY21">
        <f>AY$2*EXP(- AY$1 * ($B21*_c+'Input spectra'!$Q20))</f>
        <v>2.0578444781809609E-97</v>
      </c>
      <c r="AZ21">
        <f>AZ$2*EXP(- AZ$1 * ($B21*_c+'Input spectra'!$Q20))</f>
        <v>2.0182370758987486E-99</v>
      </c>
      <c r="BA21">
        <f>BA$2*EXP(- BA$1 * ($B21*_c+'Input spectra'!$Q20))</f>
        <v>1.9990002283255538E-101</v>
      </c>
      <c r="BB21">
        <f>BB$2*EXP(- BB$1 * ($B21*_c+'Input spectra'!$Q20))</f>
        <v>1.993145422722145E-103</v>
      </c>
      <c r="BC21">
        <f>BC$2*EXP(- BC$1 * ($B21*_c+'Input spectra'!$Q20))</f>
        <v>1.9971030966193244E-105</v>
      </c>
      <c r="BD21">
        <f>BD$2*EXP(- BD$1 * ($B21*_c+'Input spectra'!$Q20))</f>
        <v>2.0088032255331643E-107</v>
      </c>
      <c r="BE21">
        <f>BE$2*EXP(- BE$1 * ($B21*_c+'Input spectra'!$Q20))</f>
        <v>2.0269479094194406E-109</v>
      </c>
      <c r="BF21">
        <f>BF$2*EXP(- BF$1 * ($B21*_c+'Input spectra'!$Q20))</f>
        <v>2.0506815845327962E-111</v>
      </c>
      <c r="BG21">
        <f>BG$2*EXP(- BG$1 * ($B21*_c+'Input spectra'!$Q20))</f>
        <v>2.0794225047470208E-113</v>
      </c>
      <c r="BH21">
        <f>BH$2*EXP(- BH$1 * ($B21*_c+'Input spectra'!$Q20))</f>
        <v>2.1127688731831114E-115</v>
      </c>
      <c r="BI21">
        <f>BI$2*EXP(- BI$1 * ($B21*_c+'Input spectra'!$Q20))</f>
        <v>2.1504430292236723E-117</v>
      </c>
      <c r="BJ21">
        <f>BJ$2*EXP(- BJ$1 * ($B21*_c+'Input spectra'!$Q20))</f>
        <v>2.1922565262505134E-119</v>
      </c>
      <c r="BK21">
        <f>BK$2*EXP(- BK$1 * ($B21*_c+'Input spectra'!$Q20))</f>
        <v>2.2380873728898245E-121</v>
      </c>
      <c r="BL21">
        <f>BL$2*EXP(- BL$1 * ($B21*_c+'Input spectra'!$Q20))</f>
        <v>2.2878647055438591E-123</v>
      </c>
      <c r="BM21">
        <f>BM$2*EXP(- BM$1 * ($B21*_c+'Input spectra'!$Q20))</f>
        <v>2.3415581874709941E-125</v>
      </c>
      <c r="BN21">
        <f>BN$2*EXP(- BN$1 * ($B21*_c+'Input spectra'!$Q20))</f>
        <v>2.3991705190331246E-127</v>
      </c>
      <c r="BO21">
        <f>BO$2*EXP(- BO$1 * ($B21*_c+'Input spectra'!$Q20))</f>
        <v>2.4607320577219391E-129</v>
      </c>
      <c r="BP21">
        <f>BP$2*EXP(- BP$1 * ($B21*_c+'Input spectra'!$Q20))</f>
        <v>2.5262969070369094E-131</v>
      </c>
      <c r="BQ21">
        <f>BQ$2*EXP(- BQ$1 * ($B21*_c+'Input spectra'!$Q20))</f>
        <v>2.5959400524700093E-133</v>
      </c>
      <c r="BR21">
        <f>BR$2*EXP(- BR$1 * ($B21*_c+'Input spectra'!$Q20))</f>
        <v>2.6697552603033139E-135</v>
      </c>
      <c r="BS21">
        <f>BS$2*EXP(- BS$1 * ($B21*_c+'Input spectra'!$Q20))</f>
        <v>2.7478535434709768E-137</v>
      </c>
      <c r="BT21">
        <f>BT$2*EXP(- BT$1 * ($B21*_c+'Input spectra'!$Q20))</f>
        <v>2.8303620571775073E-139</v>
      </c>
      <c r="BU21">
        <f>BU$2*EXP(- BU$1 * ($B21*_c+'Input spectra'!$Q20))</f>
        <v>2.9174233263815412E-141</v>
      </c>
      <c r="BV21">
        <f>BV$2*EXP(- BV$1 * ($B21*_c+'Input spectra'!$Q20))</f>
        <v>3.0091947343493544E-143</v>
      </c>
      <c r="BW21">
        <f>BW$2*EXP(- BW$1 * ($B21*_c+'Input spectra'!$Q20))</f>
        <v>3.1058482204652411E-145</v>
      </c>
      <c r="BX21">
        <f>BX$2*EXP(- BX$1 * ($B21*_c+'Input spectra'!$Q20))</f>
        <v>3.2075701489831685E-147</v>
      </c>
      <c r="BY21">
        <f>BY$2*EXP(- BY$1 * ($B21*_c+'Input spectra'!$Q20))</f>
        <v>3.3145613201602693E-149</v>
      </c>
      <c r="BZ21">
        <f>BZ$2*EXP(- BZ$1 * ($B21*_c+'Input spectra'!$Q20))</f>
        <v>3.4270371023699522E-151</v>
      </c>
      <c r="CA21">
        <f>CA$2*EXP(- CA$1 * ($B21*_c+'Input spectra'!$Q20))</f>
        <v>3.5452276690956213E-153</v>
      </c>
      <c r="CB21">
        <f>CB$2*EXP(- CB$1 * ($B21*_c+'Input spectra'!$Q20))</f>
        <v>3.6693783287153545E-155</v>
      </c>
      <c r="CC21">
        <f>CC$2*EXP(- CC$1 * ($B21*_c+'Input spectra'!$Q20))</f>
        <v>3.7997499380311975E-157</v>
      </c>
      <c r="CD21">
        <f>CD$2*EXP(- CD$1 * ($B21*_c+'Input spectra'!$Q20))</f>
        <v>3.9366193928513756E-159</v>
      </c>
      <c r="CE21">
        <f>CE$2*EXP(- CE$1 * ($B21*_c+'Input spectra'!$Q20))</f>
        <v>4.0802801907838011E-161</v>
      </c>
      <c r="CF21">
        <f>CF$2*EXP(- CF$1 * ($B21*_c+'Input spectra'!$Q20))</f>
        <v>4.2310430628486326E-163</v>
      </c>
      <c r="CG21">
        <f>CG$2*EXP(- CG$1 * ($B21*_c+'Input spectra'!$Q20))</f>
        <v>4.3892366717045004E-165</v>
      </c>
      <c r="CH21">
        <f>CH$2*EXP(- CH$1 * ($B21*_c+'Input spectra'!$Q20))</f>
        <v>4.555208375232069E-167</v>
      </c>
      <c r="CI21">
        <f>CI$2*EXP(- CI$1 * ($B21*_c+'Input spectra'!$Q20))</f>
        <v>4.7293250550219127E-169</v>
      </c>
      <c r="CJ21">
        <f>CJ$2*EXP(- CJ$1 * ($B21*_c+'Input spectra'!$Q20))</f>
        <v>4.9119740099714171E-171</v>
      </c>
      <c r="CK21">
        <f>CK$2*EXP(- CK$1 * ($B21*_c+'Input spectra'!$Q20))</f>
        <v>5.1035639157884636E-173</v>
      </c>
      <c r="CL21">
        <f>CL$2*EXP(- CL$1 * ($B21*_c+'Input spectra'!$Q20))</f>
        <v>5.3045258516845379E-175</v>
      </c>
      <c r="CM21">
        <f>CM$2*EXP(- CM$1 * ($B21*_c+'Input spectra'!$Q20))</f>
        <v>5.5153143959975073E-177</v>
      </c>
      <c r="CN21">
        <f>CN$2*EXP(- CN$1 * ($B21*_c+'Input spectra'!$Q20))</f>
        <v>5.7364087928916899E-179</v>
      </c>
      <c r="CO21">
        <f>CO$2*EXP(- CO$1 * ($B21*_c+'Input spectra'!$Q20))</f>
        <v>5.968314192646286E-181</v>
      </c>
      <c r="CP21">
        <f>CP$2*EXP(- CP$1 * ($B21*_c+'Input spectra'!$Q20))</f>
        <v>6.2115629684190692E-183</v>
      </c>
      <c r="CQ21">
        <f>CQ$2*EXP(- CQ$1 * ($B21*_c+'Input spectra'!$Q20))</f>
        <v>4.2816852021218848E-185</v>
      </c>
      <c r="CR21">
        <f>CR$2*EXP(- CR$1 * ($B21*_c+'Input spectra'!$Q20))</f>
        <v>2.9774353767765475E-187</v>
      </c>
      <c r="CS21">
        <f>CS$2*EXP(- CS$1 * ($B21*_c+'Input spectra'!$Q20))</f>
        <v>2.2076198335253422E-189</v>
      </c>
      <c r="CT21">
        <f>CT$2*EXP(- CT$1 * ($B21*_c+'Input spectra'!$Q20))</f>
        <v>1.6442152461041346E-191</v>
      </c>
      <c r="CU21">
        <f>CU$2*EXP(- CU$1 * ($B21*_c+'Input spectra'!$Q20))</f>
        <v>1.2019723611071703E-193</v>
      </c>
      <c r="CV21">
        <f>CV$2*EXP(- CV$1 * ($B21*_c+'Input spectra'!$Q20))</f>
        <v>8.459201011142243E-196</v>
      </c>
      <c r="CW21">
        <f>CW$2*EXP(- CW$1 * ($B21*_c+'Input spectra'!$Q20))</f>
        <v>5.5930935575408397E-198</v>
      </c>
      <c r="CX21">
        <f>CX$2*EXP(- CX$1 * ($B21*_c+'Input spectra'!$Q20))</f>
        <v>3.3391870442768119E-200</v>
      </c>
      <c r="CY21">
        <f>CY$2*EXP(- CY$1 * ($B21*_c+'Input spectra'!$Q20))</f>
        <v>1.6623453605406042E-202</v>
      </c>
      <c r="CZ21">
        <f>CZ$2*EXP(- CZ$1 * ($B21*_c+'Input spectra'!$Q20))</f>
        <v>5.5693056836520637E-205</v>
      </c>
      <c r="DA21">
        <f>DA$2*EXP(- DA$1 * ($B21*_c+'Input spectra'!$Q20))</f>
        <v>3.7875468740221538E-208</v>
      </c>
      <c r="DB21">
        <f>DB$2*EXP(- DB$1 * ($B21*_c+'Input spectra'!$Q20))</f>
        <v>0</v>
      </c>
      <c r="DC21">
        <f>DC$2*EXP(- DC$1 * ($B21*_c+'Input spectra'!$Q20))</f>
        <v>0</v>
      </c>
      <c r="DD21">
        <f>DD$2*EXP(- DD$1 * ($B21*_c+'Input spectra'!$Q20))</f>
        <v>0</v>
      </c>
      <c r="DE21">
        <f>DE$2*EXP(- DE$1 * ($B21*_c+'Input spectra'!$Q20))</f>
        <v>0</v>
      </c>
      <c r="DF21">
        <f>DF$2*EXP(- DF$1 * ($B21*_c+'Input spectra'!$Q20))</f>
        <v>0</v>
      </c>
      <c r="DG21">
        <f>DG$2*EXP(- DG$1 * ($B21*_c+'Input spectra'!$Q20))</f>
        <v>0</v>
      </c>
      <c r="DH21">
        <f>DH$2*EXP(- DH$1 * ($B21*_c+'Input spectra'!$Q20))</f>
        <v>0</v>
      </c>
      <c r="DI21">
        <f>DI$2*EXP(- DI$1 * ($B21*_c+'Input spectra'!$Q20))</f>
        <v>0</v>
      </c>
      <c r="DJ21">
        <f>DJ$2*EXP(- DJ$1 * ($B21*_c+'Input spectra'!$Q20))</f>
        <v>0</v>
      </c>
      <c r="DK21">
        <f>DK$2*EXP(- DK$1 * ($B21*_c+'Input spectra'!$Q20))</f>
        <v>0</v>
      </c>
      <c r="DL21">
        <f>DL$2*EXP(- DL$1 * ($B21*_c+'Input spectra'!$Q20))</f>
        <v>0</v>
      </c>
      <c r="DM21">
        <f>DM$2*EXP(- DM$1 * ($B21*_c+'Input spectra'!$Q20))</f>
        <v>0</v>
      </c>
      <c r="DN21">
        <f>DN$2*EXP(- DN$1 * ($B21*_c+'Input spectra'!$Q20))</f>
        <v>0</v>
      </c>
      <c r="DO21">
        <f>DO$2*EXP(- DO$1 * ($B21*_c+'Input spectra'!$Q20))</f>
        <v>0</v>
      </c>
      <c r="DP21">
        <f>DP$2*EXP(- DP$1 * ($B21*_c+'Input spectra'!$Q20))</f>
        <v>0</v>
      </c>
      <c r="DQ21">
        <f>DQ$2*EXP(- DQ$1 * ($B21*_c+'Input spectra'!$Q20))</f>
        <v>0</v>
      </c>
      <c r="DR21">
        <f>DR$2*EXP(- DR$1 * ($B21*_c+'Input spectra'!$Q20))</f>
        <v>0</v>
      </c>
      <c r="DS21">
        <f>DS$2*EXP(- DS$1 * ($B21*_c+'Input spectra'!$Q20))</f>
        <v>0</v>
      </c>
      <c r="DT21">
        <f>DT$2*EXP(- DT$1 * ($B21*_c+'Input spectra'!$Q20))</f>
        <v>0</v>
      </c>
      <c r="DU21">
        <f>DU$2*EXP(- DU$1 * ($B21*_c+'Input spectra'!$Q20))</f>
        <v>0</v>
      </c>
      <c r="DV21">
        <f>DV$2*EXP(- DV$1 * ($B21*_c+'Input spectra'!$Q20))</f>
        <v>0</v>
      </c>
      <c r="DW21">
        <f>DW$2*EXP(- DW$1 * ($B21*_c+'Input spectra'!$Q20))</f>
        <v>0</v>
      </c>
      <c r="DX21">
        <f>DX$2*EXP(- DX$1 * ($B21*_c+'Input spectra'!$Q20))</f>
        <v>0</v>
      </c>
      <c r="DY21">
        <f>DY$2*EXP(- DY$1 * ($B21*_c+'Input spectra'!$Q20))</f>
        <v>0</v>
      </c>
      <c r="DZ21">
        <f>DZ$2*EXP(- DZ$1 * ($B21*_c+'Input spectra'!$Q20))</f>
        <v>0</v>
      </c>
      <c r="EA21">
        <f>EA$2*EXP(- EA$1 * ($B21*_c+'Input spectra'!$Q20))</f>
        <v>0</v>
      </c>
      <c r="EB21">
        <f>EB$2*EXP(- EB$1 * ($B21*_c+'Input spectra'!$Q20))</f>
        <v>0</v>
      </c>
      <c r="EC21">
        <f>EC$2*EXP(- EC$1 * ($B21*_c+'Input spectra'!$Q20))</f>
        <v>0</v>
      </c>
      <c r="ED21">
        <f>ED$2*EXP(- ED$1 * ($B21*_c+'Input spectra'!$Q20))</f>
        <v>0</v>
      </c>
      <c r="EE21">
        <f>EE$2*EXP(- EE$1 * ($B21*_c+'Input spectra'!$Q20))</f>
        <v>0</v>
      </c>
      <c r="EF21">
        <f>EF$2*EXP(- EF$1 * ($B21*_c+'Input spectra'!$Q20))</f>
        <v>0</v>
      </c>
      <c r="EG21">
        <f>EG$2*EXP(- EG$1 * ($B21*_c+'Input spectra'!$Q20))</f>
        <v>0</v>
      </c>
      <c r="EH21">
        <f>EH$2*EXP(- EH$1 * ($B21*_c+'Input spectra'!$Q20))</f>
        <v>0</v>
      </c>
      <c r="EI21">
        <f>EI$2*EXP(- EI$1 * ($B21*_c+'Input spectra'!$Q20))</f>
        <v>0</v>
      </c>
      <c r="EJ21">
        <f>EJ$2*EXP(- EJ$1 * ($B21*_c+'Input spectra'!$Q20))</f>
        <v>0</v>
      </c>
      <c r="EK21">
        <f>EK$2*EXP(- EK$1 * ($B21*_c+'Input spectra'!$Q20))</f>
        <v>0</v>
      </c>
      <c r="EL21">
        <f>EL$2*EXP(- EL$1 * ($B21*_c+'Input spectra'!$Q20))</f>
        <v>0</v>
      </c>
      <c r="EM21">
        <f>EM$2*EXP(- EM$1 * ($B21*_c+'Input spectra'!$Q20))</f>
        <v>0</v>
      </c>
      <c r="EN21">
        <f>EN$2*EXP(- EN$1 * ($B21*_c+'Input spectra'!$Q20))</f>
        <v>0</v>
      </c>
      <c r="EO21">
        <f>EO$2*EXP(- EO$1 * ($B21*_c+'Input spectra'!$Q20))</f>
        <v>0</v>
      </c>
      <c r="EP21">
        <f>EP$2*EXP(- EP$1 * ($B21*_c+'Input spectra'!$Q20))</f>
        <v>0</v>
      </c>
      <c r="EQ21">
        <f>EQ$2*EXP(- EQ$1 * ($B21*_c+'Input spectra'!$Q20))</f>
        <v>0</v>
      </c>
      <c r="ER21">
        <f>ER$2*EXP(- ER$1 * ($B21*_c+'Input spectra'!$Q20))</f>
        <v>0</v>
      </c>
      <c r="ES21">
        <f>ES$2*EXP(- ES$1 * ($B21*_c+'Input spectra'!$Q20))</f>
        <v>0</v>
      </c>
      <c r="ET21">
        <f>ET$2*EXP(- ET$1 * ($B21*_c+'Input spectra'!$Q20))</f>
        <v>0</v>
      </c>
      <c r="EU21">
        <f>EU$2*EXP(- EU$1 * ($B21*_c+'Input spectra'!$Q20))</f>
        <v>0</v>
      </c>
      <c r="EV21">
        <f>EV$2*EXP(- EV$1 * ($B21*_c+'Input spectra'!$Q20))</f>
        <v>0</v>
      </c>
      <c r="EW21">
        <f>EW$2*EXP(- EW$1 * ($B21*_c+'Input spectra'!$Q20))</f>
        <v>0</v>
      </c>
      <c r="EY21">
        <f t="shared" si="0"/>
        <v>2.0874809231480433E-2</v>
      </c>
      <c r="FB21">
        <f>(1-EXP(-(B21*_c+'Input spectra'!$Q20)*_t))/2</f>
        <v>0.49999999993121008</v>
      </c>
      <c r="FC21">
        <f>LN(1-FB21)/(-(B21*_c+'Input spectra'!$Q20))</f>
        <v>1.5262975650289707E-2</v>
      </c>
    </row>
    <row r="22" spans="1:159" x14ac:dyDescent="0.25">
      <c r="A22">
        <v>375</v>
      </c>
      <c r="B22">
        <f>'Input spectra'!B21</f>
        <v>1.4336714768687</v>
      </c>
      <c r="C22">
        <f>C$2*EXP(- C$1 * ($B22*_c+'Input spectra'!$Q21))</f>
        <v>2.0653927966864227E-2</v>
      </c>
      <c r="D22">
        <f>D$2*EXP(- D$1 * ($B22*_c+'Input spectra'!$Q21))</f>
        <v>2.7528985768051782E-4</v>
      </c>
      <c r="E22">
        <f>E$2*EXP(- E$1 * ($B22*_c+'Input spectra'!$Q21))</f>
        <v>3.6690564330538776E-6</v>
      </c>
      <c r="F22">
        <f>F$2*EXP(- F$1 * ($B22*_c+'Input spectra'!$Q21))</f>
        <v>4.8898422907797881E-8</v>
      </c>
      <c r="G22">
        <f>G$2*EXP(- G$1 * ($B22*_c+'Input spectra'!$Q21))</f>
        <v>6.5164525736452098E-10</v>
      </c>
      <c r="H22">
        <f>H$2*EXP(- H$1 * ($B22*_c+'Input spectra'!$Q21))</f>
        <v>8.6836675565946555E-12</v>
      </c>
      <c r="I22">
        <f>I$2*EXP(- I$1 * ($B22*_c+'Input spectra'!$Q21))</f>
        <v>1.1570985012132073E-13</v>
      </c>
      <c r="J22">
        <f>J$2*EXP(- J$1 * ($B22*_c+'Input spectra'!$Q21))</f>
        <v>1.5417440699357772E-15</v>
      </c>
      <c r="K22">
        <f>K$2*EXP(- K$1 * ($B22*_c+'Input spectra'!$Q21))</f>
        <v>2.054133509930668E-17</v>
      </c>
      <c r="L22">
        <f>L$2*EXP(- L$1 * ($B22*_c+'Input spectra'!$Q21))</f>
        <v>2.7366488589021429E-19</v>
      </c>
      <c r="M22">
        <f>M$2*EXP(- M$1 * ($B22*_c+'Input spectra'!$Q21))</f>
        <v>3.6457182898017408E-21</v>
      </c>
      <c r="N22">
        <f>N$2*EXP(- N$1 * ($B22*_c+'Input spectra'!$Q21))</f>
        <v>4.8564658963899251E-23</v>
      </c>
      <c r="O22">
        <f>O$2*EXP(- O$1 * ($B22*_c+'Input spectra'!$Q21))</f>
        <v>6.4688988347570287E-25</v>
      </c>
      <c r="P22">
        <f>P$2*EXP(- P$1 * ($B22*_c+'Input spectra'!$Q21))</f>
        <v>8.6161394443812177E-27</v>
      </c>
      <c r="Q22">
        <f>Q$2*EXP(- Q$1 * ($B22*_c+'Input spectra'!$Q21))</f>
        <v>1.1475377347388062E-28</v>
      </c>
      <c r="R22">
        <f>R$2*EXP(- R$1 * ($B22*_c+'Input spectra'!$Q21))</f>
        <v>1.528243900235441E-30</v>
      </c>
      <c r="S22">
        <f>S$2*EXP(- S$1 * ($B22*_c+'Input spectra'!$Q21))</f>
        <v>2.0351167879757583E-32</v>
      </c>
      <c r="T22">
        <f>T$2*EXP(- T$1 * ($B22*_c+'Input spectra'!$Q21))</f>
        <v>2.7099201382036381E-34</v>
      </c>
      <c r="U22">
        <f>U$2*EXP(- U$1 * ($B22*_c+'Input spectra'!$Q21))</f>
        <v>3.6082252791273725E-36</v>
      </c>
      <c r="V22">
        <f>V$2*EXP(- V$1 * ($B22*_c+'Input spectra'!$Q21))</f>
        <v>4.8039700298799966E-38</v>
      </c>
      <c r="W22">
        <f>W$2*EXP(- W$1 * ($B22*_c+'Input spectra'!$Q21))</f>
        <v>6.395520685247066E-40</v>
      </c>
      <c r="X22">
        <f>X$2*EXP(- X$1 * ($B22*_c+'Input spectra'!$Q21))</f>
        <v>8.5137318880917376E-42</v>
      </c>
      <c r="Y22">
        <f>Y$2*EXP(- Y$1 * ($B22*_c+'Input spectra'!$Q21))</f>
        <v>1.1332661810663128E-43</v>
      </c>
      <c r="Z22">
        <f>Z$2*EXP(- Z$1 * ($B22*_c+'Input spectra'!$Q21))</f>
        <v>1.5083816026825377E-45</v>
      </c>
      <c r="AA22">
        <f>AA$2*EXP(- AA$1 * ($B22*_c+'Input spectra'!$Q21))</f>
        <v>2.0075080228939495E-47</v>
      </c>
      <c r="AB22">
        <f>AB$2*EXP(- AB$1 * ($B22*_c+'Input spectra'!$Q21))</f>
        <v>2.6715882696612868E-49</v>
      </c>
      <c r="AC22">
        <f>AC$2*EXP(- AC$1 * ($B22*_c+'Input spectra'!$Q21))</f>
        <v>3.555063289594147E-51</v>
      </c>
      <c r="AD22">
        <f>AD$2*EXP(- AD$1 * ($B22*_c+'Input spectra'!$Q21))</f>
        <v>4.7303153542576461E-53</v>
      </c>
      <c r="AE22">
        <f>AE$2*EXP(- AE$1 * ($B22*_c+'Input spectra'!$Q21))</f>
        <v>6.2935713958742241E-55</v>
      </c>
      <c r="AF22">
        <f>AF$2*EXP(- AF$1 * ($B22*_c+'Input spectra'!$Q21))</f>
        <v>8.3727454269393733E-57</v>
      </c>
      <c r="AG22">
        <f>AG$2*EXP(- AG$1 * ($B22*_c+'Input spectra'!$Q21))</f>
        <v>1.1137855793557484E-58</v>
      </c>
      <c r="AH22">
        <f>AH$2*EXP(- AH$1 * ($B22*_c+'Input spectra'!$Q21))</f>
        <v>1.481486102586068E-60</v>
      </c>
      <c r="AI22">
        <f>AI$2*EXP(- AI$1 * ($B22*_c+'Input spectra'!$Q21))</f>
        <v>1.9704033971411779E-62</v>
      </c>
      <c r="AJ22">
        <f>AJ$2*EXP(- AJ$1 * ($B22*_c+'Input spectra'!$Q21))</f>
        <v>2.620435984440264E-64</v>
      </c>
      <c r="AK22">
        <f>AK$2*EXP(- AK$1 * ($B22*_c+'Input spectra'!$Q21))</f>
        <v>3.4845929092625876E-66</v>
      </c>
      <c r="AL22">
        <f>AL$2*EXP(- AL$1 * ($B22*_c+'Input spectra'!$Q21))</f>
        <v>4.6332939381813903E-68</v>
      </c>
      <c r="AM22">
        <f>AM$2*EXP(- AM$1 * ($B22*_c+'Input spectra'!$Q21))</f>
        <v>6.1600773913403298E-70</v>
      </c>
      <c r="AN22">
        <f>AN$2*EXP(- AN$1 * ($B22*_c+'Input spectra'!$Q21))</f>
        <v>8.1891753769780703E-72</v>
      </c>
      <c r="AO22">
        <f>AO$2*EXP(- AO$1 * ($B22*_c+'Input spectra'!$Q21))</f>
        <v>1.0885566009359689E-73</v>
      </c>
      <c r="AP22">
        <f>AP$2*EXP(- AP$1 * ($B22*_c+'Input spectra'!$Q21))</f>
        <v>1.4468310686628338E-75</v>
      </c>
      <c r="AQ22">
        <f>AQ$2*EXP(- AQ$1 * ($B22*_c+'Input spectra'!$Q21))</f>
        <v>1.9228247459967156E-77</v>
      </c>
      <c r="AR22">
        <f>AR$2*EXP(- AR$1 * ($B22*_c+'Input spectra'!$Q21))</f>
        <v>2.5551459807900995E-79</v>
      </c>
      <c r="AS22">
        <f>AS$2*EXP(- AS$1 * ($B22*_c+'Input spectra'!$Q21))</f>
        <v>3.3950401341319856E-81</v>
      </c>
      <c r="AT22">
        <f>AT$2*EXP(- AT$1 * ($B22*_c+'Input spectra'!$Q21))</f>
        <v>4.510516760489964E-83</v>
      </c>
      <c r="AU22">
        <f>AU$2*EXP(- AU$1 * ($B22*_c+'Input spectra'!$Q21))</f>
        <v>5.9918214461791635E-85</v>
      </c>
      <c r="AV22">
        <f>AV$2*EXP(- AV$1 * ($B22*_c+'Input spectra'!$Q21))</f>
        <v>7.9586892327207086E-87</v>
      </c>
      <c r="AW22">
        <f>AW$2*EXP(- AW$1 * ($B22*_c+'Input spectra'!$Q21))</f>
        <v>9.5414655464703856E-89</v>
      </c>
      <c r="AX22">
        <f>AX$2*EXP(- AX$1 * ($B22*_c+'Input spectra'!$Q21))</f>
        <v>1.099559696199847E-90</v>
      </c>
      <c r="AY22">
        <f>AY$2*EXP(- AY$1 * ($B22*_c+'Input spectra'!$Q21))</f>
        <v>1.334927236201656E-92</v>
      </c>
      <c r="AZ22">
        <f>AZ$2*EXP(- AZ$1 * ($B22*_c+'Input spectra'!$Q21))</f>
        <v>1.6491803922130304E-94</v>
      </c>
      <c r="BA22">
        <f>BA$2*EXP(- BA$1 * ($B22*_c+'Input spectra'!$Q21))</f>
        <v>2.0575943784264855E-96</v>
      </c>
      <c r="BB22">
        <f>BB$2*EXP(- BB$1 * ($B22*_c+'Input spectra'!$Q21))</f>
        <v>2.5842638113743811E-98</v>
      </c>
      <c r="BC22">
        <f>BC$2*EXP(- BC$1 * ($B22*_c+'Input spectra'!$Q21))</f>
        <v>3.261739574257545E-100</v>
      </c>
      <c r="BD22">
        <f>BD$2*EXP(- BD$1 * ($B22*_c+'Input spectra'!$Q21))</f>
        <v>4.1327309559960512E-102</v>
      </c>
      <c r="BE22">
        <f>BE$2*EXP(- BE$1 * ($B22*_c+'Input spectra'!$Q21))</f>
        <v>5.2528289938767598E-104</v>
      </c>
      <c r="BF22">
        <f>BF$2*EXP(- BF$1 * ($B22*_c+'Input spectra'!$Q21))</f>
        <v>6.6942178959074647E-106</v>
      </c>
      <c r="BG22">
        <f>BG$2*EXP(- BG$1 * ($B22*_c+'Input spectra'!$Q21))</f>
        <v>8.5505744225384855E-108</v>
      </c>
      <c r="BH22">
        <f>BH$2*EXP(- BH$1 * ($B22*_c+'Input spectra'!$Q21))</f>
        <v>1.0943480788241641E-109</v>
      </c>
      <c r="BI22">
        <f>BI$2*EXP(- BI$1 * ($B22*_c+'Input spectra'!$Q21))</f>
        <v>1.4030797923223339E-111</v>
      </c>
      <c r="BJ22">
        <f>BJ$2*EXP(- BJ$1 * ($B22*_c+'Input spectra'!$Q21))</f>
        <v>1.8017591588802837E-113</v>
      </c>
      <c r="BK22">
        <f>BK$2*EXP(- BK$1 * ($B22*_c+'Input spectra'!$Q21))</f>
        <v>2.317038991151556E-115</v>
      </c>
      <c r="BL22">
        <f>BL$2*EXP(- BL$1 * ($B22*_c+'Input spectra'!$Q21))</f>
        <v>2.9835792780813363E-117</v>
      </c>
      <c r="BM22">
        <f>BM$2*EXP(- BM$1 * ($B22*_c+'Input spectra'!$Q21))</f>
        <v>3.8464769692064075E-119</v>
      </c>
      <c r="BN22">
        <f>BN$2*EXP(- BN$1 * ($B22*_c+'Input spectra'!$Q21))</f>
        <v>4.9644396618595535E-121</v>
      </c>
      <c r="BO22">
        <f>BO$2*EXP(- BO$1 * ($B22*_c+'Input spectra'!$Q21))</f>
        <v>6.4139325132676255E-123</v>
      </c>
      <c r="BP22">
        <f>BP$2*EXP(- BP$1 * ($B22*_c+'Input spectra'!$Q21))</f>
        <v>8.2945988589578317E-125</v>
      </c>
      <c r="BQ22">
        <f>BQ$2*EXP(- BQ$1 * ($B22*_c+'Input spectra'!$Q21))</f>
        <v>1.0736348368667706E-126</v>
      </c>
      <c r="BR22">
        <f>BR$2*EXP(- BR$1 * ($B22*_c+'Input spectra'!$Q21))</f>
        <v>1.3908629068395889E-128</v>
      </c>
      <c r="BS22">
        <f>BS$2*EXP(- BS$1 * ($B22*_c+'Input spectra'!$Q21))</f>
        <v>1.8032560348287048E-130</v>
      </c>
      <c r="BT22">
        <f>BT$2*EXP(- BT$1 * ($B22*_c+'Input spectra'!$Q21))</f>
        <v>2.3396815187552671E-132</v>
      </c>
      <c r="BU22">
        <f>BU$2*EXP(- BU$1 * ($B22*_c+'Input spectra'!$Q21))</f>
        <v>3.0378417078413712E-134</v>
      </c>
      <c r="BV22">
        <f>BV$2*EXP(- BV$1 * ($B22*_c+'Input spectra'!$Q21))</f>
        <v>3.9469981332220551E-136</v>
      </c>
      <c r="BW22">
        <f>BW$2*EXP(- BW$1 * ($B22*_c+'Input spectra'!$Q21))</f>
        <v>5.1315408987335031E-138</v>
      </c>
      <c r="BX22">
        <f>BX$2*EXP(- BX$1 * ($B22*_c+'Input spectra'!$Q21))</f>
        <v>6.6756670452248726E-140</v>
      </c>
      <c r="BY22">
        <f>BY$2*EXP(- BY$1 * ($B22*_c+'Input spectra'!$Q21))</f>
        <v>8.6895142754763867E-142</v>
      </c>
      <c r="BZ22">
        <f>BZ$2*EXP(- BZ$1 * ($B22*_c+'Input spectra'!$Q21))</f>
        <v>1.131720512994669E-143</v>
      </c>
      <c r="CA22">
        <f>CA$2*EXP(- CA$1 * ($B22*_c+'Input spectra'!$Q21))</f>
        <v>1.4747399662880869E-145</v>
      </c>
      <c r="CB22">
        <f>CB$2*EXP(- CB$1 * ($B22*_c+'Input spectra'!$Q21))</f>
        <v>1.9227142719805446E-147</v>
      </c>
      <c r="CC22">
        <f>CC$2*EXP(- CC$1 * ($B22*_c+'Input spectra'!$Q21))</f>
        <v>2.5080039336379228E-149</v>
      </c>
      <c r="CD22">
        <f>CD$2*EXP(- CD$1 * ($B22*_c+'Input spectra'!$Q21))</f>
        <v>3.2730117374694718E-151</v>
      </c>
      <c r="CE22">
        <f>CE$2*EXP(- CE$1 * ($B22*_c+'Input spectra'!$Q21))</f>
        <v>4.273316507512654E-153</v>
      </c>
      <c r="CF22">
        <f>CF$2*EXP(- CF$1 * ($B22*_c+'Input spectra'!$Q21))</f>
        <v>5.581789540347959E-155</v>
      </c>
      <c r="CG22">
        <f>CG$2*EXP(- CG$1 * ($B22*_c+'Input spectra'!$Q21))</f>
        <v>7.2940031989585957E-157</v>
      </c>
      <c r="CH22">
        <f>CH$2*EXP(- CH$1 * ($B22*_c+'Input spectra'!$Q21))</f>
        <v>9.535338988006662E-159</v>
      </c>
      <c r="CI22">
        <f>CI$2*EXP(- CI$1 * ($B22*_c+'Input spectra'!$Q21))</f>
        <v>1.2470331316512227E-160</v>
      </c>
      <c r="CJ22">
        <f>CJ$2*EXP(- CJ$1 * ($B22*_c+'Input spectra'!$Q21))</f>
        <v>1.6314952957755317E-162</v>
      </c>
      <c r="CK22">
        <f>CK$2*EXP(- CK$1 * ($B22*_c+'Input spectra'!$Q21))</f>
        <v>2.1352771972523958E-164</v>
      </c>
      <c r="CL22">
        <f>CL$2*EXP(- CL$1 * ($B22*_c+'Input spectra'!$Q21))</f>
        <v>2.7956204765096192E-166</v>
      </c>
      <c r="CM22">
        <f>CM$2*EXP(- CM$1 * ($B22*_c+'Input spectra'!$Q21))</f>
        <v>3.6614478681490263E-168</v>
      </c>
      <c r="CN22">
        <f>CN$2*EXP(- CN$1 * ($B22*_c+'Input spectra'!$Q21))</f>
        <v>4.7970430081894255E-170</v>
      </c>
      <c r="CO22">
        <f>CO$2*EXP(- CO$1 * ($B22*_c+'Input spectra'!$Q21))</f>
        <v>6.2868939651468152E-172</v>
      </c>
      <c r="CP22">
        <f>CP$2*EXP(- CP$1 * ($B22*_c+'Input spectra'!$Q21))</f>
        <v>8.2420698038657542E-174</v>
      </c>
      <c r="CQ22">
        <f>CQ$2*EXP(- CQ$1 * ($B22*_c+'Input spectra'!$Q21))</f>
        <v>7.1565064751218879E-176</v>
      </c>
      <c r="CR22">
        <f>CR$2*EXP(- CR$1 * ($B22*_c+'Input spectra'!$Q21))</f>
        <v>6.268730756924482E-178</v>
      </c>
      <c r="CS22">
        <f>CS$2*EXP(- CS$1 * ($B22*_c+'Input spectra'!$Q21))</f>
        <v>5.8548058569304372E-180</v>
      </c>
      <c r="CT22">
        <f>CT$2*EXP(- CT$1 * ($B22*_c+'Input spectra'!$Q21))</f>
        <v>5.4928510296615789E-182</v>
      </c>
      <c r="CU22">
        <f>CU$2*EXP(- CU$1 * ($B22*_c+'Input spectra'!$Q21))</f>
        <v>5.0580669050710188E-184</v>
      </c>
      <c r="CV22">
        <f>CV$2*EXP(- CV$1 * ($B22*_c+'Input spectra'!$Q21))</f>
        <v>4.4840492263560048E-186</v>
      </c>
      <c r="CW22">
        <f>CW$2*EXP(- CW$1 * ($B22*_c+'Input spectra'!$Q21))</f>
        <v>3.7345996236141923E-188</v>
      </c>
      <c r="CX22">
        <f>CX$2*EXP(- CX$1 * ($B22*_c+'Input spectra'!$Q21))</f>
        <v>2.8085596377965204E-190</v>
      </c>
      <c r="CY22">
        <f>CY$2*EXP(- CY$1 * ($B22*_c+'Input spectra'!$Q21))</f>
        <v>1.7612260387245168E-192</v>
      </c>
      <c r="CZ22">
        <f>CZ$2*EXP(- CZ$1 * ($B22*_c+'Input spectra'!$Q21))</f>
        <v>7.4326868571223235E-195</v>
      </c>
      <c r="DA22">
        <f>DA$2*EXP(- DA$1 * ($B22*_c+'Input spectra'!$Q21))</f>
        <v>6.3672768741562182E-198</v>
      </c>
      <c r="DB22">
        <f>DB$2*EXP(- DB$1 * ($B22*_c+'Input spectra'!$Q21))</f>
        <v>0</v>
      </c>
      <c r="DC22">
        <f>DC$2*EXP(- DC$1 * ($B22*_c+'Input spectra'!$Q21))</f>
        <v>0</v>
      </c>
      <c r="DD22">
        <f>DD$2*EXP(- DD$1 * ($B22*_c+'Input spectra'!$Q21))</f>
        <v>0</v>
      </c>
      <c r="DE22">
        <f>DE$2*EXP(- DE$1 * ($B22*_c+'Input spectra'!$Q21))</f>
        <v>0</v>
      </c>
      <c r="DF22">
        <f>DF$2*EXP(- DF$1 * ($B22*_c+'Input spectra'!$Q21))</f>
        <v>0</v>
      </c>
      <c r="DG22">
        <f>DG$2*EXP(- DG$1 * ($B22*_c+'Input spectra'!$Q21))</f>
        <v>0</v>
      </c>
      <c r="DH22">
        <f>DH$2*EXP(- DH$1 * ($B22*_c+'Input spectra'!$Q21))</f>
        <v>0</v>
      </c>
      <c r="DI22">
        <f>DI$2*EXP(- DI$1 * ($B22*_c+'Input spectra'!$Q21))</f>
        <v>0</v>
      </c>
      <c r="DJ22">
        <f>DJ$2*EXP(- DJ$1 * ($B22*_c+'Input spectra'!$Q21))</f>
        <v>0</v>
      </c>
      <c r="DK22">
        <f>DK$2*EXP(- DK$1 * ($B22*_c+'Input spectra'!$Q21))</f>
        <v>0</v>
      </c>
      <c r="DL22">
        <f>DL$2*EXP(- DL$1 * ($B22*_c+'Input spectra'!$Q21))</f>
        <v>0</v>
      </c>
      <c r="DM22">
        <f>DM$2*EXP(- DM$1 * ($B22*_c+'Input spectra'!$Q21))</f>
        <v>0</v>
      </c>
      <c r="DN22">
        <f>DN$2*EXP(- DN$1 * ($B22*_c+'Input spectra'!$Q21))</f>
        <v>0</v>
      </c>
      <c r="DO22">
        <f>DO$2*EXP(- DO$1 * ($B22*_c+'Input spectra'!$Q21))</f>
        <v>0</v>
      </c>
      <c r="DP22">
        <f>DP$2*EXP(- DP$1 * ($B22*_c+'Input spectra'!$Q21))</f>
        <v>0</v>
      </c>
      <c r="DQ22">
        <f>DQ$2*EXP(- DQ$1 * ($B22*_c+'Input spectra'!$Q21))</f>
        <v>0</v>
      </c>
      <c r="DR22">
        <f>DR$2*EXP(- DR$1 * ($B22*_c+'Input spectra'!$Q21))</f>
        <v>0</v>
      </c>
      <c r="DS22">
        <f>DS$2*EXP(- DS$1 * ($B22*_c+'Input spectra'!$Q21))</f>
        <v>0</v>
      </c>
      <c r="DT22">
        <f>DT$2*EXP(- DT$1 * ($B22*_c+'Input spectra'!$Q21))</f>
        <v>0</v>
      </c>
      <c r="DU22">
        <f>DU$2*EXP(- DU$1 * ($B22*_c+'Input spectra'!$Q21))</f>
        <v>0</v>
      </c>
      <c r="DV22">
        <f>DV$2*EXP(- DV$1 * ($B22*_c+'Input spectra'!$Q21))</f>
        <v>0</v>
      </c>
      <c r="DW22">
        <f>DW$2*EXP(- DW$1 * ($B22*_c+'Input spectra'!$Q21))</f>
        <v>0</v>
      </c>
      <c r="DX22">
        <f>DX$2*EXP(- DX$1 * ($B22*_c+'Input spectra'!$Q21))</f>
        <v>0</v>
      </c>
      <c r="DY22">
        <f>DY$2*EXP(- DY$1 * ($B22*_c+'Input spectra'!$Q21))</f>
        <v>0</v>
      </c>
      <c r="DZ22">
        <f>DZ$2*EXP(- DZ$1 * ($B22*_c+'Input spectra'!$Q21))</f>
        <v>0</v>
      </c>
      <c r="EA22">
        <f>EA$2*EXP(- EA$1 * ($B22*_c+'Input spectra'!$Q21))</f>
        <v>0</v>
      </c>
      <c r="EB22">
        <f>EB$2*EXP(- EB$1 * ($B22*_c+'Input spectra'!$Q21))</f>
        <v>0</v>
      </c>
      <c r="EC22">
        <f>EC$2*EXP(- EC$1 * ($B22*_c+'Input spectra'!$Q21))</f>
        <v>0</v>
      </c>
      <c r="ED22">
        <f>ED$2*EXP(- ED$1 * ($B22*_c+'Input spectra'!$Q21))</f>
        <v>0</v>
      </c>
      <c r="EE22">
        <f>EE$2*EXP(- EE$1 * ($B22*_c+'Input spectra'!$Q21))</f>
        <v>0</v>
      </c>
      <c r="EF22">
        <f>EF$2*EXP(- EF$1 * ($B22*_c+'Input spectra'!$Q21))</f>
        <v>0</v>
      </c>
      <c r="EG22">
        <f>EG$2*EXP(- EG$1 * ($B22*_c+'Input spectra'!$Q21))</f>
        <v>0</v>
      </c>
      <c r="EH22">
        <f>EH$2*EXP(- EH$1 * ($B22*_c+'Input spectra'!$Q21))</f>
        <v>0</v>
      </c>
      <c r="EI22">
        <f>EI$2*EXP(- EI$1 * ($B22*_c+'Input spectra'!$Q21))</f>
        <v>0</v>
      </c>
      <c r="EJ22">
        <f>EJ$2*EXP(- EJ$1 * ($B22*_c+'Input spectra'!$Q21))</f>
        <v>0</v>
      </c>
      <c r="EK22">
        <f>EK$2*EXP(- EK$1 * ($B22*_c+'Input spectra'!$Q21))</f>
        <v>0</v>
      </c>
      <c r="EL22">
        <f>EL$2*EXP(- EL$1 * ($B22*_c+'Input spectra'!$Q21))</f>
        <v>0</v>
      </c>
      <c r="EM22">
        <f>EM$2*EXP(- EM$1 * ($B22*_c+'Input spectra'!$Q21))</f>
        <v>0</v>
      </c>
      <c r="EN22">
        <f>EN$2*EXP(- EN$1 * ($B22*_c+'Input spectra'!$Q21))</f>
        <v>0</v>
      </c>
      <c r="EO22">
        <f>EO$2*EXP(- EO$1 * ($B22*_c+'Input spectra'!$Q21))</f>
        <v>0</v>
      </c>
      <c r="EP22">
        <f>EP$2*EXP(- EP$1 * ($B22*_c+'Input spectra'!$Q21))</f>
        <v>0</v>
      </c>
      <c r="EQ22">
        <f>EQ$2*EXP(- EQ$1 * ($B22*_c+'Input spectra'!$Q21))</f>
        <v>0</v>
      </c>
      <c r="ER22">
        <f>ER$2*EXP(- ER$1 * ($B22*_c+'Input spectra'!$Q21))</f>
        <v>0</v>
      </c>
      <c r="ES22">
        <f>ES$2*EXP(- ES$1 * ($B22*_c+'Input spectra'!$Q21))</f>
        <v>0</v>
      </c>
      <c r="ET22">
        <f>ET$2*EXP(- ET$1 * ($B22*_c+'Input spectra'!$Q21))</f>
        <v>0</v>
      </c>
      <c r="EU22">
        <f>EU$2*EXP(- EU$1 * ($B22*_c+'Input spectra'!$Q21))</f>
        <v>0</v>
      </c>
      <c r="EV22">
        <f>EV$2*EXP(- EV$1 * ($B22*_c+'Input spectra'!$Q21))</f>
        <v>0</v>
      </c>
      <c r="EW22">
        <f>EW$2*EXP(- EW$1 * ($B22*_c+'Input spectra'!$Q21))</f>
        <v>0</v>
      </c>
      <c r="EY22">
        <f t="shared" si="0"/>
        <v>2.0932936439846905E-2</v>
      </c>
      <c r="FB22">
        <f>(1-EXP(-(B22*_c+'Input spectra'!$Q21)*_t))/2</f>
        <v>0.49999999978183779</v>
      </c>
      <c r="FC22">
        <f>LN(1-FB22)/(-(B22*_c+'Input spectra'!$Q21))</f>
        <v>1.6080334880044938E-2</v>
      </c>
    </row>
    <row r="23" spans="1:159" x14ac:dyDescent="0.25">
      <c r="A23">
        <v>380</v>
      </c>
      <c r="B23">
        <f>'Input spectra'!B22</f>
        <v>1.3569812869401401</v>
      </c>
      <c r="C23">
        <f>C$2*EXP(- C$1 * ($B23*_c+'Input spectra'!$Q22))</f>
        <v>2.0653927966864227E-2</v>
      </c>
      <c r="D23">
        <f>D$2*EXP(- D$1 * ($B23*_c+'Input spectra'!$Q22))</f>
        <v>3.4676970555347846E-4</v>
      </c>
      <c r="E23">
        <f>E$2*EXP(- E$1 * ($B23*_c+'Input spectra'!$Q22))</f>
        <v>5.8217864163016722E-6</v>
      </c>
      <c r="F23">
        <f>F$2*EXP(- F$1 * ($B23*_c+'Input spectra'!$Q22))</f>
        <v>9.7734448705073353E-8</v>
      </c>
      <c r="G23">
        <f>G$2*EXP(- G$1 * ($B23*_c+'Input spectra'!$Q22))</f>
        <v>1.6406464098654502E-9</v>
      </c>
      <c r="H23">
        <f>H$2*EXP(- H$1 * ($B23*_c+'Input spectra'!$Q22))</f>
        <v>2.7539616026546078E-11</v>
      </c>
      <c r="I23">
        <f>I$2*EXP(- I$1 * ($B23*_c+'Input spectra'!$Q22))</f>
        <v>4.6224898004965369E-13</v>
      </c>
      <c r="J23">
        <f>J$2*EXP(- J$1 * ($B23*_c+'Input spectra'!$Q22))</f>
        <v>7.7583408481597268E-15</v>
      </c>
      <c r="K23">
        <f>K$2*EXP(- K$1 * ($B23*_c+'Input spectra'!$Q22))</f>
        <v>1.3020755227339238E-16</v>
      </c>
      <c r="L23">
        <f>L$2*EXP(- L$1 * ($B23*_c+'Input spectra'!$Q22))</f>
        <v>2.1851312206340425E-18</v>
      </c>
      <c r="M23">
        <f>M$2*EXP(- M$1 * ($B23*_c+'Input spectra'!$Q22))</f>
        <v>3.666844483168288E-20</v>
      </c>
      <c r="N23">
        <f>N$2*EXP(- N$1 * ($B23*_c+'Input spectra'!$Q22))</f>
        <v>6.1529114640338805E-22</v>
      </c>
      <c r="O23">
        <f>O$2*EXP(- O$1 * ($B23*_c+'Input spectra'!$Q22))</f>
        <v>1.0323848444659218E-23</v>
      </c>
      <c r="P23">
        <f>P$2*EXP(- P$1 * ($B23*_c+'Input spectra'!$Q22))</f>
        <v>1.7321078042056829E-25</v>
      </c>
      <c r="Q23">
        <f>Q$2*EXP(- Q$1 * ($B23*_c+'Input spectra'!$Q22))</f>
        <v>2.9058963089878278E-27</v>
      </c>
      <c r="R23">
        <f>R$2*EXP(- R$1 * ($B23*_c+'Input spectra'!$Q22))</f>
        <v>4.8747993812620628E-29</v>
      </c>
      <c r="S23">
        <f>S$2*EXP(- S$1 * ($B23*_c+'Input spectra'!$Q22))</f>
        <v>8.1771949466038642E-31</v>
      </c>
      <c r="T23">
        <f>T$2*EXP(- T$1 * ($B23*_c+'Input spectra'!$Q22))</f>
        <v>1.3715841111330584E-32</v>
      </c>
      <c r="U23">
        <f>U$2*EXP(- U$1 * ($B23*_c+'Input spectra'!$Q22))</f>
        <v>2.3004380184165966E-34</v>
      </c>
      <c r="V23">
        <f>V$2*EXP(- V$1 * ($B23*_c+'Input spectra'!$Q22))</f>
        <v>3.8580523768012485E-36</v>
      </c>
      <c r="W23">
        <f>W$2*EXP(- W$1 * ($B23*_c+'Input spectra'!$Q22))</f>
        <v>6.4698569186325727E-38</v>
      </c>
      <c r="X23">
        <f>X$2*EXP(- X$1 * ($B23*_c+'Input spectra'!$Q22))</f>
        <v>1.084899917558426E-39</v>
      </c>
      <c r="Y23">
        <f>Y$2*EXP(- Y$1 * ($B23*_c+'Input spectra'!$Q22))</f>
        <v>1.819083246032428E-41</v>
      </c>
      <c r="Z23">
        <f>Z$2*EXP(- Z$1 * ($B23*_c+'Input spectra'!$Q22))</f>
        <v>3.0498804103468621E-43</v>
      </c>
      <c r="AA23">
        <f>AA$2*EXP(- AA$1 * ($B23*_c+'Input spectra'!$Q22))</f>
        <v>5.1130473155883902E-45</v>
      </c>
      <c r="AB23">
        <f>AB$2*EXP(- AB$1 * ($B23*_c+'Input spectra'!$Q22))</f>
        <v>8.5712268284684417E-47</v>
      </c>
      <c r="AC23">
        <f>AC$2*EXP(- AC$1 * ($B23*_c+'Input spectra'!$Q22))</f>
        <v>1.4367186707813327E-48</v>
      </c>
      <c r="AD23">
        <f>AD$2*EXP(- AD$1 * ($B23*_c+'Input spectra'!$Q22))</f>
        <v>2.4080496215995702E-50</v>
      </c>
      <c r="AE23">
        <f>AE$2*EXP(- AE$1 * ($B23*_c+'Input spectra'!$Q22))</f>
        <v>4.0357424136659401E-52</v>
      </c>
      <c r="AF23">
        <f>AF$2*EXP(- AF$1 * ($B23*_c+'Input spectra'!$Q22))</f>
        <v>6.7630889725148451E-54</v>
      </c>
      <c r="AG23">
        <f>AG$2*EXP(- AG$1 * ($B23*_c+'Input spectra'!$Q22))</f>
        <v>1.1332604780026221E-55</v>
      </c>
      <c r="AH23">
        <f>AH$2*EXP(- AH$1 * ($B23*_c+'Input spectra'!$Q22))</f>
        <v>1.8987888501828305E-57</v>
      </c>
      <c r="AI23">
        <f>AI$2*EXP(- AI$1 * ($B23*_c+'Input spectra'!$Q22))</f>
        <v>3.1811575391103494E-59</v>
      </c>
      <c r="AJ23">
        <f>AJ$2*EXP(- AJ$1 * ($B23*_c+'Input spectra'!$Q22))</f>
        <v>5.3291080087909346E-61</v>
      </c>
      <c r="AK23">
        <f>AK$2*EXP(- AK$1 * ($B23*_c+'Input spectra'!$Q22))</f>
        <v>8.9265564311947703E-63</v>
      </c>
      <c r="AL23">
        <f>AL$2*EXP(- AL$1 * ($B23*_c+'Input spectra'!$Q22))</f>
        <v>1.4951084554105916E-64</v>
      </c>
      <c r="AM23">
        <f>AM$2*EXP(- AM$1 * ($B23*_c+'Input spectra'!$Q22))</f>
        <v>2.5039171311821844E-66</v>
      </c>
      <c r="AN23">
        <f>AN$2*EXP(- AN$1 * ($B23*_c+'Input spectra'!$Q22))</f>
        <v>4.193000299874339E-68</v>
      </c>
      <c r="AO23">
        <f>AO$2*EXP(- AO$1 * ($B23*_c+'Input spectra'!$Q22))</f>
        <v>7.0208011973588915E-70</v>
      </c>
      <c r="AP23">
        <f>AP$2*EXP(- AP$1 * ($B23*_c+'Input spectra'!$Q22))</f>
        <v>1.1754507148245691E-71</v>
      </c>
      <c r="AQ23">
        <f>AQ$2*EXP(- AQ$1 * ($B23*_c+'Input spectra'!$Q22))</f>
        <v>1.9677831593454569E-73</v>
      </c>
      <c r="AR23">
        <f>AR$2*EXP(- AR$1 * ($B23*_c+'Input spectra'!$Q22))</f>
        <v>3.2938528423351582E-75</v>
      </c>
      <c r="AS23">
        <f>AS$2*EXP(- AS$1 * ($B23*_c+'Input spectra'!$Q22))</f>
        <v>5.5129534604176893E-77</v>
      </c>
      <c r="AT23">
        <f>AT$2*EXP(- AT$1 * ($B23*_c+'Input spectra'!$Q22))</f>
        <v>9.2260680375706838E-79</v>
      </c>
      <c r="AU23">
        <f>AU$2*EXP(- AU$1 * ($B23*_c+'Input spectra'!$Q22))</f>
        <v>1.5438324086699191E-80</v>
      </c>
      <c r="AV23">
        <f>AV$2*EXP(- AV$1 * ($B23*_c+'Input spectra'!$Q22))</f>
        <v>2.583055727083224E-82</v>
      </c>
      <c r="AW23">
        <f>AW$2*EXP(- AW$1 * ($B23*_c+'Input spectra'!$Q22))</f>
        <v>3.9008410457684283E-84</v>
      </c>
      <c r="AX23">
        <f>AX$2*EXP(- AX$1 * ($B23*_c+'Input spectra'!$Q22))</f>
        <v>5.6625613240810699E-86</v>
      </c>
      <c r="AY23">
        <f>AY$2*EXP(- AY$1 * ($B23*_c+'Input spectra'!$Q22))</f>
        <v>8.6596958363351276E-88</v>
      </c>
      <c r="AZ23">
        <f>AZ$2*EXP(- AZ$1 * ($B23*_c+'Input spectra'!$Q22))</f>
        <v>1.3476097523621012E-89</v>
      </c>
      <c r="BA23">
        <f>BA$2*EXP(- BA$1 * ($B23*_c+'Input spectra'!$Q22))</f>
        <v>2.1179060242921303E-91</v>
      </c>
      <c r="BB23">
        <f>BB$2*EXP(- BB$1 * ($B23*_c+'Input spectra'!$Q22))</f>
        <v>3.3506935172134107E-93</v>
      </c>
      <c r="BC23">
        <f>BC$2*EXP(- BC$1 * ($B23*_c+'Input spectra'!$Q22))</f>
        <v>5.3271887006170525E-95</v>
      </c>
      <c r="BD23">
        <f>BD$2*EXP(- BD$1 * ($B23*_c+'Input spectra'!$Q22))</f>
        <v>8.5023087067748539E-97</v>
      </c>
      <c r="BE23">
        <f>BE$2*EXP(- BE$1 * ($B23*_c+'Input spectra'!$Q22))</f>
        <v>1.3612689458218257E-98</v>
      </c>
      <c r="BF23">
        <f>BF$2*EXP(- BF$1 * ($B23*_c+'Input spectra'!$Q22))</f>
        <v>2.1852516536884038E-100</v>
      </c>
      <c r="BG23">
        <f>BG$2*EXP(- BG$1 * ($B23*_c+'Input spectra'!$Q22))</f>
        <v>3.5159917134907607E-102</v>
      </c>
      <c r="BH23">
        <f>BH$2*EXP(- BH$1 * ($B23*_c+'Input spectra'!$Q22))</f>
        <v>5.6683801660792263E-104</v>
      </c>
      <c r="BI23">
        <f>BI$2*EXP(- BI$1 * ($B23*_c+'Input spectra'!$Q22))</f>
        <v>9.1545457232311103E-106</v>
      </c>
      <c r="BJ23">
        <f>BJ$2*EXP(- BJ$1 * ($B23*_c+'Input spectra'!$Q22))</f>
        <v>1.4808194331897446E-107</v>
      </c>
      <c r="BK23">
        <f>BK$2*EXP(- BK$1 * ($B23*_c+'Input spectra'!$Q22))</f>
        <v>2.3987757366168331E-109</v>
      </c>
      <c r="BL23">
        <f>BL$2*EXP(- BL$1 * ($B23*_c+'Input spectra'!$Q22))</f>
        <v>3.890853024230629E-111</v>
      </c>
      <c r="BM23">
        <f>BM$2*EXP(- BM$1 * ($B23*_c+'Input spectra'!$Q22))</f>
        <v>6.3186066243411443E-113</v>
      </c>
      <c r="BN23">
        <f>BN$2*EXP(- BN$1 * ($B23*_c+'Input spectra'!$Q22))</f>
        <v>1.0272575859333459E-114</v>
      </c>
      <c r="BO23">
        <f>BO$2*EXP(- BO$1 * ($B23*_c+'Input spectra'!$Q22))</f>
        <v>1.6718004772464413E-116</v>
      </c>
      <c r="BP23">
        <f>BP$2*EXP(- BP$1 * ($B23*_c+'Input spectra'!$Q22))</f>
        <v>2.7233683435774982E-118</v>
      </c>
      <c r="BQ23">
        <f>BQ$2*EXP(- BQ$1 * ($B23*_c+'Input spectra'!$Q22))</f>
        <v>4.4403635663202748E-120</v>
      </c>
      <c r="BR23">
        <f>BR$2*EXP(- BR$1 * ($B23*_c+'Input spectra'!$Q22))</f>
        <v>7.2459811368720365E-122</v>
      </c>
      <c r="BS23">
        <f>BS$2*EXP(- BS$1 * ($B23*_c+'Input spectra'!$Q22))</f>
        <v>1.183371775716439E-123</v>
      </c>
      <c r="BT23">
        <f>BT$2*EXP(- BT$1 * ($B23*_c+'Input spectra'!$Q22))</f>
        <v>1.9340669139209773E-125</v>
      </c>
      <c r="BU23">
        <f>BU$2*EXP(- BU$1 * ($B23*_c+'Input spectra'!$Q22))</f>
        <v>3.1632304295537646E-127</v>
      </c>
      <c r="BV23">
        <f>BV$2*EXP(- BV$1 * ($B23*_c+'Input spectra'!$Q22))</f>
        <v>5.1770641779439161E-129</v>
      </c>
      <c r="BW23">
        <f>BW$2*EXP(- BW$1 * ($B23*_c+'Input spectra'!$Q22))</f>
        <v>8.4784284762721394E-131</v>
      </c>
      <c r="BX23">
        <f>BX$2*EXP(- BX$1 * ($B23*_c+'Input spectra'!$Q22))</f>
        <v>1.3893548209016173E-132</v>
      </c>
      <c r="BY23">
        <f>BY$2*EXP(- BY$1 * ($B23*_c+'Input spectra'!$Q22))</f>
        <v>2.278058875678082E-134</v>
      </c>
      <c r="BZ23">
        <f>BZ$2*EXP(- BZ$1 * ($B23*_c+'Input spectra'!$Q22))</f>
        <v>3.7373138407140267E-136</v>
      </c>
      <c r="CA23">
        <f>CA$2*EXP(- CA$1 * ($B23*_c+'Input spectra'!$Q22))</f>
        <v>6.1346073402447101E-138</v>
      </c>
      <c r="CB23">
        <f>CB$2*EXP(- CB$1 * ($B23*_c+'Input spectra'!$Q22))</f>
        <v>1.0074813334856429E-139</v>
      </c>
      <c r="CC23">
        <f>CC$2*EXP(- CC$1 * ($B23*_c+'Input spectra'!$Q22))</f>
        <v>1.6553941269097623E-141</v>
      </c>
      <c r="CD23">
        <f>CD$2*EXP(- CD$1 * ($B23*_c+'Input spectra'!$Q22))</f>
        <v>2.7212704009603446E-143</v>
      </c>
      <c r="CE23">
        <f>CE$2*EXP(- CE$1 * ($B23*_c+'Input spectra'!$Q22))</f>
        <v>4.47548529010975E-145</v>
      </c>
      <c r="CF23">
        <f>CF$2*EXP(- CF$1 * ($B23*_c+'Input spectra'!$Q22))</f>
        <v>7.3637573548489722E-147</v>
      </c>
      <c r="CG23">
        <f>CG$2*EXP(- CG$1 * ($B23*_c+'Input spectra'!$Q22))</f>
        <v>1.2121124160241456E-148</v>
      </c>
      <c r="CH23">
        <f>CH$2*EXP(- CH$1 * ($B23*_c+'Input spectra'!$Q22))</f>
        <v>1.9960160354149029E-150</v>
      </c>
      <c r="CI23">
        <f>CI$2*EXP(- CI$1 * ($B23*_c+'Input spectra'!$Q22))</f>
        <v>3.2881893575584681E-152</v>
      </c>
      <c r="CJ23">
        <f>CJ$2*EXP(- CJ$1 * ($B23*_c+'Input spectra'!$Q22))</f>
        <v>5.4189555863573866E-154</v>
      </c>
      <c r="CK23">
        <f>CK$2*EXP(- CK$1 * ($B23*_c+'Input spectra'!$Q22))</f>
        <v>8.9337740926506868E-156</v>
      </c>
      <c r="CL23">
        <f>CL$2*EXP(- CL$1 * ($B23*_c+'Input spectra'!$Q22))</f>
        <v>1.4733633254323637E-157</v>
      </c>
      <c r="CM23">
        <f>CM$2*EXP(- CM$1 * ($B23*_c+'Input spectra'!$Q22))</f>
        <v>2.4307228071894638E-159</v>
      </c>
      <c r="CN23">
        <f>CN$2*EXP(- CN$1 * ($B23*_c+'Input spectra'!$Q22))</f>
        <v>4.0115030942238201E-161</v>
      </c>
      <c r="CO23">
        <f>CO$2*EXP(- CO$1 * ($B23*_c+'Input spectra'!$Q22))</f>
        <v>6.6224790540848223E-163</v>
      </c>
      <c r="CP23">
        <f>CP$2*EXP(- CP$1 * ($B23*_c+'Input spectra'!$Q22))</f>
        <v>1.0936331966233815E-164</v>
      </c>
      <c r="CQ23">
        <f>CQ$2*EXP(- CQ$1 * ($B23*_c+'Input spectra'!$Q22))</f>
        <v>1.1961548434966116E-166</v>
      </c>
      <c r="CR23">
        <f>CR$2*EXP(- CR$1 * ($B23*_c+'Input spectra'!$Q22))</f>
        <v>1.3198266403804454E-168</v>
      </c>
      <c r="CS23">
        <f>CS$2*EXP(- CS$1 * ($B23*_c+'Input spectra'!$Q22))</f>
        <v>1.5527470401279829E-170</v>
      </c>
      <c r="CT23">
        <f>CT$2*EXP(- CT$1 * ($B23*_c+'Input spectra'!$Q22))</f>
        <v>1.8350038114256527E-172</v>
      </c>
      <c r="CU23">
        <f>CU$2*EXP(- CU$1 * ($B23*_c+'Input spectra'!$Q22))</f>
        <v>2.1285049177508231E-174</v>
      </c>
      <c r="CV23">
        <f>CV$2*EXP(- CV$1 * ($B23*_c+'Input spectra'!$Q22))</f>
        <v>2.37690266940103E-176</v>
      </c>
      <c r="CW23">
        <f>CW$2*EXP(- CW$1 * ($B23*_c+'Input spectra'!$Q22))</f>
        <v>2.4936529677561053E-178</v>
      </c>
      <c r="CX23">
        <f>CX$2*EXP(- CX$1 * ($B23*_c+'Input spectra'!$Q22))</f>
        <v>2.36225378646545E-180</v>
      </c>
      <c r="CY23">
        <f>CY$2*EXP(- CY$1 * ($B23*_c+'Input spectra'!$Q22))</f>
        <v>1.8659883999508609E-182</v>
      </c>
      <c r="CZ23">
        <f>CZ$2*EXP(- CZ$1 * ($B23*_c+'Input spectra'!$Q22))</f>
        <v>9.9195190664788705E-185</v>
      </c>
      <c r="DA23">
        <f>DA$2*EXP(- DA$1 * ($B23*_c+'Input spectra'!$Q22))</f>
        <v>1.0704082653135378E-187</v>
      </c>
      <c r="DB23">
        <f>DB$2*EXP(- DB$1 * ($B23*_c+'Input spectra'!$Q22))</f>
        <v>0</v>
      </c>
      <c r="DC23">
        <f>DC$2*EXP(- DC$1 * ($B23*_c+'Input spectra'!$Q22))</f>
        <v>0</v>
      </c>
      <c r="DD23">
        <f>DD$2*EXP(- DD$1 * ($B23*_c+'Input spectra'!$Q22))</f>
        <v>0</v>
      </c>
      <c r="DE23">
        <f>DE$2*EXP(- DE$1 * ($B23*_c+'Input spectra'!$Q22))</f>
        <v>0</v>
      </c>
      <c r="DF23">
        <f>DF$2*EXP(- DF$1 * ($B23*_c+'Input spectra'!$Q22))</f>
        <v>0</v>
      </c>
      <c r="DG23">
        <f>DG$2*EXP(- DG$1 * ($B23*_c+'Input spectra'!$Q22))</f>
        <v>0</v>
      </c>
      <c r="DH23">
        <f>DH$2*EXP(- DH$1 * ($B23*_c+'Input spectra'!$Q22))</f>
        <v>0</v>
      </c>
      <c r="DI23">
        <f>DI$2*EXP(- DI$1 * ($B23*_c+'Input spectra'!$Q22))</f>
        <v>0</v>
      </c>
      <c r="DJ23">
        <f>DJ$2*EXP(- DJ$1 * ($B23*_c+'Input spectra'!$Q22))</f>
        <v>0</v>
      </c>
      <c r="DK23">
        <f>DK$2*EXP(- DK$1 * ($B23*_c+'Input spectra'!$Q22))</f>
        <v>0</v>
      </c>
      <c r="DL23">
        <f>DL$2*EXP(- DL$1 * ($B23*_c+'Input spectra'!$Q22))</f>
        <v>0</v>
      </c>
      <c r="DM23">
        <f>DM$2*EXP(- DM$1 * ($B23*_c+'Input spectra'!$Q22))</f>
        <v>0</v>
      </c>
      <c r="DN23">
        <f>DN$2*EXP(- DN$1 * ($B23*_c+'Input spectra'!$Q22))</f>
        <v>0</v>
      </c>
      <c r="DO23">
        <f>DO$2*EXP(- DO$1 * ($B23*_c+'Input spectra'!$Q22))</f>
        <v>0</v>
      </c>
      <c r="DP23">
        <f>DP$2*EXP(- DP$1 * ($B23*_c+'Input spectra'!$Q22))</f>
        <v>0</v>
      </c>
      <c r="DQ23">
        <f>DQ$2*EXP(- DQ$1 * ($B23*_c+'Input spectra'!$Q22))</f>
        <v>0</v>
      </c>
      <c r="DR23">
        <f>DR$2*EXP(- DR$1 * ($B23*_c+'Input spectra'!$Q22))</f>
        <v>0</v>
      </c>
      <c r="DS23">
        <f>DS$2*EXP(- DS$1 * ($B23*_c+'Input spectra'!$Q22))</f>
        <v>0</v>
      </c>
      <c r="DT23">
        <f>DT$2*EXP(- DT$1 * ($B23*_c+'Input spectra'!$Q22))</f>
        <v>0</v>
      </c>
      <c r="DU23">
        <f>DU$2*EXP(- DU$1 * ($B23*_c+'Input spectra'!$Q22))</f>
        <v>0</v>
      </c>
      <c r="DV23">
        <f>DV$2*EXP(- DV$1 * ($B23*_c+'Input spectra'!$Q22))</f>
        <v>0</v>
      </c>
      <c r="DW23">
        <f>DW$2*EXP(- DW$1 * ($B23*_c+'Input spectra'!$Q22))</f>
        <v>0</v>
      </c>
      <c r="DX23">
        <f>DX$2*EXP(- DX$1 * ($B23*_c+'Input spectra'!$Q22))</f>
        <v>0</v>
      </c>
      <c r="DY23">
        <f>DY$2*EXP(- DY$1 * ($B23*_c+'Input spectra'!$Q22))</f>
        <v>0</v>
      </c>
      <c r="DZ23">
        <f>DZ$2*EXP(- DZ$1 * ($B23*_c+'Input spectra'!$Q22))</f>
        <v>0</v>
      </c>
      <c r="EA23">
        <f>EA$2*EXP(- EA$1 * ($B23*_c+'Input spectra'!$Q22))</f>
        <v>0</v>
      </c>
      <c r="EB23">
        <f>EB$2*EXP(- EB$1 * ($B23*_c+'Input spectra'!$Q22))</f>
        <v>0</v>
      </c>
      <c r="EC23">
        <f>EC$2*EXP(- EC$1 * ($B23*_c+'Input spectra'!$Q22))</f>
        <v>0</v>
      </c>
      <c r="ED23">
        <f>ED$2*EXP(- ED$1 * ($B23*_c+'Input spectra'!$Q22))</f>
        <v>0</v>
      </c>
      <c r="EE23">
        <f>EE$2*EXP(- EE$1 * ($B23*_c+'Input spectra'!$Q22))</f>
        <v>0</v>
      </c>
      <c r="EF23">
        <f>EF$2*EXP(- EF$1 * ($B23*_c+'Input spectra'!$Q22))</f>
        <v>0</v>
      </c>
      <c r="EG23">
        <f>EG$2*EXP(- EG$1 * ($B23*_c+'Input spectra'!$Q22))</f>
        <v>0</v>
      </c>
      <c r="EH23">
        <f>EH$2*EXP(- EH$1 * ($B23*_c+'Input spectra'!$Q22))</f>
        <v>0</v>
      </c>
      <c r="EI23">
        <f>EI$2*EXP(- EI$1 * ($B23*_c+'Input spectra'!$Q22))</f>
        <v>0</v>
      </c>
      <c r="EJ23">
        <f>EJ$2*EXP(- EJ$1 * ($B23*_c+'Input spectra'!$Q22))</f>
        <v>0</v>
      </c>
      <c r="EK23">
        <f>EK$2*EXP(- EK$1 * ($B23*_c+'Input spectra'!$Q22))</f>
        <v>0</v>
      </c>
      <c r="EL23">
        <f>EL$2*EXP(- EL$1 * ($B23*_c+'Input spectra'!$Q22))</f>
        <v>0</v>
      </c>
      <c r="EM23">
        <f>EM$2*EXP(- EM$1 * ($B23*_c+'Input spectra'!$Q22))</f>
        <v>0</v>
      </c>
      <c r="EN23">
        <f>EN$2*EXP(- EN$1 * ($B23*_c+'Input spectra'!$Q22))</f>
        <v>0</v>
      </c>
      <c r="EO23">
        <f>EO$2*EXP(- EO$1 * ($B23*_c+'Input spectra'!$Q22))</f>
        <v>0</v>
      </c>
      <c r="EP23">
        <f>EP$2*EXP(- EP$1 * ($B23*_c+'Input spectra'!$Q22))</f>
        <v>0</v>
      </c>
      <c r="EQ23">
        <f>EQ$2*EXP(- EQ$1 * ($B23*_c+'Input spectra'!$Q22))</f>
        <v>0</v>
      </c>
      <c r="ER23">
        <f>ER$2*EXP(- ER$1 * ($B23*_c+'Input spectra'!$Q22))</f>
        <v>0</v>
      </c>
      <c r="ES23">
        <f>ES$2*EXP(- ES$1 * ($B23*_c+'Input spectra'!$Q22))</f>
        <v>0</v>
      </c>
      <c r="ET23">
        <f>ET$2*EXP(- ET$1 * ($B23*_c+'Input spectra'!$Q22))</f>
        <v>0</v>
      </c>
      <c r="EU23">
        <f>EU$2*EXP(- EU$1 * ($B23*_c+'Input spectra'!$Q22))</f>
        <v>0</v>
      </c>
      <c r="EV23">
        <f>EV$2*EXP(- EV$1 * ($B23*_c+'Input spectra'!$Q22))</f>
        <v>0</v>
      </c>
      <c r="EW23">
        <f>EW$2*EXP(- EW$1 * ($B23*_c+'Input spectra'!$Q22))</f>
        <v>0</v>
      </c>
      <c r="EY23">
        <f t="shared" si="0"/>
        <v>2.1006618861938879E-2</v>
      </c>
      <c r="FB23">
        <f>(1-EXP(-(B23*_c+'Input spectra'!$Q22)*_t))/2</f>
        <v>0.49999999930811456</v>
      </c>
      <c r="FC23">
        <f>LN(1-FB23)/(-(B23*_c+'Input spectra'!$Q22))</f>
        <v>1.6990189436016018E-2</v>
      </c>
    </row>
    <row r="24" spans="1:159" x14ac:dyDescent="0.25">
      <c r="A24">
        <v>385</v>
      </c>
      <c r="B24">
        <f>'Input spectra'!B23</f>
        <v>1.2802910970115799</v>
      </c>
      <c r="C24">
        <f>C$2*EXP(- C$1 * ($B24*_c+'Input spectra'!$Q23))</f>
        <v>2.0653927966864227E-2</v>
      </c>
      <c r="D24">
        <f>D$2*EXP(- D$1 * ($B24*_c+'Input spectra'!$Q23))</f>
        <v>4.3670018270327882E-4</v>
      </c>
      <c r="E24">
        <f>E$2*EXP(- E$1 * ($B24*_c+'Input spectra'!$Q23))</f>
        <v>9.2329549452911107E-6</v>
      </c>
      <c r="F24">
        <f>F$2*EXP(- F$1 * ($B24*_c+'Input spectra'!$Q23))</f>
        <v>1.9519753965699774E-7</v>
      </c>
      <c r="G24">
        <f>G$2*EXP(- G$1 * ($B24*_c+'Input spectra'!$Q23))</f>
        <v>4.1265193718683502E-9</v>
      </c>
      <c r="H24">
        <f>H$2*EXP(- H$1 * ($B24*_c+'Input spectra'!$Q23))</f>
        <v>8.7230628265556713E-11</v>
      </c>
      <c r="I24">
        <f>I$2*EXP(- I$1 * ($B24*_c+'Input spectra'!$Q23))</f>
        <v>1.8438657832021076E-12</v>
      </c>
      <c r="J24">
        <f>J$2*EXP(- J$1 * ($B24*_c+'Input spectra'!$Q23))</f>
        <v>3.8973052552770093E-14</v>
      </c>
      <c r="K24">
        <f>K$2*EXP(- K$1 * ($B24*_c+'Input spectra'!$Q23))</f>
        <v>8.2370929413309083E-16</v>
      </c>
      <c r="L24">
        <f>L$2*EXP(- L$1 * ($B24*_c+'Input spectra'!$Q23))</f>
        <v>1.7408347106757508E-17</v>
      </c>
      <c r="M24">
        <f>M$2*EXP(- M$1 * ($B24*_c+'Input spectra'!$Q23))</f>
        <v>3.6788724485811992E-19</v>
      </c>
      <c r="N24">
        <f>N$2*EXP(- N$1 * ($B24*_c+'Input spectra'!$Q23))</f>
        <v>7.7740106129050071E-21</v>
      </c>
      <c r="O24">
        <f>O$2*EXP(- O$1 * ($B24*_c+'Input spectra'!$Q23))</f>
        <v>1.6426623666882528E-22</v>
      </c>
      <c r="P24">
        <f>P$2*EXP(- P$1 * ($B24*_c+'Input spectra'!$Q23))</f>
        <v>3.4707539737123145E-24</v>
      </c>
      <c r="Q24">
        <f>Q$2*EXP(- Q$1 * ($B24*_c+'Input spectra'!$Q23))</f>
        <v>7.3328237808507997E-26</v>
      </c>
      <c r="R24">
        <f>R$2*EXP(- R$1 * ($B24*_c+'Input spectra'!$Q23))</f>
        <v>1.5491379967155438E-27</v>
      </c>
      <c r="S24">
        <f>S$2*EXP(- S$1 * ($B24*_c+'Input spectra'!$Q23))</f>
        <v>3.272502104161151E-29</v>
      </c>
      <c r="T24">
        <f>T$2*EXP(- T$1 * ($B24*_c+'Input spectra'!$Q23))</f>
        <v>6.9125813021578291E-31</v>
      </c>
      <c r="U24">
        <f>U$2*EXP(- U$1 * ($B24*_c+'Input spectra'!$Q23))</f>
        <v>1.4600595428153309E-32</v>
      </c>
      <c r="V24">
        <f>V$2*EXP(- V$1 * ($B24*_c+'Input spectra'!$Q23))</f>
        <v>3.083687597038389E-34</v>
      </c>
      <c r="W24">
        <f>W$2*EXP(- W$1 * ($B24*_c+'Input spectra'!$Q23))</f>
        <v>6.5123713185243539E-36</v>
      </c>
      <c r="X24">
        <f>X$2*EXP(- X$1 * ($B24*_c+'Input spectra'!$Q23))</f>
        <v>1.3752332964996848E-37</v>
      </c>
      <c r="Y24">
        <f>Y$2*EXP(- Y$1 * ($B24*_c+'Input spectra'!$Q23))</f>
        <v>2.903898955055009E-39</v>
      </c>
      <c r="Z24">
        <f>Z$2*EXP(- Z$1 * ($B24*_c+'Input spectra'!$Q23))</f>
        <v>6.1313196872762764E-41</v>
      </c>
      <c r="AA24">
        <f>AA$2*EXP(- AA$1 * ($B24*_c+'Input spectra'!$Q23))</f>
        <v>1.2944735651385175E-42</v>
      </c>
      <c r="AB24">
        <f>AB$2*EXP(- AB$1 * ($B24*_c+'Input spectra'!$Q23))</f>
        <v>2.7327417172777701E-44</v>
      </c>
      <c r="AC24">
        <f>AC$2*EXP(- AC$1 * ($B24*_c+'Input spectra'!$Q23))</f>
        <v>5.7685884734770174E-46</v>
      </c>
      <c r="AD24">
        <f>AD$2*EXP(- AD$1 * ($B24*_c+'Input spectra'!$Q23))</f>
        <v>1.2176023513758048E-47</v>
      </c>
      <c r="AE24">
        <f>AE$2*EXP(- AE$1 * ($B24*_c+'Input spectra'!$Q23))</f>
        <v>2.5698377775563432E-49</v>
      </c>
      <c r="AF24">
        <f>AF$2*EXP(- AF$1 * ($B24*_c+'Input spectra'!$Q23))</f>
        <v>5.4233745008863353E-51</v>
      </c>
      <c r="AG24">
        <f>AG$2*EXP(- AG$1 * ($B24*_c+'Input spectra'!$Q23))</f>
        <v>1.1444490450602337E-52</v>
      </c>
      <c r="AH24">
        <f>AH$2*EXP(- AH$1 * ($B24*_c+'Input spectra'!$Q23))</f>
        <v>2.4148247295634355E-54</v>
      </c>
      <c r="AI24">
        <f>AI$2*EXP(- AI$1 * ($B24*_c+'Input spectra'!$Q23))</f>
        <v>5.0949079595088886E-56</v>
      </c>
      <c r="AJ24">
        <f>AJ$2*EXP(- AJ$1 * ($B24*_c+'Input spectra'!$Q23))</f>
        <v>1.0748501272100767E-57</v>
      </c>
      <c r="AK24">
        <f>AK$2*EXP(- AK$1 * ($B24*_c+'Input spectra'!$Q23))</f>
        <v>2.267355237426441E-59</v>
      </c>
      <c r="AL24">
        <f>AL$2*EXP(- AL$1 * ($B24*_c+'Input spectra'!$Q23))</f>
        <v>4.7824510675665909E-61</v>
      </c>
      <c r="AM24">
        <f>AM$2*EXP(- AM$1 * ($B24*_c+'Input spectra'!$Q23))</f>
        <v>1.0086488855512373E-62</v>
      </c>
      <c r="AN24">
        <f>AN$2*EXP(- AN$1 * ($B24*_c+'Input spectra'!$Q23))</f>
        <v>2.1270964309688049E-64</v>
      </c>
      <c r="AO24">
        <f>AO$2*EXP(- AO$1 * ($B24*_c+'Input spectra'!$Q23))</f>
        <v>4.4852967858032987E-66</v>
      </c>
      <c r="AP24">
        <f>AP$2*EXP(- AP$1 * ($B24*_c+'Input spectra'!$Q23))</f>
        <v>9.4569514118387478E-68</v>
      </c>
      <c r="AQ24">
        <f>AQ$2*EXP(- AQ$1 * ($B24*_c+'Input spectra'!$Q23))</f>
        <v>1.9937293246172317E-69</v>
      </c>
      <c r="AR24">
        <f>AR$2*EXP(- AR$1 * ($B24*_c+'Input spectra'!$Q23))</f>
        <v>4.2027675821136722E-71</v>
      </c>
      <c r="AS24">
        <f>AS$2*EXP(- AS$1 * ($B24*_c+'Input spectra'!$Q23))</f>
        <v>8.8584498595054496E-73</v>
      </c>
      <c r="AT24">
        <f>AT$2*EXP(- AT$1 * ($B24*_c+'Input spectra'!$Q23))</f>
        <v>1.8669482590649722E-74</v>
      </c>
      <c r="AU24">
        <f>AU$2*EXP(- AU$1 * ($B24*_c+'Input spectra'!$Q23))</f>
        <v>3.9342142445643398E-76</v>
      </c>
      <c r="AV24">
        <f>AV$2*EXP(- AV$1 * ($B24*_c+'Input spectra'!$Q23))</f>
        <v>8.2896053009461936E-78</v>
      </c>
      <c r="AW24">
        <f>AW$2*EXP(- AW$1 * ($B24*_c+'Input spectra'!$Q23))</f>
        <v>1.5765238837785176E-79</v>
      </c>
      <c r="AX24">
        <f>AX$2*EXP(- AX$1 * ($B24*_c+'Input spectra'!$Q23))</f>
        <v>2.8820230046522314E-81</v>
      </c>
      <c r="AY24">
        <f>AY$2*EXP(- AY$1 * ($B24*_c+'Input spectra'!$Q23))</f>
        <v>5.5504652343426803E-83</v>
      </c>
      <c r="AZ24">
        <f>AZ$2*EXP(- AZ$1 * ($B24*_c+'Input spectra'!$Q23))</f>
        <v>1.0877600833424451E-84</v>
      </c>
      <c r="BA24">
        <f>BA$2*EXP(- BA$1 * ($B24*_c+'Input spectra'!$Q23))</f>
        <v>2.1528703780462058E-86</v>
      </c>
      <c r="BB24">
        <f>BB$2*EXP(- BB$1 * ($B24*_c+'Input spectra'!$Q23))</f>
        <v>4.2893168232591888E-88</v>
      </c>
      <c r="BC24">
        <f>BC$2*EXP(- BC$1 * ($B24*_c+'Input spectra'!$Q23))</f>
        <v>8.5880334060951769E-90</v>
      </c>
      <c r="BD24">
        <f>BD$2*EXP(- BD$1 * ($B24*_c+'Input spectra'!$Q23))</f>
        <v>1.7261349174630393E-91</v>
      </c>
      <c r="BE24">
        <f>BE$2*EXP(- BE$1 * ($B24*_c+'Input spectra'!$Q23))</f>
        <v>3.4803588847087609E-93</v>
      </c>
      <c r="BF24">
        <f>BF$2*EXP(- BF$1 * ($B24*_c+'Input spectra'!$Q23))</f>
        <v>7.0359666739709186E-95</v>
      </c>
      <c r="BG24">
        <f>BG$2*EXP(- BG$1 * ($B24*_c+'Input spectra'!$Q23))</f>
        <v>1.4256482423033753E-96</v>
      </c>
      <c r="BH24">
        <f>BH$2*EXP(- BH$1 * ($B24*_c+'Input spectra'!$Q23))</f>
        <v>2.894447880757558E-98</v>
      </c>
      <c r="BI24">
        <f>BI$2*EXP(- BI$1 * ($B24*_c+'Input spectra'!$Q23))</f>
        <v>5.8868881738186666E-100</v>
      </c>
      <c r="BJ24">
        <f>BJ$2*EXP(- BJ$1 * ($B24*_c+'Input spectra'!$Q23))</f>
        <v>1.1992046864487915E-101</v>
      </c>
      <c r="BK24">
        <f>BK$2*EXP(- BK$1 * ($B24*_c+'Input spectra'!$Q23))</f>
        <v>2.4463752998439543E-103</v>
      </c>
      <c r="BL24">
        <f>BL$2*EXP(- BL$1 * ($B24*_c+'Input spectra'!$Q23))</f>
        <v>4.9971281337872448E-105</v>
      </c>
      <c r="BM24">
        <f>BM$2*EXP(- BM$1 * ($B24*_c+'Input spectra'!$Q23))</f>
        <v>1.0219724824037369E-106</v>
      </c>
      <c r="BN24">
        <f>BN$2*EXP(- BN$1 * ($B24*_c+'Input spectra'!$Q23))</f>
        <v>2.0923747220663479E-108</v>
      </c>
      <c r="BO24">
        <f>BO$2*EXP(- BO$1 * ($B24*_c+'Input spectra'!$Q23))</f>
        <v>4.2883159606541791E-110</v>
      </c>
      <c r="BP24">
        <f>BP$2*EXP(- BP$1 * ($B24*_c+'Input spectra'!$Q23))</f>
        <v>8.7973311575785367E-112</v>
      </c>
      <c r="BQ24">
        <f>BQ$2*EXP(- BQ$1 * ($B24*_c+'Input spectra'!$Q23))</f>
        <v>1.80636416887792E-113</v>
      </c>
      <c r="BR24">
        <f>BR$2*EXP(- BR$1 * ($B24*_c+'Input spectra'!$Q23))</f>
        <v>3.7121558607480037E-115</v>
      </c>
      <c r="BS24">
        <f>BS$2*EXP(- BS$1 * ($B24*_c+'Input spectra'!$Q23))</f>
        <v>7.6347080455177365E-117</v>
      </c>
      <c r="BT24">
        <f>BT$2*EXP(- BT$1 * ($B24*_c+'Input spectra'!$Q23))</f>
        <v>1.5713934795883614E-118</v>
      </c>
      <c r="BU24">
        <f>BU$2*EXP(- BU$1 * ($B24*_c+'Input spectra'!$Q23))</f>
        <v>3.236581183514347E-120</v>
      </c>
      <c r="BV24">
        <f>BV$2*EXP(- BV$1 * ($B24*_c+'Input spectra'!$Q23))</f>
        <v>6.6708541871105328E-122</v>
      </c>
      <c r="BW24">
        <f>BW$2*EXP(- BW$1 * ($B24*_c+'Input spectra'!$Q23))</f>
        <v>1.3758005661543625E-123</v>
      </c>
      <c r="BX24">
        <f>BX$2*EXP(- BX$1 * ($B24*_c+'Input spectra'!$Q23))</f>
        <v>2.8391969467052006E-125</v>
      </c>
      <c r="BY24">
        <f>BY$2*EXP(- BY$1 * ($B24*_c+'Input spectra'!$Q23))</f>
        <v>5.8625898929642547E-127</v>
      </c>
      <c r="BZ24">
        <f>BZ$2*EXP(- BZ$1 * ($B24*_c+'Input spectra'!$Q23))</f>
        <v>1.211229288938249E-128</v>
      </c>
      <c r="CA24">
        <f>CA$2*EXP(- CA$1 * ($B24*_c+'Input spectra'!$Q23))</f>
        <v>2.5037778245478446E-130</v>
      </c>
      <c r="CB24">
        <f>CB$2*EXP(- CB$1 * ($B24*_c+'Input spectra'!$Q23))</f>
        <v>5.1783124445974319E-132</v>
      </c>
      <c r="CC24">
        <f>CC$2*EXP(- CC$1 * ($B24*_c+'Input spectra'!$Q23))</f>
        <v>1.0715066646314059E-133</v>
      </c>
      <c r="CD24">
        <f>CD$2*EXP(- CD$1 * ($B24*_c+'Input spectra'!$Q23))</f>
        <v>2.2182341571146903E-135</v>
      </c>
      <c r="CE24">
        <f>CE$2*EXP(- CE$1 * ($B24*_c+'Input spectra'!$Q23))</f>
        <v>4.5942862265830798E-137</v>
      </c>
      <c r="CF24">
        <f>CF$2*EXP(- CF$1 * ($B24*_c+'Input spectra'!$Q23))</f>
        <v>9.5196198934257014E-139</v>
      </c>
      <c r="CG24">
        <f>CG$2*EXP(- CG$1 * ($B24*_c+'Input spectra'!$Q23))</f>
        <v>1.9733551897304964E-140</v>
      </c>
      <c r="CH24">
        <f>CH$2*EXP(- CH$1 * ($B24*_c+'Input spectra'!$Q23))</f>
        <v>4.0923108227205759E-142</v>
      </c>
      <c r="CI24">
        <f>CI$2*EXP(- CI$1 * ($B24*_c+'Input spectra'!$Q23))</f>
        <v>8.489920618164877E-144</v>
      </c>
      <c r="CJ24">
        <f>CJ$2*EXP(- CJ$1 * ($B24*_c+'Input spectra'!$Q23))</f>
        <v>1.7619948132773042E-145</v>
      </c>
      <c r="CK24">
        <f>CK$2*EXP(- CK$1 * ($B24*_c+'Input spectra'!$Q23))</f>
        <v>3.6581897146825519E-147</v>
      </c>
      <c r="CL24">
        <f>CL$2*EXP(- CL$1 * ($B24*_c+'Input spectra'!$Q23))</f>
        <v>7.5977209251828892E-149</v>
      </c>
      <c r="CM24">
        <f>CM$2*EXP(- CM$1 * ($B24*_c+'Input spectra'!$Q23))</f>
        <v>1.5785238273919166E-150</v>
      </c>
      <c r="CN24">
        <f>CN$2*EXP(- CN$1 * ($B24*_c+'Input spectra'!$Q23))</f>
        <v>3.2806889916644904E-152</v>
      </c>
      <c r="CO24">
        <f>CO$2*EXP(- CO$1 * ($B24*_c+'Input spectra'!$Q23))</f>
        <v>6.8205712035976073E-154</v>
      </c>
      <c r="CP24">
        <f>CP$2*EXP(- CP$1 * ($B24*_c+'Input spectra'!$Q23))</f>
        <v>1.4184500998732096E-155</v>
      </c>
      <c r="CQ24">
        <f>CQ$2*EXP(- CQ$1 * ($B24*_c+'Input spectra'!$Q23))</f>
        <v>1.9537635579552141E-157</v>
      </c>
      <c r="CR24">
        <f>CR$2*EXP(- CR$1 * ($B24*_c+'Input spectra'!$Q23))</f>
        <v>2.7148367269038651E-159</v>
      </c>
      <c r="CS24">
        <f>CS$2*EXP(- CS$1 * ($B24*_c+'Input spectra'!$Q23))</f>
        <v>4.0222564755242477E-161</v>
      </c>
      <c r="CT24">
        <f>CT$2*EXP(- CT$1 * ($B24*_c+'Input spectra'!$Q23))</f>
        <v>5.9861589446442463E-163</v>
      </c>
      <c r="CU24">
        <f>CU$2*EXP(- CU$1 * ($B24*_c+'Input spectra'!$Q23))</f>
        <v>8.7443625431482536E-165</v>
      </c>
      <c r="CV24">
        <f>CV$2*EXP(- CV$1 * ($B24*_c+'Input spectra'!$Q23))</f>
        <v>1.2297225009646712E-166</v>
      </c>
      <c r="CW24">
        <f>CW$2*EXP(- CW$1 * ($B24*_c+'Input spectra'!$Q23))</f>
        <v>1.6247029140919651E-168</v>
      </c>
      <c r="CX24">
        <f>CX$2*EXP(- CX$1 * ($B24*_c+'Input spectra'!$Q23))</f>
        <v>1.9382362999451076E-170</v>
      </c>
      <c r="CY24">
        <f>CY$2*EXP(- CY$1 * ($B24*_c+'Input spectra'!$Q23))</f>
        <v>1.9281078937705399E-172</v>
      </c>
      <c r="CZ24">
        <f>CZ$2*EXP(- CZ$1 * ($B24*_c+'Input spectra'!$Q23))</f>
        <v>1.2907889339935001E-174</v>
      </c>
      <c r="DA24">
        <f>DA$2*EXP(- DA$1 * ($B24*_c+'Input spectra'!$Q23))</f>
        <v>1.7541078609323621E-177</v>
      </c>
      <c r="DB24">
        <f>DB$2*EXP(- DB$1 * ($B24*_c+'Input spectra'!$Q23))</f>
        <v>0</v>
      </c>
      <c r="DC24">
        <f>DC$2*EXP(- DC$1 * ($B24*_c+'Input spectra'!$Q23))</f>
        <v>0</v>
      </c>
      <c r="DD24">
        <f>DD$2*EXP(- DD$1 * ($B24*_c+'Input spectra'!$Q23))</f>
        <v>0</v>
      </c>
      <c r="DE24">
        <f>DE$2*EXP(- DE$1 * ($B24*_c+'Input spectra'!$Q23))</f>
        <v>0</v>
      </c>
      <c r="DF24">
        <f>DF$2*EXP(- DF$1 * ($B24*_c+'Input spectra'!$Q23))</f>
        <v>0</v>
      </c>
      <c r="DG24">
        <f>DG$2*EXP(- DG$1 * ($B24*_c+'Input spectra'!$Q23))</f>
        <v>0</v>
      </c>
      <c r="DH24">
        <f>DH$2*EXP(- DH$1 * ($B24*_c+'Input spectra'!$Q23))</f>
        <v>0</v>
      </c>
      <c r="DI24">
        <f>DI$2*EXP(- DI$1 * ($B24*_c+'Input spectra'!$Q23))</f>
        <v>0</v>
      </c>
      <c r="DJ24">
        <f>DJ$2*EXP(- DJ$1 * ($B24*_c+'Input spectra'!$Q23))</f>
        <v>0</v>
      </c>
      <c r="DK24">
        <f>DK$2*EXP(- DK$1 * ($B24*_c+'Input spectra'!$Q23))</f>
        <v>0</v>
      </c>
      <c r="DL24">
        <f>DL$2*EXP(- DL$1 * ($B24*_c+'Input spectra'!$Q23))</f>
        <v>0</v>
      </c>
      <c r="DM24">
        <f>DM$2*EXP(- DM$1 * ($B24*_c+'Input spectra'!$Q23))</f>
        <v>0</v>
      </c>
      <c r="DN24">
        <f>DN$2*EXP(- DN$1 * ($B24*_c+'Input spectra'!$Q23))</f>
        <v>0</v>
      </c>
      <c r="DO24">
        <f>DO$2*EXP(- DO$1 * ($B24*_c+'Input spectra'!$Q23))</f>
        <v>0</v>
      </c>
      <c r="DP24">
        <f>DP$2*EXP(- DP$1 * ($B24*_c+'Input spectra'!$Q23))</f>
        <v>0</v>
      </c>
      <c r="DQ24">
        <f>DQ$2*EXP(- DQ$1 * ($B24*_c+'Input spectra'!$Q23))</f>
        <v>0</v>
      </c>
      <c r="DR24">
        <f>DR$2*EXP(- DR$1 * ($B24*_c+'Input spectra'!$Q23))</f>
        <v>0</v>
      </c>
      <c r="DS24">
        <f>DS$2*EXP(- DS$1 * ($B24*_c+'Input spectra'!$Q23))</f>
        <v>0</v>
      </c>
      <c r="DT24">
        <f>DT$2*EXP(- DT$1 * ($B24*_c+'Input spectra'!$Q23))</f>
        <v>0</v>
      </c>
      <c r="DU24">
        <f>DU$2*EXP(- DU$1 * ($B24*_c+'Input spectra'!$Q23))</f>
        <v>0</v>
      </c>
      <c r="DV24">
        <f>DV$2*EXP(- DV$1 * ($B24*_c+'Input spectra'!$Q23))</f>
        <v>0</v>
      </c>
      <c r="DW24">
        <f>DW$2*EXP(- DW$1 * ($B24*_c+'Input spectra'!$Q23))</f>
        <v>0</v>
      </c>
      <c r="DX24">
        <f>DX$2*EXP(- DX$1 * ($B24*_c+'Input spectra'!$Q23))</f>
        <v>0</v>
      </c>
      <c r="DY24">
        <f>DY$2*EXP(- DY$1 * ($B24*_c+'Input spectra'!$Q23))</f>
        <v>0</v>
      </c>
      <c r="DZ24">
        <f>DZ$2*EXP(- DZ$1 * ($B24*_c+'Input spectra'!$Q23))</f>
        <v>0</v>
      </c>
      <c r="EA24">
        <f>EA$2*EXP(- EA$1 * ($B24*_c+'Input spectra'!$Q23))</f>
        <v>0</v>
      </c>
      <c r="EB24">
        <f>EB$2*EXP(- EB$1 * ($B24*_c+'Input spectra'!$Q23))</f>
        <v>0</v>
      </c>
      <c r="EC24">
        <f>EC$2*EXP(- EC$1 * ($B24*_c+'Input spectra'!$Q23))</f>
        <v>0</v>
      </c>
      <c r="ED24">
        <f>ED$2*EXP(- ED$1 * ($B24*_c+'Input spectra'!$Q23))</f>
        <v>0</v>
      </c>
      <c r="EE24">
        <f>EE$2*EXP(- EE$1 * ($B24*_c+'Input spectra'!$Q23))</f>
        <v>0</v>
      </c>
      <c r="EF24">
        <f>EF$2*EXP(- EF$1 * ($B24*_c+'Input spectra'!$Q23))</f>
        <v>0</v>
      </c>
      <c r="EG24">
        <f>EG$2*EXP(- EG$1 * ($B24*_c+'Input spectra'!$Q23))</f>
        <v>0</v>
      </c>
      <c r="EH24">
        <f>EH$2*EXP(- EH$1 * ($B24*_c+'Input spectra'!$Q23))</f>
        <v>0</v>
      </c>
      <c r="EI24">
        <f>EI$2*EXP(- EI$1 * ($B24*_c+'Input spectra'!$Q23))</f>
        <v>0</v>
      </c>
      <c r="EJ24">
        <f>EJ$2*EXP(- EJ$1 * ($B24*_c+'Input spectra'!$Q23))</f>
        <v>0</v>
      </c>
      <c r="EK24">
        <f>EK$2*EXP(- EK$1 * ($B24*_c+'Input spectra'!$Q23))</f>
        <v>0</v>
      </c>
      <c r="EL24">
        <f>EL$2*EXP(- EL$1 * ($B24*_c+'Input spectra'!$Q23))</f>
        <v>0</v>
      </c>
      <c r="EM24">
        <f>EM$2*EXP(- EM$1 * ($B24*_c+'Input spectra'!$Q23))</f>
        <v>0</v>
      </c>
      <c r="EN24">
        <f>EN$2*EXP(- EN$1 * ($B24*_c+'Input spectra'!$Q23))</f>
        <v>0</v>
      </c>
      <c r="EO24">
        <f>EO$2*EXP(- EO$1 * ($B24*_c+'Input spectra'!$Q23))</f>
        <v>0</v>
      </c>
      <c r="EP24">
        <f>EP$2*EXP(- EP$1 * ($B24*_c+'Input spectra'!$Q23))</f>
        <v>0</v>
      </c>
      <c r="EQ24">
        <f>EQ$2*EXP(- EQ$1 * ($B24*_c+'Input spectra'!$Q23))</f>
        <v>0</v>
      </c>
      <c r="ER24">
        <f>ER$2*EXP(- ER$1 * ($B24*_c+'Input spectra'!$Q23))</f>
        <v>0</v>
      </c>
      <c r="ES24">
        <f>ES$2*EXP(- ES$1 * ($B24*_c+'Input spectra'!$Q23))</f>
        <v>0</v>
      </c>
      <c r="ET24">
        <f>ET$2*EXP(- ET$1 * ($B24*_c+'Input spectra'!$Q23))</f>
        <v>0</v>
      </c>
      <c r="EU24">
        <f>EU$2*EXP(- EU$1 * ($B24*_c+'Input spectra'!$Q23))</f>
        <v>0</v>
      </c>
      <c r="EV24">
        <f>EV$2*EXP(- EV$1 * ($B24*_c+'Input spectra'!$Q23))</f>
        <v>0</v>
      </c>
      <c r="EW24">
        <f>EW$2*EXP(- EW$1 * ($B24*_c+'Input spectra'!$Q23))</f>
        <v>0</v>
      </c>
      <c r="EY24">
        <f t="shared" si="0"/>
        <v>2.110006051768613E-2</v>
      </c>
      <c r="FB24">
        <f>(1-EXP(-(B24*_c+'Input spectra'!$Q23)*_t))/2</f>
        <v>0.49999999780848059</v>
      </c>
      <c r="FC24">
        <f>LN(1-FB24)/(-(B24*_c+'Input spectra'!$Q23))</f>
        <v>1.800801037819208E-2</v>
      </c>
    </row>
    <row r="25" spans="1:159" x14ac:dyDescent="0.25">
      <c r="A25">
        <v>390</v>
      </c>
      <c r="B25">
        <f>'Input spectra'!B24</f>
        <v>1.20360090708302</v>
      </c>
      <c r="C25">
        <f>C$2*EXP(- C$1 * ($B25*_c+'Input spectra'!$Q24))</f>
        <v>2.0653927966864227E-2</v>
      </c>
      <c r="D25">
        <f>D$2*EXP(- D$1 * ($B25*_c+'Input spectra'!$Q24))</f>
        <v>5.498102538688789E-4</v>
      </c>
      <c r="E25">
        <f>E$2*EXP(- E$1 * ($B25*_c+'Input spectra'!$Q24))</f>
        <v>1.4635232941784729E-5</v>
      </c>
      <c r="F25">
        <f>F$2*EXP(- F$1 * ($B25*_c+'Input spectra'!$Q24))</f>
        <v>3.8954956507775154E-7</v>
      </c>
      <c r="G25">
        <f>G$2*EXP(- G$1 * ($B25*_c+'Input spectra'!$Q24))</f>
        <v>1.0368161041439384E-8</v>
      </c>
      <c r="H25">
        <f>H$2*EXP(- H$1 * ($B25*_c+'Input spectra'!$Q24))</f>
        <v>2.7594104703073883E-10</v>
      </c>
      <c r="I25">
        <f>I$2*EXP(- I$1 * ($B25*_c+'Input spectra'!$Q24))</f>
        <v>7.3435503019007236E-12</v>
      </c>
      <c r="J25">
        <f>J$2*EXP(- J$1 * ($B25*_c+'Input spectra'!$Q24))</f>
        <v>1.9542074000163339E-13</v>
      </c>
      <c r="K25">
        <f>K$2*EXP(- K$1 * ($B25*_c+'Input spectra'!$Q24))</f>
        <v>5.2000756069628475E-15</v>
      </c>
      <c r="L25">
        <f>L$2*EXP(- L$1 * ($B25*_c+'Input spectra'!$Q24))</f>
        <v>1.383638669061916E-16</v>
      </c>
      <c r="M25">
        <f>M$2*EXP(- M$1 * ($B25*_c+'Input spectra'!$Q24))</f>
        <v>3.6813689530791296E-18</v>
      </c>
      <c r="N25">
        <f>N$2*EXP(- N$1 * ($B25*_c+'Input spectra'!$Q24))</f>
        <v>9.7942053523516419E-20</v>
      </c>
      <c r="O25">
        <f>O$2*EXP(- O$1 * ($B25*_c+'Input spectra'!$Q24))</f>
        <v>2.6055646015533197E-21</v>
      </c>
      <c r="P25">
        <f>P$2*EXP(- P$1 * ($B25*_c+'Input spectra'!$Q24))</f>
        <v>6.9311744365262785E-23</v>
      </c>
      <c r="Q25">
        <f>Q$2*EXP(- Q$1 * ($B25*_c+'Input spectra'!$Q24))</f>
        <v>1.8436722082538296E-24</v>
      </c>
      <c r="R25">
        <f>R$2*EXP(- R$1 * ($B25*_c+'Input spectra'!$Q24))</f>
        <v>4.9037918617413157E-26</v>
      </c>
      <c r="S25">
        <f>S$2*EXP(- S$1 * ($B25*_c+'Input spectra'!$Q24))</f>
        <v>1.3042213887809098E-27</v>
      </c>
      <c r="T25">
        <f>T$2*EXP(- T$1 * ($B25*_c+'Input spectra'!$Q24))</f>
        <v>3.4684951975368311E-29</v>
      </c>
      <c r="U25">
        <f>U$2*EXP(- U$1 * ($B25*_c+'Input spectra'!$Q24))</f>
        <v>9.2236087759751618E-31</v>
      </c>
      <c r="V25">
        <f>V$2*EXP(- V$1 * ($B25*_c+'Input spectra'!$Q24))</f>
        <v>2.4526193041190776E-32</v>
      </c>
      <c r="W25">
        <f>W$2*EXP(- W$1 * ($B25*_c+'Input spectra'!$Q24))</f>
        <v>6.521212984528923E-34</v>
      </c>
      <c r="X25">
        <f>X$2*EXP(- X$1 * ($B25*_c+'Input spectra'!$Q24))</f>
        <v>1.7337843157746626E-35</v>
      </c>
      <c r="Y25">
        <f>Y$2*EXP(- Y$1 * ($B25*_c+'Input spectra'!$Q24))</f>
        <v>4.6092435125699228E-37</v>
      </c>
      <c r="Z25">
        <f>Z$2*EXP(- Z$1 * ($B25*_c+'Input spectra'!$Q24))</f>
        <v>1.2252693645871644E-38</v>
      </c>
      <c r="AA25">
        <f>AA$2*EXP(- AA$1 * ($B25*_c+'Input spectra'!$Q24))</f>
        <v>3.2568687838747045E-40</v>
      </c>
      <c r="AB25">
        <f>AB$2*EXP(- AB$1 * ($B25*_c+'Input spectra'!$Q24))</f>
        <v>8.6563562970545332E-42</v>
      </c>
      <c r="AC25">
        <f>AC$2*EXP(- AC$1 * ($B25*_c+'Input spectra'!$Q24))</f>
        <v>2.3005705521691761E-43</v>
      </c>
      <c r="AD25">
        <f>AD$2*EXP(- AD$1 * ($B25*_c+'Input spectra'!$Q24))</f>
        <v>6.1136551519856137E-45</v>
      </c>
      <c r="AE25">
        <f>AE$2*EXP(- AE$1 * ($B25*_c+'Input spectra'!$Q24))</f>
        <v>1.6245408285517163E-46</v>
      </c>
      <c r="AF25">
        <f>AF$2*EXP(- AF$1 * ($B25*_c+'Input spectra'!$Q24))</f>
        <v>4.3164228000893849E-48</v>
      </c>
      <c r="AG25">
        <f>AG$2*EXP(- AG$1 * ($B25*_c+'Input spectra'!$Q24))</f>
        <v>1.1467805160697029E-49</v>
      </c>
      <c r="AH25">
        <f>AH$2*EXP(- AH$1 * ($B25*_c+'Input spectra'!$Q24))</f>
        <v>3.046484134171483E-51</v>
      </c>
      <c r="AI25">
        <f>AI$2*EXP(- AI$1 * ($B25*_c+'Input spectra'!$Q24))</f>
        <v>8.092432960272349E-53</v>
      </c>
      <c r="AJ25">
        <f>AJ$2*EXP(- AJ$1 * ($B25*_c+'Input spectra'!$Q24))</f>
        <v>2.1494143359391659E-54</v>
      </c>
      <c r="AK25">
        <f>AK$2*EXP(- AK$1 * ($B25*_c+'Input spectra'!$Q24))</f>
        <v>5.7084901880640539E-56</v>
      </c>
      <c r="AL25">
        <f>AL$2*EXP(- AL$1 * ($B25*_c+'Input spectra'!$Q24))</f>
        <v>1.5159388641115762E-57</v>
      </c>
      <c r="AM25">
        <f>AM$2*EXP(- AM$1 * ($B25*_c+'Input spectra'!$Q24))</f>
        <v>4.0253219959185386E-59</v>
      </c>
      <c r="AN25">
        <f>AN$2*EXP(- AN$1 * ($B25*_c+'Input spectra'!$Q24))</f>
        <v>1.0687527711237516E-60</v>
      </c>
      <c r="AO25">
        <f>AO$2*EXP(- AO$1 * ($B25*_c+'Input spectra'!$Q24))</f>
        <v>2.8373356927766411E-62</v>
      </c>
      <c r="AP25">
        <f>AP$2*EXP(- AP$1 * ($B25*_c+'Input spectra'!$Q24))</f>
        <v>7.5318238700253315E-64</v>
      </c>
      <c r="AQ25">
        <f>AQ$2*EXP(- AQ$1 * ($B25*_c+'Input spectra'!$Q24))</f>
        <v>1.9991466616752625E-65</v>
      </c>
      <c r="AR25">
        <f>AR$2*EXP(- AR$1 * ($B25*_c+'Input spectra'!$Q24))</f>
        <v>5.3057073848606761E-67</v>
      </c>
      <c r="AS25">
        <f>AS$2*EXP(- AS$1 * ($B25*_c+'Input spectra'!$Q24))</f>
        <v>1.4079755514911892E-68</v>
      </c>
      <c r="AT25">
        <f>AT$2*EXP(- AT$1 * ($B25*_c+'Input spectra'!$Q24))</f>
        <v>3.7359334025388447E-70</v>
      </c>
      <c r="AU25">
        <f>AU$2*EXP(- AU$1 * ($B25*_c+'Input spectra'!$Q24))</f>
        <v>9.9118406591935533E-72</v>
      </c>
      <c r="AV25">
        <f>AV$2*EXP(- AV$1 * ($B25*_c+'Input spectra'!$Q24))</f>
        <v>2.6294179262269469E-73</v>
      </c>
      <c r="AW25">
        <f>AW$2*EXP(- AW$1 * ($B25*_c+'Input spectra'!$Q24))</f>
        <v>6.2958704475106457E-75</v>
      </c>
      <c r="AX25">
        <f>AX$2*EXP(- AX$1 * ($B25*_c+'Input spectra'!$Q24))</f>
        <v>1.4490458680343797E-76</v>
      </c>
      <c r="AY25">
        <f>AY$2*EXP(- AY$1 * ($B25*_c+'Input spectra'!$Q24))</f>
        <v>3.513528963807004E-78</v>
      </c>
      <c r="AZ25">
        <f>AZ$2*EXP(- AZ$1 * ($B25*_c+'Input spectra'!$Q24))</f>
        <v>8.6691542523956979E-80</v>
      </c>
      <c r="BA25">
        <f>BA$2*EXP(- BA$1 * ($B25*_c+'Input spectra'!$Q24))</f>
        <v>2.1601850514255335E-81</v>
      </c>
      <c r="BB25">
        <f>BB$2*EXP(- BB$1 * ($B25*_c+'Input spectra'!$Q24))</f>
        <v>5.4186445283836104E-83</v>
      </c>
      <c r="BC25">
        <f>BC$2*EXP(- BC$1 * ($B25*_c+'Input spectra'!$Q24))</f>
        <v>1.365921441080598E-84</v>
      </c>
      <c r="BD25">
        <f>BD$2*EXP(- BD$1 * ($B25*_c+'Input spectra'!$Q24))</f>
        <v>3.4564970972888293E-86</v>
      </c>
      <c r="BE25">
        <f>BE$2*EXP(- BE$1 * ($B25*_c+'Input spectra'!$Q24))</f>
        <v>8.7743499114105884E-88</v>
      </c>
      <c r="BF25">
        <f>BF$2*EXP(- BF$1 * ($B25*_c+'Input spectra'!$Q24))</f>
        <v>2.2332850328657919E-89</v>
      </c>
      <c r="BG25">
        <f>BG$2*EXP(- BG$1 * ($B25*_c+'Input spectra'!$Q24))</f>
        <v>5.6972099758529197E-91</v>
      </c>
      <c r="BH25">
        <f>BH$2*EXP(- BH$1 * ($B25*_c+'Input spectra'!$Q24))</f>
        <v>1.4562805139191704E-92</v>
      </c>
      <c r="BI25">
        <f>BI$2*EXP(- BI$1 * ($B25*_c+'Input spectra'!$Q24))</f>
        <v>3.729018622306938E-94</v>
      </c>
      <c r="BJ25">
        <f>BJ$2*EXP(- BJ$1 * ($B25*_c+'Input spectra'!$Q24))</f>
        <v>9.5638233232432421E-96</v>
      </c>
      <c r="BK25">
        <f>BK$2*EXP(- BK$1 * ($B25*_c+'Input spectra'!$Q24))</f>
        <v>2.4563529617662408E-97</v>
      </c>
      <c r="BL25">
        <f>BL$2*EXP(- BL$1 * ($B25*_c+'Input spectra'!$Q24))</f>
        <v>6.3170983157497213E-99</v>
      </c>
      <c r="BM25">
        <f>BM$2*EXP(- BM$1 * ($B25*_c+'Input spectra'!$Q24))</f>
        <v>1.626543993218161E-100</v>
      </c>
      <c r="BN25">
        <f>BN$2*EXP(- BN$1 * ($B25*_c+'Input spectra'!$Q24))</f>
        <v>4.1927168917549651E-102</v>
      </c>
      <c r="BO25">
        <f>BO$2*EXP(- BO$1 * ($B25*_c+'Input spectra'!$Q24))</f>
        <v>1.081863107967414E-103</v>
      </c>
      <c r="BP25">
        <f>BP$2*EXP(- BP$1 * ($B25*_c+'Input spectra'!$Q24))</f>
        <v>2.7942543574964941E-105</v>
      </c>
      <c r="BQ25">
        <f>BQ$2*EXP(- BQ$1 * ($B25*_c+'Input spectra'!$Q24))</f>
        <v>7.2235347757425837E-107</v>
      </c>
      <c r="BR25">
        <f>BR$2*EXP(- BR$1 * ($B25*_c+'Input spectra'!$Q24))</f>
        <v>1.8689604962216408E-108</v>
      </c>
      <c r="BS25">
        <f>BS$2*EXP(- BS$1 * ($B25*_c+'Input spectra'!$Q24))</f>
        <v>4.8394478584631341E-110</v>
      </c>
      <c r="BT25">
        <f>BT$2*EXP(- BT$1 * ($B25*_c+'Input spectra'!$Q24))</f>
        <v>1.25405847964674E-111</v>
      </c>
      <c r="BU25">
        <f>BU$2*EXP(- BU$1 * ($B25*_c+'Input spectra'!$Q24))</f>
        <v>3.2519870599959271E-113</v>
      </c>
      <c r="BV25">
        <f>BV$2*EXP(- BV$1 * ($B25*_c+'Input spectra'!$Q24))</f>
        <v>8.4386546377921622E-115</v>
      </c>
      <c r="BW25">
        <f>BW$2*EXP(- BW$1 * ($B25*_c+'Input spectra'!$Q24))</f>
        <v>2.1911732161604317E-116</v>
      </c>
      <c r="BX25">
        <f>BX$2*EXP(- BX$1 * ($B25*_c+'Input spectra'!$Q24))</f>
        <v>5.6930658556053822E-118</v>
      </c>
      <c r="BY25">
        <f>BY$2*EXP(- BY$1 * ($B25*_c+'Input spectra'!$Q24))</f>
        <v>1.4800270903053616E-119</v>
      </c>
      <c r="BZ25">
        <f>BZ$2*EXP(- BZ$1 * ($B25*_c+'Input spectra'!$Q24))</f>
        <v>3.8497805615966512E-121</v>
      </c>
      <c r="CA25">
        <f>CA$2*EXP(- CA$1 * ($B25*_c+'Input spectra'!$Q24))</f>
        <v>1.0019241883702468E-122</v>
      </c>
      <c r="CB25">
        <f>CB$2*EXP(- CB$1 * ($B25*_c+'Input spectra'!$Q24))</f>
        <v>2.6088961101766151E-124</v>
      </c>
      <c r="CC25">
        <f>CC$2*EXP(- CC$1 * ($B25*_c+'Input spectra'!$Q24))</f>
        <v>6.7966181729483297E-126</v>
      </c>
      <c r="CD25">
        <f>CD$2*EXP(- CD$1 * ($B25*_c+'Input spectra'!$Q24))</f>
        <v>1.771474257359617E-127</v>
      </c>
      <c r="CE25">
        <f>CE$2*EXP(- CE$1 * ($B25*_c+'Input spectra'!$Q24))</f>
        <v>4.619287223951121E-129</v>
      </c>
      <c r="CF25">
        <f>CF$2*EXP(- CF$1 * ($B25*_c+'Input spectra'!$Q24))</f>
        <v>1.2050525556299617E-130</v>
      </c>
      <c r="CG25">
        <f>CG$2*EXP(- CG$1 * ($B25*_c+'Input spectra'!$Q24))</f>
        <v>3.1450032882107162E-132</v>
      </c>
      <c r="CH25">
        <f>CH$2*EXP(- CH$1 * ($B25*_c+'Input spectra'!$Q24))</f>
        <v>8.2113377387364923E-134</v>
      </c>
      <c r="CI25">
        <f>CI$2*EXP(- CI$1 * ($B25*_c+'Input spectra'!$Q24))</f>
        <v>2.1447584828586661E-135</v>
      </c>
      <c r="CJ25">
        <f>CJ$2*EXP(- CJ$1 * ($B25*_c+'Input spectra'!$Q24))</f>
        <v>5.6041383960880119E-137</v>
      </c>
      <c r="CK25">
        <f>CK$2*EXP(- CK$1 * ($B25*_c+'Input spectra'!$Q24))</f>
        <v>1.4648727896858388E-138</v>
      </c>
      <c r="CL25">
        <f>CL$2*EXP(- CL$1 * ($B25*_c+'Input spectra'!$Q24))</f>
        <v>3.8304207941065358E-140</v>
      </c>
      <c r="CM25">
        <f>CM$2*EXP(- CM$1 * ($B25*_c+'Input spectra'!$Q24))</f>
        <v>1.0019447002311656E-141</v>
      </c>
      <c r="CN25">
        <f>CN$2*EXP(- CN$1 * ($B25*_c+'Input spectra'!$Q24))</f>
        <v>2.6217249881027555E-143</v>
      </c>
      <c r="CO25">
        <f>CO$2*EXP(- CO$1 * ($B25*_c+'Input spectra'!$Q24))</f>
        <v>6.8623407736009113E-145</v>
      </c>
      <c r="CP25">
        <f>CP$2*EXP(- CP$1 * ($B25*_c+'Input spectra'!$Q24))</f>
        <v>1.7967806307085819E-146</v>
      </c>
      <c r="CQ25">
        <f>CQ$2*EXP(- CQ$1 * ($B25*_c+'Input spectra'!$Q24))</f>
        <v>3.1158924673092611E-148</v>
      </c>
      <c r="CR25">
        <f>CR$2*EXP(- CR$1 * ($B25*_c+'Input spectra'!$Q24))</f>
        <v>5.4510935308590595E-150</v>
      </c>
      <c r="CS25">
        <f>CS$2*EXP(- CS$1 * ($B25*_c+'Input spectra'!$Q24))</f>
        <v>1.0168084320669016E-151</v>
      </c>
      <c r="CT25">
        <f>CT$2*EXP(- CT$1 * ($B25*_c+'Input spectra'!$Q24))</f>
        <v>1.9052285684422599E-153</v>
      </c>
      <c r="CU25">
        <f>CU$2*EXP(- CU$1 * ($B25*_c+'Input spectra'!$Q24))</f>
        <v>3.5039383608177001E-155</v>
      </c>
      <c r="CV25">
        <f>CV$2*EXP(- CV$1 * ($B25*_c+'Input spectra'!$Q24))</f>
        <v>6.2039013534125157E-157</v>
      </c>
      <c r="CW25">
        <f>CW$2*EXP(- CW$1 * ($B25*_c+'Input spectra'!$Q24))</f>
        <v>1.0319560104282996E-158</v>
      </c>
      <c r="CX25">
        <f>CX$2*EXP(- CX$1 * ($B25*_c+'Input spectra'!$Q24))</f>
        <v>1.5499704191528262E-160</v>
      </c>
      <c r="CY25">
        <f>CY$2*EXP(- CY$1 * ($B25*_c+'Input spectra'!$Q24))</f>
        <v>1.9412321755510916E-162</v>
      </c>
      <c r="CZ25">
        <f>CZ$2*EXP(- CZ$1 * ($B25*_c+'Input spectra'!$Q24))</f>
        <v>1.6361791096622917E-164</v>
      </c>
      <c r="DA25">
        <f>DA$2*EXP(- DA$1 * ($B25*_c+'Input spectra'!$Q24))</f>
        <v>2.7993768460738442E-167</v>
      </c>
      <c r="DB25">
        <f>DB$2*EXP(- DB$1 * ($B25*_c+'Input spectra'!$Q24))</f>
        <v>0</v>
      </c>
      <c r="DC25">
        <f>DC$2*EXP(- DC$1 * ($B25*_c+'Input spectra'!$Q24))</f>
        <v>0</v>
      </c>
      <c r="DD25">
        <f>DD$2*EXP(- DD$1 * ($B25*_c+'Input spectra'!$Q24))</f>
        <v>0</v>
      </c>
      <c r="DE25">
        <f>DE$2*EXP(- DE$1 * ($B25*_c+'Input spectra'!$Q24))</f>
        <v>0</v>
      </c>
      <c r="DF25">
        <f>DF$2*EXP(- DF$1 * ($B25*_c+'Input spectra'!$Q24))</f>
        <v>0</v>
      </c>
      <c r="DG25">
        <f>DG$2*EXP(- DG$1 * ($B25*_c+'Input spectra'!$Q24))</f>
        <v>0</v>
      </c>
      <c r="DH25">
        <f>DH$2*EXP(- DH$1 * ($B25*_c+'Input spectra'!$Q24))</f>
        <v>0</v>
      </c>
      <c r="DI25">
        <f>DI$2*EXP(- DI$1 * ($B25*_c+'Input spectra'!$Q24))</f>
        <v>0</v>
      </c>
      <c r="DJ25">
        <f>DJ$2*EXP(- DJ$1 * ($B25*_c+'Input spectra'!$Q24))</f>
        <v>0</v>
      </c>
      <c r="DK25">
        <f>DK$2*EXP(- DK$1 * ($B25*_c+'Input spectra'!$Q24))</f>
        <v>0</v>
      </c>
      <c r="DL25">
        <f>DL$2*EXP(- DL$1 * ($B25*_c+'Input spectra'!$Q24))</f>
        <v>0</v>
      </c>
      <c r="DM25">
        <f>DM$2*EXP(- DM$1 * ($B25*_c+'Input spectra'!$Q24))</f>
        <v>0</v>
      </c>
      <c r="DN25">
        <f>DN$2*EXP(- DN$1 * ($B25*_c+'Input spectra'!$Q24))</f>
        <v>0</v>
      </c>
      <c r="DO25">
        <f>DO$2*EXP(- DO$1 * ($B25*_c+'Input spectra'!$Q24))</f>
        <v>0</v>
      </c>
      <c r="DP25">
        <f>DP$2*EXP(- DP$1 * ($B25*_c+'Input spectra'!$Q24))</f>
        <v>0</v>
      </c>
      <c r="DQ25">
        <f>DQ$2*EXP(- DQ$1 * ($B25*_c+'Input spectra'!$Q24))</f>
        <v>0</v>
      </c>
      <c r="DR25">
        <f>DR$2*EXP(- DR$1 * ($B25*_c+'Input spectra'!$Q24))</f>
        <v>0</v>
      </c>
      <c r="DS25">
        <f>DS$2*EXP(- DS$1 * ($B25*_c+'Input spectra'!$Q24))</f>
        <v>0</v>
      </c>
      <c r="DT25">
        <f>DT$2*EXP(- DT$1 * ($B25*_c+'Input spectra'!$Q24))</f>
        <v>0</v>
      </c>
      <c r="DU25">
        <f>DU$2*EXP(- DU$1 * ($B25*_c+'Input spectra'!$Q24))</f>
        <v>0</v>
      </c>
      <c r="DV25">
        <f>DV$2*EXP(- DV$1 * ($B25*_c+'Input spectra'!$Q24))</f>
        <v>0</v>
      </c>
      <c r="DW25">
        <f>DW$2*EXP(- DW$1 * ($B25*_c+'Input spectra'!$Q24))</f>
        <v>0</v>
      </c>
      <c r="DX25">
        <f>DX$2*EXP(- DX$1 * ($B25*_c+'Input spectra'!$Q24))</f>
        <v>0</v>
      </c>
      <c r="DY25">
        <f>DY$2*EXP(- DY$1 * ($B25*_c+'Input spectra'!$Q24))</f>
        <v>0</v>
      </c>
      <c r="DZ25">
        <f>DZ$2*EXP(- DZ$1 * ($B25*_c+'Input spectra'!$Q24))</f>
        <v>0</v>
      </c>
      <c r="EA25">
        <f>EA$2*EXP(- EA$1 * ($B25*_c+'Input spectra'!$Q24))</f>
        <v>0</v>
      </c>
      <c r="EB25">
        <f>EB$2*EXP(- EB$1 * ($B25*_c+'Input spectra'!$Q24))</f>
        <v>0</v>
      </c>
      <c r="EC25">
        <f>EC$2*EXP(- EC$1 * ($B25*_c+'Input spectra'!$Q24))</f>
        <v>0</v>
      </c>
      <c r="ED25">
        <f>ED$2*EXP(- ED$1 * ($B25*_c+'Input spectra'!$Q24))</f>
        <v>0</v>
      </c>
      <c r="EE25">
        <f>EE$2*EXP(- EE$1 * ($B25*_c+'Input spectra'!$Q24))</f>
        <v>0</v>
      </c>
      <c r="EF25">
        <f>EF$2*EXP(- EF$1 * ($B25*_c+'Input spectra'!$Q24))</f>
        <v>0</v>
      </c>
      <c r="EG25">
        <f>EG$2*EXP(- EG$1 * ($B25*_c+'Input spectra'!$Q24))</f>
        <v>0</v>
      </c>
      <c r="EH25">
        <f>EH$2*EXP(- EH$1 * ($B25*_c+'Input spectra'!$Q24))</f>
        <v>0</v>
      </c>
      <c r="EI25">
        <f>EI$2*EXP(- EI$1 * ($B25*_c+'Input spectra'!$Q24))</f>
        <v>0</v>
      </c>
      <c r="EJ25">
        <f>EJ$2*EXP(- EJ$1 * ($B25*_c+'Input spectra'!$Q24))</f>
        <v>0</v>
      </c>
      <c r="EK25">
        <f>EK$2*EXP(- EK$1 * ($B25*_c+'Input spectra'!$Q24))</f>
        <v>0</v>
      </c>
      <c r="EL25">
        <f>EL$2*EXP(- EL$1 * ($B25*_c+'Input spectra'!$Q24))</f>
        <v>0</v>
      </c>
      <c r="EM25">
        <f>EM$2*EXP(- EM$1 * ($B25*_c+'Input spectra'!$Q24))</f>
        <v>0</v>
      </c>
      <c r="EN25">
        <f>EN$2*EXP(- EN$1 * ($B25*_c+'Input spectra'!$Q24))</f>
        <v>0</v>
      </c>
      <c r="EO25">
        <f>EO$2*EXP(- EO$1 * ($B25*_c+'Input spectra'!$Q24))</f>
        <v>0</v>
      </c>
      <c r="EP25">
        <f>EP$2*EXP(- EP$1 * ($B25*_c+'Input spectra'!$Q24))</f>
        <v>0</v>
      </c>
      <c r="EQ25">
        <f>EQ$2*EXP(- EQ$1 * ($B25*_c+'Input spectra'!$Q24))</f>
        <v>0</v>
      </c>
      <c r="ER25">
        <f>ER$2*EXP(- ER$1 * ($B25*_c+'Input spectra'!$Q24))</f>
        <v>0</v>
      </c>
      <c r="ES25">
        <f>ES$2*EXP(- ES$1 * ($B25*_c+'Input spectra'!$Q24))</f>
        <v>0</v>
      </c>
      <c r="ET25">
        <f>ET$2*EXP(- ET$1 * ($B25*_c+'Input spectra'!$Q24))</f>
        <v>0</v>
      </c>
      <c r="EU25">
        <f>EU$2*EXP(- EU$1 * ($B25*_c+'Input spectra'!$Q24))</f>
        <v>0</v>
      </c>
      <c r="EV25">
        <f>EV$2*EXP(- EV$1 * ($B25*_c+'Input spectra'!$Q24))</f>
        <v>0</v>
      </c>
      <c r="EW25">
        <f>EW$2*EXP(- EW$1 * ($B25*_c+'Input spectra'!$Q24))</f>
        <v>0</v>
      </c>
      <c r="EY25">
        <f t="shared" si="0"/>
        <v>2.1218773654886371E-2</v>
      </c>
      <c r="FB25">
        <f>(1-EXP(-(B25*_c+'Input spectra'!$Q24)*_t))/2</f>
        <v>0.49999999306745613</v>
      </c>
      <c r="FC25">
        <f>LN(1-FB25)/(-(B25*_c+'Input spectra'!$Q24))</f>
        <v>1.9154175707224167E-2</v>
      </c>
    </row>
    <row r="26" spans="1:159" x14ac:dyDescent="0.25">
      <c r="A26">
        <v>395</v>
      </c>
      <c r="B26">
        <f>'Input spectra'!B25</f>
        <v>1.1269107171544599</v>
      </c>
      <c r="C26">
        <f>C$2*EXP(- C$1 * ($B26*_c+'Input spectra'!$Q25))</f>
        <v>2.0653927966864227E-2</v>
      </c>
      <c r="D26">
        <f>D$2*EXP(- D$1 * ($B26*_c+'Input spectra'!$Q25))</f>
        <v>6.9221705699343923E-4</v>
      </c>
      <c r="E26">
        <f>E$2*EXP(- E$1 * ($B26*_c+'Input spectra'!$Q25))</f>
        <v>2.3198428296191302E-5</v>
      </c>
      <c r="F26">
        <f>F$2*EXP(- F$1 * ($B26*_c+'Input spectra'!$Q25))</f>
        <v>7.7741176409763862E-7</v>
      </c>
      <c r="G26">
        <f>G$2*EXP(- G$1 * ($B26*_c+'Input spectra'!$Q25))</f>
        <v>2.6050710948813346E-8</v>
      </c>
      <c r="H26">
        <f>H$2*EXP(- H$1 * ($B26*_c+'Input spectra'!$Q25))</f>
        <v>8.7289823483348591E-10</v>
      </c>
      <c r="I26">
        <f>I$2*EXP(- I$1 * ($B26*_c+'Input spectra'!$Q25))</f>
        <v>2.9247102217436803E-11</v>
      </c>
      <c r="J26">
        <f>J$2*EXP(- J$1 * ($B26*_c+'Input spectra'!$Q25))</f>
        <v>9.7988900333319537E-13</v>
      </c>
      <c r="K26">
        <f>K$2*EXP(- K$1 * ($B26*_c+'Input spectra'!$Q25))</f>
        <v>3.2828069940122369E-14</v>
      </c>
      <c r="L26">
        <f>L$2*EXP(- L$1 * ($B26*_c+'Input spectra'!$Q25))</f>
        <v>1.099734486440874E-15</v>
      </c>
      <c r="M26">
        <f>M$2*EXP(- M$1 * ($B26*_c+'Input spectra'!$Q25))</f>
        <v>3.6838671517197077E-17</v>
      </c>
      <c r="N26">
        <f>N$2*EXP(- N$1 * ($B26*_c+'Input spectra'!$Q25))</f>
        <v>1.233937838016246E-18</v>
      </c>
      <c r="O26">
        <f>O$2*EXP(- O$1 * ($B26*_c+'Input spectra'!$Q25))</f>
        <v>4.1329046251633832E-20</v>
      </c>
      <c r="P26">
        <f>P$2*EXP(- P$1 * ($B26*_c+'Input spectra'!$Q25))</f>
        <v>1.3841712617322335E-21</v>
      </c>
      <c r="Q26">
        <f>Q$2*EXP(- Q$1 * ($B26*_c+'Input spectra'!$Q25))</f>
        <v>4.6354955649748175E-23</v>
      </c>
      <c r="R26">
        <f>R$2*EXP(- R$1 * ($B26*_c+'Input spectra'!$Q25))</f>
        <v>1.55229389985044E-24</v>
      </c>
      <c r="S26">
        <f>S$2*EXP(- S$1 * ($B26*_c+'Input spectra'!$Q25))</f>
        <v>5.1978375469665686E-26</v>
      </c>
      <c r="T26">
        <f>T$2*EXP(- T$1 * ($B26*_c+'Input spectra'!$Q25))</f>
        <v>1.7403714198024169E-27</v>
      </c>
      <c r="U26">
        <f>U$2*EXP(- U$1 * ($B26*_c+'Input spectra'!$Q25))</f>
        <v>5.8268143426673624E-29</v>
      </c>
      <c r="V26">
        <f>V$2*EXP(- V$1 * ($B26*_c+'Input spectra'!$Q25))</f>
        <v>1.9506974236673135E-30</v>
      </c>
      <c r="W26">
        <f>W$2*EXP(- W$1 * ($B26*_c+'Input spectra'!$Q25))</f>
        <v>6.5300666546183189E-32</v>
      </c>
      <c r="X26">
        <f>X$2*EXP(- X$1 * ($B26*_c+'Input spectra'!$Q25))</f>
        <v>2.1858168074298523E-33</v>
      </c>
      <c r="Y26">
        <f>Y$2*EXP(- Y$1 * ($B26*_c+'Input spectra'!$Q25))</f>
        <v>7.3160692183125458E-35</v>
      </c>
      <c r="Z26">
        <f>Z$2*EXP(- Z$1 * ($B26*_c+'Input spectra'!$Q25))</f>
        <v>2.4485511967534537E-36</v>
      </c>
      <c r="AA26">
        <f>AA$2*EXP(- AA$1 * ($B26*_c+'Input spectra'!$Q25))</f>
        <v>8.1942146684489875E-38</v>
      </c>
      <c r="AB26">
        <f>AB$2*EXP(- AB$1 * ($B26*_c+'Input spectra'!$Q25))</f>
        <v>2.7420265833318081E-39</v>
      </c>
      <c r="AC26">
        <f>AC$2*EXP(- AC$1 * ($B26*_c+'Input spectra'!$Q25))</f>
        <v>9.1749045539347658E-41</v>
      </c>
      <c r="AD26">
        <f>AD$2*EXP(- AD$1 * ($B26*_c+'Input spectra'!$Q25))</f>
        <v>3.0697032799885046E-42</v>
      </c>
      <c r="AE26">
        <f>AE$2*EXP(- AE$1 * ($B26*_c+'Input spectra'!$Q25))</f>
        <v>1.0269647861356773E-43</v>
      </c>
      <c r="AF26">
        <f>AF$2*EXP(- AF$1 * ($B26*_c+'Input spectra'!$Q25))</f>
        <v>3.4354083027249118E-45</v>
      </c>
      <c r="AG26">
        <f>AG$2*EXP(- AG$1 * ($B26*_c+'Input spectra'!$Q25))</f>
        <v>1.1491167367507531E-46</v>
      </c>
      <c r="AH26">
        <f>AH$2*EXP(- AH$1 * ($B26*_c+'Input spectra'!$Q25))</f>
        <v>3.8433702728547298E-48</v>
      </c>
      <c r="AI26">
        <f>AI$2*EXP(- AI$1 * ($B26*_c+'Input spectra'!$Q25))</f>
        <v>1.2853514084445573E-49</v>
      </c>
      <c r="AJ26">
        <f>AJ$2*EXP(- AJ$1 * ($B26*_c+'Input spectra'!$Q25))</f>
        <v>4.2982569109728935E-51</v>
      </c>
      <c r="AK26">
        <f>AK$2*EXP(- AK$1 * ($B26*_c+'Input spectra'!$Q25))</f>
        <v>1.4372189981227316E-52</v>
      </c>
      <c r="AL26">
        <f>AL$2*EXP(- AL$1 * ($B26*_c+'Input spectra'!$Q25))</f>
        <v>4.8052151653131314E-54</v>
      </c>
      <c r="AM26">
        <f>AM$2*EXP(- AM$1 * ($B26*_c+'Input spectra'!$Q25))</f>
        <v>1.6064279059774935E-55</v>
      </c>
      <c r="AN26">
        <f>AN$2*EXP(- AN$1 * ($B26*_c+'Input spectra'!$Q25))</f>
        <v>5.3699139782978348E-57</v>
      </c>
      <c r="AO26">
        <f>AO$2*EXP(- AO$1 * ($B26*_c+'Input spectra'!$Q25))</f>
        <v>1.7948586722255712E-58</v>
      </c>
      <c r="AP26">
        <f>AP$2*EXP(- AP$1 * ($B26*_c+'Input spectra'!$Q25))</f>
        <v>5.9985896446571528E-60</v>
      </c>
      <c r="AQ26">
        <f>AQ$2*EXP(- AQ$1 * ($B26*_c+'Input spectra'!$Q25))</f>
        <v>2.0045787186556205E-61</v>
      </c>
      <c r="AR26">
        <f>AR$2*EXP(- AR$1 * ($B26*_c+'Input spectra'!$Q25))</f>
        <v>6.6980936499007482E-63</v>
      </c>
      <c r="AS26">
        <f>AS$2*EXP(- AS$1 * ($B26*_c+'Input spectra'!$Q25))</f>
        <v>2.2378578476342312E-64</v>
      </c>
      <c r="AT26">
        <f>AT$2*EXP(- AT$1 * ($B26*_c+'Input spectra'!$Q25))</f>
        <v>7.4759427961842283E-66</v>
      </c>
      <c r="AU26">
        <f>AU$2*EXP(- AU$1 * ($B26*_c+'Input spectra'!$Q25))</f>
        <v>2.49718442225105E-67</v>
      </c>
      <c r="AV26">
        <f>AV$2*EXP(- AV$1 * ($B26*_c+'Input spectra'!$Q25))</f>
        <v>8.3403713201815041E-69</v>
      </c>
      <c r="AW26">
        <f>AW$2*EXP(- AW$1 * ($B26*_c+'Input spectra'!$Q25))</f>
        <v>2.5142647757949569E-70</v>
      </c>
      <c r="AX26">
        <f>AX$2*EXP(- AX$1 * ($B26*_c+'Input spectra'!$Q25))</f>
        <v>7.2856251469128704E-72</v>
      </c>
      <c r="AY26">
        <f>AY$2*EXP(- AY$1 * ($B26*_c+'Input spectra'!$Q25))</f>
        <v>2.2241173051816577E-73</v>
      </c>
      <c r="AZ26">
        <f>AZ$2*EXP(- AZ$1 * ($B26*_c+'Input spectra'!$Q25))</f>
        <v>6.9090819384452993E-75</v>
      </c>
      <c r="BA26">
        <f>BA$2*EXP(- BA$1 * ($B26*_c+'Input spectra'!$Q25))</f>
        <v>2.1675245774142237E-76</v>
      </c>
      <c r="BB26">
        <f>BB$2*EXP(- BB$1 * ($B26*_c+'Input spectra'!$Q25))</f>
        <v>6.8453112080143894E-78</v>
      </c>
      <c r="BC26">
        <f>BC$2*EXP(- BC$1 * ($B26*_c+'Input spectra'!$Q25))</f>
        <v>2.1724896667024219E-79</v>
      </c>
      <c r="BD26">
        <f>BD$2*EXP(- BD$1 * ($B26*_c+'Input spectra'!$Q25))</f>
        <v>6.9214590717659036E-81</v>
      </c>
      <c r="BE26">
        <f>BE$2*EXP(- BE$1 * ($B26*_c+'Input spectra'!$Q25))</f>
        <v>2.2121056741053163E-82</v>
      </c>
      <c r="BF26">
        <f>BF$2*EXP(- BF$1 * ($B26*_c+'Input spectra'!$Q25))</f>
        <v>7.0886663754013597E-84</v>
      </c>
      <c r="BG26">
        <f>BG$2*EXP(- BG$1 * ($B26*_c+'Input spectra'!$Q25))</f>
        <v>2.2767328255192347E-85</v>
      </c>
      <c r="BH26">
        <f>BH$2*EXP(- BH$1 * ($B26*_c+'Input spectra'!$Q25))</f>
        <v>7.3269688126691127E-87</v>
      </c>
      <c r="BI26">
        <f>BI$2*EXP(- BI$1 * ($B26*_c+'Input spectra'!$Q25))</f>
        <v>2.3621274049939619E-88</v>
      </c>
      <c r="BJ26">
        <f>BJ$2*EXP(- BJ$1 * ($B26*_c+'Input spectra'!$Q25))</f>
        <v>7.6272814467619759E-90</v>
      </c>
      <c r="BK26">
        <f>BK$2*EXP(- BK$1 * ($B26*_c+'Input spectra'!$Q25))</f>
        <v>2.4663713180733106E-91</v>
      </c>
      <c r="BL26">
        <f>BL$2*EXP(- BL$1 * ($B26*_c+'Input spectra'!$Q25))</f>
        <v>7.9857330175372526E-93</v>
      </c>
      <c r="BM26">
        <f>BM$2*EXP(- BM$1 * ($B26*_c+'Input spectra'!$Q25))</f>
        <v>2.5887637949422806E-94</v>
      </c>
      <c r="BN26">
        <f>BN$2*EXP(- BN$1 * ($B26*_c+'Input spectra'!$Q25))</f>
        <v>8.4013990175943243E-96</v>
      </c>
      <c r="BO26">
        <f>BO$2*EXP(- BO$1 * ($B26*_c+'Input spectra'!$Q25))</f>
        <v>2.7293412964895702E-97</v>
      </c>
      <c r="BP26">
        <f>BP$2*EXP(- BP$1 * ($B26*_c+'Input spectra'!$Q25))</f>
        <v>8.8752569097756673E-99</v>
      </c>
      <c r="BQ26">
        <f>BQ$2*EXP(- BQ$1 * ($B26*_c+'Input spectra'!$Q25))</f>
        <v>2.8886453548719002E-100</v>
      </c>
      <c r="BR26">
        <f>BR$2*EXP(- BR$1 * ($B26*_c+'Input spectra'!$Q25))</f>
        <v>9.4096623834460882E-102</v>
      </c>
      <c r="BS26">
        <f>BS$2*EXP(- BS$1 * ($B26*_c+'Input spectra'!$Q25))</f>
        <v>3.0676032973563698E-103</v>
      </c>
      <c r="BT26">
        <f>BT$2*EXP(- BT$1 * ($B26*_c+'Input spectra'!$Q25))</f>
        <v>1.000807684900098E-104</v>
      </c>
      <c r="BU26">
        <f>BU$2*EXP(- BU$1 * ($B26*_c+'Input spectra'!$Q25))</f>
        <v>3.2674662672598078E-106</v>
      </c>
      <c r="BV26">
        <f>BV$2*EXP(- BV$1 * ($B26*_c+'Input spectra'!$Q25))</f>
        <v>1.0674928592131613E-107</v>
      </c>
      <c r="BW26">
        <f>BW$2*EXP(- BW$1 * ($B26*_c+'Input spectra'!$Q25))</f>
        <v>3.4897791012250769E-109</v>
      </c>
      <c r="BX26">
        <f>BX$2*EXP(- BX$1 * ($B26*_c+'Input spectra'!$Q25))</f>
        <v>1.1415551455094299E-110</v>
      </c>
      <c r="BY26">
        <f>BY$2*EXP(- BY$1 * ($B26*_c+'Input spectra'!$Q25))</f>
        <v>3.7363694681534994E-112</v>
      </c>
      <c r="BZ26">
        <f>BZ$2*EXP(- BZ$1 * ($B26*_c+'Input spectra'!$Q25))</f>
        <v>1.2236172381068487E-113</v>
      </c>
      <c r="CA26">
        <f>CA$2*EXP(- CA$1 * ($B26*_c+'Input spectra'!$Q25))</f>
        <v>4.0093496691253727E-115</v>
      </c>
      <c r="CB26">
        <f>CB$2*EXP(- CB$1 * ($B26*_c+'Input spectra'!$Q25))</f>
        <v>1.314393248093046E-116</v>
      </c>
      <c r="CC26">
        <f>CC$2*EXP(- CC$1 * ($B26*_c+'Input spectra'!$Q25))</f>
        <v>4.3111275098544937E-118</v>
      </c>
      <c r="CD26">
        <f>CD$2*EXP(- CD$1 * ($B26*_c+'Input spectra'!$Q25))</f>
        <v>1.4146933200999196E-119</v>
      </c>
      <c r="CE26">
        <f>CE$2*EXP(- CE$1 * ($B26*_c+'Input spectra'!$Q25))</f>
        <v>4.6444242707158633E-121</v>
      </c>
      <c r="CF26">
        <f>CF$2*EXP(- CF$1 * ($B26*_c+'Input spectra'!$Q25))</f>
        <v>1.5254302987803617E-122</v>
      </c>
      <c r="CG26">
        <f>CG$2*EXP(- CG$1 * ($B26*_c+'Input spectra'!$Q25))</f>
        <v>5.0122987155730883E-124</v>
      </c>
      <c r="CH26">
        <f>CH$2*EXP(- CH$1 * ($B26*_c+'Input spectra'!$Q25))</f>
        <v>1.6476282076437434E-125</v>
      </c>
      <c r="CI26">
        <f>CI$2*EXP(- CI$1 * ($B26*_c+'Input spectra'!$Q25))</f>
        <v>5.418176631654122E-127</v>
      </c>
      <c r="CJ26">
        <f>CJ$2*EXP(- CJ$1 * ($B26*_c+'Input spectra'!$Q25))</f>
        <v>1.7824324411087327E-128</v>
      </c>
      <c r="CK26">
        <f>CK$2*EXP(- CK$1 * ($B26*_c+'Input spectra'!$Q25))</f>
        <v>5.8658857449337714E-130</v>
      </c>
      <c r="CL26">
        <f>CL$2*EXP(- CL$1 * ($B26*_c+'Input spectra'!$Q25))</f>
        <v>1.9311216619305562E-131</v>
      </c>
      <c r="CM26">
        <f>CM$2*EXP(- CM$1 * ($B26*_c+'Input spectra'!$Q25))</f>
        <v>6.3596960964471609E-133</v>
      </c>
      <c r="CN26">
        <f>CN$2*EXP(- CN$1 * ($B26*_c+'Input spectra'!$Q25))</f>
        <v>2.0951214609817291E-134</v>
      </c>
      <c r="CO26">
        <f>CO$2*EXP(- CO$1 * ($B26*_c+'Input spectra'!$Q25))</f>
        <v>6.904366142851255E-136</v>
      </c>
      <c r="CP26">
        <f>CP$2*EXP(- CP$1 * ($B26*_c+'Input spectra'!$Q25))</f>
        <v>2.2760198861969883E-137</v>
      </c>
      <c r="CQ26">
        <f>CQ$2*EXP(- CQ$1 * ($B26*_c+'Input spectra'!$Q25))</f>
        <v>4.9692737016733458E-139</v>
      </c>
      <c r="CR26">
        <f>CR$2*EXP(- CR$1 * ($B26*_c+'Input spectra'!$Q25))</f>
        <v>1.094519622034924E-140</v>
      </c>
      <c r="CS26">
        <f>CS$2*EXP(- CS$1 * ($B26*_c+'Input spectra'!$Q25))</f>
        <v>2.5704462005686854E-142</v>
      </c>
      <c r="CT26">
        <f>CT$2*EXP(- CT$1 * ($B26*_c+'Input spectra'!$Q25))</f>
        <v>6.0638147626467001E-144</v>
      </c>
      <c r="CU26">
        <f>CU$2*EXP(- CU$1 * ($B26*_c+'Input spectra'!$Q25))</f>
        <v>1.404057068291396E-145</v>
      </c>
      <c r="CV26">
        <f>CV$2*EXP(- CV$1 * ($B26*_c+'Input spectra'!$Q25))</f>
        <v>3.1298436820242732E-147</v>
      </c>
      <c r="CW26">
        <f>CW$2*EXP(- CW$1 * ($B26*_c+'Input spectra'!$Q25))</f>
        <v>6.5546334546600856E-149</v>
      </c>
      <c r="CX26">
        <f>CX$2*EXP(- CX$1 * ($B26*_c+'Input spectra'!$Q25))</f>
        <v>1.239481636122986E-150</v>
      </c>
      <c r="CY26">
        <f>CY$2*EXP(- CY$1 * ($B26*_c+'Input spectra'!$Q25))</f>
        <v>1.9544457919443992E-152</v>
      </c>
      <c r="CZ26">
        <f>CZ$2*EXP(- CZ$1 * ($B26*_c+'Input spectra'!$Q25))</f>
        <v>2.073989022057088E-154</v>
      </c>
      <c r="DA26">
        <f>DA$2*EXP(- DA$1 * ($B26*_c+'Input spectra'!$Q25))</f>
        <v>4.4675193019023076E-157</v>
      </c>
      <c r="DB26">
        <f>DB$2*EXP(- DB$1 * ($B26*_c+'Input spectra'!$Q25))</f>
        <v>0</v>
      </c>
      <c r="DC26">
        <f>DC$2*EXP(- DC$1 * ($B26*_c+'Input spectra'!$Q25))</f>
        <v>0</v>
      </c>
      <c r="DD26">
        <f>DD$2*EXP(- DD$1 * ($B26*_c+'Input spectra'!$Q25))</f>
        <v>0</v>
      </c>
      <c r="DE26">
        <f>DE$2*EXP(- DE$1 * ($B26*_c+'Input spectra'!$Q25))</f>
        <v>0</v>
      </c>
      <c r="DF26">
        <f>DF$2*EXP(- DF$1 * ($B26*_c+'Input spectra'!$Q25))</f>
        <v>0</v>
      </c>
      <c r="DG26">
        <f>DG$2*EXP(- DG$1 * ($B26*_c+'Input spectra'!$Q25))</f>
        <v>0</v>
      </c>
      <c r="DH26">
        <f>DH$2*EXP(- DH$1 * ($B26*_c+'Input spectra'!$Q25))</f>
        <v>0</v>
      </c>
      <c r="DI26">
        <f>DI$2*EXP(- DI$1 * ($B26*_c+'Input spectra'!$Q25))</f>
        <v>0</v>
      </c>
      <c r="DJ26">
        <f>DJ$2*EXP(- DJ$1 * ($B26*_c+'Input spectra'!$Q25))</f>
        <v>0</v>
      </c>
      <c r="DK26">
        <f>DK$2*EXP(- DK$1 * ($B26*_c+'Input spectra'!$Q25))</f>
        <v>0</v>
      </c>
      <c r="DL26">
        <f>DL$2*EXP(- DL$1 * ($B26*_c+'Input spectra'!$Q25))</f>
        <v>0</v>
      </c>
      <c r="DM26">
        <f>DM$2*EXP(- DM$1 * ($B26*_c+'Input spectra'!$Q25))</f>
        <v>0</v>
      </c>
      <c r="DN26">
        <f>DN$2*EXP(- DN$1 * ($B26*_c+'Input spectra'!$Q25))</f>
        <v>0</v>
      </c>
      <c r="DO26">
        <f>DO$2*EXP(- DO$1 * ($B26*_c+'Input spectra'!$Q25))</f>
        <v>0</v>
      </c>
      <c r="DP26">
        <f>DP$2*EXP(- DP$1 * ($B26*_c+'Input spectra'!$Q25))</f>
        <v>0</v>
      </c>
      <c r="DQ26">
        <f>DQ$2*EXP(- DQ$1 * ($B26*_c+'Input spectra'!$Q25))</f>
        <v>0</v>
      </c>
      <c r="DR26">
        <f>DR$2*EXP(- DR$1 * ($B26*_c+'Input spectra'!$Q25))</f>
        <v>0</v>
      </c>
      <c r="DS26">
        <f>DS$2*EXP(- DS$1 * ($B26*_c+'Input spectra'!$Q25))</f>
        <v>0</v>
      </c>
      <c r="DT26">
        <f>DT$2*EXP(- DT$1 * ($B26*_c+'Input spectra'!$Q25))</f>
        <v>0</v>
      </c>
      <c r="DU26">
        <f>DU$2*EXP(- DU$1 * ($B26*_c+'Input spectra'!$Q25))</f>
        <v>0</v>
      </c>
      <c r="DV26">
        <f>DV$2*EXP(- DV$1 * ($B26*_c+'Input spectra'!$Q25))</f>
        <v>0</v>
      </c>
      <c r="DW26">
        <f>DW$2*EXP(- DW$1 * ($B26*_c+'Input spectra'!$Q25))</f>
        <v>0</v>
      </c>
      <c r="DX26">
        <f>DX$2*EXP(- DX$1 * ($B26*_c+'Input spectra'!$Q25))</f>
        <v>0</v>
      </c>
      <c r="DY26">
        <f>DY$2*EXP(- DY$1 * ($B26*_c+'Input spectra'!$Q25))</f>
        <v>0</v>
      </c>
      <c r="DZ26">
        <f>DZ$2*EXP(- DZ$1 * ($B26*_c+'Input spectra'!$Q25))</f>
        <v>0</v>
      </c>
      <c r="EA26">
        <f>EA$2*EXP(- EA$1 * ($B26*_c+'Input spectra'!$Q25))</f>
        <v>0</v>
      </c>
      <c r="EB26">
        <f>EB$2*EXP(- EB$1 * ($B26*_c+'Input spectra'!$Q25))</f>
        <v>0</v>
      </c>
      <c r="EC26">
        <f>EC$2*EXP(- EC$1 * ($B26*_c+'Input spectra'!$Q25))</f>
        <v>0</v>
      </c>
      <c r="ED26">
        <f>ED$2*EXP(- ED$1 * ($B26*_c+'Input spectra'!$Q25))</f>
        <v>0</v>
      </c>
      <c r="EE26">
        <f>EE$2*EXP(- EE$1 * ($B26*_c+'Input spectra'!$Q25))</f>
        <v>0</v>
      </c>
      <c r="EF26">
        <f>EF$2*EXP(- EF$1 * ($B26*_c+'Input spectra'!$Q25))</f>
        <v>0</v>
      </c>
      <c r="EG26">
        <f>EG$2*EXP(- EG$1 * ($B26*_c+'Input spectra'!$Q25))</f>
        <v>0</v>
      </c>
      <c r="EH26">
        <f>EH$2*EXP(- EH$1 * ($B26*_c+'Input spectra'!$Q25))</f>
        <v>0</v>
      </c>
      <c r="EI26">
        <f>EI$2*EXP(- EI$1 * ($B26*_c+'Input spectra'!$Q25))</f>
        <v>0</v>
      </c>
      <c r="EJ26">
        <f>EJ$2*EXP(- EJ$1 * ($B26*_c+'Input spectra'!$Q25))</f>
        <v>0</v>
      </c>
      <c r="EK26">
        <f>EK$2*EXP(- EK$1 * ($B26*_c+'Input spectra'!$Q25))</f>
        <v>0</v>
      </c>
      <c r="EL26">
        <f>EL$2*EXP(- EL$1 * ($B26*_c+'Input spectra'!$Q25))</f>
        <v>0</v>
      </c>
      <c r="EM26">
        <f>EM$2*EXP(- EM$1 * ($B26*_c+'Input spectra'!$Q25))</f>
        <v>0</v>
      </c>
      <c r="EN26">
        <f>EN$2*EXP(- EN$1 * ($B26*_c+'Input spectra'!$Q25))</f>
        <v>0</v>
      </c>
      <c r="EO26">
        <f>EO$2*EXP(- EO$1 * ($B26*_c+'Input spectra'!$Q25))</f>
        <v>0</v>
      </c>
      <c r="EP26">
        <f>EP$2*EXP(- EP$1 * ($B26*_c+'Input spectra'!$Q25))</f>
        <v>0</v>
      </c>
      <c r="EQ26">
        <f>EQ$2*EXP(- EQ$1 * ($B26*_c+'Input spectra'!$Q25))</f>
        <v>0</v>
      </c>
      <c r="ER26">
        <f>ER$2*EXP(- ER$1 * ($B26*_c+'Input spectra'!$Q25))</f>
        <v>0</v>
      </c>
      <c r="ES26">
        <f>ES$2*EXP(- ES$1 * ($B26*_c+'Input spectra'!$Q25))</f>
        <v>0</v>
      </c>
      <c r="ET26">
        <f>ET$2*EXP(- ET$1 * ($B26*_c+'Input spectra'!$Q25))</f>
        <v>0</v>
      </c>
      <c r="EU26">
        <f>EU$2*EXP(- EU$1 * ($B26*_c+'Input spectra'!$Q25))</f>
        <v>0</v>
      </c>
      <c r="EV26">
        <f>EV$2*EXP(- EV$1 * ($B26*_c+'Input spectra'!$Q25))</f>
        <v>0</v>
      </c>
      <c r="EW26">
        <f>EW$2*EXP(- EW$1 * ($B26*_c+'Input spectra'!$Q25))</f>
        <v>0</v>
      </c>
      <c r="EY26">
        <f t="shared" si="0"/>
        <v>2.13701478177881E-2</v>
      </c>
      <c r="FB26">
        <f>(1-EXP(-(B26*_c+'Input spectra'!$Q25)*_t))/2</f>
        <v>0.49999997806993424</v>
      </c>
      <c r="FC26">
        <f>LN(1-FB26)/(-(B26*_c+'Input spectra'!$Q25))</f>
        <v>2.0456159118378801E-2</v>
      </c>
    </row>
    <row r="27" spans="1:159" x14ac:dyDescent="0.25">
      <c r="A27">
        <v>400</v>
      </c>
      <c r="B27">
        <f>'Input spectra'!B26</f>
        <v>1.04171843961628</v>
      </c>
      <c r="C27">
        <f>C$2*EXP(- C$1 * ($B27*_c+'Input spectra'!$Q26))</f>
        <v>2.0653927966864227E-2</v>
      </c>
      <c r="D27">
        <f>D$2*EXP(- D$1 * ($B27*_c+'Input spectra'!$Q26))</f>
        <v>8.9402360829369881E-4</v>
      </c>
      <c r="E27">
        <f>E$2*EXP(- E$1 * ($B27*_c+'Input spectra'!$Q26))</f>
        <v>3.8696522957022681E-5</v>
      </c>
      <c r="F27">
        <f>F$2*EXP(- F$1 * ($B27*_c+'Input spectra'!$Q26))</f>
        <v>1.6748317308656575E-6</v>
      </c>
      <c r="G27">
        <f>G$2*EXP(- G$1 * ($B27*_c+'Input spectra'!$Q26))</f>
        <v>7.2484699509210384E-8</v>
      </c>
      <c r="H27">
        <f>H$2*EXP(- H$1 * ($B27*_c+'Input spectra'!$Q26))</f>
        <v>3.1368739574711041E-9</v>
      </c>
      <c r="I27">
        <f>I$2*EXP(- I$1 * ($B27*_c+'Input spectra'!$Q26))</f>
        <v>1.357447328228244E-10</v>
      </c>
      <c r="J27">
        <f>J$2*EXP(- J$1 * ($B27*_c+'Input spectra'!$Q26))</f>
        <v>5.8738617247333412E-12</v>
      </c>
      <c r="K27">
        <f>K$2*EXP(- K$1 * ($B27*_c+'Input spectra'!$Q26))</f>
        <v>2.5415512727135376E-13</v>
      </c>
      <c r="L27">
        <f>L$2*EXP(- L$1 * ($B27*_c+'Input spectra'!$Q26))</f>
        <v>1.099633749133815E-14</v>
      </c>
      <c r="M27">
        <f>M$2*EXP(- M$1 * ($B27*_c+'Input spectra'!$Q26))</f>
        <v>4.7574131321780749E-16</v>
      </c>
      <c r="N27">
        <f>N$2*EXP(- N$1 * ($B27*_c+'Input spectra'!$Q26))</f>
        <v>2.0581019273434107E-17</v>
      </c>
      <c r="O27">
        <f>O$2*EXP(- O$1 * ($B27*_c+'Input spectra'!$Q26))</f>
        <v>8.9029856099449885E-19</v>
      </c>
      <c r="P27">
        <f>P$2*EXP(- P$1 * ($B27*_c+'Input spectra'!$Q26))</f>
        <v>3.8510291593627891E-20</v>
      </c>
      <c r="Q27">
        <f>Q$2*EXP(- Q$1 * ($B27*_c+'Input spectra'!$Q26))</f>
        <v>1.6656733584259798E-21</v>
      </c>
      <c r="R27">
        <f>R$2*EXP(- R$1 * ($B27*_c+'Input spectra'!$Q26))</f>
        <v>7.2040100677089522E-23</v>
      </c>
      <c r="S27">
        <f>S$2*EXP(- S$1 * ($B27*_c+'Input spectra'!$Q26))</f>
        <v>3.1155143281682363E-24</v>
      </c>
      <c r="T27">
        <f>T$2*EXP(- T$1 * ($B27*_c+'Input spectra'!$Q26))</f>
        <v>1.3472732419039624E-25</v>
      </c>
      <c r="U27">
        <f>U$2*EXP(- U$1 * ($B27*_c+'Input spectra'!$Q26))</f>
        <v>5.8257469019189982E-27</v>
      </c>
      <c r="V27">
        <f>V$2*EXP(- V$1 * ($B27*_c+'Input spectra'!$Q26))</f>
        <v>2.5189354206580866E-28</v>
      </c>
      <c r="W27">
        <f>W$2*EXP(- W$1 * ($B27*_c+'Input spectra'!$Q26))</f>
        <v>1.0890590491285353E-29</v>
      </c>
      <c r="X27">
        <f>X$2*EXP(- X$1 * ($B27*_c+'Input spectra'!$Q26))</f>
        <v>4.7081930882615745E-31</v>
      </c>
      <c r="Y27">
        <f>Y$2*EXP(- Y$1 * ($B27*_c+'Input spectra'!$Q26))</f>
        <v>2.0352839171077454E-32</v>
      </c>
      <c r="Z27">
        <f>Z$2*EXP(- Z$1 * ($B27*_c+'Input spectra'!$Q26))</f>
        <v>8.797576963695102E-34</v>
      </c>
      <c r="AA27">
        <f>AA$2*EXP(- AA$1 * ($B27*_c+'Input spectra'!$Q26))</f>
        <v>3.8024885383105935E-35</v>
      </c>
      <c r="AB27">
        <f>AB$2*EXP(- AB$1 * ($B27*_c+'Input spectra'!$Q26))</f>
        <v>1.6433835217358099E-36</v>
      </c>
      <c r="AC27">
        <f>AC$2*EXP(- AC$1 * ($B27*_c+'Input spectra'!$Q26))</f>
        <v>7.1019156983000122E-38</v>
      </c>
      <c r="AD27">
        <f>AD$2*EXP(- AD$1 * ($B27*_c+'Input spectra'!$Q26))</f>
        <v>3.0688597891632947E-39</v>
      </c>
      <c r="AE27">
        <f>AE$2*EXP(- AE$1 * ($B27*_c+'Input spectra'!$Q26))</f>
        <v>1.3259980682614382E-40</v>
      </c>
      <c r="AF27">
        <f>AF$2*EXP(- AF$1 * ($B27*_c+'Input spectra'!$Q26))</f>
        <v>5.7289151597621393E-42</v>
      </c>
      <c r="AG27">
        <f>AG$2*EXP(- AG$1 * ($B27*_c+'Input spectra'!$Q26))</f>
        <v>2.4749411163108185E-43</v>
      </c>
      <c r="AH27">
        <f>AH$2*EXP(- AH$1 * ($B27*_c+'Input spectra'!$Q26))</f>
        <v>1.0691032208169851E-44</v>
      </c>
      <c r="AI27">
        <f>AI$2*EXP(- AI$1 * ($B27*_c+'Input spectra'!$Q26))</f>
        <v>4.6178091471628634E-46</v>
      </c>
      <c r="AJ27">
        <f>AJ$2*EXP(- AJ$1 * ($B27*_c+'Input spectra'!$Q26))</f>
        <v>1.9944041203074695E-47</v>
      </c>
      <c r="AK27">
        <f>AK$2*EXP(- AK$1 * ($B27*_c+'Input spectra'!$Q26))</f>
        <v>8.6129203825926721E-49</v>
      </c>
      <c r="AL27">
        <f>AL$2*EXP(- AL$1 * ($B27*_c+'Input spectra'!$Q26))</f>
        <v>3.7191784178448287E-50</v>
      </c>
      <c r="AM27">
        <f>AM$2*EXP(- AM$1 * ($B27*_c+'Input spectra'!$Q26))</f>
        <v>1.6058393821504585E-51</v>
      </c>
      <c r="AN27">
        <f>AN$2*EXP(- AN$1 * ($B27*_c+'Input spectra'!$Q26))</f>
        <v>6.9328991705831786E-53</v>
      </c>
      <c r="AO27">
        <f>AO$2*EXP(- AO$1 * ($B27*_c+'Input spectra'!$Q26))</f>
        <v>2.9928469195471119E-54</v>
      </c>
      <c r="AP27">
        <f>AP$2*EXP(- AP$1 * ($B27*_c+'Input spectra'!$Q26))</f>
        <v>1.2918440526357104E-55</v>
      </c>
      <c r="AQ27">
        <f>AQ$2*EXP(- AQ$1 * ($B27*_c+'Input spectra'!$Q26))</f>
        <v>5.5755888740538989E-57</v>
      </c>
      <c r="AR27">
        <f>AR$2*EXP(- AR$1 * ($B27*_c+'Input spectra'!$Q26))</f>
        <v>2.40616571006376E-58</v>
      </c>
      <c r="AS27">
        <f>AS$2*EXP(- AS$1 * ($B27*_c+'Input spectra'!$Q26))</f>
        <v>1.0382776482049985E-59</v>
      </c>
      <c r="AT27">
        <f>AT$2*EXP(- AT$1 * ($B27*_c+'Input spectra'!$Q26))</f>
        <v>4.4797488747779984E-61</v>
      </c>
      <c r="AU27">
        <f>AU$2*EXP(- AU$1 * ($B27*_c+'Input spectra'!$Q26))</f>
        <v>1.9326134923665983E-62</v>
      </c>
      <c r="AV27">
        <f>AV$2*EXP(- AV$1 * ($B27*_c+'Input spectra'!$Q26))</f>
        <v>8.3365520681419411E-64</v>
      </c>
      <c r="AW27">
        <f>AW$2*EXP(- AW$1 * ($B27*_c+'Input spectra'!$Q26))</f>
        <v>3.2457777779239486E-65</v>
      </c>
      <c r="AX27">
        <f>AX$2*EXP(- AX$1 * ($B27*_c+'Input spectra'!$Q26))</f>
        <v>1.2147342722260205E-66</v>
      </c>
      <c r="AY27">
        <f>AY$2*EXP(- AY$1 * ($B27*_c+'Input spectra'!$Q26))</f>
        <v>4.7893749909760797E-68</v>
      </c>
      <c r="AZ27">
        <f>AZ$2*EXP(- AZ$1 * ($B27*_c+'Input spectra'!$Q26))</f>
        <v>1.9215345018313794E-69</v>
      </c>
      <c r="BA27">
        <f>BA$2*EXP(- BA$1 * ($B27*_c+'Input spectra'!$Q26))</f>
        <v>7.7857161245798086E-71</v>
      </c>
      <c r="BB27">
        <f>BB$2*EXP(- BB$1 * ($B27*_c+'Input spectra'!$Q26))</f>
        <v>3.1756630956338378E-72</v>
      </c>
      <c r="BC27">
        <f>BC$2*EXP(- BC$1 * ($B27*_c+'Input spectra'!$Q26))</f>
        <v>1.3016842049902001E-73</v>
      </c>
      <c r="BD27">
        <f>BD$2*EXP(- BD$1 * ($B27*_c+'Input spectra'!$Q26))</f>
        <v>5.3561442086935544E-75</v>
      </c>
      <c r="BE27">
        <f>BE$2*EXP(- BE$1 * ($B27*_c+'Input spectra'!$Q26))</f>
        <v>2.2108901595644787E-76</v>
      </c>
      <c r="BF27">
        <f>BF$2*EXP(- BF$1 * ($B27*_c+'Input spectra'!$Q26))</f>
        <v>9.1502408296116745E-78</v>
      </c>
      <c r="BG27">
        <f>BG$2*EXP(- BG$1 * ($B27*_c+'Input spectra'!$Q26))</f>
        <v>3.7956551438165676E-79</v>
      </c>
      <c r="BH27">
        <f>BH$2*EXP(- BH$1 * ($B27*_c+'Input spectra'!$Q26))</f>
        <v>1.5776320190797478E-80</v>
      </c>
      <c r="BI27">
        <f>BI$2*EXP(- BI$1 * ($B27*_c+'Input spectra'!$Q26))</f>
        <v>6.5688807515090238E-82</v>
      </c>
      <c r="BJ27">
        <f>BJ$2*EXP(- BJ$1 * ($B27*_c+'Input spectra'!$Q26))</f>
        <v>2.7394572184825664E-83</v>
      </c>
      <c r="BK27">
        <f>BK$2*EXP(- BK$1 * ($B27*_c+'Input spectra'!$Q26))</f>
        <v>1.1440892431002706E-84</v>
      </c>
      <c r="BL27">
        <f>BL$2*EXP(- BL$1 * ($B27*_c+'Input spectra'!$Q26))</f>
        <v>4.7843497278918735E-86</v>
      </c>
      <c r="BM27">
        <f>BM$2*EXP(- BM$1 * ($B27*_c+'Input spectra'!$Q26))</f>
        <v>2.0031212981405051E-87</v>
      </c>
      <c r="BN27">
        <f>BN$2*EXP(- BN$1 * ($B27*_c+'Input spectra'!$Q26))</f>
        <v>8.396013433642555E-89</v>
      </c>
      <c r="BO27">
        <f>BO$2*EXP(- BO$1 * ($B27*_c+'Input spectra'!$Q26))</f>
        <v>3.5227842840006178E-90</v>
      </c>
      <c r="BP27">
        <f>BP$2*EXP(- BP$1 * ($B27*_c+'Input spectra'!$Q26))</f>
        <v>1.4795029240006079E-91</v>
      </c>
      <c r="BQ27">
        <f>BQ$2*EXP(- BQ$1 * ($B27*_c+'Input spectra'!$Q26))</f>
        <v>6.2192184409036353E-93</v>
      </c>
      <c r="BR27">
        <f>BR$2*EXP(- BR$1 * ($B27*_c+'Input spectra'!$Q26))</f>
        <v>2.6165095076418575E-94</v>
      </c>
      <c r="BS27">
        <f>BS$2*EXP(- BS$1 * ($B27*_c+'Input spectra'!$Q26))</f>
        <v>1.1016766951325107E-95</v>
      </c>
      <c r="BT27">
        <f>BT$2*EXP(- BT$1 * ($B27*_c+'Input spectra'!$Q26))</f>
        <v>4.6420764521648238E-97</v>
      </c>
      <c r="BU27">
        <f>BU$2*EXP(- BU$1 * ($B27*_c+'Input spectra'!$Q26))</f>
        <v>1.9573994439516692E-98</v>
      </c>
      <c r="BV27">
        <f>BV$2*EXP(- BV$1 * ($B27*_c+'Input spectra'!$Q26))</f>
        <v>8.2592386876497973E-100</v>
      </c>
      <c r="BW27">
        <f>BW$2*EXP(- BW$1 * ($B27*_c+'Input spectra'!$Q26))</f>
        <v>3.4872225695181151E-101</v>
      </c>
      <c r="BX27">
        <f>BX$2*EXP(- BX$1 * ($B27*_c+'Input spectra'!$Q26))</f>
        <v>1.4732800768037129E-102</v>
      </c>
      <c r="BY27">
        <f>BY$2*EXP(- BY$1 * ($B27*_c+'Input spectra'!$Q26))</f>
        <v>6.2279472462332683E-104</v>
      </c>
      <c r="BZ27">
        <f>BZ$2*EXP(- BZ$1 * ($B27*_c+'Input spectra'!$Q26))</f>
        <v>2.6341917663838829E-105</v>
      </c>
      <c r="CA27">
        <f>CA$2*EXP(- CA$1 * ($B27*_c+'Input spectra'!$Q26))</f>
        <v>1.11476269347455E-106</v>
      </c>
      <c r="CB27">
        <f>CB$2*EXP(- CB$1 * ($B27*_c+'Input spectra'!$Q26))</f>
        <v>4.7199837365950881E-108</v>
      </c>
      <c r="CC27">
        <f>CC$2*EXP(- CC$1 * ($B27*_c+'Input spectra'!$Q26))</f>
        <v>1.9994600976208156E-109</v>
      </c>
      <c r="CD27">
        <f>CD$2*EXP(- CD$1 * ($B27*_c+'Input spectra'!$Q26))</f>
        <v>8.4740469714587563E-111</v>
      </c>
      <c r="CE27">
        <f>CE$2*EXP(- CE$1 * ($B27*_c+'Input spectra'!$Q26))</f>
        <v>3.5930820996975128E-112</v>
      </c>
      <c r="CF27">
        <f>CF$2*EXP(- CF$1 * ($B27*_c+'Input spectra'!$Q26))</f>
        <v>1.5241731744053239E-113</v>
      </c>
      <c r="CG27">
        <f>CG$2*EXP(- CG$1 * ($B27*_c+'Input spectra'!$Q26))</f>
        <v>6.4682318964087249E-115</v>
      </c>
      <c r="CH27">
        <f>CH$2*EXP(- CH$1 * ($B27*_c+'Input spectra'!$Q26))</f>
        <v>2.7460886007087611E-116</v>
      </c>
      <c r="CI27">
        <f>CI$2*EXP(- CI$1 * ($B27*_c+'Input spectra'!$Q26))</f>
        <v>1.1663131609993155E-117</v>
      </c>
      <c r="CJ27">
        <f>CJ$2*EXP(- CJ$1 * ($B27*_c+'Input spectra'!$Q26))</f>
        <v>4.955435025124268E-119</v>
      </c>
      <c r="CK27">
        <f>CK$2*EXP(- CK$1 * ($B27*_c+'Input spectra'!$Q26))</f>
        <v>2.10624553932349E-120</v>
      </c>
      <c r="CL27">
        <f>CL$2*EXP(- CL$1 * ($B27*_c+'Input spectra'!$Q26))</f>
        <v>8.955538907524358E-122</v>
      </c>
      <c r="CM27">
        <f>CM$2*EXP(- CM$1 * ($B27*_c+'Input spectra'!$Q26))</f>
        <v>3.809124285778889E-123</v>
      </c>
      <c r="CN27">
        <f>CN$2*EXP(- CN$1 * ($B27*_c+'Input spectra'!$Q26))</f>
        <v>1.6207076288970622E-124</v>
      </c>
      <c r="CO27">
        <f>CO$2*EXP(- CO$1 * ($B27*_c+'Input spectra'!$Q26))</f>
        <v>6.8980442476140585E-126</v>
      </c>
      <c r="CP27">
        <f>CP$2*EXP(- CP$1 * ($B27*_c+'Input spectra'!$Q26))</f>
        <v>2.9368712279879561E-127</v>
      </c>
      <c r="CQ27">
        <f>CQ$2*EXP(- CQ$1 * ($B27*_c+'Input spectra'!$Q26))</f>
        <v>8.2814895999168356E-129</v>
      </c>
      <c r="CR27">
        <f>CR$2*EXP(- CR$1 * ($B27*_c+'Input spectra'!$Q26))</f>
        <v>2.3558399676053478E-130</v>
      </c>
      <c r="CS27">
        <f>CS$2*EXP(- CS$1 * ($B27*_c+'Input spectra'!$Q26))</f>
        <v>7.145579292927935E-132</v>
      </c>
      <c r="CT27">
        <f>CT$2*EXP(- CT$1 * ($B27*_c+'Input spectra'!$Q26))</f>
        <v>2.1771158571859436E-133</v>
      </c>
      <c r="CU27">
        <f>CU$2*EXP(- CU$1 * ($B27*_c+'Input spectra'!$Q26))</f>
        <v>6.5106907277144922E-135</v>
      </c>
      <c r="CV27">
        <f>CV$2*EXP(- CV$1 * ($B27*_c+'Input spectra'!$Q26))</f>
        <v>1.8744404338812163E-136</v>
      </c>
      <c r="CW27">
        <f>CW$2*EXP(- CW$1 * ($B27*_c+'Input spectra'!$Q26))</f>
        <v>5.0699549150987939E-138</v>
      </c>
      <c r="CX27">
        <f>CX$2*EXP(- CX$1 * ($B27*_c+'Input spectra'!$Q26))</f>
        <v>1.2382332860998918E-139</v>
      </c>
      <c r="CY27">
        <f>CY$2*EXP(- CY$1 * ($B27*_c+'Input spectra'!$Q26))</f>
        <v>2.5216958161915592E-141</v>
      </c>
      <c r="CZ27">
        <f>CZ$2*EXP(- CZ$1 * ($B27*_c+'Input spectra'!$Q26))</f>
        <v>3.456067471083598E-143</v>
      </c>
      <c r="DA27">
        <f>DA$2*EXP(- DA$1 * ($B27*_c+'Input spectra'!$Q26))</f>
        <v>9.6149911175262985E-146</v>
      </c>
      <c r="DB27">
        <f>DB$2*EXP(- DB$1 * ($B27*_c+'Input spectra'!$Q26))</f>
        <v>0</v>
      </c>
      <c r="DC27">
        <f>DC$2*EXP(- DC$1 * ($B27*_c+'Input spectra'!$Q26))</f>
        <v>0</v>
      </c>
      <c r="DD27">
        <f>DD$2*EXP(- DD$1 * ($B27*_c+'Input spectra'!$Q26))</f>
        <v>0</v>
      </c>
      <c r="DE27">
        <f>DE$2*EXP(- DE$1 * ($B27*_c+'Input spectra'!$Q26))</f>
        <v>0</v>
      </c>
      <c r="DF27">
        <f>DF$2*EXP(- DF$1 * ($B27*_c+'Input spectra'!$Q26))</f>
        <v>0</v>
      </c>
      <c r="DG27">
        <f>DG$2*EXP(- DG$1 * ($B27*_c+'Input spectra'!$Q26))</f>
        <v>0</v>
      </c>
      <c r="DH27">
        <f>DH$2*EXP(- DH$1 * ($B27*_c+'Input spectra'!$Q26))</f>
        <v>0</v>
      </c>
      <c r="DI27">
        <f>DI$2*EXP(- DI$1 * ($B27*_c+'Input spectra'!$Q26))</f>
        <v>0</v>
      </c>
      <c r="DJ27">
        <f>DJ$2*EXP(- DJ$1 * ($B27*_c+'Input spectra'!$Q26))</f>
        <v>0</v>
      </c>
      <c r="DK27">
        <f>DK$2*EXP(- DK$1 * ($B27*_c+'Input spectra'!$Q26))</f>
        <v>0</v>
      </c>
      <c r="DL27">
        <f>DL$2*EXP(- DL$1 * ($B27*_c+'Input spectra'!$Q26))</f>
        <v>0</v>
      </c>
      <c r="DM27">
        <f>DM$2*EXP(- DM$1 * ($B27*_c+'Input spectra'!$Q26))</f>
        <v>0</v>
      </c>
      <c r="DN27">
        <f>DN$2*EXP(- DN$1 * ($B27*_c+'Input spectra'!$Q26))</f>
        <v>0</v>
      </c>
      <c r="DO27">
        <f>DO$2*EXP(- DO$1 * ($B27*_c+'Input spectra'!$Q26))</f>
        <v>0</v>
      </c>
      <c r="DP27">
        <f>DP$2*EXP(- DP$1 * ($B27*_c+'Input spectra'!$Q26))</f>
        <v>0</v>
      </c>
      <c r="DQ27">
        <f>DQ$2*EXP(- DQ$1 * ($B27*_c+'Input spectra'!$Q26))</f>
        <v>0</v>
      </c>
      <c r="DR27">
        <f>DR$2*EXP(- DR$1 * ($B27*_c+'Input spectra'!$Q26))</f>
        <v>0</v>
      </c>
      <c r="DS27">
        <f>DS$2*EXP(- DS$1 * ($B27*_c+'Input spectra'!$Q26))</f>
        <v>0</v>
      </c>
      <c r="DT27">
        <f>DT$2*EXP(- DT$1 * ($B27*_c+'Input spectra'!$Q26))</f>
        <v>0</v>
      </c>
      <c r="DU27">
        <f>DU$2*EXP(- DU$1 * ($B27*_c+'Input spectra'!$Q26))</f>
        <v>0</v>
      </c>
      <c r="DV27">
        <f>DV$2*EXP(- DV$1 * ($B27*_c+'Input spectra'!$Q26))</f>
        <v>0</v>
      </c>
      <c r="DW27">
        <f>DW$2*EXP(- DW$1 * ($B27*_c+'Input spectra'!$Q26))</f>
        <v>0</v>
      </c>
      <c r="DX27">
        <f>DX$2*EXP(- DX$1 * ($B27*_c+'Input spectra'!$Q26))</f>
        <v>0</v>
      </c>
      <c r="DY27">
        <f>DY$2*EXP(- DY$1 * ($B27*_c+'Input spectra'!$Q26))</f>
        <v>0</v>
      </c>
      <c r="DZ27">
        <f>DZ$2*EXP(- DZ$1 * ($B27*_c+'Input spectra'!$Q26))</f>
        <v>0</v>
      </c>
      <c r="EA27">
        <f>EA$2*EXP(- EA$1 * ($B27*_c+'Input spectra'!$Q26))</f>
        <v>0</v>
      </c>
      <c r="EB27">
        <f>EB$2*EXP(- EB$1 * ($B27*_c+'Input spectra'!$Q26))</f>
        <v>0</v>
      </c>
      <c r="EC27">
        <f>EC$2*EXP(- EC$1 * ($B27*_c+'Input spectra'!$Q26))</f>
        <v>0</v>
      </c>
      <c r="ED27">
        <f>ED$2*EXP(- ED$1 * ($B27*_c+'Input spectra'!$Q26))</f>
        <v>0</v>
      </c>
      <c r="EE27">
        <f>EE$2*EXP(- EE$1 * ($B27*_c+'Input spectra'!$Q26))</f>
        <v>0</v>
      </c>
      <c r="EF27">
        <f>EF$2*EXP(- EF$1 * ($B27*_c+'Input spectra'!$Q26))</f>
        <v>0</v>
      </c>
      <c r="EG27">
        <f>EG$2*EXP(- EG$1 * ($B27*_c+'Input spectra'!$Q26))</f>
        <v>0</v>
      </c>
      <c r="EH27">
        <f>EH$2*EXP(- EH$1 * ($B27*_c+'Input spectra'!$Q26))</f>
        <v>0</v>
      </c>
      <c r="EI27">
        <f>EI$2*EXP(- EI$1 * ($B27*_c+'Input spectra'!$Q26))</f>
        <v>0</v>
      </c>
      <c r="EJ27">
        <f>EJ$2*EXP(- EJ$1 * ($B27*_c+'Input spectra'!$Q26))</f>
        <v>0</v>
      </c>
      <c r="EK27">
        <f>EK$2*EXP(- EK$1 * ($B27*_c+'Input spectra'!$Q26))</f>
        <v>0</v>
      </c>
      <c r="EL27">
        <f>EL$2*EXP(- EL$1 * ($B27*_c+'Input spectra'!$Q26))</f>
        <v>0</v>
      </c>
      <c r="EM27">
        <f>EM$2*EXP(- EM$1 * ($B27*_c+'Input spectra'!$Q26))</f>
        <v>0</v>
      </c>
      <c r="EN27">
        <f>EN$2*EXP(- EN$1 * ($B27*_c+'Input spectra'!$Q26))</f>
        <v>0</v>
      </c>
      <c r="EO27">
        <f>EO$2*EXP(- EO$1 * ($B27*_c+'Input spectra'!$Q26))</f>
        <v>0</v>
      </c>
      <c r="EP27">
        <f>EP$2*EXP(- EP$1 * ($B27*_c+'Input spectra'!$Q26))</f>
        <v>0</v>
      </c>
      <c r="EQ27">
        <f>EQ$2*EXP(- EQ$1 * ($B27*_c+'Input spectra'!$Q26))</f>
        <v>0</v>
      </c>
      <c r="ER27">
        <f>ER$2*EXP(- ER$1 * ($B27*_c+'Input spectra'!$Q26))</f>
        <v>0</v>
      </c>
      <c r="ES27">
        <f>ES$2*EXP(- ES$1 * ($B27*_c+'Input spectra'!$Q26))</f>
        <v>0</v>
      </c>
      <c r="ET27">
        <f>ET$2*EXP(- ET$1 * ($B27*_c+'Input spectra'!$Q26))</f>
        <v>0</v>
      </c>
      <c r="EU27">
        <f>EU$2*EXP(- EU$1 * ($B27*_c+'Input spectra'!$Q26))</f>
        <v>0</v>
      </c>
      <c r="EV27">
        <f>EV$2*EXP(- EV$1 * ($B27*_c+'Input spectra'!$Q26))</f>
        <v>0</v>
      </c>
      <c r="EW27">
        <f>EW$2*EXP(- EW$1 * ($B27*_c+'Input spectra'!$Q26))</f>
        <v>0</v>
      </c>
      <c r="EY27">
        <f t="shared" si="0"/>
        <v>2.1588398693303517E-2</v>
      </c>
      <c r="FB27">
        <f>(1-EXP(-(B27*_c+'Input spectra'!$Q26)*_t))/2</f>
        <v>0.49999992119144093</v>
      </c>
      <c r="FC27">
        <f>LN(1-FB27)/(-(B27*_c+'Input spectra'!$Q26))</f>
        <v>2.2126755035696451E-2</v>
      </c>
    </row>
    <row r="28" spans="1:159" x14ac:dyDescent="0.25">
      <c r="A28">
        <v>405</v>
      </c>
      <c r="B28">
        <f>'Input spectra'!B27</f>
        <v>0.98858050682464405</v>
      </c>
      <c r="C28">
        <f>C$2*EXP(- C$1 * ($B28*_c+'Input spectra'!$Q27))</f>
        <v>2.0653927966864227E-2</v>
      </c>
      <c r="D28">
        <f>D$2*EXP(- D$1 * ($B28*_c+'Input spectra'!$Q27))</f>
        <v>1.0487998168009498E-3</v>
      </c>
      <c r="E28">
        <f>E$2*EXP(- E$1 * ($B28*_c+'Input spectra'!$Q27))</f>
        <v>5.3254851096946726E-5</v>
      </c>
      <c r="F28">
        <f>F$2*EXP(- F$1 * ($B28*_c+'Input spectra'!$Q27))</f>
        <v>2.7039709842140271E-6</v>
      </c>
      <c r="G28">
        <f>G$2*EXP(- G$1 * ($B28*_c+'Input spectra'!$Q27))</f>
        <v>1.3728427832178541E-7</v>
      </c>
      <c r="H28">
        <f>H$2*EXP(- H$1 * ($B28*_c+'Input spectra'!$Q27))</f>
        <v>6.9697170350356704E-9</v>
      </c>
      <c r="I28">
        <f>I$2*EXP(- I$1 * ($B28*_c+'Input spectra'!$Q27))</f>
        <v>3.5382187561415353E-10</v>
      </c>
      <c r="J28">
        <f>J$2*EXP(- J$1 * ($B28*_c+'Input spectra'!$Q27))</f>
        <v>1.7960938571726619E-11</v>
      </c>
      <c r="K28">
        <f>K$2*EXP(- K$1 * ($B28*_c+'Input spectra'!$Q27))</f>
        <v>9.1169127779982649E-13</v>
      </c>
      <c r="L28">
        <f>L$2*EXP(- L$1 * ($B28*_c+'Input spectra'!$Q27))</f>
        <v>4.6274379119774507E-14</v>
      </c>
      <c r="M28">
        <f>M$2*EXP(- M$1 * ($B28*_c+'Input spectra'!$Q27))</f>
        <v>2.3485890005217518E-15</v>
      </c>
      <c r="N28">
        <f>N$2*EXP(- N$1 * ($B28*_c+'Input spectra'!$Q27))</f>
        <v>1.1919187465276836E-16</v>
      </c>
      <c r="O28">
        <f>O$2*EXP(- O$1 * ($B28*_c+'Input spectra'!$Q27))</f>
        <v>6.0486583966321046E-18</v>
      </c>
      <c r="P28">
        <f>P$2*EXP(- P$1 * ($B28*_c+'Input spectra'!$Q27))</f>
        <v>3.0693315898389345E-19</v>
      </c>
      <c r="Q28">
        <f>Q$2*EXP(- Q$1 * ($B28*_c+'Input spectra'!$Q27))</f>
        <v>1.5574010286166225E-20</v>
      </c>
      <c r="R28">
        <f>R$2*EXP(- R$1 * ($B28*_c+'Input spectra'!$Q27))</f>
        <v>7.9018456895232886E-22</v>
      </c>
      <c r="S28">
        <f>S$2*EXP(- S$1 * ($B28*_c+'Input spectra'!$Q27))</f>
        <v>4.0089219564729169E-23</v>
      </c>
      <c r="T28">
        <f>T$2*EXP(- T$1 * ($B28*_c+'Input spectra'!$Q27))</f>
        <v>2.0337480463083814E-24</v>
      </c>
      <c r="U28">
        <f>U$2*EXP(- U$1 * ($B28*_c+'Input spectra'!$Q27))</f>
        <v>1.0316602389939557E-25</v>
      </c>
      <c r="V28">
        <f>V$2*EXP(- V$1 * ($B28*_c+'Input spectra'!$Q27))</f>
        <v>5.2329396824148786E-27</v>
      </c>
      <c r="W28">
        <f>W$2*EXP(- W$1 * ($B28*_c+'Input spectra'!$Q27))</f>
        <v>2.6541394609668421E-28</v>
      </c>
      <c r="X28">
        <f>X$2*EXP(- X$1 * ($B28*_c+'Input spectra'!$Q27))</f>
        <v>1.3460778937336555E-29</v>
      </c>
      <c r="Y28">
        <f>Y$2*EXP(- Y$1 * ($B28*_c+'Input spectra'!$Q27))</f>
        <v>6.8262869906128776E-31</v>
      </c>
      <c r="Z28">
        <f>Z$2*EXP(- Z$1 * ($B28*_c+'Input spectra'!$Q27))</f>
        <v>3.4615151165604231E-32</v>
      </c>
      <c r="AA28">
        <f>AA$2*EXP(- AA$1 * ($B28*_c+'Input spectra'!$Q27))</f>
        <v>1.7551518124625033E-33</v>
      </c>
      <c r="AB28">
        <f>AB$2*EXP(- AB$1 * ($B28*_c+'Input spectra'!$Q27))</f>
        <v>8.8987563684740926E-35</v>
      </c>
      <c r="AC28">
        <f>AC$2*EXP(- AC$1 * ($B28*_c+'Input spectra'!$Q27))</f>
        <v>4.5113811140497723E-36</v>
      </c>
      <c r="AD28">
        <f>AD$2*EXP(- AD$1 * ($B28*_c+'Input spectra'!$Q27))</f>
        <v>2.286939452213762E-37</v>
      </c>
      <c r="AE28">
        <f>AE$2*EXP(- AE$1 * ($B28*_c+'Input spectra'!$Q27))</f>
        <v>1.1592153593624651E-38</v>
      </c>
      <c r="AF28">
        <f>AF$2*EXP(- AF$1 * ($B28*_c+'Input spectra'!$Q27))</f>
        <v>5.8753973326248507E-40</v>
      </c>
      <c r="AG28">
        <f>AG$2*EXP(- AG$1 * ($B28*_c+'Input spectra'!$Q27))</f>
        <v>2.9776478662721933E-41</v>
      </c>
      <c r="AH28">
        <f>AH$2*EXP(- AH$1 * ($B28*_c+'Input spectra'!$Q27))</f>
        <v>1.5089391270141191E-42</v>
      </c>
      <c r="AI28">
        <f>AI$2*EXP(- AI$1 * ($B28*_c+'Input spectra'!$Q27))</f>
        <v>7.6459539374435229E-44</v>
      </c>
      <c r="AJ28">
        <f>AJ$2*EXP(- AJ$1 * ($B28*_c+'Input spectra'!$Q27))</f>
        <v>3.8739363059527037E-45</v>
      </c>
      <c r="AK28">
        <f>AK$2*EXP(- AK$1 * ($B28*_c+'Input spectra'!$Q27))</f>
        <v>1.962607080773989E-46</v>
      </c>
      <c r="AL28">
        <f>AL$2*EXP(- AL$1 * ($B28*_c+'Input spectra'!$Q27))</f>
        <v>9.9419953868817399E-48</v>
      </c>
      <c r="AM28">
        <f>AM$2*EXP(- AM$1 * ($B28*_c+'Input spectra'!$Q27))</f>
        <v>5.035843956335313E-49</v>
      </c>
      <c r="AN28">
        <f>AN$2*EXP(- AN$1 * ($B28*_c+'Input spectra'!$Q27))</f>
        <v>2.5505195654587997E-50</v>
      </c>
      <c r="AO28">
        <f>AO$2*EXP(- AO$1 * ($B28*_c+'Input spectra'!$Q27))</f>
        <v>1.291641215729086E-51</v>
      </c>
      <c r="AP28">
        <f>AP$2*EXP(- AP$1 * ($B28*_c+'Input spectra'!$Q27))</f>
        <v>6.5405022085881345E-53</v>
      </c>
      <c r="AQ28">
        <f>AQ$2*EXP(- AQ$1 * ($B28*_c+'Input spectra'!$Q27))</f>
        <v>3.3115808677190351E-54</v>
      </c>
      <c r="AR28">
        <f>AR$2*EXP(- AR$1 * ($B28*_c+'Input spectra'!$Q27))</f>
        <v>1.6765394265580905E-55</v>
      </c>
      <c r="AS28">
        <f>AS$2*EXP(- AS$1 * ($B28*_c+'Input spectra'!$Q27))</f>
        <v>8.4868271660381845E-57</v>
      </c>
      <c r="AT28">
        <f>AT$2*EXP(- AT$1 * ($B28*_c+'Input spectra'!$Q27))</f>
        <v>4.2956524625523284E-58</v>
      </c>
      <c r="AU28">
        <f>AU$2*EXP(- AU$1 * ($B28*_c+'Input spectra'!$Q27))</f>
        <v>2.1740227851173248E-59</v>
      </c>
      <c r="AV28">
        <f>AV$2*EXP(- AV$1 * ($B28*_c+'Input spectra'!$Q27))</f>
        <v>1.1001430685140778E-60</v>
      </c>
      <c r="AW28">
        <f>AW$2*EXP(- AW$1 * ($B28*_c+'Input spectra'!$Q27))</f>
        <v>5.024873094262294E-62</v>
      </c>
      <c r="AX28">
        <f>AX$2*EXP(- AX$1 * ($B28*_c+'Input spectra'!$Q27))</f>
        <v>2.2061305853953947E-63</v>
      </c>
      <c r="AY28">
        <f>AY$2*EXP(- AY$1 * ($B28*_c+'Input spectra'!$Q27))</f>
        <v>1.0204045548614172E-64</v>
      </c>
      <c r="AZ28">
        <f>AZ$2*EXP(- AZ$1 * ($B28*_c+'Input spectra'!$Q27))</f>
        <v>4.8026987774295494E-66</v>
      </c>
      <c r="BA28">
        <f>BA$2*EXP(- BA$1 * ($B28*_c+'Input spectra'!$Q27))</f>
        <v>2.2828603357943514E-67</v>
      </c>
      <c r="BB28">
        <f>BB$2*EXP(- BB$1 * ($B28*_c+'Input spectra'!$Q27))</f>
        <v>1.0923424599397206E-68</v>
      </c>
      <c r="BC28">
        <f>BC$2*EXP(- BC$1 * ($B28*_c+'Input spectra'!$Q27))</f>
        <v>5.2525917073516084E-70</v>
      </c>
      <c r="BD28">
        <f>BD$2*EXP(- BD$1 * ($B28*_c+'Input spectra'!$Q27))</f>
        <v>2.5355015807387639E-71</v>
      </c>
      <c r="BE28">
        <f>BE$2*EXP(- BE$1 * ($B28*_c+'Input spectra'!$Q27))</f>
        <v>1.2277852352362288E-72</v>
      </c>
      <c r="BF28">
        <f>BF$2*EXP(- BF$1 * ($B28*_c+'Input spectra'!$Q27))</f>
        <v>5.9611682535844558E-74</v>
      </c>
      <c r="BG28">
        <f>BG$2*EXP(- BG$1 * ($B28*_c+'Input spectra'!$Q27))</f>
        <v>2.9008763566237503E-75</v>
      </c>
      <c r="BH28">
        <f>BH$2*EXP(- BH$1 * ($B28*_c+'Input spectra'!$Q27))</f>
        <v>1.4144636737709497E-76</v>
      </c>
      <c r="BI28">
        <f>BI$2*EXP(- BI$1 * ($B28*_c+'Input spectra'!$Q27))</f>
        <v>6.9090936580802357E-78</v>
      </c>
      <c r="BJ28">
        <f>BJ$2*EXP(- BJ$1 * ($B28*_c+'Input spectra'!$Q27))</f>
        <v>3.380164529358367E-79</v>
      </c>
      <c r="BK28">
        <f>BK$2*EXP(- BK$1 * ($B28*_c+'Input spectra'!$Q27))</f>
        <v>1.656062928235738E-80</v>
      </c>
      <c r="BL28">
        <f>BL$2*EXP(- BL$1 * ($B28*_c+'Input spectra'!$Q27))</f>
        <v>8.1242535145316439E-82</v>
      </c>
      <c r="BM28">
        <f>BM$2*EXP(- BM$1 * ($B28*_c+'Input spectra'!$Q27))</f>
        <v>3.9903538842891369E-83</v>
      </c>
      <c r="BN28">
        <f>BN$2*EXP(- BN$1 * ($B28*_c+'Input spectra'!$Q27))</f>
        <v>1.9620989461105944E-84</v>
      </c>
      <c r="BO28">
        <f>BO$2*EXP(- BO$1 * ($B28*_c+'Input spectra'!$Q27))</f>
        <v>9.6577830536122831E-86</v>
      </c>
      <c r="BP28">
        <f>BP$2*EXP(- BP$1 * ($B28*_c+'Input spectra'!$Q27))</f>
        <v>4.7582892494975671E-87</v>
      </c>
      <c r="BQ28">
        <f>BQ$2*EXP(- BQ$1 * ($B28*_c+'Input spectra'!$Q27))</f>
        <v>2.3464669276329925E-88</v>
      </c>
      <c r="BR28">
        <f>BR$2*EXP(- BR$1 * ($B28*_c+'Input spectra'!$Q27))</f>
        <v>1.1580959933843322E-89</v>
      </c>
      <c r="BS28">
        <f>BS$2*EXP(- BS$1 * ($B28*_c+'Input spectra'!$Q27))</f>
        <v>5.7203159910308211E-91</v>
      </c>
      <c r="BT28">
        <f>BT$2*EXP(- BT$1 * ($B28*_c+'Input spectra'!$Q27))</f>
        <v>2.8276246680764258E-92</v>
      </c>
      <c r="BU28">
        <f>BU$2*EXP(- BU$1 * ($B28*_c+'Input spectra'!$Q27))</f>
        <v>1.3987256825027233E-93</v>
      </c>
      <c r="BV28">
        <f>BV$2*EXP(- BV$1 * ($B28*_c+'Input spectra'!$Q27))</f>
        <v>6.9236757584931553E-95</v>
      </c>
      <c r="BW28">
        <f>BW$2*EXP(- BW$1 * ($B28*_c+'Input spectra'!$Q27))</f>
        <v>3.4294145529685041E-96</v>
      </c>
      <c r="BX28">
        <f>BX$2*EXP(- BX$1 * ($B28*_c+'Input spectra'!$Q27))</f>
        <v>1.6996881678910421E-97</v>
      </c>
      <c r="BY28">
        <f>BY$2*EXP(- BY$1 * ($B28*_c+'Input spectra'!$Q27))</f>
        <v>8.4289305600458981E-99</v>
      </c>
      <c r="BZ28">
        <f>BZ$2*EXP(- BZ$1 * ($B28*_c+'Input spectra'!$Q27))</f>
        <v>4.1823324764327281E-100</v>
      </c>
      <c r="CA28">
        <f>CA$2*EXP(- CA$1 * ($B28*_c+'Input spectra'!$Q27))</f>
        <v>2.0763339642501596E-101</v>
      </c>
      <c r="CB28">
        <f>CB$2*EXP(- CB$1 * ($B28*_c+'Input spectra'!$Q27))</f>
        <v>1.0313329652603613E-102</v>
      </c>
      <c r="CC28">
        <f>CC$2*EXP(- CC$1 * ($B28*_c+'Input spectra'!$Q27))</f>
        <v>5.1252464620320067E-104</v>
      </c>
      <c r="CD28">
        <f>CD$2*EXP(- CD$1 * ($B28*_c+'Input spectra'!$Q27))</f>
        <v>2.5482175092392825E-105</v>
      </c>
      <c r="CE28">
        <f>CE$2*EXP(- CE$1 * ($B28*_c+'Input spectra'!$Q27))</f>
        <v>1.267524564785381E-106</v>
      </c>
      <c r="CF28">
        <f>CF$2*EXP(- CF$1 * ($B28*_c+'Input spectra'!$Q27))</f>
        <v>6.3076439908698248E-108</v>
      </c>
      <c r="CG28">
        <f>CG$2*EXP(- CG$1 * ($B28*_c+'Input spectra'!$Q27))</f>
        <v>3.140234328034686E-109</v>
      </c>
      <c r="CH28">
        <f>CH$2*EXP(- CH$1 * ($B28*_c+'Input spectra'!$Q27))</f>
        <v>1.5639923919165327E-110</v>
      </c>
      <c r="CI28">
        <f>CI$2*EXP(- CI$1 * ($B28*_c+'Input spectra'!$Q27))</f>
        <v>7.7925371723621247E-112</v>
      </c>
      <c r="CJ28">
        <f>CJ$2*EXP(- CJ$1 * ($B28*_c+'Input spectra'!$Q27))</f>
        <v>3.8840884203319507E-113</v>
      </c>
      <c r="CK28">
        <f>CK$2*EXP(- CK$1 * ($B28*_c+'Input spectra'!$Q27))</f>
        <v>1.936689222942808E-114</v>
      </c>
      <c r="CL28">
        <f>CL$2*EXP(- CL$1 * ($B28*_c+'Input spectra'!$Q27))</f>
        <v>9.6602035600788194E-116</v>
      </c>
      <c r="CM28">
        <f>CM$2*EXP(- CM$1 * ($B28*_c+'Input spectra'!$Q27))</f>
        <v>4.8201806142233236E-117</v>
      </c>
      <c r="CN28">
        <f>CN$2*EXP(- CN$1 * ($B28*_c+'Input spectra'!$Q27))</f>
        <v>2.4059492398682158E-118</v>
      </c>
      <c r="CO28">
        <f>CO$2*EXP(- CO$1 * ($B28*_c+'Input spectra'!$Q27))</f>
        <v>1.201299718847638E-119</v>
      </c>
      <c r="CP28">
        <f>CP$2*EXP(- CP$1 * ($B28*_c+'Input spectra'!$Q27))</f>
        <v>6.0000368784771369E-121</v>
      </c>
      <c r="CQ28">
        <f>CQ$2*EXP(- CQ$1 * ($B28*_c+'Input spectra'!$Q27))</f>
        <v>1.9848198357364894E-122</v>
      </c>
      <c r="CR28">
        <f>CR$2*EXP(- CR$1 * ($B28*_c+'Input spectra'!$Q27))</f>
        <v>6.6237210094197082E-124</v>
      </c>
      <c r="CS28">
        <f>CS$2*EXP(- CS$1 * ($B28*_c+'Input spectra'!$Q27))</f>
        <v>2.3568790968537109E-125</v>
      </c>
      <c r="CT28">
        <f>CT$2*EXP(- CT$1 * ($B28*_c+'Input spectra'!$Q27))</f>
        <v>8.4241291889229663E-127</v>
      </c>
      <c r="CU28">
        <f>CU$2*EXP(- CU$1 * ($B28*_c+'Input spectra'!$Q27))</f>
        <v>2.9553856400427565E-128</v>
      </c>
      <c r="CV28">
        <f>CV$2*EXP(- CV$1 * ($B28*_c+'Input spectra'!$Q27))</f>
        <v>9.9816503412110806E-130</v>
      </c>
      <c r="CW28">
        <f>CW$2*EXP(- CW$1 * ($B28*_c+'Input spectra'!$Q27))</f>
        <v>3.1672213869741291E-131</v>
      </c>
      <c r="CX28">
        <f>CX$2*EXP(- CX$1 * ($B28*_c+'Input spectra'!$Q27))</f>
        <v>9.0744521320366604E-133</v>
      </c>
      <c r="CY28">
        <f>CY$2*EXP(- CY$1 * ($B28*_c+'Input spectra'!$Q27))</f>
        <v>2.167974916021125E-134</v>
      </c>
      <c r="CZ28">
        <f>CZ$2*EXP(- CZ$1 * ($B28*_c+'Input spectra'!$Q27))</f>
        <v>3.4856789446906312E-136</v>
      </c>
      <c r="DA28">
        <f>DA$2*EXP(- DA$1 * ($B28*_c+'Input spectra'!$Q27))</f>
        <v>1.1376211918283033E-138</v>
      </c>
      <c r="DB28">
        <f>DB$2*EXP(- DB$1 * ($B28*_c+'Input spectra'!$Q27))</f>
        <v>0</v>
      </c>
      <c r="DC28">
        <f>DC$2*EXP(- DC$1 * ($B28*_c+'Input spectra'!$Q27))</f>
        <v>0</v>
      </c>
      <c r="DD28">
        <f>DD$2*EXP(- DD$1 * ($B28*_c+'Input spectra'!$Q27))</f>
        <v>0</v>
      </c>
      <c r="DE28">
        <f>DE$2*EXP(- DE$1 * ($B28*_c+'Input spectra'!$Q27))</f>
        <v>0</v>
      </c>
      <c r="DF28">
        <f>DF$2*EXP(- DF$1 * ($B28*_c+'Input spectra'!$Q27))</f>
        <v>0</v>
      </c>
      <c r="DG28">
        <f>DG$2*EXP(- DG$1 * ($B28*_c+'Input spectra'!$Q27))</f>
        <v>0</v>
      </c>
      <c r="DH28">
        <f>DH$2*EXP(- DH$1 * ($B28*_c+'Input spectra'!$Q27))</f>
        <v>0</v>
      </c>
      <c r="DI28">
        <f>DI$2*EXP(- DI$1 * ($B28*_c+'Input spectra'!$Q27))</f>
        <v>0</v>
      </c>
      <c r="DJ28">
        <f>DJ$2*EXP(- DJ$1 * ($B28*_c+'Input spectra'!$Q27))</f>
        <v>0</v>
      </c>
      <c r="DK28">
        <f>DK$2*EXP(- DK$1 * ($B28*_c+'Input spectra'!$Q27))</f>
        <v>0</v>
      </c>
      <c r="DL28">
        <f>DL$2*EXP(- DL$1 * ($B28*_c+'Input spectra'!$Q27))</f>
        <v>0</v>
      </c>
      <c r="DM28">
        <f>DM$2*EXP(- DM$1 * ($B28*_c+'Input spectra'!$Q27))</f>
        <v>0</v>
      </c>
      <c r="DN28">
        <f>DN$2*EXP(- DN$1 * ($B28*_c+'Input spectra'!$Q27))</f>
        <v>0</v>
      </c>
      <c r="DO28">
        <f>DO$2*EXP(- DO$1 * ($B28*_c+'Input spectra'!$Q27))</f>
        <v>0</v>
      </c>
      <c r="DP28">
        <f>DP$2*EXP(- DP$1 * ($B28*_c+'Input spectra'!$Q27))</f>
        <v>0</v>
      </c>
      <c r="DQ28">
        <f>DQ$2*EXP(- DQ$1 * ($B28*_c+'Input spectra'!$Q27))</f>
        <v>0</v>
      </c>
      <c r="DR28">
        <f>DR$2*EXP(- DR$1 * ($B28*_c+'Input spectra'!$Q27))</f>
        <v>0</v>
      </c>
      <c r="DS28">
        <f>DS$2*EXP(- DS$1 * ($B28*_c+'Input spectra'!$Q27))</f>
        <v>0</v>
      </c>
      <c r="DT28">
        <f>DT$2*EXP(- DT$1 * ($B28*_c+'Input spectra'!$Q27))</f>
        <v>0</v>
      </c>
      <c r="DU28">
        <f>DU$2*EXP(- DU$1 * ($B28*_c+'Input spectra'!$Q27))</f>
        <v>0</v>
      </c>
      <c r="DV28">
        <f>DV$2*EXP(- DV$1 * ($B28*_c+'Input spectra'!$Q27))</f>
        <v>0</v>
      </c>
      <c r="DW28">
        <f>DW$2*EXP(- DW$1 * ($B28*_c+'Input spectra'!$Q27))</f>
        <v>0</v>
      </c>
      <c r="DX28">
        <f>DX$2*EXP(- DX$1 * ($B28*_c+'Input spectra'!$Q27))</f>
        <v>0</v>
      </c>
      <c r="DY28">
        <f>DY$2*EXP(- DY$1 * ($B28*_c+'Input spectra'!$Q27))</f>
        <v>0</v>
      </c>
      <c r="DZ28">
        <f>DZ$2*EXP(- DZ$1 * ($B28*_c+'Input spectra'!$Q27))</f>
        <v>0</v>
      </c>
      <c r="EA28">
        <f>EA$2*EXP(- EA$1 * ($B28*_c+'Input spectra'!$Q27))</f>
        <v>0</v>
      </c>
      <c r="EB28">
        <f>EB$2*EXP(- EB$1 * ($B28*_c+'Input spectra'!$Q27))</f>
        <v>0</v>
      </c>
      <c r="EC28">
        <f>EC$2*EXP(- EC$1 * ($B28*_c+'Input spectra'!$Q27))</f>
        <v>0</v>
      </c>
      <c r="ED28">
        <f>ED$2*EXP(- ED$1 * ($B28*_c+'Input spectra'!$Q27))</f>
        <v>0</v>
      </c>
      <c r="EE28">
        <f>EE$2*EXP(- EE$1 * ($B28*_c+'Input spectra'!$Q27))</f>
        <v>0</v>
      </c>
      <c r="EF28">
        <f>EF$2*EXP(- EF$1 * ($B28*_c+'Input spectra'!$Q27))</f>
        <v>0</v>
      </c>
      <c r="EG28">
        <f>EG$2*EXP(- EG$1 * ($B28*_c+'Input spectra'!$Q27))</f>
        <v>0</v>
      </c>
      <c r="EH28">
        <f>EH$2*EXP(- EH$1 * ($B28*_c+'Input spectra'!$Q27))</f>
        <v>0</v>
      </c>
      <c r="EI28">
        <f>EI$2*EXP(- EI$1 * ($B28*_c+'Input spectra'!$Q27))</f>
        <v>0</v>
      </c>
      <c r="EJ28">
        <f>EJ$2*EXP(- EJ$1 * ($B28*_c+'Input spectra'!$Q27))</f>
        <v>0</v>
      </c>
      <c r="EK28">
        <f>EK$2*EXP(- EK$1 * ($B28*_c+'Input spectra'!$Q27))</f>
        <v>0</v>
      </c>
      <c r="EL28">
        <f>EL$2*EXP(- EL$1 * ($B28*_c+'Input spectra'!$Q27))</f>
        <v>0</v>
      </c>
      <c r="EM28">
        <f>EM$2*EXP(- EM$1 * ($B28*_c+'Input spectra'!$Q27))</f>
        <v>0</v>
      </c>
      <c r="EN28">
        <f>EN$2*EXP(- EN$1 * ($B28*_c+'Input spectra'!$Q27))</f>
        <v>0</v>
      </c>
      <c r="EO28">
        <f>EO$2*EXP(- EO$1 * ($B28*_c+'Input spectra'!$Q27))</f>
        <v>0</v>
      </c>
      <c r="EP28">
        <f>EP$2*EXP(- EP$1 * ($B28*_c+'Input spectra'!$Q27))</f>
        <v>0</v>
      </c>
      <c r="EQ28">
        <f>EQ$2*EXP(- EQ$1 * ($B28*_c+'Input spectra'!$Q27))</f>
        <v>0</v>
      </c>
      <c r="ER28">
        <f>ER$2*EXP(- ER$1 * ($B28*_c+'Input spectra'!$Q27))</f>
        <v>0</v>
      </c>
      <c r="ES28">
        <f>ES$2*EXP(- ES$1 * ($B28*_c+'Input spectra'!$Q27))</f>
        <v>0</v>
      </c>
      <c r="ET28">
        <f>ET$2*EXP(- ET$1 * ($B28*_c+'Input spectra'!$Q27))</f>
        <v>0</v>
      </c>
      <c r="EU28">
        <f>EU$2*EXP(- EU$1 * ($B28*_c+'Input spectra'!$Q27))</f>
        <v>0</v>
      </c>
      <c r="EV28">
        <f>EV$2*EXP(- EV$1 * ($B28*_c+'Input spectra'!$Q27))</f>
        <v>0</v>
      </c>
      <c r="EW28">
        <f>EW$2*EXP(- EW$1 * ($B28*_c+'Input spectra'!$Q27))</f>
        <v>0</v>
      </c>
      <c r="EY28">
        <f t="shared" si="0"/>
        <v>2.1758831232484944E-2</v>
      </c>
      <c r="FB28">
        <f>(1-EXP(-(B28*_c+'Input spectra'!$Q27)*_t))/2</f>
        <v>0.49999982489785555</v>
      </c>
      <c r="FC28">
        <f>LN(1-FB28)/(-(B28*_c+'Input spectra'!$Q27))</f>
        <v>2.3315120302993153E-2</v>
      </c>
    </row>
    <row r="29" spans="1:159" x14ac:dyDescent="0.25">
      <c r="A29">
        <v>410</v>
      </c>
      <c r="B29">
        <f>'Input spectra'!B28</f>
        <v>0.90328834272374003</v>
      </c>
      <c r="C29">
        <f>C$2*EXP(- C$1 * ($B29*_c+'Input spectra'!$Q28))</f>
        <v>2.0653927966864227E-2</v>
      </c>
      <c r="D29">
        <f>D$2*EXP(- D$1 * ($B29*_c+'Input spectra'!$Q28))</f>
        <v>1.354962684380821E-3</v>
      </c>
      <c r="E29">
        <f>E$2*EXP(- E$1 * ($B29*_c+'Input spectra'!$Q28))</f>
        <v>8.8885033189043731E-5</v>
      </c>
      <c r="F29">
        <f>F$2*EXP(- F$1 * ($B29*_c+'Input spectra'!$Q28))</f>
        <v>5.8305056866518876E-6</v>
      </c>
      <c r="G29">
        <f>G$2*EXP(- G$1 * ($B29*_c+'Input spectra'!$Q28))</f>
        <v>3.8243685092511428E-7</v>
      </c>
      <c r="H29">
        <f>H$2*EXP(- H$1 * ($B29*_c+'Input spectra'!$Q28))</f>
        <v>2.5083538797276882E-8</v>
      </c>
      <c r="I29">
        <f>I$2*EXP(- I$1 * ($B29*_c+'Input spectra'!$Q28))</f>
        <v>1.6451029190477201E-9</v>
      </c>
      <c r="J29">
        <f>J$2*EXP(- J$1 * ($B29*_c+'Input spectra'!$Q28))</f>
        <v>1.0788775403991308E-10</v>
      </c>
      <c r="K29">
        <f>K$2*EXP(- K$1 * ($B29*_c+'Input spectra'!$Q28))</f>
        <v>7.0749871711413772E-12</v>
      </c>
      <c r="L29">
        <f>L$2*EXP(- L$1 * ($B29*_c+'Input spectra'!$Q28))</f>
        <v>4.6393078219938178E-13</v>
      </c>
      <c r="M29">
        <f>M$2*EXP(- M$1 * ($B29*_c+'Input spectra'!$Q28))</f>
        <v>3.0419659153852731E-14</v>
      </c>
      <c r="N29">
        <f>N$2*EXP(- N$1 * ($B29*_c+'Input spectra'!$Q28))</f>
        <v>1.9944754894054916E-15</v>
      </c>
      <c r="O29">
        <f>O$2*EXP(- O$1 * ($B29*_c+'Input spectra'!$Q28))</f>
        <v>1.3076028041059656E-16</v>
      </c>
      <c r="P29">
        <f>P$2*EXP(- P$1 * ($B29*_c+'Input spectra'!$Q28))</f>
        <v>8.5722598346216049E-18</v>
      </c>
      <c r="Q29">
        <f>Q$2*EXP(- Q$1 * ($B29*_c+'Input spectra'!$Q28))</f>
        <v>5.6193580704645763E-19</v>
      </c>
      <c r="R29">
        <f>R$2*EXP(- R$1 * ($B29*_c+'Input spectra'!$Q28))</f>
        <v>3.6834054457944917E-20</v>
      </c>
      <c r="S29">
        <f>S$2*EXP(- S$1 * ($B29*_c+'Input spectra'!$Q28))</f>
        <v>2.4142559773524204E-21</v>
      </c>
      <c r="T29">
        <f>T$2*EXP(- T$1 * ($B29*_c+'Input spectra'!$Q28))</f>
        <v>1.5822955054283202E-22</v>
      </c>
      <c r="U29">
        <f>U$2*EXP(- U$1 * ($B29*_c+'Input spectra'!$Q28))</f>
        <v>1.0369596812640179E-23</v>
      </c>
      <c r="V29">
        <f>V$2*EXP(- V$1 * ($B29*_c+'Input spectra'!$Q28))</f>
        <v>6.7952531221409453E-25</v>
      </c>
      <c r="W29">
        <f>W$2*EXP(- W$1 * ($B29*_c+'Input spectra'!$Q28))</f>
        <v>4.4526481771078538E-26</v>
      </c>
      <c r="X29">
        <f>X$2*EXP(- X$1 * ($B29*_c+'Input spectra'!$Q28))</f>
        <v>2.9174240993744361E-27</v>
      </c>
      <c r="Y29">
        <f>Y$2*EXP(- Y$1 * ($B29*_c+'Input spectra'!$Q28))</f>
        <v>1.9113870934757464E-28</v>
      </c>
      <c r="Z29">
        <f>Z$2*EXP(- Z$1 * ($B29*_c+'Input spectra'!$Q28))</f>
        <v>1.2521751214083139E-29</v>
      </c>
      <c r="AA29">
        <f>AA$2*EXP(- AA$1 * ($B29*_c+'Input spectra'!$Q28))</f>
        <v>8.2025381183159865E-31</v>
      </c>
      <c r="AB29">
        <f>AB$2*EXP(- AB$1 * ($B29*_c+'Input spectra'!$Q28))</f>
        <v>5.3727622033121823E-32</v>
      </c>
      <c r="AC29">
        <f>AC$2*EXP(- AC$1 * ($B29*_c+'Input spectra'!$Q28))</f>
        <v>3.5189455893847977E-33</v>
      </c>
      <c r="AD29">
        <f>AD$2*EXP(- AD$1 * ($B29*_c+'Input spectra'!$Q28))</f>
        <v>2.3045834212357931E-34</v>
      </c>
      <c r="AE29">
        <f>AE$2*EXP(- AE$1 * ($B29*_c+'Input spectra'!$Q28))</f>
        <v>1.5091646558993953E-35</v>
      </c>
      <c r="AF29">
        <f>AF$2*EXP(- AF$1 * ($B29*_c+'Input spectra'!$Q28))</f>
        <v>9.881991424360263E-37</v>
      </c>
      <c r="AG29">
        <f>AG$2*EXP(- AG$1 * ($B29*_c+'Input spectra'!$Q28))</f>
        <v>6.470164168409896E-38</v>
      </c>
      <c r="AH29">
        <f>AH$2*EXP(- AH$1 * ($B29*_c+'Input spectra'!$Q28))</f>
        <v>4.2359264932792114E-39</v>
      </c>
      <c r="AI29">
        <f>AI$2*EXP(- AI$1 * ($B29*_c+'Input spectra'!$Q28))</f>
        <v>2.7729568050184709E-40</v>
      </c>
      <c r="AJ29">
        <f>AJ$2*EXP(- AJ$1 * ($B29*_c+'Input spectra'!$Q28))</f>
        <v>1.8150919690039731E-41</v>
      </c>
      <c r="AK29">
        <f>AK$2*EXP(- AK$1 * ($B29*_c+'Input spectra'!$Q28))</f>
        <v>1.1879940152063689E-42</v>
      </c>
      <c r="AL29">
        <f>AL$2*EXP(- AL$1 * ($B29*_c+'Input spectra'!$Q28))</f>
        <v>7.7747991910344199E-44</v>
      </c>
      <c r="AM29">
        <f>AM$2*EXP(- AM$1 * ($B29*_c+'Input spectra'!$Q28))</f>
        <v>5.0877131798605732E-45</v>
      </c>
      <c r="AN29">
        <f>AN$2*EXP(- AN$1 * ($B29*_c+'Input spectra'!$Q28))</f>
        <v>3.3289996319505393E-46</v>
      </c>
      <c r="AO29">
        <f>AO$2*EXP(- AO$1 * ($B29*_c+'Input spectra'!$Q28))</f>
        <v>2.1780192533795203E-47</v>
      </c>
      <c r="AP29">
        <f>AP$2*EXP(- AP$1 * ($B29*_c+'Input spectra'!$Q28))</f>
        <v>1.4248385231390038E-48</v>
      </c>
      <c r="AQ29">
        <f>AQ$2*EXP(- AQ$1 * ($B29*_c+'Input spectra'!$Q28))</f>
        <v>9.3201874881026097E-50</v>
      </c>
      <c r="AR29">
        <f>AR$2*EXP(- AR$1 * ($B29*_c+'Input spectra'!$Q28))</f>
        <v>6.0958993420673501E-51</v>
      </c>
      <c r="AS29">
        <f>AS$2*EXP(- AS$1 * ($B29*_c+'Input spectra'!$Q28))</f>
        <v>3.9866132521704739E-52</v>
      </c>
      <c r="AT29">
        <f>AT$2*EXP(- AT$1 * ($B29*_c+'Input spectra'!$Q28))</f>
        <v>2.6068894714788207E-53</v>
      </c>
      <c r="AU29">
        <f>AU$2*EXP(- AU$1 * ($B29*_c+'Input spectra'!$Q28))</f>
        <v>1.7044815470991516E-54</v>
      </c>
      <c r="AV29">
        <f>AV$2*EXP(- AV$1 * ($B29*_c+'Input spectra'!$Q28))</f>
        <v>1.1143256087882603E-55</v>
      </c>
      <c r="AW29">
        <f>AW$2*EXP(- AW$1 * ($B29*_c+'Input spectra'!$Q28))</f>
        <v>6.5754090419769974E-57</v>
      </c>
      <c r="AX29">
        <f>AX$2*EXP(- AX$1 * ($B29*_c+'Input spectra'!$Q28))</f>
        <v>3.7296117496621944E-58</v>
      </c>
      <c r="AY29">
        <f>AY$2*EXP(- AY$1 * ($B29*_c+'Input spectra'!$Q28))</f>
        <v>2.2286379900271548E-59</v>
      </c>
      <c r="AZ29">
        <f>AZ$2*EXP(- AZ$1 * ($B29*_c+'Input spectra'!$Q28))</f>
        <v>1.3551495390613489E-60</v>
      </c>
      <c r="BA29">
        <f>BA$2*EXP(- BA$1 * ($B29*_c+'Input spectra'!$Q28))</f>
        <v>8.3217745791588173E-62</v>
      </c>
      <c r="BB29">
        <f>BB$2*EXP(- BB$1 * ($B29*_c+'Input spectra'!$Q28))</f>
        <v>5.1443457815159532E-63</v>
      </c>
      <c r="BC29">
        <f>BC$2*EXP(- BC$1 * ($B29*_c+'Input spectra'!$Q28))</f>
        <v>3.1958008866733466E-64</v>
      </c>
      <c r="BD29">
        <f>BD$2*EXP(- BD$1 * ($B29*_c+'Input spectra'!$Q28))</f>
        <v>1.9929880146475973E-65</v>
      </c>
      <c r="BE29">
        <f>BE$2*EXP(- BE$1 * ($B29*_c+'Input spectra'!$Q28))</f>
        <v>1.2468032908042495E-66</v>
      </c>
      <c r="BF29">
        <f>BF$2*EXP(- BF$1 * ($B29*_c+'Input spectra'!$Q28))</f>
        <v>7.8206283053247779E-68</v>
      </c>
      <c r="BG29">
        <f>BG$2*EXP(- BG$1 * ($B29*_c+'Input spectra'!$Q28))</f>
        <v>4.9167057288984821E-69</v>
      </c>
      <c r="BH29">
        <f>BH$2*EXP(- BH$1 * ($B29*_c+'Input spectra'!$Q28))</f>
        <v>3.0972162423839599E-70</v>
      </c>
      <c r="BI29">
        <f>BI$2*EXP(- BI$1 * ($B29*_c+'Input spectra'!$Q28))</f>
        <v>1.9544994013453179E-71</v>
      </c>
      <c r="BJ29">
        <f>BJ$2*EXP(- BJ$1 * ($B29*_c+'Input spectra'!$Q28))</f>
        <v>1.2353415075426843E-72</v>
      </c>
      <c r="BK29">
        <f>BK$2*EXP(- BK$1 * ($B29*_c+'Input spectra'!$Q28))</f>
        <v>7.8191719083736794E-74</v>
      </c>
      <c r="BL29">
        <f>BL$2*EXP(- BL$1 * ($B29*_c+'Input spectra'!$Q28))</f>
        <v>4.9556671045382432E-75</v>
      </c>
      <c r="BM29">
        <f>BM$2*EXP(- BM$1 * ($B29*_c+'Input spectra'!$Q28))</f>
        <v>3.1445956042835453E-76</v>
      </c>
      <c r="BN29">
        <f>BN$2*EXP(- BN$1 * ($B29*_c+'Input spectra'!$Q28))</f>
        <v>1.9976022882779189E-77</v>
      </c>
      <c r="BO29">
        <f>BO$2*EXP(- BO$1 * ($B29*_c+'Input spectra'!$Q28))</f>
        <v>1.2702824555280616E-78</v>
      </c>
      <c r="BP29">
        <f>BP$2*EXP(- BP$1 * ($B29*_c+'Input spectra'!$Q28))</f>
        <v>8.0855287402228562E-80</v>
      </c>
      <c r="BQ29">
        <f>BQ$2*EXP(- BQ$1 * ($B29*_c+'Input spectra'!$Q28))</f>
        <v>5.1511803575885141E-81</v>
      </c>
      <c r="BR29">
        <f>BR$2*EXP(- BR$1 * ($B29*_c+'Input spectra'!$Q28))</f>
        <v>3.2845177245650526E-82</v>
      </c>
      <c r="BS29">
        <f>BS$2*EXP(- BS$1 * ($B29*_c+'Input spectra'!$Q28))</f>
        <v>2.0959542694771142E-83</v>
      </c>
      <c r="BT29">
        <f>BT$2*EXP(- BT$1 * ($B29*_c+'Input spectra'!$Q28))</f>
        <v>1.338499695436957E-84</v>
      </c>
      <c r="BU29">
        <f>BU$2*EXP(- BU$1 * ($B29*_c+'Input spectra'!$Q28))</f>
        <v>8.5538926616967356E-86</v>
      </c>
      <c r="BV29">
        <f>BV$2*EXP(- BV$1 * ($B29*_c+'Input spectra'!$Q28))</f>
        <v>5.470193642446442E-87</v>
      </c>
      <c r="BW29">
        <f>BW$2*EXP(- BW$1 * ($B29*_c+'Input spectra'!$Q28))</f>
        <v>3.5004243616969298E-88</v>
      </c>
      <c r="BX29">
        <f>BX$2*EXP(- BX$1 * ($B29*_c+'Input spectra'!$Q28))</f>
        <v>2.2413242731307119E-89</v>
      </c>
      <c r="BY29">
        <f>BY$2*EXP(- BY$1 * ($B29*_c+'Input spectra'!$Q28))</f>
        <v>1.4359610218280685E-90</v>
      </c>
      <c r="BZ29">
        <f>BZ$2*EXP(- BZ$1 * ($B29*_c+'Input spectra'!$Q28))</f>
        <v>9.2049929840671519E-92</v>
      </c>
      <c r="CA29">
        <f>CA$2*EXP(- CA$1 * ($B29*_c+'Input spectra'!$Q28))</f>
        <v>5.9038708395949427E-93</v>
      </c>
      <c r="CB29">
        <f>CB$2*EXP(- CB$1 * ($B29*_c+'Input spectra'!$Q28))</f>
        <v>3.7885521641864257E-94</v>
      </c>
      <c r="CC29">
        <f>CC$2*EXP(- CC$1 * ($B29*_c+'Input spectra'!$Q28))</f>
        <v>2.4323376280066631E-95</v>
      </c>
      <c r="CD29">
        <f>CD$2*EXP(- CD$1 * ($B29*_c+'Input spectra'!$Q28))</f>
        <v>1.5623571937800534E-96</v>
      </c>
      <c r="CE29">
        <f>CE$2*EXP(- CE$1 * ($B29*_c+'Input spectra'!$Q28))</f>
        <v>1.0040028666203227E-97</v>
      </c>
      <c r="CF29">
        <f>CF$2*EXP(- CF$1 * ($B29*_c+'Input spectra'!$Q28))</f>
        <v>6.4547655658654122E-99</v>
      </c>
      <c r="CG29">
        <f>CG$2*EXP(- CG$1 * ($B29*_c+'Input spectra'!$Q28))</f>
        <v>4.1515482438741729E-100</v>
      </c>
      <c r="CH29">
        <f>CH$2*EXP(- CH$1 * ($B29*_c+'Input spectra'!$Q28))</f>
        <v>2.6712676236244631E-101</v>
      </c>
      <c r="CI29">
        <f>CI$2*EXP(- CI$1 * ($B29*_c+'Input spectra'!$Q28))</f>
        <v>1.719477031995851E-102</v>
      </c>
      <c r="CJ29">
        <f>CJ$2*EXP(- CJ$1 * ($B29*_c+'Input spectra'!$Q28))</f>
        <v>1.1072389032929233E-103</v>
      </c>
      <c r="CK29">
        <f>CK$2*EXP(- CK$1 * ($B29*_c+'Input spectra'!$Q28))</f>
        <v>7.1325840241636325E-105</v>
      </c>
      <c r="CL29">
        <f>CL$2*EXP(- CL$1 * ($B29*_c+'Input spectra'!$Q28))</f>
        <v>4.5962958028661082E-106</v>
      </c>
      <c r="CM29">
        <f>CM$2*EXP(- CM$1 * ($B29*_c+'Input spectra'!$Q28))</f>
        <v>2.9629187110184251E-107</v>
      </c>
      <c r="CN29">
        <f>CN$2*EXP(- CN$1 * ($B29*_c+'Input spectra'!$Q28))</f>
        <v>1.9106345085331372E-108</v>
      </c>
      <c r="CO29">
        <f>CO$2*EXP(- CO$1 * ($B29*_c+'Input spectra'!$Q28))</f>
        <v>1.232472575974038E-109</v>
      </c>
      <c r="CP29">
        <f>CP$2*EXP(- CP$1 * ($B29*_c+'Input spectra'!$Q28))</f>
        <v>7.9526989198785884E-111</v>
      </c>
      <c r="CQ29">
        <f>CQ$2*EXP(- CQ$1 * ($B29*_c+'Input spectra'!$Q28))</f>
        <v>3.3987282765126368E-112</v>
      </c>
      <c r="CR29">
        <f>CR$2*EXP(- CR$1 * ($B29*_c+'Input spectra'!$Q28))</f>
        <v>1.4653187845646412E-113</v>
      </c>
      <c r="CS29">
        <f>CS$2*EXP(- CS$1 * ($B29*_c+'Input spectra'!$Q28))</f>
        <v>6.736000676479373E-115</v>
      </c>
      <c r="CT29">
        <f>CT$2*EXP(- CT$1 * ($B29*_c+'Input spectra'!$Q28))</f>
        <v>3.1104596216288529E-116</v>
      </c>
      <c r="CU29">
        <f>CU$2*EXP(- CU$1 * ($B29*_c+'Input spectra'!$Q28))</f>
        <v>1.4097705710609085E-117</v>
      </c>
      <c r="CV29">
        <f>CV$2*EXP(- CV$1 * ($B29*_c+'Input spectra'!$Q28))</f>
        <v>6.1513631426160385E-119</v>
      </c>
      <c r="CW29">
        <f>CW$2*EXP(- CW$1 * ($B29*_c+'Input spectra'!$Q28))</f>
        <v>2.5216346714013908E-120</v>
      </c>
      <c r="CX29">
        <f>CX$2*EXP(- CX$1 * ($B29*_c+'Input spectra'!$Q28))</f>
        <v>9.3338086227749644E-122</v>
      </c>
      <c r="CY29">
        <f>CY$2*EXP(- CY$1 * ($B29*_c+'Input spectra'!$Q28))</f>
        <v>2.8808952203416649E-123</v>
      </c>
      <c r="CZ29">
        <f>CZ$2*EXP(- CZ$1 * ($B29*_c+'Input spectra'!$Q28))</f>
        <v>5.9840515373835846E-125</v>
      </c>
      <c r="DA29">
        <f>DA$2*EXP(- DA$1 * ($B29*_c+'Input spectra'!$Q28))</f>
        <v>2.5231341856009821E-127</v>
      </c>
      <c r="DB29">
        <f>DB$2*EXP(- DB$1 * ($B29*_c+'Input spectra'!$Q28))</f>
        <v>0</v>
      </c>
      <c r="DC29">
        <f>DC$2*EXP(- DC$1 * ($B29*_c+'Input spectra'!$Q28))</f>
        <v>0</v>
      </c>
      <c r="DD29">
        <f>DD$2*EXP(- DD$1 * ($B29*_c+'Input spectra'!$Q28))</f>
        <v>0</v>
      </c>
      <c r="DE29">
        <f>DE$2*EXP(- DE$1 * ($B29*_c+'Input spectra'!$Q28))</f>
        <v>0</v>
      </c>
      <c r="DF29">
        <f>DF$2*EXP(- DF$1 * ($B29*_c+'Input spectra'!$Q28))</f>
        <v>0</v>
      </c>
      <c r="DG29">
        <f>DG$2*EXP(- DG$1 * ($B29*_c+'Input spectra'!$Q28))</f>
        <v>0</v>
      </c>
      <c r="DH29">
        <f>DH$2*EXP(- DH$1 * ($B29*_c+'Input spectra'!$Q28))</f>
        <v>0</v>
      </c>
      <c r="DI29">
        <f>DI$2*EXP(- DI$1 * ($B29*_c+'Input spectra'!$Q28))</f>
        <v>0</v>
      </c>
      <c r="DJ29">
        <f>DJ$2*EXP(- DJ$1 * ($B29*_c+'Input spectra'!$Q28))</f>
        <v>0</v>
      </c>
      <c r="DK29">
        <f>DK$2*EXP(- DK$1 * ($B29*_c+'Input spectra'!$Q28))</f>
        <v>0</v>
      </c>
      <c r="DL29">
        <f>DL$2*EXP(- DL$1 * ($B29*_c+'Input spectra'!$Q28))</f>
        <v>0</v>
      </c>
      <c r="DM29">
        <f>DM$2*EXP(- DM$1 * ($B29*_c+'Input spectra'!$Q28))</f>
        <v>0</v>
      </c>
      <c r="DN29">
        <f>DN$2*EXP(- DN$1 * ($B29*_c+'Input spectra'!$Q28))</f>
        <v>0</v>
      </c>
      <c r="DO29">
        <f>DO$2*EXP(- DO$1 * ($B29*_c+'Input spectra'!$Q28))</f>
        <v>0</v>
      </c>
      <c r="DP29">
        <f>DP$2*EXP(- DP$1 * ($B29*_c+'Input spectra'!$Q28))</f>
        <v>0</v>
      </c>
      <c r="DQ29">
        <f>DQ$2*EXP(- DQ$1 * ($B29*_c+'Input spectra'!$Q28))</f>
        <v>0</v>
      </c>
      <c r="DR29">
        <f>DR$2*EXP(- DR$1 * ($B29*_c+'Input spectra'!$Q28))</f>
        <v>0</v>
      </c>
      <c r="DS29">
        <f>DS$2*EXP(- DS$1 * ($B29*_c+'Input spectra'!$Q28))</f>
        <v>0</v>
      </c>
      <c r="DT29">
        <f>DT$2*EXP(- DT$1 * ($B29*_c+'Input spectra'!$Q28))</f>
        <v>0</v>
      </c>
      <c r="DU29">
        <f>DU$2*EXP(- DU$1 * ($B29*_c+'Input spectra'!$Q28))</f>
        <v>0</v>
      </c>
      <c r="DV29">
        <f>DV$2*EXP(- DV$1 * ($B29*_c+'Input spectra'!$Q28))</f>
        <v>0</v>
      </c>
      <c r="DW29">
        <f>DW$2*EXP(- DW$1 * ($B29*_c+'Input spectra'!$Q28))</f>
        <v>0</v>
      </c>
      <c r="DX29">
        <f>DX$2*EXP(- DX$1 * ($B29*_c+'Input spectra'!$Q28))</f>
        <v>0</v>
      </c>
      <c r="DY29">
        <f>DY$2*EXP(- DY$1 * ($B29*_c+'Input spectra'!$Q28))</f>
        <v>0</v>
      </c>
      <c r="DZ29">
        <f>DZ$2*EXP(- DZ$1 * ($B29*_c+'Input spectra'!$Q28))</f>
        <v>0</v>
      </c>
      <c r="EA29">
        <f>EA$2*EXP(- EA$1 * ($B29*_c+'Input spectra'!$Q28))</f>
        <v>0</v>
      </c>
      <c r="EB29">
        <f>EB$2*EXP(- EB$1 * ($B29*_c+'Input spectra'!$Q28))</f>
        <v>0</v>
      </c>
      <c r="EC29">
        <f>EC$2*EXP(- EC$1 * ($B29*_c+'Input spectra'!$Q28))</f>
        <v>0</v>
      </c>
      <c r="ED29">
        <f>ED$2*EXP(- ED$1 * ($B29*_c+'Input spectra'!$Q28))</f>
        <v>0</v>
      </c>
      <c r="EE29">
        <f>EE$2*EXP(- EE$1 * ($B29*_c+'Input spectra'!$Q28))</f>
        <v>0</v>
      </c>
      <c r="EF29">
        <f>EF$2*EXP(- EF$1 * ($B29*_c+'Input spectra'!$Q28))</f>
        <v>0</v>
      </c>
      <c r="EG29">
        <f>EG$2*EXP(- EG$1 * ($B29*_c+'Input spectra'!$Q28))</f>
        <v>0</v>
      </c>
      <c r="EH29">
        <f>EH$2*EXP(- EH$1 * ($B29*_c+'Input spectra'!$Q28))</f>
        <v>0</v>
      </c>
      <c r="EI29">
        <f>EI$2*EXP(- EI$1 * ($B29*_c+'Input spectra'!$Q28))</f>
        <v>0</v>
      </c>
      <c r="EJ29">
        <f>EJ$2*EXP(- EJ$1 * ($B29*_c+'Input spectra'!$Q28))</f>
        <v>0</v>
      </c>
      <c r="EK29">
        <f>EK$2*EXP(- EK$1 * ($B29*_c+'Input spectra'!$Q28))</f>
        <v>0</v>
      </c>
      <c r="EL29">
        <f>EL$2*EXP(- EL$1 * ($B29*_c+'Input spectra'!$Q28))</f>
        <v>0</v>
      </c>
      <c r="EM29">
        <f>EM$2*EXP(- EM$1 * ($B29*_c+'Input spectra'!$Q28))</f>
        <v>0</v>
      </c>
      <c r="EN29">
        <f>EN$2*EXP(- EN$1 * ($B29*_c+'Input spectra'!$Q28))</f>
        <v>0</v>
      </c>
      <c r="EO29">
        <f>EO$2*EXP(- EO$1 * ($B29*_c+'Input spectra'!$Q28))</f>
        <v>0</v>
      </c>
      <c r="EP29">
        <f>EP$2*EXP(- EP$1 * ($B29*_c+'Input spectra'!$Q28))</f>
        <v>0</v>
      </c>
      <c r="EQ29">
        <f>EQ$2*EXP(- EQ$1 * ($B29*_c+'Input spectra'!$Q28))</f>
        <v>0</v>
      </c>
      <c r="ER29">
        <f>ER$2*EXP(- ER$1 * ($B29*_c+'Input spectra'!$Q28))</f>
        <v>0</v>
      </c>
      <c r="ES29">
        <f>ES$2*EXP(- ES$1 * ($B29*_c+'Input spectra'!$Q28))</f>
        <v>0</v>
      </c>
      <c r="ET29">
        <f>ET$2*EXP(- ET$1 * ($B29*_c+'Input spectra'!$Q28))</f>
        <v>0</v>
      </c>
      <c r="EU29">
        <f>EU$2*EXP(- EU$1 * ($B29*_c+'Input spectra'!$Q28))</f>
        <v>0</v>
      </c>
      <c r="EV29">
        <f>EV$2*EXP(- EV$1 * ($B29*_c+'Input spectra'!$Q28))</f>
        <v>0</v>
      </c>
      <c r="EW29">
        <f>EW$2*EXP(- EW$1 * ($B29*_c+'Input spectra'!$Q28))</f>
        <v>0</v>
      </c>
      <c r="EY29">
        <f t="shared" si="0"/>
        <v>2.2104015471072606E-2</v>
      </c>
      <c r="FB29">
        <f>(1-EXP(-(B29*_c+'Input spectra'!$Q28)*_t))/2</f>
        <v>0.49999936981926074</v>
      </c>
      <c r="FC29">
        <f>LN(1-FB29)/(-(B29*_c+'Input spectra'!$Q28))</f>
        <v>2.5513111224594924E-2</v>
      </c>
    </row>
    <row r="30" spans="1:159" x14ac:dyDescent="0.25">
      <c r="A30">
        <v>415</v>
      </c>
      <c r="B30">
        <f>'Input spectra'!B29</f>
        <v>0.81398434775870698</v>
      </c>
      <c r="C30">
        <f>C$2*EXP(- C$1 * ($B30*_c+'Input spectra'!$Q29))</f>
        <v>2.0653927966864227E-2</v>
      </c>
      <c r="D30">
        <f>D$2*EXP(- D$1 * ($B30*_c+'Input spectra'!$Q29))</f>
        <v>1.7715566711226892E-3</v>
      </c>
      <c r="E30">
        <f>E$2*EXP(- E$1 * ($B30*_c+'Input spectra'!$Q29))</f>
        <v>1.5194417958677025E-4</v>
      </c>
      <c r="F30">
        <f>F$2*EXP(- F$1 * ($B30*_c+'Input spectra'!$Q29))</f>
        <v>1.3031348750019643E-5</v>
      </c>
      <c r="G30">
        <f>G$2*EXP(- G$1 * ($B30*_c+'Input spectra'!$Q29))</f>
        <v>1.1175593404526008E-6</v>
      </c>
      <c r="H30">
        <f>H$2*EXP(- H$1 * ($B30*_c+'Input spectra'!$Q29))</f>
        <v>9.5835713602603382E-8</v>
      </c>
      <c r="I30">
        <f>I$2*EXP(- I$1 * ($B30*_c+'Input spectra'!$Q29))</f>
        <v>8.2178717983631304E-9</v>
      </c>
      <c r="J30">
        <f>J$2*EXP(- J$1 * ($B30*_c+'Input spectra'!$Q29))</f>
        <v>7.0463815515922142E-10</v>
      </c>
      <c r="K30">
        <f>K$2*EXP(- K$1 * ($B30*_c+'Input spectra'!$Q29))</f>
        <v>6.0415361044616468E-11</v>
      </c>
      <c r="L30">
        <f>L$2*EXP(- L$1 * ($B30*_c+'Input spectra'!$Q29))</f>
        <v>5.1796763345003025E-12</v>
      </c>
      <c r="M30">
        <f>M$2*EXP(- M$1 * ($B30*_c+'Input spectra'!$Q29))</f>
        <v>4.4404960867476797E-13</v>
      </c>
      <c r="N30">
        <f>N$2*EXP(- N$1 * ($B30*_c+'Input spectra'!$Q29))</f>
        <v>3.8065677727341794E-14</v>
      </c>
      <c r="O30">
        <f>O$2*EXP(- O$1 * ($B30*_c+'Input spectra'!$Q29))</f>
        <v>3.2629349890980336E-15</v>
      </c>
      <c r="P30">
        <f>P$2*EXP(- P$1 * ($B30*_c+'Input spectra'!$Q29))</f>
        <v>2.7967627011484727E-16</v>
      </c>
      <c r="Q30">
        <f>Q$2*EXP(- Q$1 * ($B30*_c+'Input spectra'!$Q29))</f>
        <v>2.3970368687483195E-17</v>
      </c>
      <c r="R30">
        <f>R$2*EXP(- R$1 * ($B30*_c+'Input spectra'!$Q29))</f>
        <v>2.0543065365061367E-18</v>
      </c>
      <c r="S30">
        <f>S$2*EXP(- S$1 * ($B30*_c+'Input spectra'!$Q29))</f>
        <v>1.7604623937895694E-19</v>
      </c>
      <c r="T30">
        <f>T$2*EXP(- T$1 * ($B30*_c+'Input spectra'!$Q29))</f>
        <v>1.5085466551402834E-20</v>
      </c>
      <c r="U30">
        <f>U$2*EXP(- U$1 * ($B30*_c+'Input spectra'!$Q29))</f>
        <v>1.2925898377577134E-21</v>
      </c>
      <c r="V30">
        <f>V$2*EXP(- V$1 * ($B30*_c+'Input spectra'!$Q29))</f>
        <v>1.1074706365548614E-22</v>
      </c>
      <c r="W30">
        <f>W$2*EXP(- W$1 * ($B30*_c+'Input spectra'!$Q29))</f>
        <v>9.4879563325667251E-24</v>
      </c>
      <c r="X30">
        <f>X$2*EXP(- X$1 * ($B30*_c+'Input spectra'!$Q29))</f>
        <v>8.1279603647271037E-25</v>
      </c>
      <c r="Y30">
        <f>Y$2*EXP(- Y$1 * ($B30*_c+'Input spectra'!$Q29))</f>
        <v>6.9623904525442807E-26</v>
      </c>
      <c r="Z30">
        <f>Z$2*EXP(- Z$1 * ($B30*_c+'Input spectra'!$Q29))</f>
        <v>5.9635176847494147E-27</v>
      </c>
      <c r="AA30">
        <f>AA$2*EXP(- AA$1 * ($B30*_c+'Input spectra'!$Q29))</f>
        <v>5.1075592429311398E-28</v>
      </c>
      <c r="AB30">
        <f>AB$2*EXP(- AB$1 * ($B30*_c+'Input spectra'!$Q29))</f>
        <v>4.3741179472877084E-29</v>
      </c>
      <c r="AC30">
        <f>AC$2*EXP(- AC$1 * ($B30*_c+'Input spectra'!$Q29))</f>
        <v>3.7457012577679405E-30</v>
      </c>
      <c r="AD30">
        <f>AD$2*EXP(- AD$1 * ($B30*_c+'Input spectra'!$Q29))</f>
        <v>3.2073084850650144E-31</v>
      </c>
      <c r="AE30">
        <f>AE$2*EXP(- AE$1 * ($B30*_c+'Input spectra'!$Q29))</f>
        <v>2.7460765550831262E-32</v>
      </c>
      <c r="AF30">
        <f>AF$2*EXP(- AF$1 * ($B30*_c+'Input spectra'!$Q29))</f>
        <v>2.3509760354024729E-33</v>
      </c>
      <c r="AG30">
        <f>AG$2*EXP(- AG$1 * ($B30*_c+'Input spectra'!$Q29))</f>
        <v>2.01255030452811E-34</v>
      </c>
      <c r="AH30">
        <f>AH$2*EXP(- AH$1 * ($B30*_c+'Input spectra'!$Q29))</f>
        <v>1.7226917514726334E-35</v>
      </c>
      <c r="AI30">
        <f>AI$2*EXP(- AI$1 * ($B30*_c+'Input spectra'!$Q29))</f>
        <v>1.4744497578290341E-36</v>
      </c>
      <c r="AJ30">
        <f>AJ$2*EXP(- AJ$1 * ($B30*_c+'Input spectra'!$Q29))</f>
        <v>1.2618659569779352E-37</v>
      </c>
      <c r="AK30">
        <f>AK$2*EXP(- AK$1 * ($B30*_c+'Input spectra'!$Q29))</f>
        <v>1.0798329026728195E-38</v>
      </c>
      <c r="AL30">
        <f>AL$2*EXP(- AL$1 * ($B30*_c+'Input spectra'!$Q29))</f>
        <v>9.2397282675031291E-40</v>
      </c>
      <c r="AM30">
        <f>AM$2*EXP(- AM$1 * ($B30*_c+'Input spectra'!$Q29))</f>
        <v>7.905336358339535E-41</v>
      </c>
      <c r="AN30">
        <f>AN$2*EXP(- AN$1 * ($B30*_c+'Input spectra'!$Q29))</f>
        <v>6.76299700561912E-42</v>
      </c>
      <c r="AO30">
        <f>AO$2*EXP(- AO$1 * ($B30*_c+'Input spectra'!$Q29))</f>
        <v>5.7851533745036255E-43</v>
      </c>
      <c r="AP30">
        <f>AP$2*EXP(- AP$1 * ($B30*_c+'Input spectra'!$Q29))</f>
        <v>4.9481918106722392E-44</v>
      </c>
      <c r="AQ30">
        <f>AQ$2*EXP(- AQ$1 * ($B30*_c+'Input spectra'!$Q29))</f>
        <v>4.2318789965638423E-45</v>
      </c>
      <c r="AR30">
        <f>AR$2*EXP(- AR$1 * ($B30*_c+'Input spectra'!$Q29))</f>
        <v>3.6188792666777788E-46</v>
      </c>
      <c r="AS30">
        <f>AS$2*EXP(- AS$1 * ($B30*_c+'Input spectra'!$Q29))</f>
        <v>3.0943406892140528E-47</v>
      </c>
      <c r="AT30">
        <f>AT$2*EXP(- AT$1 * ($B30*_c+'Input spectra'!$Q29))</f>
        <v>2.645540137507882E-48</v>
      </c>
      <c r="AU30">
        <f>AU$2*EXP(- AU$1 * ($B30*_c+'Input spectra'!$Q29))</f>
        <v>2.2615789620067026E-49</v>
      </c>
      <c r="AV30">
        <f>AV$2*EXP(- AV$1 * ($B30*_c+'Input spectra'!$Q29))</f>
        <v>1.9331220643231302E-50</v>
      </c>
      <c r="AW30">
        <f>AW$2*EXP(- AW$1 * ($B30*_c+'Input spectra'!$Q29))</f>
        <v>1.4914120778982411E-51</v>
      </c>
      <c r="AX30">
        <f>AX$2*EXP(- AX$1 * ($B30*_c+'Input spectra'!$Q29))</f>
        <v>1.1060282517276464E-52</v>
      </c>
      <c r="AY30">
        <f>AY$2*EXP(- AY$1 * ($B30*_c+'Input spectra'!$Q29))</f>
        <v>8.6411161003833853E-54</v>
      </c>
      <c r="AZ30">
        <f>AZ$2*EXP(- AZ$1 * ($B30*_c+'Input spectra'!$Q29))</f>
        <v>6.8698182507673284E-55</v>
      </c>
      <c r="BA30">
        <f>BA$2*EXP(- BA$1 * ($B30*_c+'Input spectra'!$Q29))</f>
        <v>5.5157133502075618E-56</v>
      </c>
      <c r="BB30">
        <f>BB$2*EXP(- BB$1 * ($B30*_c+'Input spectra'!$Q29))</f>
        <v>4.4580363745885469E-57</v>
      </c>
      <c r="BC30">
        <f>BC$2*EXP(- BC$1 * ($B30*_c+'Input spectra'!$Q29))</f>
        <v>3.6209362862311706E-58</v>
      </c>
      <c r="BD30">
        <f>BD$2*EXP(- BD$1 * ($B30*_c+'Input spectra'!$Q29))</f>
        <v>2.9523889549065862E-59</v>
      </c>
      <c r="BE30">
        <f>BE$2*EXP(- BE$1 * ($B30*_c+'Input spectra'!$Q29))</f>
        <v>2.4148743558907105E-60</v>
      </c>
      <c r="BF30">
        <f>BF$2*EXP(- BF$1 * ($B30*_c+'Input spectra'!$Q29))</f>
        <v>1.9804594747040874E-61</v>
      </c>
      <c r="BG30">
        <f>BG$2*EXP(- BG$1 * ($B30*_c+'Input spectra'!$Q29))</f>
        <v>1.6278944607320139E-62</v>
      </c>
      <c r="BH30">
        <f>BH$2*EXP(- BH$1 * ($B30*_c+'Input spectra'!$Q29))</f>
        <v>1.3407607023885967E-63</v>
      </c>
      <c r="BI30">
        <f>BI$2*EXP(- BI$1 * ($B30*_c+'Input spectra'!$Q29))</f>
        <v>1.1062238072483719E-64</v>
      </c>
      <c r="BJ30">
        <f>BJ$2*EXP(- BJ$1 * ($B30*_c+'Input spectra'!$Q29))</f>
        <v>9.1415998619543541E-66</v>
      </c>
      <c r="BK30">
        <f>BK$2*EXP(- BK$1 * ($B30*_c+'Input spectra'!$Q29))</f>
        <v>7.5652563727350211E-67</v>
      </c>
      <c r="BL30">
        <f>BL$2*EXP(- BL$1 * ($B30*_c+'Input spectra'!$Q29))</f>
        <v>6.2689200122909003E-68</v>
      </c>
      <c r="BM30">
        <f>BM$2*EXP(- BM$1 * ($B30*_c+'Input spectra'!$Q29))</f>
        <v>5.2009553006081405E-69</v>
      </c>
      <c r="BN30">
        <f>BN$2*EXP(- BN$1 * ($B30*_c+'Input spectra'!$Q29))</f>
        <v>4.3197146559431831E-70</v>
      </c>
      <c r="BO30">
        <f>BO$2*EXP(- BO$1 * ($B30*_c+'Input spectra'!$Q29))</f>
        <v>3.5914849242955498E-71</v>
      </c>
      <c r="BP30">
        <f>BP$2*EXP(- BP$1 * ($B30*_c+'Input spectra'!$Q29))</f>
        <v>2.9888896961422961E-72</v>
      </c>
      <c r="BQ30">
        <f>BQ$2*EXP(- BQ$1 * ($B30*_c+'Input spectra'!$Q29))</f>
        <v>2.4896364489647463E-73</v>
      </c>
      <c r="BR30">
        <f>BR$2*EXP(- BR$1 * ($B30*_c+'Input spectra'!$Q29))</f>
        <v>2.0755275485206579E-74</v>
      </c>
      <c r="BS30">
        <f>BS$2*EXP(- BS$1 * ($B30*_c+'Input spectra'!$Q29))</f>
        <v>1.7316750907806634E-75</v>
      </c>
      <c r="BT30">
        <f>BT$2*EXP(- BT$1 * ($B30*_c+'Input spectra'!$Q29))</f>
        <v>1.4458745007830792E-76</v>
      </c>
      <c r="BU30">
        <f>BU$2*EXP(- BU$1 * ($B30*_c+'Input spectra'!$Q29))</f>
        <v>1.2081026388943861E-77</v>
      </c>
      <c r="BV30">
        <f>BV$2*EXP(- BV$1 * ($B30*_c+'Input spectra'!$Q29))</f>
        <v>1.0101141432848421E-78</v>
      </c>
      <c r="BW30">
        <f>BW$2*EXP(- BW$1 * ($B30*_c+'Input spectra'!$Q29))</f>
        <v>8.451156888454873E-80</v>
      </c>
      <c r="BX30">
        <f>BX$2*EXP(- BX$1 * ($B30*_c+'Input spectra'!$Q29))</f>
        <v>7.0750233197863458E-81</v>
      </c>
      <c r="BY30">
        <f>BY$2*EXP(- BY$1 * ($B30*_c+'Input spectra'!$Q29))</f>
        <v>5.9264352992396784E-82</v>
      </c>
      <c r="BZ30">
        <f>BZ$2*EXP(- BZ$1 * ($B30*_c+'Input spectra'!$Q29))</f>
        <v>4.9670904971358885E-83</v>
      </c>
      <c r="CA30">
        <f>CA$2*EXP(- CA$1 * ($B30*_c+'Input spectra'!$Q29))</f>
        <v>4.1652701437917301E-84</v>
      </c>
      <c r="CB30">
        <f>CB$2*EXP(- CB$1 * ($B30*_c+'Input spectra'!$Q29))</f>
        <v>3.4946791733886658E-85</v>
      </c>
      <c r="CC30">
        <f>CC$2*EXP(- CC$1 * ($B30*_c+'Input spectra'!$Q29))</f>
        <v>2.9334967647385146E-86</v>
      </c>
      <c r="CD30">
        <f>CD$2*EXP(- CD$1 * ($B30*_c+'Input spectra'!$Q29))</f>
        <v>2.4635977653102864E-87</v>
      </c>
      <c r="CE30">
        <f>CE$2*EXP(- CE$1 * ($B30*_c+'Input spectra'!$Q29))</f>
        <v>2.0699132170665844E-88</v>
      </c>
      <c r="CF30">
        <f>CF$2*EXP(- CF$1 * ($B30*_c+'Input spectra'!$Q29))</f>
        <v>1.7399043470694208E-89</v>
      </c>
      <c r="CG30">
        <f>CG$2*EXP(- CG$1 * ($B30*_c+'Input spectra'!$Q29))</f>
        <v>1.4631292871160325E-90</v>
      </c>
      <c r="CH30">
        <f>CH$2*EXP(- CH$1 * ($B30*_c+'Input spectra'!$Q29))</f>
        <v>1.2308857098699134E-91</v>
      </c>
      <c r="CI30">
        <f>CI$2*EXP(- CI$1 * ($B30*_c+'Input spectra'!$Q29))</f>
        <v>1.0359157191768046E-92</v>
      </c>
      <c r="CJ30">
        <f>CJ$2*EXP(- CJ$1 * ($B30*_c+'Input spectra'!$Q29))</f>
        <v>8.7216186909677977E-94</v>
      </c>
      <c r="CK30">
        <f>CK$2*EXP(- CK$1 * ($B30*_c+'Input spectra'!$Q29))</f>
        <v>7.3456523450179969E-95</v>
      </c>
      <c r="CL30">
        <f>CL$2*EXP(- CL$1 * ($B30*_c+'Input spectra'!$Q29))</f>
        <v>6.1889811400006087E-96</v>
      </c>
      <c r="CM30">
        <f>CM$2*EXP(- CM$1 * ($B30*_c+'Input spectra'!$Q29))</f>
        <v>5.2162529090817387E-97</v>
      </c>
      <c r="CN30">
        <f>CN$2*EXP(- CN$1 * ($B30*_c+'Input spectra'!$Q29))</f>
        <v>4.3978887135642669E-98</v>
      </c>
      <c r="CO30">
        <f>CO$2*EXP(- CO$1 * ($B30*_c+'Input spectra'!$Q29))</f>
        <v>3.7091260918620385E-99</v>
      </c>
      <c r="CP30">
        <f>CP$2*EXP(- CP$1 * ($B30*_c+'Input spectra'!$Q29))</f>
        <v>3.1292235401342864E-100</v>
      </c>
      <c r="CQ30">
        <f>CQ$2*EXP(- CQ$1 * ($B30*_c+'Input spectra'!$Q29))</f>
        <v>1.7485022976153569E-101</v>
      </c>
      <c r="CR30">
        <f>CR$2*EXP(- CR$1 * ($B30*_c+'Input spectra'!$Q29))</f>
        <v>9.8562019727669593E-103</v>
      </c>
      <c r="CS30">
        <f>CS$2*EXP(- CS$1 * ($B30*_c+'Input spectra'!$Q29))</f>
        <v>5.9238944842359469E-104</v>
      </c>
      <c r="CT30">
        <f>CT$2*EXP(- CT$1 * ($B30*_c+'Input spectra'!$Q29))</f>
        <v>3.576493787089326E-105</v>
      </c>
      <c r="CU30">
        <f>CU$2*EXP(- CU$1 * ($B30*_c+'Input spectra'!$Q29))</f>
        <v>2.1193811251456716E-106</v>
      </c>
      <c r="CV30">
        <f>CV$2*EXP(- CV$1 * ($B30*_c+'Input spectra'!$Q29))</f>
        <v>1.2090929886676714E-107</v>
      </c>
      <c r="CW30">
        <f>CW$2*EXP(- CW$1 * ($B30*_c+'Input spectra'!$Q29))</f>
        <v>6.480346361554047E-109</v>
      </c>
      <c r="CX30">
        <f>CX$2*EXP(- CX$1 * ($B30*_c+'Input spectra'!$Q29))</f>
        <v>3.1361921127751487E-110</v>
      </c>
      <c r="CY30">
        <f>CY$2*EXP(- CY$1 * ($B30*_c+'Input spectra'!$Q29))</f>
        <v>1.2656072211929831E-111</v>
      </c>
      <c r="CZ30">
        <f>CZ$2*EXP(- CZ$1 * ($B30*_c+'Input spectra'!$Q29))</f>
        <v>3.4371186244336663E-113</v>
      </c>
      <c r="DA30">
        <f>DA$2*EXP(- DA$1 * ($B30*_c+'Input spectra'!$Q29))</f>
        <v>1.8948169390256574E-115</v>
      </c>
      <c r="DB30">
        <f>DB$2*EXP(- DB$1 * ($B30*_c+'Input spectra'!$Q29))</f>
        <v>0</v>
      </c>
      <c r="DC30">
        <f>DC$2*EXP(- DC$1 * ($B30*_c+'Input spectra'!$Q29))</f>
        <v>0</v>
      </c>
      <c r="DD30">
        <f>DD$2*EXP(- DD$1 * ($B30*_c+'Input spectra'!$Q29))</f>
        <v>0</v>
      </c>
      <c r="DE30">
        <f>DE$2*EXP(- DE$1 * ($B30*_c+'Input spectra'!$Q29))</f>
        <v>0</v>
      </c>
      <c r="DF30">
        <f>DF$2*EXP(- DF$1 * ($B30*_c+'Input spectra'!$Q29))</f>
        <v>0</v>
      </c>
      <c r="DG30">
        <f>DG$2*EXP(- DG$1 * ($B30*_c+'Input spectra'!$Q29))</f>
        <v>0</v>
      </c>
      <c r="DH30">
        <f>DH$2*EXP(- DH$1 * ($B30*_c+'Input spectra'!$Q29))</f>
        <v>0</v>
      </c>
      <c r="DI30">
        <f>DI$2*EXP(- DI$1 * ($B30*_c+'Input spectra'!$Q29))</f>
        <v>0</v>
      </c>
      <c r="DJ30">
        <f>DJ$2*EXP(- DJ$1 * ($B30*_c+'Input spectra'!$Q29))</f>
        <v>0</v>
      </c>
      <c r="DK30">
        <f>DK$2*EXP(- DK$1 * ($B30*_c+'Input spectra'!$Q29))</f>
        <v>0</v>
      </c>
      <c r="DL30">
        <f>DL$2*EXP(- DL$1 * ($B30*_c+'Input spectra'!$Q29))</f>
        <v>0</v>
      </c>
      <c r="DM30">
        <f>DM$2*EXP(- DM$1 * ($B30*_c+'Input spectra'!$Q29))</f>
        <v>0</v>
      </c>
      <c r="DN30">
        <f>DN$2*EXP(- DN$1 * ($B30*_c+'Input spectra'!$Q29))</f>
        <v>0</v>
      </c>
      <c r="DO30">
        <f>DO$2*EXP(- DO$1 * ($B30*_c+'Input spectra'!$Q29))</f>
        <v>0</v>
      </c>
      <c r="DP30">
        <f>DP$2*EXP(- DP$1 * ($B30*_c+'Input spectra'!$Q29))</f>
        <v>0</v>
      </c>
      <c r="DQ30">
        <f>DQ$2*EXP(- DQ$1 * ($B30*_c+'Input spectra'!$Q29))</f>
        <v>0</v>
      </c>
      <c r="DR30">
        <f>DR$2*EXP(- DR$1 * ($B30*_c+'Input spectra'!$Q29))</f>
        <v>0</v>
      </c>
      <c r="DS30">
        <f>DS$2*EXP(- DS$1 * ($B30*_c+'Input spectra'!$Q29))</f>
        <v>0</v>
      </c>
      <c r="DT30">
        <f>DT$2*EXP(- DT$1 * ($B30*_c+'Input spectra'!$Q29))</f>
        <v>0</v>
      </c>
      <c r="DU30">
        <f>DU$2*EXP(- DU$1 * ($B30*_c+'Input spectra'!$Q29))</f>
        <v>0</v>
      </c>
      <c r="DV30">
        <f>DV$2*EXP(- DV$1 * ($B30*_c+'Input spectra'!$Q29))</f>
        <v>0</v>
      </c>
      <c r="DW30">
        <f>DW$2*EXP(- DW$1 * ($B30*_c+'Input spectra'!$Q29))</f>
        <v>0</v>
      </c>
      <c r="DX30">
        <f>DX$2*EXP(- DX$1 * ($B30*_c+'Input spectra'!$Q29))</f>
        <v>0</v>
      </c>
      <c r="DY30">
        <f>DY$2*EXP(- DY$1 * ($B30*_c+'Input spectra'!$Q29))</f>
        <v>0</v>
      </c>
      <c r="DZ30">
        <f>DZ$2*EXP(- DZ$1 * ($B30*_c+'Input spectra'!$Q29))</f>
        <v>0</v>
      </c>
      <c r="EA30">
        <f>EA$2*EXP(- EA$1 * ($B30*_c+'Input spectra'!$Q29))</f>
        <v>0</v>
      </c>
      <c r="EB30">
        <f>EB$2*EXP(- EB$1 * ($B30*_c+'Input spectra'!$Q29))</f>
        <v>0</v>
      </c>
      <c r="EC30">
        <f>EC$2*EXP(- EC$1 * ($B30*_c+'Input spectra'!$Q29))</f>
        <v>0</v>
      </c>
      <c r="ED30">
        <f>ED$2*EXP(- ED$1 * ($B30*_c+'Input spectra'!$Q29))</f>
        <v>0</v>
      </c>
      <c r="EE30">
        <f>EE$2*EXP(- EE$1 * ($B30*_c+'Input spectra'!$Q29))</f>
        <v>0</v>
      </c>
      <c r="EF30">
        <f>EF$2*EXP(- EF$1 * ($B30*_c+'Input spectra'!$Q29))</f>
        <v>0</v>
      </c>
      <c r="EG30">
        <f>EG$2*EXP(- EG$1 * ($B30*_c+'Input spectra'!$Q29))</f>
        <v>0</v>
      </c>
      <c r="EH30">
        <f>EH$2*EXP(- EH$1 * ($B30*_c+'Input spectra'!$Q29))</f>
        <v>0</v>
      </c>
      <c r="EI30">
        <f>EI$2*EXP(- EI$1 * ($B30*_c+'Input spectra'!$Q29))</f>
        <v>0</v>
      </c>
      <c r="EJ30">
        <f>EJ$2*EXP(- EJ$1 * ($B30*_c+'Input spectra'!$Q29))</f>
        <v>0</v>
      </c>
      <c r="EK30">
        <f>EK$2*EXP(- EK$1 * ($B30*_c+'Input spectra'!$Q29))</f>
        <v>0</v>
      </c>
      <c r="EL30">
        <f>EL$2*EXP(- EL$1 * ($B30*_c+'Input spectra'!$Q29))</f>
        <v>0</v>
      </c>
      <c r="EM30">
        <f>EM$2*EXP(- EM$1 * ($B30*_c+'Input spectra'!$Q29))</f>
        <v>0</v>
      </c>
      <c r="EN30">
        <f>EN$2*EXP(- EN$1 * ($B30*_c+'Input spectra'!$Q29))</f>
        <v>0</v>
      </c>
      <c r="EO30">
        <f>EO$2*EXP(- EO$1 * ($B30*_c+'Input spectra'!$Q29))</f>
        <v>0</v>
      </c>
      <c r="EP30">
        <f>EP$2*EXP(- EP$1 * ($B30*_c+'Input spectra'!$Q29))</f>
        <v>0</v>
      </c>
      <c r="EQ30">
        <f>EQ$2*EXP(- EQ$1 * ($B30*_c+'Input spectra'!$Q29))</f>
        <v>0</v>
      </c>
      <c r="ER30">
        <f>ER$2*EXP(- ER$1 * ($B30*_c+'Input spectra'!$Q29))</f>
        <v>0</v>
      </c>
      <c r="ES30">
        <f>ES$2*EXP(- ES$1 * ($B30*_c+'Input spectra'!$Q29))</f>
        <v>0</v>
      </c>
      <c r="ET30">
        <f>ET$2*EXP(- ET$1 * ($B30*_c+'Input spectra'!$Q29))</f>
        <v>0</v>
      </c>
      <c r="EU30">
        <f>EU$2*EXP(- EU$1 * ($B30*_c+'Input spectra'!$Q29))</f>
        <v>0</v>
      </c>
      <c r="EV30">
        <f>EV$2*EXP(- EV$1 * ($B30*_c+'Input spectra'!$Q29))</f>
        <v>0</v>
      </c>
      <c r="EW30">
        <f>EW$2*EXP(- EW$1 * ($B30*_c+'Input spectra'!$Q29))</f>
        <v>0</v>
      </c>
      <c r="EY30">
        <f t="shared" si="0"/>
        <v>2.2591682549968441E-2</v>
      </c>
      <c r="FB30">
        <f>(1-EXP(-(B30*_c+'Input spectra'!$Q29)*_t))/2</f>
        <v>0.49999759229264529</v>
      </c>
      <c r="FC30">
        <f>LN(1-FB30)/(-(B30*_c+'Input spectra'!$Q29))</f>
        <v>2.8306109368518708E-2</v>
      </c>
    </row>
    <row r="31" spans="1:159" x14ac:dyDescent="0.25">
      <c r="A31">
        <v>420</v>
      </c>
      <c r="B31">
        <f>'Input spectra'!B30</f>
        <v>0.74366118039737805</v>
      </c>
      <c r="C31">
        <f>C$2*EXP(- C$1 * ($B31*_c+'Input spectra'!$Q30))</f>
        <v>2.0653927966864227E-2</v>
      </c>
      <c r="D31">
        <f>D$2*EXP(- D$1 * ($B31*_c+'Input spectra'!$Q30))</f>
        <v>2.1880284189092132E-3</v>
      </c>
      <c r="E31">
        <f>E$2*EXP(- E$1 * ($B31*_c+'Input spectra'!$Q30))</f>
        <v>2.3178209608341297E-4</v>
      </c>
      <c r="F31">
        <f>F$2*EXP(- F$1 * ($B31*_c+'Input spectra'!$Q30))</f>
        <v>2.455178622082711E-5</v>
      </c>
      <c r="G31">
        <f>G$2*EXP(- G$1 * ($B31*_c+'Input spectra'!$Q30))</f>
        <v>2.600532152350022E-6</v>
      </c>
      <c r="H31">
        <f>H$2*EXP(- H$1 * ($B31*_c+'Input spectra'!$Q30))</f>
        <v>2.7543360392770671E-7</v>
      </c>
      <c r="I31">
        <f>I$2*EXP(- I$1 * ($B31*_c+'Input spectra'!$Q30))</f>
        <v>2.9170697541746778E-8</v>
      </c>
      <c r="J31">
        <f>J$2*EXP(- J$1 * ($B31*_c+'Input spectra'!$Q30))</f>
        <v>3.0892390580122746E-9</v>
      </c>
      <c r="K31">
        <f>K$2*EXP(- K$1 * ($B31*_c+'Input spectra'!$Q30))</f>
        <v>3.2713773701479526E-10</v>
      </c>
      <c r="L31">
        <f>L$2*EXP(- L$1 * ($B31*_c+'Input spectra'!$Q30))</f>
        <v>3.4640472023373963E-11</v>
      </c>
      <c r="M31">
        <f>M$2*EXP(- M$1 * ($B31*_c+'Input spectra'!$Q30))</f>
        <v>3.6678416606166814E-12</v>
      </c>
      <c r="N31">
        <f>N$2*EXP(- N$1 * ($B31*_c+'Input spectra'!$Q30))</f>
        <v>3.8833860177087776E-13</v>
      </c>
      <c r="O31">
        <f>O$2*EXP(- O$1 * ($B31*_c+'Input spectra'!$Q30))</f>
        <v>4.1113393586526958E-14</v>
      </c>
      <c r="P31">
        <f>P$2*EXP(- P$1 * ($B31*_c+'Input spectra'!$Q30))</f>
        <v>4.3523963023991541E-15</v>
      </c>
      <c r="Q31">
        <f>Q$2*EXP(- Q$1 * ($B31*_c+'Input spectra'!$Q30))</f>
        <v>4.6072888021550437E-16</v>
      </c>
      <c r="R31">
        <f>R$2*EXP(- R$1 * ($B31*_c+'Input spectra'!$Q30))</f>
        <v>4.8767880272895221E-17</v>
      </c>
      <c r="S31">
        <f>S$2*EXP(- S$1 * ($B31*_c+'Input spectra'!$Q30))</f>
        <v>5.1617063296381119E-18</v>
      </c>
      <c r="T31">
        <f>T$2*EXP(- T$1 * ($B31*_c+'Input spectra'!$Q30))</f>
        <v>5.4628992970535662E-19</v>
      </c>
      <c r="U31">
        <f>U$2*EXP(- U$1 * ($B31*_c+'Input spectra'!$Q30))</f>
        <v>5.7812678970545388E-20</v>
      </c>
      <c r="V31">
        <f>V$2*EXP(- V$1 * ($B31*_c+'Input spectra'!$Q30))</f>
        <v>6.1177607134131143E-21</v>
      </c>
      <c r="W31">
        <f>W$2*EXP(- W$1 * ($B31*_c+'Input spectra'!$Q30))</f>
        <v>6.4733762784966212E-22</v>
      </c>
      <c r="X31">
        <f>X$2*EXP(- X$1 * ($B31*_c+'Input spectra'!$Q30))</f>
        <v>6.8491655041391585E-23</v>
      </c>
      <c r="Y31">
        <f>Y$2*EXP(- Y$1 * ($B31*_c+'Input spectra'!$Q30))</f>
        <v>7.2462342137583165E-24</v>
      </c>
      <c r="Z31">
        <f>Z$2*EXP(- Z$1 * ($B31*_c+'Input spectra'!$Q30))</f>
        <v>7.6657457783537431E-25</v>
      </c>
      <c r="AA31">
        <f>AA$2*EXP(- AA$1 * ($B31*_c+'Input spectra'!$Q30))</f>
        <v>8.1089238589214691E-26</v>
      </c>
      <c r="AB31">
        <f>AB$2*EXP(- AB$1 * ($B31*_c+'Input spectra'!$Q30))</f>
        <v>8.5770552576904409E-27</v>
      </c>
      <c r="AC31">
        <f>AC$2*EXP(- AC$1 * ($B31*_c+'Input spectra'!$Q30))</f>
        <v>9.0714928804292083E-28</v>
      </c>
      <c r="AD31">
        <f>AD$2*EXP(- AD$1 * ($B31*_c+'Input spectra'!$Q30))</f>
        <v>9.5936588118841787E-29</v>
      </c>
      <c r="AE31">
        <f>AE$2*EXP(- AE$1 * ($B31*_c+'Input spectra'!$Q30))</f>
        <v>1.0145047506186463E-29</v>
      </c>
      <c r="AF31">
        <f>AF$2*EXP(- AF$1 * ($B31*_c+'Input spectra'!$Q30))</f>
        <v>1.072722909379834E-30</v>
      </c>
      <c r="AG31">
        <f>AG$2*EXP(- AG$1 * ($B31*_c+'Input spectra'!$Q30))</f>
        <v>1.1341852806268389E-31</v>
      </c>
      <c r="AH31">
        <f>AH$2*EXP(- AH$1 * ($B31*_c+'Input spectra'!$Q30))</f>
        <v>1.1990650519702002E-32</v>
      </c>
      <c r="AI31">
        <f>AI$2*EXP(- AI$1 * ($B31*_c+'Input spectra'!$Q30))</f>
        <v>1.2675440417452734E-33</v>
      </c>
      <c r="AJ31">
        <f>AJ$2*EXP(- AJ$1 * ($B31*_c+'Input spectra'!$Q30))</f>
        <v>1.3398130772064248E-34</v>
      </c>
      <c r="AK31">
        <f>AK$2*EXP(- AK$1 * ($B31*_c+'Input spectra'!$Q30))</f>
        <v>1.4160723845965934E-35</v>
      </c>
      <c r="AL31">
        <f>AL$2*EXP(- AL$1 * ($B31*_c+'Input spectra'!$Q30))</f>
        <v>1.4965319909819497E-36</v>
      </c>
      <c r="AM31">
        <f>AM$2*EXP(- AM$1 * ($B31*_c+'Input spectra'!$Q30))</f>
        <v>1.5814121376722936E-37</v>
      </c>
      <c r="AN31">
        <f>AN$2*EXP(- AN$1 * ($B31*_c+'Input spectra'!$Q30))</f>
        <v>1.6709437049719782E-38</v>
      </c>
      <c r="AO31">
        <f>AO$2*EXP(- AO$1 * ($B31*_c+'Input spectra'!$Q30))</f>
        <v>1.7653686479186761E-39</v>
      </c>
      <c r="AP31">
        <f>AP$2*EXP(- AP$1 * ($B31*_c+'Input spectra'!$Q30))</f>
        <v>1.864940442570078E-40</v>
      </c>
      <c r="AQ31">
        <f>AQ$2*EXP(- AQ$1 * ($B31*_c+'Input spectra'!$Q30))</f>
        <v>1.9699245422914095E-41</v>
      </c>
      <c r="AR31">
        <f>AR$2*EXP(- AR$1 * ($B31*_c+'Input spectra'!$Q30))</f>
        <v>2.0805988433732933E-42</v>
      </c>
      <c r="AS31">
        <f>AS$2*EXP(- AS$1 * ($B31*_c+'Input spectra'!$Q30))</f>
        <v>2.1972541591767019E-43</v>
      </c>
      <c r="AT31">
        <f>AT$2*EXP(- AT$1 * ($B31*_c+'Input spectra'!$Q30))</f>
        <v>2.3201947018504005E-44</v>
      </c>
      <c r="AU31">
        <f>AU$2*EXP(- AU$1 * ($B31*_c+'Input spectra'!$Q30))</f>
        <v>2.449738570499438E-45</v>
      </c>
      <c r="AV31">
        <f>AV$2*EXP(- AV$1 * ($B31*_c+'Input spectra'!$Q30))</f>
        <v>2.5862182445004008E-46</v>
      </c>
      <c r="AW31">
        <f>AW$2*EXP(- AW$1 * ($B31*_c+'Input spectra'!$Q30))</f>
        <v>2.464344718207278E-47</v>
      </c>
      <c r="AX31">
        <f>AX$2*EXP(- AX$1 * ($B31*_c+'Input spectra'!$Q30))</f>
        <v>2.2571890317053174E-48</v>
      </c>
      <c r="AY31">
        <f>AY$2*EXP(- AY$1 * ($B31*_c+'Input spectra'!$Q30))</f>
        <v>2.1780580967433175E-49</v>
      </c>
      <c r="AZ31">
        <f>AZ$2*EXP(- AZ$1 * ($B31*_c+'Input spectra'!$Q30))</f>
        <v>2.1386650668805591E-50</v>
      </c>
      <c r="BA31">
        <f>BA$2*EXP(- BA$1 * ($B31*_c+'Input spectra'!$Q30))</f>
        <v>2.1207873533217219E-51</v>
      </c>
      <c r="BB31">
        <f>BB$2*EXP(- BB$1 * ($B31*_c+'Input spectra'!$Q30))</f>
        <v>2.117078459791724E-52</v>
      </c>
      <c r="BC31">
        <f>BC$2*EXP(- BC$1 * ($B31*_c+'Input spectra'!$Q30))</f>
        <v>2.1237927677457847E-53</v>
      </c>
      <c r="BD31">
        <f>BD$2*EXP(- BD$1 * ($B31*_c+'Input spectra'!$Q30))</f>
        <v>2.138763358661944E-54</v>
      </c>
      <c r="BE31">
        <f>BE$2*EXP(- BE$1 * ($B31*_c+'Input spectra'!$Q30))</f>
        <v>2.1606360183558247E-55</v>
      </c>
      <c r="BF31">
        <f>BF$2*EXP(- BF$1 * ($B31*_c+'Input spectra'!$Q30))</f>
        <v>2.1885221212117378E-56</v>
      </c>
      <c r="BG31">
        <f>BG$2*EXP(- BG$1 * ($B31*_c+'Input spectra'!$Q30))</f>
        <v>2.2218213455816831E-57</v>
      </c>
      <c r="BH31">
        <f>BH$2*EXP(- BH$1 * ($B31*_c+'Input spectra'!$Q30))</f>
        <v>2.2601229772123952E-58</v>
      </c>
      <c r="BI31">
        <f>BI$2*EXP(- BI$1 * ($B31*_c+'Input spectra'!$Q30))</f>
        <v>2.3031472634610733E-59</v>
      </c>
      <c r="BJ31">
        <f>BJ$2*EXP(- BJ$1 * ($B31*_c+'Input spectra'!$Q30))</f>
        <v>2.3507087477278002E-60</v>
      </c>
      <c r="BK31">
        <f>BK$2*EXP(- BK$1 * ($B31*_c+'Input spectra'!$Q30))</f>
        <v>2.4026923988577847E-61</v>
      </c>
      <c r="BL31">
        <f>BL$2*EXP(- BL$1 * ($B31*_c+'Input spectra'!$Q30))</f>
        <v>2.4590375563269263E-62</v>
      </c>
      <c r="BM31">
        <f>BM$2*EXP(- BM$1 * ($B31*_c+'Input spectra'!$Q30))</f>
        <v>2.5197268461256975E-63</v>
      </c>
      <c r="BN31">
        <f>BN$2*EXP(- BN$1 * ($B31*_c+'Input spectra'!$Q30))</f>
        <v>2.5847783686450785E-64</v>
      </c>
      <c r="BO31">
        <f>BO$2*EXP(- BO$1 * ($B31*_c+'Input spectra'!$Q30))</f>
        <v>2.6542401058667865E-65</v>
      </c>
      <c r="BP31">
        <f>BP$2*EXP(- BP$1 * ($B31*_c+'Input spectra'!$Q30))</f>
        <v>2.7281858743263222E-66</v>
      </c>
      <c r="BQ31">
        <f>BQ$2*EXP(- BQ$1 * ($B31*_c+'Input spectra'!$Q30))</f>
        <v>2.806712380836251E-67</v>
      </c>
      <c r="BR31">
        <f>BR$2*EXP(- BR$1 * ($B31*_c+'Input spectra'!$Q30))</f>
        <v>2.8899370824840393E-68</v>
      </c>
      <c r="BS31">
        <f>BS$2*EXP(- BS$1 * ($B31*_c+'Input spectra'!$Q30))</f>
        <v>2.9779966455135874E-69</v>
      </c>
      <c r="BT31">
        <f>BT$2*EXP(- BT$1 * ($B31*_c+'Input spectra'!$Q30))</f>
        <v>3.0710458591316005E-70</v>
      </c>
      <c r="BU31">
        <f>BU$2*EXP(- BU$1 * ($B31*_c+'Input spectra'!$Q30))</f>
        <v>3.1692569017128913E-71</v>
      </c>
      <c r="BV31">
        <f>BV$2*EXP(- BV$1 * ($B31*_c+'Input spectra'!$Q30))</f>
        <v>3.2728188853605697E-72</v>
      </c>
      <c r="BW31">
        <f>BW$2*EXP(- BW$1 * ($B31*_c+'Input spectra'!$Q30))</f>
        <v>3.381937624729418E-73</v>
      </c>
      <c r="BX31">
        <f>BX$2*EXP(- BX$1 * ($B31*_c+'Input spectra'!$Q30))</f>
        <v>3.4968355902144403E-74</v>
      </c>
      <c r="BY31">
        <f>BY$2*EXP(- BY$1 * ($B31*_c+'Input spectra'!$Q30))</f>
        <v>3.6177520158694955E-75</v>
      </c>
      <c r="BZ31">
        <f>BZ$2*EXP(- BZ$1 * ($B31*_c+'Input spectra'!$Q30))</f>
        <v>3.7449431399487265E-76</v>
      </c>
      <c r="CA31">
        <f>CA$2*EXP(- CA$1 * ($B31*_c+'Input spectra'!$Q30))</f>
        <v>3.8786825615589662E-77</v>
      </c>
      <c r="CB31">
        <f>CB$2*EXP(- CB$1 * ($B31*_c+'Input spectra'!$Q30))</f>
        <v>4.0192617011325467E-78</v>
      </c>
      <c r="CC31">
        <f>CC$2*EXP(- CC$1 * ($B31*_c+'Input spectra'!$Q30))</f>
        <v>4.1669903556518226E-79</v>
      </c>
      <c r="CD31">
        <f>CD$2*EXP(- CD$1 * ($B31*_c+'Input spectra'!$Q30))</f>
        <v>4.3221973420525486E-80</v>
      </c>
      <c r="CE31">
        <f>CE$2*EXP(- CE$1 * ($B31*_c+'Input spectra'!$Q30))</f>
        <v>4.4852312241945117E-81</v>
      </c>
      <c r="CF31">
        <f>CF$2*EXP(- CF$1 * ($B31*_c+'Input spectra'!$Q30))</f>
        <v>4.6564611203463908E-82</v>
      </c>
      <c r="CG31">
        <f>CG$2*EXP(- CG$1 * ($B31*_c+'Input spectra'!$Q30))</f>
        <v>4.8362775893965887E-83</v>
      </c>
      <c r="CH31">
        <f>CH$2*EXP(- CH$1 * ($B31*_c+'Input spectra'!$Q30))</f>
        <v>5.0250935950375499E-84</v>
      </c>
      <c r="CI31">
        <f>CI$2*EXP(- CI$1 * ($B31*_c+'Input spectra'!$Q30))</f>
        <v>5.2233455480387079E-85</v>
      </c>
      <c r="CJ31">
        <f>CJ$2*EXP(- CJ$1 * ($B31*_c+'Input spectra'!$Q30))</f>
        <v>5.4314944274642975E-86</v>
      </c>
      <c r="CK31">
        <f>CK$2*EXP(- CK$1 * ($B31*_c+'Input spectra'!$Q30))</f>
        <v>5.6500269823311827E-87</v>
      </c>
      <c r="CL31">
        <f>CL$2*EXP(- CL$1 * ($B31*_c+'Input spectra'!$Q30))</f>
        <v>5.8794570157729587E-88</v>
      </c>
      <c r="CM31">
        <f>CM$2*EXP(- CM$1 * ($B31*_c+'Input spectra'!$Q30))</f>
        <v>6.1203267542877732E-89</v>
      </c>
      <c r="CN31">
        <f>CN$2*EXP(- CN$1 * ($B31*_c+'Input spectra'!$Q30))</f>
        <v>6.373208305119961E-90</v>
      </c>
      <c r="CO31">
        <f>CO$2*EXP(- CO$1 * ($B31*_c+'Input spectra'!$Q30))</f>
        <v>6.6387052052719954E-91</v>
      </c>
      <c r="CP31">
        <f>CP$2*EXP(- CP$1 * ($B31*_c+'Input spectra'!$Q30))</f>
        <v>6.9174540660641818E-92</v>
      </c>
      <c r="CQ31">
        <f>CQ$2*EXP(- CQ$1 * ($B31*_c+'Input spectra'!$Q30))</f>
        <v>4.773905429188372E-93</v>
      </c>
      <c r="CR31">
        <f>CR$2*EXP(- CR$1 * ($B31*_c+'Input spectra'!$Q30))</f>
        <v>3.3236486494348084E-94</v>
      </c>
      <c r="CS31">
        <f>CS$2*EXP(- CS$1 * ($B31*_c+'Input spectra'!$Q30))</f>
        <v>2.4672362417939056E-95</v>
      </c>
      <c r="CT31">
        <f>CT$2*EXP(- CT$1 * ($B31*_c+'Input spectra'!$Q30))</f>
        <v>1.8397499730741982E-96</v>
      </c>
      <c r="CU31">
        <f>CU$2*EXP(- CU$1 * ($B31*_c+'Input spectra'!$Q30))</f>
        <v>1.3465060258589007E-97</v>
      </c>
      <c r="CV31">
        <f>CV$2*EXP(- CV$1 * ($B31*_c+'Input spectra'!$Q30))</f>
        <v>9.487610576223805E-99</v>
      </c>
      <c r="CW31">
        <f>CW$2*EXP(- CW$1 * ($B31*_c+'Input spectra'!$Q30))</f>
        <v>6.2804863373535753E-100</v>
      </c>
      <c r="CX31">
        <f>CX$2*EXP(- CX$1 * ($B31*_c+'Input spectra'!$Q30))</f>
        <v>3.7540117146179036E-101</v>
      </c>
      <c r="CY31">
        <f>CY$2*EXP(- CY$1 * ($B31*_c+'Input spectra'!$Q30))</f>
        <v>1.8710690633626478E-102</v>
      </c>
      <c r="CZ31">
        <f>CZ$2*EXP(- CZ$1 * ($B31*_c+'Input spectra'!$Q30))</f>
        <v>6.2760053312148567E-104</v>
      </c>
      <c r="DA31">
        <f>DA$2*EXP(- DA$1 * ($B31*_c+'Input spectra'!$Q30))</f>
        <v>4.273207185465161E-106</v>
      </c>
      <c r="DB31">
        <f>DB$2*EXP(- DB$1 * ($B31*_c+'Input spectra'!$Q30))</f>
        <v>0</v>
      </c>
      <c r="DC31">
        <f>DC$2*EXP(- DC$1 * ($B31*_c+'Input spectra'!$Q30))</f>
        <v>0</v>
      </c>
      <c r="DD31">
        <f>DD$2*EXP(- DD$1 * ($B31*_c+'Input spectra'!$Q30))</f>
        <v>0</v>
      </c>
      <c r="DE31">
        <f>DE$2*EXP(- DE$1 * ($B31*_c+'Input spectra'!$Q30))</f>
        <v>0</v>
      </c>
      <c r="DF31">
        <f>DF$2*EXP(- DF$1 * ($B31*_c+'Input spectra'!$Q30))</f>
        <v>0</v>
      </c>
      <c r="DG31">
        <f>DG$2*EXP(- DG$1 * ($B31*_c+'Input spectra'!$Q30))</f>
        <v>0</v>
      </c>
      <c r="DH31">
        <f>DH$2*EXP(- DH$1 * ($B31*_c+'Input spectra'!$Q30))</f>
        <v>0</v>
      </c>
      <c r="DI31">
        <f>DI$2*EXP(- DI$1 * ($B31*_c+'Input spectra'!$Q30))</f>
        <v>0</v>
      </c>
      <c r="DJ31">
        <f>DJ$2*EXP(- DJ$1 * ($B31*_c+'Input spectra'!$Q30))</f>
        <v>0</v>
      </c>
      <c r="DK31">
        <f>DK$2*EXP(- DK$1 * ($B31*_c+'Input spectra'!$Q30))</f>
        <v>0</v>
      </c>
      <c r="DL31">
        <f>DL$2*EXP(- DL$1 * ($B31*_c+'Input spectra'!$Q30))</f>
        <v>0</v>
      </c>
      <c r="DM31">
        <f>DM$2*EXP(- DM$1 * ($B31*_c+'Input spectra'!$Q30))</f>
        <v>0</v>
      </c>
      <c r="DN31">
        <f>DN$2*EXP(- DN$1 * ($B31*_c+'Input spectra'!$Q30))</f>
        <v>0</v>
      </c>
      <c r="DO31">
        <f>DO$2*EXP(- DO$1 * ($B31*_c+'Input spectra'!$Q30))</f>
        <v>0</v>
      </c>
      <c r="DP31">
        <f>DP$2*EXP(- DP$1 * ($B31*_c+'Input spectra'!$Q30))</f>
        <v>0</v>
      </c>
      <c r="DQ31">
        <f>DQ$2*EXP(- DQ$1 * ($B31*_c+'Input spectra'!$Q30))</f>
        <v>0</v>
      </c>
      <c r="DR31">
        <f>DR$2*EXP(- DR$1 * ($B31*_c+'Input spectra'!$Q30))</f>
        <v>0</v>
      </c>
      <c r="DS31">
        <f>DS$2*EXP(- DS$1 * ($B31*_c+'Input spectra'!$Q30))</f>
        <v>0</v>
      </c>
      <c r="DT31">
        <f>DT$2*EXP(- DT$1 * ($B31*_c+'Input spectra'!$Q30))</f>
        <v>0</v>
      </c>
      <c r="DU31">
        <f>DU$2*EXP(- DU$1 * ($B31*_c+'Input spectra'!$Q30))</f>
        <v>0</v>
      </c>
      <c r="DV31">
        <f>DV$2*EXP(- DV$1 * ($B31*_c+'Input spectra'!$Q30))</f>
        <v>0</v>
      </c>
      <c r="DW31">
        <f>DW$2*EXP(- DW$1 * ($B31*_c+'Input spectra'!$Q30))</f>
        <v>0</v>
      </c>
      <c r="DX31">
        <f>DX$2*EXP(- DX$1 * ($B31*_c+'Input spectra'!$Q30))</f>
        <v>0</v>
      </c>
      <c r="DY31">
        <f>DY$2*EXP(- DY$1 * ($B31*_c+'Input spectra'!$Q30))</f>
        <v>0</v>
      </c>
      <c r="DZ31">
        <f>DZ$2*EXP(- DZ$1 * ($B31*_c+'Input spectra'!$Q30))</f>
        <v>0</v>
      </c>
      <c r="EA31">
        <f>EA$2*EXP(- EA$1 * ($B31*_c+'Input spectra'!$Q30))</f>
        <v>0</v>
      </c>
      <c r="EB31">
        <f>EB$2*EXP(- EB$1 * ($B31*_c+'Input spectra'!$Q30))</f>
        <v>0</v>
      </c>
      <c r="EC31">
        <f>EC$2*EXP(- EC$1 * ($B31*_c+'Input spectra'!$Q30))</f>
        <v>0</v>
      </c>
      <c r="ED31">
        <f>ED$2*EXP(- ED$1 * ($B31*_c+'Input spectra'!$Q30))</f>
        <v>0</v>
      </c>
      <c r="EE31">
        <f>EE$2*EXP(- EE$1 * ($B31*_c+'Input spectra'!$Q30))</f>
        <v>0</v>
      </c>
      <c r="EF31">
        <f>EF$2*EXP(- EF$1 * ($B31*_c+'Input spectra'!$Q30))</f>
        <v>0</v>
      </c>
      <c r="EG31">
        <f>EG$2*EXP(- EG$1 * ($B31*_c+'Input spectra'!$Q30))</f>
        <v>0</v>
      </c>
      <c r="EH31">
        <f>EH$2*EXP(- EH$1 * ($B31*_c+'Input spectra'!$Q30))</f>
        <v>0</v>
      </c>
      <c r="EI31">
        <f>EI$2*EXP(- EI$1 * ($B31*_c+'Input spectra'!$Q30))</f>
        <v>0</v>
      </c>
      <c r="EJ31">
        <f>EJ$2*EXP(- EJ$1 * ($B31*_c+'Input spectra'!$Q30))</f>
        <v>0</v>
      </c>
      <c r="EK31">
        <f>EK$2*EXP(- EK$1 * ($B31*_c+'Input spectra'!$Q30))</f>
        <v>0</v>
      </c>
      <c r="EL31">
        <f>EL$2*EXP(- EL$1 * ($B31*_c+'Input spectra'!$Q30))</f>
        <v>0</v>
      </c>
      <c r="EM31">
        <f>EM$2*EXP(- EM$1 * ($B31*_c+'Input spectra'!$Q30))</f>
        <v>0</v>
      </c>
      <c r="EN31">
        <f>EN$2*EXP(- EN$1 * ($B31*_c+'Input spectra'!$Q30))</f>
        <v>0</v>
      </c>
      <c r="EO31">
        <f>EO$2*EXP(- EO$1 * ($B31*_c+'Input spectra'!$Q30))</f>
        <v>0</v>
      </c>
      <c r="EP31">
        <f>EP$2*EXP(- EP$1 * ($B31*_c+'Input spectra'!$Q30))</f>
        <v>0</v>
      </c>
      <c r="EQ31">
        <f>EQ$2*EXP(- EQ$1 * ($B31*_c+'Input spectra'!$Q30))</f>
        <v>0</v>
      </c>
      <c r="ER31">
        <f>ER$2*EXP(- ER$1 * ($B31*_c+'Input spectra'!$Q30))</f>
        <v>0</v>
      </c>
      <c r="ES31">
        <f>ES$2*EXP(- ES$1 * ($B31*_c+'Input spectra'!$Q30))</f>
        <v>0</v>
      </c>
      <c r="ET31">
        <f>ET$2*EXP(- ET$1 * ($B31*_c+'Input spectra'!$Q30))</f>
        <v>0</v>
      </c>
      <c r="EU31">
        <f>EU$2*EXP(- EU$1 * ($B31*_c+'Input spectra'!$Q30))</f>
        <v>0</v>
      </c>
      <c r="EV31">
        <f>EV$2*EXP(- EV$1 * ($B31*_c+'Input spectra'!$Q30))</f>
        <v>0</v>
      </c>
      <c r="EW31">
        <f>EW$2*EXP(- EW$1 * ($B31*_c+'Input spectra'!$Q30))</f>
        <v>0</v>
      </c>
      <c r="EY31">
        <f t="shared" si="0"/>
        <v>2.310119885965092E-2</v>
      </c>
      <c r="FB31">
        <f>(1-EXP(-(B31*_c+'Input spectra'!$Q30)*_t))/2</f>
        <v>0.49999308020476935</v>
      </c>
      <c r="FC31">
        <f>LN(1-FB31)/(-(B31*_c+'Input spectra'!$Q30))</f>
        <v>3.0976705115086229E-2</v>
      </c>
    </row>
    <row r="32" spans="1:159" x14ac:dyDescent="0.25">
      <c r="A32">
        <v>425</v>
      </c>
      <c r="B32">
        <f>'Input spectra'!B31</f>
        <v>0.69263435933641204</v>
      </c>
      <c r="C32">
        <f>C$2*EXP(- C$1 * ($B32*_c+'Input spectra'!$Q31))</f>
        <v>2.0653927966864227E-2</v>
      </c>
      <c r="D32">
        <f>D$2*EXP(- D$1 * ($B32*_c+'Input spectra'!$Q31))</f>
        <v>2.5504098502158313E-3</v>
      </c>
      <c r="E32">
        <f>E$2*EXP(- E$1 * ($B32*_c+'Input spectra'!$Q31))</f>
        <v>3.1491541751009776E-4</v>
      </c>
      <c r="F32">
        <f>F$2*EXP(- F$1 * ($B32*_c+'Input spectra'!$Q31))</f>
        <v>3.8882497224171109E-5</v>
      </c>
      <c r="G32">
        <f>G$2*EXP(- G$1 * ($B32*_c+'Input spectra'!$Q31))</f>
        <v>4.800542312748203E-6</v>
      </c>
      <c r="H32">
        <f>H$2*EXP(- H$1 * ($B32*_c+'Input spectra'!$Q31))</f>
        <v>5.9265508854783813E-7</v>
      </c>
      <c r="I32">
        <f>I$2*EXP(- I$1 * ($B32*_c+'Input spectra'!$Q31))</f>
        <v>7.3162565472719058E-8</v>
      </c>
      <c r="J32">
        <f>J$2*EXP(- J$1 * ($B32*_c+'Input spectra'!$Q31))</f>
        <v>9.0313078677662907E-9</v>
      </c>
      <c r="K32">
        <f>K$2*EXP(- K$1 * ($B32*_c+'Input spectra'!$Q31))</f>
        <v>1.1147739042803893E-9</v>
      </c>
      <c r="L32">
        <f>L$2*EXP(- L$1 * ($B32*_c+'Input spectra'!$Q31))</f>
        <v>1.3759319915643842E-10</v>
      </c>
      <c r="M32">
        <f>M$2*EXP(- M$1 * ($B32*_c+'Input spectra'!$Q31))</f>
        <v>1.6981684381206607E-11</v>
      </c>
      <c r="N32">
        <f>N$2*EXP(- N$1 * ($B32*_c+'Input spectra'!$Q31))</f>
        <v>2.0957417586021302E-12</v>
      </c>
      <c r="O32">
        <f>O$2*EXP(- O$1 * ($B32*_c+'Input spectra'!$Q31))</f>
        <v>2.5862324038217661E-13</v>
      </c>
      <c r="P32">
        <f>P$2*EXP(- P$1 * ($B32*_c+'Input spectra'!$Q31))</f>
        <v>3.1913150053451752E-14</v>
      </c>
      <c r="Q32">
        <f>Q$2*EXP(- Q$1 * ($B32*_c+'Input spectra'!$Q31))</f>
        <v>3.9377097091082037E-15</v>
      </c>
      <c r="R32">
        <f>R$2*EXP(- R$1 * ($B32*_c+'Input spectra'!$Q31))</f>
        <v>4.8583540192109074E-16</v>
      </c>
      <c r="S32">
        <f>S$2*EXP(- S$1 * ($B32*_c+'Input spectra'!$Q31))</f>
        <v>5.9938461248205883E-17</v>
      </c>
      <c r="T32">
        <f>T$2*EXP(- T$1 * ($B32*_c+'Input spectra'!$Q31))</f>
        <v>7.3942224302378571E-18</v>
      </c>
      <c r="U32">
        <f>U$2*EXP(- U$1 * ($B32*_c+'Input spectra'!$Q31))</f>
        <v>9.1211464533265442E-19</v>
      </c>
      <c r="V32">
        <f>V$2*EXP(- V$1 * ($B32*_c+'Input spectra'!$Q31))</f>
        <v>1.1250604017973502E-19</v>
      </c>
      <c r="W32">
        <f>W$2*EXP(- W$1 * ($B32*_c+'Input spectra'!$Q31))</f>
        <v>1.3876221499945307E-20</v>
      </c>
      <c r="X32">
        <f>X$2*EXP(- X$1 * ($B32*_c+'Input spectra'!$Q31))</f>
        <v>1.7113350722857055E-21</v>
      </c>
      <c r="Y32">
        <f>Y$2*EXP(- Y$1 * ($B32*_c+'Input spectra'!$Q31))</f>
        <v>2.1104097083916793E-22</v>
      </c>
      <c r="Z32">
        <f>Z$2*EXP(- Z$1 * ($B32*_c+'Input spectra'!$Q31))</f>
        <v>2.6023508019022742E-23</v>
      </c>
      <c r="AA32">
        <f>AA$2*EXP(- AA$1 * ($B32*_c+'Input spectra'!$Q31))</f>
        <v>3.2087188713012861E-24</v>
      </c>
      <c r="AB32">
        <f>AB$2*EXP(- AB$1 * ($B32*_c+'Input spectra'!$Q31))</f>
        <v>3.956067313251995E-25</v>
      </c>
      <c r="AC32">
        <f>AC$2*EXP(- AC$1 * ($B32*_c+'Input spectra'!$Q31))</f>
        <v>4.8770953592663655E-26</v>
      </c>
      <c r="AD32">
        <f>AD$2*EXP(- AD$1 * ($B32*_c+'Input spectra'!$Q31))</f>
        <v>6.0120664336554784E-27</v>
      </c>
      <c r="AE32">
        <f>AE$2*EXP(- AE$1 * ($B32*_c+'Input spectra'!$Q31))</f>
        <v>7.4105527896746731E-28</v>
      </c>
      <c r="AF32">
        <f>AF$2*EXP(- AF$1 * ($B32*_c+'Input spectra'!$Q31))</f>
        <v>9.1335812086368227E-29</v>
      </c>
      <c r="AG32">
        <f>AG$2*EXP(- AG$1 * ($B32*_c+'Input spectra'!$Q31))</f>
        <v>1.1256271617506915E-29</v>
      </c>
      <c r="AH32">
        <f>AH$2*EXP(- AH$1 * ($B32*_c+'Input spectra'!$Q31))</f>
        <v>1.3871081429618951E-30</v>
      </c>
      <c r="AI32">
        <f>AI$2*EXP(- AI$1 * ($B32*_c+'Input spectra'!$Q31))</f>
        <v>1.709179411708155E-31</v>
      </c>
      <c r="AJ32">
        <f>AJ$2*EXP(- AJ$1 * ($B32*_c+'Input spectra'!$Q31))</f>
        <v>2.105842205533388E-32</v>
      </c>
      <c r="AK32">
        <f>AK$2*EXP(- AK$1 * ($B32*_c+'Input spectra'!$Q31))</f>
        <v>2.5943232354040154E-33</v>
      </c>
      <c r="AL32">
        <f>AL$2*EXP(- AL$1 * ($B32*_c+'Input spectra'!$Q31))</f>
        <v>3.1958151812099384E-34</v>
      </c>
      <c r="AM32">
        <f>AM$2*EXP(- AM$1 * ($B32*_c+'Input spectra'!$Q31))</f>
        <v>3.9363865275612334E-35</v>
      </c>
      <c r="AN32">
        <f>AN$2*EXP(- AN$1 * ($B32*_c+'Input spectra'!$Q31))</f>
        <v>4.8480992943118872E-36</v>
      </c>
      <c r="AO32">
        <f>AO$2*EXP(- AO$1 * ($B32*_c+'Input spectra'!$Q31))</f>
        <v>5.970381949568793E-37</v>
      </c>
      <c r="AP32">
        <f>AP$2*EXP(- AP$1 * ($B32*_c+'Input spectra'!$Q31))</f>
        <v>7.3517154929129628E-38</v>
      </c>
      <c r="AQ32">
        <f>AQ$2*EXP(- AQ$1 * ($B32*_c+'Input spectra'!$Q31))</f>
        <v>9.0517038029688442E-39</v>
      </c>
      <c r="AR32">
        <f>AR$2*EXP(- AR$1 * ($B32*_c+'Input spectra'!$Q31))</f>
        <v>1.1143615393672426E-39</v>
      </c>
      <c r="AS32">
        <f>AS$2*EXP(- AS$1 * ($B32*_c+'Input spectra'!$Q31))</f>
        <v>1.3717503373928743E-40</v>
      </c>
      <c r="AT32">
        <f>AT$2*EXP(- AT$1 * ($B32*_c+'Input spectra'!$Q31))</f>
        <v>1.6884034457195866E-41</v>
      </c>
      <c r="AU32">
        <f>AU$2*EXP(- AU$1 * ($B32*_c+'Input spectra'!$Q31))</f>
        <v>2.077918729897829E-42</v>
      </c>
      <c r="AV32">
        <f>AV$2*EXP(- AV$1 * ($B32*_c+'Input spectra'!$Q31))</f>
        <v>2.557001644469968E-43</v>
      </c>
      <c r="AW32">
        <f>AW$2*EXP(- AW$1 * ($B32*_c+'Input spectra'!$Q31))</f>
        <v>2.8400390571549552E-44</v>
      </c>
      <c r="AX32">
        <f>AX$2*EXP(- AX$1 * ($B32*_c+'Input spectra'!$Q31))</f>
        <v>3.0321299110585466E-45</v>
      </c>
      <c r="AY32">
        <f>AY$2*EXP(- AY$1 * ($B32*_c+'Input spectra'!$Q31))</f>
        <v>3.410408104917227E-46</v>
      </c>
      <c r="AZ32">
        <f>AZ$2*EXP(- AZ$1 * ($B32*_c+'Input spectra'!$Q31))</f>
        <v>3.9033427334831289E-47</v>
      </c>
      <c r="BA32">
        <f>BA$2*EXP(- BA$1 * ($B32*_c+'Input spectra'!$Q31))</f>
        <v>4.5117814473807638E-48</v>
      </c>
      <c r="BB32">
        <f>BB$2*EXP(- BB$1 * ($B32*_c+'Input spectra'!$Q31))</f>
        <v>5.2498259002738896E-49</v>
      </c>
      <c r="BC32">
        <f>BC$2*EXP(- BC$1 * ($B32*_c+'Input spectra'!$Q31))</f>
        <v>6.1387098100390603E-50</v>
      </c>
      <c r="BD32">
        <f>BD$2*EXP(- BD$1 * ($B32*_c+'Input spectra'!$Q31))</f>
        <v>7.205841747101334E-51</v>
      </c>
      <c r="BE32">
        <f>BE$2*EXP(- BE$1 * ($B32*_c+'Input spectra'!$Q31))</f>
        <v>8.4851713141333343E-52</v>
      </c>
      <c r="BF32">
        <f>BF$2*EXP(- BF$1 * ($B32*_c+'Input spectra'!$Q31))</f>
        <v>1.0018136915318996E-52</v>
      </c>
      <c r="BG32">
        <f>BG$2*EXP(- BG$1 * ($B32*_c+'Input spectra'!$Q31))</f>
        <v>1.1855016846013768E-53</v>
      </c>
      <c r="BH32">
        <f>BH$2*EXP(- BH$1 * ($B32*_c+'Input spectra'!$Q31))</f>
        <v>1.4056659656555978E-54</v>
      </c>
      <c r="BI32">
        <f>BI$2*EXP(- BI$1 * ($B32*_c+'Input spectra'!$Q31))</f>
        <v>1.6696628548027687E-55</v>
      </c>
      <c r="BJ32">
        <f>BJ$2*EXP(- BJ$1 * ($B32*_c+'Input spectra'!$Q31))</f>
        <v>1.986382680234882E-56</v>
      </c>
      <c r="BK32">
        <f>BK$2*EXP(- BK$1 * ($B32*_c+'Input spectra'!$Q31))</f>
        <v>2.3665696433871374E-57</v>
      </c>
      <c r="BL32">
        <f>BL$2*EXP(- BL$1 * ($B32*_c+'Input spectra'!$Q31))</f>
        <v>2.823210725155989E-58</v>
      </c>
      <c r="BM32">
        <f>BM$2*EXP(- BM$1 * ($B32*_c+'Input spectra'!$Q31))</f>
        <v>3.3720081471612639E-59</v>
      </c>
      <c r="BN32">
        <f>BN$2*EXP(- BN$1 * ($B32*_c+'Input spectra'!$Q31))</f>
        <v>4.0319531882447218E-60</v>
      </c>
      <c r="BO32">
        <f>BO$2*EXP(- BO$1 * ($B32*_c+'Input spectra'!$Q31))</f>
        <v>4.8260231006397171E-61</v>
      </c>
      <c r="BP32">
        <f>BP$2*EXP(- BP$1 * ($B32*_c+'Input spectra'!$Q31))</f>
        <v>5.7820276454688618E-62</v>
      </c>
      <c r="BQ32">
        <f>BQ$2*EXP(- BQ$1 * ($B32*_c+'Input spectra'!$Q31))</f>
        <v>6.933637570630202E-63</v>
      </c>
      <c r="BR32">
        <f>BR$2*EXP(- BR$1 * ($B32*_c+'Input spectra'!$Q31))</f>
        <v>8.3216344198701204E-64</v>
      </c>
      <c r="BS32">
        <f>BS$2*EXP(- BS$1 * ($B32*_c+'Input spectra'!$Q31))</f>
        <v>9.9954296725384806E-65</v>
      </c>
      <c r="BT32">
        <f>BT$2*EXP(- BT$1 * ($B32*_c+'Input spectra'!$Q31))</f>
        <v>1.2014911712695611E-65</v>
      </c>
      <c r="BU32">
        <f>BU$2*EXP(- BU$1 * ($B32*_c+'Input spectra'!$Q31))</f>
        <v>1.4452691932701338E-66</v>
      </c>
      <c r="BV32">
        <f>BV$2*EXP(- BV$1 * ($B32*_c+'Input spectra'!$Q31))</f>
        <v>1.7396836901408346E-67</v>
      </c>
      <c r="BW32">
        <f>BW$2*EXP(- BW$1 * ($B32*_c+'Input spectra'!$Q31))</f>
        <v>2.0954192595253387E-68</v>
      </c>
      <c r="BX32">
        <f>BX$2*EXP(- BX$1 * ($B32*_c+'Input spectra'!$Q31))</f>
        <v>2.5254429965289778E-69</v>
      </c>
      <c r="BY32">
        <f>BY$2*EXP(- BY$1 * ($B32*_c+'Input spectra'!$Q31))</f>
        <v>3.0454969527818139E-70</v>
      </c>
      <c r="BZ32">
        <f>BZ$2*EXP(- BZ$1 * ($B32*_c+'Input spectra'!$Q31))</f>
        <v>3.6746977362013336E-71</v>
      </c>
      <c r="CA32">
        <f>CA$2*EXP(- CA$1 * ($B32*_c+'Input spectra'!$Q31))</f>
        <v>4.4362667270449498E-72</v>
      </c>
      <c r="CB32">
        <f>CB$2*EXP(- CB$1 * ($B32*_c+'Input spectra'!$Q31))</f>
        <v>5.3584195614956949E-73</v>
      </c>
      <c r="CC32">
        <f>CC$2*EXP(- CC$1 * ($B32*_c+'Input spectra'!$Q31))</f>
        <v>6.4754498569291378E-74</v>
      </c>
      <c r="CD32">
        <f>CD$2*EXP(- CD$1 * ($B32*_c+'Input spectra'!$Q31))</f>
        <v>7.8290498786965409E-75</v>
      </c>
      <c r="CE32">
        <f>CE$2*EXP(- CE$1 * ($B32*_c+'Input spectra'!$Q31))</f>
        <v>9.4699202894453978E-76</v>
      </c>
      <c r="CF32">
        <f>CF$2*EXP(- CF$1 * ($B32*_c+'Input spectra'!$Q31))</f>
        <v>1.1459732661340116E-76</v>
      </c>
      <c r="CG32">
        <f>CG$2*EXP(- CG$1 * ($B32*_c+'Input spectra'!$Q31))</f>
        <v>1.3873522537522357E-77</v>
      </c>
      <c r="CH32">
        <f>CH$2*EXP(- CH$1 * ($B32*_c+'Input spectra'!$Q31))</f>
        <v>1.6802608075132519E-78</v>
      </c>
      <c r="CI32">
        <f>CI$2*EXP(- CI$1 * ($B32*_c+'Input spectra'!$Q31))</f>
        <v>2.0358150390308082E-79</v>
      </c>
      <c r="CJ32">
        <f>CJ$2*EXP(- CJ$1 * ($B32*_c+'Input spectra'!$Q31))</f>
        <v>2.4675497515389762E-80</v>
      </c>
      <c r="CK32">
        <f>CK$2*EXP(- CK$1 * ($B32*_c+'Input spectra'!$Q31))</f>
        <v>2.9919485422888938E-81</v>
      </c>
      <c r="CL32">
        <f>CL$2*EXP(- CL$1 * ($B32*_c+'Input spectra'!$Q31))</f>
        <v>3.6290908158897954E-82</v>
      </c>
      <c r="CM32">
        <f>CM$2*EXP(- CM$1 * ($B32*_c+'Input spectra'!$Q31))</f>
        <v>4.4034416339949292E-83</v>
      </c>
      <c r="CN32">
        <f>CN$2*EXP(- CN$1 * ($B32*_c+'Input spectra'!$Q31))</f>
        <v>5.3448161036587451E-84</v>
      </c>
      <c r="CO32">
        <f>CO$2*EXP(- CO$1 * ($B32*_c+'Input spectra'!$Q31))</f>
        <v>6.4895570764521996E-85</v>
      </c>
      <c r="CP32">
        <f>CP$2*EXP(- CP$1 * ($B32*_c+'Input spectra'!$Q31))</f>
        <v>7.8819735834833207E-86</v>
      </c>
      <c r="CQ32">
        <f>CQ$2*EXP(- CQ$1 * ($B32*_c+'Input spectra'!$Q31))</f>
        <v>6.3404418081580784E-87</v>
      </c>
      <c r="CR32">
        <f>CR$2*EXP(- CR$1 * ($B32*_c+'Input spectra'!$Q31))</f>
        <v>5.1453845181960512E-88</v>
      </c>
      <c r="CS32">
        <f>CS$2*EXP(- CS$1 * ($B32*_c+'Input spectra'!$Q31))</f>
        <v>4.4521571211430989E-89</v>
      </c>
      <c r="CT32">
        <f>CT$2*EXP(- CT$1 * ($B32*_c+'Input spectra'!$Q31))</f>
        <v>3.8696846128768665E-90</v>
      </c>
      <c r="CU32">
        <f>CU$2*EXP(- CU$1 * ($B32*_c+'Input spectra'!$Q31))</f>
        <v>3.3012779049411902E-91</v>
      </c>
      <c r="CV32">
        <f>CV$2*EXP(- CV$1 * ($B32*_c+'Input spectra'!$Q31))</f>
        <v>2.7113629238383775E-92</v>
      </c>
      <c r="CW32">
        <f>CW$2*EXP(- CW$1 * ($B32*_c+'Input spectra'!$Q31))</f>
        <v>2.0920935294622065E-93</v>
      </c>
      <c r="CX32">
        <f>CX$2*EXP(- CX$1 * ($B32*_c+'Input spectra'!$Q31))</f>
        <v>1.4576070601235389E-94</v>
      </c>
      <c r="CY32">
        <f>CY$2*EXP(- CY$1 * ($B32*_c+'Input spectra'!$Q31))</f>
        <v>8.468211111062913E-96</v>
      </c>
      <c r="CZ32">
        <f>CZ$2*EXP(- CZ$1 * ($B32*_c+'Input spectra'!$Q31))</f>
        <v>3.3108703962778176E-97</v>
      </c>
      <c r="DA32">
        <f>DA$2*EXP(- DA$1 * ($B32*_c+'Input spectra'!$Q31))</f>
        <v>2.6276640865883261E-99</v>
      </c>
      <c r="DB32">
        <f>DB$2*EXP(- DB$1 * ($B32*_c+'Input spectra'!$Q31))</f>
        <v>0</v>
      </c>
      <c r="DC32">
        <f>DC$2*EXP(- DC$1 * ($B32*_c+'Input spectra'!$Q31))</f>
        <v>0</v>
      </c>
      <c r="DD32">
        <f>DD$2*EXP(- DD$1 * ($B32*_c+'Input spectra'!$Q31))</f>
        <v>0</v>
      </c>
      <c r="DE32">
        <f>DE$2*EXP(- DE$1 * ($B32*_c+'Input spectra'!$Q31))</f>
        <v>0</v>
      </c>
      <c r="DF32">
        <f>DF$2*EXP(- DF$1 * ($B32*_c+'Input spectra'!$Q31))</f>
        <v>0</v>
      </c>
      <c r="DG32">
        <f>DG$2*EXP(- DG$1 * ($B32*_c+'Input spectra'!$Q31))</f>
        <v>0</v>
      </c>
      <c r="DH32">
        <f>DH$2*EXP(- DH$1 * ($B32*_c+'Input spectra'!$Q31))</f>
        <v>0</v>
      </c>
      <c r="DI32">
        <f>DI$2*EXP(- DI$1 * ($B32*_c+'Input spectra'!$Q31))</f>
        <v>0</v>
      </c>
      <c r="DJ32">
        <f>DJ$2*EXP(- DJ$1 * ($B32*_c+'Input spectra'!$Q31))</f>
        <v>0</v>
      </c>
      <c r="DK32">
        <f>DK$2*EXP(- DK$1 * ($B32*_c+'Input spectra'!$Q31))</f>
        <v>0</v>
      </c>
      <c r="DL32">
        <f>DL$2*EXP(- DL$1 * ($B32*_c+'Input spectra'!$Q31))</f>
        <v>0</v>
      </c>
      <c r="DM32">
        <f>DM$2*EXP(- DM$1 * ($B32*_c+'Input spectra'!$Q31))</f>
        <v>0</v>
      </c>
      <c r="DN32">
        <f>DN$2*EXP(- DN$1 * ($B32*_c+'Input spectra'!$Q31))</f>
        <v>0</v>
      </c>
      <c r="DO32">
        <f>DO$2*EXP(- DO$1 * ($B32*_c+'Input spectra'!$Q31))</f>
        <v>0</v>
      </c>
      <c r="DP32">
        <f>DP$2*EXP(- DP$1 * ($B32*_c+'Input spectra'!$Q31))</f>
        <v>0</v>
      </c>
      <c r="DQ32">
        <f>DQ$2*EXP(- DQ$1 * ($B32*_c+'Input spectra'!$Q31))</f>
        <v>0</v>
      </c>
      <c r="DR32">
        <f>DR$2*EXP(- DR$1 * ($B32*_c+'Input spectra'!$Q31))</f>
        <v>0</v>
      </c>
      <c r="DS32">
        <f>DS$2*EXP(- DS$1 * ($B32*_c+'Input spectra'!$Q31))</f>
        <v>0</v>
      </c>
      <c r="DT32">
        <f>DT$2*EXP(- DT$1 * ($B32*_c+'Input spectra'!$Q31))</f>
        <v>0</v>
      </c>
      <c r="DU32">
        <f>DU$2*EXP(- DU$1 * ($B32*_c+'Input spectra'!$Q31))</f>
        <v>0</v>
      </c>
      <c r="DV32">
        <f>DV$2*EXP(- DV$1 * ($B32*_c+'Input spectra'!$Q31))</f>
        <v>0</v>
      </c>
      <c r="DW32">
        <f>DW$2*EXP(- DW$1 * ($B32*_c+'Input spectra'!$Q31))</f>
        <v>0</v>
      </c>
      <c r="DX32">
        <f>DX$2*EXP(- DX$1 * ($B32*_c+'Input spectra'!$Q31))</f>
        <v>0</v>
      </c>
      <c r="DY32">
        <f>DY$2*EXP(- DY$1 * ($B32*_c+'Input spectra'!$Q31))</f>
        <v>0</v>
      </c>
      <c r="DZ32">
        <f>DZ$2*EXP(- DZ$1 * ($B32*_c+'Input spectra'!$Q31))</f>
        <v>0</v>
      </c>
      <c r="EA32">
        <f>EA$2*EXP(- EA$1 * ($B32*_c+'Input spectra'!$Q31))</f>
        <v>0</v>
      </c>
      <c r="EB32">
        <f>EB$2*EXP(- EB$1 * ($B32*_c+'Input spectra'!$Q31))</f>
        <v>0</v>
      </c>
      <c r="EC32">
        <f>EC$2*EXP(- EC$1 * ($B32*_c+'Input spectra'!$Q31))</f>
        <v>0</v>
      </c>
      <c r="ED32">
        <f>ED$2*EXP(- ED$1 * ($B32*_c+'Input spectra'!$Q31))</f>
        <v>0</v>
      </c>
      <c r="EE32">
        <f>EE$2*EXP(- EE$1 * ($B32*_c+'Input spectra'!$Q31))</f>
        <v>0</v>
      </c>
      <c r="EF32">
        <f>EF$2*EXP(- EF$1 * ($B32*_c+'Input spectra'!$Q31))</f>
        <v>0</v>
      </c>
      <c r="EG32">
        <f>EG$2*EXP(- EG$1 * ($B32*_c+'Input spectra'!$Q31))</f>
        <v>0</v>
      </c>
      <c r="EH32">
        <f>EH$2*EXP(- EH$1 * ($B32*_c+'Input spectra'!$Q31))</f>
        <v>0</v>
      </c>
      <c r="EI32">
        <f>EI$2*EXP(- EI$1 * ($B32*_c+'Input spectra'!$Q31))</f>
        <v>0</v>
      </c>
      <c r="EJ32">
        <f>EJ$2*EXP(- EJ$1 * ($B32*_c+'Input spectra'!$Q31))</f>
        <v>0</v>
      </c>
      <c r="EK32">
        <f>EK$2*EXP(- EK$1 * ($B32*_c+'Input spectra'!$Q31))</f>
        <v>0</v>
      </c>
      <c r="EL32">
        <f>EL$2*EXP(- EL$1 * ($B32*_c+'Input spectra'!$Q31))</f>
        <v>0</v>
      </c>
      <c r="EM32">
        <f>EM$2*EXP(- EM$1 * ($B32*_c+'Input spectra'!$Q31))</f>
        <v>0</v>
      </c>
      <c r="EN32">
        <f>EN$2*EXP(- EN$1 * ($B32*_c+'Input spectra'!$Q31))</f>
        <v>0</v>
      </c>
      <c r="EO32">
        <f>EO$2*EXP(- EO$1 * ($B32*_c+'Input spectra'!$Q31))</f>
        <v>0</v>
      </c>
      <c r="EP32">
        <f>EP$2*EXP(- EP$1 * ($B32*_c+'Input spectra'!$Q31))</f>
        <v>0</v>
      </c>
      <c r="EQ32">
        <f>EQ$2*EXP(- EQ$1 * ($B32*_c+'Input spectra'!$Q31))</f>
        <v>0</v>
      </c>
      <c r="ER32">
        <f>ER$2*EXP(- ER$1 * ($B32*_c+'Input spectra'!$Q31))</f>
        <v>0</v>
      </c>
      <c r="ES32">
        <f>ES$2*EXP(- ES$1 * ($B32*_c+'Input spectra'!$Q31))</f>
        <v>0</v>
      </c>
      <c r="ET32">
        <f>ET$2*EXP(- ET$1 * ($B32*_c+'Input spectra'!$Q31))</f>
        <v>0</v>
      </c>
      <c r="EU32">
        <f>EU$2*EXP(- EU$1 * ($B32*_c+'Input spectra'!$Q31))</f>
        <v>0</v>
      </c>
      <c r="EV32">
        <f>EV$2*EXP(- EV$1 * ($B32*_c+'Input spectra'!$Q31))</f>
        <v>0</v>
      </c>
      <c r="EW32">
        <f>EW$2*EXP(- EW$1 * ($B32*_c+'Input spectra'!$Q31))</f>
        <v>0</v>
      </c>
      <c r="EY32">
        <f t="shared" si="0"/>
        <v>2.3563612394828518E-2</v>
      </c>
      <c r="FB32">
        <f>(1-EXP(-(B32*_c+'Input spectra'!$Q31)*_t))/2</f>
        <v>0.49998511056096034</v>
      </c>
      <c r="FC32">
        <f>LN(1-FB32)/(-(B32*_c+'Input spectra'!$Q31))</f>
        <v>3.3253531425319588E-2</v>
      </c>
    </row>
    <row r="33" spans="1:159" x14ac:dyDescent="0.25">
      <c r="A33">
        <v>430</v>
      </c>
      <c r="B33">
        <f>'Input spectra'!B32</f>
        <v>0.61922442137913203</v>
      </c>
      <c r="C33">
        <f>C$2*EXP(- C$1 * ($B33*_c+'Input spectra'!$Q32))</f>
        <v>2.0653927966864227E-2</v>
      </c>
      <c r="D33">
        <f>D$2*EXP(- D$1 * ($B33*_c+'Input spectra'!$Q32))</f>
        <v>3.1792859302511166E-3</v>
      </c>
      <c r="E33">
        <f>E$2*EXP(- E$1 * ($B33*_c+'Input spectra'!$Q32))</f>
        <v>4.8936527093275189E-4</v>
      </c>
      <c r="F33">
        <f>F$2*EXP(- F$1 * ($B33*_c+'Input spectra'!$Q32))</f>
        <v>7.5320463316668157E-5</v>
      </c>
      <c r="G33">
        <f>G$2*EXP(- G$1 * ($B33*_c+'Input spectra'!$Q32))</f>
        <v>1.1592276894234131E-5</v>
      </c>
      <c r="H33">
        <f>H$2*EXP(- H$1 * ($B33*_c+'Input spectra'!$Q32))</f>
        <v>1.7840214545084405E-6</v>
      </c>
      <c r="I33">
        <f>I$2*EXP(- I$1 * ($B33*_c+'Input spectra'!$Q32))</f>
        <v>2.7454060858864317E-7</v>
      </c>
      <c r="J33">
        <f>J$2*EXP(- J$1 * ($B33*_c+'Input spectra'!$Q32))</f>
        <v>4.2246226633885033E-8</v>
      </c>
      <c r="K33">
        <f>K$2*EXP(- K$1 * ($B33*_c+'Input spectra'!$Q32))</f>
        <v>6.500453892049462E-9</v>
      </c>
      <c r="L33">
        <f>L$2*EXP(- L$1 * ($B33*_c+'Input spectra'!$Q32))</f>
        <v>1.000169180470765E-9</v>
      </c>
      <c r="M33">
        <f>M$2*EXP(- M$1 * ($B33*_c+'Input spectra'!$Q32))</f>
        <v>1.5387812131245001E-10</v>
      </c>
      <c r="N33">
        <f>N$2*EXP(- N$1 * ($B33*_c+'Input spectra'!$Q32))</f>
        <v>2.3673010380866602E-11</v>
      </c>
      <c r="O33">
        <f>O$2*EXP(- O$1 * ($B33*_c+'Input spectra'!$Q32))</f>
        <v>3.6416892273684951E-12</v>
      </c>
      <c r="P33">
        <f>P$2*EXP(- P$1 * ($B33*_c+'Input spectra'!$Q32))</f>
        <v>5.6017615450161559E-13</v>
      </c>
      <c r="Q33">
        <f>Q$2*EXP(- Q$1 * ($B33*_c+'Input spectra'!$Q32))</f>
        <v>8.6162491998496496E-14</v>
      </c>
      <c r="R33">
        <f>R$2*EXP(- R$1 * ($B33*_c+'Input spectra'!$Q32))</f>
        <v>1.3252057866434021E-14</v>
      </c>
      <c r="S33">
        <f>S$2*EXP(- S$1 * ($B33*_c+'Input spectra'!$Q32))</f>
        <v>2.0380712668878488E-15</v>
      </c>
      <c r="T33">
        <f>T$2*EXP(- T$1 * ($B33*_c+'Input spectra'!$Q32))</f>
        <v>3.1341941709856479E-16</v>
      </c>
      <c r="U33">
        <f>U$2*EXP(- U$1 * ($B33*_c+'Input spectra'!$Q32))</f>
        <v>4.8195049195509428E-17</v>
      </c>
      <c r="V33">
        <f>V$2*EXP(- V$1 * ($B33*_c+'Input spectra'!$Q32))</f>
        <v>7.4105159993293071E-18</v>
      </c>
      <c r="W33">
        <f>W$2*EXP(- W$1 * ($B33*_c+'Input spectra'!$Q32))</f>
        <v>1.1393664963986085E-18</v>
      </c>
      <c r="X33">
        <f>X$2*EXP(- X$1 * ($B33*_c+'Input spectra'!$Q32))</f>
        <v>1.7516481831875446E-19</v>
      </c>
      <c r="Y33">
        <f>Y$2*EXP(- Y$1 * ($B33*_c+'Input spectra'!$Q32))</f>
        <v>2.6927635452169142E-20</v>
      </c>
      <c r="Z33">
        <f>Z$2*EXP(- Z$1 * ($B33*_c+'Input spectra'!$Q32))</f>
        <v>4.1392046004079568E-21</v>
      </c>
      <c r="AA33">
        <f>AA$2*EXP(- AA$1 * ($B33*_c+'Input spectra'!$Q32))</f>
        <v>6.3621269926308715E-22</v>
      </c>
      <c r="AB33">
        <f>AB$2*EXP(- AB$1 * ($B33*_c+'Input spectra'!$Q32))</f>
        <v>9.778088166029476E-23</v>
      </c>
      <c r="AC33">
        <f>AC$2*EXP(- AC$1 * ($B33*_c+'Input spectra'!$Q32))</f>
        <v>1.5026960143189372E-23</v>
      </c>
      <c r="AD33">
        <f>AD$2*EXP(- AD$1 * ($B33*_c+'Input spectra'!$Q32))</f>
        <v>2.3091559769559141E-24</v>
      </c>
      <c r="AE33">
        <f>AE$2*EXP(- AE$1 * ($B33*_c+'Input spectra'!$Q32))</f>
        <v>3.5481315619449718E-25</v>
      </c>
      <c r="AF33">
        <f>AF$2*EXP(- AF$1 * ($B33*_c+'Input spectra'!$Q32))</f>
        <v>5.4514221567776479E-26</v>
      </c>
      <c r="AG33">
        <f>AG$2*EXP(- AG$1 * ($B33*_c+'Input spectra'!$Q32))</f>
        <v>8.3749629748142892E-27</v>
      </c>
      <c r="AH33">
        <f>AH$2*EXP(- AH$1 * ($B33*_c+'Input spectra'!$Q32))</f>
        <v>1.2865251003607344E-27</v>
      </c>
      <c r="AI33">
        <f>AI$2*EXP(- AI$1 * ($B33*_c+'Input spectra'!$Q32))</f>
        <v>1.9761286125286162E-28</v>
      </c>
      <c r="AJ33">
        <f>AJ$2*EXP(- AJ$1 * ($B33*_c+'Input spectra'!$Q32))</f>
        <v>3.0350998990742793E-29</v>
      </c>
      <c r="AK33">
        <f>AK$2*EXP(- AK$1 * ($B33*_c+'Input spectra'!$Q32))</f>
        <v>4.6611261936584564E-30</v>
      </c>
      <c r="AL33">
        <f>AL$2*EXP(- AL$1 * ($B33*_c+'Input spectra'!$Q32))</f>
        <v>7.1576101833665003E-31</v>
      </c>
      <c r="AM33">
        <f>AM$2*EXP(- AM$1 * ($B33*_c+'Input spectra'!$Q32))</f>
        <v>1.0990152899601535E-31</v>
      </c>
      <c r="AN33">
        <f>AN$2*EXP(- AN$1 * ($B33*_c+'Input spectra'!$Q32))</f>
        <v>1.6873186815071089E-32</v>
      </c>
      <c r="AO33">
        <f>AO$2*EXP(- AO$1 * ($B33*_c+'Input spectra'!$Q32))</f>
        <v>2.5902837170122801E-33</v>
      </c>
      <c r="AP33">
        <f>AP$2*EXP(- AP$1 * ($B33*_c+'Input spectra'!$Q32))</f>
        <v>3.9760654317974155E-34</v>
      </c>
      <c r="AQ33">
        <f>AQ$2*EXP(- AQ$1 * ($B33*_c+'Input spectra'!$Q32))</f>
        <v>6.1025981942912949E-35</v>
      </c>
      <c r="AR33">
        <f>AR$2*EXP(- AR$1 * ($B33*_c+'Input spectra'!$Q32))</f>
        <v>9.3654827365784399E-36</v>
      </c>
      <c r="AS33">
        <f>AS$2*EXP(- AS$1 * ($B33*_c+'Input spectra'!$Q32))</f>
        <v>1.4371388831512059E-36</v>
      </c>
      <c r="AT33">
        <f>AT$2*EXP(- AT$1 * ($B33*_c+'Input spectra'!$Q32))</f>
        <v>2.2050553987865106E-37</v>
      </c>
      <c r="AU33">
        <f>AU$2*EXP(- AU$1 * ($B33*_c+'Input spectra'!$Q32))</f>
        <v>3.3829177902444461E-38</v>
      </c>
      <c r="AV33">
        <f>AV$2*EXP(- AV$1 * ($B33*_c+'Input spectra'!$Q32))</f>
        <v>5.1893564709942987E-39</v>
      </c>
      <c r="AW33">
        <f>AW$2*EXP(- AW$1 * ($B33*_c+'Input spectra'!$Q32))</f>
        <v>7.1849941845091592E-40</v>
      </c>
      <c r="AX33">
        <f>AX$2*EXP(- AX$1 * ($B33*_c+'Input spectra'!$Q32))</f>
        <v>9.5624576326290255E-41</v>
      </c>
      <c r="AY33">
        <f>AY$2*EXP(- AY$1 * ($B33*_c+'Input spectra'!$Q32))</f>
        <v>1.3407496188017304E-41</v>
      </c>
      <c r="AZ33">
        <f>AZ$2*EXP(- AZ$1 * ($B33*_c+'Input spectra'!$Q32))</f>
        <v>1.9129236112190116E-42</v>
      </c>
      <c r="BA33">
        <f>BA$2*EXP(- BA$1 * ($B33*_c+'Input spectra'!$Q32))</f>
        <v>2.7563134642670033E-43</v>
      </c>
      <c r="BB33">
        <f>BB$2*EXP(- BB$1 * ($B33*_c+'Input spectra'!$Q32))</f>
        <v>3.9980209424757169E-44</v>
      </c>
      <c r="BC33">
        <f>BC$2*EXP(- BC$1 * ($B33*_c+'Input spectra'!$Q32))</f>
        <v>5.8276958603547515E-45</v>
      </c>
      <c r="BD33">
        <f>BD$2*EXP(- BD$1 * ($B33*_c+'Input spectra'!$Q32))</f>
        <v>8.5275466850330639E-46</v>
      </c>
      <c r="BE33">
        <f>BE$2*EXP(- BE$1 * ($B33*_c+'Input spectra'!$Q32))</f>
        <v>1.2517557982811993E-46</v>
      </c>
      <c r="BF33">
        <f>BF$2*EXP(- BF$1 * ($B33*_c+'Input spectra'!$Q32))</f>
        <v>1.8423221370336511E-47</v>
      </c>
      <c r="BG33">
        <f>BG$2*EXP(- BG$1 * ($B33*_c+'Input spectra'!$Q32))</f>
        <v>2.7176929905812042E-48</v>
      </c>
      <c r="BH33">
        <f>BH$2*EXP(- BH$1 * ($B33*_c+'Input spectra'!$Q32))</f>
        <v>4.0169826834899725E-49</v>
      </c>
      <c r="BI33">
        <f>BI$2*EXP(- BI$1 * ($B33*_c+'Input spectra'!$Q32))</f>
        <v>5.9479351717799672E-50</v>
      </c>
      <c r="BJ33">
        <f>BJ$2*EXP(- BJ$1 * ($B33*_c+'Input spectra'!$Q32))</f>
        <v>8.8210436633116783E-51</v>
      </c>
      <c r="BK33">
        <f>BK$2*EXP(- BK$1 * ($B33*_c+'Input spectra'!$Q32))</f>
        <v>1.3100743764208994E-51</v>
      </c>
      <c r="BL33">
        <f>BL$2*EXP(- BL$1 * ($B33*_c+'Input spectra'!$Q32))</f>
        <v>1.9482270512807521E-52</v>
      </c>
      <c r="BM33">
        <f>BM$2*EXP(- BM$1 * ($B33*_c+'Input spectra'!$Q32))</f>
        <v>2.90071125709699E-53</v>
      </c>
      <c r="BN33">
        <f>BN$2*EXP(- BN$1 * ($B33*_c+'Input spectra'!$Q32))</f>
        <v>4.3236544488442977E-54</v>
      </c>
      <c r="BO33">
        <f>BO$2*EXP(- BO$1 * ($B33*_c+'Input spectra'!$Q32))</f>
        <v>6.4512593812145792E-55</v>
      </c>
      <c r="BP33">
        <f>BP$2*EXP(- BP$1 * ($B33*_c+'Input spectra'!$Q32))</f>
        <v>9.6350701746524784E-56</v>
      </c>
      <c r="BQ33">
        <f>BQ$2*EXP(- BQ$1 * ($B33*_c+'Input spectra'!$Q32))</f>
        <v>1.4403083091354731E-56</v>
      </c>
      <c r="BR33">
        <f>BR$2*EXP(- BR$1 * ($B33*_c+'Input spectra'!$Q32))</f>
        <v>2.1548774334931714E-57</v>
      </c>
      <c r="BS33">
        <f>BS$2*EXP(- BS$1 * ($B33*_c+'Input spectra'!$Q32))</f>
        <v>3.2265248866931055E-58</v>
      </c>
      <c r="BT33">
        <f>BT$2*EXP(- BT$1 * ($B33*_c+'Input spectra'!$Q32))</f>
        <v>4.8347469305440933E-59</v>
      </c>
      <c r="BU33">
        <f>BU$2*EXP(- BU$1 * ($B33*_c+'Input spectra'!$Q32))</f>
        <v>7.2497247668649846E-60</v>
      </c>
      <c r="BV33">
        <f>BV$2*EXP(- BV$1 * ($B33*_c+'Input spectra'!$Q32))</f>
        <v>1.0878341202050897E-60</v>
      </c>
      <c r="BW33">
        <f>BW$2*EXP(- BW$1 * ($B33*_c+'Input spectra'!$Q32))</f>
        <v>1.6333638028477109E-61</v>
      </c>
      <c r="BX33">
        <f>BX$2*EXP(- BX$1 * ($B33*_c+'Input spectra'!$Q32))</f>
        <v>2.4539695916435969E-62</v>
      </c>
      <c r="BY33">
        <f>BY$2*EXP(- BY$1 * ($B33*_c+'Input spectra'!$Q32))</f>
        <v>3.6890062159199382E-63</v>
      </c>
      <c r="BZ33">
        <f>BZ$2*EXP(- BZ$1 * ($B33*_c+'Input spectra'!$Q32))</f>
        <v>5.5487154083446095E-64</v>
      </c>
      <c r="CA33">
        <f>CA$2*EXP(- CA$1 * ($B33*_c+'Input spectra'!$Q32))</f>
        <v>8.3504155776448584E-65</v>
      </c>
      <c r="CB33">
        <f>CB$2*EXP(- CB$1 * ($B33*_c+'Input spectra'!$Q32))</f>
        <v>1.2573227290052631E-65</v>
      </c>
      <c r="CC33">
        <f>CC$2*EXP(- CC$1 * ($B33*_c+'Input spectra'!$Q32))</f>
        <v>1.894085618886813E-66</v>
      </c>
      <c r="CD33">
        <f>CD$2*EXP(- CD$1 * ($B33*_c+'Input spectra'!$Q32))</f>
        <v>2.8546859194511338E-67</v>
      </c>
      <c r="CE33">
        <f>CE$2*EXP(- CE$1 * ($B33*_c+'Input spectra'!$Q32))</f>
        <v>4.3044256181331164E-68</v>
      </c>
      <c r="CF33">
        <f>CF$2*EXP(- CF$1 * ($B33*_c+'Input spectra'!$Q32))</f>
        <v>6.493262815746353E-69</v>
      </c>
      <c r="CG33">
        <f>CG$2*EXP(- CG$1 * ($B33*_c+'Input spectra'!$Q32))</f>
        <v>9.7992954099440517E-70</v>
      </c>
      <c r="CH33">
        <f>CH$2*EXP(- CH$1 * ($B33*_c+'Input spectra'!$Q32))</f>
        <v>1.4794640434879857E-70</v>
      </c>
      <c r="CI33">
        <f>CI$2*EXP(- CI$1 * ($B33*_c+'Input spectra'!$Q32))</f>
        <v>2.234527204956654E-71</v>
      </c>
      <c r="CJ33">
        <f>CJ$2*EXP(- CJ$1 * ($B33*_c+'Input spectra'!$Q32))</f>
        <v>3.3762364721667869E-72</v>
      </c>
      <c r="CK33">
        <f>CK$2*EXP(- CK$1 * ($B33*_c+'Input spectra'!$Q32))</f>
        <v>5.1031774520583382E-73</v>
      </c>
      <c r="CL33">
        <f>CL$2*EXP(- CL$1 * ($B33*_c+'Input spectra'!$Q32))</f>
        <v>7.7162092718889117E-74</v>
      </c>
      <c r="CM33">
        <f>CM$2*EXP(- CM$1 * ($B33*_c+'Input spectra'!$Q32))</f>
        <v>1.1671267331069556E-74</v>
      </c>
      <c r="CN33">
        <f>CN$2*EXP(- CN$1 * ($B33*_c+'Input spectra'!$Q32))</f>
        <v>1.7659489738488112E-75</v>
      </c>
      <c r="CO33">
        <f>CO$2*EXP(- CO$1 * ($B33*_c+'Input spectra'!$Q32))</f>
        <v>2.6728836287014093E-76</v>
      </c>
      <c r="CP33">
        <f>CP$2*EXP(- CP$1 * ($B33*_c+'Input spectra'!$Q32))</f>
        <v>4.046873047390538E-77</v>
      </c>
      <c r="CQ33">
        <f>CQ$2*EXP(- CQ$1 * ($B33*_c+'Input spectra'!$Q32))</f>
        <v>4.0581092774533716E-78</v>
      </c>
      <c r="CR33">
        <f>CR$2*EXP(- CR$1 * ($B33*_c+'Input spectra'!$Q32))</f>
        <v>4.105269409612668E-79</v>
      </c>
      <c r="CS33">
        <f>CS$2*EXP(- CS$1 * ($B33*_c+'Input spectra'!$Q32))</f>
        <v>4.4280643274038991E-80</v>
      </c>
      <c r="CT33">
        <f>CT$2*EXP(- CT$1 * ($B33*_c+'Input spectra'!$Q32))</f>
        <v>4.7977611161231479E-81</v>
      </c>
      <c r="CU33">
        <f>CU$2*EXP(- CU$1 * ($B33*_c+'Input spectra'!$Q32))</f>
        <v>5.1022853824559252E-82</v>
      </c>
      <c r="CV33">
        <f>CV$2*EXP(- CV$1 * ($B33*_c+'Input spectra'!$Q32))</f>
        <v>5.2238407020870754E-83</v>
      </c>
      <c r="CW33">
        <f>CW$2*EXP(- CW$1 * ($B33*_c+'Input spectra'!$Q32))</f>
        <v>5.0246171827779223E-84</v>
      </c>
      <c r="CX33">
        <f>CX$2*EXP(- CX$1 * ($B33*_c+'Input spectra'!$Q32))</f>
        <v>4.3639720175438403E-85</v>
      </c>
      <c r="CY33">
        <f>CY$2*EXP(- CY$1 * ($B33*_c+'Input spectra'!$Q32))</f>
        <v>3.1604780714638308E-86</v>
      </c>
      <c r="CZ33">
        <f>CZ$2*EXP(- CZ$1 * ($B33*_c+'Input spectra'!$Q32))</f>
        <v>1.5403623564032113E-87</v>
      </c>
      <c r="DA33">
        <f>DA$2*EXP(- DA$1 * ($B33*_c+'Input spectra'!$Q32))</f>
        <v>1.5239480849984669E-89</v>
      </c>
      <c r="DB33">
        <f>DB$2*EXP(- DB$1 * ($B33*_c+'Input spectra'!$Q32))</f>
        <v>0</v>
      </c>
      <c r="DC33">
        <f>DC$2*EXP(- DC$1 * ($B33*_c+'Input spectra'!$Q32))</f>
        <v>0</v>
      </c>
      <c r="DD33">
        <f>DD$2*EXP(- DD$1 * ($B33*_c+'Input spectra'!$Q32))</f>
        <v>0</v>
      </c>
      <c r="DE33">
        <f>DE$2*EXP(- DE$1 * ($B33*_c+'Input spectra'!$Q32))</f>
        <v>0</v>
      </c>
      <c r="DF33">
        <f>DF$2*EXP(- DF$1 * ($B33*_c+'Input spectra'!$Q32))</f>
        <v>0</v>
      </c>
      <c r="DG33">
        <f>DG$2*EXP(- DG$1 * ($B33*_c+'Input spectra'!$Q32))</f>
        <v>0</v>
      </c>
      <c r="DH33">
        <f>DH$2*EXP(- DH$1 * ($B33*_c+'Input spectra'!$Q32))</f>
        <v>0</v>
      </c>
      <c r="DI33">
        <f>DI$2*EXP(- DI$1 * ($B33*_c+'Input spectra'!$Q32))</f>
        <v>0</v>
      </c>
      <c r="DJ33">
        <f>DJ$2*EXP(- DJ$1 * ($B33*_c+'Input spectra'!$Q32))</f>
        <v>0</v>
      </c>
      <c r="DK33">
        <f>DK$2*EXP(- DK$1 * ($B33*_c+'Input spectra'!$Q32))</f>
        <v>0</v>
      </c>
      <c r="DL33">
        <f>DL$2*EXP(- DL$1 * ($B33*_c+'Input spectra'!$Q32))</f>
        <v>0</v>
      </c>
      <c r="DM33">
        <f>DM$2*EXP(- DM$1 * ($B33*_c+'Input spectra'!$Q32))</f>
        <v>0</v>
      </c>
      <c r="DN33">
        <f>DN$2*EXP(- DN$1 * ($B33*_c+'Input spectra'!$Q32))</f>
        <v>0</v>
      </c>
      <c r="DO33">
        <f>DO$2*EXP(- DO$1 * ($B33*_c+'Input spectra'!$Q32))</f>
        <v>0</v>
      </c>
      <c r="DP33">
        <f>DP$2*EXP(- DP$1 * ($B33*_c+'Input spectra'!$Q32))</f>
        <v>0</v>
      </c>
      <c r="DQ33">
        <f>DQ$2*EXP(- DQ$1 * ($B33*_c+'Input spectra'!$Q32))</f>
        <v>0</v>
      </c>
      <c r="DR33">
        <f>DR$2*EXP(- DR$1 * ($B33*_c+'Input spectra'!$Q32))</f>
        <v>0</v>
      </c>
      <c r="DS33">
        <f>DS$2*EXP(- DS$1 * ($B33*_c+'Input spectra'!$Q32))</f>
        <v>0</v>
      </c>
      <c r="DT33">
        <f>DT$2*EXP(- DT$1 * ($B33*_c+'Input spectra'!$Q32))</f>
        <v>0</v>
      </c>
      <c r="DU33">
        <f>DU$2*EXP(- DU$1 * ($B33*_c+'Input spectra'!$Q32))</f>
        <v>0</v>
      </c>
      <c r="DV33">
        <f>DV$2*EXP(- DV$1 * ($B33*_c+'Input spectra'!$Q32))</f>
        <v>0</v>
      </c>
      <c r="DW33">
        <f>DW$2*EXP(- DW$1 * ($B33*_c+'Input spectra'!$Q32))</f>
        <v>0</v>
      </c>
      <c r="DX33">
        <f>DX$2*EXP(- DX$1 * ($B33*_c+'Input spectra'!$Q32))</f>
        <v>0</v>
      </c>
      <c r="DY33">
        <f>DY$2*EXP(- DY$1 * ($B33*_c+'Input spectra'!$Q32))</f>
        <v>0</v>
      </c>
      <c r="DZ33">
        <f>DZ$2*EXP(- DZ$1 * ($B33*_c+'Input spectra'!$Q32))</f>
        <v>0</v>
      </c>
      <c r="EA33">
        <f>EA$2*EXP(- EA$1 * ($B33*_c+'Input spectra'!$Q32))</f>
        <v>0</v>
      </c>
      <c r="EB33">
        <f>EB$2*EXP(- EB$1 * ($B33*_c+'Input spectra'!$Q32))</f>
        <v>0</v>
      </c>
      <c r="EC33">
        <f>EC$2*EXP(- EC$1 * ($B33*_c+'Input spectra'!$Q32))</f>
        <v>0</v>
      </c>
      <c r="ED33">
        <f>ED$2*EXP(- ED$1 * ($B33*_c+'Input spectra'!$Q32))</f>
        <v>0</v>
      </c>
      <c r="EE33">
        <f>EE$2*EXP(- EE$1 * ($B33*_c+'Input spectra'!$Q32))</f>
        <v>0</v>
      </c>
      <c r="EF33">
        <f>EF$2*EXP(- EF$1 * ($B33*_c+'Input spectra'!$Q32))</f>
        <v>0</v>
      </c>
      <c r="EG33">
        <f>EG$2*EXP(- EG$1 * ($B33*_c+'Input spectra'!$Q32))</f>
        <v>0</v>
      </c>
      <c r="EH33">
        <f>EH$2*EXP(- EH$1 * ($B33*_c+'Input spectra'!$Q32))</f>
        <v>0</v>
      </c>
      <c r="EI33">
        <f>EI$2*EXP(- EI$1 * ($B33*_c+'Input spectra'!$Q32))</f>
        <v>0</v>
      </c>
      <c r="EJ33">
        <f>EJ$2*EXP(- EJ$1 * ($B33*_c+'Input spectra'!$Q32))</f>
        <v>0</v>
      </c>
      <c r="EK33">
        <f>EK$2*EXP(- EK$1 * ($B33*_c+'Input spectra'!$Q32))</f>
        <v>0</v>
      </c>
      <c r="EL33">
        <f>EL$2*EXP(- EL$1 * ($B33*_c+'Input spectra'!$Q32))</f>
        <v>0</v>
      </c>
      <c r="EM33">
        <f>EM$2*EXP(- EM$1 * ($B33*_c+'Input spectra'!$Q32))</f>
        <v>0</v>
      </c>
      <c r="EN33">
        <f>EN$2*EXP(- EN$1 * ($B33*_c+'Input spectra'!$Q32))</f>
        <v>0</v>
      </c>
      <c r="EO33">
        <f>EO$2*EXP(- EO$1 * ($B33*_c+'Input spectra'!$Q32))</f>
        <v>0</v>
      </c>
      <c r="EP33">
        <f>EP$2*EXP(- EP$1 * ($B33*_c+'Input spectra'!$Q32))</f>
        <v>0</v>
      </c>
      <c r="EQ33">
        <f>EQ$2*EXP(- EQ$1 * ($B33*_c+'Input spectra'!$Q32))</f>
        <v>0</v>
      </c>
      <c r="ER33">
        <f>ER$2*EXP(- ER$1 * ($B33*_c+'Input spectra'!$Q32))</f>
        <v>0</v>
      </c>
      <c r="ES33">
        <f>ES$2*EXP(- ES$1 * ($B33*_c+'Input spectra'!$Q32))</f>
        <v>0</v>
      </c>
      <c r="ET33">
        <f>ET$2*EXP(- ET$1 * ($B33*_c+'Input spectra'!$Q32))</f>
        <v>0</v>
      </c>
      <c r="EU33">
        <f>EU$2*EXP(- EU$1 * ($B33*_c+'Input spectra'!$Q32))</f>
        <v>0</v>
      </c>
      <c r="EV33">
        <f>EV$2*EXP(- EV$1 * ($B33*_c+'Input spectra'!$Q32))</f>
        <v>0</v>
      </c>
      <c r="EW33">
        <f>EW$2*EXP(- EW$1 * ($B33*_c+'Input spectra'!$Q32))</f>
        <v>0</v>
      </c>
      <c r="EY33">
        <f t="shared" si="0"/>
        <v>2.4411600399026616E-2</v>
      </c>
      <c r="FB33">
        <f>(1-EXP(-(B33*_c+'Input spectra'!$Q32)*_t))/2</f>
        <v>0.49995517953155949</v>
      </c>
      <c r="FC33">
        <f>LN(1-FB33)/(-(B33*_c+'Input spectra'!$Q32))</f>
        <v>3.7182401705472358E-2</v>
      </c>
    </row>
    <row r="34" spans="1:159" x14ac:dyDescent="0.25">
      <c r="A34">
        <v>435</v>
      </c>
      <c r="B34">
        <f>'Input spectra'!B33</f>
        <v>0.55786147901928596</v>
      </c>
      <c r="C34">
        <f>C$2*EXP(- C$1 * ($B34*_c+'Input spectra'!$Q33))</f>
        <v>2.0653927966864227E-2</v>
      </c>
      <c r="D34">
        <f>D$2*EXP(- D$1 * ($B34*_c+'Input spectra'!$Q33))</f>
        <v>3.8224174210758602E-3</v>
      </c>
      <c r="E34">
        <f>E$2*EXP(- E$1 * ($B34*_c+'Input spectra'!$Q33))</f>
        <v>7.0737579099994414E-4</v>
      </c>
      <c r="F34">
        <f>F$2*EXP(- F$1 * ($B34*_c+'Input spectra'!$Q33))</f>
        <v>1.308996706245854E-4</v>
      </c>
      <c r="G34">
        <f>G$2*EXP(- G$1 * ($B34*_c+'Input spectra'!$Q33))</f>
        <v>2.4221600722063124E-5</v>
      </c>
      <c r="H34">
        <f>H$2*EXP(- H$1 * ($B34*_c+'Input spectra'!$Q33))</f>
        <v>4.481699062192013E-6</v>
      </c>
      <c r="I34">
        <f>I$2*EXP(- I$1 * ($B34*_c+'Input spectra'!$Q33))</f>
        <v>8.2919702252107311E-7</v>
      </c>
      <c r="J34">
        <f>J$2*EXP(- J$1 * ($B34*_c+'Input spectra'!$Q33))</f>
        <v>1.5340785236312309E-7</v>
      </c>
      <c r="K34">
        <f>K$2*EXP(- K$1 * ($B34*_c+'Input spectra'!$Q33))</f>
        <v>2.8379966034829534E-8</v>
      </c>
      <c r="L34">
        <f>L$2*EXP(- L$1 * ($B34*_c+'Input spectra'!$Q33))</f>
        <v>5.2498897214697163E-9</v>
      </c>
      <c r="M34">
        <f>M$2*EXP(- M$1 * ($B34*_c+'Input spectra'!$Q33))</f>
        <v>9.7109588067883749E-10</v>
      </c>
      <c r="N34">
        <f>N$2*EXP(- N$1 * ($B34*_c+'Input spectra'!$Q33))</f>
        <v>1.7961692151787668E-10</v>
      </c>
      <c r="O34">
        <f>O$2*EXP(- O$1 * ($B34*_c+'Input spectra'!$Q33))</f>
        <v>3.3220423546091213E-11</v>
      </c>
      <c r="P34">
        <f>P$2*EXP(- P$1 * ($B34*_c+'Input spectra'!$Q33))</f>
        <v>6.1437767390577899E-12</v>
      </c>
      <c r="Q34">
        <f>Q$2*EXP(- Q$1 * ($B34*_c+'Input spectra'!$Q33))</f>
        <v>1.1361549952559387E-12</v>
      </c>
      <c r="R34">
        <f>R$2*EXP(- R$1 * ($B34*_c+'Input spectra'!$Q33))</f>
        <v>2.1009280444503985E-13</v>
      </c>
      <c r="S34">
        <f>S$2*EXP(- S$1 * ($B34*_c+'Input spectra'!$Q33))</f>
        <v>3.8846844274753318E-14</v>
      </c>
      <c r="T34">
        <f>T$2*EXP(- T$1 * ($B34*_c+'Input spectra'!$Q33))</f>
        <v>7.1824200530412296E-15</v>
      </c>
      <c r="U34">
        <f>U$2*EXP(- U$1 * ($B34*_c+'Input spectra'!$Q33))</f>
        <v>1.327870900151459E-15</v>
      </c>
      <c r="V34">
        <f>V$2*EXP(- V$1 * ($B34*_c+'Input spectra'!$Q33))</f>
        <v>2.4547676909680301E-16</v>
      </c>
      <c r="W34">
        <f>W$2*EXP(- W$1 * ($B34*_c+'Input spectra'!$Q33))</f>
        <v>4.5376805405145007E-17</v>
      </c>
      <c r="X34">
        <f>X$2*EXP(- X$1 * ($B34*_c+'Input spectra'!$Q33))</f>
        <v>8.3873715006666982E-18</v>
      </c>
      <c r="Y34">
        <f>Y$2*EXP(- Y$1 * ($B34*_c+'Input spectra'!$Q33))</f>
        <v>1.5501928856405174E-18</v>
      </c>
      <c r="Z34">
        <f>Z$2*EXP(- Z$1 * ($B34*_c+'Input spectra'!$Q33))</f>
        <v>2.8649228942018222E-19</v>
      </c>
      <c r="AA34">
        <f>AA$2*EXP(- AA$1 * ($B34*_c+'Input spectra'!$Q33))</f>
        <v>5.2942799393949909E-20</v>
      </c>
      <c r="AB34">
        <f>AB$2*EXP(- AB$1 * ($B34*_c+'Input spectra'!$Q33))</f>
        <v>9.7828870662762596E-21</v>
      </c>
      <c r="AC34">
        <f>AC$2*EXP(- AC$1 * ($B34*_c+'Input spectra'!$Q33))</f>
        <v>1.8075601133109696E-21</v>
      </c>
      <c r="AD34">
        <f>AD$2*EXP(- AD$1 * ($B34*_c+'Input spectra'!$Q33))</f>
        <v>3.3395150712500932E-22</v>
      </c>
      <c r="AE34">
        <f>AE$2*EXP(- AE$1 * ($B34*_c+'Input spectra'!$Q33))</f>
        <v>6.1693353335258583E-23</v>
      </c>
      <c r="AF34">
        <f>AF$2*EXP(- AF$1 * ($B34*_c+'Input spectra'!$Q33))</f>
        <v>1.1396119662055177E-23</v>
      </c>
      <c r="AG34">
        <f>AG$2*EXP(- AG$1 * ($B34*_c+'Input spectra'!$Q33))</f>
        <v>2.104934591560905E-24</v>
      </c>
      <c r="AH34">
        <f>AH$2*EXP(- AH$1 * ($B34*_c+'Input spectra'!$Q33))</f>
        <v>3.8876082662761897E-25</v>
      </c>
      <c r="AI34">
        <f>AI$2*EXP(- AI$1 * ($B34*_c+'Input spectra'!$Q33))</f>
        <v>7.179396899294423E-26</v>
      </c>
      <c r="AJ34">
        <f>AJ$2*EXP(- AJ$1 * ($B34*_c+'Input spectra'!$Q33))</f>
        <v>1.3257275170361233E-26</v>
      </c>
      <c r="AK34">
        <f>AK$2*EXP(- AK$1 * ($B34*_c+'Input spectra'!$Q33))</f>
        <v>2.4478266857391128E-27</v>
      </c>
      <c r="AL34">
        <f>AL$2*EXP(- AL$1 * ($B34*_c+'Input spectra'!$Q33))</f>
        <v>4.5192500335041522E-28</v>
      </c>
      <c r="AM34">
        <f>AM$2*EXP(- AM$1 * ($B34*_c+'Input spectra'!$Q33))</f>
        <v>8.3427760533344938E-29</v>
      </c>
      <c r="AN34">
        <f>AN$2*EXP(- AN$1 * ($B34*_c+'Input spectra'!$Q33))</f>
        <v>1.5399708135840077E-29</v>
      </c>
      <c r="AO34">
        <f>AO$2*EXP(- AO$1 * ($B34*_c+'Input spectra'!$Q33))</f>
        <v>2.8423086328971616E-30</v>
      </c>
      <c r="AP34">
        <f>AP$2*EXP(- AP$1 * ($B34*_c+'Input spectra'!$Q33))</f>
        <v>5.2454885696558788E-31</v>
      </c>
      <c r="AQ34">
        <f>AQ$2*EXP(- AQ$1 * ($B34*_c+'Input spectra'!$Q33))</f>
        <v>9.6795623608785115E-32</v>
      </c>
      <c r="AR34">
        <f>AR$2*EXP(- AR$1 * ($B34*_c+'Input spectra'!$Q33))</f>
        <v>1.785992526493603E-32</v>
      </c>
      <c r="AS34">
        <f>AS$2*EXP(- AS$1 * ($B34*_c+'Input spectra'!$Q33))</f>
        <v>3.2950099700696761E-33</v>
      </c>
      <c r="AT34">
        <f>AT$2*EXP(- AT$1 * ($B34*_c+'Input spectra'!$Q33))</f>
        <v>6.0783544518116274E-34</v>
      </c>
      <c r="AU34">
        <f>AU$2*EXP(- AU$1 * ($B34*_c+'Input spectra'!$Q33))</f>
        <v>1.1211571333579863E-34</v>
      </c>
      <c r="AV34">
        <f>AV$2*EXP(- AV$1 * ($B34*_c+'Input spectra'!$Q33))</f>
        <v>2.0677454257942996E-35</v>
      </c>
      <c r="AW34">
        <f>AW$2*EXP(- AW$1 * ($B34*_c+'Input spectra'!$Q33))</f>
        <v>3.4420605734448587E-36</v>
      </c>
      <c r="AX34">
        <f>AX$2*EXP(- AX$1 * ($B34*_c+'Input spectra'!$Q33))</f>
        <v>5.5076982105833362E-37</v>
      </c>
      <c r="AY34">
        <f>AY$2*EXP(- AY$1 * ($B34*_c+'Input spectra'!$Q33))</f>
        <v>9.2844635867711939E-38</v>
      </c>
      <c r="AZ34">
        <f>AZ$2*EXP(- AZ$1 * ($B34*_c+'Input spectra'!$Q33))</f>
        <v>1.5926314459327404E-38</v>
      </c>
      <c r="BA34">
        <f>BA$2*EXP(- BA$1 * ($B34*_c+'Input spectra'!$Q33))</f>
        <v>2.7590196209280388E-39</v>
      </c>
      <c r="BB34">
        <f>BB$2*EXP(- BB$1 * ($B34*_c+'Input spectra'!$Q33))</f>
        <v>4.8114920304283529E-40</v>
      </c>
      <c r="BC34">
        <f>BC$2*EXP(- BC$1 * ($B34*_c+'Input spectra'!$Q33))</f>
        <v>8.4321846480746067E-41</v>
      </c>
      <c r="BD34">
        <f>BD$2*EXP(- BD$1 * ($B34*_c+'Input spectra'!$Q33))</f>
        <v>1.4834600633519738E-41</v>
      </c>
      <c r="BE34">
        <f>BE$2*EXP(- BE$1 * ($B34*_c+'Input spectra'!$Q33))</f>
        <v>2.6180617688167544E-42</v>
      </c>
      <c r="BF34">
        <f>BF$2*EXP(- BF$1 * ($B34*_c+'Input spectra'!$Q33))</f>
        <v>4.6327020664626225E-43</v>
      </c>
      <c r="BG34">
        <f>BG$2*EXP(- BG$1 * ($B34*_c+'Input spectra'!$Q33))</f>
        <v>8.2163270611180566E-44</v>
      </c>
      <c r="BH34">
        <f>BH$2*EXP(- BH$1 * ($B34*_c+'Input spectra'!$Q33))</f>
        <v>1.460110780519751E-44</v>
      </c>
      <c r="BI34">
        <f>BI$2*EXP(- BI$1 * ($B34*_c+'Input spectra'!$Q33))</f>
        <v>2.5993250848753915E-45</v>
      </c>
      <c r="BJ34">
        <f>BJ$2*EXP(- BJ$1 * ($B34*_c+'Input spectra'!$Q33))</f>
        <v>4.634713224056797E-46</v>
      </c>
      <c r="BK34">
        <f>BK$2*EXP(- BK$1 * ($B34*_c+'Input spectra'!$Q33))</f>
        <v>8.2757501641625404E-47</v>
      </c>
      <c r="BL34">
        <f>BL$2*EXP(- BL$1 * ($B34*_c+'Input spectra'!$Q33))</f>
        <v>1.4796517489691024E-47</v>
      </c>
      <c r="BM34">
        <f>BM$2*EXP(- BM$1 * ($B34*_c+'Input spectra'!$Q33))</f>
        <v>2.6487011894526888E-48</v>
      </c>
      <c r="BN34">
        <f>BN$2*EXP(- BN$1 * ($B34*_c+'Input spectra'!$Q33))</f>
        <v>4.7466582798351145E-49</v>
      </c>
      <c r="BO34">
        <f>BO$2*EXP(- BO$1 * ($B34*_c+'Input spectra'!$Q33))</f>
        <v>8.5151051859391582E-50</v>
      </c>
      <c r="BP34">
        <f>BP$2*EXP(- BP$1 * ($B34*_c+'Input spectra'!$Q33))</f>
        <v>1.5290050479643446E-50</v>
      </c>
      <c r="BQ34">
        <f>BQ$2*EXP(- BQ$1 * ($B34*_c+'Input spectra'!$Q33))</f>
        <v>2.7480082165684919E-51</v>
      </c>
      <c r="BR34">
        <f>BR$2*EXP(- BR$1 * ($B34*_c+'Input spectra'!$Q33))</f>
        <v>4.9430346812251319E-52</v>
      </c>
      <c r="BS34">
        <f>BS$2*EXP(- BS$1 * ($B34*_c+'Input spectra'!$Q33))</f>
        <v>8.8984553851604078E-53</v>
      </c>
      <c r="BT34">
        <f>BT$2*EXP(- BT$1 * ($B34*_c+'Input spectra'!$Q33))</f>
        <v>1.603104665685839E-53</v>
      </c>
      <c r="BU34">
        <f>BU$2*EXP(- BU$1 * ($B34*_c+'Input spectra'!$Q33))</f>
        <v>2.8901352997698504E-54</v>
      </c>
      <c r="BV34">
        <f>BV$2*EXP(- BV$1 * ($B34*_c+'Input spectra'!$Q33))</f>
        <v>5.2139619260208502E-55</v>
      </c>
      <c r="BW34">
        <f>BW$2*EXP(- BW$1 * ($B34*_c+'Input spectra'!$Q33))</f>
        <v>9.4123188231728625E-56</v>
      </c>
      <c r="BX34">
        <f>BX$2*EXP(- BX$1 * ($B34*_c+'Input spectra'!$Q33))</f>
        <v>1.7001662987421417E-56</v>
      </c>
      <c r="BY34">
        <f>BY$2*EXP(- BY$1 * ($B34*_c+'Input spectra'!$Q33))</f>
        <v>3.0728413405470415E-57</v>
      </c>
      <c r="BZ34">
        <f>BZ$2*EXP(- BZ$1 * ($B34*_c+'Input spectra'!$Q33))</f>
        <v>5.5568890313925211E-58</v>
      </c>
      <c r="CA34">
        <f>CA$2*EXP(- CA$1 * ($B34*_c+'Input spectra'!$Q33))</f>
        <v>1.0054393701497329E-58</v>
      </c>
      <c r="CB34">
        <f>CB$2*EXP(- CB$1 * ($B34*_c+'Input spectra'!$Q33))</f>
        <v>1.8201328478410096E-59</v>
      </c>
      <c r="CC34">
        <f>CC$2*EXP(- CC$1 * ($B34*_c+'Input spectra'!$Q33))</f>
        <v>3.2965863134602756E-60</v>
      </c>
      <c r="CD34">
        <f>CD$2*EXP(- CD$1 * ($B34*_c+'Input spectra'!$Q33))</f>
        <v>5.9735389680824297E-61</v>
      </c>
      <c r="CE34">
        <f>CE$2*EXP(- CE$1 * ($B34*_c+'Input spectra'!$Q33))</f>
        <v>1.0829218071734057E-61</v>
      </c>
      <c r="CF34">
        <f>CF$2*EXP(- CF$1 * ($B34*_c+'Input spectra'!$Q33))</f>
        <v>1.9640538765655472E-62</v>
      </c>
      <c r="CG34">
        <f>CG$2*EXP(- CG$1 * ($B34*_c+'Input spectra'!$Q33))</f>
        <v>3.5636397068316965E-63</v>
      </c>
      <c r="CH34">
        <f>CH$2*EXP(- CH$1 * ($B34*_c+'Input spectra'!$Q33))</f>
        <v>6.468623548798993E-64</v>
      </c>
      <c r="CI34">
        <f>CI$2*EXP(- CI$1 * ($B34*_c+'Input spectra'!$Q33))</f>
        <v>1.1746314725331795E-64</v>
      </c>
      <c r="CJ34">
        <f>CJ$2*EXP(- CJ$1 * ($B34*_c+'Input spectra'!$Q33))</f>
        <v>2.1338179648922441E-65</v>
      </c>
      <c r="CK34">
        <f>CK$2*EXP(- CK$1 * ($B34*_c+'Input spectra'!$Q33))</f>
        <v>3.877695512074786E-66</v>
      </c>
      <c r="CL34">
        <f>CL$2*EXP(- CL$1 * ($B34*_c+'Input spectra'!$Q33))</f>
        <v>7.0492928850728092E-67</v>
      </c>
      <c r="CM34">
        <f>CM$2*EXP(- CM$1 * ($B34*_c+'Input spectra'!$Q33))</f>
        <v>1.2819411773468658E-67</v>
      </c>
      <c r="CN34">
        <f>CN$2*EXP(- CN$1 * ($B34*_c+'Input spectra'!$Q33))</f>
        <v>2.3320440814996561E-68</v>
      </c>
      <c r="CO34">
        <f>CO$2*EXP(- CO$1 * ($B34*_c+'Input spectra'!$Q33))</f>
        <v>4.2437244737449464E-69</v>
      </c>
      <c r="CP34">
        <f>CP$2*EXP(- CP$1 * ($B34*_c+'Input spectra'!$Q33))</f>
        <v>7.7249420923568127E-70</v>
      </c>
      <c r="CQ34">
        <f>CQ$2*EXP(- CQ$1 * ($B34*_c+'Input spectra'!$Q33))</f>
        <v>9.3133926540441993E-71</v>
      </c>
      <c r="CR34">
        <f>CR$2*EXP(- CR$1 * ($B34*_c+'Input spectra'!$Q33))</f>
        <v>1.1327507604455909E-71</v>
      </c>
      <c r="CS34">
        <f>CS$2*EXP(- CS$1 * ($B34*_c+'Input spectra'!$Q33))</f>
        <v>1.4689775014782521E-72</v>
      </c>
      <c r="CT34">
        <f>CT$2*EXP(- CT$1 * ($B34*_c+'Input spectra'!$Q33))</f>
        <v>1.9135876830200137E-73</v>
      </c>
      <c r="CU34">
        <f>CU$2*EXP(- CU$1 * ($B34*_c+'Input spectra'!$Q33))</f>
        <v>2.4467129255382748E-74</v>
      </c>
      <c r="CV34">
        <f>CV$2*EXP(- CV$1 * ($B34*_c+'Input spectra'!$Q33))</f>
        <v>3.0117347420490116E-75</v>
      </c>
      <c r="CW34">
        <f>CW$2*EXP(- CW$1 * ($B34*_c+'Input spectra'!$Q33))</f>
        <v>3.4828782781356193E-76</v>
      </c>
      <c r="CX34">
        <f>CX$2*EXP(- CX$1 * ($B34*_c+'Input spectra'!$Q33))</f>
        <v>3.6368534265453124E-77</v>
      </c>
      <c r="CY34">
        <f>CY$2*EXP(- CY$1 * ($B34*_c+'Input spectra'!$Q33))</f>
        <v>3.1666870512863584E-78</v>
      </c>
      <c r="CZ34">
        <f>CZ$2*EXP(- CZ$1 * ($B34*_c+'Input spectra'!$Q33))</f>
        <v>1.8555975277030297E-79</v>
      </c>
      <c r="DA34">
        <f>DA$2*EXP(- DA$1 * ($B34*_c+'Input spectra'!$Q33))</f>
        <v>2.2071893129937763E-81</v>
      </c>
      <c r="DB34">
        <f>DB$2*EXP(- DB$1 * ($B34*_c+'Input spectra'!$Q33))</f>
        <v>0</v>
      </c>
      <c r="DC34">
        <f>DC$2*EXP(- DC$1 * ($B34*_c+'Input spectra'!$Q33))</f>
        <v>0</v>
      </c>
      <c r="DD34">
        <f>DD$2*EXP(- DD$1 * ($B34*_c+'Input spectra'!$Q33))</f>
        <v>0</v>
      </c>
      <c r="DE34">
        <f>DE$2*EXP(- DE$1 * ($B34*_c+'Input spectra'!$Q33))</f>
        <v>0</v>
      </c>
      <c r="DF34">
        <f>DF$2*EXP(- DF$1 * ($B34*_c+'Input spectra'!$Q33))</f>
        <v>0</v>
      </c>
      <c r="DG34">
        <f>DG$2*EXP(- DG$1 * ($B34*_c+'Input spectra'!$Q33))</f>
        <v>0</v>
      </c>
      <c r="DH34">
        <f>DH$2*EXP(- DH$1 * ($B34*_c+'Input spectra'!$Q33))</f>
        <v>0</v>
      </c>
      <c r="DI34">
        <f>DI$2*EXP(- DI$1 * ($B34*_c+'Input spectra'!$Q33))</f>
        <v>0</v>
      </c>
      <c r="DJ34">
        <f>DJ$2*EXP(- DJ$1 * ($B34*_c+'Input spectra'!$Q33))</f>
        <v>0</v>
      </c>
      <c r="DK34">
        <f>DK$2*EXP(- DK$1 * ($B34*_c+'Input spectra'!$Q33))</f>
        <v>0</v>
      </c>
      <c r="DL34">
        <f>DL$2*EXP(- DL$1 * ($B34*_c+'Input spectra'!$Q33))</f>
        <v>0</v>
      </c>
      <c r="DM34">
        <f>DM$2*EXP(- DM$1 * ($B34*_c+'Input spectra'!$Q33))</f>
        <v>0</v>
      </c>
      <c r="DN34">
        <f>DN$2*EXP(- DN$1 * ($B34*_c+'Input spectra'!$Q33))</f>
        <v>0</v>
      </c>
      <c r="DO34">
        <f>DO$2*EXP(- DO$1 * ($B34*_c+'Input spectra'!$Q33))</f>
        <v>0</v>
      </c>
      <c r="DP34">
        <f>DP$2*EXP(- DP$1 * ($B34*_c+'Input spectra'!$Q33))</f>
        <v>0</v>
      </c>
      <c r="DQ34">
        <f>DQ$2*EXP(- DQ$1 * ($B34*_c+'Input spectra'!$Q33))</f>
        <v>0</v>
      </c>
      <c r="DR34">
        <f>DR$2*EXP(- DR$1 * ($B34*_c+'Input spectra'!$Q33))</f>
        <v>0</v>
      </c>
      <c r="DS34">
        <f>DS$2*EXP(- DS$1 * ($B34*_c+'Input spectra'!$Q33))</f>
        <v>0</v>
      </c>
      <c r="DT34">
        <f>DT$2*EXP(- DT$1 * ($B34*_c+'Input spectra'!$Q33))</f>
        <v>0</v>
      </c>
      <c r="DU34">
        <f>DU$2*EXP(- DU$1 * ($B34*_c+'Input spectra'!$Q33))</f>
        <v>0</v>
      </c>
      <c r="DV34">
        <f>DV$2*EXP(- DV$1 * ($B34*_c+'Input spectra'!$Q33))</f>
        <v>0</v>
      </c>
      <c r="DW34">
        <f>DW$2*EXP(- DW$1 * ($B34*_c+'Input spectra'!$Q33))</f>
        <v>0</v>
      </c>
      <c r="DX34">
        <f>DX$2*EXP(- DX$1 * ($B34*_c+'Input spectra'!$Q33))</f>
        <v>0</v>
      </c>
      <c r="DY34">
        <f>DY$2*EXP(- DY$1 * ($B34*_c+'Input spectra'!$Q33))</f>
        <v>0</v>
      </c>
      <c r="DZ34">
        <f>DZ$2*EXP(- DZ$1 * ($B34*_c+'Input spectra'!$Q33))</f>
        <v>0</v>
      </c>
      <c r="EA34">
        <f>EA$2*EXP(- EA$1 * ($B34*_c+'Input spectra'!$Q33))</f>
        <v>0</v>
      </c>
      <c r="EB34">
        <f>EB$2*EXP(- EB$1 * ($B34*_c+'Input spectra'!$Q33))</f>
        <v>0</v>
      </c>
      <c r="EC34">
        <f>EC$2*EXP(- EC$1 * ($B34*_c+'Input spectra'!$Q33))</f>
        <v>0</v>
      </c>
      <c r="ED34">
        <f>ED$2*EXP(- ED$1 * ($B34*_c+'Input spectra'!$Q33))</f>
        <v>0</v>
      </c>
      <c r="EE34">
        <f>EE$2*EXP(- EE$1 * ($B34*_c+'Input spectra'!$Q33))</f>
        <v>0</v>
      </c>
      <c r="EF34">
        <f>EF$2*EXP(- EF$1 * ($B34*_c+'Input spectra'!$Q33))</f>
        <v>0</v>
      </c>
      <c r="EG34">
        <f>EG$2*EXP(- EG$1 * ($B34*_c+'Input spectra'!$Q33))</f>
        <v>0</v>
      </c>
      <c r="EH34">
        <f>EH$2*EXP(- EH$1 * ($B34*_c+'Input spectra'!$Q33))</f>
        <v>0</v>
      </c>
      <c r="EI34">
        <f>EI$2*EXP(- EI$1 * ($B34*_c+'Input spectra'!$Q33))</f>
        <v>0</v>
      </c>
      <c r="EJ34">
        <f>EJ$2*EXP(- EJ$1 * ($B34*_c+'Input spectra'!$Q33))</f>
        <v>0</v>
      </c>
      <c r="EK34">
        <f>EK$2*EXP(- EK$1 * ($B34*_c+'Input spectra'!$Q33))</f>
        <v>0</v>
      </c>
      <c r="EL34">
        <f>EL$2*EXP(- EL$1 * ($B34*_c+'Input spectra'!$Q33))</f>
        <v>0</v>
      </c>
      <c r="EM34">
        <f>EM$2*EXP(- EM$1 * ($B34*_c+'Input spectra'!$Q33))</f>
        <v>0</v>
      </c>
      <c r="EN34">
        <f>EN$2*EXP(- EN$1 * ($B34*_c+'Input spectra'!$Q33))</f>
        <v>0</v>
      </c>
      <c r="EO34">
        <f>EO$2*EXP(- EO$1 * ($B34*_c+'Input spectra'!$Q33))</f>
        <v>0</v>
      </c>
      <c r="EP34">
        <f>EP$2*EXP(- EP$1 * ($B34*_c+'Input spectra'!$Q33))</f>
        <v>0</v>
      </c>
      <c r="EQ34">
        <f>EQ$2*EXP(- EQ$1 * ($B34*_c+'Input spectra'!$Q33))</f>
        <v>0</v>
      </c>
      <c r="ER34">
        <f>ER$2*EXP(- ER$1 * ($B34*_c+'Input spectra'!$Q33))</f>
        <v>0</v>
      </c>
      <c r="ES34">
        <f>ES$2*EXP(- ES$1 * ($B34*_c+'Input spectra'!$Q33))</f>
        <v>0</v>
      </c>
      <c r="ET34">
        <f>ET$2*EXP(- ET$1 * ($B34*_c+'Input spectra'!$Q33))</f>
        <v>0</v>
      </c>
      <c r="EU34">
        <f>EU$2*EXP(- EU$1 * ($B34*_c+'Input spectra'!$Q33))</f>
        <v>0</v>
      </c>
      <c r="EV34">
        <f>EV$2*EXP(- EV$1 * ($B34*_c+'Input spectra'!$Q33))</f>
        <v>0</v>
      </c>
      <c r="EW34">
        <f>EW$2*EXP(- EW$1 * ($B34*_c+'Input spectra'!$Q33))</f>
        <v>0</v>
      </c>
      <c r="EY34">
        <f t="shared" si="0"/>
        <v>2.5344341575550412E-2</v>
      </c>
      <c r="FB34">
        <f>(1-EXP(-(B34*_c+'Input spectra'!$Q33)*_t))/2</f>
        <v>0.49988740502482792</v>
      </c>
      <c r="FC34">
        <f>LN(1-FB34)/(-(B34*_c+'Input spectra'!$Q33))</f>
        <v>4.1252399051582664E-2</v>
      </c>
    </row>
    <row r="35" spans="1:159" x14ac:dyDescent="0.25">
      <c r="A35">
        <v>440</v>
      </c>
      <c r="B35">
        <f>'Input spectra'!B34</f>
        <v>0.51086189430167706</v>
      </c>
      <c r="C35">
        <f>C$2*EXP(- C$1 * ($B35*_c+'Input spectra'!$Q34))</f>
        <v>2.0653927966864227E-2</v>
      </c>
      <c r="D35">
        <f>D$2*EXP(- D$1 * ($B35*_c+'Input spectra'!$Q34))</f>
        <v>4.4015336599465844E-3</v>
      </c>
      <c r="E35">
        <f>E$2*EXP(- E$1 * ($B35*_c+'Input spectra'!$Q34))</f>
        <v>9.3795504536554051E-4</v>
      </c>
      <c r="F35">
        <f>F$2*EXP(- F$1 * ($B35*_c+'Input spectra'!$Q34))</f>
        <v>1.9986479418591775E-4</v>
      </c>
      <c r="G35">
        <f>G$2*EXP(- G$1 * ($B35*_c+'Input spectra'!$Q34))</f>
        <v>4.2585966031330816E-5</v>
      </c>
      <c r="H35">
        <f>H$2*EXP(- H$1 * ($B35*_c+'Input spectra'!$Q34))</f>
        <v>9.0734462175976983E-6</v>
      </c>
      <c r="I35">
        <f>I$2*EXP(- I$1 * ($B35*_c+'Input spectra'!$Q34))</f>
        <v>1.9330951348281523E-6</v>
      </c>
      <c r="J35">
        <f>J$2*EXP(- J$1 * ($B35*_c+'Input spectra'!$Q34))</f>
        <v>4.1182148428307674E-7</v>
      </c>
      <c r="K35">
        <f>K$2*EXP(- K$1 * ($B35*_c+'Input spectra'!$Q34))</f>
        <v>8.772819552661053E-8</v>
      </c>
      <c r="L35">
        <f>L$2*EXP(- L$1 * ($B35*_c+'Input spectra'!$Q34))</f>
        <v>1.8687165055188736E-8</v>
      </c>
      <c r="M35">
        <f>M$2*EXP(- M$1 * ($B35*_c+'Input spectra'!$Q34))</f>
        <v>3.9803500565434253E-9</v>
      </c>
      <c r="N35">
        <f>N$2*EXP(- N$1 * ($B35*_c+'Input spectra'!$Q34))</f>
        <v>8.4775882760794415E-10</v>
      </c>
      <c r="O35">
        <f>O$2*EXP(- O$1 * ($B35*_c+'Input spectra'!$Q34))</f>
        <v>1.8054944298189315E-10</v>
      </c>
      <c r="P35">
        <f>P$2*EXP(- P$1 * ($B35*_c+'Input spectra'!$Q34))</f>
        <v>3.8449644493633532E-11</v>
      </c>
      <c r="Q35">
        <f>Q$2*EXP(- Q$1 * ($B35*_c+'Input spectra'!$Q34))</f>
        <v>8.1876713367631985E-12</v>
      </c>
      <c r="R35">
        <f>R$2*EXP(- R$1 * ($B35*_c+'Input spectra'!$Q34))</f>
        <v>1.7434115263601039E-12</v>
      </c>
      <c r="S35">
        <f>S$2*EXP(- S$1 * ($B35*_c+'Input spectra'!$Q34))</f>
        <v>3.7120207470679952E-13</v>
      </c>
      <c r="T35">
        <f>T$2*EXP(- T$1 * ($B35*_c+'Input spectra'!$Q34))</f>
        <v>7.9029888004891177E-14</v>
      </c>
      <c r="U35">
        <f>U$2*EXP(- U$1 * ($B35*_c+'Input spectra'!$Q34))</f>
        <v>1.6824506533412236E-14</v>
      </c>
      <c r="V35">
        <f>V$2*EXP(- V$1 * ($B35*_c+'Input spectra'!$Q34))</f>
        <v>3.5814821893040294E-15</v>
      </c>
      <c r="W35">
        <f>W$2*EXP(- W$1 * ($B35*_c+'Input spectra'!$Q34))</f>
        <v>7.6234618352782566E-16</v>
      </c>
      <c r="X35">
        <f>X$2*EXP(- X$1 * ($B35*_c+'Input spectra'!$Q34))</f>
        <v>1.6225949053912208E-16</v>
      </c>
      <c r="Y35">
        <f>Y$2*EXP(- Y$1 * ($B35*_c+'Input spectra'!$Q34))</f>
        <v>3.4533125228575506E-17</v>
      </c>
      <c r="Z35">
        <f>Z$2*EXP(- Z$1 * ($B35*_c+'Input spectra'!$Q34))</f>
        <v>7.3490126969585299E-18</v>
      </c>
      <c r="AA35">
        <f>AA$2*EXP(- AA$1 * ($B35*_c+'Input spectra'!$Q34))</f>
        <v>1.5638276104718572E-18</v>
      </c>
      <c r="AB35">
        <f>AB$2*EXP(- AB$1 * ($B35*_c+'Input spectra'!$Q34))</f>
        <v>3.3274759950096639E-19</v>
      </c>
      <c r="AC35">
        <f>AC$2*EXP(- AC$1 * ($B35*_c+'Input spectra'!$Q34))</f>
        <v>7.0795647149100699E-20</v>
      </c>
      <c r="AD35">
        <f>AD$2*EXP(- AD$1 * ($B35*_c+'Input spectra'!$Q34))</f>
        <v>1.5061323268197261E-20</v>
      </c>
      <c r="AE35">
        <f>AE$2*EXP(- AE$1 * ($B35*_c+'Input spectra'!$Q34))</f>
        <v>3.2039373469759815E-21</v>
      </c>
      <c r="AF35">
        <f>AF$2*EXP(- AF$1 * ($B35*_c+'Input spectra'!$Q34))</f>
        <v>6.8150422779913587E-22</v>
      </c>
      <c r="AG35">
        <f>AG$2*EXP(- AG$1 * ($B35*_c+'Input spectra'!$Q34))</f>
        <v>1.4494928399269295E-22</v>
      </c>
      <c r="AH35">
        <f>AH$2*EXP(- AH$1 * ($B35*_c+'Input spectra'!$Q34))</f>
        <v>3.0826618074292653E-23</v>
      </c>
      <c r="AI35">
        <f>AI$2*EXP(- AI$1 * ($B35*_c+'Input spectra'!$Q34))</f>
        <v>6.5553708206433752E-24</v>
      </c>
      <c r="AJ35">
        <f>AJ$2*EXP(- AJ$1 * ($B35*_c+'Input spectra'!$Q34))</f>
        <v>1.3938931595600404E-24</v>
      </c>
      <c r="AK35">
        <f>AK$2*EXP(- AK$1 * ($B35*_c+'Input spectra'!$Q34))</f>
        <v>2.9636150861044276E-25</v>
      </c>
      <c r="AL35">
        <f>AL$2*EXP(- AL$1 * ($B35*_c+'Input spectra'!$Q34))</f>
        <v>6.3004768091699394E-26</v>
      </c>
      <c r="AM35">
        <f>AM$2*EXP(- AM$1 * ($B35*_c+'Input spectra'!$Q34))</f>
        <v>1.3393175168167811E-26</v>
      </c>
      <c r="AN35">
        <f>AN$2*EXP(- AN$1 * ($B35*_c+'Input spectra'!$Q34))</f>
        <v>2.8467633674840096E-27</v>
      </c>
      <c r="AO35">
        <f>AO$2*EXP(- AO$1 * ($B35*_c+'Input spectra'!$Q34))</f>
        <v>6.0502877281919957E-28</v>
      </c>
      <c r="AP35">
        <f>AP$2*EXP(- AP$1 * ($B35*_c+'Input spectra'!$Q34))</f>
        <v>1.28575036122017E-28</v>
      </c>
      <c r="AQ35">
        <f>AQ$2*EXP(- AQ$1 * ($B35*_c+'Input spectra'!$Q34))</f>
        <v>2.7320733045643973E-29</v>
      </c>
      <c r="AR35">
        <f>AR$2*EXP(- AR$1 * ($B35*_c+'Input spectra'!$Q34))</f>
        <v>5.8047320672734155E-30</v>
      </c>
      <c r="AS35">
        <f>AS$2*EXP(- AS$1 * ($B35*_c+'Input spectra'!$Q34))</f>
        <v>1.2331763578492704E-30</v>
      </c>
      <c r="AT35">
        <f>AT$2*EXP(- AT$1 * ($B35*_c+'Input spectra'!$Q34))</f>
        <v>2.6195120127004365E-31</v>
      </c>
      <c r="AU35">
        <f>AU$2*EXP(- AU$1 * ($B35*_c+'Input spectra'!$Q34))</f>
        <v>5.5637393077168255E-32</v>
      </c>
      <c r="AV35">
        <f>AV$2*EXP(- AV$1 * ($B35*_c+'Input spectra'!$Q34))</f>
        <v>1.181580384506571E-32</v>
      </c>
      <c r="AW35">
        <f>AW$2*EXP(- AW$1 * ($B35*_c+'Input spectra'!$Q34))</f>
        <v>2.2649083259276587E-33</v>
      </c>
      <c r="AX35">
        <f>AX$2*EXP(- AX$1 * ($B35*_c+'Input spectra'!$Q34))</f>
        <v>4.1731901206276055E-34</v>
      </c>
      <c r="AY35">
        <f>AY$2*EXP(- AY$1 * ($B35*_c+'Input spectra'!$Q34))</f>
        <v>8.1006667830875126E-35</v>
      </c>
      <c r="AZ35">
        <f>AZ$2*EXP(- AZ$1 * ($B35*_c+'Input spectra'!$Q34))</f>
        <v>1.6000927331988289E-35</v>
      </c>
      <c r="BA35">
        <f>BA$2*EXP(- BA$1 * ($B35*_c+'Input spectra'!$Q34))</f>
        <v>3.1919095126633693E-36</v>
      </c>
      <c r="BB35">
        <f>BB$2*EXP(- BB$1 * ($B35*_c+'Input spectra'!$Q34))</f>
        <v>6.4097555707794427E-37</v>
      </c>
      <c r="BC35">
        <f>BC$2*EXP(- BC$1 * ($B35*_c+'Input spectra'!$Q34))</f>
        <v>1.2935038374887084E-37</v>
      </c>
      <c r="BD35">
        <f>BD$2*EXP(- BD$1 * ($B35*_c+'Input spectra'!$Q34))</f>
        <v>2.6204108441495801E-38</v>
      </c>
      <c r="BE35">
        <f>BE$2*EXP(- BE$1 * ($B35*_c+'Input spectra'!$Q34))</f>
        <v>5.3252418135692326E-39</v>
      </c>
      <c r="BF35">
        <f>BF$2*EXP(- BF$1 * ($B35*_c+'Input spectra'!$Q34))</f>
        <v>1.0850749349382795E-39</v>
      </c>
      <c r="BG35">
        <f>BG$2*EXP(- BG$1 * ($B35*_c+'Input spectra'!$Q34))</f>
        <v>2.215996113958936E-40</v>
      </c>
      <c r="BH35">
        <f>BH$2*EXP(- BH$1 * ($B35*_c+'Input spectra'!$Q34))</f>
        <v>4.5346419259714606E-41</v>
      </c>
      <c r="BI35">
        <f>BI$2*EXP(- BI$1 * ($B35*_c+'Input spectra'!$Q34))</f>
        <v>9.2957343724007822E-42</v>
      </c>
      <c r="BJ35">
        <f>BJ$2*EXP(- BJ$1 * ($B35*_c+'Input spectra'!$Q34))</f>
        <v>1.9085866857558376E-42</v>
      </c>
      <c r="BK35">
        <f>BK$2*EXP(- BK$1 * ($B35*_c+'Input spectra'!$Q34))</f>
        <v>3.9243009885352668E-43</v>
      </c>
      <c r="BL35">
        <f>BL$2*EXP(- BL$1 * ($B35*_c+'Input spectra'!$Q34))</f>
        <v>8.0794233647866329E-44</v>
      </c>
      <c r="BM35">
        <f>BM$2*EXP(- BM$1 * ($B35*_c+'Input spectra'!$Q34))</f>
        <v>1.6654045096079996E-44</v>
      </c>
      <c r="BN35">
        <f>BN$2*EXP(- BN$1 * ($B35*_c+'Input spectra'!$Q34))</f>
        <v>3.4366923218342593E-45</v>
      </c>
      <c r="BO35">
        <f>BO$2*EXP(- BO$1 * ($B35*_c+'Input spectra'!$Q34))</f>
        <v>7.0991870334304156E-46</v>
      </c>
      <c r="BP35">
        <f>BP$2*EXP(- BP$1 * ($B35*_c+'Input spectra'!$Q34))</f>
        <v>1.4678897432422733E-46</v>
      </c>
      <c r="BQ35">
        <f>BQ$2*EXP(- BQ$1 * ($B35*_c+'Input spectra'!$Q34))</f>
        <v>3.0378649226758532E-47</v>
      </c>
      <c r="BR35">
        <f>BR$2*EXP(- BR$1 * ($B35*_c+'Input spectra'!$Q34))</f>
        <v>6.2923084768113593E-48</v>
      </c>
      <c r="BS35">
        <f>BS$2*EXP(- BS$1 * ($B35*_c+'Input spectra'!$Q34))</f>
        <v>1.3043582544902082E-48</v>
      </c>
      <c r="BT35">
        <f>BT$2*EXP(- BT$1 * ($B35*_c+'Input spectra'!$Q34))</f>
        <v>2.7058894994891991E-49</v>
      </c>
      <c r="BU35">
        <f>BU$2*EXP(- BU$1 * ($B35*_c+'Input spectra'!$Q34))</f>
        <v>5.617360153882684E-50</v>
      </c>
      <c r="BV35">
        <f>BV$2*EXP(- BV$1 * ($B35*_c+'Input spectra'!$Q34))</f>
        <v>1.1669382247109745E-50</v>
      </c>
      <c r="BW35">
        <f>BW$2*EXP(- BW$1 * ($B35*_c+'Input spectra'!$Q34))</f>
        <v>2.4257305385320169E-51</v>
      </c>
      <c r="BX35">
        <f>BX$2*EXP(- BX$1 * ($B35*_c+'Input spectra'!$Q34))</f>
        <v>5.045488782961622E-52</v>
      </c>
      <c r="BY35">
        <f>BY$2*EXP(- BY$1 * ($B35*_c+'Input spectra'!$Q34))</f>
        <v>1.0500691376790793E-52</v>
      </c>
      <c r="BZ35">
        <f>BZ$2*EXP(- BZ$1 * ($B35*_c+'Input spectra'!$Q34))</f>
        <v>2.1866304786439651E-53</v>
      </c>
      <c r="CA35">
        <f>CA$2*EXP(- CA$1 * ($B35*_c+'Input spectra'!$Q34))</f>
        <v>4.5558086587817904E-54</v>
      </c>
      <c r="CB35">
        <f>CB$2*EXP(- CB$1 * ($B35*_c+'Input spectra'!$Q34))</f>
        <v>9.4968284231830564E-55</v>
      </c>
      <c r="CC35">
        <f>CC$2*EXP(- CC$1 * ($B35*_c+'Input spectra'!$Q34))</f>
        <v>1.9806414850682288E-55</v>
      </c>
      <c r="CD35">
        <f>CD$2*EXP(- CD$1 * ($B35*_c+'Input spectra'!$Q34))</f>
        <v>4.132749069550985E-56</v>
      </c>
      <c r="CE35">
        <f>CE$2*EXP(- CE$1 * ($B35*_c+'Input spectra'!$Q34))</f>
        <v>8.6272096233820661E-57</v>
      </c>
      <c r="CF35">
        <f>CF$2*EXP(- CF$1 * ($B35*_c+'Input spectra'!$Q34))</f>
        <v>1.8017418398659166E-57</v>
      </c>
      <c r="CG35">
        <f>CG$2*EXP(- CG$1 * ($B35*_c+'Input spectra'!$Q34))</f>
        <v>3.7644269320897235E-58</v>
      </c>
      <c r="CH35">
        <f>CH$2*EXP(- CH$1 * ($B35*_c+'Input spectra'!$Q34))</f>
        <v>7.8683356092632388E-59</v>
      </c>
      <c r="CI35">
        <f>CI$2*EXP(- CI$1 * ($B35*_c+'Input spectra'!$Q34))</f>
        <v>1.6452751824421096E-59</v>
      </c>
      <c r="CJ35">
        <f>CJ$2*EXP(- CJ$1 * ($B35*_c+'Input spectra'!$Q34))</f>
        <v>3.4415984439034325E-60</v>
      </c>
      <c r="CK35">
        <f>CK$2*EXP(- CK$1 * ($B35*_c+'Input spectra'!$Q34))</f>
        <v>7.2018230942578969E-61</v>
      </c>
      <c r="CL35">
        <f>CL$2*EXP(- CL$1 * ($B35*_c+'Input spectra'!$Q34))</f>
        <v>1.5075794741254071E-61</v>
      </c>
      <c r="CM35">
        <f>CM$2*EXP(- CM$1 * ($B35*_c+'Input spectra'!$Q34))</f>
        <v>3.1569570556302729E-62</v>
      </c>
      <c r="CN35">
        <f>CN$2*EXP(- CN$1 * ($B35*_c+'Input spectra'!$Q34))</f>
        <v>6.6130719444845477E-63</v>
      </c>
      <c r="CO35">
        <f>CO$2*EXP(- CO$1 * ($B35*_c+'Input spectra'!$Q34))</f>
        <v>1.3857330880455581E-63</v>
      </c>
      <c r="CP35">
        <f>CP$2*EXP(- CP$1 * ($B35*_c+'Input spectra'!$Q34))</f>
        <v>2.9046483075710736E-64</v>
      </c>
      <c r="CQ35">
        <f>CQ$2*EXP(- CQ$1 * ($B35*_c+'Input spectra'!$Q34))</f>
        <v>4.0324793514795651E-65</v>
      </c>
      <c r="CR35">
        <f>CR$2*EXP(- CR$1 * ($B35*_c+'Input spectra'!$Q34))</f>
        <v>5.6476076394853482E-66</v>
      </c>
      <c r="CS35">
        <f>CS$2*EXP(- CS$1 * ($B35*_c+'Input spectra'!$Q34))</f>
        <v>8.4335653501213158E-67</v>
      </c>
      <c r="CT35">
        <f>CT$2*EXP(- CT$1 * ($B35*_c+'Input spectra'!$Q34))</f>
        <v>1.2650577537736295E-67</v>
      </c>
      <c r="CU35">
        <f>CU$2*EXP(- CU$1 * ($B35*_c+'Input spectra'!$Q34))</f>
        <v>1.8625627702081418E-68</v>
      </c>
      <c r="CV35">
        <f>CV$2*EXP(- CV$1 * ($B35*_c+'Input spectra'!$Q34))</f>
        <v>2.640040176009817E-69</v>
      </c>
      <c r="CW35">
        <f>CW$2*EXP(- CW$1 * ($B35*_c+'Input spectra'!$Q34))</f>
        <v>3.5155884545272432E-70</v>
      </c>
      <c r="CX35">
        <f>CX$2*EXP(- CX$1 * ($B35*_c+'Input spectra'!$Q34))</f>
        <v>4.2271868684103602E-71</v>
      </c>
      <c r="CY35">
        <f>CY$2*EXP(- CY$1 * ($B35*_c+'Input spectra'!$Q34))</f>
        <v>4.2383489531820165E-72</v>
      </c>
      <c r="CZ35">
        <f>CZ$2*EXP(- CZ$1 * ($B35*_c+'Input spectra'!$Q34))</f>
        <v>2.8598368965379223E-73</v>
      </c>
      <c r="DA35">
        <f>DA$2*EXP(- DA$1 * ($B35*_c+'Input spectra'!$Q34))</f>
        <v>3.9170848583271401E-75</v>
      </c>
      <c r="DB35">
        <f>DB$2*EXP(- DB$1 * ($B35*_c+'Input spectra'!$Q34))</f>
        <v>0</v>
      </c>
      <c r="DC35">
        <f>DC$2*EXP(- DC$1 * ($B35*_c+'Input spectra'!$Q34))</f>
        <v>0</v>
      </c>
      <c r="DD35">
        <f>DD$2*EXP(- DD$1 * ($B35*_c+'Input spectra'!$Q34))</f>
        <v>0</v>
      </c>
      <c r="DE35">
        <f>DE$2*EXP(- DE$1 * ($B35*_c+'Input spectra'!$Q34))</f>
        <v>0</v>
      </c>
      <c r="DF35">
        <f>DF$2*EXP(- DF$1 * ($B35*_c+'Input spectra'!$Q34))</f>
        <v>0</v>
      </c>
      <c r="DG35">
        <f>DG$2*EXP(- DG$1 * ($B35*_c+'Input spectra'!$Q34))</f>
        <v>0</v>
      </c>
      <c r="DH35">
        <f>DH$2*EXP(- DH$1 * ($B35*_c+'Input spectra'!$Q34))</f>
        <v>0</v>
      </c>
      <c r="DI35">
        <f>DI$2*EXP(- DI$1 * ($B35*_c+'Input spectra'!$Q34))</f>
        <v>0</v>
      </c>
      <c r="DJ35">
        <f>DJ$2*EXP(- DJ$1 * ($B35*_c+'Input spectra'!$Q34))</f>
        <v>0</v>
      </c>
      <c r="DK35">
        <f>DK$2*EXP(- DK$1 * ($B35*_c+'Input spectra'!$Q34))</f>
        <v>0</v>
      </c>
      <c r="DL35">
        <f>DL$2*EXP(- DL$1 * ($B35*_c+'Input spectra'!$Q34))</f>
        <v>0</v>
      </c>
      <c r="DM35">
        <f>DM$2*EXP(- DM$1 * ($B35*_c+'Input spectra'!$Q34))</f>
        <v>0</v>
      </c>
      <c r="DN35">
        <f>DN$2*EXP(- DN$1 * ($B35*_c+'Input spectra'!$Q34))</f>
        <v>0</v>
      </c>
      <c r="DO35">
        <f>DO$2*EXP(- DO$1 * ($B35*_c+'Input spectra'!$Q34))</f>
        <v>0</v>
      </c>
      <c r="DP35">
        <f>DP$2*EXP(- DP$1 * ($B35*_c+'Input spectra'!$Q34))</f>
        <v>0</v>
      </c>
      <c r="DQ35">
        <f>DQ$2*EXP(- DQ$1 * ($B35*_c+'Input spectra'!$Q34))</f>
        <v>0</v>
      </c>
      <c r="DR35">
        <f>DR$2*EXP(- DR$1 * ($B35*_c+'Input spectra'!$Q34))</f>
        <v>0</v>
      </c>
      <c r="DS35">
        <f>DS$2*EXP(- DS$1 * ($B35*_c+'Input spectra'!$Q34))</f>
        <v>0</v>
      </c>
      <c r="DT35">
        <f>DT$2*EXP(- DT$1 * ($B35*_c+'Input spectra'!$Q34))</f>
        <v>0</v>
      </c>
      <c r="DU35">
        <f>DU$2*EXP(- DU$1 * ($B35*_c+'Input spectra'!$Q34))</f>
        <v>0</v>
      </c>
      <c r="DV35">
        <f>DV$2*EXP(- DV$1 * ($B35*_c+'Input spectra'!$Q34))</f>
        <v>0</v>
      </c>
      <c r="DW35">
        <f>DW$2*EXP(- DW$1 * ($B35*_c+'Input spectra'!$Q34))</f>
        <v>0</v>
      </c>
      <c r="DX35">
        <f>DX$2*EXP(- DX$1 * ($B35*_c+'Input spectra'!$Q34))</f>
        <v>0</v>
      </c>
      <c r="DY35">
        <f>DY$2*EXP(- DY$1 * ($B35*_c+'Input spectra'!$Q34))</f>
        <v>0</v>
      </c>
      <c r="DZ35">
        <f>DZ$2*EXP(- DZ$1 * ($B35*_c+'Input spectra'!$Q34))</f>
        <v>0</v>
      </c>
      <c r="EA35">
        <f>EA$2*EXP(- EA$1 * ($B35*_c+'Input spectra'!$Q34))</f>
        <v>0</v>
      </c>
      <c r="EB35">
        <f>EB$2*EXP(- EB$1 * ($B35*_c+'Input spectra'!$Q34))</f>
        <v>0</v>
      </c>
      <c r="EC35">
        <f>EC$2*EXP(- EC$1 * ($B35*_c+'Input spectra'!$Q34))</f>
        <v>0</v>
      </c>
      <c r="ED35">
        <f>ED$2*EXP(- ED$1 * ($B35*_c+'Input spectra'!$Q34))</f>
        <v>0</v>
      </c>
      <c r="EE35">
        <f>EE$2*EXP(- EE$1 * ($B35*_c+'Input spectra'!$Q34))</f>
        <v>0</v>
      </c>
      <c r="EF35">
        <f>EF$2*EXP(- EF$1 * ($B35*_c+'Input spectra'!$Q34))</f>
        <v>0</v>
      </c>
      <c r="EG35">
        <f>EG$2*EXP(- EG$1 * ($B35*_c+'Input spectra'!$Q34))</f>
        <v>0</v>
      </c>
      <c r="EH35">
        <f>EH$2*EXP(- EH$1 * ($B35*_c+'Input spectra'!$Q34))</f>
        <v>0</v>
      </c>
      <c r="EI35">
        <f>EI$2*EXP(- EI$1 * ($B35*_c+'Input spectra'!$Q34))</f>
        <v>0</v>
      </c>
      <c r="EJ35">
        <f>EJ$2*EXP(- EJ$1 * ($B35*_c+'Input spectra'!$Q34))</f>
        <v>0</v>
      </c>
      <c r="EK35">
        <f>EK$2*EXP(- EK$1 * ($B35*_c+'Input spectra'!$Q34))</f>
        <v>0</v>
      </c>
      <c r="EL35">
        <f>EL$2*EXP(- EL$1 * ($B35*_c+'Input spectra'!$Q34))</f>
        <v>0</v>
      </c>
      <c r="EM35">
        <f>EM$2*EXP(- EM$1 * ($B35*_c+'Input spectra'!$Q34))</f>
        <v>0</v>
      </c>
      <c r="EN35">
        <f>EN$2*EXP(- EN$1 * ($B35*_c+'Input spectra'!$Q34))</f>
        <v>0</v>
      </c>
      <c r="EO35">
        <f>EO$2*EXP(- EO$1 * ($B35*_c+'Input spectra'!$Q34))</f>
        <v>0</v>
      </c>
      <c r="EP35">
        <f>EP$2*EXP(- EP$1 * ($B35*_c+'Input spectra'!$Q34))</f>
        <v>0</v>
      </c>
      <c r="EQ35">
        <f>EQ$2*EXP(- EQ$1 * ($B35*_c+'Input spectra'!$Q34))</f>
        <v>0</v>
      </c>
      <c r="ER35">
        <f>ER$2*EXP(- ER$1 * ($B35*_c+'Input spectra'!$Q34))</f>
        <v>0</v>
      </c>
      <c r="ES35">
        <f>ES$2*EXP(- ES$1 * ($B35*_c+'Input spectra'!$Q34))</f>
        <v>0</v>
      </c>
      <c r="ET35">
        <f>ET$2*EXP(- ET$1 * ($B35*_c+'Input spectra'!$Q34))</f>
        <v>0</v>
      </c>
      <c r="EU35">
        <f>EU$2*EXP(- EU$1 * ($B35*_c+'Input spectra'!$Q34))</f>
        <v>0</v>
      </c>
      <c r="EV35">
        <f>EV$2*EXP(- EV$1 * ($B35*_c+'Input spectra'!$Q34))</f>
        <v>0</v>
      </c>
      <c r="EW35">
        <f>EW$2*EXP(- EW$1 * ($B35*_c+'Input spectra'!$Q34))</f>
        <v>0</v>
      </c>
      <c r="EY35">
        <f t="shared" si="0"/>
        <v>2.6247397268101557E-2</v>
      </c>
      <c r="FB35">
        <f>(1-EXP(-(B35*_c+'Input spectra'!$Q34)*_t))/2</f>
        <v>0.49977204528072527</v>
      </c>
      <c r="FC35">
        <f>LN(1-FB35)/(-(B35*_c+'Input spectra'!$Q34))</f>
        <v>4.5019621306354576E-2</v>
      </c>
    </row>
    <row r="36" spans="1:159" x14ac:dyDescent="0.25">
      <c r="A36">
        <v>445</v>
      </c>
      <c r="B36">
        <f>'Input spectra'!B35</f>
        <v>0.46574901456085199</v>
      </c>
      <c r="C36">
        <f>C$2*EXP(- C$1 * ($B36*_c+'Input spectra'!$Q35))</f>
        <v>2.0653927966864227E-2</v>
      </c>
      <c r="D36">
        <f>D$2*EXP(- D$1 * ($B36*_c+'Input spectra'!$Q35))</f>
        <v>5.0397824093523424E-3</v>
      </c>
      <c r="E36">
        <f>E$2*EXP(- E$1 * ($B36*_c+'Input spectra'!$Q35))</f>
        <v>1.2296953811282659E-3</v>
      </c>
      <c r="F36">
        <f>F$2*EXP(- F$1 * ($B36*_c+'Input spectra'!$Q35))</f>
        <v>3.0002647365127998E-4</v>
      </c>
      <c r="G36">
        <f>G$2*EXP(- G$1 * ($B36*_c+'Input spectra'!$Q35))</f>
        <v>7.3197717563062243E-5</v>
      </c>
      <c r="H36">
        <f>H$2*EXP(- H$1 * ($B36*_c+'Input spectra'!$Q35))</f>
        <v>1.785710548611071E-5</v>
      </c>
      <c r="I36">
        <f>I$2*EXP(- I$1 * ($B36*_c+'Input spectra'!$Q35))</f>
        <v>4.3561194645022617E-6</v>
      </c>
      <c r="J36">
        <f>J$2*EXP(- J$1 * ($B36*_c+'Input spectra'!$Q35))</f>
        <v>1.0625840980908465E-6</v>
      </c>
      <c r="K36">
        <f>K$2*EXP(- K$1 * ($B36*_c+'Input spectra'!$Q35))</f>
        <v>2.5917987028075519E-7</v>
      </c>
      <c r="L36">
        <f>L$2*EXP(- L$1 * ($B36*_c+'Input spectra'!$Q35))</f>
        <v>6.3213997099365635E-8</v>
      </c>
      <c r="M36">
        <f>M$2*EXP(- M$1 * ($B36*_c+'Input spectra'!$Q35))</f>
        <v>1.5416963985769155E-8</v>
      </c>
      <c r="N36">
        <f>N$2*EXP(- N$1 * ($B36*_c+'Input spectra'!$Q35))</f>
        <v>3.7597387568297041E-9</v>
      </c>
      <c r="O36">
        <f>O$2*EXP(- O$1 * ($B36*_c+'Input spectra'!$Q35))</f>
        <v>9.1683093907528091E-10</v>
      </c>
      <c r="P36">
        <f>P$2*EXP(- P$1 * ($B36*_c+'Input spectra'!$Q35))</f>
        <v>2.2355953372183682E-10</v>
      </c>
      <c r="Q36">
        <f>Q$2*EXP(- Q$1 * ($B36*_c+'Input spectra'!$Q35))</f>
        <v>5.4509101909416821E-11</v>
      </c>
      <c r="R36">
        <f>R$2*EXP(- R$1 * ($B36*_c+'Input spectra'!$Q35))</f>
        <v>1.3289734272760909E-11</v>
      </c>
      <c r="S36">
        <f>S$2*EXP(- S$1 * ($B36*_c+'Input spectra'!$Q35))</f>
        <v>3.239921876223607E-12</v>
      </c>
      <c r="T36">
        <f>T$2*EXP(- T$1 * ($B36*_c+'Input spectra'!$Q35))</f>
        <v>7.8981116509392704E-13</v>
      </c>
      <c r="U36">
        <f>U$2*EXP(- U$1 * ($B36*_c+'Input spectra'!$Q35))</f>
        <v>1.9252272334947214E-13</v>
      </c>
      <c r="V36">
        <f>V$2*EXP(- V$1 * ($B36*_c+'Input spectra'!$Q35))</f>
        <v>4.692564124156706E-14</v>
      </c>
      <c r="W36">
        <f>W$2*EXP(- W$1 * ($B36*_c+'Input spectra'!$Q35))</f>
        <v>1.1436875926349242E-14</v>
      </c>
      <c r="X36">
        <f>X$2*EXP(- X$1 * ($B36*_c+'Input spectra'!$Q35))</f>
        <v>2.787231529886693E-15</v>
      </c>
      <c r="Y36">
        <f>Y$2*EXP(- Y$1 * ($B36*_c+'Input spectra'!$Q35))</f>
        <v>6.7921392433817255E-16</v>
      </c>
      <c r="Z36">
        <f>Z$2*EXP(- Z$1 * ($B36*_c+'Input spectra'!$Q35))</f>
        <v>1.6550360338932988E-16</v>
      </c>
      <c r="AA36">
        <f>AA$2*EXP(- AA$1 * ($B36*_c+'Input spectra'!$Q35))</f>
        <v>4.0325066445748334E-17</v>
      </c>
      <c r="AB36">
        <f>AB$2*EXP(- AB$1 * ($B36*_c+'Input spectra'!$Q35))</f>
        <v>9.8244648932388474E-18</v>
      </c>
      <c r="AC36">
        <f>AC$2*EXP(- AC$1 * ($B36*_c+'Input spectra'!$Q35))</f>
        <v>2.3933614359186014E-18</v>
      </c>
      <c r="AD36">
        <f>AD$2*EXP(- AD$1 * ($B36*_c+'Input spectra'!$Q35))</f>
        <v>5.8300545992347806E-19</v>
      </c>
      <c r="AE36">
        <f>AE$2*EXP(- AE$1 * ($B36*_c+'Input spectra'!$Q35))</f>
        <v>1.4200422492089569E-19</v>
      </c>
      <c r="AF36">
        <f>AF$2*EXP(- AF$1 * ($B36*_c+'Input spectra'!$Q35))</f>
        <v>3.4585460627459026E-20</v>
      </c>
      <c r="AG36">
        <f>AG$2*EXP(- AG$1 * ($B36*_c+'Input spectra'!$Q35))</f>
        <v>8.4226517275769301E-21</v>
      </c>
      <c r="AH36">
        <f>AH$2*EXP(- AH$1 * ($B36*_c+'Input spectra'!$Q35))</f>
        <v>2.0510035379929421E-21</v>
      </c>
      <c r="AI36">
        <f>AI$2*EXP(- AI$1 * ($B36*_c+'Input spectra'!$Q35))</f>
        <v>4.9939656448585789E-22</v>
      </c>
      <c r="AJ36">
        <f>AJ$2*EXP(- AJ$1 * ($B36*_c+'Input spectra'!$Q35))</f>
        <v>1.215865491331308E-22</v>
      </c>
      <c r="AK36">
        <f>AK$2*EXP(- AK$1 * ($B36*_c+'Input spectra'!$Q35))</f>
        <v>2.9599583596756568E-23</v>
      </c>
      <c r="AL36">
        <f>AL$2*EXP(- AL$1 * ($B36*_c+'Input spectra'!$Q35))</f>
        <v>7.2051824239563588E-24</v>
      </c>
      <c r="AM36">
        <f>AM$2*EXP(- AM$1 * ($B36*_c+'Input spectra'!$Q35))</f>
        <v>1.753730566432106E-24</v>
      </c>
      <c r="AN36">
        <f>AN$2*EXP(- AN$1 * ($B36*_c+'Input spectra'!$Q35))</f>
        <v>4.2681379734600527E-25</v>
      </c>
      <c r="AO36">
        <f>AO$2*EXP(- AO$1 * ($B36*_c+'Input spectra'!$Q35))</f>
        <v>1.0386539306519552E-25</v>
      </c>
      <c r="AP36">
        <f>AP$2*EXP(- AP$1 * ($B36*_c+'Input spectra'!$Q35))</f>
        <v>2.5273142985452713E-26</v>
      </c>
      <c r="AQ36">
        <f>AQ$2*EXP(- AQ$1 * ($B36*_c+'Input spectra'!$Q35))</f>
        <v>6.1489747003355017E-27</v>
      </c>
      <c r="AR36">
        <f>AR$2*EXP(- AR$1 * ($B36*_c+'Input spectra'!$Q35))</f>
        <v>1.4958921939118073E-27</v>
      </c>
      <c r="AS36">
        <f>AS$2*EXP(- AS$1 * ($B36*_c+'Input spectra'!$Q35))</f>
        <v>3.6387403464020387E-28</v>
      </c>
      <c r="AT36">
        <f>AT$2*EXP(- AT$1 * ($B36*_c+'Input spectra'!$Q35))</f>
        <v>8.8502192478205395E-29</v>
      </c>
      <c r="AU36">
        <f>AU$2*EXP(- AU$1 * ($B36*_c+'Input spectra'!$Q35))</f>
        <v>2.1523265695931611E-29</v>
      </c>
      <c r="AV36">
        <f>AV$2*EXP(- AV$1 * ($B36*_c+'Input spectra'!$Q35))</f>
        <v>5.2337433948538935E-30</v>
      </c>
      <c r="AW36">
        <f>AW$2*EXP(- AW$1 * ($B36*_c+'Input spectra'!$Q35))</f>
        <v>1.1487024316806434E-30</v>
      </c>
      <c r="AX36">
        <f>AX$2*EXP(- AX$1 * ($B36*_c+'Input spectra'!$Q35))</f>
        <v>2.4234431799023471E-31</v>
      </c>
      <c r="AY36">
        <f>AY$2*EXP(- AY$1 * ($B36*_c+'Input spectra'!$Q35))</f>
        <v>5.3863329847727E-32</v>
      </c>
      <c r="AZ36">
        <f>AZ$2*EXP(- AZ$1 * ($B36*_c+'Input spectra'!$Q35))</f>
        <v>1.2182189248212553E-32</v>
      </c>
      <c r="BA36">
        <f>BA$2*EXP(- BA$1 * ($B36*_c+'Input spectra'!$Q35))</f>
        <v>2.7825214379699063E-33</v>
      </c>
      <c r="BB36">
        <f>BB$2*EXP(- BB$1 * ($B36*_c+'Input spectra'!$Q35))</f>
        <v>6.3978959886521675E-34</v>
      </c>
      <c r="BC36">
        <f>BC$2*EXP(- BC$1 * ($B36*_c+'Input spectra'!$Q35))</f>
        <v>1.4783293096815399E-34</v>
      </c>
      <c r="BD36">
        <f>BD$2*EXP(- BD$1 * ($B36*_c+'Input spectra'!$Q35))</f>
        <v>3.4291036527942057E-35</v>
      </c>
      <c r="BE36">
        <f>BE$2*EXP(- BE$1 * ($B36*_c+'Input spectra'!$Q35))</f>
        <v>7.9791810093172521E-36</v>
      </c>
      <c r="BF36">
        <f>BF$2*EXP(- BF$1 * ($B36*_c+'Input spectra'!$Q35))</f>
        <v>1.8616004456938851E-36</v>
      </c>
      <c r="BG36">
        <f>BG$2*EXP(- BG$1 * ($B36*_c+'Input spectra'!$Q35))</f>
        <v>4.3531486364694794E-37</v>
      </c>
      <c r="BH36">
        <f>BH$2*EXP(- BH$1 * ($B36*_c+'Input spectra'!$Q35))</f>
        <v>1.0199649777694485E-37</v>
      </c>
      <c r="BI36">
        <f>BI$2*EXP(- BI$1 * ($B36*_c+'Input spectra'!$Q35))</f>
        <v>2.3940528024729695E-38</v>
      </c>
      <c r="BJ36">
        <f>BJ$2*EXP(- BJ$1 * ($B36*_c+'Input spectra'!$Q35))</f>
        <v>5.6282019007478545E-39</v>
      </c>
      <c r="BK36">
        <f>BK$2*EXP(- BK$1 * ($B36*_c+'Input spectra'!$Q35))</f>
        <v>1.3250365173300507E-39</v>
      </c>
      <c r="BL36">
        <f>BL$2*EXP(- BL$1 * ($B36*_c+'Input spectra'!$Q35))</f>
        <v>3.1235874012829336E-40</v>
      </c>
      <c r="BM36">
        <f>BM$2*EXP(- BM$1 * ($B36*_c+'Input spectra'!$Q35))</f>
        <v>7.3722625224657124E-41</v>
      </c>
      <c r="BN36">
        <f>BN$2*EXP(- BN$1 * ($B36*_c+'Input spectra'!$Q35))</f>
        <v>1.7419250598317548E-41</v>
      </c>
      <c r="BO36">
        <f>BO$2*EXP(- BO$1 * ($B36*_c+'Input spectra'!$Q35))</f>
        <v>4.120075661841562E-42</v>
      </c>
      <c r="BP36">
        <f>BP$2*EXP(- BP$1 * ($B36*_c+'Input spectra'!$Q35))</f>
        <v>9.754337279524885E-43</v>
      </c>
      <c r="BQ36">
        <f>BQ$2*EXP(- BQ$1 * ($B36*_c+'Input spectra'!$Q35))</f>
        <v>2.3114289617240169E-43</v>
      </c>
      <c r="BR36">
        <f>BR$2*EXP(- BR$1 * ($B36*_c+'Input spectra'!$Q35))</f>
        <v>5.4818841824785806E-44</v>
      </c>
      <c r="BS36">
        <f>BS$2*EXP(- BS$1 * ($B36*_c+'Input spectra'!$Q35))</f>
        <v>1.3011414138605335E-44</v>
      </c>
      <c r="BT36">
        <f>BT$2*EXP(- BT$1 * ($B36*_c+'Input spectra'!$Q35))</f>
        <v>3.0906186825919866E-45</v>
      </c>
      <c r="BU36">
        <f>BU$2*EXP(- BU$1 * ($B36*_c+'Input spectra'!$Q35))</f>
        <v>7.3464139588010636E-46</v>
      </c>
      <c r="BV36">
        <f>BV$2*EXP(- BV$1 * ($B36*_c+'Input spectra'!$Q35))</f>
        <v>1.7474258344366805E-46</v>
      </c>
      <c r="BW36">
        <f>BW$2*EXP(- BW$1 * ($B36*_c+'Input spectra'!$Q35))</f>
        <v>4.1591176052517547E-47</v>
      </c>
      <c r="BX36">
        <f>BX$2*EXP(- BX$1 * ($B36*_c+'Input spectra'!$Q35))</f>
        <v>9.9053459713776721E-48</v>
      </c>
      <c r="BY36">
        <f>BY$2*EXP(- BY$1 * ($B36*_c+'Input spectra'!$Q35))</f>
        <v>2.3604350642457762E-48</v>
      </c>
      <c r="BZ36">
        <f>BZ$2*EXP(- BZ$1 * ($B36*_c+'Input spectra'!$Q35))</f>
        <v>5.6280418641752356E-49</v>
      </c>
      <c r="CA36">
        <f>CA$2*EXP(- CA$1 * ($B36*_c+'Input spectra'!$Q35))</f>
        <v>1.3426263202034549E-49</v>
      </c>
      <c r="CB36">
        <f>CB$2*EXP(- CB$1 * ($B36*_c+'Input spectra'!$Q35))</f>
        <v>3.2046162582040568E-50</v>
      </c>
      <c r="CC36">
        <f>CC$2*EXP(- CC$1 * ($B36*_c+'Input spectra'!$Q35))</f>
        <v>7.6526362400694763E-51</v>
      </c>
      <c r="CD36">
        <f>CD$2*EXP(- CD$1 * ($B36*_c+'Input spectra'!$Q35))</f>
        <v>1.8283190930816809E-51</v>
      </c>
      <c r="CE36">
        <f>CE$2*EXP(- CE$1 * ($B36*_c+'Input spectra'!$Q35))</f>
        <v>4.3700969054631895E-52</v>
      </c>
      <c r="CF36">
        <f>CF$2*EXP(- CF$1 * ($B36*_c+'Input spectra'!$Q35))</f>
        <v>1.0450114273714826E-52</v>
      </c>
      <c r="CG36">
        <f>CG$2*EXP(- CG$1 * ($B36*_c+'Input spectra'!$Q35))</f>
        <v>2.499971781376579E-53</v>
      </c>
      <c r="CH36">
        <f>CH$2*EXP(- CH$1 * ($B36*_c+'Input spectra'!$Q35))</f>
        <v>5.9831083726996204E-54</v>
      </c>
      <c r="CI36">
        <f>CI$2*EXP(- CI$1 * ($B36*_c+'Input spectra'!$Q35))</f>
        <v>1.4324857137670296E-54</v>
      </c>
      <c r="CJ36">
        <f>CJ$2*EXP(- CJ$1 * ($B36*_c+'Input spectra'!$Q35))</f>
        <v>3.4309920225165353E-55</v>
      </c>
      <c r="CK36">
        <f>CK$2*EXP(- CK$1 * ($B36*_c+'Input spectra'!$Q35))</f>
        <v>8.2207174148568146E-56</v>
      </c>
      <c r="CL36">
        <f>CL$2*EXP(- CL$1 * ($B36*_c+'Input spectra'!$Q35))</f>
        <v>1.9704038406942792E-56</v>
      </c>
      <c r="CM36">
        <f>CM$2*EXP(- CM$1 * ($B36*_c+'Input spectra'!$Q35))</f>
        <v>4.7244522360425817E-57</v>
      </c>
      <c r="CN36">
        <f>CN$2*EXP(- CN$1 * ($B36*_c+'Input spectra'!$Q35))</f>
        <v>1.1331666774021122E-57</v>
      </c>
      <c r="CO36">
        <f>CO$2*EXP(- CO$1 * ($B36*_c+'Input spectra'!$Q35))</f>
        <v>2.7188039574823254E-58</v>
      </c>
      <c r="CP36">
        <f>CP$2*EXP(- CP$1 * ($B36*_c+'Input spectra'!$Q35))</f>
        <v>6.5252870502883575E-59</v>
      </c>
      <c r="CQ36">
        <f>CQ$2*EXP(- CQ$1 * ($B36*_c+'Input spectra'!$Q35))</f>
        <v>1.0372560498339744E-59</v>
      </c>
      <c r="CR36">
        <f>CR$2*EXP(- CR$1 * ($B36*_c+'Input spectra'!$Q35))</f>
        <v>1.6633594132613435E-60</v>
      </c>
      <c r="CS36">
        <f>CS$2*EXP(- CS$1 * ($B36*_c+'Input spectra'!$Q35))</f>
        <v>2.8440718039176865E-61</v>
      </c>
      <c r="CT36">
        <f>CT$2*EXP(- CT$1 * ($B36*_c+'Input spectra'!$Q35))</f>
        <v>4.8848075030404596E-62</v>
      </c>
      <c r="CU36">
        <f>CU$2*EXP(- CU$1 * ($B36*_c+'Input spectra'!$Q35))</f>
        <v>8.2348516151441429E-63</v>
      </c>
      <c r="CV36">
        <f>CV$2*EXP(- CV$1 * ($B36*_c+'Input spectra'!$Q35))</f>
        <v>1.3364821265760999E-63</v>
      </c>
      <c r="CW36">
        <f>CW$2*EXP(- CW$1 * ($B36*_c+'Input spectra'!$Q35))</f>
        <v>2.0377852182242753E-64</v>
      </c>
      <c r="CX36">
        <f>CX$2*EXP(- CX$1 * ($B36*_c+'Input spectra'!$Q35))</f>
        <v>2.8055601475376773E-65</v>
      </c>
      <c r="CY36">
        <f>CY$2*EXP(- CY$1 * ($B36*_c+'Input spectra'!$Q35))</f>
        <v>3.2208656246112188E-66</v>
      </c>
      <c r="CZ36">
        <f>CZ$2*EXP(- CZ$1 * ($B36*_c+'Input spectra'!$Q35))</f>
        <v>2.4884270860601413E-67</v>
      </c>
      <c r="DA36">
        <f>DA$2*EXP(- DA$1 * ($B36*_c+'Input spectra'!$Q35))</f>
        <v>3.9026031787563838E-69</v>
      </c>
      <c r="DB36">
        <f>DB$2*EXP(- DB$1 * ($B36*_c+'Input spectra'!$Q35))</f>
        <v>0</v>
      </c>
      <c r="DC36">
        <f>DC$2*EXP(- DC$1 * ($B36*_c+'Input spectra'!$Q35))</f>
        <v>0</v>
      </c>
      <c r="DD36">
        <f>DD$2*EXP(- DD$1 * ($B36*_c+'Input spectra'!$Q35))</f>
        <v>0</v>
      </c>
      <c r="DE36">
        <f>DE$2*EXP(- DE$1 * ($B36*_c+'Input spectra'!$Q35))</f>
        <v>0</v>
      </c>
      <c r="DF36">
        <f>DF$2*EXP(- DF$1 * ($B36*_c+'Input spectra'!$Q35))</f>
        <v>0</v>
      </c>
      <c r="DG36">
        <f>DG$2*EXP(- DG$1 * ($B36*_c+'Input spectra'!$Q35))</f>
        <v>0</v>
      </c>
      <c r="DH36">
        <f>DH$2*EXP(- DH$1 * ($B36*_c+'Input spectra'!$Q35))</f>
        <v>0</v>
      </c>
      <c r="DI36">
        <f>DI$2*EXP(- DI$1 * ($B36*_c+'Input spectra'!$Q35))</f>
        <v>0</v>
      </c>
      <c r="DJ36">
        <f>DJ$2*EXP(- DJ$1 * ($B36*_c+'Input spectra'!$Q35))</f>
        <v>0</v>
      </c>
      <c r="DK36">
        <f>DK$2*EXP(- DK$1 * ($B36*_c+'Input spectra'!$Q35))</f>
        <v>0</v>
      </c>
      <c r="DL36">
        <f>DL$2*EXP(- DL$1 * ($B36*_c+'Input spectra'!$Q35))</f>
        <v>0</v>
      </c>
      <c r="DM36">
        <f>DM$2*EXP(- DM$1 * ($B36*_c+'Input spectra'!$Q35))</f>
        <v>0</v>
      </c>
      <c r="DN36">
        <f>DN$2*EXP(- DN$1 * ($B36*_c+'Input spectra'!$Q35))</f>
        <v>0</v>
      </c>
      <c r="DO36">
        <f>DO$2*EXP(- DO$1 * ($B36*_c+'Input spectra'!$Q35))</f>
        <v>0</v>
      </c>
      <c r="DP36">
        <f>DP$2*EXP(- DP$1 * ($B36*_c+'Input spectra'!$Q35))</f>
        <v>0</v>
      </c>
      <c r="DQ36">
        <f>DQ$2*EXP(- DQ$1 * ($B36*_c+'Input spectra'!$Q35))</f>
        <v>0</v>
      </c>
      <c r="DR36">
        <f>DR$2*EXP(- DR$1 * ($B36*_c+'Input spectra'!$Q35))</f>
        <v>0</v>
      </c>
      <c r="DS36">
        <f>DS$2*EXP(- DS$1 * ($B36*_c+'Input spectra'!$Q35))</f>
        <v>0</v>
      </c>
      <c r="DT36">
        <f>DT$2*EXP(- DT$1 * ($B36*_c+'Input spectra'!$Q35))</f>
        <v>0</v>
      </c>
      <c r="DU36">
        <f>DU$2*EXP(- DU$1 * ($B36*_c+'Input spectra'!$Q35))</f>
        <v>0</v>
      </c>
      <c r="DV36">
        <f>DV$2*EXP(- DV$1 * ($B36*_c+'Input spectra'!$Q35))</f>
        <v>0</v>
      </c>
      <c r="DW36">
        <f>DW$2*EXP(- DW$1 * ($B36*_c+'Input spectra'!$Q35))</f>
        <v>0</v>
      </c>
      <c r="DX36">
        <f>DX$2*EXP(- DX$1 * ($B36*_c+'Input spectra'!$Q35))</f>
        <v>0</v>
      </c>
      <c r="DY36">
        <f>DY$2*EXP(- DY$1 * ($B36*_c+'Input spectra'!$Q35))</f>
        <v>0</v>
      </c>
      <c r="DZ36">
        <f>DZ$2*EXP(- DZ$1 * ($B36*_c+'Input spectra'!$Q35))</f>
        <v>0</v>
      </c>
      <c r="EA36">
        <f>EA$2*EXP(- EA$1 * ($B36*_c+'Input spectra'!$Q35))</f>
        <v>0</v>
      </c>
      <c r="EB36">
        <f>EB$2*EXP(- EB$1 * ($B36*_c+'Input spectra'!$Q35))</f>
        <v>0</v>
      </c>
      <c r="EC36">
        <f>EC$2*EXP(- EC$1 * ($B36*_c+'Input spectra'!$Q35))</f>
        <v>0</v>
      </c>
      <c r="ED36">
        <f>ED$2*EXP(- ED$1 * ($B36*_c+'Input spectra'!$Q35))</f>
        <v>0</v>
      </c>
      <c r="EE36">
        <f>EE$2*EXP(- EE$1 * ($B36*_c+'Input spectra'!$Q35))</f>
        <v>0</v>
      </c>
      <c r="EF36">
        <f>EF$2*EXP(- EF$1 * ($B36*_c+'Input spectra'!$Q35))</f>
        <v>0</v>
      </c>
      <c r="EG36">
        <f>EG$2*EXP(- EG$1 * ($B36*_c+'Input spectra'!$Q35))</f>
        <v>0</v>
      </c>
      <c r="EH36">
        <f>EH$2*EXP(- EH$1 * ($B36*_c+'Input spectra'!$Q35))</f>
        <v>0</v>
      </c>
      <c r="EI36">
        <f>EI$2*EXP(- EI$1 * ($B36*_c+'Input spectra'!$Q35))</f>
        <v>0</v>
      </c>
      <c r="EJ36">
        <f>EJ$2*EXP(- EJ$1 * ($B36*_c+'Input spectra'!$Q35))</f>
        <v>0</v>
      </c>
      <c r="EK36">
        <f>EK$2*EXP(- EK$1 * ($B36*_c+'Input spectra'!$Q35))</f>
        <v>0</v>
      </c>
      <c r="EL36">
        <f>EL$2*EXP(- EL$1 * ($B36*_c+'Input spectra'!$Q35))</f>
        <v>0</v>
      </c>
      <c r="EM36">
        <f>EM$2*EXP(- EM$1 * ($B36*_c+'Input spectra'!$Q35))</f>
        <v>0</v>
      </c>
      <c r="EN36">
        <f>EN$2*EXP(- EN$1 * ($B36*_c+'Input spectra'!$Q35))</f>
        <v>0</v>
      </c>
      <c r="EO36">
        <f>EO$2*EXP(- EO$1 * ($B36*_c+'Input spectra'!$Q35))</f>
        <v>0</v>
      </c>
      <c r="EP36">
        <f>EP$2*EXP(- EP$1 * ($B36*_c+'Input spectra'!$Q35))</f>
        <v>0</v>
      </c>
      <c r="EQ36">
        <f>EQ$2*EXP(- EQ$1 * ($B36*_c+'Input spectra'!$Q35))</f>
        <v>0</v>
      </c>
      <c r="ER36">
        <f>ER$2*EXP(- ER$1 * ($B36*_c+'Input spectra'!$Q35))</f>
        <v>0</v>
      </c>
      <c r="ES36">
        <f>ES$2*EXP(- ES$1 * ($B36*_c+'Input spectra'!$Q35))</f>
        <v>0</v>
      </c>
      <c r="ET36">
        <f>ET$2*EXP(- ET$1 * ($B36*_c+'Input spectra'!$Q35))</f>
        <v>0</v>
      </c>
      <c r="EU36">
        <f>EU$2*EXP(- EU$1 * ($B36*_c+'Input spectra'!$Q35))</f>
        <v>0</v>
      </c>
      <c r="EV36">
        <f>EV$2*EXP(- EV$1 * ($B36*_c+'Input spectra'!$Q35))</f>
        <v>0</v>
      </c>
      <c r="EW36">
        <f>EW$2*EXP(- EW$1 * ($B36*_c+'Input spectra'!$Q35))</f>
        <v>0</v>
      </c>
      <c r="EY36">
        <f t="shared" si="0"/>
        <v>2.7320248540651616E-2</v>
      </c>
      <c r="FB36">
        <f>(1-EXP(-(B36*_c+'Input spectra'!$Q35)*_t))/2</f>
        <v>0.49955137095977376</v>
      </c>
      <c r="FC36">
        <f>LN(1-FB36)/(-(B36*_c+'Input spectra'!$Q35))</f>
        <v>4.933251464700189E-2</v>
      </c>
    </row>
    <row r="37" spans="1:159" x14ac:dyDescent="0.25">
      <c r="A37">
        <v>450</v>
      </c>
      <c r="B37">
        <f>'Input spectra'!B36</f>
        <v>0.42928464007866501</v>
      </c>
      <c r="C37">
        <f>C$2*EXP(- C$1 * ($B37*_c+'Input spectra'!$Q36))</f>
        <v>2.0653927966864227E-2</v>
      </c>
      <c r="D37">
        <f>D$2*EXP(- D$1 * ($B37*_c+'Input spectra'!$Q36))</f>
        <v>5.622785950247032E-3</v>
      </c>
      <c r="E37">
        <f>E$2*EXP(- E$1 * ($B37*_c+'Input spectra'!$Q36))</f>
        <v>1.5306541419745148E-3</v>
      </c>
      <c r="F37">
        <f>F$2*EXP(- F$1 * ($B37*_c+'Input spectra'!$Q36))</f>
        <v>4.1665718123763961E-4</v>
      </c>
      <c r="G37">
        <f>G$2*EXP(- G$1 * ($B37*_c+'Input spectra'!$Q36))</f>
        <v>1.1341137025639279E-4</v>
      </c>
      <c r="H37">
        <f>H$2*EXP(- H$1 * ($B37*_c+'Input spectra'!$Q36))</f>
        <v>3.0868099199383743E-5</v>
      </c>
      <c r="I37">
        <f>I$2*EXP(- I$1 * ($B37*_c+'Input spectra'!$Q36))</f>
        <v>8.401142849572938E-6</v>
      </c>
      <c r="J37">
        <f>J$2*EXP(- J$1 * ($B37*_c+'Input spectra'!$Q36))</f>
        <v>2.2863444757639777E-6</v>
      </c>
      <c r="K37">
        <f>K$2*EXP(- K$1 * ($B37*_c+'Input spectra'!$Q36))</f>
        <v>6.2218478298134168E-7</v>
      </c>
      <c r="L37">
        <f>L$2*EXP(- L$1 * ($B37*_c+'Input spectra'!$Q36))</f>
        <v>1.6930552617772281E-7</v>
      </c>
      <c r="M37">
        <f>M$2*EXP(- M$1 * ($B37*_c+'Input spectra'!$Q36))</f>
        <v>4.6067697262171208E-8</v>
      </c>
      <c r="N37">
        <f>N$2*EXP(- N$1 * ($B37*_c+'Input spectra'!$Q36))</f>
        <v>1.2534155554811565E-8</v>
      </c>
      <c r="O37">
        <f>O$2*EXP(- O$1 * ($B37*_c+'Input spectra'!$Q36))</f>
        <v>3.4100946704600941E-9</v>
      </c>
      <c r="P37">
        <f>P$2*EXP(- P$1 * ($B37*_c+'Input spectra'!$Q36))</f>
        <v>9.2770550841252217E-10</v>
      </c>
      <c r="Q37">
        <f>Q$2*EXP(- Q$1 * ($B37*_c+'Input spectra'!$Q36))</f>
        <v>2.5236302902941181E-10</v>
      </c>
      <c r="R37">
        <f>R$2*EXP(- R$1 * ($B37*_c+'Input spectra'!$Q36))</f>
        <v>6.8645609708453811E-11</v>
      </c>
      <c r="S37">
        <f>S$2*EXP(- S$1 * ($B37*_c+'Input spectra'!$Q36))</f>
        <v>1.8671137287864484E-11</v>
      </c>
      <c r="T37">
        <f>T$2*EXP(- T$1 * ($B37*_c+'Input spectra'!$Q36))</f>
        <v>5.0780768316048771E-12</v>
      </c>
      <c r="U37">
        <f>U$2*EXP(- U$1 * ($B37*_c+'Input spectra'!$Q36))</f>
        <v>1.3810129775391485E-12</v>
      </c>
      <c r="V37">
        <f>V$2*EXP(- V$1 * ($B37*_c+'Input spectra'!$Q36))</f>
        <v>3.7554825117391868E-13</v>
      </c>
      <c r="W37">
        <f>W$2*EXP(- W$1 * ($B37*_c+'Input spectra'!$Q36))</f>
        <v>1.0211809446597795E-13</v>
      </c>
      <c r="X37">
        <f>X$2*EXP(- X$1 * ($B37*_c+'Input spectra'!$Q36))</f>
        <v>2.7765666529391688E-14</v>
      </c>
      <c r="Y37">
        <f>Y$2*EXP(- Y$1 * ($B37*_c+'Input spectra'!$Q36))</f>
        <v>7.5488605455789538E-15</v>
      </c>
      <c r="Z37">
        <f>Z$2*EXP(- Z$1 * ($B37*_c+'Input spectra'!$Q36))</f>
        <v>2.0522111375633842E-15</v>
      </c>
      <c r="AA37">
        <f>AA$2*EXP(- AA$1 * ($B37*_c+'Input spectra'!$Q36))</f>
        <v>5.5786542103110625E-16</v>
      </c>
      <c r="AB37">
        <f>AB$2*EXP(- AB$1 * ($B37*_c+'Input spectra'!$Q36))</f>
        <v>1.5163624479836054E-16</v>
      </c>
      <c r="AC37">
        <f>AC$2*EXP(- AC$1 * ($B37*_c+'Input spectra'!$Q36))</f>
        <v>4.1213753507408993E-17</v>
      </c>
      <c r="AD37">
        <f>AD$2*EXP(- AD$1 * ($B37*_c+'Input spectra'!$Q36))</f>
        <v>1.1200728414513013E-17</v>
      </c>
      <c r="AE37">
        <f>AE$2*EXP(- AE$1 * ($B37*_c+'Input spectra'!$Q36))</f>
        <v>3.0437899260459046E-18</v>
      </c>
      <c r="AF37">
        <f>AF$2*EXP(- AF$1 * ($B37*_c+'Input spectra'!$Q36))</f>
        <v>8.2707851332834542E-19</v>
      </c>
      <c r="AG37">
        <f>AG$2*EXP(- AG$1 * ($B37*_c+'Input spectra'!$Q36))</f>
        <v>2.2472002890296388E-19</v>
      </c>
      <c r="AH37">
        <f>AH$2*EXP(- AH$1 * ($B37*_c+'Input spectra'!$Q36))</f>
        <v>6.1051889992082963E-20</v>
      </c>
      <c r="AI37">
        <f>AI$2*EXP(- AI$1 * ($B37*_c+'Input spectra'!$Q36))</f>
        <v>1.6585097098762012E-20</v>
      </c>
      <c r="AJ37">
        <f>AJ$2*EXP(- AJ$1 * ($B37*_c+'Input spectra'!$Q36))</f>
        <v>4.5050308074847076E-21</v>
      </c>
      <c r="AK37">
        <f>AK$2*EXP(- AK$1 * ($B37*_c+'Input spectra'!$Q36))</f>
        <v>1.2235947329405115E-21</v>
      </c>
      <c r="AL37">
        <f>AL$2*EXP(- AL$1 * ($B37*_c+'Input spectra'!$Q36))</f>
        <v>3.3230489825754971E-22</v>
      </c>
      <c r="AM37">
        <f>AM$2*EXP(- AM$1 * ($B37*_c+'Input spectra'!$Q36))</f>
        <v>9.0239025805023321E-23</v>
      </c>
      <c r="AN37">
        <f>AN$2*EXP(- AN$1 * ($B37*_c+'Input spectra'!$Q36))</f>
        <v>2.4502462962420828E-23</v>
      </c>
      <c r="AO37">
        <f>AO$2*EXP(- AO$1 * ($B37*_c+'Input spectra'!$Q36))</f>
        <v>6.6524546839670634E-24</v>
      </c>
      <c r="AP37">
        <f>AP$2*EXP(- AP$1 * ($B37*_c+'Input spectra'!$Q36))</f>
        <v>1.8059681005167111E-24</v>
      </c>
      <c r="AQ37">
        <f>AQ$2*EXP(- AQ$1 * ($B37*_c+'Input spectra'!$Q36))</f>
        <v>4.9022255743067198E-25</v>
      </c>
      <c r="AR37">
        <f>AR$2*EXP(- AR$1 * ($B37*_c+'Input spectra'!$Q36))</f>
        <v>1.3305483037408492E-25</v>
      </c>
      <c r="AS37">
        <f>AS$2*EXP(- AS$1 * ($B37*_c+'Input spectra'!$Q36))</f>
        <v>3.6109475535153327E-26</v>
      </c>
      <c r="AT37">
        <f>AT$2*EXP(- AT$1 * ($B37*_c+'Input spectra'!$Q36))</f>
        <v>9.7985972812036581E-27</v>
      </c>
      <c r="AU37">
        <f>AU$2*EXP(- AU$1 * ($B37*_c+'Input spectra'!$Q36))</f>
        <v>2.6586294461385529E-27</v>
      </c>
      <c r="AV37">
        <f>AV$2*EXP(- AV$1 * ($B37*_c+'Input spectra'!$Q36))</f>
        <v>7.2127658546528683E-28</v>
      </c>
      <c r="AW37">
        <f>AW$2*EXP(- AW$1 * ($B37*_c+'Input spectra'!$Q36))</f>
        <v>1.7661871199759652E-28</v>
      </c>
      <c r="AX37">
        <f>AX$2*EXP(- AX$1 * ($B37*_c+'Input spectra'!$Q36))</f>
        <v>4.1572082380754486E-29</v>
      </c>
      <c r="AY37">
        <f>AY$2*EXP(- AY$1 * ($B37*_c+'Input spectra'!$Q36))</f>
        <v>1.0308652506638874E-29</v>
      </c>
      <c r="AZ37">
        <f>AZ$2*EXP(- AZ$1 * ($B37*_c+'Input spectra'!$Q36))</f>
        <v>2.601200379471866E-30</v>
      </c>
      <c r="BA37">
        <f>BA$2*EXP(- BA$1 * ($B37*_c+'Input spectra'!$Q36))</f>
        <v>6.6286753681526622E-31</v>
      </c>
      <c r="BB37">
        <f>BB$2*EXP(- BB$1 * ($B37*_c+'Input spectra'!$Q36))</f>
        <v>1.7004551096458195E-31</v>
      </c>
      <c r="BC37">
        <f>BC$2*EXP(- BC$1 * ($B37*_c+'Input spectra'!$Q36))</f>
        <v>4.3836810505930998E-32</v>
      </c>
      <c r="BD37">
        <f>BD$2*EXP(- BD$1 * ($B37*_c+'Input spectra'!$Q36))</f>
        <v>1.1344572585583663E-32</v>
      </c>
      <c r="BE37">
        <f>BE$2*EXP(- BE$1 * ($B37*_c+'Input spectra'!$Q36))</f>
        <v>2.9451377143668508E-33</v>
      </c>
      <c r="BF37">
        <f>BF$2*EXP(- BF$1 * ($B37*_c+'Input spectra'!$Q36))</f>
        <v>7.6660832082445972E-34</v>
      </c>
      <c r="BG37">
        <f>BG$2*EXP(- BG$1 * ($B37*_c+'Input spectra'!$Q36))</f>
        <v>2.0000014724354902E-34</v>
      </c>
      <c r="BH37">
        <f>BH$2*EXP(- BH$1 * ($B37*_c+'Input spectra'!$Q36))</f>
        <v>5.2281957965102824E-35</v>
      </c>
      <c r="BI37">
        <f>BI$2*EXP(- BI$1 * ($B37*_c+'Input spectra'!$Q36))</f>
        <v>1.3691154560712764E-35</v>
      </c>
      <c r="BJ37">
        <f>BJ$2*EXP(- BJ$1 * ($B37*_c+'Input spectra'!$Q36))</f>
        <v>3.5910031127020607E-36</v>
      </c>
      <c r="BK37">
        <f>BK$2*EXP(- BK$1 * ($B37*_c+'Input spectra'!$Q36))</f>
        <v>9.4322157267569329E-37</v>
      </c>
      <c r="BL37">
        <f>BL$2*EXP(- BL$1 * ($B37*_c+'Input spectra'!$Q36))</f>
        <v>2.4807288924115994E-37</v>
      </c>
      <c r="BM37">
        <f>BM$2*EXP(- BM$1 * ($B37*_c+'Input spectra'!$Q36))</f>
        <v>6.5323011582573765E-38</v>
      </c>
      <c r="BN37">
        <f>BN$2*EXP(- BN$1 * ($B37*_c+'Input spectra'!$Q36))</f>
        <v>1.7220059140864404E-38</v>
      </c>
      <c r="BO37">
        <f>BO$2*EXP(- BO$1 * ($B37*_c+'Input spectra'!$Q36))</f>
        <v>4.5441235175681849E-39</v>
      </c>
      <c r="BP37">
        <f>BP$2*EXP(- BP$1 * ($B37*_c+'Input spectra'!$Q36))</f>
        <v>1.2002797222855177E-39</v>
      </c>
      <c r="BQ37">
        <f>BQ$2*EXP(- BQ$1 * ($B37*_c+'Input spectra'!$Q36))</f>
        <v>3.1732553144169541E-40</v>
      </c>
      <c r="BR37">
        <f>BR$2*EXP(- BR$1 * ($B37*_c+'Input spectra'!$Q36))</f>
        <v>8.3964186752414669E-41</v>
      </c>
      <c r="BS37">
        <f>BS$2*EXP(- BS$1 * ($B37*_c+'Input spectra'!$Q36))</f>
        <v>2.2234557711563015E-41</v>
      </c>
      <c r="BT37">
        <f>BT$2*EXP(- BT$1 * ($B37*_c+'Input spectra'!$Q36))</f>
        <v>5.8923588092964159E-42</v>
      </c>
      <c r="BU37">
        <f>BU$2*EXP(- BU$1 * ($B37*_c+'Input spectra'!$Q36))</f>
        <v>1.5626399403604984E-42</v>
      </c>
      <c r="BV37">
        <f>BV$2*EXP(- BV$1 * ($B37*_c+'Input spectra'!$Q36))</f>
        <v>4.1468854672751929E-43</v>
      </c>
      <c r="BW37">
        <f>BW$2*EXP(- BW$1 * ($B37*_c+'Input spectra'!$Q36))</f>
        <v>1.1011950590657709E-43</v>
      </c>
      <c r="BX37">
        <f>BX$2*EXP(- BX$1 * ($B37*_c+'Input spectra'!$Q36))</f>
        <v>2.92598750315081E-44</v>
      </c>
      <c r="BY37">
        <f>BY$2*EXP(- BY$1 * ($B37*_c+'Input spectra'!$Q36))</f>
        <v>7.7791946761839302E-45</v>
      </c>
      <c r="BZ37">
        <f>BZ$2*EXP(- BZ$1 * ($B37*_c+'Input spectra'!$Q36))</f>
        <v>2.0693772313902769E-45</v>
      </c>
      <c r="CA37">
        <f>CA$2*EXP(- CA$1 * ($B37*_c+'Input spectra'!$Q36))</f>
        <v>5.5077886706552367E-46</v>
      </c>
      <c r="CB37">
        <f>CB$2*EXP(- CB$1 * ($B37*_c+'Input spectra'!$Q36))</f>
        <v>1.4666885718881291E-46</v>
      </c>
      <c r="CC37">
        <f>CC$2*EXP(- CC$1 * ($B37*_c+'Input spectra'!$Q36))</f>
        <v>3.9076234852522272E-47</v>
      </c>
      <c r="CD37">
        <f>CD$2*EXP(- CD$1 * ($B37*_c+'Input spectra'!$Q36))</f>
        <v>1.0415818421205065E-47</v>
      </c>
      <c r="CE37">
        <f>CE$2*EXP(- CE$1 * ($B37*_c+'Input spectra'!$Q36))</f>
        <v>2.7776162077922504E-48</v>
      </c>
      <c r="CF37">
        <f>CF$2*EXP(- CF$1 * ($B37*_c+'Input spectra'!$Q36))</f>
        <v>7.4104055181951544E-49</v>
      </c>
      <c r="CG37">
        <f>CG$2*EXP(- CG$1 * ($B37*_c+'Input spectra'!$Q36))</f>
        <v>1.9778611779451454E-49</v>
      </c>
      <c r="CH37">
        <f>CH$2*EXP(- CH$1 * ($B37*_c+'Input spectra'!$Q36))</f>
        <v>5.2811357796889047E-50</v>
      </c>
      <c r="CI37">
        <f>CI$2*EXP(- CI$1 * ($B37*_c+'Input spectra'!$Q36))</f>
        <v>1.4106865583103155E-50</v>
      </c>
      <c r="CJ37">
        <f>CJ$2*EXP(- CJ$1 * ($B37*_c+'Input spectra'!$Q36))</f>
        <v>3.7696384769841351E-51</v>
      </c>
      <c r="CK37">
        <f>CK$2*EXP(- CK$1 * ($B37*_c+'Input spectra'!$Q36))</f>
        <v>1.0076958679078869E-51</v>
      </c>
      <c r="CL37">
        <f>CL$2*EXP(- CL$1 * ($B37*_c+'Input spectra'!$Q36))</f>
        <v>2.6947269639225639E-52</v>
      </c>
      <c r="CM37">
        <f>CM$2*EXP(- CM$1 * ($B37*_c+'Input spectra'!$Q36))</f>
        <v>7.2085970526976562E-53</v>
      </c>
      <c r="CN37">
        <f>CN$2*EXP(- CN$1 * ($B37*_c+'Input spectra'!$Q36))</f>
        <v>1.9290027501857012E-53</v>
      </c>
      <c r="CO37">
        <f>CO$2*EXP(- CO$1 * ($B37*_c+'Input spectra'!$Q36))</f>
        <v>5.1636489595927341E-54</v>
      </c>
      <c r="CP37">
        <f>CP$2*EXP(- CP$1 * ($B37*_c+'Input spectra'!$Q36))</f>
        <v>1.3826689252296729E-54</v>
      </c>
      <c r="CQ37">
        <f>CQ$2*EXP(- CQ$1 * ($B37*_c+'Input spectra'!$Q36))</f>
        <v>2.4521346960336893E-55</v>
      </c>
      <c r="CR37">
        <f>CR$2*EXP(- CR$1 * ($B37*_c+'Input spectra'!$Q36))</f>
        <v>4.3871674478411472E-56</v>
      </c>
      <c r="CS37">
        <f>CS$2*EXP(- CS$1 * ($B37*_c+'Input spectra'!$Q36))</f>
        <v>8.3690937308679596E-57</v>
      </c>
      <c r="CT37">
        <f>CT$2*EXP(- CT$1 * ($B37*_c+'Input spectra'!$Q36))</f>
        <v>1.6037072542743141E-57</v>
      </c>
      <c r="CU37">
        <f>CU$2*EXP(- CU$1 * ($B37*_c+'Input spectra'!$Q36))</f>
        <v>3.0162906112189794E-58</v>
      </c>
      <c r="CV37">
        <f>CV$2*EXP(- CV$1 * ($B37*_c+'Input spectra'!$Q36))</f>
        <v>5.4616054603831008E-59</v>
      </c>
      <c r="CW37">
        <f>CW$2*EXP(- CW$1 * ($B37*_c+'Input spectra'!$Q36))</f>
        <v>9.2908477044429508E-60</v>
      </c>
      <c r="CX37">
        <f>CX$2*EXP(- CX$1 * ($B37*_c+'Input spectra'!$Q36))</f>
        <v>1.4271061642634623E-60</v>
      </c>
      <c r="CY37">
        <f>CY$2*EXP(- CY$1 * ($B37*_c+'Input spectra'!$Q36))</f>
        <v>1.8278858425728991E-61</v>
      </c>
      <c r="CZ37">
        <f>CZ$2*EXP(- CZ$1 * ($B37*_c+'Input spectra'!$Q36))</f>
        <v>1.5755824960452044E-62</v>
      </c>
      <c r="DA37">
        <f>DA$2*EXP(- DA$1 * ($B37*_c+'Input spectra'!$Q36))</f>
        <v>2.7568325384278985E-64</v>
      </c>
      <c r="DB37">
        <f>DB$2*EXP(- DB$1 * ($B37*_c+'Input spectra'!$Q36))</f>
        <v>0</v>
      </c>
      <c r="DC37">
        <f>DC$2*EXP(- DC$1 * ($B37*_c+'Input spectra'!$Q36))</f>
        <v>0</v>
      </c>
      <c r="DD37">
        <f>DD$2*EXP(- DD$1 * ($B37*_c+'Input spectra'!$Q36))</f>
        <v>0</v>
      </c>
      <c r="DE37">
        <f>DE$2*EXP(- DE$1 * ($B37*_c+'Input spectra'!$Q36))</f>
        <v>0</v>
      </c>
      <c r="DF37">
        <f>DF$2*EXP(- DF$1 * ($B37*_c+'Input spectra'!$Q36))</f>
        <v>0</v>
      </c>
      <c r="DG37">
        <f>DG$2*EXP(- DG$1 * ($B37*_c+'Input spectra'!$Q36))</f>
        <v>0</v>
      </c>
      <c r="DH37">
        <f>DH$2*EXP(- DH$1 * ($B37*_c+'Input spectra'!$Q36))</f>
        <v>0</v>
      </c>
      <c r="DI37">
        <f>DI$2*EXP(- DI$1 * ($B37*_c+'Input spectra'!$Q36))</f>
        <v>0</v>
      </c>
      <c r="DJ37">
        <f>DJ$2*EXP(- DJ$1 * ($B37*_c+'Input spectra'!$Q36))</f>
        <v>0</v>
      </c>
      <c r="DK37">
        <f>DK$2*EXP(- DK$1 * ($B37*_c+'Input spectra'!$Q36))</f>
        <v>0</v>
      </c>
      <c r="DL37">
        <f>DL$2*EXP(- DL$1 * ($B37*_c+'Input spectra'!$Q36))</f>
        <v>0</v>
      </c>
      <c r="DM37">
        <f>DM$2*EXP(- DM$1 * ($B37*_c+'Input spectra'!$Q36))</f>
        <v>0</v>
      </c>
      <c r="DN37">
        <f>DN$2*EXP(- DN$1 * ($B37*_c+'Input spectra'!$Q36))</f>
        <v>0</v>
      </c>
      <c r="DO37">
        <f>DO$2*EXP(- DO$1 * ($B37*_c+'Input spectra'!$Q36))</f>
        <v>0</v>
      </c>
      <c r="DP37">
        <f>DP$2*EXP(- DP$1 * ($B37*_c+'Input spectra'!$Q36))</f>
        <v>0</v>
      </c>
      <c r="DQ37">
        <f>DQ$2*EXP(- DQ$1 * ($B37*_c+'Input spectra'!$Q36))</f>
        <v>0</v>
      </c>
      <c r="DR37">
        <f>DR$2*EXP(- DR$1 * ($B37*_c+'Input spectra'!$Q36))</f>
        <v>0</v>
      </c>
      <c r="DS37">
        <f>DS$2*EXP(- DS$1 * ($B37*_c+'Input spectra'!$Q36))</f>
        <v>0</v>
      </c>
      <c r="DT37">
        <f>DT$2*EXP(- DT$1 * ($B37*_c+'Input spectra'!$Q36))</f>
        <v>0</v>
      </c>
      <c r="DU37">
        <f>DU$2*EXP(- DU$1 * ($B37*_c+'Input spectra'!$Q36))</f>
        <v>0</v>
      </c>
      <c r="DV37">
        <f>DV$2*EXP(- DV$1 * ($B37*_c+'Input spectra'!$Q36))</f>
        <v>0</v>
      </c>
      <c r="DW37">
        <f>DW$2*EXP(- DW$1 * ($B37*_c+'Input spectra'!$Q36))</f>
        <v>0</v>
      </c>
      <c r="DX37">
        <f>DX$2*EXP(- DX$1 * ($B37*_c+'Input spectra'!$Q36))</f>
        <v>0</v>
      </c>
      <c r="DY37">
        <f>DY$2*EXP(- DY$1 * ($B37*_c+'Input spectra'!$Q36))</f>
        <v>0</v>
      </c>
      <c r="DZ37">
        <f>DZ$2*EXP(- DZ$1 * ($B37*_c+'Input spectra'!$Q36))</f>
        <v>0</v>
      </c>
      <c r="EA37">
        <f>EA$2*EXP(- EA$1 * ($B37*_c+'Input spectra'!$Q36))</f>
        <v>0</v>
      </c>
      <c r="EB37">
        <f>EB$2*EXP(- EB$1 * ($B37*_c+'Input spectra'!$Q36))</f>
        <v>0</v>
      </c>
      <c r="EC37">
        <f>EC$2*EXP(- EC$1 * ($B37*_c+'Input spectra'!$Q36))</f>
        <v>0</v>
      </c>
      <c r="ED37">
        <f>ED$2*EXP(- ED$1 * ($B37*_c+'Input spectra'!$Q36))</f>
        <v>0</v>
      </c>
      <c r="EE37">
        <f>EE$2*EXP(- EE$1 * ($B37*_c+'Input spectra'!$Q36))</f>
        <v>0</v>
      </c>
      <c r="EF37">
        <f>EF$2*EXP(- EF$1 * ($B37*_c+'Input spectra'!$Q36))</f>
        <v>0</v>
      </c>
      <c r="EG37">
        <f>EG$2*EXP(- EG$1 * ($B37*_c+'Input spectra'!$Q36))</f>
        <v>0</v>
      </c>
      <c r="EH37">
        <f>EH$2*EXP(- EH$1 * ($B37*_c+'Input spectra'!$Q36))</f>
        <v>0</v>
      </c>
      <c r="EI37">
        <f>EI$2*EXP(- EI$1 * ($B37*_c+'Input spectra'!$Q36))</f>
        <v>0</v>
      </c>
      <c r="EJ37">
        <f>EJ$2*EXP(- EJ$1 * ($B37*_c+'Input spectra'!$Q36))</f>
        <v>0</v>
      </c>
      <c r="EK37">
        <f>EK$2*EXP(- EK$1 * ($B37*_c+'Input spectra'!$Q36))</f>
        <v>0</v>
      </c>
      <c r="EL37">
        <f>EL$2*EXP(- EL$1 * ($B37*_c+'Input spectra'!$Q36))</f>
        <v>0</v>
      </c>
      <c r="EM37">
        <f>EM$2*EXP(- EM$1 * ($B37*_c+'Input spectra'!$Q36))</f>
        <v>0</v>
      </c>
      <c r="EN37">
        <f>EN$2*EXP(- EN$1 * ($B37*_c+'Input spectra'!$Q36))</f>
        <v>0</v>
      </c>
      <c r="EO37">
        <f>EO$2*EXP(- EO$1 * ($B37*_c+'Input spectra'!$Q36))</f>
        <v>0</v>
      </c>
      <c r="EP37">
        <f>EP$2*EXP(- EP$1 * ($B37*_c+'Input spectra'!$Q36))</f>
        <v>0</v>
      </c>
      <c r="EQ37">
        <f>EQ$2*EXP(- EQ$1 * ($B37*_c+'Input spectra'!$Q36))</f>
        <v>0</v>
      </c>
      <c r="ER37">
        <f>ER$2*EXP(- ER$1 * ($B37*_c+'Input spectra'!$Q36))</f>
        <v>0</v>
      </c>
      <c r="ES37">
        <f>ES$2*EXP(- ES$1 * ($B37*_c+'Input spectra'!$Q36))</f>
        <v>0</v>
      </c>
      <c r="ET37">
        <f>ET$2*EXP(- ET$1 * ($B37*_c+'Input spectra'!$Q36))</f>
        <v>0</v>
      </c>
      <c r="EU37">
        <f>EU$2*EXP(- EU$1 * ($B37*_c+'Input spectra'!$Q36))</f>
        <v>0</v>
      </c>
      <c r="EV37">
        <f>EV$2*EXP(- EV$1 * ($B37*_c+'Input spectra'!$Q36))</f>
        <v>0</v>
      </c>
      <c r="EW37">
        <f>EW$2*EXP(- EW$1 * ($B37*_c+'Input spectra'!$Q36))</f>
        <v>0</v>
      </c>
      <c r="EY37">
        <f t="shared" si="0"/>
        <v>2.8379846973721357E-2</v>
      </c>
      <c r="FB37">
        <f>(1-EXP(-(B37*_c+'Input spectra'!$Q36)*_t))/2</f>
        <v>0.49922449213685838</v>
      </c>
      <c r="FC37">
        <f>LN(1-FB37)/(-(B37*_c+'Input spectra'!$Q36))</f>
        <v>5.3456014103896138E-2</v>
      </c>
    </row>
    <row r="38" spans="1:159" x14ac:dyDescent="0.25">
      <c r="A38">
        <v>455</v>
      </c>
      <c r="B38">
        <f>'Input spectra'!B37</f>
        <v>0.39282026559647698</v>
      </c>
      <c r="C38">
        <f>C$2*EXP(- C$1 * ($B38*_c+'Input spectra'!$Q37))</f>
        <v>2.0653927966864227E-2</v>
      </c>
      <c r="D38">
        <f>D$2*EXP(- D$1 * ($B38*_c+'Input spectra'!$Q37))</f>
        <v>6.273231515635698E-3</v>
      </c>
      <c r="E38">
        <f>E$2*EXP(- E$1 * ($B38*_c+'Input spectra'!$Q37))</f>
        <v>1.9052703118996042E-3</v>
      </c>
      <c r="F38">
        <f>F$2*EXP(- F$1 * ($B38*_c+'Input spectra'!$Q37))</f>
        <v>5.7862629442052371E-4</v>
      </c>
      <c r="G38">
        <f>G$2*EXP(- G$1 * ($B38*_c+'Input spectra'!$Q37))</f>
        <v>1.757177591275525E-4</v>
      </c>
      <c r="H38">
        <f>H$2*EXP(- H$1 * ($B38*_c+'Input spectra'!$Q37))</f>
        <v>5.3359126367043737E-5</v>
      </c>
      <c r="I38">
        <f>I$2*EXP(- I$1 * ($B38*_c+'Input spectra'!$Q37))</f>
        <v>1.6202310738738301E-5</v>
      </c>
      <c r="J38">
        <f>J$2*EXP(- J$1 * ($B38*_c+'Input spectra'!$Q37))</f>
        <v>4.9194892632485641E-6</v>
      </c>
      <c r="K38">
        <f>K$2*EXP(- K$1 * ($B38*_c+'Input spectra'!$Q37))</f>
        <v>1.4936109959242226E-6</v>
      </c>
      <c r="L38">
        <f>L$2*EXP(- L$1 * ($B38*_c+'Input spectra'!$Q37))</f>
        <v>4.5344959201455237E-7</v>
      </c>
      <c r="M38">
        <f>M$2*EXP(- M$1 * ($B38*_c+'Input spectra'!$Q37))</f>
        <v>1.3765568454321387E-7</v>
      </c>
      <c r="N38">
        <f>N$2*EXP(- N$1 * ($B38*_c+'Input spectra'!$Q37))</f>
        <v>4.1786162718575153E-8</v>
      </c>
      <c r="O38">
        <f>O$2*EXP(- O$1 * ($B38*_c+'Input spectra'!$Q37))</f>
        <v>1.2683631371809519E-8</v>
      </c>
      <c r="P38">
        <f>P$2*EXP(- P$1 * ($B38*_c+'Input spectra'!$Q37))</f>
        <v>3.8497016701144878E-9</v>
      </c>
      <c r="Q38">
        <f>Q$2*EXP(- Q$1 * ($B38*_c+'Input spectra'!$Q37))</f>
        <v>1.1683754857443413E-9</v>
      </c>
      <c r="R38">
        <f>R$2*EXP(- R$1 * ($B38*_c+'Input spectra'!$Q37))</f>
        <v>3.5457591818851582E-10</v>
      </c>
      <c r="S38">
        <f>S$2*EXP(- S$1 * ($B38*_c+'Input spectra'!$Q37))</f>
        <v>1.0759869556751075E-10</v>
      </c>
      <c r="T38">
        <f>T$2*EXP(- T$1 * ($B38*_c+'Input spectra'!$Q37))</f>
        <v>3.264940462650616E-11</v>
      </c>
      <c r="U38">
        <f>U$2*EXP(- U$1 * ($B38*_c+'Input spectra'!$Q37))</f>
        <v>9.9063466948245254E-12</v>
      </c>
      <c r="V38">
        <f>V$2*EXP(- V$1 * ($B38*_c+'Input spectra'!$Q37))</f>
        <v>3.0055314158364048E-12</v>
      </c>
      <c r="W38">
        <f>W$2*EXP(- W$1 * ($B38*_c+'Input spectra'!$Q37))</f>
        <v>9.1179665535567751E-13</v>
      </c>
      <c r="X38">
        <f>X$2*EXP(- X$1 * ($B38*_c+'Input spectra'!$Q37))</f>
        <v>2.765942583366133E-13</v>
      </c>
      <c r="Y38">
        <f>Y$2*EXP(- Y$1 * ($B38*_c+'Input spectra'!$Q37))</f>
        <v>8.3898891784542572E-14</v>
      </c>
      <c r="Z38">
        <f>Z$2*EXP(- Z$1 * ($B38*_c+'Input spectra'!$Q37))</f>
        <v>2.5447002161229476E-14</v>
      </c>
      <c r="AA38">
        <f>AA$2*EXP(- AA$1 * ($B38*_c+'Input spectra'!$Q37))</f>
        <v>7.7176271588028993E-15</v>
      </c>
      <c r="AB38">
        <f>AB$2*EXP(- AB$1 * ($B38*_c+'Input spectra'!$Q37))</f>
        <v>2.340437976665215E-15</v>
      </c>
      <c r="AC38">
        <f>AC$2*EXP(- AC$1 * ($B38*_c+'Input spectra'!$Q37))</f>
        <v>7.0970203358260125E-16</v>
      </c>
      <c r="AD38">
        <f>AD$2*EXP(- AD$1 * ($B38*_c+'Input spectra'!$Q37))</f>
        <v>2.1518892298565608E-16</v>
      </c>
      <c r="AE38">
        <f>AE$2*EXP(- AE$1 * ($B38*_c+'Input spectra'!$Q37))</f>
        <v>6.5242123035848562E-17</v>
      </c>
      <c r="AF38">
        <f>AF$2*EXP(- AF$1 * ($B38*_c+'Input spectra'!$Q37))</f>
        <v>1.9778798801551526E-17</v>
      </c>
      <c r="AG38">
        <f>AG$2*EXP(- AG$1 * ($B38*_c+'Input spectra'!$Q37))</f>
        <v>5.9956285767833138E-18</v>
      </c>
      <c r="AH38">
        <f>AH$2*EXP(- AH$1 * ($B38*_c+'Input spectra'!$Q37))</f>
        <v>1.8173217171791124E-18</v>
      </c>
      <c r="AI38">
        <f>AI$2*EXP(- AI$1 * ($B38*_c+'Input spectra'!$Q37))</f>
        <v>5.5079563084015328E-19</v>
      </c>
      <c r="AJ38">
        <f>AJ$2*EXP(- AJ$1 * ($B38*_c+'Input spectra'!$Q37))</f>
        <v>1.6692062338381156E-19</v>
      </c>
      <c r="AK38">
        <f>AK$2*EXP(- AK$1 * ($B38*_c+'Input spectra'!$Q37))</f>
        <v>5.0581254482377575E-20</v>
      </c>
      <c r="AL38">
        <f>AL$2*EXP(- AL$1 * ($B38*_c+'Input spectra'!$Q37))</f>
        <v>1.532598883809227E-20</v>
      </c>
      <c r="AM38">
        <f>AM$2*EXP(- AM$1 * ($B38*_c+'Input spectra'!$Q37))</f>
        <v>4.6432912410299265E-21</v>
      </c>
      <c r="AN38">
        <f>AN$2*EXP(- AN$1 * ($B38*_c+'Input spectra'!$Q37))</f>
        <v>1.4066337474516515E-21</v>
      </c>
      <c r="AO38">
        <f>AO$2*EXP(- AO$1 * ($B38*_c+'Input spectra'!$Q37))</f>
        <v>4.2608179698951957E-22</v>
      </c>
      <c r="AP38">
        <f>AP$2*EXP(- AP$1 * ($B38*_c+'Input spectra'!$Q37))</f>
        <v>1.2905085774102945E-22</v>
      </c>
      <c r="AQ38">
        <f>AQ$2*EXP(- AQ$1 * ($B38*_c+'Input spectra'!$Q37))</f>
        <v>3.9082638574003023E-23</v>
      </c>
      <c r="AR38">
        <f>AR$2*EXP(- AR$1 * ($B38*_c+'Input spectra'!$Q37))</f>
        <v>1.1834801971647143E-23</v>
      </c>
      <c r="AS38">
        <f>AS$2*EXP(- AS$1 * ($B38*_c+'Input spectra'!$Q37))</f>
        <v>3.5833670427000769E-24</v>
      </c>
      <c r="AT38">
        <f>AT$2*EXP(- AT$1 * ($B38*_c+'Input spectra'!$Q37))</f>
        <v>1.0848602276476876E-24</v>
      </c>
      <c r="AU38">
        <f>AU$2*EXP(- AU$1 * ($B38*_c+'Input spectra'!$Q37))</f>
        <v>3.2840325588751691E-25</v>
      </c>
      <c r="AV38">
        <f>AV$2*EXP(- AV$1 * ($B38*_c+'Input spectra'!$Q37))</f>
        <v>9.9401111879514301E-26</v>
      </c>
      <c r="AW38">
        <f>AW$2*EXP(- AW$1 * ($B38*_c+'Input spectra'!$Q37))</f>
        <v>2.7156005391279172E-26</v>
      </c>
      <c r="AX38">
        <f>AX$2*EXP(- AX$1 * ($B38*_c+'Input spectra'!$Q37))</f>
        <v>7.1313330050599597E-27</v>
      </c>
      <c r="AY38">
        <f>AY$2*EXP(- AY$1 * ($B38*_c+'Input spectra'!$Q37))</f>
        <v>1.9729251199855737E-27</v>
      </c>
      <c r="AZ38">
        <f>AZ$2*EXP(- AZ$1 * ($B38*_c+'Input spectra'!$Q37))</f>
        <v>5.554209737103303E-28</v>
      </c>
      <c r="BA38">
        <f>BA$2*EXP(- BA$1 * ($B38*_c+'Input spectra'!$Q37))</f>
        <v>1.5791194467281175E-28</v>
      </c>
      <c r="BB38">
        <f>BB$2*EXP(- BB$1 * ($B38*_c+'Input spectra'!$Q37))</f>
        <v>4.5195288967650537E-29</v>
      </c>
      <c r="BC38">
        <f>BC$2*EXP(- BC$1 * ($B38*_c+'Input spectra'!$Q37))</f>
        <v>1.2998903172305901E-29</v>
      </c>
      <c r="BD38">
        <f>BD$2*EXP(- BD$1 * ($B38*_c+'Input spectra'!$Q37))</f>
        <v>3.7531477663187437E-30</v>
      </c>
      <c r="BE38">
        <f>BE$2*EXP(- BE$1 * ($B38*_c+'Input spectra'!$Q37))</f>
        <v>1.0870584520465373E-30</v>
      </c>
      <c r="BF38">
        <f>BF$2*EXP(- BF$1 * ($B38*_c+'Input spectra'!$Q37))</f>
        <v>3.1568982426750661E-31</v>
      </c>
      <c r="BG38">
        <f>BG$2*EXP(- BG$1 * ($B38*_c+'Input spectra'!$Q37))</f>
        <v>9.1887647856402628E-32</v>
      </c>
      <c r="BH38">
        <f>BH$2*EXP(- BH$1 * ($B38*_c+'Input spectra'!$Q37))</f>
        <v>2.6798990046138011E-32</v>
      </c>
      <c r="BI38">
        <f>BI$2*EXP(- BI$1 * ($B38*_c+'Input spectra'!$Q37))</f>
        <v>7.8297234301489295E-33</v>
      </c>
      <c r="BJ38">
        <f>BJ$2*EXP(- BJ$1 * ($B38*_c+'Input spectra'!$Q37))</f>
        <v>2.2911941651782202E-33</v>
      </c>
      <c r="BK38">
        <f>BK$2*EXP(- BK$1 * ($B38*_c+'Input spectra'!$Q37))</f>
        <v>6.7142823878820461E-34</v>
      </c>
      <c r="BL38">
        <f>BL$2*EXP(- BL$1 * ($B38*_c+'Input spectra'!$Q37))</f>
        <v>1.970175649677451E-34</v>
      </c>
      <c r="BM38">
        <f>BM$2*EXP(- BM$1 * ($B38*_c+'Input spectra'!$Q37))</f>
        <v>5.7880410921540953E-35</v>
      </c>
      <c r="BN38">
        <f>BN$2*EXP(- BN$1 * ($B38*_c+'Input spectra'!$Q37))</f>
        <v>1.7023145464338834E-35</v>
      </c>
      <c r="BO38">
        <f>BO$2*EXP(- BO$1 * ($B38*_c+'Input spectra'!$Q37))</f>
        <v>5.0118153737232785E-36</v>
      </c>
      <c r="BP38">
        <f>BP$2*EXP(- BP$1 * ($B38*_c+'Input spectra'!$Q37))</f>
        <v>1.4769546822562384E-36</v>
      </c>
      <c r="BQ38">
        <f>BQ$2*EXP(- BQ$1 * ($B38*_c+'Input spectra'!$Q37))</f>
        <v>4.3564173752357899E-37</v>
      </c>
      <c r="BR38">
        <f>BR$2*EXP(- BR$1 * ($B38*_c+'Input spectra'!$Q37))</f>
        <v>1.2860513688941871E-37</v>
      </c>
      <c r="BS38">
        <f>BS$2*EXP(- BS$1 * ($B38*_c+'Input spectra'!$Q37))</f>
        <v>3.799552849233525E-38</v>
      </c>
      <c r="BT38">
        <f>BT$2*EXP(- BT$1 * ($B38*_c+'Input spectra'!$Q37))</f>
        <v>1.1233961838470212E-38</v>
      </c>
      <c r="BU38">
        <f>BU$2*EXP(- BU$1 * ($B38*_c+'Input spectra'!$Q37))</f>
        <v>3.3238578671231869E-39</v>
      </c>
      <c r="BV38">
        <f>BV$2*EXP(- BV$1 * ($B38*_c+'Input spectra'!$Q37))</f>
        <v>9.8411381701051121E-40</v>
      </c>
      <c r="BW38">
        <f>BW$2*EXP(- BW$1 * ($B38*_c+'Input spectra'!$Q37))</f>
        <v>2.9155957421832945E-40</v>
      </c>
      <c r="BX38">
        <f>BX$2*EXP(- BX$1 * ($B38*_c+'Input spectra'!$Q37))</f>
        <v>8.6432143746777455E-41</v>
      </c>
      <c r="BY38">
        <f>BY$2*EXP(- BY$1 * ($B38*_c+'Input spectra'!$Q37))</f>
        <v>2.5637591445168756E-41</v>
      </c>
      <c r="BZ38">
        <f>BZ$2*EXP(- BZ$1 * ($B38*_c+'Input spectra'!$Q37))</f>
        <v>7.608902401839431E-42</v>
      </c>
      <c r="CA38">
        <f>CA$2*EXP(- CA$1 * ($B38*_c+'Input spectra'!$Q37))</f>
        <v>2.2594325453123434E-42</v>
      </c>
      <c r="CB38">
        <f>CB$2*EXP(- CB$1 * ($B38*_c+'Input spectra'!$Q37))</f>
        <v>6.7127393534269559E-43</v>
      </c>
      <c r="CC38">
        <f>CC$2*EXP(- CC$1 * ($B38*_c+'Input spectra'!$Q37))</f>
        <v>1.9953282533601835E-43</v>
      </c>
      <c r="CD38">
        <f>CD$2*EXP(- CD$1 * ($B38*_c+'Input spectra'!$Q37))</f>
        <v>5.9338259822405539E-44</v>
      </c>
      <c r="CE38">
        <f>CE$2*EXP(- CE$1 * ($B38*_c+'Input spectra'!$Q37))</f>
        <v>1.7654418116329046E-44</v>
      </c>
      <c r="CF38">
        <f>CF$2*EXP(- CF$1 * ($B38*_c+'Input spectra'!$Q37))</f>
        <v>5.2548812870148918E-45</v>
      </c>
      <c r="CG38">
        <f>CG$2*EXP(- CG$1 * ($B38*_c+'Input spectra'!$Q37))</f>
        <v>1.5647915981954048E-45</v>
      </c>
      <c r="CH38">
        <f>CH$2*EXP(- CH$1 * ($B38*_c+'Input spectra'!$Q37))</f>
        <v>4.6615226377612686E-46</v>
      </c>
      <c r="CI38">
        <f>CI$2*EXP(- CI$1 * ($B38*_c+'Input spectra'!$Q37))</f>
        <v>1.389219136129959E-46</v>
      </c>
      <c r="CJ38">
        <f>CJ$2*EXP(- CJ$1 * ($B38*_c+'Input spectra'!$Q37))</f>
        <v>4.1417100809055654E-47</v>
      </c>
      <c r="CK38">
        <f>CK$2*EXP(- CK$1 * ($B38*_c+'Input spectra'!$Q37))</f>
        <v>1.23523399595728E-47</v>
      </c>
      <c r="CL38">
        <f>CL$2*EXP(- CL$1 * ($B38*_c+'Input spectra'!$Q37))</f>
        <v>3.6853122492569095E-48</v>
      </c>
      <c r="CM38">
        <f>CM$2*EXP(- CM$1 * ($B38*_c+'Input spectra'!$Q37))</f>
        <v>1.0998919847627495E-48</v>
      </c>
      <c r="CN38">
        <f>CN$2*EXP(- CN$1 * ($B38*_c+'Input spectra'!$Q37))</f>
        <v>3.2837637078738554E-49</v>
      </c>
      <c r="CO38">
        <f>CO$2*EXP(- CO$1 * ($B38*_c+'Input spectra'!$Q37))</f>
        <v>9.8069853490289473E-50</v>
      </c>
      <c r="CP38">
        <f>CP$2*EXP(- CP$1 * ($B38*_c+'Input spectra'!$Q37))</f>
        <v>2.9297919648023252E-50</v>
      </c>
      <c r="CQ38">
        <f>CQ$2*EXP(- CQ$1 * ($B38*_c+'Input spectra'!$Q37))</f>
        <v>5.7969915610100784E-51</v>
      </c>
      <c r="CR38">
        <f>CR$2*EXP(- CR$1 * ($B38*_c+'Input spectra'!$Q37))</f>
        <v>1.1571304470911088E-51</v>
      </c>
      <c r="CS38">
        <f>CS$2*EXP(- CS$1 * ($B38*_c+'Input spectra'!$Q37))</f>
        <v>2.4627271990669627E-52</v>
      </c>
      <c r="CT38">
        <f>CT$2*EXP(- CT$1 * ($B38*_c+'Input spectra'!$Q37))</f>
        <v>5.2650528312775537E-53</v>
      </c>
      <c r="CU38">
        <f>CU$2*EXP(- CU$1 * ($B38*_c+'Input spectra'!$Q37))</f>
        <v>1.1048176065005498E-53</v>
      </c>
      <c r="CV38">
        <f>CV$2*EXP(- CV$1 * ($B38*_c+'Input spectra'!$Q37))</f>
        <v>2.2319141881317006E-54</v>
      </c>
      <c r="CW38">
        <f>CW$2*EXP(- CW$1 * ($B38*_c+'Input spectra'!$Q37))</f>
        <v>4.2359641386741106E-55</v>
      </c>
      <c r="CX38">
        <f>CX$2*EXP(- CX$1 * ($B38*_c+'Input spectra'!$Q37))</f>
        <v>7.2592705091956849E-56</v>
      </c>
      <c r="CY38">
        <f>CY$2*EXP(- CY$1 * ($B38*_c+'Input spectra'!$Q37))</f>
        <v>1.0373505271220148E-56</v>
      </c>
      <c r="CZ38">
        <f>CZ$2*EXP(- CZ$1 * ($B38*_c+'Input spectra'!$Q37))</f>
        <v>9.9760214625185571E-58</v>
      </c>
      <c r="DA38">
        <f>DA$2*EXP(- DA$1 * ($B38*_c+'Input spectra'!$Q37))</f>
        <v>1.9474502778833086E-59</v>
      </c>
      <c r="DB38">
        <f>DB$2*EXP(- DB$1 * ($B38*_c+'Input spectra'!$Q37))</f>
        <v>0</v>
      </c>
      <c r="DC38">
        <f>DC$2*EXP(- DC$1 * ($B38*_c+'Input spectra'!$Q37))</f>
        <v>0</v>
      </c>
      <c r="DD38">
        <f>DD$2*EXP(- DD$1 * ($B38*_c+'Input spectra'!$Q37))</f>
        <v>0</v>
      </c>
      <c r="DE38">
        <f>DE$2*EXP(- DE$1 * ($B38*_c+'Input spectra'!$Q37))</f>
        <v>0</v>
      </c>
      <c r="DF38">
        <f>DF$2*EXP(- DF$1 * ($B38*_c+'Input spectra'!$Q37))</f>
        <v>0</v>
      </c>
      <c r="DG38">
        <f>DG$2*EXP(- DG$1 * ($B38*_c+'Input spectra'!$Q37))</f>
        <v>0</v>
      </c>
      <c r="DH38">
        <f>DH$2*EXP(- DH$1 * ($B38*_c+'Input spectra'!$Q37))</f>
        <v>0</v>
      </c>
      <c r="DI38">
        <f>DI$2*EXP(- DI$1 * ($B38*_c+'Input spectra'!$Q37))</f>
        <v>0</v>
      </c>
      <c r="DJ38">
        <f>DJ$2*EXP(- DJ$1 * ($B38*_c+'Input spectra'!$Q37))</f>
        <v>0</v>
      </c>
      <c r="DK38">
        <f>DK$2*EXP(- DK$1 * ($B38*_c+'Input spectra'!$Q37))</f>
        <v>0</v>
      </c>
      <c r="DL38">
        <f>DL$2*EXP(- DL$1 * ($B38*_c+'Input spectra'!$Q37))</f>
        <v>0</v>
      </c>
      <c r="DM38">
        <f>DM$2*EXP(- DM$1 * ($B38*_c+'Input spectra'!$Q37))</f>
        <v>0</v>
      </c>
      <c r="DN38">
        <f>DN$2*EXP(- DN$1 * ($B38*_c+'Input spectra'!$Q37))</f>
        <v>0</v>
      </c>
      <c r="DO38">
        <f>DO$2*EXP(- DO$1 * ($B38*_c+'Input spectra'!$Q37))</f>
        <v>0</v>
      </c>
      <c r="DP38">
        <f>DP$2*EXP(- DP$1 * ($B38*_c+'Input spectra'!$Q37))</f>
        <v>0</v>
      </c>
      <c r="DQ38">
        <f>DQ$2*EXP(- DQ$1 * ($B38*_c+'Input spectra'!$Q37))</f>
        <v>0</v>
      </c>
      <c r="DR38">
        <f>DR$2*EXP(- DR$1 * ($B38*_c+'Input spectra'!$Q37))</f>
        <v>0</v>
      </c>
      <c r="DS38">
        <f>DS$2*EXP(- DS$1 * ($B38*_c+'Input spectra'!$Q37))</f>
        <v>0</v>
      </c>
      <c r="DT38">
        <f>DT$2*EXP(- DT$1 * ($B38*_c+'Input spectra'!$Q37))</f>
        <v>0</v>
      </c>
      <c r="DU38">
        <f>DU$2*EXP(- DU$1 * ($B38*_c+'Input spectra'!$Q37))</f>
        <v>0</v>
      </c>
      <c r="DV38">
        <f>DV$2*EXP(- DV$1 * ($B38*_c+'Input spectra'!$Q37))</f>
        <v>0</v>
      </c>
      <c r="DW38">
        <f>DW$2*EXP(- DW$1 * ($B38*_c+'Input spectra'!$Q37))</f>
        <v>0</v>
      </c>
      <c r="DX38">
        <f>DX$2*EXP(- DX$1 * ($B38*_c+'Input spectra'!$Q37))</f>
        <v>0</v>
      </c>
      <c r="DY38">
        <f>DY$2*EXP(- DY$1 * ($B38*_c+'Input spectra'!$Q37))</f>
        <v>0</v>
      </c>
      <c r="DZ38">
        <f>DZ$2*EXP(- DZ$1 * ($B38*_c+'Input spectra'!$Q37))</f>
        <v>0</v>
      </c>
      <c r="EA38">
        <f>EA$2*EXP(- EA$1 * ($B38*_c+'Input spectra'!$Q37))</f>
        <v>0</v>
      </c>
      <c r="EB38">
        <f>EB$2*EXP(- EB$1 * ($B38*_c+'Input spectra'!$Q37))</f>
        <v>0</v>
      </c>
      <c r="EC38">
        <f>EC$2*EXP(- EC$1 * ($B38*_c+'Input spectra'!$Q37))</f>
        <v>0</v>
      </c>
      <c r="ED38">
        <f>ED$2*EXP(- ED$1 * ($B38*_c+'Input spectra'!$Q37))</f>
        <v>0</v>
      </c>
      <c r="EE38">
        <f>EE$2*EXP(- EE$1 * ($B38*_c+'Input spectra'!$Q37))</f>
        <v>0</v>
      </c>
      <c r="EF38">
        <f>EF$2*EXP(- EF$1 * ($B38*_c+'Input spectra'!$Q37))</f>
        <v>0</v>
      </c>
      <c r="EG38">
        <f>EG$2*EXP(- EG$1 * ($B38*_c+'Input spectra'!$Q37))</f>
        <v>0</v>
      </c>
      <c r="EH38">
        <f>EH$2*EXP(- EH$1 * ($B38*_c+'Input spectra'!$Q37))</f>
        <v>0</v>
      </c>
      <c r="EI38">
        <f>EI$2*EXP(- EI$1 * ($B38*_c+'Input spectra'!$Q37))</f>
        <v>0</v>
      </c>
      <c r="EJ38">
        <f>EJ$2*EXP(- EJ$1 * ($B38*_c+'Input spectra'!$Q37))</f>
        <v>0</v>
      </c>
      <c r="EK38">
        <f>EK$2*EXP(- EK$1 * ($B38*_c+'Input spectra'!$Q37))</f>
        <v>0</v>
      </c>
      <c r="EL38">
        <f>EL$2*EXP(- EL$1 * ($B38*_c+'Input spectra'!$Q37))</f>
        <v>0</v>
      </c>
      <c r="EM38">
        <f>EM$2*EXP(- EM$1 * ($B38*_c+'Input spectra'!$Q37))</f>
        <v>0</v>
      </c>
      <c r="EN38">
        <f>EN$2*EXP(- EN$1 * ($B38*_c+'Input spectra'!$Q37))</f>
        <v>0</v>
      </c>
      <c r="EO38">
        <f>EO$2*EXP(- EO$1 * ($B38*_c+'Input spectra'!$Q37))</f>
        <v>0</v>
      </c>
      <c r="EP38">
        <f>EP$2*EXP(- EP$1 * ($B38*_c+'Input spectra'!$Q37))</f>
        <v>0</v>
      </c>
      <c r="EQ38">
        <f>EQ$2*EXP(- EQ$1 * ($B38*_c+'Input spectra'!$Q37))</f>
        <v>0</v>
      </c>
      <c r="ER38">
        <f>ER$2*EXP(- ER$1 * ($B38*_c+'Input spectra'!$Q37))</f>
        <v>0</v>
      </c>
      <c r="ES38">
        <f>ES$2*EXP(- ES$1 * ($B38*_c+'Input spectra'!$Q37))</f>
        <v>0</v>
      </c>
      <c r="ET38">
        <f>ET$2*EXP(- ET$1 * ($B38*_c+'Input spectra'!$Q37))</f>
        <v>0</v>
      </c>
      <c r="EU38">
        <f>EU$2*EXP(- EU$1 * ($B38*_c+'Input spectra'!$Q37))</f>
        <v>0</v>
      </c>
      <c r="EV38">
        <f>EV$2*EXP(- EV$1 * ($B38*_c+'Input spectra'!$Q37))</f>
        <v>0</v>
      </c>
      <c r="EW38">
        <f>EW$2*EXP(- EW$1 * ($B38*_c+'Input spectra'!$Q37))</f>
        <v>0</v>
      </c>
      <c r="EY38">
        <f t="shared" si="0"/>
        <v>2.9663399487505068E-2</v>
      </c>
      <c r="FB38">
        <f>(1-EXP(-(B38*_c+'Input spectra'!$Q37)*_t))/2</f>
        <v>0.4986594437901497</v>
      </c>
      <c r="FC38">
        <f>LN(1-FB38)/(-(B38*_c+'Input spectra'!$Q37))</f>
        <v>5.8301690201816574E-2</v>
      </c>
    </row>
    <row r="39" spans="1:159" x14ac:dyDescent="0.25">
      <c r="A39">
        <v>460</v>
      </c>
      <c r="B39">
        <f>'Input spectra'!B38</f>
        <v>0.35635589111429</v>
      </c>
      <c r="C39">
        <f>C$2*EXP(- C$1 * ($B39*_c+'Input spectra'!$Q38))</f>
        <v>2.0653927966864227E-2</v>
      </c>
      <c r="D39">
        <f>D$2*EXP(- D$1 * ($B39*_c+'Input spectra'!$Q38))</f>
        <v>6.9989208191423092E-3</v>
      </c>
      <c r="E39">
        <f>E$2*EXP(- E$1 * ($B39*_c+'Input spectra'!$Q38))</f>
        <v>2.371570991682869E-3</v>
      </c>
      <c r="F39">
        <f>F$2*EXP(- F$1 * ($B39*_c+'Input spectra'!$Q38))</f>
        <v>8.0355842565897335E-4</v>
      </c>
      <c r="G39">
        <f>G$2*EXP(- G$1 * ($B39*_c+'Input spectra'!$Q38))</f>
        <v>2.7225427929319695E-4</v>
      </c>
      <c r="H39">
        <f>H$2*EXP(- H$1 * ($B39*_c+'Input spectra'!$Q38))</f>
        <v>9.2237502162456953E-5</v>
      </c>
      <c r="I39">
        <f>I$2*EXP(- I$1 * ($B39*_c+'Input spectra'!$Q38))</f>
        <v>3.1247519292922608E-5</v>
      </c>
      <c r="J39">
        <f>J$2*EXP(- J$1 * ($B39*_c+'Input spectra'!$Q38))</f>
        <v>1.0585182971227682E-5</v>
      </c>
      <c r="K39">
        <f>K$2*EXP(- K$1 * ($B39*_c+'Input spectra'!$Q38))</f>
        <v>3.5855486475512031E-6</v>
      </c>
      <c r="L39">
        <f>L$2*EXP(- L$1 * ($B39*_c+'Input spectra'!$Q38))</f>
        <v>1.2144702960393572E-6</v>
      </c>
      <c r="M39">
        <f>M$2*EXP(- M$1 * ($B39*_c+'Input spectra'!$Q38))</f>
        <v>4.1133133655934519E-7</v>
      </c>
      <c r="N39">
        <f>N$2*EXP(- N$1 * ($B39*_c+'Input spectra'!$Q38))</f>
        <v>1.393060256119843E-7</v>
      </c>
      <c r="O39">
        <f>O$2*EXP(- O$1 * ($B39*_c+'Input spectra'!$Q38))</f>
        <v>4.7175964400495263E-8</v>
      </c>
      <c r="P39">
        <f>P$2*EXP(- P$1 * ($B39*_c+'Input spectra'!$Q38))</f>
        <v>1.5975115825540144E-8</v>
      </c>
      <c r="Q39">
        <f>Q$2*EXP(- Q$1 * ($B39*_c+'Input spectra'!$Q38))</f>
        <v>5.409275997908416E-9</v>
      </c>
      <c r="R39">
        <f>R$2*EXP(- R$1 * ($B39*_c+'Input spectra'!$Q38))</f>
        <v>1.8314948660691943E-9</v>
      </c>
      <c r="S39">
        <f>S$2*EXP(- S$1 * ($B39*_c+'Input spectra'!$Q38))</f>
        <v>6.2007359858867056E-10</v>
      </c>
      <c r="T39">
        <f>T$2*EXP(- T$1 * ($B39*_c+'Input spectra'!$Q38))</f>
        <v>2.0991876606332472E-10</v>
      </c>
      <c r="U39">
        <f>U$2*EXP(- U$1 * ($B39*_c+'Input spectra'!$Q38))</f>
        <v>7.1060668099531524E-11</v>
      </c>
      <c r="V39">
        <f>V$2*EXP(- V$1 * ($B39*_c+'Input spectra'!$Q38))</f>
        <v>2.4053418071691853E-11</v>
      </c>
      <c r="W39">
        <f>W$2*EXP(- W$1 * ($B39*_c+'Input spectra'!$Q38))</f>
        <v>8.1412911694579967E-12</v>
      </c>
      <c r="X39">
        <f>X$2*EXP(- X$1 * ($B39*_c+'Input spectra'!$Q38))</f>
        <v>2.7553591650245847E-12</v>
      </c>
      <c r="Y39">
        <f>Y$2*EXP(- Y$1 * ($B39*_c+'Input spectra'!$Q38))</f>
        <v>9.3246179342872038E-13</v>
      </c>
      <c r="Z39">
        <f>Z$2*EXP(- Z$1 * ($B39*_c+'Input spectra'!$Q38))</f>
        <v>3.1553766917102448E-13</v>
      </c>
      <c r="AA39">
        <f>AA$2*EXP(- AA$1 * ($B39*_c+'Input spectra'!$Q38))</f>
        <v>1.0676727166957014E-13</v>
      </c>
      <c r="AB39">
        <f>AB$2*EXP(- AB$1 * ($B39*_c+'Input spectra'!$Q38))</f>
        <v>3.6123618926993643E-14</v>
      </c>
      <c r="AC39">
        <f>AC$2*EXP(- AC$1 * ($B39*_c+'Input spectra'!$Q38))</f>
        <v>1.2221089651072204E-14</v>
      </c>
      <c r="AD39">
        <f>AD$2*EXP(- AD$1 * ($B39*_c+'Input spectra'!$Q38))</f>
        <v>4.1342197455410454E-15</v>
      </c>
      <c r="AE39">
        <f>AE$2*EXP(- AE$1 * ($B39*_c+'Input spectra'!$Q38))</f>
        <v>1.3984324548159419E-15</v>
      </c>
      <c r="AF39">
        <f>AF$2*EXP(- AF$1 * ($B39*_c+'Input spectra'!$Q38))</f>
        <v>4.7299122843602724E-16</v>
      </c>
      <c r="AG39">
        <f>AG$2*EXP(- AG$1 * ($B39*_c+'Input spectra'!$Q38))</f>
        <v>1.5996599059828175E-16</v>
      </c>
      <c r="AH39">
        <f>AH$2*EXP(- AH$1 * ($B39*_c+'Input spectra'!$Q38))</f>
        <v>5.4095921095297247E-17</v>
      </c>
      <c r="AI39">
        <f>AI$2*EXP(- AI$1 * ($B39*_c+'Input spectra'!$Q38))</f>
        <v>1.8292074212529964E-17</v>
      </c>
      <c r="AJ39">
        <f>AJ$2*EXP(- AJ$1 * ($B39*_c+'Input spectra'!$Q38))</f>
        <v>6.1847511596470866E-18</v>
      </c>
      <c r="AK39">
        <f>AK$2*EXP(- AK$1 * ($B39*_c+'Input spectra'!$Q38))</f>
        <v>2.090940109608253E-18</v>
      </c>
      <c r="AL39">
        <f>AL$2*EXP(- AL$1 * ($B39*_c+'Input spectra'!$Q38))</f>
        <v>7.0683861446801328E-19</v>
      </c>
      <c r="AM39">
        <f>AM$2*EXP(- AM$1 * ($B39*_c+'Input spectra'!$Q38))</f>
        <v>2.3892272059327353E-19</v>
      </c>
      <c r="AN39">
        <f>AN$2*EXP(- AN$1 * ($B39*_c+'Input spectra'!$Q38))</f>
        <v>8.0751820847733721E-20</v>
      </c>
      <c r="AO39">
        <f>AO$2*EXP(- AO$1 * ($B39*_c+'Input spectra'!$Q38))</f>
        <v>2.7290031477152978E-20</v>
      </c>
      <c r="AP39">
        <f>AP$2*EXP(- AP$1 * ($B39*_c+'Input spectra'!$Q38))</f>
        <v>9.2217154217332695E-21</v>
      </c>
      <c r="AQ39">
        <f>AQ$2*EXP(- AQ$1 * ($B39*_c+'Input spectra'!$Q38))</f>
        <v>3.1158350727709166E-21</v>
      </c>
      <c r="AR39">
        <f>AR$2*EXP(- AR$1 * ($B39*_c+'Input spectra'!$Q38))</f>
        <v>1.0526678160747418E-21</v>
      </c>
      <c r="AS39">
        <f>AS$2*EXP(- AS$1 * ($B39*_c+'Input spectra'!$Q38))</f>
        <v>3.5559971925393263E-22</v>
      </c>
      <c r="AT39">
        <f>AT$2*EXP(- AT$1 * ($B39*_c+'Input spectra'!$Q38))</f>
        <v>1.201112444726419E-22</v>
      </c>
      <c r="AU39">
        <f>AU$2*EXP(- AU$1 * ($B39*_c+'Input spectra'!$Q38))</f>
        <v>4.0565524704523014E-23</v>
      </c>
      <c r="AV39">
        <f>AV$2*EXP(- AV$1 * ($B39*_c+'Input spectra'!$Q38))</f>
        <v>1.3698740874152182E-23</v>
      </c>
      <c r="AW39">
        <f>AW$2*EXP(- AW$1 * ($B39*_c+'Input spectra'!$Q38))</f>
        <v>4.175370890605881E-24</v>
      </c>
      <c r="AX39">
        <f>AX$2*EXP(- AX$1 * ($B39*_c+'Input spectra'!$Q38))</f>
        <v>1.2233188119677485E-24</v>
      </c>
      <c r="AY39">
        <f>AY$2*EXP(- AY$1 * ($B39*_c+'Input spectra'!$Q38))</f>
        <v>3.7758897455925382E-25</v>
      </c>
      <c r="AZ39">
        <f>AZ$2*EXP(- AZ$1 * ($B39*_c+'Input spectra'!$Q38))</f>
        <v>1.1859619138603835E-25</v>
      </c>
      <c r="BA39">
        <f>BA$2*EXP(- BA$1 * ($B39*_c+'Input spectra'!$Q38))</f>
        <v>3.7618650613288881E-26</v>
      </c>
      <c r="BB39">
        <f>BB$2*EXP(- BB$1 * ($B39*_c+'Input spectra'!$Q38))</f>
        <v>1.2012161528301287E-26</v>
      </c>
      <c r="BC39">
        <f>BC$2*EXP(- BC$1 * ($B39*_c+'Input spectra'!$Q38))</f>
        <v>3.8545569746707336E-27</v>
      </c>
      <c r="BD39">
        <f>BD$2*EXP(- BD$1 * ($B39*_c+'Input spectra'!$Q38))</f>
        <v>1.2416614243996272E-27</v>
      </c>
      <c r="BE39">
        <f>BE$2*EXP(- BE$1 * ($B39*_c+'Input spectra'!$Q38))</f>
        <v>4.0123627238247434E-28</v>
      </c>
      <c r="BF39">
        <f>BF$2*EXP(- BF$1 * ($B39*_c+'Input spectra'!$Q38))</f>
        <v>1.3000128284395424E-28</v>
      </c>
      <c r="BG39">
        <f>BG$2*EXP(- BG$1 * ($B39*_c+'Input spectra'!$Q38))</f>
        <v>4.2216668062243305E-29</v>
      </c>
      <c r="BH39">
        <f>BH$2*EXP(- BH$1 * ($B39*_c+'Input spectra'!$Q38))</f>
        <v>1.3736782160534929E-29</v>
      </c>
      <c r="BI39">
        <f>BI$2*EXP(- BI$1 * ($B39*_c+'Input spectra'!$Q38))</f>
        <v>4.4776770812686973E-30</v>
      </c>
      <c r="BJ39">
        <f>BJ$2*EXP(- BJ$1 * ($B39*_c+'Input spectra'!$Q38))</f>
        <v>1.4618674887740727E-30</v>
      </c>
      <c r="BK39">
        <f>BK$2*EXP(- BK$1 * ($B39*_c+'Input spectra'!$Q38))</f>
        <v>4.7795331754688801E-31</v>
      </c>
      <c r="BL39">
        <f>BL$2*EXP(- BL$1 * ($B39*_c+'Input spectra'!$Q38))</f>
        <v>1.5646982233547371E-31</v>
      </c>
      <c r="BM39">
        <f>BM$2*EXP(- BM$1 * ($B39*_c+'Input spectra'!$Q38))</f>
        <v>5.1285785625649896E-32</v>
      </c>
      <c r="BN39">
        <f>BN$2*EXP(- BN$1 * ($B39*_c+'Input spectra'!$Q38))</f>
        <v>1.6828483522004412E-32</v>
      </c>
      <c r="BO39">
        <f>BO$2*EXP(- BO$1 * ($B39*_c+'Input spectra'!$Q38))</f>
        <v>5.5276431732484818E-33</v>
      </c>
      <c r="BP39">
        <f>BP$2*EXP(- BP$1 * ($B39*_c+'Input spectra'!$Q38))</f>
        <v>1.8174056371496878E-33</v>
      </c>
      <c r="BQ39">
        <f>BQ$2*EXP(- BQ$1 * ($B39*_c+'Input spectra'!$Q38))</f>
        <v>5.9807265620978724E-34</v>
      </c>
      <c r="BR39">
        <f>BR$2*EXP(- BR$1 * ($B39*_c+'Input spectra'!$Q38))</f>
        <v>1.9698018731619478E-34</v>
      </c>
      <c r="BS39">
        <f>BS$2*EXP(- BS$1 * ($B39*_c+'Input spectra'!$Q38))</f>
        <v>6.4928666634134105E-35</v>
      </c>
      <c r="BT39">
        <f>BT$2*EXP(- BT$1 * ($B39*_c+'Input spectra'!$Q38))</f>
        <v>2.1417890979257191E-35</v>
      </c>
      <c r="BU39">
        <f>BU$2*EXP(- BU$1 * ($B39*_c+'Input spectra'!$Q38))</f>
        <v>7.0701067056338463E-36</v>
      </c>
      <c r="BV39">
        <f>BV$2*EXP(- BV$1 * ($B39*_c+'Input spectra'!$Q38))</f>
        <v>2.3354394821690751E-36</v>
      </c>
      <c r="BW39">
        <f>BW$2*EXP(- BW$1 * ($B39*_c+'Input spectra'!$Q38))</f>
        <v>7.7195211346545871E-37</v>
      </c>
      <c r="BX39">
        <f>BX$2*EXP(- BX$1 * ($B39*_c+'Input spectra'!$Q38))</f>
        <v>2.5531604166515654E-37</v>
      </c>
      <c r="BY39">
        <f>BY$2*EXP(- BY$1 * ($B39*_c+'Input spectra'!$Q38))</f>
        <v>8.449281994722646E-38</v>
      </c>
      <c r="BZ39">
        <f>BZ$2*EXP(- BZ$1 * ($B39*_c+'Input spectra'!$Q38))</f>
        <v>2.7977207288497615E-38</v>
      </c>
      <c r="CA39">
        <f>CA$2*EXP(- CA$1 * ($B39*_c+'Input spectra'!$Q38))</f>
        <v>9.2687569042259299E-39</v>
      </c>
      <c r="CB39">
        <f>CB$2*EXP(- CB$1 * ($B39*_c+'Input spectra'!$Q38))</f>
        <v>3.0722861342695292E-39</v>
      </c>
      <c r="CC39">
        <f>CC$2*EXP(- CC$1 * ($B39*_c+'Input spectra'!$Q38))</f>
        <v>1.0188634738434625E-39</v>
      </c>
      <c r="CD39">
        <f>CD$2*EXP(- CD$1 * ($B39*_c+'Input spectra'!$Q38))</f>
        <v>3.3804631920061242E-40</v>
      </c>
      <c r="CE39">
        <f>CE$2*EXP(- CE$1 * ($B39*_c+'Input spectra'!$Q38))</f>
        <v>1.1221077921122027E-40</v>
      </c>
      <c r="CF39">
        <f>CF$2*EXP(- CF$1 * ($B39*_c+'Input spectra'!$Q38))</f>
        <v>3.7263517189188467E-41</v>
      </c>
      <c r="CG39">
        <f>CG$2*EXP(- CG$1 * ($B39*_c+'Input spectra'!$Q38))</f>
        <v>1.2379901952098191E-41</v>
      </c>
      <c r="CH39">
        <f>CH$2*EXP(- CH$1 * ($B39*_c+'Input spectra'!$Q38))</f>
        <v>4.1146060637044107E-42</v>
      </c>
      <c r="CI39">
        <f>CI$2*EXP(- CI$1 * ($B39*_c+'Input spectra'!$Q38))</f>
        <v>1.3680783990036324E-42</v>
      </c>
      <c r="CJ39">
        <f>CJ$2*EXP(- CJ$1 * ($B39*_c+'Input spectra'!$Q38))</f>
        <v>4.5505059700031549E-43</v>
      </c>
      <c r="CK39">
        <f>CK$2*EXP(- CK$1 * ($B39*_c+'Input spectra'!$Q38))</f>
        <v>1.5141503238828472E-43</v>
      </c>
      <c r="CL39">
        <f>CL$2*EXP(- CL$1 * ($B39*_c+'Input spectra'!$Q38))</f>
        <v>5.0400380284721294E-44</v>
      </c>
      <c r="CM39">
        <f>CM$2*EXP(- CM$1 * ($B39*_c+'Input spectra'!$Q38))</f>
        <v>1.6782216696274519E-44</v>
      </c>
      <c r="CN39">
        <f>CN$2*EXP(- CN$1 * ($B39*_c+'Input spectra'!$Q38))</f>
        <v>5.5899889661163858E-45</v>
      </c>
      <c r="CO39">
        <f>CO$2*EXP(- CO$1 * ($B39*_c+'Input spectra'!$Q38))</f>
        <v>1.8625774600220956E-45</v>
      </c>
      <c r="CP39">
        <f>CP$2*EXP(- CP$1 * ($B39*_c+'Input spectra'!$Q38))</f>
        <v>6.208052267893244E-46</v>
      </c>
      <c r="CQ39">
        <f>CQ$2*EXP(- CQ$1 * ($B39*_c+'Input spectra'!$Q38))</f>
        <v>1.3704431168796557E-46</v>
      </c>
      <c r="CR39">
        <f>CR$2*EXP(- CR$1 * ($B39*_c+'Input spectra'!$Q38))</f>
        <v>3.0519712035238731E-47</v>
      </c>
      <c r="CS39">
        <f>CS$2*EXP(- CS$1 * ($B39*_c+'Input spectra'!$Q38))</f>
        <v>7.2469319284268465E-48</v>
      </c>
      <c r="CT39">
        <f>CT$2*EXP(- CT$1 * ($B39*_c+'Input spectra'!$Q38))</f>
        <v>1.7285437377832724E-48</v>
      </c>
      <c r="CU39">
        <f>CU$2*EXP(- CU$1 * ($B39*_c+'Input spectra'!$Q38))</f>
        <v>4.0467650533842708E-49</v>
      </c>
      <c r="CV39">
        <f>CV$2*EXP(- CV$1 * ($B39*_c+'Input spectra'!$Q38))</f>
        <v>9.120836316932607E-50</v>
      </c>
      <c r="CW39">
        <f>CW$2*EXP(- CW$1 * ($B39*_c+'Input spectra'!$Q38))</f>
        <v>1.9312976334276342E-50</v>
      </c>
      <c r="CX39">
        <f>CX$2*EXP(- CX$1 * ($B39*_c+'Input spectra'!$Q38))</f>
        <v>3.6925780047244551E-51</v>
      </c>
      <c r="CY39">
        <f>CY$2*EXP(- CY$1 * ($B39*_c+'Input spectra'!$Q38))</f>
        <v>5.8871078874666547E-52</v>
      </c>
      <c r="CZ39">
        <f>CZ$2*EXP(- CZ$1 * ($B39*_c+'Input spectra'!$Q38))</f>
        <v>6.3164578478373141E-53</v>
      </c>
      <c r="DA39">
        <f>DA$2*EXP(- DA$1 * ($B39*_c+'Input spectra'!$Q38))</f>
        <v>1.3756956695633081E-54</v>
      </c>
      <c r="DB39">
        <f>DB$2*EXP(- DB$1 * ($B39*_c+'Input spectra'!$Q38))</f>
        <v>0</v>
      </c>
      <c r="DC39">
        <f>DC$2*EXP(- DC$1 * ($B39*_c+'Input spectra'!$Q38))</f>
        <v>0</v>
      </c>
      <c r="DD39">
        <f>DD$2*EXP(- DD$1 * ($B39*_c+'Input spectra'!$Q38))</f>
        <v>0</v>
      </c>
      <c r="DE39">
        <f>DE$2*EXP(- DE$1 * ($B39*_c+'Input spectra'!$Q38))</f>
        <v>0</v>
      </c>
      <c r="DF39">
        <f>DF$2*EXP(- DF$1 * ($B39*_c+'Input spectra'!$Q38))</f>
        <v>0</v>
      </c>
      <c r="DG39">
        <f>DG$2*EXP(- DG$1 * ($B39*_c+'Input spectra'!$Q38))</f>
        <v>0</v>
      </c>
      <c r="DH39">
        <f>DH$2*EXP(- DH$1 * ($B39*_c+'Input spectra'!$Q38))</f>
        <v>0</v>
      </c>
      <c r="DI39">
        <f>DI$2*EXP(- DI$1 * ($B39*_c+'Input spectra'!$Q38))</f>
        <v>0</v>
      </c>
      <c r="DJ39">
        <f>DJ$2*EXP(- DJ$1 * ($B39*_c+'Input spectra'!$Q38))</f>
        <v>0</v>
      </c>
      <c r="DK39">
        <f>DK$2*EXP(- DK$1 * ($B39*_c+'Input spectra'!$Q38))</f>
        <v>0</v>
      </c>
      <c r="DL39">
        <f>DL$2*EXP(- DL$1 * ($B39*_c+'Input spectra'!$Q38))</f>
        <v>0</v>
      </c>
      <c r="DM39">
        <f>DM$2*EXP(- DM$1 * ($B39*_c+'Input spectra'!$Q38))</f>
        <v>0</v>
      </c>
      <c r="DN39">
        <f>DN$2*EXP(- DN$1 * ($B39*_c+'Input spectra'!$Q38))</f>
        <v>0</v>
      </c>
      <c r="DO39">
        <f>DO$2*EXP(- DO$1 * ($B39*_c+'Input spectra'!$Q38))</f>
        <v>0</v>
      </c>
      <c r="DP39">
        <f>DP$2*EXP(- DP$1 * ($B39*_c+'Input spectra'!$Q38))</f>
        <v>0</v>
      </c>
      <c r="DQ39">
        <f>DQ$2*EXP(- DQ$1 * ($B39*_c+'Input spectra'!$Q38))</f>
        <v>0</v>
      </c>
      <c r="DR39">
        <f>DR$2*EXP(- DR$1 * ($B39*_c+'Input spectra'!$Q38))</f>
        <v>0</v>
      </c>
      <c r="DS39">
        <f>DS$2*EXP(- DS$1 * ($B39*_c+'Input spectra'!$Q38))</f>
        <v>0</v>
      </c>
      <c r="DT39">
        <f>DT$2*EXP(- DT$1 * ($B39*_c+'Input spectra'!$Q38))</f>
        <v>0</v>
      </c>
      <c r="DU39">
        <f>DU$2*EXP(- DU$1 * ($B39*_c+'Input spectra'!$Q38))</f>
        <v>0</v>
      </c>
      <c r="DV39">
        <f>DV$2*EXP(- DV$1 * ($B39*_c+'Input spectra'!$Q38))</f>
        <v>0</v>
      </c>
      <c r="DW39">
        <f>DW$2*EXP(- DW$1 * ($B39*_c+'Input spectra'!$Q38))</f>
        <v>0</v>
      </c>
      <c r="DX39">
        <f>DX$2*EXP(- DX$1 * ($B39*_c+'Input spectra'!$Q38))</f>
        <v>0</v>
      </c>
      <c r="DY39">
        <f>DY$2*EXP(- DY$1 * ($B39*_c+'Input spectra'!$Q38))</f>
        <v>0</v>
      </c>
      <c r="DZ39">
        <f>DZ$2*EXP(- DZ$1 * ($B39*_c+'Input spectra'!$Q38))</f>
        <v>0</v>
      </c>
      <c r="EA39">
        <f>EA$2*EXP(- EA$1 * ($B39*_c+'Input spectra'!$Q38))</f>
        <v>0</v>
      </c>
      <c r="EB39">
        <f>EB$2*EXP(- EB$1 * ($B39*_c+'Input spectra'!$Q38))</f>
        <v>0</v>
      </c>
      <c r="EC39">
        <f>EC$2*EXP(- EC$1 * ($B39*_c+'Input spectra'!$Q38))</f>
        <v>0</v>
      </c>
      <c r="ED39">
        <f>ED$2*EXP(- ED$1 * ($B39*_c+'Input spectra'!$Q38))</f>
        <v>0</v>
      </c>
      <c r="EE39">
        <f>EE$2*EXP(- EE$1 * ($B39*_c+'Input spectra'!$Q38))</f>
        <v>0</v>
      </c>
      <c r="EF39">
        <f>EF$2*EXP(- EF$1 * ($B39*_c+'Input spectra'!$Q38))</f>
        <v>0</v>
      </c>
      <c r="EG39">
        <f>EG$2*EXP(- EG$1 * ($B39*_c+'Input spectra'!$Q38))</f>
        <v>0</v>
      </c>
      <c r="EH39">
        <f>EH$2*EXP(- EH$1 * ($B39*_c+'Input spectra'!$Q38))</f>
        <v>0</v>
      </c>
      <c r="EI39">
        <f>EI$2*EXP(- EI$1 * ($B39*_c+'Input spectra'!$Q38))</f>
        <v>0</v>
      </c>
      <c r="EJ39">
        <f>EJ$2*EXP(- EJ$1 * ($B39*_c+'Input spectra'!$Q38))</f>
        <v>0</v>
      </c>
      <c r="EK39">
        <f>EK$2*EXP(- EK$1 * ($B39*_c+'Input spectra'!$Q38))</f>
        <v>0</v>
      </c>
      <c r="EL39">
        <f>EL$2*EXP(- EL$1 * ($B39*_c+'Input spectra'!$Q38))</f>
        <v>0</v>
      </c>
      <c r="EM39">
        <f>EM$2*EXP(- EM$1 * ($B39*_c+'Input spectra'!$Q38))</f>
        <v>0</v>
      </c>
      <c r="EN39">
        <f>EN$2*EXP(- EN$1 * ($B39*_c+'Input spectra'!$Q38))</f>
        <v>0</v>
      </c>
      <c r="EO39">
        <f>EO$2*EXP(- EO$1 * ($B39*_c+'Input spectra'!$Q38))</f>
        <v>0</v>
      </c>
      <c r="EP39">
        <f>EP$2*EXP(- EP$1 * ($B39*_c+'Input spectra'!$Q38))</f>
        <v>0</v>
      </c>
      <c r="EQ39">
        <f>EQ$2*EXP(- EQ$1 * ($B39*_c+'Input spectra'!$Q38))</f>
        <v>0</v>
      </c>
      <c r="ER39">
        <f>ER$2*EXP(- ER$1 * ($B39*_c+'Input spectra'!$Q38))</f>
        <v>0</v>
      </c>
      <c r="ES39">
        <f>ES$2*EXP(- ES$1 * ($B39*_c+'Input spectra'!$Q38))</f>
        <v>0</v>
      </c>
      <c r="ET39">
        <f>ET$2*EXP(- ET$1 * ($B39*_c+'Input spectra'!$Q38))</f>
        <v>0</v>
      </c>
      <c r="EU39">
        <f>EU$2*EXP(- EU$1 * ($B39*_c+'Input spectra'!$Q38))</f>
        <v>0</v>
      </c>
      <c r="EV39">
        <f>EV$2*EXP(- EV$1 * ($B39*_c+'Input spectra'!$Q38))</f>
        <v>0</v>
      </c>
      <c r="EW39">
        <f>EW$2*EXP(- EW$1 * ($B39*_c+'Input spectra'!$Q38))</f>
        <v>0</v>
      </c>
      <c r="EY39">
        <f t="shared" si="0"/>
        <v>3.1239724672637491E-2</v>
      </c>
      <c r="FB39">
        <f>(1-EXP(-(B39*_c+'Input spectra'!$Q38)*_t))/2</f>
        <v>0.49768269151457978</v>
      </c>
      <c r="FC39">
        <f>LN(1-FB39)/(-(B39*_c+'Input spectra'!$Q38))</f>
        <v>6.4058190034326001E-2</v>
      </c>
    </row>
    <row r="40" spans="1:159" x14ac:dyDescent="0.25">
      <c r="A40">
        <v>465</v>
      </c>
      <c r="B40">
        <f>'Input spectra'!B39</f>
        <v>0.32359450094724701</v>
      </c>
      <c r="C40">
        <f>C$2*EXP(- C$1 * ($B40*_c+'Input spectra'!$Q39))</f>
        <v>2.0653927966864227E-2</v>
      </c>
      <c r="D40">
        <f>D$2*EXP(- D$1 * ($B40*_c+'Input spectra'!$Q39))</f>
        <v>7.7222932179850578E-3</v>
      </c>
      <c r="E40">
        <f>E$2*EXP(- E$1 * ($B40*_c+'Input spectra'!$Q39))</f>
        <v>2.8871313654751504E-3</v>
      </c>
      <c r="F40">
        <f>F$2*EXP(- F$1 * ($B40*_c+'Input spectra'!$Q39))</f>
        <v>1.0793519543154302E-3</v>
      </c>
      <c r="G40">
        <f>G$2*EXP(- G$1 * ($B40*_c+'Input spectra'!$Q39))</f>
        <v>4.0349257319744082E-4</v>
      </c>
      <c r="H40">
        <f>H$2*EXP(- H$1 * ($B40*_c+'Input spectra'!$Q39))</f>
        <v>1.5082855552443446E-4</v>
      </c>
      <c r="I40">
        <f>I$2*EXP(- I$1 * ($B40*_c+'Input spectra'!$Q39))</f>
        <v>5.6377626857384976E-5</v>
      </c>
      <c r="J40">
        <f>J$2*EXP(- J$1 * ($B40*_c+'Input spectra'!$Q39))</f>
        <v>2.1071954657708136E-5</v>
      </c>
      <c r="K40">
        <f>K$2*EXP(- K$1 * ($B40*_c+'Input spectra'!$Q39))</f>
        <v>7.8754844903364352E-6</v>
      </c>
      <c r="L40">
        <f>L$2*EXP(- L$1 * ($B40*_c+'Input spectra'!$Q39))</f>
        <v>2.94322704899074E-6</v>
      </c>
      <c r="M40">
        <f>M$2*EXP(- M$1 * ($B40*_c+'Input spectra'!$Q39))</f>
        <v>1.099876374345482E-6</v>
      </c>
      <c r="N40">
        <f>N$2*EXP(- N$1 * ($B40*_c+'Input spectra'!$Q39))</f>
        <v>4.1099561311370632E-7</v>
      </c>
      <c r="O40">
        <f>O$2*EXP(- O$1 * ($B40*_c+'Input spectra'!$Q39))</f>
        <v>1.5356890196217376E-7</v>
      </c>
      <c r="P40">
        <f>P$2*EXP(- P$1 * ($B40*_c+'Input spectra'!$Q39))</f>
        <v>5.7377512370737185E-8</v>
      </c>
      <c r="Q40">
        <f>Q$2*EXP(- Q$1 * ($B40*_c+'Input spectra'!$Q39))</f>
        <v>2.1436409675977498E-8</v>
      </c>
      <c r="R40">
        <f>R$2*EXP(- R$1 * ($B40*_c+'Input spectra'!$Q39))</f>
        <v>8.0081798959051821E-9</v>
      </c>
      <c r="S40">
        <f>S$2*EXP(- S$1 * ($B40*_c+'Input spectra'!$Q39))</f>
        <v>2.9914831643563406E-9</v>
      </c>
      <c r="T40">
        <f>T$2*EXP(- T$1 * ($B40*_c+'Input spectra'!$Q39))</f>
        <v>1.1174029025504819E-9</v>
      </c>
      <c r="U40">
        <f>U$2*EXP(- U$1 * ($B40*_c+'Input spectra'!$Q39))</f>
        <v>4.1735250476515402E-10</v>
      </c>
      <c r="V40">
        <f>V$2*EXP(- V$1 * ($B40*_c+'Input spectra'!$Q39))</f>
        <v>1.5587115209302196E-10</v>
      </c>
      <c r="W40">
        <f>W$2*EXP(- W$1 * ($B40*_c+'Input spectra'!$Q39))</f>
        <v>5.8209978736999946E-11</v>
      </c>
      <c r="X40">
        <f>X$2*EXP(- X$1 * ($B40*_c+'Input spectra'!$Q39))</f>
        <v>2.1736898564515723E-11</v>
      </c>
      <c r="Y40">
        <f>Y$2*EXP(- Y$1 * ($B40*_c+'Input spectra'!$Q39))</f>
        <v>8.1164406020302393E-12</v>
      </c>
      <c r="Z40">
        <f>Z$2*EXP(- Z$1 * ($B40*_c+'Input spectra'!$Q39))</f>
        <v>3.0304072017328002E-12</v>
      </c>
      <c r="AA40">
        <f>AA$2*EXP(- AA$1 * ($B40*_c+'Input spectra'!$Q39))</f>
        <v>1.1313660149519727E-12</v>
      </c>
      <c r="AB40">
        <f>AB$2*EXP(- AB$1 * ($B40*_c+'Input spectra'!$Q39))</f>
        <v>4.2234897429655749E-13</v>
      </c>
      <c r="AC40">
        <f>AC$2*EXP(- AC$1 * ($B40*_c+'Input spectra'!$Q39))</f>
        <v>1.5765412165105685E-13</v>
      </c>
      <c r="AD40">
        <f>AD$2*EXP(- AD$1 * ($B40*_c+'Input spectra'!$Q39))</f>
        <v>5.8844267873443998E-14</v>
      </c>
      <c r="AE40">
        <f>AE$2*EXP(- AE$1 * ($B40*_c+'Input spectra'!$Q39))</f>
        <v>2.1961768489819449E-14</v>
      </c>
      <c r="AF40">
        <f>AF$2*EXP(- AF$1 * ($B40*_c+'Input spectra'!$Q39))</f>
        <v>8.1958520338442609E-15</v>
      </c>
      <c r="AG40">
        <f>AG$2*EXP(- AG$1 * ($B40*_c+'Input spectra'!$Q39))</f>
        <v>3.0583267945792842E-15</v>
      </c>
      <c r="AH40">
        <f>AH$2*EXP(- AH$1 * ($B40*_c+'Input spectra'!$Q39))</f>
        <v>1.1411321928154135E-15</v>
      </c>
      <c r="AI40">
        <f>AI$2*EXP(- AI$1 * ($B40*_c+'Input spectra'!$Q39))</f>
        <v>4.2574504282270808E-16</v>
      </c>
      <c r="AJ40">
        <f>AJ$2*EXP(- AJ$1 * ($B40*_c+'Input spectra'!$Q39))</f>
        <v>1.5882690886578397E-16</v>
      </c>
      <c r="AK40">
        <f>AK$2*EXP(- AK$1 * ($B40*_c+'Input spectra'!$Q39))</f>
        <v>5.9245948152189142E-17</v>
      </c>
      <c r="AL40">
        <f>AL$2*EXP(- AL$1 * ($B40*_c+'Input spectra'!$Q39))</f>
        <v>2.2097977913240494E-17</v>
      </c>
      <c r="AM40">
        <f>AM$2*EXP(- AM$1 * ($B40*_c+'Input spectra'!$Q39))</f>
        <v>8.2414746533710996E-18</v>
      </c>
      <c r="AN40">
        <f>AN$2*EXP(- AN$1 * ($B40*_c+'Input spectra'!$Q39))</f>
        <v>3.0733711306761791E-18</v>
      </c>
      <c r="AO40">
        <f>AO$2*EXP(- AO$1 * ($B40*_c+'Input spectra'!$Q39))</f>
        <v>1.1459929023096856E-18</v>
      </c>
      <c r="AP40">
        <f>AP$2*EXP(- AP$1 * ($B40*_c+'Input spectra'!$Q39))</f>
        <v>4.2727237513597391E-19</v>
      </c>
      <c r="AQ40">
        <f>AQ$2*EXP(- AQ$1 * ($B40*_c+'Input spectra'!$Q39))</f>
        <v>1.5928789318594524E-19</v>
      </c>
      <c r="AR40">
        <f>AR$2*EXP(- AR$1 * ($B40*_c+'Input spectra'!$Q39))</f>
        <v>5.9376536265136232E-20</v>
      </c>
      <c r="AS40">
        <f>AS$2*EXP(- AS$1 * ($B40*_c+'Input spectra'!$Q39))</f>
        <v>2.2130953788144177E-20</v>
      </c>
      <c r="AT40">
        <f>AT$2*EXP(- AT$1 * ($B40*_c+'Input spectra'!$Q39))</f>
        <v>8.247790030374433E-21</v>
      </c>
      <c r="AU40">
        <f>AU$2*EXP(- AU$1 * ($B40*_c+'Input spectra'!$Q39))</f>
        <v>3.0734505860568419E-21</v>
      </c>
      <c r="AV40">
        <f>AV$2*EXP(- AV$1 * ($B40*_c+'Input spectra'!$Q39))</f>
        <v>1.1451569034209341E-21</v>
      </c>
      <c r="AW40">
        <f>AW$2*EXP(- AW$1 * ($B40*_c+'Input spectra'!$Q39))</f>
        <v>3.8511870420778042E-22</v>
      </c>
      <c r="AX40">
        <f>AX$2*EXP(- AX$1 * ($B40*_c+'Input spectra'!$Q39))</f>
        <v>1.2449571807820939E-22</v>
      </c>
      <c r="AY40">
        <f>AY$2*EXP(- AY$1 * ($B40*_c+'Input spectra'!$Q39))</f>
        <v>4.2398380930590239E-23</v>
      </c>
      <c r="AZ40">
        <f>AZ$2*EXP(- AZ$1 * ($B40*_c+'Input spectra'!$Q39))</f>
        <v>1.4693184020088854E-23</v>
      </c>
      <c r="BA40">
        <f>BA$2*EXP(- BA$1 * ($B40*_c+'Input spectra'!$Q39))</f>
        <v>5.1423732566202826E-24</v>
      </c>
      <c r="BB40">
        <f>BB$2*EXP(- BB$1 * ($B40*_c+'Input spectra'!$Q39))</f>
        <v>1.8117436775457895E-24</v>
      </c>
      <c r="BC40">
        <f>BC$2*EXP(- BC$1 * ($B40*_c+'Input spectra'!$Q39))</f>
        <v>6.4145363117982726E-25</v>
      </c>
      <c r="BD40">
        <f>BD$2*EXP(- BD$1 * ($B40*_c+'Input spectra'!$Q39))</f>
        <v>2.2798653336740258E-25</v>
      </c>
      <c r="BE40">
        <f>BE$2*EXP(- BE$1 * ($B40*_c+'Input spectra'!$Q39))</f>
        <v>8.1287057130669476E-26</v>
      </c>
      <c r="BF40">
        <f>BF$2*EXP(- BF$1 * ($B40*_c+'Input spectra'!$Q39))</f>
        <v>2.905922712978101E-26</v>
      </c>
      <c r="BG40">
        <f>BG$2*EXP(- BG$1 * ($B40*_c+'Input spectra'!$Q39))</f>
        <v>1.041203412847035E-26</v>
      </c>
      <c r="BH40">
        <f>BH$2*EXP(- BH$1 * ($B40*_c+'Input spectra'!$Q39))</f>
        <v>3.7381080291047007E-27</v>
      </c>
      <c r="BI40">
        <f>BI$2*EXP(- BI$1 * ($B40*_c+'Input spectra'!$Q39))</f>
        <v>1.3444195360971808E-27</v>
      </c>
      <c r="BJ40">
        <f>BJ$2*EXP(- BJ$1 * ($B40*_c+'Input spectra'!$Q39))</f>
        <v>4.842897306082178E-28</v>
      </c>
      <c r="BK40">
        <f>BK$2*EXP(- BK$1 * ($B40*_c+'Input spectra'!$Q39))</f>
        <v>1.747020255335102E-28</v>
      </c>
      <c r="BL40">
        <f>BL$2*EXP(- BL$1 * ($B40*_c+'Input spectra'!$Q39))</f>
        <v>6.310419877984135E-29</v>
      </c>
      <c r="BM40">
        <f>BM$2*EXP(- BM$1 * ($B40*_c+'Input spectra'!$Q39))</f>
        <v>2.2821274135298635E-29</v>
      </c>
      <c r="BN40">
        <f>BN$2*EXP(- BN$1 * ($B40*_c+'Input spectra'!$Q39))</f>
        <v>8.262340041997747E-30</v>
      </c>
      <c r="BO40">
        <f>BO$2*EXP(- BO$1 * ($B40*_c+'Input spectra'!$Q39))</f>
        <v>2.9944239708172482E-30</v>
      </c>
      <c r="BP40">
        <f>BP$2*EXP(- BP$1 * ($B40*_c+'Input spectra'!$Q39))</f>
        <v>1.0862764616359356E-30</v>
      </c>
      <c r="BQ40">
        <f>BQ$2*EXP(- BQ$1 * ($B40*_c+'Input spectra'!$Q39))</f>
        <v>3.9441884122678984E-31</v>
      </c>
      <c r="BR40">
        <f>BR$2*EXP(- BR$1 * ($B40*_c+'Input spectra'!$Q39))</f>
        <v>1.433314385201265E-31</v>
      </c>
      <c r="BS40">
        <f>BS$2*EXP(- BS$1 * ($B40*_c+'Input spectra'!$Q39))</f>
        <v>5.2127945134770522E-32</v>
      </c>
      <c r="BT40">
        <f>BT$2*EXP(- BT$1 * ($B40*_c+'Input spectra'!$Q39))</f>
        <v>1.8972564259432782E-32</v>
      </c>
      <c r="BU40">
        <f>BU$2*EXP(- BU$1 * ($B40*_c+'Input spectra'!$Q39))</f>
        <v>6.9101982134948585E-33</v>
      </c>
      <c r="BV40">
        <f>BV$2*EXP(- BV$1 * ($B40*_c+'Input spectra'!$Q39))</f>
        <v>2.5185371545478041E-33</v>
      </c>
      <c r="BW40">
        <f>BW$2*EXP(- BW$1 * ($B40*_c+'Input spectra'!$Q39))</f>
        <v>9.1851301058940064E-34</v>
      </c>
      <c r="BX40">
        <f>BX$2*EXP(- BX$1 * ($B40*_c+'Input spectra'!$Q39))</f>
        <v>3.3518784564354134E-34</v>
      </c>
      <c r="BY40">
        <f>BY$2*EXP(- BY$1 * ($B40*_c+'Input spectra'!$Q39))</f>
        <v>1.2238978506228885E-34</v>
      </c>
      <c r="BZ40">
        <f>BZ$2*EXP(- BZ$1 * ($B40*_c+'Input spectra'!$Q39))</f>
        <v>4.471414547713745E-35</v>
      </c>
      <c r="CA40">
        <f>CA$2*EXP(- CA$1 * ($B40*_c+'Input spectra'!$Q39))</f>
        <v>1.6344712068241679E-35</v>
      </c>
      <c r="CB40">
        <f>CB$2*EXP(- CB$1 * ($B40*_c+'Input spectra'!$Q39))</f>
        <v>5.9776798418155569E-36</v>
      </c>
      <c r="CC40">
        <f>CC$2*EXP(- CC$1 * ($B40*_c+'Input spectra'!$Q39))</f>
        <v>2.1872689654858728E-36</v>
      </c>
      <c r="CD40">
        <f>CD$2*EXP(- CD$1 * ($B40*_c+'Input spectra'!$Q39))</f>
        <v>8.0071435959325077E-37</v>
      </c>
      <c r="CE40">
        <f>CE$2*EXP(- CE$1 * ($B40*_c+'Input spectra'!$Q39))</f>
        <v>2.9325889332875003E-37</v>
      </c>
      <c r="CF40">
        <f>CF$2*EXP(- CF$1 * ($B40*_c+'Input spectra'!$Q39))</f>
        <v>1.0745228740568374E-37</v>
      </c>
      <c r="CG40">
        <f>CG$2*EXP(- CG$1 * ($B40*_c+'Input spectra'!$Q39))</f>
        <v>3.9388027602370253E-38</v>
      </c>
      <c r="CH40">
        <f>CH$2*EXP(- CH$1 * ($B40*_c+'Input spectra'!$Q39))</f>
        <v>1.4444100379829132E-38</v>
      </c>
      <c r="CI40">
        <f>CI$2*EXP(- CI$1 * ($B40*_c+'Input spectra'!$Q39))</f>
        <v>5.2989330151769498E-39</v>
      </c>
      <c r="CJ40">
        <f>CJ$2*EXP(- CJ$1 * ($B40*_c+'Input spectra'!$Q39))</f>
        <v>1.9446987719154514E-39</v>
      </c>
      <c r="CK40">
        <f>CK$2*EXP(- CK$1 * ($B40*_c+'Input spectra'!$Q39))</f>
        <v>7.1396488592206377E-40</v>
      </c>
      <c r="CL40">
        <f>CL$2*EXP(- CL$1 * ($B40*_c+'Input spectra'!$Q39))</f>
        <v>2.6221460649786123E-40</v>
      </c>
      <c r="CM40">
        <f>CM$2*EXP(- CM$1 * ($B40*_c+'Input spectra'!$Q39))</f>
        <v>9.6335775762938856E-41</v>
      </c>
      <c r="CN40">
        <f>CN$2*EXP(- CN$1 * ($B40*_c+'Input spectra'!$Q39))</f>
        <v>3.5404986471351833E-41</v>
      </c>
      <c r="CO40">
        <f>CO$2*EXP(- CO$1 * ($B40*_c+'Input spectra'!$Q39))</f>
        <v>1.3016164625640747E-41</v>
      </c>
      <c r="CP40">
        <f>CP$2*EXP(- CP$1 * ($B40*_c+'Input spectra'!$Q39))</f>
        <v>4.7867336462609954E-42</v>
      </c>
      <c r="CQ40">
        <f>CQ$2*EXP(- CQ$1 * ($B40*_c+'Input spectra'!$Q39))</f>
        <v>1.165896823503823E-42</v>
      </c>
      <c r="CR40">
        <f>CR$2*EXP(- CR$1 * ($B40*_c+'Input spectra'!$Q39))</f>
        <v>2.8648028783738302E-43</v>
      </c>
      <c r="CS40">
        <f>CS$2*EXP(- CS$1 * ($B40*_c+'Input spectra'!$Q39))</f>
        <v>7.5055703917892794E-44</v>
      </c>
      <c r="CT40">
        <f>CT$2*EXP(- CT$1 * ($B40*_c+'Input spectra'!$Q39))</f>
        <v>1.9752637843316921E-44</v>
      </c>
      <c r="CU40">
        <f>CU$2*EXP(- CU$1 * ($B40*_c+'Input spectra'!$Q39))</f>
        <v>5.1023227502491876E-45</v>
      </c>
      <c r="CV40">
        <f>CV$2*EXP(- CV$1 * ($B40*_c+'Input spectra'!$Q39))</f>
        <v>1.2688486015511887E-45</v>
      </c>
      <c r="CW40">
        <f>CW$2*EXP(- CW$1 * ($B40*_c+'Input spectra'!$Q39))</f>
        <v>2.9644188039169266E-46</v>
      </c>
      <c r="CX40">
        <f>CX$2*EXP(- CX$1 * ($B40*_c+'Input spectra'!$Q39))</f>
        <v>6.2536739884694392E-47</v>
      </c>
      <c r="CY40">
        <f>CY$2*EXP(- CY$1 * ($B40*_c+'Input spectra'!$Q39))</f>
        <v>1.1000761806056911E-47</v>
      </c>
      <c r="CZ40">
        <f>CZ$2*EXP(- CZ$1 * ($B40*_c+'Input spectra'!$Q39))</f>
        <v>1.3022956094035091E-48</v>
      </c>
      <c r="DA40">
        <f>DA$2*EXP(- DA$1 * ($B40*_c+'Input spectra'!$Q39))</f>
        <v>3.1294898834133145E-50</v>
      </c>
      <c r="DB40">
        <f>DB$2*EXP(- DB$1 * ($B40*_c+'Input spectra'!$Q39))</f>
        <v>0</v>
      </c>
      <c r="DC40">
        <f>DC$2*EXP(- DC$1 * ($B40*_c+'Input spectra'!$Q39))</f>
        <v>0</v>
      </c>
      <c r="DD40">
        <f>DD$2*EXP(- DD$1 * ($B40*_c+'Input spectra'!$Q39))</f>
        <v>0</v>
      </c>
      <c r="DE40">
        <f>DE$2*EXP(- DE$1 * ($B40*_c+'Input spectra'!$Q39))</f>
        <v>0</v>
      </c>
      <c r="DF40">
        <f>DF$2*EXP(- DF$1 * ($B40*_c+'Input spectra'!$Q39))</f>
        <v>0</v>
      </c>
      <c r="DG40">
        <f>DG$2*EXP(- DG$1 * ($B40*_c+'Input spectra'!$Q39))</f>
        <v>0</v>
      </c>
      <c r="DH40">
        <f>DH$2*EXP(- DH$1 * ($B40*_c+'Input spectra'!$Q39))</f>
        <v>0</v>
      </c>
      <c r="DI40">
        <f>DI$2*EXP(- DI$1 * ($B40*_c+'Input spectra'!$Q39))</f>
        <v>0</v>
      </c>
      <c r="DJ40">
        <f>DJ$2*EXP(- DJ$1 * ($B40*_c+'Input spectra'!$Q39))</f>
        <v>0</v>
      </c>
      <c r="DK40">
        <f>DK$2*EXP(- DK$1 * ($B40*_c+'Input spectra'!$Q39))</f>
        <v>0</v>
      </c>
      <c r="DL40">
        <f>DL$2*EXP(- DL$1 * ($B40*_c+'Input spectra'!$Q39))</f>
        <v>0</v>
      </c>
      <c r="DM40">
        <f>DM$2*EXP(- DM$1 * ($B40*_c+'Input spectra'!$Q39))</f>
        <v>0</v>
      </c>
      <c r="DN40">
        <f>DN$2*EXP(- DN$1 * ($B40*_c+'Input spectra'!$Q39))</f>
        <v>0</v>
      </c>
      <c r="DO40">
        <f>DO$2*EXP(- DO$1 * ($B40*_c+'Input spectra'!$Q39))</f>
        <v>0</v>
      </c>
      <c r="DP40">
        <f>DP$2*EXP(- DP$1 * ($B40*_c+'Input spectra'!$Q39))</f>
        <v>0</v>
      </c>
      <c r="DQ40">
        <f>DQ$2*EXP(- DQ$1 * ($B40*_c+'Input spectra'!$Q39))</f>
        <v>0</v>
      </c>
      <c r="DR40">
        <f>DR$2*EXP(- DR$1 * ($B40*_c+'Input spectra'!$Q39))</f>
        <v>0</v>
      </c>
      <c r="DS40">
        <f>DS$2*EXP(- DS$1 * ($B40*_c+'Input spectra'!$Q39))</f>
        <v>0</v>
      </c>
      <c r="DT40">
        <f>DT$2*EXP(- DT$1 * ($B40*_c+'Input spectra'!$Q39))</f>
        <v>0</v>
      </c>
      <c r="DU40">
        <f>DU$2*EXP(- DU$1 * ($B40*_c+'Input spectra'!$Q39))</f>
        <v>0</v>
      </c>
      <c r="DV40">
        <f>DV$2*EXP(- DV$1 * ($B40*_c+'Input spectra'!$Q39))</f>
        <v>0</v>
      </c>
      <c r="DW40">
        <f>DW$2*EXP(- DW$1 * ($B40*_c+'Input spectra'!$Q39))</f>
        <v>0</v>
      </c>
      <c r="DX40">
        <f>DX$2*EXP(- DX$1 * ($B40*_c+'Input spectra'!$Q39))</f>
        <v>0</v>
      </c>
      <c r="DY40">
        <f>DY$2*EXP(- DY$1 * ($B40*_c+'Input spectra'!$Q39))</f>
        <v>0</v>
      </c>
      <c r="DZ40">
        <f>DZ$2*EXP(- DZ$1 * ($B40*_c+'Input spectra'!$Q39))</f>
        <v>0</v>
      </c>
      <c r="EA40">
        <f>EA$2*EXP(- EA$1 * ($B40*_c+'Input spectra'!$Q39))</f>
        <v>0</v>
      </c>
      <c r="EB40">
        <f>EB$2*EXP(- EB$1 * ($B40*_c+'Input spectra'!$Q39))</f>
        <v>0</v>
      </c>
      <c r="EC40">
        <f>EC$2*EXP(- EC$1 * ($B40*_c+'Input spectra'!$Q39))</f>
        <v>0</v>
      </c>
      <c r="ED40">
        <f>ED$2*EXP(- ED$1 * ($B40*_c+'Input spectra'!$Q39))</f>
        <v>0</v>
      </c>
      <c r="EE40">
        <f>EE$2*EXP(- EE$1 * ($B40*_c+'Input spectra'!$Q39))</f>
        <v>0</v>
      </c>
      <c r="EF40">
        <f>EF$2*EXP(- EF$1 * ($B40*_c+'Input spectra'!$Q39))</f>
        <v>0</v>
      </c>
      <c r="EG40">
        <f>EG$2*EXP(- EG$1 * ($B40*_c+'Input spectra'!$Q39))</f>
        <v>0</v>
      </c>
      <c r="EH40">
        <f>EH$2*EXP(- EH$1 * ($B40*_c+'Input spectra'!$Q39))</f>
        <v>0</v>
      </c>
      <c r="EI40">
        <f>EI$2*EXP(- EI$1 * ($B40*_c+'Input spectra'!$Q39))</f>
        <v>0</v>
      </c>
      <c r="EJ40">
        <f>EJ$2*EXP(- EJ$1 * ($B40*_c+'Input spectra'!$Q39))</f>
        <v>0</v>
      </c>
      <c r="EK40">
        <f>EK$2*EXP(- EK$1 * ($B40*_c+'Input spectra'!$Q39))</f>
        <v>0</v>
      </c>
      <c r="EL40">
        <f>EL$2*EXP(- EL$1 * ($B40*_c+'Input spectra'!$Q39))</f>
        <v>0</v>
      </c>
      <c r="EM40">
        <f>EM$2*EXP(- EM$1 * ($B40*_c+'Input spectra'!$Q39))</f>
        <v>0</v>
      </c>
      <c r="EN40">
        <f>EN$2*EXP(- EN$1 * ($B40*_c+'Input spectra'!$Q39))</f>
        <v>0</v>
      </c>
      <c r="EO40">
        <f>EO$2*EXP(- EO$1 * ($B40*_c+'Input spectra'!$Q39))</f>
        <v>0</v>
      </c>
      <c r="EP40">
        <f>EP$2*EXP(- EP$1 * ($B40*_c+'Input spectra'!$Q39))</f>
        <v>0</v>
      </c>
      <c r="EQ40">
        <f>EQ$2*EXP(- EQ$1 * ($B40*_c+'Input spectra'!$Q39))</f>
        <v>0</v>
      </c>
      <c r="ER40">
        <f>ER$2*EXP(- ER$1 * ($B40*_c+'Input spectra'!$Q39))</f>
        <v>0</v>
      </c>
      <c r="ES40">
        <f>ES$2*EXP(- ES$1 * ($B40*_c+'Input spectra'!$Q39))</f>
        <v>0</v>
      </c>
      <c r="ET40">
        <f>ET$2*EXP(- ET$1 * ($B40*_c+'Input spectra'!$Q39))</f>
        <v>0</v>
      </c>
      <c r="EU40">
        <f>EU$2*EXP(- EU$1 * ($B40*_c+'Input spectra'!$Q39))</f>
        <v>0</v>
      </c>
      <c r="EV40">
        <f>EV$2*EXP(- EV$1 * ($B40*_c+'Input spectra'!$Q39))</f>
        <v>0</v>
      </c>
      <c r="EW40">
        <f>EW$2*EXP(- EW$1 * ($B40*_c+'Input spectra'!$Q39))</f>
        <v>0</v>
      </c>
      <c r="EY40">
        <f t="shared" si="0"/>
        <v>3.2987049964416204E-2</v>
      </c>
      <c r="FB40">
        <f>(1-EXP(-(B40*_c+'Input spectra'!$Q39)*_t))/2</f>
        <v>0.49621069214401697</v>
      </c>
      <c r="FC40">
        <f>LN(1-FB40)/(-(B40*_c+'Input spectra'!$Q39))</f>
        <v>7.0210722912720736E-2</v>
      </c>
    </row>
    <row r="41" spans="1:159" x14ac:dyDescent="0.25">
      <c r="A41">
        <v>470</v>
      </c>
      <c r="B41">
        <f>'Input spectra'!B40</f>
        <v>0.29299467128427098</v>
      </c>
      <c r="C41">
        <f>C$2*EXP(- C$1 * ($B41*_c+'Input spectra'!$Q40))</f>
        <v>2.0653927966864227E-2</v>
      </c>
      <c r="D41">
        <f>D$2*EXP(- D$1 * ($B41*_c+'Input spectra'!$Q40))</f>
        <v>8.4653561486894898E-3</v>
      </c>
      <c r="E41">
        <f>E$2*EXP(- E$1 * ($B41*_c+'Input spectra'!$Q40))</f>
        <v>3.4694803921894763E-3</v>
      </c>
      <c r="F41">
        <f>F$2*EXP(- F$1 * ($B41*_c+'Input spectra'!$Q40))</f>
        <v>1.4218700977822558E-3</v>
      </c>
      <c r="G41">
        <f>G$2*EXP(- G$1 * ($B41*_c+'Input spectra'!$Q40))</f>
        <v>5.8268163535482608E-4</v>
      </c>
      <c r="H41">
        <f>H$2*EXP(- H$1 * ($B41*_c+'Input spectra'!$Q40))</f>
        <v>2.3876919938221617E-4</v>
      </c>
      <c r="I41">
        <f>I$2*EXP(- I$1 * ($B41*_c+'Input spectra'!$Q40))</f>
        <v>9.7836401011736529E-5</v>
      </c>
      <c r="J41">
        <f>J$2*EXP(- J$1 * ($B41*_c+'Input spectra'!$Q40))</f>
        <v>4.0086436111867541E-5</v>
      </c>
      <c r="K41">
        <f>K$2*EXP(- K$1 * ($B41*_c+'Input spectra'!$Q40))</f>
        <v>1.6423618587965991E-5</v>
      </c>
      <c r="L41">
        <f>L$2*EXP(- L$1 * ($B41*_c+'Input spectra'!$Q40))</f>
        <v>6.7284384277721226E-6</v>
      </c>
      <c r="M41">
        <f>M$2*EXP(- M$1 * ($B41*_c+'Input spectra'!$Q40))</f>
        <v>2.7563434806723023E-6</v>
      </c>
      <c r="N41">
        <f>N$2*EXP(- N$1 * ($B41*_c+'Input spectra'!$Q40))</f>
        <v>1.1290822895975198E-6</v>
      </c>
      <c r="O41">
        <f>O$2*EXP(- O$1 * ($B41*_c+'Input spectra'!$Q40))</f>
        <v>4.6247752715171564E-7</v>
      </c>
      <c r="P41">
        <f>P$2*EXP(- P$1 * ($B41*_c+'Input spectra'!$Q40))</f>
        <v>1.8942095276956858E-7</v>
      </c>
      <c r="Q41">
        <f>Q$2*EXP(- Q$1 * ($B41*_c+'Input spectra'!$Q40))</f>
        <v>7.7577770819035207E-8</v>
      </c>
      <c r="R41">
        <f>R$2*EXP(- R$1 * ($B41*_c+'Input spectra'!$Q40))</f>
        <v>3.1770058504515804E-8</v>
      </c>
      <c r="S41">
        <f>S$2*EXP(- S$1 * ($B41*_c+'Input spectra'!$Q40))</f>
        <v>1.3009772533564176E-8</v>
      </c>
      <c r="T41">
        <f>T$2*EXP(- T$1 * ($B41*_c+'Input spectra'!$Q40))</f>
        <v>5.3271126618866977E-9</v>
      </c>
      <c r="U41">
        <f>U$2*EXP(- U$1 * ($B41*_c+'Input spectra'!$Q40))</f>
        <v>2.1811425850662245E-9</v>
      </c>
      <c r="V41">
        <f>V$2*EXP(- V$1 * ($B41*_c+'Input spectra'!$Q40))</f>
        <v>8.9298820896392094E-10</v>
      </c>
      <c r="W41">
        <f>W$2*EXP(- W$1 * ($B41*_c+'Input spectra'!$Q40))</f>
        <v>3.6557489672555847E-10</v>
      </c>
      <c r="X41">
        <f>X$2*EXP(- X$1 * ($B41*_c+'Input spectra'!$Q40))</f>
        <v>1.496495620930043E-10</v>
      </c>
      <c r="Y41">
        <f>Y$2*EXP(- Y$1 * ($B41*_c+'Input spectra'!$Q40))</f>
        <v>6.1255125304383932E-11</v>
      </c>
      <c r="Z41">
        <f>Z$2*EXP(- Z$1 * ($B41*_c+'Input spectra'!$Q40))</f>
        <v>2.5071294222728036E-11</v>
      </c>
      <c r="AA41">
        <f>AA$2*EXP(- AA$1 * ($B41*_c+'Input spectra'!$Q40))</f>
        <v>1.0260720064685076E-11</v>
      </c>
      <c r="AB41">
        <f>AB$2*EXP(- AB$1 * ($B41*_c+'Input spectra'!$Q40))</f>
        <v>4.19899251495072E-12</v>
      </c>
      <c r="AC41">
        <f>AC$2*EXP(- AC$1 * ($B41*_c+'Input spectra'!$Q40))</f>
        <v>1.7182166857868549E-12</v>
      </c>
      <c r="AD41">
        <f>AD$2*EXP(- AD$1 * ($B41*_c+'Input spectra'!$Q40))</f>
        <v>7.0303300319870359E-13</v>
      </c>
      <c r="AE41">
        <f>AE$2*EXP(- AE$1 * ($B41*_c+'Input spectra'!$Q40))</f>
        <v>2.8763239969750022E-13</v>
      </c>
      <c r="AF41">
        <f>AF$2*EXP(- AF$1 * ($B41*_c+'Input spectra'!$Q40))</f>
        <v>1.1766940322318317E-13</v>
      </c>
      <c r="AG41">
        <f>AG$2*EXP(- AG$1 * ($B41*_c+'Input spectra'!$Q40))</f>
        <v>4.8134035914843663E-14</v>
      </c>
      <c r="AH41">
        <f>AH$2*EXP(- AH$1 * ($B41*_c+'Input spectra'!$Q40))</f>
        <v>1.9688076664355703E-14</v>
      </c>
      <c r="AI41">
        <f>AI$2*EXP(- AI$1 * ($B41*_c+'Input spectra'!$Q40))</f>
        <v>8.0522246065098203E-15</v>
      </c>
      <c r="AJ41">
        <f>AJ$2*EXP(- AJ$1 * ($B41*_c+'Input spectra'!$Q40))</f>
        <v>3.2929816483979835E-15</v>
      </c>
      <c r="AK41">
        <f>AK$2*EXP(- AK$1 * ($B41*_c+'Input spectra'!$Q40))</f>
        <v>1.3465510634828891E-15</v>
      </c>
      <c r="AL41">
        <f>AL$2*EXP(- AL$1 * ($B41*_c+'Input spectra'!$Q40))</f>
        <v>5.5057394401367722E-16</v>
      </c>
      <c r="AM41">
        <f>AM$2*EXP(- AM$1 * ($B41*_c+'Input spectra'!$Q40))</f>
        <v>2.2509559330057766E-16</v>
      </c>
      <c r="AN41">
        <f>AN$2*EXP(- AN$1 * ($B41*_c+'Input spectra'!$Q40))</f>
        <v>9.201868429601225E-17</v>
      </c>
      <c r="AO41">
        <f>AO$2*EXP(- AO$1 * ($B41*_c+'Input spectra'!$Q40))</f>
        <v>3.7613338808108942E-17</v>
      </c>
      <c r="AP41">
        <f>AP$2*EXP(- AP$1 * ($B41*_c+'Input spectra'!$Q40))</f>
        <v>1.537318024841006E-17</v>
      </c>
      <c r="AQ41">
        <f>AQ$2*EXP(- AQ$1 * ($B41*_c+'Input spectra'!$Q40))</f>
        <v>6.2826174870840181E-18</v>
      </c>
      <c r="AR41">
        <f>AR$2*EXP(- AR$1 * ($B41*_c+'Input spectra'!$Q40))</f>
        <v>2.5672706530285235E-18</v>
      </c>
      <c r="AS41">
        <f>AS$2*EXP(- AS$1 * ($B41*_c+'Input spectra'!$Q40))</f>
        <v>1.0489526259842677E-18</v>
      </c>
      <c r="AT41">
        <f>AT$2*EXP(- AT$1 * ($B41*_c+'Input spectra'!$Q40))</f>
        <v>4.2854090828101136E-19</v>
      </c>
      <c r="AU41">
        <f>AU$2*EXP(- AU$1 * ($B41*_c+'Input spectra'!$Q40))</f>
        <v>1.7505715689221504E-19</v>
      </c>
      <c r="AV41">
        <f>AV$2*EXP(- AV$1 * ($B41*_c+'Input spectra'!$Q40))</f>
        <v>7.1501899205768564E-20</v>
      </c>
      <c r="AW41">
        <f>AW$2*EXP(- AW$1 * ($B41*_c+'Input spectra'!$Q40))</f>
        <v>2.6360044552639326E-20</v>
      </c>
      <c r="AX41">
        <f>AX$2*EXP(- AX$1 * ($B41*_c+'Input spectra'!$Q40))</f>
        <v>9.3412477152671287E-21</v>
      </c>
      <c r="AY41">
        <f>AY$2*EXP(- AY$1 * ($B41*_c+'Input spectra'!$Q40))</f>
        <v>3.487375348416427E-21</v>
      </c>
      <c r="AZ41">
        <f>AZ$2*EXP(- AZ$1 * ($B41*_c+'Input spectra'!$Q40))</f>
        <v>1.3248426017662986E-21</v>
      </c>
      <c r="BA41">
        <f>BA$2*EXP(- BA$1 * ($B41*_c+'Input spectra'!$Q40))</f>
        <v>5.0828923255227781E-22</v>
      </c>
      <c r="BB41">
        <f>BB$2*EXP(- BB$1 * ($B41*_c+'Input spectra'!$Q40))</f>
        <v>1.963102671344811E-22</v>
      </c>
      <c r="BC41">
        <f>BC$2*EXP(- BC$1 * ($B41*_c+'Input spectra'!$Q40))</f>
        <v>7.6192193000433443E-23</v>
      </c>
      <c r="BD41">
        <f>BD$2*EXP(- BD$1 * ($B41*_c+'Input spectra'!$Q40))</f>
        <v>2.9686113743261025E-23</v>
      </c>
      <c r="BE41">
        <f>BE$2*EXP(- BE$1 * ($B41*_c+'Input spectra'!$Q40))</f>
        <v>1.160284523138478E-23</v>
      </c>
      <c r="BF41">
        <f>BF$2*EXP(- BF$1 * ($B41*_c+'Input spectra'!$Q40))</f>
        <v>4.5470120394821781E-24</v>
      </c>
      <c r="BG41">
        <f>BG$2*EXP(- BG$1 * ($B41*_c+'Input spectra'!$Q40))</f>
        <v>1.7859799288349059E-24</v>
      </c>
      <c r="BH41">
        <f>BH$2*EXP(- BH$1 * ($B41*_c+'Input spectra'!$Q40))</f>
        <v>7.0289715464275871E-25</v>
      </c>
      <c r="BI41">
        <f>BI$2*EXP(- BI$1 * ($B41*_c+'Input spectra'!$Q40))</f>
        <v>2.7712371870957787E-25</v>
      </c>
      <c r="BJ41">
        <f>BJ$2*EXP(- BJ$1 * ($B41*_c+'Input spectra'!$Q40))</f>
        <v>1.0943168580987292E-25</v>
      </c>
      <c r="BK41">
        <f>BK$2*EXP(- BK$1 * ($B41*_c+'Input spectra'!$Q40))</f>
        <v>4.3274764817082688E-26</v>
      </c>
      <c r="BL41">
        <f>BL$2*EXP(- BL$1 * ($B41*_c+'Input spectra'!$Q40))</f>
        <v>1.7135389441706383E-26</v>
      </c>
      <c r="BM41">
        <f>BM$2*EXP(- BM$1 * ($B41*_c+'Input spectra'!$Q40))</f>
        <v>6.7932024318559951E-27</v>
      </c>
      <c r="BN41">
        <f>BN$2*EXP(- BN$1 * ($B41*_c+'Input spectra'!$Q40))</f>
        <v>2.6961042405129515E-27</v>
      </c>
      <c r="BO41">
        <f>BO$2*EXP(- BO$1 * ($B41*_c+'Input spectra'!$Q40))</f>
        <v>1.0711390483155687E-27</v>
      </c>
      <c r="BP41">
        <f>BP$2*EXP(- BP$1 * ($B41*_c+'Input spectra'!$Q40))</f>
        <v>4.2596299927236154E-28</v>
      </c>
      <c r="BQ41">
        <f>BQ$2*EXP(- BQ$1 * ($B41*_c+'Input spectra'!$Q40))</f>
        <v>1.6954621794043756E-28</v>
      </c>
      <c r="BR41">
        <f>BR$2*EXP(- BR$1 * ($B41*_c+'Input spectra'!$Q40))</f>
        <v>6.754152457425946E-29</v>
      </c>
      <c r="BS41">
        <f>BS$2*EXP(- BS$1 * ($B41*_c+'Input spectra'!$Q40))</f>
        <v>2.6927680869196965E-29</v>
      </c>
      <c r="BT41">
        <f>BT$2*EXP(- BT$1 * ($B41*_c+'Input spectra'!$Q40))</f>
        <v>1.0743686442578093E-29</v>
      </c>
      <c r="BU41">
        <f>BU$2*EXP(- BU$1 * ($B41*_c+'Input spectra'!$Q40))</f>
        <v>4.2895994762201737E-30</v>
      </c>
      <c r="BV41">
        <f>BV$2*EXP(- BV$1 * ($B41*_c+'Input spectra'!$Q40))</f>
        <v>1.7138529133584905E-30</v>
      </c>
      <c r="BW41">
        <f>BW$2*EXP(- BW$1 * ($B41*_c+'Input spectra'!$Q40))</f>
        <v>6.8518751916179292E-31</v>
      </c>
      <c r="BX41">
        <f>BX$2*EXP(- BX$1 * ($B41*_c+'Input spectra'!$Q40))</f>
        <v>2.7410145419584881E-31</v>
      </c>
      <c r="BY41">
        <f>BY$2*EXP(- BY$1 * ($B41*_c+'Input spectra'!$Q40))</f>
        <v>1.0971530021789844E-31</v>
      </c>
      <c r="BZ41">
        <f>BZ$2*EXP(- BZ$1 * ($B41*_c+'Input spectra'!$Q40))</f>
        <v>4.3940592171698579E-32</v>
      </c>
      <c r="CA41">
        <f>CA$2*EXP(- CA$1 * ($B41*_c+'Input spectra'!$Q40))</f>
        <v>1.7607479467838813E-32</v>
      </c>
      <c r="CB41">
        <f>CB$2*EXP(- CB$1 * ($B41*_c+'Input spectra'!$Q40))</f>
        <v>7.0591354229140227E-33</v>
      </c>
      <c r="CC41">
        <f>CC$2*EXP(- CC$1 * ($B41*_c+'Input spectra'!$Q40))</f>
        <v>2.8315223874189803E-33</v>
      </c>
      <c r="CD41">
        <f>CD$2*EXP(- CD$1 * ($B41*_c+'Input spectra'!$Q40))</f>
        <v>1.1363035724164499E-33</v>
      </c>
      <c r="CE41">
        <f>CE$2*EXP(- CE$1 * ($B41*_c+'Input spectra'!$Q40))</f>
        <v>4.5621219758671458E-34</v>
      </c>
      <c r="CF41">
        <f>CF$2*EXP(- CF$1 * ($B41*_c+'Input spectra'!$Q40))</f>
        <v>1.8324423176432092E-34</v>
      </c>
      <c r="CG41">
        <f>CG$2*EXP(- CG$1 * ($B41*_c+'Input spectra'!$Q40))</f>
        <v>7.363390408314621E-35</v>
      </c>
      <c r="CH41">
        <f>CH$2*EXP(- CH$1 * ($B41*_c+'Input spectra'!$Q40))</f>
        <v>2.9600772018064974E-35</v>
      </c>
      <c r="CI41">
        <f>CI$2*EXP(- CI$1 * ($B41*_c+'Input spectra'!$Q40))</f>
        <v>1.1904191809655149E-35</v>
      </c>
      <c r="CJ41">
        <f>CJ$2*EXP(- CJ$1 * ($B41*_c+'Input spectra'!$Q40))</f>
        <v>4.789197781010277E-36</v>
      </c>
      <c r="CK41">
        <f>CK$2*EXP(- CK$1 * ($B41*_c+'Input spectra'!$Q40))</f>
        <v>1.9274638071229019E-36</v>
      </c>
      <c r="CL41">
        <f>CL$2*EXP(- CL$1 * ($B41*_c+'Input spectra'!$Q40))</f>
        <v>7.7600622538000356E-37</v>
      </c>
      <c r="CM41">
        <f>CM$2*EXP(- CM$1 * ($B41*_c+'Input spectra'!$Q40))</f>
        <v>3.1253227294439959E-37</v>
      </c>
      <c r="CN41">
        <f>CN$2*EXP(- CN$1 * ($B41*_c+'Input spectra'!$Q40))</f>
        <v>1.2591302289381508E-37</v>
      </c>
      <c r="CO41">
        <f>CO$2*EXP(- CO$1 * ($B41*_c+'Input spectra'!$Q40))</f>
        <v>5.0744408767486437E-38</v>
      </c>
      <c r="CP41">
        <f>CP$2*EXP(- CP$1 * ($B41*_c+'Input spectra'!$Q40))</f>
        <v>2.045706723206406E-38</v>
      </c>
      <c r="CQ41">
        <f>CQ$2*EXP(- CQ$1 * ($B41*_c+'Input spectra'!$Q40))</f>
        <v>5.4621443800604771E-39</v>
      </c>
      <c r="CR41">
        <f>CR$2*EXP(- CR$1 * ($B41*_c+'Input spectra'!$Q40))</f>
        <v>1.4712847962908218E-39</v>
      </c>
      <c r="CS41">
        <f>CS$2*EXP(- CS$1 * ($B41*_c+'Input spectra'!$Q40))</f>
        <v>4.2255636845689182E-40</v>
      </c>
      <c r="CT41">
        <f>CT$2*EXP(- CT$1 * ($B41*_c+'Input spectra'!$Q40))</f>
        <v>1.2190597618791033E-40</v>
      </c>
      <c r="CU41">
        <f>CU$2*EXP(- CU$1 * ($B41*_c+'Input spectra'!$Q40))</f>
        <v>3.4519680569273037E-41</v>
      </c>
      <c r="CV41">
        <f>CV$2*EXP(- CV$1 * ($B41*_c+'Input spectra'!$Q40))</f>
        <v>9.4103893656299492E-42</v>
      </c>
      <c r="CW41">
        <f>CW$2*EXP(- CW$1 * ($B41*_c+'Input spectra'!$Q40))</f>
        <v>2.4101068304976214E-42</v>
      </c>
      <c r="CX41">
        <f>CX$2*EXP(- CX$1 * ($B41*_c+'Input spectra'!$Q40))</f>
        <v>5.5735373729704893E-43</v>
      </c>
      <c r="CY41">
        <f>CY$2*EXP(- CY$1 * ($B41*_c+'Input spectra'!$Q40))</f>
        <v>1.0747745842359988E-43</v>
      </c>
      <c r="CZ41">
        <f>CZ$2*EXP(- CZ$1 * ($B41*_c+'Input spectra'!$Q40))</f>
        <v>1.3947717718432104E-44</v>
      </c>
      <c r="DA41">
        <f>DA$2*EXP(- DA$1 * ($B41*_c+'Input spectra'!$Q40))</f>
        <v>3.6742277353113898E-46</v>
      </c>
      <c r="DB41">
        <f>DB$2*EXP(- DB$1 * ($B41*_c+'Input spectra'!$Q40))</f>
        <v>0</v>
      </c>
      <c r="DC41">
        <f>DC$2*EXP(- DC$1 * ($B41*_c+'Input spectra'!$Q40))</f>
        <v>0</v>
      </c>
      <c r="DD41">
        <f>DD$2*EXP(- DD$1 * ($B41*_c+'Input spectra'!$Q40))</f>
        <v>0</v>
      </c>
      <c r="DE41">
        <f>DE$2*EXP(- DE$1 * ($B41*_c+'Input spectra'!$Q40))</f>
        <v>0</v>
      </c>
      <c r="DF41">
        <f>DF$2*EXP(- DF$1 * ($B41*_c+'Input spectra'!$Q40))</f>
        <v>0</v>
      </c>
      <c r="DG41">
        <f>DG$2*EXP(- DG$1 * ($B41*_c+'Input spectra'!$Q40))</f>
        <v>0</v>
      </c>
      <c r="DH41">
        <f>DH$2*EXP(- DH$1 * ($B41*_c+'Input spectra'!$Q40))</f>
        <v>0</v>
      </c>
      <c r="DI41">
        <f>DI$2*EXP(- DI$1 * ($B41*_c+'Input spectra'!$Q40))</f>
        <v>0</v>
      </c>
      <c r="DJ41">
        <f>DJ$2*EXP(- DJ$1 * ($B41*_c+'Input spectra'!$Q40))</f>
        <v>0</v>
      </c>
      <c r="DK41">
        <f>DK$2*EXP(- DK$1 * ($B41*_c+'Input spectra'!$Q40))</f>
        <v>0</v>
      </c>
      <c r="DL41">
        <f>DL$2*EXP(- DL$1 * ($B41*_c+'Input spectra'!$Q40))</f>
        <v>0</v>
      </c>
      <c r="DM41">
        <f>DM$2*EXP(- DM$1 * ($B41*_c+'Input spectra'!$Q40))</f>
        <v>0</v>
      </c>
      <c r="DN41">
        <f>DN$2*EXP(- DN$1 * ($B41*_c+'Input spectra'!$Q40))</f>
        <v>0</v>
      </c>
      <c r="DO41">
        <f>DO$2*EXP(- DO$1 * ($B41*_c+'Input spectra'!$Q40))</f>
        <v>0</v>
      </c>
      <c r="DP41">
        <f>DP$2*EXP(- DP$1 * ($B41*_c+'Input spectra'!$Q40))</f>
        <v>0</v>
      </c>
      <c r="DQ41">
        <f>DQ$2*EXP(- DQ$1 * ($B41*_c+'Input spectra'!$Q40))</f>
        <v>0</v>
      </c>
      <c r="DR41">
        <f>DR$2*EXP(- DR$1 * ($B41*_c+'Input spectra'!$Q40))</f>
        <v>0</v>
      </c>
      <c r="DS41">
        <f>DS$2*EXP(- DS$1 * ($B41*_c+'Input spectra'!$Q40))</f>
        <v>0</v>
      </c>
      <c r="DT41">
        <f>DT$2*EXP(- DT$1 * ($B41*_c+'Input spectra'!$Q40))</f>
        <v>0</v>
      </c>
      <c r="DU41">
        <f>DU$2*EXP(- DU$1 * ($B41*_c+'Input spectra'!$Q40))</f>
        <v>0</v>
      </c>
      <c r="DV41">
        <f>DV$2*EXP(- DV$1 * ($B41*_c+'Input spectra'!$Q40))</f>
        <v>0</v>
      </c>
      <c r="DW41">
        <f>DW$2*EXP(- DW$1 * ($B41*_c+'Input spectra'!$Q40))</f>
        <v>0</v>
      </c>
      <c r="DX41">
        <f>DX$2*EXP(- DX$1 * ($B41*_c+'Input spectra'!$Q40))</f>
        <v>0</v>
      </c>
      <c r="DY41">
        <f>DY$2*EXP(- DY$1 * ($B41*_c+'Input spectra'!$Q40))</f>
        <v>0</v>
      </c>
      <c r="DZ41">
        <f>DZ$2*EXP(- DZ$1 * ($B41*_c+'Input spectra'!$Q40))</f>
        <v>0</v>
      </c>
      <c r="EA41">
        <f>EA$2*EXP(- EA$1 * ($B41*_c+'Input spectra'!$Q40))</f>
        <v>0</v>
      </c>
      <c r="EB41">
        <f>EB$2*EXP(- EB$1 * ($B41*_c+'Input spectra'!$Q40))</f>
        <v>0</v>
      </c>
      <c r="EC41">
        <f>EC$2*EXP(- EC$1 * ($B41*_c+'Input spectra'!$Q40))</f>
        <v>0</v>
      </c>
      <c r="ED41">
        <f>ED$2*EXP(- ED$1 * ($B41*_c+'Input spectra'!$Q40))</f>
        <v>0</v>
      </c>
      <c r="EE41">
        <f>EE$2*EXP(- EE$1 * ($B41*_c+'Input spectra'!$Q40))</f>
        <v>0</v>
      </c>
      <c r="EF41">
        <f>EF$2*EXP(- EF$1 * ($B41*_c+'Input spectra'!$Q40))</f>
        <v>0</v>
      </c>
      <c r="EG41">
        <f>EG$2*EXP(- EG$1 * ($B41*_c+'Input spectra'!$Q40))</f>
        <v>0</v>
      </c>
      <c r="EH41">
        <f>EH$2*EXP(- EH$1 * ($B41*_c+'Input spectra'!$Q40))</f>
        <v>0</v>
      </c>
      <c r="EI41">
        <f>EI$2*EXP(- EI$1 * ($B41*_c+'Input spectra'!$Q40))</f>
        <v>0</v>
      </c>
      <c r="EJ41">
        <f>EJ$2*EXP(- EJ$1 * ($B41*_c+'Input spectra'!$Q40))</f>
        <v>0</v>
      </c>
      <c r="EK41">
        <f>EK$2*EXP(- EK$1 * ($B41*_c+'Input spectra'!$Q40))</f>
        <v>0</v>
      </c>
      <c r="EL41">
        <f>EL$2*EXP(- EL$1 * ($B41*_c+'Input spectra'!$Q40))</f>
        <v>0</v>
      </c>
      <c r="EM41">
        <f>EM$2*EXP(- EM$1 * ($B41*_c+'Input spectra'!$Q40))</f>
        <v>0</v>
      </c>
      <c r="EN41">
        <f>EN$2*EXP(- EN$1 * ($B41*_c+'Input spectra'!$Q40))</f>
        <v>0</v>
      </c>
      <c r="EO41">
        <f>EO$2*EXP(- EO$1 * ($B41*_c+'Input spectra'!$Q40))</f>
        <v>0</v>
      </c>
      <c r="EP41">
        <f>EP$2*EXP(- EP$1 * ($B41*_c+'Input spectra'!$Q40))</f>
        <v>0</v>
      </c>
      <c r="EQ41">
        <f>EQ$2*EXP(- EQ$1 * ($B41*_c+'Input spectra'!$Q40))</f>
        <v>0</v>
      </c>
      <c r="ER41">
        <f>ER$2*EXP(- ER$1 * ($B41*_c+'Input spectra'!$Q40))</f>
        <v>0</v>
      </c>
      <c r="ES41">
        <f>ES$2*EXP(- ES$1 * ($B41*_c+'Input spectra'!$Q40))</f>
        <v>0</v>
      </c>
      <c r="ET41">
        <f>ET$2*EXP(- ET$1 * ($B41*_c+'Input spectra'!$Q40))</f>
        <v>0</v>
      </c>
      <c r="EU41">
        <f>EU$2*EXP(- EU$1 * ($B41*_c+'Input spectra'!$Q40))</f>
        <v>0</v>
      </c>
      <c r="EV41">
        <f>EV$2*EXP(- EV$1 * ($B41*_c+'Input spectra'!$Q40))</f>
        <v>0</v>
      </c>
      <c r="EW41">
        <f>EW$2*EXP(- EW$1 * ($B41*_c+'Input spectra'!$Q40))</f>
        <v>0</v>
      </c>
      <c r="EY41">
        <f t="shared" si="0"/>
        <v>3.4997829036415913E-2</v>
      </c>
      <c r="FB41">
        <f>(1-EXP(-(B41*_c+'Input spectra'!$Q40)*_t))/2</f>
        <v>0.49400133482787856</v>
      </c>
      <c r="FC41">
        <f>LN(1-FB41)/(-(B41*_c+'Input spectra'!$Q40))</f>
        <v>7.7007720247572367E-2</v>
      </c>
    </row>
    <row r="42" spans="1:159" x14ac:dyDescent="0.25">
      <c r="A42">
        <v>475</v>
      </c>
      <c r="B42">
        <f>'Input spectra'!B41</f>
        <v>0.26287754085331899</v>
      </c>
      <c r="C42">
        <f>C$2*EXP(- C$1 * ($B42*_c+'Input spectra'!$Q41))</f>
        <v>2.0653927966864227E-2</v>
      </c>
      <c r="D42">
        <f>D$2*EXP(- D$1 * ($B42*_c+'Input spectra'!$Q41))</f>
        <v>9.2660191690501163E-3</v>
      </c>
      <c r="E42">
        <f>E$2*EXP(- E$1 * ($B42*_c+'Input spectra'!$Q41))</f>
        <v>4.15681175660477E-3</v>
      </c>
      <c r="F42">
        <f>F$2*EXP(- F$1 * ($B42*_c+'Input spectra'!$Q41))</f>
        <v>1.8646778047138718E-3</v>
      </c>
      <c r="G42">
        <f>G$2*EXP(- G$1 * ($B42*_c+'Input spectra'!$Q41))</f>
        <v>8.3641761598551704E-4</v>
      </c>
      <c r="H42">
        <f>H$2*EXP(- H$1 * ($B42*_c+'Input spectra'!$Q41))</f>
        <v>3.7516136203055749E-4</v>
      </c>
      <c r="I42">
        <f>I$2*EXP(- I$1 * ($B42*_c+'Input spectra'!$Q41))</f>
        <v>1.6826284561825508E-4</v>
      </c>
      <c r="J42">
        <f>J$2*EXP(- J$1 * ($B42*_c+'Input spectra'!$Q41))</f>
        <v>7.5462843889839237E-5</v>
      </c>
      <c r="K42">
        <f>K$2*EXP(- K$1 * ($B42*_c+'Input spectra'!$Q41))</f>
        <v>3.3841728100903072E-5</v>
      </c>
      <c r="L42">
        <f>L$2*EXP(- L$1 * ($B42*_c+'Input spectra'!$Q41))</f>
        <v>1.5175601850220417E-5</v>
      </c>
      <c r="M42">
        <f>M$2*EXP(- M$1 * ($B42*_c+'Input spectra'!$Q41))</f>
        <v>6.8047619583320351E-6</v>
      </c>
      <c r="N42">
        <f>N$2*EXP(- N$1 * ($B42*_c+'Input spectra'!$Q41))</f>
        <v>3.0510769210849497E-6</v>
      </c>
      <c r="O42">
        <f>O$2*EXP(- O$1 * ($B42*_c+'Input spectra'!$Q41))</f>
        <v>1.3679371871438994E-6</v>
      </c>
      <c r="P42">
        <f>P$2*EXP(- P$1 * ($B42*_c+'Input spectra'!$Q41))</f>
        <v>6.1326968686855051E-7</v>
      </c>
      <c r="Q42">
        <f>Q$2*EXP(- Q$1 * ($B42*_c+'Input spectra'!$Q41))</f>
        <v>2.7492152107075074E-7</v>
      </c>
      <c r="R42">
        <f>R$2*EXP(- R$1 * ($B42*_c+'Input spectra'!$Q41))</f>
        <v>1.2323594983181368E-7</v>
      </c>
      <c r="S42">
        <f>S$2*EXP(- S$1 * ($B42*_c+'Input spectra'!$Q41))</f>
        <v>5.5237888057871129E-8</v>
      </c>
      <c r="T42">
        <f>T$2*EXP(- T$1 * ($B42*_c+'Input spectra'!$Q41))</f>
        <v>2.4757523736583331E-8</v>
      </c>
      <c r="U42">
        <f>U$2*EXP(- U$1 * ($B42*_c+'Input spectra'!$Q41))</f>
        <v>1.1095511800909031E-8</v>
      </c>
      <c r="V42">
        <f>V$2*EXP(- V$1 * ($B42*_c+'Input spectra'!$Q41))</f>
        <v>4.9722959197167662E-9</v>
      </c>
      <c r="W42">
        <f>W$2*EXP(- W$1 * ($B42*_c+'Input spectra'!$Q41))</f>
        <v>2.228104567096013E-9</v>
      </c>
      <c r="X42">
        <f>X$2*EXP(- X$1 * ($B42*_c+'Input spectra'!$Q41))</f>
        <v>9.9834951971686218E-10</v>
      </c>
      <c r="Y42">
        <f>Y$2*EXP(- Y$1 * ($B42*_c+'Input spectra'!$Q41))</f>
        <v>4.4729861737503616E-10</v>
      </c>
      <c r="Z42">
        <f>Z$2*EXP(- Z$1 * ($B42*_c+'Input spectra'!$Q41))</f>
        <v>2.0039174949513042E-10</v>
      </c>
      <c r="AA42">
        <f>AA$2*EXP(- AA$1 * ($B42*_c+'Input spectra'!$Q41))</f>
        <v>8.9769515799059149E-11</v>
      </c>
      <c r="AB42">
        <f>AB$2*EXP(- AB$1 * ($B42*_c+'Input spectra'!$Q41))</f>
        <v>4.021092874528636E-11</v>
      </c>
      <c r="AC42">
        <f>AC$2*EXP(- AC$1 * ($B42*_c+'Input spectra'!$Q41))</f>
        <v>1.801046376412267E-11</v>
      </c>
      <c r="AD42">
        <f>AD$2*EXP(- AD$1 * ($B42*_c+'Input spectra'!$Q41))</f>
        <v>8.0662306611128303E-12</v>
      </c>
      <c r="AE42">
        <f>AE$2*EXP(- AE$1 * ($B42*_c+'Input spectra'!$Q41))</f>
        <v>3.6122740280535669E-12</v>
      </c>
      <c r="AF42">
        <f>AF$2*EXP(- AF$1 * ($B42*_c+'Input spectra'!$Q41))</f>
        <v>1.6175376383504742E-12</v>
      </c>
      <c r="AG42">
        <f>AG$2*EXP(- AG$1 * ($B42*_c+'Input spectra'!$Q41))</f>
        <v>7.2425429935901805E-13</v>
      </c>
      <c r="AH42">
        <f>AH$2*EXP(- AH$1 * ($B42*_c+'Input spectra'!$Q41))</f>
        <v>3.2425751959846805E-13</v>
      </c>
      <c r="AI42">
        <f>AI$2*EXP(- AI$1 * ($B42*_c+'Input spectra'!$Q41))</f>
        <v>1.4516121849627137E-13</v>
      </c>
      <c r="AJ42">
        <f>AJ$2*EXP(- AJ$1 * ($B42*_c+'Input spectra'!$Q41))</f>
        <v>6.4978846144936831E-14</v>
      </c>
      <c r="AK42">
        <f>AK$2*EXP(- AK$1 * ($B42*_c+'Input spectra'!$Q41))</f>
        <v>2.9083955541563729E-14</v>
      </c>
      <c r="AL42">
        <f>AL$2*EXP(- AL$1 * ($B42*_c+'Input spectra'!$Q41))</f>
        <v>1.3016501102776456E-14</v>
      </c>
      <c r="AM42">
        <f>AM$2*EXP(- AM$1 * ($B42*_c+'Input spectra'!$Q41))</f>
        <v>5.824968190120254E-15</v>
      </c>
      <c r="AN42">
        <f>AN$2*EXP(- AN$1 * ($B42*_c+'Input spectra'!$Q41))</f>
        <v>2.6064568803885526E-15</v>
      </c>
      <c r="AO42">
        <f>AO$2*EXP(- AO$1 * ($B42*_c+'Input spectra'!$Q41))</f>
        <v>1.1661767305158544E-15</v>
      </c>
      <c r="AP42">
        <f>AP$2*EXP(- AP$1 * ($B42*_c+'Input spectra'!$Q41))</f>
        <v>5.2171601075115479E-16</v>
      </c>
      <c r="AQ42">
        <f>AQ$2*EXP(- AQ$1 * ($B42*_c+'Input spectra'!$Q41))</f>
        <v>2.3337752217096391E-16</v>
      </c>
      <c r="AR42">
        <f>AR$2*EXP(- AR$1 * ($B42*_c+'Input spectra'!$Q41))</f>
        <v>1.0438498236811339E-16</v>
      </c>
      <c r="AS42">
        <f>AS$2*EXP(- AS$1 * ($B42*_c+'Input spectra'!$Q41))</f>
        <v>4.6684230052872894E-17</v>
      </c>
      <c r="AT42">
        <f>AT$2*EXP(- AT$1 * ($B42*_c+'Input spectra'!$Q41))</f>
        <v>2.087635012224352E-17</v>
      </c>
      <c r="AU42">
        <f>AU$2*EXP(- AU$1 * ($B42*_c+'Input spectra'!$Q41))</f>
        <v>9.3344797327961741E-18</v>
      </c>
      <c r="AV42">
        <f>AV$2*EXP(- AV$1 * ($B42*_c+'Input spectra'!$Q41))</f>
        <v>4.1732632790340624E-18</v>
      </c>
      <c r="AW42">
        <f>AW$2*EXP(- AW$1 * ($B42*_c+'Input spectra'!$Q41))</f>
        <v>1.6840396265904294E-18</v>
      </c>
      <c r="AX42">
        <f>AX$2*EXP(- AX$1 * ($B42*_c+'Input spectra'!$Q41))</f>
        <v>6.5321931181526549E-19</v>
      </c>
      <c r="AY42">
        <f>AY$2*EXP(- AY$1 * ($B42*_c+'Input spectra'!$Q41))</f>
        <v>2.6693208586570222E-19</v>
      </c>
      <c r="AZ42">
        <f>AZ$2*EXP(- AZ$1 * ($B42*_c+'Input spectra'!$Q41))</f>
        <v>1.1099778998736713E-19</v>
      </c>
      <c r="BA42">
        <f>BA$2*EXP(- BA$1 * ($B42*_c+'Input spectra'!$Q41))</f>
        <v>4.6613199858001738E-20</v>
      </c>
      <c r="BB42">
        <f>BB$2*EXP(- BB$1 * ($B42*_c+'Input spectra'!$Q41))</f>
        <v>1.9705569074986479E-20</v>
      </c>
      <c r="BC42">
        <f>BC$2*EXP(- BC$1 * ($B42*_c+'Input spectra'!$Q41))</f>
        <v>8.3715215832611544E-21</v>
      </c>
      <c r="BD42">
        <f>BD$2*EXP(- BD$1 * ($B42*_c+'Input spectra'!$Q41))</f>
        <v>3.5702221059551849E-21</v>
      </c>
      <c r="BE42">
        <f>BE$2*EXP(- BE$1 * ($B42*_c+'Input spectra'!$Q41))</f>
        <v>1.5274054891134425E-21</v>
      </c>
      <c r="BF42">
        <f>BF$2*EXP(- BF$1 * ($B42*_c+'Input spectra'!$Q41))</f>
        <v>6.5518494868826533E-22</v>
      </c>
      <c r="BG42">
        <f>BG$2*EXP(- BG$1 * ($B42*_c+'Input spectra'!$Q41))</f>
        <v>2.816841055181637E-22</v>
      </c>
      <c r="BH42">
        <f>BH$2*EXP(- BH$1 * ($B42*_c+'Input spectra'!$Q41))</f>
        <v>1.2134601353193898E-22</v>
      </c>
      <c r="BI42">
        <f>BI$2*EXP(- BI$1 * ($B42*_c+'Input spectra'!$Q41))</f>
        <v>5.2366721665768498E-23</v>
      </c>
      <c r="BJ42">
        <f>BJ$2*EXP(- BJ$1 * ($B42*_c+'Input spectra'!$Q41))</f>
        <v>2.2634595520663058E-23</v>
      </c>
      <c r="BK42">
        <f>BK$2*EXP(- BK$1 * ($B42*_c+'Input spectra'!$Q41))</f>
        <v>9.7974335114560495E-24</v>
      </c>
      <c r="BL42">
        <f>BL$2*EXP(- BL$1 * ($B42*_c+'Input spectra'!$Q41))</f>
        <v>4.2463867685633726E-24</v>
      </c>
      <c r="BM42">
        <f>BM$2*EXP(- BM$1 * ($B42*_c+'Input spectra'!$Q41))</f>
        <v>1.842672206292851E-24</v>
      </c>
      <c r="BN42">
        <f>BN$2*EXP(- BN$1 * ($B42*_c+'Input spectra'!$Q41))</f>
        <v>8.0049416113605922E-25</v>
      </c>
      <c r="BO42">
        <f>BO$2*EXP(- BO$1 * ($B42*_c+'Input spectra'!$Q41))</f>
        <v>3.4810903948918878E-25</v>
      </c>
      <c r="BP42">
        <f>BP$2*EXP(- BP$1 * ($B42*_c+'Input spectra'!$Q41))</f>
        <v>1.5152674203665905E-25</v>
      </c>
      <c r="BQ42">
        <f>BQ$2*EXP(- BQ$1 * ($B42*_c+'Input spectra'!$Q41))</f>
        <v>6.6016649011168962E-26</v>
      </c>
      <c r="BR42">
        <f>BR$2*EXP(- BR$1 * ($B42*_c+'Input spectra'!$Q41))</f>
        <v>2.8786190098168811E-26</v>
      </c>
      <c r="BS42">
        <f>BS$2*EXP(- BS$1 * ($B42*_c+'Input spectra'!$Q41))</f>
        <v>1.2562042008494403E-26</v>
      </c>
      <c r="BT42">
        <f>BT$2*EXP(- BT$1 * ($B42*_c+'Input spectra'!$Q41))</f>
        <v>5.4860855373806464E-27</v>
      </c>
      <c r="BU42">
        <f>BU$2*EXP(- BU$1 * ($B42*_c+'Input spectra'!$Q41))</f>
        <v>2.3975846728874192E-27</v>
      </c>
      <c r="BV42">
        <f>BV$2*EXP(- BV$1 * ($B42*_c+'Input spectra'!$Q41))</f>
        <v>1.0485248247487802E-27</v>
      </c>
      <c r="BW42">
        <f>BW$2*EXP(- BW$1 * ($B42*_c+'Input spectra'!$Q41))</f>
        <v>4.5884137643678315E-28</v>
      </c>
      <c r="BX42">
        <f>BX$2*EXP(- BX$1 * ($B42*_c+'Input spectra'!$Q41))</f>
        <v>2.0091503161985903E-28</v>
      </c>
      <c r="BY42">
        <f>BY$2*EXP(- BY$1 * ($B42*_c+'Input spectra'!$Q41))</f>
        <v>8.802706997835933E-29</v>
      </c>
      <c r="BZ42">
        <f>BZ$2*EXP(- BZ$1 * ($B42*_c+'Input spectra'!$Q41))</f>
        <v>3.8588945960769013E-29</v>
      </c>
      <c r="CA42">
        <f>CA$2*EXP(- CA$1 * ($B42*_c+'Input spectra'!$Q41))</f>
        <v>1.6925525502068266E-29</v>
      </c>
      <c r="CB42">
        <f>CB$2*EXP(- CB$1 * ($B42*_c+'Input spectra'!$Q41))</f>
        <v>7.4275305115862955E-30</v>
      </c>
      <c r="CC42">
        <f>CC$2*EXP(- CC$1 * ($B42*_c+'Input spectra'!$Q41))</f>
        <v>3.2610757795159576E-30</v>
      </c>
      <c r="CD42">
        <f>CD$2*EXP(- CD$1 * ($B42*_c+'Input spectra'!$Q41))</f>
        <v>1.4324623740897209E-30</v>
      </c>
      <c r="CE42">
        <f>CE$2*EXP(- CE$1 * ($B42*_c+'Input spectra'!$Q41))</f>
        <v>6.2951155196437513E-31</v>
      </c>
      <c r="CF42">
        <f>CF$2*EXP(- CF$1 * ($B42*_c+'Input spectra'!$Q41))</f>
        <v>2.7676749577438746E-31</v>
      </c>
      <c r="CG42">
        <f>CG$2*EXP(- CG$1 * ($B42*_c+'Input spectra'!$Q41))</f>
        <v>1.217336262607342E-31</v>
      </c>
      <c r="CH42">
        <f>CH$2*EXP(- CH$1 * ($B42*_c+'Input spectra'!$Q41))</f>
        <v>5.3565323228570828E-32</v>
      </c>
      <c r="CI42">
        <f>CI$2*EXP(- CI$1 * ($B42*_c+'Input spectra'!$Q41))</f>
        <v>2.3579172950455901E-32</v>
      </c>
      <c r="CJ42">
        <f>CJ$2*EXP(- CJ$1 * ($B42*_c+'Input spectra'!$Q41))</f>
        <v>1.0383395220401905E-32</v>
      </c>
      <c r="CK42">
        <f>CK$2*EXP(- CK$1 * ($B42*_c+'Input spectra'!$Q41))</f>
        <v>4.5741542322812362E-33</v>
      </c>
      <c r="CL42">
        <f>CL$2*EXP(- CL$1 * ($B42*_c+'Input spectra'!$Q41))</f>
        <v>2.0157549630742352E-33</v>
      </c>
      <c r="CM42">
        <f>CM$2*EXP(- CM$1 * ($B42*_c+'Input spectra'!$Q41))</f>
        <v>8.8861852562098416E-34</v>
      </c>
      <c r="CN42">
        <f>CN$2*EXP(- CN$1 * ($B42*_c+'Input spectra'!$Q41))</f>
        <v>3.9186737096594854E-34</v>
      </c>
      <c r="CO42">
        <f>CO$2*EXP(- CO$1 * ($B42*_c+'Input spectra'!$Q41))</f>
        <v>1.7286402050893419E-34</v>
      </c>
      <c r="CP42">
        <f>CP$2*EXP(- CP$1 * ($B42*_c+'Input spectra'!$Q41))</f>
        <v>7.6279483811942732E-35</v>
      </c>
      <c r="CQ42">
        <f>CQ$2*EXP(- CQ$1 * ($B42*_c+'Input spectra'!$Q41))</f>
        <v>2.229335895030419E-35</v>
      </c>
      <c r="CR42">
        <f>CR$2*EXP(- CR$1 * ($B42*_c+'Input spectra'!$Q41))</f>
        <v>6.5729002341990213E-36</v>
      </c>
      <c r="CS42">
        <f>CS$2*EXP(- CS$1 * ($B42*_c+'Input spectra'!$Q41))</f>
        <v>2.0662977600206335E-36</v>
      </c>
      <c r="CT42">
        <f>CT$2*EXP(- CT$1 * ($B42*_c+'Input spectra'!$Q41))</f>
        <v>6.5250104284424351E-37</v>
      </c>
      <c r="CU42">
        <f>CU$2*EXP(- CU$1 * ($B42*_c+'Input spectra'!$Q41))</f>
        <v>2.0224180934411962E-37</v>
      </c>
      <c r="CV42">
        <f>CV$2*EXP(- CV$1 * ($B42*_c+'Input spectra'!$Q41))</f>
        <v>6.0347561654152702E-38</v>
      </c>
      <c r="CW42">
        <f>CW$2*EXP(- CW$1 * ($B42*_c+'Input spectra'!$Q41))</f>
        <v>1.6917507884867587E-38</v>
      </c>
      <c r="CX42">
        <f>CX$2*EXP(- CX$1 * ($B42*_c+'Input spectra'!$Q41))</f>
        <v>4.2823185659705183E-39</v>
      </c>
      <c r="CY42">
        <f>CY$2*EXP(- CY$1 * ($B42*_c+'Input spectra'!$Q41))</f>
        <v>9.0388546384872588E-40</v>
      </c>
      <c r="CZ42">
        <f>CZ$2*EXP(- CZ$1 * ($B42*_c+'Input spectra'!$Q41))</f>
        <v>1.2839470794316634E-40</v>
      </c>
      <c r="DA42">
        <f>DA$2*EXP(- DA$1 * ($B42*_c+'Input spectra'!$Q41))</f>
        <v>3.7021840527726092E-42</v>
      </c>
      <c r="DB42">
        <f>DB$2*EXP(- DB$1 * ($B42*_c+'Input spectra'!$Q41))</f>
        <v>0</v>
      </c>
      <c r="DC42">
        <f>DC$2*EXP(- DC$1 * ($B42*_c+'Input spectra'!$Q41))</f>
        <v>0</v>
      </c>
      <c r="DD42">
        <f>DD$2*EXP(- DD$1 * ($B42*_c+'Input spectra'!$Q41))</f>
        <v>0</v>
      </c>
      <c r="DE42">
        <f>DE$2*EXP(- DE$1 * ($B42*_c+'Input spectra'!$Q41))</f>
        <v>0</v>
      </c>
      <c r="DF42">
        <f>DF$2*EXP(- DF$1 * ($B42*_c+'Input spectra'!$Q41))</f>
        <v>0</v>
      </c>
      <c r="DG42">
        <f>DG$2*EXP(- DG$1 * ($B42*_c+'Input spectra'!$Q41))</f>
        <v>0</v>
      </c>
      <c r="DH42">
        <f>DH$2*EXP(- DH$1 * ($B42*_c+'Input spectra'!$Q41))</f>
        <v>0</v>
      </c>
      <c r="DI42">
        <f>DI$2*EXP(- DI$1 * ($B42*_c+'Input spectra'!$Q41))</f>
        <v>0</v>
      </c>
      <c r="DJ42">
        <f>DJ$2*EXP(- DJ$1 * ($B42*_c+'Input spectra'!$Q41))</f>
        <v>0</v>
      </c>
      <c r="DK42">
        <f>DK$2*EXP(- DK$1 * ($B42*_c+'Input spectra'!$Q41))</f>
        <v>0</v>
      </c>
      <c r="DL42">
        <f>DL$2*EXP(- DL$1 * ($B42*_c+'Input spectra'!$Q41))</f>
        <v>0</v>
      </c>
      <c r="DM42">
        <f>DM$2*EXP(- DM$1 * ($B42*_c+'Input spectra'!$Q41))</f>
        <v>0</v>
      </c>
      <c r="DN42">
        <f>DN$2*EXP(- DN$1 * ($B42*_c+'Input spectra'!$Q41))</f>
        <v>0</v>
      </c>
      <c r="DO42">
        <f>DO$2*EXP(- DO$1 * ($B42*_c+'Input spectra'!$Q41))</f>
        <v>0</v>
      </c>
      <c r="DP42">
        <f>DP$2*EXP(- DP$1 * ($B42*_c+'Input spectra'!$Q41))</f>
        <v>0</v>
      </c>
      <c r="DQ42">
        <f>DQ$2*EXP(- DQ$1 * ($B42*_c+'Input spectra'!$Q41))</f>
        <v>0</v>
      </c>
      <c r="DR42">
        <f>DR$2*EXP(- DR$1 * ($B42*_c+'Input spectra'!$Q41))</f>
        <v>0</v>
      </c>
      <c r="DS42">
        <f>DS$2*EXP(- DS$1 * ($B42*_c+'Input spectra'!$Q41))</f>
        <v>0</v>
      </c>
      <c r="DT42">
        <f>DT$2*EXP(- DT$1 * ($B42*_c+'Input spectra'!$Q41))</f>
        <v>0</v>
      </c>
      <c r="DU42">
        <f>DU$2*EXP(- DU$1 * ($B42*_c+'Input spectra'!$Q41))</f>
        <v>0</v>
      </c>
      <c r="DV42">
        <f>DV$2*EXP(- DV$1 * ($B42*_c+'Input spectra'!$Q41))</f>
        <v>0</v>
      </c>
      <c r="DW42">
        <f>DW$2*EXP(- DW$1 * ($B42*_c+'Input spectra'!$Q41))</f>
        <v>0</v>
      </c>
      <c r="DX42">
        <f>DX$2*EXP(- DX$1 * ($B42*_c+'Input spectra'!$Q41))</f>
        <v>0</v>
      </c>
      <c r="DY42">
        <f>DY$2*EXP(- DY$1 * ($B42*_c+'Input spectra'!$Q41))</f>
        <v>0</v>
      </c>
      <c r="DZ42">
        <f>DZ$2*EXP(- DZ$1 * ($B42*_c+'Input spectra'!$Q41))</f>
        <v>0</v>
      </c>
      <c r="EA42">
        <f>EA$2*EXP(- EA$1 * ($B42*_c+'Input spectra'!$Q41))</f>
        <v>0</v>
      </c>
      <c r="EB42">
        <f>EB$2*EXP(- EB$1 * ($B42*_c+'Input spectra'!$Q41))</f>
        <v>0</v>
      </c>
      <c r="EC42">
        <f>EC$2*EXP(- EC$1 * ($B42*_c+'Input spectra'!$Q41))</f>
        <v>0</v>
      </c>
      <c r="ED42">
        <f>ED$2*EXP(- ED$1 * ($B42*_c+'Input spectra'!$Q41))</f>
        <v>0</v>
      </c>
      <c r="EE42">
        <f>EE$2*EXP(- EE$1 * ($B42*_c+'Input spectra'!$Q41))</f>
        <v>0</v>
      </c>
      <c r="EF42">
        <f>EF$2*EXP(- EF$1 * ($B42*_c+'Input spectra'!$Q41))</f>
        <v>0</v>
      </c>
      <c r="EG42">
        <f>EG$2*EXP(- EG$1 * ($B42*_c+'Input spectra'!$Q41))</f>
        <v>0</v>
      </c>
      <c r="EH42">
        <f>EH$2*EXP(- EH$1 * ($B42*_c+'Input spectra'!$Q41))</f>
        <v>0</v>
      </c>
      <c r="EI42">
        <f>EI$2*EXP(- EI$1 * ($B42*_c+'Input spectra'!$Q41))</f>
        <v>0</v>
      </c>
      <c r="EJ42">
        <f>EJ$2*EXP(- EJ$1 * ($B42*_c+'Input spectra'!$Q41))</f>
        <v>0</v>
      </c>
      <c r="EK42">
        <f>EK$2*EXP(- EK$1 * ($B42*_c+'Input spectra'!$Q41))</f>
        <v>0</v>
      </c>
      <c r="EL42">
        <f>EL$2*EXP(- EL$1 * ($B42*_c+'Input spectra'!$Q41))</f>
        <v>0</v>
      </c>
      <c r="EM42">
        <f>EM$2*EXP(- EM$1 * ($B42*_c+'Input spectra'!$Q41))</f>
        <v>0</v>
      </c>
      <c r="EN42">
        <f>EN$2*EXP(- EN$1 * ($B42*_c+'Input spectra'!$Q41))</f>
        <v>0</v>
      </c>
      <c r="EO42">
        <f>EO$2*EXP(- EO$1 * ($B42*_c+'Input spectra'!$Q41))</f>
        <v>0</v>
      </c>
      <c r="EP42">
        <f>EP$2*EXP(- EP$1 * ($B42*_c+'Input spectra'!$Q41))</f>
        <v>0</v>
      </c>
      <c r="EQ42">
        <f>EQ$2*EXP(- EQ$1 * ($B42*_c+'Input spectra'!$Q41))</f>
        <v>0</v>
      </c>
      <c r="ER42">
        <f>ER$2*EXP(- ER$1 * ($B42*_c+'Input spectra'!$Q41))</f>
        <v>0</v>
      </c>
      <c r="ES42">
        <f>ES$2*EXP(- ES$1 * ($B42*_c+'Input spectra'!$Q41))</f>
        <v>0</v>
      </c>
      <c r="ET42">
        <f>ET$2*EXP(- ET$1 * ($B42*_c+'Input spectra'!$Q41))</f>
        <v>0</v>
      </c>
      <c r="EU42">
        <f>EU$2*EXP(- EU$1 * ($B42*_c+'Input spectra'!$Q41))</f>
        <v>0</v>
      </c>
      <c r="EV42">
        <f>EV$2*EXP(- EV$1 * ($B42*_c+'Input spectra'!$Q41))</f>
        <v>0</v>
      </c>
      <c r="EW42">
        <f>EW$2*EXP(- EW$1 * ($B42*_c+'Input spectra'!$Q41))</f>
        <v>0</v>
      </c>
      <c r="EY42">
        <f t="shared" si="0"/>
        <v>3.7458093997894827E-2</v>
      </c>
      <c r="FB42">
        <f>(1-EXP(-(B42*_c+'Input spectra'!$Q41)*_t))/2</f>
        <v>0.49057471649542261</v>
      </c>
      <c r="FC42">
        <f>LN(1-FB42)/(-(B42*_c+'Input spectra'!$Q41))</f>
        <v>8.4920174910155882E-2</v>
      </c>
    </row>
    <row r="43" spans="1:159" x14ac:dyDescent="0.25">
      <c r="A43">
        <v>480</v>
      </c>
      <c r="B43">
        <f>'Input spectra'!B42</f>
        <v>0.233058421543754</v>
      </c>
      <c r="C43">
        <f>C$2*EXP(- C$1 * ($B43*_c+'Input spectra'!$Q42))</f>
        <v>2.0653927966864227E-2</v>
      </c>
      <c r="D43">
        <f>D$2*EXP(- D$1 * ($B43*_c+'Input spectra'!$Q42))</f>
        <v>1.0133333710578613E-2</v>
      </c>
      <c r="E43">
        <f>E$2*EXP(- E$1 * ($B43*_c+'Input spectra'!$Q42))</f>
        <v>4.971399441451199E-3</v>
      </c>
      <c r="F43">
        <f>F$2*EXP(- F$1 * ($B43*_c+'Input spectra'!$Q42))</f>
        <v>2.4388284559351231E-3</v>
      </c>
      <c r="G43">
        <f>G$2*EXP(- G$1 * ($B43*_c+'Input spectra'!$Q42))</f>
        <v>1.1963541873314003E-3</v>
      </c>
      <c r="H43">
        <f>H$2*EXP(- H$1 * ($B43*_c+'Input spectra'!$Q42))</f>
        <v>5.8683209416699345E-4</v>
      </c>
      <c r="I43">
        <f>I$2*EXP(- I$1 * ($B43*_c+'Input spectra'!$Q42))</f>
        <v>2.8783468974040411E-4</v>
      </c>
      <c r="J43">
        <f>J$2*EXP(- J$1 * ($B43*_c+'Input spectra'!$Q42))</f>
        <v>1.4117156303041327E-4</v>
      </c>
      <c r="K43">
        <f>K$2*EXP(- K$1 * ($B43*_c+'Input spectra'!$Q42))</f>
        <v>6.9235006575065196E-5</v>
      </c>
      <c r="L43">
        <f>L$2*EXP(- L$1 * ($B43*_c+'Input spectra'!$Q42))</f>
        <v>3.3953009931687964E-5</v>
      </c>
      <c r="M43">
        <f>M$2*EXP(- M$1 * ($B43*_c+'Input spectra'!$Q42))</f>
        <v>1.6649624562447054E-5</v>
      </c>
      <c r="N43">
        <f>N$2*EXP(- N$1 * ($B43*_c+'Input spectra'!$Q42))</f>
        <v>8.164015395234768E-6</v>
      </c>
      <c r="O43">
        <f>O$2*EXP(- O$1 * ($B43*_c+'Input spectra'!$Q42))</f>
        <v>4.0029112826852889E-6</v>
      </c>
      <c r="P43">
        <f>P$2*EXP(- P$1 * ($B43*_c+'Input spectra'!$Q42))</f>
        <v>1.9625487715860264E-6</v>
      </c>
      <c r="Q43">
        <f>Q$2*EXP(- Q$1 * ($B43*_c+'Input spectra'!$Q42))</f>
        <v>9.6213684994995234E-7</v>
      </c>
      <c r="R43">
        <f>R$2*EXP(- R$1 * ($B43*_c+'Input spectra'!$Q42))</f>
        <v>4.7165525536537393E-7</v>
      </c>
      <c r="S43">
        <f>S$2*EXP(- S$1 * ($B43*_c+'Input spectra'!$Q42))</f>
        <v>2.3119768305280853E-7</v>
      </c>
      <c r="T43">
        <f>T$2*EXP(- T$1 * ($B43*_c+'Input spectra'!$Q42))</f>
        <v>1.1332161800573669E-7</v>
      </c>
      <c r="U43">
        <f>U$2*EXP(- U$1 * ($B43*_c+'Input spectra'!$Q42))</f>
        <v>5.5540790035711485E-8</v>
      </c>
      <c r="V43">
        <f>V$2*EXP(- V$1 * ($B43*_c+'Input spectra'!$Q42))</f>
        <v>2.7219543122564197E-8</v>
      </c>
      <c r="W43">
        <f>W$2*EXP(- W$1 * ($B43*_c+'Input spectra'!$Q42))</f>
        <v>1.3338855986831831E-8</v>
      </c>
      <c r="X43">
        <f>X$2*EXP(- X$1 * ($B43*_c+'Input spectra'!$Q42))</f>
        <v>6.5361916671891478E-9</v>
      </c>
      <c r="Y43">
        <f>Y$2*EXP(- Y$1 * ($B43*_c+'Input spectra'!$Q42))</f>
        <v>3.2025717772993882E-9</v>
      </c>
      <c r="Z43">
        <f>Z$2*EXP(- Z$1 * ($B43*_c+'Input spectra'!$Q42))</f>
        <v>1.5690627199929467E-9</v>
      </c>
      <c r="AA43">
        <f>AA$2*EXP(- AA$1 * ($B43*_c+'Input spectra'!$Q42))</f>
        <v>7.6868516660788735E-10</v>
      </c>
      <c r="AB43">
        <f>AB$2*EXP(- AB$1 * ($B43*_c+'Input spectra'!$Q42))</f>
        <v>3.7655019135505561E-10</v>
      </c>
      <c r="AC43">
        <f>AC$2*EXP(- AC$1 * ($B43*_c+'Input spectra'!$Q42))</f>
        <v>1.8444327085616225E-10</v>
      </c>
      <c r="AD43">
        <f>AD$2*EXP(- AD$1 * ($B43*_c+'Input spectra'!$Q42))</f>
        <v>9.0337424958474126E-11</v>
      </c>
      <c r="AE43">
        <f>AE$2*EXP(- AE$1 * ($B43*_c+'Input spectra'!$Q42))</f>
        <v>4.4242219836584017E-11</v>
      </c>
      <c r="AF43">
        <f>AF$2*EXP(- AF$1 * ($B43*_c+'Input spectra'!$Q42))</f>
        <v>2.1665552399922283E-11</v>
      </c>
      <c r="AG43">
        <f>AG$2*EXP(- AG$1 * ($B43*_c+'Input spectra'!$Q42))</f>
        <v>1.0608783932093576E-11</v>
      </c>
      <c r="AH43">
        <f>AH$2*EXP(- AH$1 * ($B43*_c+'Input spectra'!$Q42))</f>
        <v>5.1942605351477532E-12</v>
      </c>
      <c r="AI43">
        <f>AI$2*EXP(- AI$1 * ($B43*_c+'Input spectra'!$Q42))</f>
        <v>2.5429828357255313E-12</v>
      </c>
      <c r="AJ43">
        <f>AJ$2*EXP(- AJ$1 * ($B43*_c+'Input spectra'!$Q42))</f>
        <v>1.2448699100815748E-12</v>
      </c>
      <c r="AK43">
        <f>AK$2*EXP(- AK$1 * ($B43*_c+'Input spectra'!$Q42))</f>
        <v>6.0934688785378838E-13</v>
      </c>
      <c r="AL43">
        <f>AL$2*EXP(- AL$1 * ($B43*_c+'Input spectra'!$Q42))</f>
        <v>2.982390693916675E-13</v>
      </c>
      <c r="AM43">
        <f>AM$2*EXP(- AM$1 * ($B43*_c+'Input spectra'!$Q42))</f>
        <v>1.4595634683805324E-13</v>
      </c>
      <c r="AN43">
        <f>AN$2*EXP(- AN$1 * ($B43*_c+'Input spectra'!$Q42))</f>
        <v>7.1423170066384561E-14</v>
      </c>
      <c r="AO43">
        <f>AO$2*EXP(- AO$1 * ($B43*_c+'Input spectra'!$Q42))</f>
        <v>3.4947177005332506E-14</v>
      </c>
      <c r="AP43">
        <f>AP$2*EXP(- AP$1 * ($B43*_c+'Input spectra'!$Q42))</f>
        <v>1.7097831935335314E-14</v>
      </c>
      <c r="AQ43">
        <f>AQ$2*EXP(- AQ$1 * ($B43*_c+'Input spectra'!$Q42))</f>
        <v>8.3642124296526257E-15</v>
      </c>
      <c r="AR43">
        <f>AR$2*EXP(- AR$1 * ($B43*_c+'Input spectra'!$Q42))</f>
        <v>4.0913176805030732E-15</v>
      </c>
      <c r="AS43">
        <f>AS$2*EXP(- AS$1 * ($B43*_c+'Input spectra'!$Q42))</f>
        <v>2.0010342942862518E-15</v>
      </c>
      <c r="AT43">
        <f>AT$2*EXP(- AT$1 * ($B43*_c+'Input spectra'!$Q42))</f>
        <v>9.7858387195580698E-16</v>
      </c>
      <c r="AU43">
        <f>AU$2*EXP(- AU$1 * ($B43*_c+'Input spectra'!$Q42))</f>
        <v>4.7851190792734568E-16</v>
      </c>
      <c r="AV43">
        <f>AV$2*EXP(- AV$1 * ($B43*_c+'Input spectra'!$Q42))</f>
        <v>2.3395782076597764E-16</v>
      </c>
      <c r="AW43">
        <f>AW$2*EXP(- AW$1 * ($B43*_c+'Input spectra'!$Q42))</f>
        <v>1.0324600135407044E-16</v>
      </c>
      <c r="AX43">
        <f>AX$2*EXP(- AX$1 * ($B43*_c+'Input spectra'!$Q42))</f>
        <v>4.3796469291629037E-17</v>
      </c>
      <c r="AY43">
        <f>AY$2*EXP(- AY$1 * ($B43*_c+'Input spectra'!$Q42))</f>
        <v>1.957221671319932E-17</v>
      </c>
      <c r="AZ43">
        <f>AZ$2*EXP(- AZ$1 * ($B43*_c+'Input spectra'!$Q42))</f>
        <v>8.9004654427310622E-18</v>
      </c>
      <c r="BA43">
        <f>BA$2*EXP(- BA$1 * ($B43*_c+'Input spectra'!$Q42))</f>
        <v>4.0875817753360735E-18</v>
      </c>
      <c r="BB43">
        <f>BB$2*EXP(- BB$1 * ($B43*_c+'Input spectra'!$Q42))</f>
        <v>1.8897557230002847E-18</v>
      </c>
      <c r="BC43">
        <f>BC$2*EXP(- BC$1 * ($B43*_c+'Input spectra'!$Q42))</f>
        <v>8.7797113915982282E-19</v>
      </c>
      <c r="BD43">
        <f>BD$2*EXP(- BD$1 * ($B43*_c+'Input spectra'!$Q42))</f>
        <v>4.094776706676159E-19</v>
      </c>
      <c r="BE43">
        <f>BE$2*EXP(- BE$1 * ($B43*_c+'Input spectra'!$Q42))</f>
        <v>1.9157925812991661E-19</v>
      </c>
      <c r="BF43">
        <f>BF$2*EXP(- BF$1 * ($B43*_c+'Input spectra'!$Q42))</f>
        <v>8.9870509304148463E-20</v>
      </c>
      <c r="BG43">
        <f>BG$2*EXP(- BG$1 * ($B43*_c+'Input spectra'!$Q42))</f>
        <v>4.2254676736729363E-20</v>
      </c>
      <c r="BH43">
        <f>BH$2*EXP(- BH$1 * ($B43*_c+'Input spectra'!$Q42))</f>
        <v>1.9906600729551009E-20</v>
      </c>
      <c r="BI43">
        <f>BI$2*EXP(- BI$1 * ($B43*_c+'Input spectra'!$Q42))</f>
        <v>9.3947695084336772E-21</v>
      </c>
      <c r="BJ43">
        <f>BJ$2*EXP(- BJ$1 * ($B43*_c+'Input spectra'!$Q42))</f>
        <v>4.4408144956590131E-21</v>
      </c>
      <c r="BK43">
        <f>BK$2*EXP(- BK$1 * ($B43*_c+'Input spectra'!$Q42))</f>
        <v>2.1021387093926347E-21</v>
      </c>
      <c r="BL43">
        <f>BL$2*EXP(- BL$1 * ($B43*_c+'Input spectra'!$Q42))</f>
        <v>9.9638629041273208E-22</v>
      </c>
      <c r="BM43">
        <f>BM$2*EXP(- BM$1 * ($B43*_c+'Input spectra'!$Q42))</f>
        <v>4.7284133123063603E-22</v>
      </c>
      <c r="BN43">
        <f>BN$2*EXP(- BN$1 * ($B43*_c+'Input spectra'!$Q42))</f>
        <v>2.2463874560642711E-22</v>
      </c>
      <c r="BO43">
        <f>BO$2*EXP(- BO$1 * ($B43*_c+'Input spectra'!$Q42))</f>
        <v>1.0683189905349579E-22</v>
      </c>
      <c r="BP43">
        <f>BP$2*EXP(- BP$1 * ($B43*_c+'Input spectra'!$Q42))</f>
        <v>5.0855049800359307E-23</v>
      </c>
      <c r="BQ43">
        <f>BQ$2*EXP(- BQ$1 * ($B43*_c+'Input spectra'!$Q42))</f>
        <v>2.4230223770725036E-23</v>
      </c>
      <c r="BR43">
        <f>BR$2*EXP(- BR$1 * ($B43*_c+'Input spectra'!$Q42))</f>
        <v>1.1554397090428623E-23</v>
      </c>
      <c r="BS43">
        <f>BS$2*EXP(- BS$1 * ($B43*_c+'Input spectra'!$Q42))</f>
        <v>5.5141997211183348E-24</v>
      </c>
      <c r="BT43">
        <f>BT$2*EXP(- BT$1 * ($B43*_c+'Input spectra'!$Q42))</f>
        <v>2.6335646010194606E-24</v>
      </c>
      <c r="BU43">
        <f>BU$2*EXP(- BU$1 * ($B43*_c+'Input spectra'!$Q42))</f>
        <v>1.2586776066808765E-24</v>
      </c>
      <c r="BV43">
        <f>BV$2*EXP(- BV$1 * ($B43*_c+'Input spectra'!$Q42))</f>
        <v>6.0197495096310174E-25</v>
      </c>
      <c r="BW43">
        <f>BW$2*EXP(- BW$1 * ($B43*_c+'Input spectra'!$Q42))</f>
        <v>2.8808551832876741E-25</v>
      </c>
      <c r="BX43">
        <f>BX$2*EXP(- BX$1 * ($B43*_c+'Input spectra'!$Q42))</f>
        <v>1.3795277288672169E-25</v>
      </c>
      <c r="BY43">
        <f>BY$2*EXP(- BY$1 * ($B43*_c+'Input spectra'!$Q42))</f>
        <v>6.6098773568019395E-26</v>
      </c>
      <c r="BZ43">
        <f>BZ$2*EXP(- BZ$1 * ($B43*_c+'Input spectra'!$Q42))</f>
        <v>3.1688320501128815E-26</v>
      </c>
      <c r="CA43">
        <f>CA$2*EXP(- CA$1 * ($B43*_c+'Input spectra'!$Q42))</f>
        <v>1.519979105794457E-26</v>
      </c>
      <c r="CB43">
        <f>CB$2*EXP(- CB$1 * ($B43*_c+'Input spectra'!$Q42))</f>
        <v>7.2945591758006318E-27</v>
      </c>
      <c r="CC43">
        <f>CC$2*EXP(- CC$1 * ($B43*_c+'Input spectra'!$Q42))</f>
        <v>3.5024718129537197E-27</v>
      </c>
      <c r="CD43">
        <f>CD$2*EXP(- CD$1 * ($B43*_c+'Input spectra'!$Q42))</f>
        <v>1.6825041034401638E-27</v>
      </c>
      <c r="CE43">
        <f>CE$2*EXP(- CE$1 * ($B43*_c+'Input spectra'!$Q42))</f>
        <v>8.0860377328095026E-28</v>
      </c>
      <c r="CF43">
        <f>CF$2*EXP(- CF$1 * ($B43*_c+'Input spectra'!$Q42))</f>
        <v>3.8878212969723606E-28</v>
      </c>
      <c r="CG43">
        <f>CG$2*EXP(- CG$1 * ($B43*_c+'Input spectra'!$Q42))</f>
        <v>1.8700831631003298E-28</v>
      </c>
      <c r="CH43">
        <f>CH$2*EXP(- CH$1 * ($B43*_c+'Input spectra'!$Q42))</f>
        <v>8.9989790680015804E-29</v>
      </c>
      <c r="CI43">
        <f>CI$2*EXP(- CI$1 * ($B43*_c+'Input spectra'!$Q42))</f>
        <v>4.3320876042378292E-29</v>
      </c>
      <c r="CJ43">
        <f>CJ$2*EXP(- CJ$1 * ($B43*_c+'Input spectra'!$Q42))</f>
        <v>2.0862540749399074E-29</v>
      </c>
      <c r="CK43">
        <f>CK$2*EXP(- CK$1 * ($B43*_c+'Input spectra'!$Q42))</f>
        <v>1.0050733742547916E-29</v>
      </c>
      <c r="CL43">
        <f>CL$2*EXP(- CL$1 * ($B43*_c+'Input spectra'!$Q42))</f>
        <v>4.8437737853362814E-30</v>
      </c>
      <c r="CM43">
        <f>CM$2*EXP(- CM$1 * ($B43*_c+'Input spectra'!$Q42))</f>
        <v>2.3351814305008602E-30</v>
      </c>
      <c r="CN43">
        <f>CN$2*EXP(- CN$1 * ($B43*_c+'Input spectra'!$Q42))</f>
        <v>1.1261688730568175E-30</v>
      </c>
      <c r="CO43">
        <f>CO$2*EXP(- CO$1 * ($B43*_c+'Input spectra'!$Q42))</f>
        <v>5.4328557820660943E-31</v>
      </c>
      <c r="CP43">
        <f>CP$2*EXP(- CP$1 * ($B43*_c+'Input spectra'!$Q42))</f>
        <v>2.6217450889080274E-31</v>
      </c>
      <c r="CQ43">
        <f>CQ$2*EXP(- CQ$1 * ($B43*_c+'Input spectra'!$Q42))</f>
        <v>8.3794859509503559E-32</v>
      </c>
      <c r="CR43">
        <f>CR$2*EXP(- CR$1 * ($B43*_c+'Input spectra'!$Q42))</f>
        <v>2.7018302488955062E-32</v>
      </c>
      <c r="CS43">
        <f>CS$2*EXP(- CS$1 * ($B43*_c+'Input spectra'!$Q42))</f>
        <v>9.2886601804938486E-33</v>
      </c>
      <c r="CT43">
        <f>CT$2*EXP(- CT$1 * ($B43*_c+'Input spectra'!$Q42))</f>
        <v>3.2077501263158415E-33</v>
      </c>
      <c r="CU43">
        <f>CU$2*EXP(- CU$1 * ($B43*_c+'Input spectra'!$Q42))</f>
        <v>1.0873000634896831E-33</v>
      </c>
      <c r="CV43">
        <f>CV$2*EXP(- CV$1 * ($B43*_c+'Input spectra'!$Q42))</f>
        <v>3.5481122358976842E-34</v>
      </c>
      <c r="CW43">
        <f>CW$2*EXP(- CW$1 * ($B43*_c+'Input spectra'!$Q42))</f>
        <v>1.0877601901003508E-34</v>
      </c>
      <c r="CX43">
        <f>CX$2*EXP(- CX$1 * ($B43*_c+'Input spectra'!$Q42))</f>
        <v>3.0111673683364608E-35</v>
      </c>
      <c r="CY43">
        <f>CY$2*EXP(- CY$1 * ($B43*_c+'Input spectra'!$Q42))</f>
        <v>6.9506989159910655E-36</v>
      </c>
      <c r="CZ43">
        <f>CZ$2*EXP(- CZ$1 * ($B43*_c+'Input spectra'!$Q42))</f>
        <v>1.079745366014672E-36</v>
      </c>
      <c r="DA43">
        <f>DA$2*EXP(- DA$1 * ($B43*_c+'Input spectra'!$Q42))</f>
        <v>3.4047982385056979E-38</v>
      </c>
      <c r="DB43">
        <f>DB$2*EXP(- DB$1 * ($B43*_c+'Input spectra'!$Q42))</f>
        <v>0</v>
      </c>
      <c r="DC43">
        <f>DC$2*EXP(- DC$1 * ($B43*_c+'Input spectra'!$Q42))</f>
        <v>0</v>
      </c>
      <c r="DD43">
        <f>DD$2*EXP(- DD$1 * ($B43*_c+'Input spectra'!$Q42))</f>
        <v>0</v>
      </c>
      <c r="DE43">
        <f>DE$2*EXP(- DE$1 * ($B43*_c+'Input spectra'!$Q42))</f>
        <v>0</v>
      </c>
      <c r="DF43">
        <f>DF$2*EXP(- DF$1 * ($B43*_c+'Input spectra'!$Q42))</f>
        <v>0</v>
      </c>
      <c r="DG43">
        <f>DG$2*EXP(- DG$1 * ($B43*_c+'Input spectra'!$Q42))</f>
        <v>0</v>
      </c>
      <c r="DH43">
        <f>DH$2*EXP(- DH$1 * ($B43*_c+'Input spectra'!$Q42))</f>
        <v>0</v>
      </c>
      <c r="DI43">
        <f>DI$2*EXP(- DI$1 * ($B43*_c+'Input spectra'!$Q42))</f>
        <v>0</v>
      </c>
      <c r="DJ43">
        <f>DJ$2*EXP(- DJ$1 * ($B43*_c+'Input spectra'!$Q42))</f>
        <v>0</v>
      </c>
      <c r="DK43">
        <f>DK$2*EXP(- DK$1 * ($B43*_c+'Input spectra'!$Q42))</f>
        <v>0</v>
      </c>
      <c r="DL43">
        <f>DL$2*EXP(- DL$1 * ($B43*_c+'Input spectra'!$Q42))</f>
        <v>0</v>
      </c>
      <c r="DM43">
        <f>DM$2*EXP(- DM$1 * ($B43*_c+'Input spectra'!$Q42))</f>
        <v>0</v>
      </c>
      <c r="DN43">
        <f>DN$2*EXP(- DN$1 * ($B43*_c+'Input spectra'!$Q42))</f>
        <v>0</v>
      </c>
      <c r="DO43">
        <f>DO$2*EXP(- DO$1 * ($B43*_c+'Input spectra'!$Q42))</f>
        <v>0</v>
      </c>
      <c r="DP43">
        <f>DP$2*EXP(- DP$1 * ($B43*_c+'Input spectra'!$Q42))</f>
        <v>0</v>
      </c>
      <c r="DQ43">
        <f>DQ$2*EXP(- DQ$1 * ($B43*_c+'Input spectra'!$Q42))</f>
        <v>0</v>
      </c>
      <c r="DR43">
        <f>DR$2*EXP(- DR$1 * ($B43*_c+'Input spectra'!$Q42))</f>
        <v>0</v>
      </c>
      <c r="DS43">
        <f>DS$2*EXP(- DS$1 * ($B43*_c+'Input spectra'!$Q42))</f>
        <v>0</v>
      </c>
      <c r="DT43">
        <f>DT$2*EXP(- DT$1 * ($B43*_c+'Input spectra'!$Q42))</f>
        <v>0</v>
      </c>
      <c r="DU43">
        <f>DU$2*EXP(- DU$1 * ($B43*_c+'Input spectra'!$Q42))</f>
        <v>0</v>
      </c>
      <c r="DV43">
        <f>DV$2*EXP(- DV$1 * ($B43*_c+'Input spectra'!$Q42))</f>
        <v>0</v>
      </c>
      <c r="DW43">
        <f>DW$2*EXP(- DW$1 * ($B43*_c+'Input spectra'!$Q42))</f>
        <v>0</v>
      </c>
      <c r="DX43">
        <f>DX$2*EXP(- DX$1 * ($B43*_c+'Input spectra'!$Q42))</f>
        <v>0</v>
      </c>
      <c r="DY43">
        <f>DY$2*EXP(- DY$1 * ($B43*_c+'Input spectra'!$Q42))</f>
        <v>0</v>
      </c>
      <c r="DZ43">
        <f>DZ$2*EXP(- DZ$1 * ($B43*_c+'Input spectra'!$Q42))</f>
        <v>0</v>
      </c>
      <c r="EA43">
        <f>EA$2*EXP(- EA$1 * ($B43*_c+'Input spectra'!$Q42))</f>
        <v>0</v>
      </c>
      <c r="EB43">
        <f>EB$2*EXP(- EB$1 * ($B43*_c+'Input spectra'!$Q42))</f>
        <v>0</v>
      </c>
      <c r="EC43">
        <f>EC$2*EXP(- EC$1 * ($B43*_c+'Input spectra'!$Q42))</f>
        <v>0</v>
      </c>
      <c r="ED43">
        <f>ED$2*EXP(- ED$1 * ($B43*_c+'Input spectra'!$Q42))</f>
        <v>0</v>
      </c>
      <c r="EE43">
        <f>EE$2*EXP(- EE$1 * ($B43*_c+'Input spectra'!$Q42))</f>
        <v>0</v>
      </c>
      <c r="EF43">
        <f>EF$2*EXP(- EF$1 * ($B43*_c+'Input spectra'!$Q42))</f>
        <v>0</v>
      </c>
      <c r="EG43">
        <f>EG$2*EXP(- EG$1 * ($B43*_c+'Input spectra'!$Q42))</f>
        <v>0</v>
      </c>
      <c r="EH43">
        <f>EH$2*EXP(- EH$1 * ($B43*_c+'Input spectra'!$Q42))</f>
        <v>0</v>
      </c>
      <c r="EI43">
        <f>EI$2*EXP(- EI$1 * ($B43*_c+'Input spectra'!$Q42))</f>
        <v>0</v>
      </c>
      <c r="EJ43">
        <f>EJ$2*EXP(- EJ$1 * ($B43*_c+'Input spectra'!$Q42))</f>
        <v>0</v>
      </c>
      <c r="EK43">
        <f>EK$2*EXP(- EK$1 * ($B43*_c+'Input spectra'!$Q42))</f>
        <v>0</v>
      </c>
      <c r="EL43">
        <f>EL$2*EXP(- EL$1 * ($B43*_c+'Input spectra'!$Q42))</f>
        <v>0</v>
      </c>
      <c r="EM43">
        <f>EM$2*EXP(- EM$1 * ($B43*_c+'Input spectra'!$Q42))</f>
        <v>0</v>
      </c>
      <c r="EN43">
        <f>EN$2*EXP(- EN$1 * ($B43*_c+'Input spectra'!$Q42))</f>
        <v>0</v>
      </c>
      <c r="EO43">
        <f>EO$2*EXP(- EO$1 * ($B43*_c+'Input spectra'!$Q42))</f>
        <v>0</v>
      </c>
      <c r="EP43">
        <f>EP$2*EXP(- EP$1 * ($B43*_c+'Input spectra'!$Q42))</f>
        <v>0</v>
      </c>
      <c r="EQ43">
        <f>EQ$2*EXP(- EQ$1 * ($B43*_c+'Input spectra'!$Q42))</f>
        <v>0</v>
      </c>
      <c r="ER43">
        <f>ER$2*EXP(- ER$1 * ($B43*_c+'Input spectra'!$Q42))</f>
        <v>0</v>
      </c>
      <c r="ES43">
        <f>ES$2*EXP(- ES$1 * ($B43*_c+'Input spectra'!$Q42))</f>
        <v>0</v>
      </c>
      <c r="ET43">
        <f>ET$2*EXP(- ET$1 * ($B43*_c+'Input spectra'!$Q42))</f>
        <v>0</v>
      </c>
      <c r="EU43">
        <f>EU$2*EXP(- EU$1 * ($B43*_c+'Input spectra'!$Q42))</f>
        <v>0</v>
      </c>
      <c r="EV43">
        <f>EV$2*EXP(- EV$1 * ($B43*_c+'Input spectra'!$Q42))</f>
        <v>0</v>
      </c>
      <c r="EW43">
        <f>EW$2*EXP(- EW$1 * ($B43*_c+'Input spectra'!$Q42))</f>
        <v>0</v>
      </c>
      <c r="EY43">
        <f t="shared" si="0"/>
        <v>4.0545536450746815E-2</v>
      </c>
      <c r="FB43">
        <f>(1-EXP(-(B43*_c+'Input spectra'!$Q42)*_t))/2</f>
        <v>0.48525685367178545</v>
      </c>
      <c r="FC43">
        <f>LN(1-FB43)/(-(B43*_c+'Input spectra'!$Q42))</f>
        <v>9.42280543204677E-2</v>
      </c>
    </row>
    <row r="44" spans="1:159" x14ac:dyDescent="0.25">
      <c r="A44">
        <v>485</v>
      </c>
      <c r="B44">
        <f>'Input spectra'!B43</f>
        <v>0.20323930223418801</v>
      </c>
      <c r="C44">
        <f>C$2*EXP(- C$1 * ($B44*_c+'Input spectra'!$Q43))</f>
        <v>2.0653927966864227E-2</v>
      </c>
      <c r="D44">
        <f>D$2*EXP(- D$1 * ($B44*_c+'Input spectra'!$Q43))</f>
        <v>1.1081830311006759E-2</v>
      </c>
      <c r="E44">
        <f>E$2*EXP(- E$1 * ($B44*_c+'Input spectra'!$Q43))</f>
        <v>5.9456174235438999E-3</v>
      </c>
      <c r="F44">
        <f>F$2*EXP(- F$1 * ($B44*_c+'Input spectra'!$Q43))</f>
        <v>3.1897651285615163E-3</v>
      </c>
      <c r="G44">
        <f>G$2*EXP(- G$1 * ($B44*_c+'Input spectra'!$Q43))</f>
        <v>1.7111826845719802E-3</v>
      </c>
      <c r="H44">
        <f>H$2*EXP(- H$1 * ($B44*_c+'Input spectra'!$Q43))</f>
        <v>9.1793010047866983E-4</v>
      </c>
      <c r="I44">
        <f>I$2*EXP(- I$1 * ($B44*_c+'Input spectra'!$Q43))</f>
        <v>4.923773178418647E-4</v>
      </c>
      <c r="J44">
        <f>J$2*EXP(- J$1 * ($B44*_c+'Input spectra'!$Q43))</f>
        <v>2.6409566855899749E-4</v>
      </c>
      <c r="K44">
        <f>K$2*EXP(- K$1 * ($B44*_c+'Input spectra'!$Q43))</f>
        <v>1.4164424822388203E-4</v>
      </c>
      <c r="L44">
        <f>L$2*EXP(- L$1 * ($B44*_c+'Input spectra'!$Q43))</f>
        <v>7.596449187315689E-5</v>
      </c>
      <c r="M44">
        <f>M$2*EXP(- M$1 * ($B44*_c+'Input spectra'!$Q43))</f>
        <v>4.0737648101124403E-5</v>
      </c>
      <c r="N44">
        <f>N$2*EXP(- N$1 * ($B44*_c+'Input spectra'!$Q43))</f>
        <v>2.1845121934825435E-5</v>
      </c>
      <c r="O44">
        <f>O$2*EXP(- O$1 * ($B44*_c+'Input spectra'!$Q43))</f>
        <v>1.1713475507237739E-5</v>
      </c>
      <c r="P44">
        <f>P$2*EXP(- P$1 * ($B44*_c+'Input spectra'!$Q43))</f>
        <v>6.2804305566133937E-6</v>
      </c>
      <c r="Q44">
        <f>Q$2*EXP(- Q$1 * ($B44*_c+'Input spectra'!$Q43))</f>
        <v>3.3671693450052806E-6</v>
      </c>
      <c r="R44">
        <f>R$2*EXP(- R$1 * ($B44*_c+'Input spectra'!$Q43))</f>
        <v>1.8051443610195419E-6</v>
      </c>
      <c r="S44">
        <f>S$2*EXP(- S$1 * ($B44*_c+'Input spectra'!$Q43))</f>
        <v>9.6767582049822544E-7</v>
      </c>
      <c r="T44">
        <f>T$2*EXP(- T$1 * ($B44*_c+'Input spectra'!$Q43))</f>
        <v>5.1870248592200396E-7</v>
      </c>
      <c r="U44">
        <f>U$2*EXP(- U$1 * ($B44*_c+'Input spectra'!$Q43))</f>
        <v>2.7802046567499748E-7</v>
      </c>
      <c r="V44">
        <f>V$2*EXP(- V$1 * ($B44*_c+'Input spectra'!$Q43))</f>
        <v>1.4900632218272698E-7</v>
      </c>
      <c r="W44">
        <f>W$2*EXP(- W$1 * ($B44*_c+'Input spectra'!$Q43))</f>
        <v>7.9854905225273027E-8</v>
      </c>
      <c r="X44">
        <f>X$2*EXP(- X$1 * ($B44*_c+'Input spectra'!$Q43))</f>
        <v>4.2792429571510929E-8</v>
      </c>
      <c r="Y44">
        <f>Y$2*EXP(- Y$1 * ($B44*_c+'Input spectra'!$Q43))</f>
        <v>2.292979586868638E-8</v>
      </c>
      <c r="Z44">
        <f>Z$2*EXP(- Z$1 * ($B44*_c+'Input spectra'!$Q43))</f>
        <v>1.2285724464577649E-8</v>
      </c>
      <c r="AA44">
        <f>AA$2*EXP(- AA$1 * ($B44*_c+'Input spectra'!$Q43))</f>
        <v>6.5821552016127785E-9</v>
      </c>
      <c r="AB44">
        <f>AB$2*EXP(- AB$1 * ($B44*_c+'Input spectra'!$Q43))</f>
        <v>3.5261569686116957E-9</v>
      </c>
      <c r="AC44">
        <f>AC$2*EXP(- AC$1 * ($B44*_c+'Input spectra'!$Q43))</f>
        <v>1.888864196372871E-9</v>
      </c>
      <c r="AD44">
        <f>AD$2*EXP(- AD$1 * ($B44*_c+'Input spectra'!$Q43))</f>
        <v>1.011730347294923E-9</v>
      </c>
      <c r="AE44">
        <f>AE$2*EXP(- AE$1 * ($B44*_c+'Input spectra'!$Q43))</f>
        <v>5.4186753299098332E-10</v>
      </c>
      <c r="AF44">
        <f>AF$2*EXP(- AF$1 * ($B44*_c+'Input spectra'!$Q43))</f>
        <v>2.9019180120748146E-10</v>
      </c>
      <c r="AG44">
        <f>AG$2*EXP(- AG$1 * ($B44*_c+'Input spectra'!$Q43))</f>
        <v>1.553961041273245E-10</v>
      </c>
      <c r="AH44">
        <f>AH$2*EXP(- AH$1 * ($B44*_c+'Input spectra'!$Q43))</f>
        <v>8.3206528380300928E-11</v>
      </c>
      <c r="AI44">
        <f>AI$2*EXP(- AI$1 * ($B44*_c+'Input spectra'!$Q43))</f>
        <v>4.4548824884391658E-11</v>
      </c>
      <c r="AJ44">
        <f>AJ$2*EXP(- AJ$1 * ($B44*_c+'Input spectra'!$Q43))</f>
        <v>2.3849316892608676E-11</v>
      </c>
      <c r="AK44">
        <f>AK$2*EXP(- AK$1 * ($B44*_c+'Input spectra'!$Q43))</f>
        <v>1.276661385369362E-11</v>
      </c>
      <c r="AL44">
        <f>AL$2*EXP(- AL$1 * ($B44*_c+'Input spectra'!$Q43))</f>
        <v>6.8333680310328936E-12</v>
      </c>
      <c r="AM44">
        <f>AM$2*EXP(- AM$1 * ($B44*_c+'Input spectra'!$Q43))</f>
        <v>3.6572311619563792E-12</v>
      </c>
      <c r="AN44">
        <f>AN$2*EXP(- AN$1 * ($B44*_c+'Input spectra'!$Q43))</f>
        <v>1.9571661671117973E-12</v>
      </c>
      <c r="AO44">
        <f>AO$2*EXP(- AO$1 * ($B44*_c+'Input spectra'!$Q43))</f>
        <v>1.0472728092438819E-12</v>
      </c>
      <c r="AP44">
        <f>AP$2*EXP(- AP$1 * ($B44*_c+'Input spectra'!$Q43))</f>
        <v>5.60335222352304E-13</v>
      </c>
      <c r="AQ44">
        <f>AQ$2*EXP(- AQ$1 * ($B44*_c+'Input spectra'!$Q43))</f>
        <v>2.997720128209851E-13</v>
      </c>
      <c r="AR44">
        <f>AR$2*EXP(- AR$1 * ($B44*_c+'Input spectra'!$Q43))</f>
        <v>1.6035716999759184E-13</v>
      </c>
      <c r="AS44">
        <f>AS$2*EXP(- AS$1 * ($B44*_c+'Input spectra'!$Q43))</f>
        <v>8.5770681927821134E-14</v>
      </c>
      <c r="AT44">
        <f>AT$2*EXP(- AT$1 * ($B44*_c+'Input spectra'!$Q43))</f>
        <v>4.5871351497971287E-14</v>
      </c>
      <c r="AU44">
        <f>AU$2*EXP(- AU$1 * ($B44*_c+'Input spectra'!$Q43))</f>
        <v>2.452987767746847E-14</v>
      </c>
      <c r="AV44">
        <f>AV$2*EXP(- AV$1 * ($B44*_c+'Input spectra'!$Q43))</f>
        <v>1.3115937873500776E-14</v>
      </c>
      <c r="AW44">
        <f>AW$2*EXP(- AW$1 * ($B44*_c+'Input spectra'!$Q43))</f>
        <v>6.3298610242256215E-15</v>
      </c>
      <c r="AX44">
        <f>AX$2*EXP(- AX$1 * ($B44*_c+'Input spectra'!$Q43))</f>
        <v>2.9364268442745064E-15</v>
      </c>
      <c r="AY44">
        <f>AY$2*EXP(- AY$1 * ($B44*_c+'Input spectra'!$Q43))</f>
        <v>1.4350903744903215E-15</v>
      </c>
      <c r="AZ44">
        <f>AZ$2*EXP(- AZ$1 * ($B44*_c+'Input spectra'!$Q43))</f>
        <v>7.1369245375315467E-16</v>
      </c>
      <c r="BA44">
        <f>BA$2*EXP(- BA$1 * ($B44*_c+'Input spectra'!$Q43))</f>
        <v>3.5844620881983862E-16</v>
      </c>
      <c r="BB44">
        <f>BB$2*EXP(- BB$1 * ($B44*_c+'Input spectra'!$Q43))</f>
        <v>1.8122677295049581E-16</v>
      </c>
      <c r="BC44">
        <f>BC$2*EXP(- BC$1 * ($B44*_c+'Input spectra'!$Q43))</f>
        <v>9.207804262716082E-17</v>
      </c>
      <c r="BD44">
        <f>BD$2*EXP(- BD$1 * ($B44*_c+'Input spectra'!$Q43))</f>
        <v>4.6964014506471319E-17</v>
      </c>
      <c r="BE44">
        <f>BE$2*EXP(- BE$1 * ($B44*_c+'Input spectra'!$Q43))</f>
        <v>2.4029383426478925E-17</v>
      </c>
      <c r="BF44">
        <f>BF$2*EXP(- BF$1 * ($B44*_c+'Input spectra'!$Q43))</f>
        <v>1.2327371773052259E-17</v>
      </c>
      <c r="BG44">
        <f>BG$2*EXP(- BG$1 * ($B44*_c+'Input spectra'!$Q43))</f>
        <v>6.3385106619395623E-18</v>
      </c>
      <c r="BH44">
        <f>BH$2*EXP(- BH$1 * ($B44*_c+'Input spectra'!$Q43))</f>
        <v>3.2656429417974002E-18</v>
      </c>
      <c r="BI44">
        <f>BI$2*EXP(- BI$1 * ($B44*_c+'Input spectra'!$Q43))</f>
        <v>1.6854538781316617E-18</v>
      </c>
      <c r="BJ44">
        <f>BJ$2*EXP(- BJ$1 * ($B44*_c+'Input spectra'!$Q43))</f>
        <v>8.7126952928563565E-19</v>
      </c>
      <c r="BK44">
        <f>BK$2*EXP(- BK$1 * ($B44*_c+'Input spectra'!$Q43))</f>
        <v>4.5103517654502111E-19</v>
      </c>
      <c r="BL44">
        <f>BL$2*EXP(- BL$1 * ($B44*_c+'Input spectra'!$Q43))</f>
        <v>2.3379538742734411E-19</v>
      </c>
      <c r="BM44">
        <f>BM$2*EXP(- BM$1 * ($B44*_c+'Input spectra'!$Q43))</f>
        <v>1.2133407328577708E-19</v>
      </c>
      <c r="BN44">
        <f>BN$2*EXP(- BN$1 * ($B44*_c+'Input spectra'!$Q43))</f>
        <v>6.303926808912983E-20</v>
      </c>
      <c r="BO44">
        <f>BO$2*EXP(- BO$1 * ($B44*_c+'Input spectra'!$Q43))</f>
        <v>3.2785861212124706E-20</v>
      </c>
      <c r="BP44">
        <f>BP$2*EXP(- BP$1 * ($B44*_c+'Input spectra'!$Q43))</f>
        <v>1.7067852548244122E-20</v>
      </c>
      <c r="BQ44">
        <f>BQ$2*EXP(- BQ$1 * ($B44*_c+'Input spectra'!$Q43))</f>
        <v>8.8932678767169306E-21</v>
      </c>
      <c r="BR44">
        <f>BR$2*EXP(- BR$1 * ($B44*_c+'Input spectra'!$Q43))</f>
        <v>4.637782619653638E-21</v>
      </c>
      <c r="BS44">
        <f>BS$2*EXP(- BS$1 * ($B44*_c+'Input spectra'!$Q43))</f>
        <v>2.4204980801550675E-21</v>
      </c>
      <c r="BT44">
        <f>BT$2*EXP(- BT$1 * ($B44*_c+'Input spectra'!$Q43))</f>
        <v>1.2642279199780085E-21</v>
      </c>
      <c r="BU44">
        <f>BU$2*EXP(- BU$1 * ($B44*_c+'Input spectra'!$Q43))</f>
        <v>6.6077721278234775E-22</v>
      </c>
      <c r="BV44">
        <f>BV$2*EXP(- BV$1 * ($B44*_c+'Input spectra'!$Q43))</f>
        <v>3.4560349267260158E-22</v>
      </c>
      <c r="BW44">
        <f>BW$2*EXP(- BW$1 * ($B44*_c+'Input spectra'!$Q43))</f>
        <v>1.808757233605921E-22</v>
      </c>
      <c r="BX44">
        <f>BX$2*EXP(- BX$1 * ($B44*_c+'Input spectra'!$Q43))</f>
        <v>9.4721472025782144E-23</v>
      </c>
      <c r="BY44">
        <f>BY$2*EXP(- BY$1 * ($B44*_c+'Input spectra'!$Q43))</f>
        <v>4.9633003441683581E-23</v>
      </c>
      <c r="BZ44">
        <f>BZ$2*EXP(- BZ$1 * ($B44*_c+'Input spectra'!$Q43))</f>
        <v>2.6021691735331293E-23</v>
      </c>
      <c r="CA44">
        <f>CA$2*EXP(- CA$1 * ($B44*_c+'Input spectra'!$Q43))</f>
        <v>1.365001329955717E-23</v>
      </c>
      <c r="CB44">
        <f>CB$2*EXP(- CB$1 * ($B44*_c+'Input spectra'!$Q43))</f>
        <v>7.1639683588328847E-24</v>
      </c>
      <c r="CC44">
        <f>CC$2*EXP(- CC$1 * ($B44*_c+'Input spectra'!$Q43))</f>
        <v>3.7617368101635911E-24</v>
      </c>
      <c r="CD44">
        <f>CD$2*EXP(- CD$1 * ($B44*_c+'Input spectra'!$Q43))</f>
        <v>1.9761915630716229E-24</v>
      </c>
      <c r="CE44">
        <f>CE$2*EXP(- CE$1 * ($B44*_c+'Input spectra'!$Q43))</f>
        <v>1.0386466461561456E-24</v>
      </c>
      <c r="CF44">
        <f>CF$2*EXP(- CF$1 * ($B44*_c+'Input spectra'!$Q43))</f>
        <v>5.4613184958385189E-25</v>
      </c>
      <c r="CG44">
        <f>CG$2*EXP(- CG$1 * ($B44*_c+'Input spectra'!$Q43))</f>
        <v>2.8728389552955203E-25</v>
      </c>
      <c r="CH44">
        <f>CH$2*EXP(- CH$1 * ($B44*_c+'Input spectra'!$Q43))</f>
        <v>1.511829284046159E-25</v>
      </c>
      <c r="CI44">
        <f>CI$2*EXP(- CI$1 * ($B44*_c+'Input spectra'!$Q43))</f>
        <v>7.9591353989508775E-26</v>
      </c>
      <c r="CJ44">
        <f>CJ$2*EXP(- CJ$1 * ($B44*_c+'Input spectra'!$Q43))</f>
        <v>4.1917465075898789E-26</v>
      </c>
      <c r="CK44">
        <f>CK$2*EXP(- CK$1 * ($B44*_c+'Input spectra'!$Q43))</f>
        <v>2.2084355628130815E-26</v>
      </c>
      <c r="CL44">
        <f>CL$2*EXP(- CL$1 * ($B44*_c+'Input spectra'!$Q43))</f>
        <v>1.1639383215376092E-26</v>
      </c>
      <c r="CM44">
        <f>CM$2*EXP(- CM$1 * ($B44*_c+'Input spectra'!$Q43))</f>
        <v>6.1365728444011047E-27</v>
      </c>
      <c r="CN44">
        <f>CN$2*EXP(- CN$1 * ($B44*_c+'Input spectra'!$Q43))</f>
        <v>3.2364427982767938E-27</v>
      </c>
      <c r="CO44">
        <f>CO$2*EXP(- CO$1 * ($B44*_c+'Input spectra'!$Q43))</f>
        <v>1.7074647379968629E-27</v>
      </c>
      <c r="CP44">
        <f>CP$2*EXP(- CP$1 * ($B44*_c+'Input spectra'!$Q43))</f>
        <v>9.0110039655762015E-28</v>
      </c>
      <c r="CQ44">
        <f>CQ$2*EXP(- CQ$1 * ($B44*_c+'Input spectra'!$Q43))</f>
        <v>3.1496278761185178E-28</v>
      </c>
      <c r="CR44">
        <f>CR$2*EXP(- CR$1 * ($B44*_c+'Input spectra'!$Q43))</f>
        <v>1.110603604762966E-28</v>
      </c>
      <c r="CS44">
        <f>CS$2*EXP(- CS$1 * ($B44*_c+'Input spectra'!$Q43))</f>
        <v>4.1755457329564036E-29</v>
      </c>
      <c r="CT44">
        <f>CT$2*EXP(- CT$1 * ($B44*_c+'Input spectra'!$Q43))</f>
        <v>1.5769570004102671E-29</v>
      </c>
      <c r="CU44">
        <f>CU$2*EXP(- CU$1 * ($B44*_c+'Input spectra'!$Q43))</f>
        <v>5.8455837193061542E-30</v>
      </c>
      <c r="CV44">
        <f>CV$2*EXP(- CV$1 * ($B44*_c+'Input spectra'!$Q43))</f>
        <v>2.0860992711980309E-30</v>
      </c>
      <c r="CW44">
        <f>CW$2*EXP(- CW$1 * ($B44*_c+'Input spectra'!$Q43))</f>
        <v>6.9940693346794164E-31</v>
      </c>
      <c r="CX44">
        <f>CX$2*EXP(- CX$1 * ($B44*_c+'Input spectra'!$Q43))</f>
        <v>2.1173410572928704E-31</v>
      </c>
      <c r="CY44">
        <f>CY$2*EXP(- CY$1 * ($B44*_c+'Input spectra'!$Q43))</f>
        <v>5.3449488185219504E-32</v>
      </c>
      <c r="CZ44">
        <f>CZ$2*EXP(- CZ$1 * ($B44*_c+'Input spectra'!$Q43))</f>
        <v>9.0802033363131965E-33</v>
      </c>
      <c r="DA44">
        <f>DA$2*EXP(- DA$1 * ($B44*_c+'Input spectra'!$Q43))</f>
        <v>3.1313005727668378E-34</v>
      </c>
      <c r="DB44">
        <f>DB$2*EXP(- DB$1 * ($B44*_c+'Input spectra'!$Q43))</f>
        <v>0</v>
      </c>
      <c r="DC44">
        <f>DC$2*EXP(- DC$1 * ($B44*_c+'Input spectra'!$Q43))</f>
        <v>0</v>
      </c>
      <c r="DD44">
        <f>DD$2*EXP(- DD$1 * ($B44*_c+'Input spectra'!$Q43))</f>
        <v>0</v>
      </c>
      <c r="DE44">
        <f>DE$2*EXP(- DE$1 * ($B44*_c+'Input spectra'!$Q43))</f>
        <v>0</v>
      </c>
      <c r="DF44">
        <f>DF$2*EXP(- DF$1 * ($B44*_c+'Input spectra'!$Q43))</f>
        <v>0</v>
      </c>
      <c r="DG44">
        <f>DG$2*EXP(- DG$1 * ($B44*_c+'Input spectra'!$Q43))</f>
        <v>0</v>
      </c>
      <c r="DH44">
        <f>DH$2*EXP(- DH$1 * ($B44*_c+'Input spectra'!$Q43))</f>
        <v>0</v>
      </c>
      <c r="DI44">
        <f>DI$2*EXP(- DI$1 * ($B44*_c+'Input spectra'!$Q43))</f>
        <v>0</v>
      </c>
      <c r="DJ44">
        <f>DJ$2*EXP(- DJ$1 * ($B44*_c+'Input spectra'!$Q43))</f>
        <v>0</v>
      </c>
      <c r="DK44">
        <f>DK$2*EXP(- DK$1 * ($B44*_c+'Input spectra'!$Q43))</f>
        <v>0</v>
      </c>
      <c r="DL44">
        <f>DL$2*EXP(- DL$1 * ($B44*_c+'Input spectra'!$Q43))</f>
        <v>0</v>
      </c>
      <c r="DM44">
        <f>DM$2*EXP(- DM$1 * ($B44*_c+'Input spectra'!$Q43))</f>
        <v>0</v>
      </c>
      <c r="DN44">
        <f>DN$2*EXP(- DN$1 * ($B44*_c+'Input spectra'!$Q43))</f>
        <v>0</v>
      </c>
      <c r="DO44">
        <f>DO$2*EXP(- DO$1 * ($B44*_c+'Input spectra'!$Q43))</f>
        <v>0</v>
      </c>
      <c r="DP44">
        <f>DP$2*EXP(- DP$1 * ($B44*_c+'Input spectra'!$Q43))</f>
        <v>0</v>
      </c>
      <c r="DQ44">
        <f>DQ$2*EXP(- DQ$1 * ($B44*_c+'Input spectra'!$Q43))</f>
        <v>0</v>
      </c>
      <c r="DR44">
        <f>DR$2*EXP(- DR$1 * ($B44*_c+'Input spectra'!$Q43))</f>
        <v>0</v>
      </c>
      <c r="DS44">
        <f>DS$2*EXP(- DS$1 * ($B44*_c+'Input spectra'!$Q43))</f>
        <v>0</v>
      </c>
      <c r="DT44">
        <f>DT$2*EXP(- DT$1 * ($B44*_c+'Input spectra'!$Q43))</f>
        <v>0</v>
      </c>
      <c r="DU44">
        <f>DU$2*EXP(- DU$1 * ($B44*_c+'Input spectra'!$Q43))</f>
        <v>0</v>
      </c>
      <c r="DV44">
        <f>DV$2*EXP(- DV$1 * ($B44*_c+'Input spectra'!$Q43))</f>
        <v>0</v>
      </c>
      <c r="DW44">
        <f>DW$2*EXP(- DW$1 * ($B44*_c+'Input spectra'!$Q43))</f>
        <v>0</v>
      </c>
      <c r="DX44">
        <f>DX$2*EXP(- DX$1 * ($B44*_c+'Input spectra'!$Q43))</f>
        <v>0</v>
      </c>
      <c r="DY44">
        <f>DY$2*EXP(- DY$1 * ($B44*_c+'Input spectra'!$Q43))</f>
        <v>0</v>
      </c>
      <c r="DZ44">
        <f>DZ$2*EXP(- DZ$1 * ($B44*_c+'Input spectra'!$Q43))</f>
        <v>0</v>
      </c>
      <c r="EA44">
        <f>EA$2*EXP(- EA$1 * ($B44*_c+'Input spectra'!$Q43))</f>
        <v>0</v>
      </c>
      <c r="EB44">
        <f>EB$2*EXP(- EB$1 * ($B44*_c+'Input spectra'!$Q43))</f>
        <v>0</v>
      </c>
      <c r="EC44">
        <f>EC$2*EXP(- EC$1 * ($B44*_c+'Input spectra'!$Q43))</f>
        <v>0</v>
      </c>
      <c r="ED44">
        <f>ED$2*EXP(- ED$1 * ($B44*_c+'Input spectra'!$Q43))</f>
        <v>0</v>
      </c>
      <c r="EE44">
        <f>EE$2*EXP(- EE$1 * ($B44*_c+'Input spectra'!$Q43))</f>
        <v>0</v>
      </c>
      <c r="EF44">
        <f>EF$2*EXP(- EF$1 * ($B44*_c+'Input spectra'!$Q43))</f>
        <v>0</v>
      </c>
      <c r="EG44">
        <f>EG$2*EXP(- EG$1 * ($B44*_c+'Input spectra'!$Q43))</f>
        <v>0</v>
      </c>
      <c r="EH44">
        <f>EH$2*EXP(- EH$1 * ($B44*_c+'Input spectra'!$Q43))</f>
        <v>0</v>
      </c>
      <c r="EI44">
        <f>EI$2*EXP(- EI$1 * ($B44*_c+'Input spectra'!$Q43))</f>
        <v>0</v>
      </c>
      <c r="EJ44">
        <f>EJ$2*EXP(- EJ$1 * ($B44*_c+'Input spectra'!$Q43))</f>
        <v>0</v>
      </c>
      <c r="EK44">
        <f>EK$2*EXP(- EK$1 * ($B44*_c+'Input spectra'!$Q43))</f>
        <v>0</v>
      </c>
      <c r="EL44">
        <f>EL$2*EXP(- EL$1 * ($B44*_c+'Input spectra'!$Q43))</f>
        <v>0</v>
      </c>
      <c r="EM44">
        <f>EM$2*EXP(- EM$1 * ($B44*_c+'Input spectra'!$Q43))</f>
        <v>0</v>
      </c>
      <c r="EN44">
        <f>EN$2*EXP(- EN$1 * ($B44*_c+'Input spectra'!$Q43))</f>
        <v>0</v>
      </c>
      <c r="EO44">
        <f>EO$2*EXP(- EO$1 * ($B44*_c+'Input spectra'!$Q43))</f>
        <v>0</v>
      </c>
      <c r="EP44">
        <f>EP$2*EXP(- EP$1 * ($B44*_c+'Input spectra'!$Q43))</f>
        <v>0</v>
      </c>
      <c r="EQ44">
        <f>EQ$2*EXP(- EQ$1 * ($B44*_c+'Input spectra'!$Q43))</f>
        <v>0</v>
      </c>
      <c r="ER44">
        <f>ER$2*EXP(- ER$1 * ($B44*_c+'Input spectra'!$Q43))</f>
        <v>0</v>
      </c>
      <c r="ES44">
        <f>ES$2*EXP(- ES$1 * ($B44*_c+'Input spectra'!$Q43))</f>
        <v>0</v>
      </c>
      <c r="ET44">
        <f>ET$2*EXP(- ET$1 * ($B44*_c+'Input spectra'!$Q43))</f>
        <v>0</v>
      </c>
      <c r="EU44">
        <f>EU$2*EXP(- EU$1 * ($B44*_c+'Input spectra'!$Q43))</f>
        <v>0</v>
      </c>
      <c r="EV44">
        <f>EV$2*EXP(- EV$1 * ($B44*_c+'Input spectra'!$Q43))</f>
        <v>0</v>
      </c>
      <c r="EW44">
        <f>EW$2*EXP(- EW$1 * ($B44*_c+'Input spectra'!$Q43))</f>
        <v>0</v>
      </c>
      <c r="EY44">
        <f t="shared" si="0"/>
        <v>4.4562169774710565E-2</v>
      </c>
      <c r="FB44">
        <f>(1-EXP(-(B44*_c+'Input spectra'!$Q43)*_t))/2</f>
        <v>0.47693858613912382</v>
      </c>
      <c r="FC44">
        <f>LN(1-FB44)/(-(B44*_c+'Input spectra'!$Q43))</f>
        <v>0.10532545142860757</v>
      </c>
    </row>
    <row r="45" spans="1:159" x14ac:dyDescent="0.25">
      <c r="A45">
        <v>490</v>
      </c>
      <c r="B45">
        <f>'Input spectra'!B44</f>
        <v>0.174931414341262</v>
      </c>
      <c r="C45">
        <f>C$2*EXP(- C$1 * ($B45*_c+'Input spectra'!$Q44))</f>
        <v>2.0653927966864227E-2</v>
      </c>
      <c r="D45">
        <f>D$2*EXP(- D$1 * ($B45*_c+'Input spectra'!$Q44))</f>
        <v>1.2064287777048183E-2</v>
      </c>
      <c r="E45">
        <f>E$2*EXP(- E$1 * ($B45*_c+'Input spectra'!$Q44))</f>
        <v>7.0465631016523042E-3</v>
      </c>
      <c r="F45">
        <f>F$2*EXP(- F$1 * ($B45*_c+'Input spectra'!$Q44))</f>
        <v>4.1155632729293059E-3</v>
      </c>
      <c r="G45">
        <f>G$2*EXP(- G$1 * ($B45*_c+'Input spectra'!$Q44))</f>
        <v>2.4035720566092165E-3</v>
      </c>
      <c r="H45">
        <f>H$2*EXP(- H$1 * ($B45*_c+'Input spectra'!$Q44))</f>
        <v>1.4036556336813292E-3</v>
      </c>
      <c r="I45">
        <f>I$2*EXP(- I$1 * ($B45*_c+'Input spectra'!$Q44))</f>
        <v>8.1967028720489744E-4</v>
      </c>
      <c r="J45">
        <f>J$2*EXP(- J$1 * ($B45*_c+'Input spectra'!$Q44))</f>
        <v>4.7862196431161633E-4</v>
      </c>
      <c r="K45">
        <f>K$2*EXP(- K$1 * ($B45*_c+'Input spectra'!$Q44))</f>
        <v>2.7946053267336205E-4</v>
      </c>
      <c r="L45">
        <f>L$2*EXP(- L$1 * ($B45*_c+'Input spectra'!$Q44))</f>
        <v>1.631632578925683E-4</v>
      </c>
      <c r="M45">
        <f>M$2*EXP(- M$1 * ($B45*_c+'Input spectra'!$Q44))</f>
        <v>9.5257214073370046E-5</v>
      </c>
      <c r="N45">
        <f>N$2*EXP(- N$1 * ($B45*_c+'Input spectra'!$Q44))</f>
        <v>5.5609192535967478E-5</v>
      </c>
      <c r="O45">
        <f>O$2*EXP(- O$1 * ($B45*_c+'Input spectra'!$Q44))</f>
        <v>3.2461462468182632E-5</v>
      </c>
      <c r="P45">
        <f>P$2*EXP(- P$1 * ($B45*_c+'Input spectra'!$Q44))</f>
        <v>1.8947936406087511E-5</v>
      </c>
      <c r="Q45">
        <f>Q$2*EXP(- Q$1 * ($B45*_c+'Input spectra'!$Q44))</f>
        <v>1.1059300322707819E-5</v>
      </c>
      <c r="R45">
        <f>R$2*EXP(- R$1 * ($B45*_c+'Input spectra'!$Q44))</f>
        <v>6.4545329806793191E-6</v>
      </c>
      <c r="S45">
        <f>S$2*EXP(- S$1 * ($B45*_c+'Input spectra'!$Q44))</f>
        <v>3.7668035145347958E-6</v>
      </c>
      <c r="T45">
        <f>T$2*EXP(- T$1 * ($B45*_c+'Input spectra'!$Q44))</f>
        <v>2.1981210199794647E-6</v>
      </c>
      <c r="U45">
        <f>U$2*EXP(- U$1 * ($B45*_c+'Input spectra'!$Q44))</f>
        <v>1.2826265596085664E-6</v>
      </c>
      <c r="V45">
        <f>V$2*EXP(- V$1 * ($B45*_c+'Input spectra'!$Q44))</f>
        <v>7.4837341281069885E-7</v>
      </c>
      <c r="W45">
        <f>W$2*EXP(- W$1 * ($B45*_c+'Input spectra'!$Q44))</f>
        <v>4.3662182999079616E-7</v>
      </c>
      <c r="X45">
        <f>X$2*EXP(- X$1 * ($B45*_c+'Input spectra'!$Q44))</f>
        <v>2.5471879050762976E-7</v>
      </c>
      <c r="Y45">
        <f>Y$2*EXP(- Y$1 * ($B45*_c+'Input spectra'!$Q44))</f>
        <v>1.4858823368000446E-7</v>
      </c>
      <c r="Z45">
        <f>Z$2*EXP(- Z$1 * ($B45*_c+'Input spectra'!$Q44))</f>
        <v>8.667127692476228E-8</v>
      </c>
      <c r="AA45">
        <f>AA$2*EXP(- AA$1 * ($B45*_c+'Input spectra'!$Q44))</f>
        <v>5.0551347274925218E-8</v>
      </c>
      <c r="AB45">
        <f>AB$2*EXP(- AB$1 * ($B45*_c+'Input spectra'!$Q44))</f>
        <v>2.9481966605723188E-8</v>
      </c>
      <c r="AC45">
        <f>AC$2*EXP(- AC$1 * ($B45*_c+'Input spectra'!$Q44))</f>
        <v>1.7192765340062141E-8</v>
      </c>
      <c r="AD45">
        <f>AD$2*EXP(- AD$1 * ($B45*_c+'Input spectra'!$Q44))</f>
        <v>1.0025359857320142E-8</v>
      </c>
      <c r="AE45">
        <f>AE$2*EXP(- AE$1 * ($B45*_c+'Input spectra'!$Q44))</f>
        <v>5.8454576170460929E-9</v>
      </c>
      <c r="AF45">
        <f>AF$2*EXP(- AF$1 * ($B45*_c+'Input spectra'!$Q44))</f>
        <v>3.4080088685401873E-9</v>
      </c>
      <c r="AG45">
        <f>AG$2*EXP(- AG$1 * ($B45*_c+'Input spectra'!$Q44))</f>
        <v>1.9867622387990714E-9</v>
      </c>
      <c r="AH45">
        <f>AH$2*EXP(- AH$1 * ($B45*_c+'Input spectra'!$Q44))</f>
        <v>1.1581194759375219E-9</v>
      </c>
      <c r="AI45">
        <f>AI$2*EXP(- AI$1 * ($B45*_c+'Input spectra'!$Q44))</f>
        <v>6.7502896389778022E-10</v>
      </c>
      <c r="AJ45">
        <f>AJ$2*EXP(- AJ$1 * ($B45*_c+'Input spectra'!$Q44))</f>
        <v>3.9341624753694272E-10</v>
      </c>
      <c r="AK45">
        <f>AK$2*EXP(- AK$1 * ($B45*_c+'Input spectra'!$Q44))</f>
        <v>2.2926737708874403E-10</v>
      </c>
      <c r="AL45">
        <f>AL$2*EXP(- AL$1 * ($B45*_c+'Input spectra'!$Q44))</f>
        <v>1.3359541203096749E-10</v>
      </c>
      <c r="AM45">
        <f>AM$2*EXP(- AM$1 * ($B45*_c+'Input spectra'!$Q44))</f>
        <v>7.7839374273129351E-11</v>
      </c>
      <c r="AN45">
        <f>AN$2*EXP(- AN$1 * ($B45*_c+'Input spectra'!$Q44))</f>
        <v>4.5348697365303103E-11</v>
      </c>
      <c r="AO45">
        <f>AO$2*EXP(- AO$1 * ($B45*_c+'Input spectra'!$Q44))</f>
        <v>2.641722147106854E-11</v>
      </c>
      <c r="AP45">
        <f>AP$2*EXP(- AP$1 * ($B45*_c+'Input spectra'!$Q44))</f>
        <v>1.5387406408122316E-11</v>
      </c>
      <c r="AQ45">
        <f>AQ$2*EXP(- AQ$1 * ($B45*_c+'Input spectra'!$Q44))</f>
        <v>8.9618728505351835E-12</v>
      </c>
      <c r="AR45">
        <f>AR$2*EXP(- AR$1 * ($B45*_c+'Input spectra'!$Q44))</f>
        <v>5.2189876533805575E-12</v>
      </c>
      <c r="AS45">
        <f>AS$2*EXP(- AS$1 * ($B45*_c+'Input spectra'!$Q44))</f>
        <v>3.0389737000387753E-12</v>
      </c>
      <c r="AT45">
        <f>AT$2*EXP(- AT$1 * ($B45*_c+'Input spectra'!$Q44))</f>
        <v>1.7693746745185535E-12</v>
      </c>
      <c r="AU45">
        <f>AU$2*EXP(- AU$1 * ($B45*_c+'Input spectra'!$Q44))</f>
        <v>1.030063138301807E-12</v>
      </c>
      <c r="AV45">
        <f>AV$2*EXP(- AV$1 * ($B45*_c+'Input spectra'!$Q44))</f>
        <v>5.9959500540388908E-13</v>
      </c>
      <c r="AW45">
        <f>AW$2*EXP(- AW$1 * ($B45*_c+'Input spectra'!$Q44))</f>
        <v>3.1502355122771969E-13</v>
      </c>
      <c r="AX45">
        <f>AX$2*EXP(- AX$1 * ($B45*_c+'Input spectra'!$Q44))</f>
        <v>1.5909562095432192E-13</v>
      </c>
      <c r="AY45">
        <f>AY$2*EXP(- AY$1 * ($B45*_c+'Input spectra'!$Q44))</f>
        <v>8.4646398419077752E-14</v>
      </c>
      <c r="AZ45">
        <f>AZ$2*EXP(- AZ$1 * ($B45*_c+'Input spectra'!$Q44))</f>
        <v>4.5827960470817123E-14</v>
      </c>
      <c r="BA45">
        <f>BA$2*EXP(- BA$1 * ($B45*_c+'Input spectra'!$Q44))</f>
        <v>2.5057261696314019E-14</v>
      </c>
      <c r="BB45">
        <f>BB$2*EXP(- BB$1 * ($B45*_c+'Input spectra'!$Q44))</f>
        <v>1.379183862476051E-14</v>
      </c>
      <c r="BC45">
        <f>BC$2*EXP(- BC$1 * ($B45*_c+'Input spectra'!$Q44))</f>
        <v>7.6286217305913414E-15</v>
      </c>
      <c r="BD45">
        <f>BD$2*EXP(- BD$1 * ($B45*_c+'Input spectra'!$Q44))</f>
        <v>4.2358971630230126E-15</v>
      </c>
      <c r="BE45">
        <f>BE$2*EXP(- BE$1 * ($B45*_c+'Input spectra'!$Q44))</f>
        <v>2.3594621459205442E-15</v>
      </c>
      <c r="BF45">
        <f>BF$2*EXP(- BF$1 * ($B45*_c+'Input spectra'!$Q44))</f>
        <v>1.3177440773223346E-15</v>
      </c>
      <c r="BG45">
        <f>BG$2*EXP(- BG$1 * ($B45*_c+'Input spectra'!$Q44))</f>
        <v>7.3762902369095563E-16</v>
      </c>
      <c r="BH45">
        <f>BH$2*EXP(- BH$1 * ($B45*_c+'Input spectra'!$Q44))</f>
        <v>4.1372299699889933E-16</v>
      </c>
      <c r="BI45">
        <f>BI$2*EXP(- BI$1 * ($B45*_c+'Input spectra'!$Q44))</f>
        <v>2.3245989050051583E-16</v>
      </c>
      <c r="BJ45">
        <f>BJ$2*EXP(- BJ$1 * ($B45*_c+'Input spectra'!$Q44))</f>
        <v>1.3081991853788934E-16</v>
      </c>
      <c r="BK45">
        <f>BK$2*EXP(- BK$1 * ($B45*_c+'Input spectra'!$Q44))</f>
        <v>7.3726217819431506E-17</v>
      </c>
      <c r="BL45">
        <f>BL$2*EXP(- BL$1 * ($B45*_c+'Input spectra'!$Q44))</f>
        <v>4.1604247559315986E-17</v>
      </c>
      <c r="BM45">
        <f>BM$2*EXP(- BM$1 * ($B45*_c+'Input spectra'!$Q44))</f>
        <v>2.3505781946216132E-17</v>
      </c>
      <c r="BN45">
        <f>BN$2*EXP(- BN$1 * ($B45*_c+'Input spectra'!$Q44))</f>
        <v>1.3295151180924904E-17</v>
      </c>
      <c r="BO45">
        <f>BO$2*EXP(- BO$1 * ($B45*_c+'Input spectra'!$Q44))</f>
        <v>7.5276411278475037E-18</v>
      </c>
      <c r="BP45">
        <f>BP$2*EXP(- BP$1 * ($B45*_c+'Input spectra'!$Q44))</f>
        <v>4.2662017046238148E-18</v>
      </c>
      <c r="BQ45">
        <f>BQ$2*EXP(- BQ$1 * ($B45*_c+'Input spectra'!$Q44))</f>
        <v>2.4199927729261105E-18</v>
      </c>
      <c r="BR45">
        <f>BR$2*EXP(- BR$1 * ($B45*_c+'Input spectra'!$Q44))</f>
        <v>1.3738941553839514E-18</v>
      </c>
      <c r="BS45">
        <f>BS$2*EXP(- BS$1 * ($B45*_c+'Input spectra'!$Q44))</f>
        <v>7.8061667148085491E-19</v>
      </c>
      <c r="BT45">
        <f>BT$2*EXP(- BT$1 * ($B45*_c+'Input spectra'!$Q44))</f>
        <v>4.4386269869401532E-19</v>
      </c>
      <c r="BU45">
        <f>BU$2*EXP(- BU$1 * ($B45*_c+'Input spectra'!$Q44))</f>
        <v>2.5256229896203523E-19</v>
      </c>
      <c r="BV45">
        <f>BV$2*EXP(- BV$1 * ($B45*_c+'Input spectra'!$Q44))</f>
        <v>1.4380758050245489E-19</v>
      </c>
      <c r="BW45">
        <f>BW$2*EXP(- BW$1 * ($B45*_c+'Input spectra'!$Q44))</f>
        <v>8.193588143307653E-20</v>
      </c>
      <c r="BX45">
        <f>BX$2*EXP(- BX$1 * ($B45*_c+'Input spectra'!$Q44))</f>
        <v>4.6712432148901533E-20</v>
      </c>
      <c r="BY45">
        <f>BY$2*EXP(- BY$1 * ($B45*_c+'Input spectra'!$Q44))</f>
        <v>2.6646783305940559E-20</v>
      </c>
      <c r="BZ45">
        <f>BZ$2*EXP(- BZ$1 * ($B45*_c+'Input spectra'!$Q44))</f>
        <v>1.5208975273621424E-20</v>
      </c>
      <c r="CA45">
        <f>CA$2*EXP(- CA$1 * ($B45*_c+'Input spectra'!$Q44))</f>
        <v>8.6853573747550985E-21</v>
      </c>
      <c r="CB45">
        <f>CB$2*EXP(- CB$1 * ($B45*_c+'Input spectra'!$Q44))</f>
        <v>4.962476576346894E-21</v>
      </c>
      <c r="CC45">
        <f>CC$2*EXP(- CC$1 * ($B45*_c+'Input spectra'!$Q44))</f>
        <v>2.836765327026969E-21</v>
      </c>
      <c r="CD45">
        <f>CD$2*EXP(- CD$1 * ($B45*_c+'Input spectra'!$Q44))</f>
        <v>1.6223861730178159E-21</v>
      </c>
      <c r="CE45">
        <f>CE$2*EXP(- CE$1 * ($B45*_c+'Input spectra'!$Q44))</f>
        <v>9.2828901441047288E-22</v>
      </c>
      <c r="CF45">
        <f>CF$2*EXP(- CF$1 * ($B45*_c+'Input spectra'!$Q44))</f>
        <v>5.3137740657855695E-22</v>
      </c>
      <c r="CG45">
        <f>CG$2*EXP(- CG$1 * ($B45*_c+'Input spectra'!$Q44))</f>
        <v>3.0430357439948718E-22</v>
      </c>
      <c r="CH45">
        <f>CH$2*EXP(- CH$1 * ($B45*_c+'Input spectra'!$Q44))</f>
        <v>1.7433665874562916E-22</v>
      </c>
      <c r="CI45">
        <f>CI$2*EXP(- CI$1 * ($B45*_c+'Input spectra'!$Q44))</f>
        <v>9.9917612953061467E-23</v>
      </c>
      <c r="CJ45">
        <f>CJ$2*EXP(- CJ$1 * ($B45*_c+'Input spectra'!$Q44))</f>
        <v>5.7287696612886431E-23</v>
      </c>
      <c r="CK45">
        <f>CK$2*EXP(- CK$1 * ($B45*_c+'Input spectra'!$Q44))</f>
        <v>3.2858011251128675E-23</v>
      </c>
      <c r="CL45">
        <f>CL$2*EXP(- CL$1 * ($B45*_c+'Input spectra'!$Q44))</f>
        <v>1.8852836512455699E-23</v>
      </c>
      <c r="CM45">
        <f>CM$2*EXP(- CM$1 * ($B45*_c+'Input spectra'!$Q44))</f>
        <v>1.0820885971151483E-23</v>
      </c>
      <c r="CN45">
        <f>CN$2*EXP(- CN$1 * ($B45*_c+'Input spectra'!$Q44))</f>
        <v>6.2129098869035314E-24</v>
      </c>
      <c r="CO45">
        <f>CO$2*EXP(- CO$1 * ($B45*_c+'Input spectra'!$Q44))</f>
        <v>3.5683632244006741E-24</v>
      </c>
      <c r="CP45">
        <f>CP$2*EXP(- CP$1 * ($B45*_c+'Input spectra'!$Q44))</f>
        <v>2.0501266185987013E-24</v>
      </c>
      <c r="CQ45">
        <f>CQ$2*EXP(- CQ$1 * ($B45*_c+'Input spectra'!$Q44))</f>
        <v>7.8011196974228843E-25</v>
      </c>
      <c r="CR45">
        <f>CR$2*EXP(- CR$1 * ($B45*_c+'Input spectra'!$Q44))</f>
        <v>2.9946561759533088E-25</v>
      </c>
      <c r="CS45">
        <f>CS$2*EXP(- CS$1 * ($B45*_c+'Input spectra'!$Q44))</f>
        <v>1.2257201493135951E-25</v>
      </c>
      <c r="CT45">
        <f>CT$2*EXP(- CT$1 * ($B45*_c+'Input spectra'!$Q44))</f>
        <v>5.0395078317972665E-26</v>
      </c>
      <c r="CU45">
        <f>CU$2*EXP(- CU$1 * ($B45*_c+'Input spectra'!$Q44))</f>
        <v>2.0336974786617012E-26</v>
      </c>
      <c r="CV45">
        <f>CV$2*EXP(- CV$1 * ($B45*_c+'Input spectra'!$Q44))</f>
        <v>7.9010285140554067E-27</v>
      </c>
      <c r="CW45">
        <f>CW$2*EXP(- CW$1 * ($B45*_c+'Input spectra'!$Q44))</f>
        <v>2.883824209839019E-27</v>
      </c>
      <c r="CX45">
        <f>CX$2*EXP(- CX$1 * ($B45*_c+'Input spectra'!$Q44))</f>
        <v>9.5042939871894949E-28</v>
      </c>
      <c r="CY45">
        <f>CY$2*EXP(- CY$1 * ($B45*_c+'Input spectra'!$Q44))</f>
        <v>2.6119375303855591E-28</v>
      </c>
      <c r="CZ45">
        <f>CZ$2*EXP(- CZ$1 * ($B45*_c+'Input spectra'!$Q44))</f>
        <v>4.8306436472885903E-29</v>
      </c>
      <c r="DA45">
        <f>DA$2*EXP(- DA$1 * ($B45*_c+'Input spectra'!$Q44))</f>
        <v>1.8135284663821742E-30</v>
      </c>
      <c r="DB45">
        <f>DB$2*EXP(- DB$1 * ($B45*_c+'Input spectra'!$Q44))</f>
        <v>0</v>
      </c>
      <c r="DC45">
        <f>DC$2*EXP(- DC$1 * ($B45*_c+'Input spectra'!$Q44))</f>
        <v>0</v>
      </c>
      <c r="DD45">
        <f>DD$2*EXP(- DD$1 * ($B45*_c+'Input spectra'!$Q44))</f>
        <v>0</v>
      </c>
      <c r="DE45">
        <f>DE$2*EXP(- DE$1 * ($B45*_c+'Input spectra'!$Q44))</f>
        <v>0</v>
      </c>
      <c r="DF45">
        <f>DF$2*EXP(- DF$1 * ($B45*_c+'Input spectra'!$Q44))</f>
        <v>0</v>
      </c>
      <c r="DG45">
        <f>DG$2*EXP(- DG$1 * ($B45*_c+'Input spectra'!$Q44))</f>
        <v>0</v>
      </c>
      <c r="DH45">
        <f>DH$2*EXP(- DH$1 * ($B45*_c+'Input spectra'!$Q44))</f>
        <v>0</v>
      </c>
      <c r="DI45">
        <f>DI$2*EXP(- DI$1 * ($B45*_c+'Input spectra'!$Q44))</f>
        <v>0</v>
      </c>
      <c r="DJ45">
        <f>DJ$2*EXP(- DJ$1 * ($B45*_c+'Input spectra'!$Q44))</f>
        <v>0</v>
      </c>
      <c r="DK45">
        <f>DK$2*EXP(- DK$1 * ($B45*_c+'Input spectra'!$Q44))</f>
        <v>0</v>
      </c>
      <c r="DL45">
        <f>DL$2*EXP(- DL$1 * ($B45*_c+'Input spectra'!$Q44))</f>
        <v>0</v>
      </c>
      <c r="DM45">
        <f>DM$2*EXP(- DM$1 * ($B45*_c+'Input spectra'!$Q44))</f>
        <v>0</v>
      </c>
      <c r="DN45">
        <f>DN$2*EXP(- DN$1 * ($B45*_c+'Input spectra'!$Q44))</f>
        <v>0</v>
      </c>
      <c r="DO45">
        <f>DO$2*EXP(- DO$1 * ($B45*_c+'Input spectra'!$Q44))</f>
        <v>0</v>
      </c>
      <c r="DP45">
        <f>DP$2*EXP(- DP$1 * ($B45*_c+'Input spectra'!$Q44))</f>
        <v>0</v>
      </c>
      <c r="DQ45">
        <f>DQ$2*EXP(- DQ$1 * ($B45*_c+'Input spectra'!$Q44))</f>
        <v>0</v>
      </c>
      <c r="DR45">
        <f>DR$2*EXP(- DR$1 * ($B45*_c+'Input spectra'!$Q44))</f>
        <v>0</v>
      </c>
      <c r="DS45">
        <f>DS$2*EXP(- DS$1 * ($B45*_c+'Input spectra'!$Q44))</f>
        <v>0</v>
      </c>
      <c r="DT45">
        <f>DT$2*EXP(- DT$1 * ($B45*_c+'Input spectra'!$Q44))</f>
        <v>0</v>
      </c>
      <c r="DU45">
        <f>DU$2*EXP(- DU$1 * ($B45*_c+'Input spectra'!$Q44))</f>
        <v>0</v>
      </c>
      <c r="DV45">
        <f>DV$2*EXP(- DV$1 * ($B45*_c+'Input spectra'!$Q44))</f>
        <v>0</v>
      </c>
      <c r="DW45">
        <f>DW$2*EXP(- DW$1 * ($B45*_c+'Input spectra'!$Q44))</f>
        <v>0</v>
      </c>
      <c r="DX45">
        <f>DX$2*EXP(- DX$1 * ($B45*_c+'Input spectra'!$Q44))</f>
        <v>0</v>
      </c>
      <c r="DY45">
        <f>DY$2*EXP(- DY$1 * ($B45*_c+'Input spectra'!$Q44))</f>
        <v>0</v>
      </c>
      <c r="DZ45">
        <f>DZ$2*EXP(- DZ$1 * ($B45*_c+'Input spectra'!$Q44))</f>
        <v>0</v>
      </c>
      <c r="EA45">
        <f>EA$2*EXP(- EA$1 * ($B45*_c+'Input spectra'!$Q44))</f>
        <v>0</v>
      </c>
      <c r="EB45">
        <f>EB$2*EXP(- EB$1 * ($B45*_c+'Input spectra'!$Q44))</f>
        <v>0</v>
      </c>
      <c r="EC45">
        <f>EC$2*EXP(- EC$1 * ($B45*_c+'Input spectra'!$Q44))</f>
        <v>0</v>
      </c>
      <c r="ED45">
        <f>ED$2*EXP(- ED$1 * ($B45*_c+'Input spectra'!$Q44))</f>
        <v>0</v>
      </c>
      <c r="EE45">
        <f>EE$2*EXP(- EE$1 * ($B45*_c+'Input spectra'!$Q44))</f>
        <v>0</v>
      </c>
      <c r="EF45">
        <f>EF$2*EXP(- EF$1 * ($B45*_c+'Input spectra'!$Q44))</f>
        <v>0</v>
      </c>
      <c r="EG45">
        <f>EG$2*EXP(- EG$1 * ($B45*_c+'Input spectra'!$Q44))</f>
        <v>0</v>
      </c>
      <c r="EH45">
        <f>EH$2*EXP(- EH$1 * ($B45*_c+'Input spectra'!$Q44))</f>
        <v>0</v>
      </c>
      <c r="EI45">
        <f>EI$2*EXP(- EI$1 * ($B45*_c+'Input spectra'!$Q44))</f>
        <v>0</v>
      </c>
      <c r="EJ45">
        <f>EJ$2*EXP(- EJ$1 * ($B45*_c+'Input spectra'!$Q44))</f>
        <v>0</v>
      </c>
      <c r="EK45">
        <f>EK$2*EXP(- EK$1 * ($B45*_c+'Input spectra'!$Q44))</f>
        <v>0</v>
      </c>
      <c r="EL45">
        <f>EL$2*EXP(- EL$1 * ($B45*_c+'Input spectra'!$Q44))</f>
        <v>0</v>
      </c>
      <c r="EM45">
        <f>EM$2*EXP(- EM$1 * ($B45*_c+'Input spectra'!$Q44))</f>
        <v>0</v>
      </c>
      <c r="EN45">
        <f>EN$2*EXP(- EN$1 * ($B45*_c+'Input spectra'!$Q44))</f>
        <v>0</v>
      </c>
      <c r="EO45">
        <f>EO$2*EXP(- EO$1 * ($B45*_c+'Input spectra'!$Q44))</f>
        <v>0</v>
      </c>
      <c r="EP45">
        <f>EP$2*EXP(- EP$1 * ($B45*_c+'Input spectra'!$Q44))</f>
        <v>0</v>
      </c>
      <c r="EQ45">
        <f>EQ$2*EXP(- EQ$1 * ($B45*_c+'Input spectra'!$Q44))</f>
        <v>0</v>
      </c>
      <c r="ER45">
        <f>ER$2*EXP(- ER$1 * ($B45*_c+'Input spectra'!$Q44))</f>
        <v>0</v>
      </c>
      <c r="ES45">
        <f>ES$2*EXP(- ES$1 * ($B45*_c+'Input spectra'!$Q44))</f>
        <v>0</v>
      </c>
      <c r="ET45">
        <f>ET$2*EXP(- ET$1 * ($B45*_c+'Input spectra'!$Q44))</f>
        <v>0</v>
      </c>
      <c r="EU45">
        <f>EU$2*EXP(- EU$1 * ($B45*_c+'Input spectra'!$Q44))</f>
        <v>0</v>
      </c>
      <c r="EV45">
        <f>EV$2*EXP(- EV$1 * ($B45*_c+'Input spectra'!$Q44))</f>
        <v>0</v>
      </c>
      <c r="EW45">
        <f>EW$2*EXP(- EW$1 * ($B45*_c+'Input spectra'!$Q44))</f>
        <v>0</v>
      </c>
      <c r="EY45">
        <f t="shared" si="0"/>
        <v>4.9657319281659555E-2</v>
      </c>
      <c r="FB45">
        <f>(1-EXP(-(B45*_c+'Input spectra'!$Q44)*_t))/2</f>
        <v>0.46473556813356975</v>
      </c>
      <c r="FC45">
        <f>LN(1-FB45)/(-(B45*_c+'Input spectra'!$Q44))</f>
        <v>0.11784639193656901</v>
      </c>
    </row>
    <row r="46" spans="1:159" x14ac:dyDescent="0.25">
      <c r="A46">
        <v>495</v>
      </c>
      <c r="B46">
        <f>'Input spectra'!B45</f>
        <v>0.14741165750235599</v>
      </c>
      <c r="C46">
        <f>C$2*EXP(- C$1 * ($B46*_c+'Input spectra'!$Q45))</f>
        <v>2.0653927966864227E-2</v>
      </c>
      <c r="D46">
        <f>D$2*EXP(- D$1 * ($B46*_c+'Input spectra'!$Q45))</f>
        <v>1.3102827924324864E-2</v>
      </c>
      <c r="E46">
        <f>E$2*EXP(- E$1 * ($B46*_c+'Input spectra'!$Q45))</f>
        <v>8.3119714772569731E-3</v>
      </c>
      <c r="F46">
        <f>F$2*EXP(- F$1 * ($B46*_c+'Input spectra'!$Q45))</f>
        <v>5.2725332995843983E-3</v>
      </c>
      <c r="G46">
        <f>G$2*EXP(- G$1 * ($B46*_c+'Input spectra'!$Q45))</f>
        <v>3.3443409308643634E-3</v>
      </c>
      <c r="H46">
        <f>H$2*EXP(- H$1 * ($B46*_c+'Input spectra'!$Q45))</f>
        <v>2.1211790069374336E-3</v>
      </c>
      <c r="I46">
        <f>I$2*EXP(- I$1 * ($B46*_c+'Input spectra'!$Q45))</f>
        <v>1.3453004547549267E-3</v>
      </c>
      <c r="J46">
        <f>J$2*EXP(- J$1 * ($B46*_c+'Input spectra'!$Q45))</f>
        <v>8.5317097239152894E-4</v>
      </c>
      <c r="K46">
        <f>K$2*EXP(- K$1 * ($B46*_c+'Input spectra'!$Q45))</f>
        <v>5.4103738840469877E-4</v>
      </c>
      <c r="L46">
        <f>L$2*EXP(- L$1 * ($B46*_c+'Input spectra'!$Q45))</f>
        <v>3.4307771850769671E-4</v>
      </c>
      <c r="M46">
        <f>M$2*EXP(- M$1 * ($B46*_c+'Input spectra'!$Q45))</f>
        <v>2.1753611606285868E-4</v>
      </c>
      <c r="N46">
        <f>N$2*EXP(- N$1 * ($B46*_c+'Input spectra'!$Q45))</f>
        <v>1.3792513982773091E-4</v>
      </c>
      <c r="O46">
        <f>O$2*EXP(- O$1 * ($B46*_c+'Input spectra'!$Q45))</f>
        <v>8.7443649600946232E-5</v>
      </c>
      <c r="P46">
        <f>P$2*EXP(- P$1 * ($B46*_c+'Input spectra'!$Q45))</f>
        <v>5.5435179898695123E-5</v>
      </c>
      <c r="Q46">
        <f>Q$2*EXP(- Q$1 * ($B46*_c+'Input spectra'!$Q45))</f>
        <v>3.5141034635387658E-5</v>
      </c>
      <c r="R46">
        <f>R$2*EXP(- R$1 * ($B46*_c+'Input spectra'!$Q45))</f>
        <v>2.227486424680367E-5</v>
      </c>
      <c r="S46">
        <f>S$2*EXP(- S$1 * ($B46*_c+'Input spectra'!$Q45))</f>
        <v>1.4118434979095351E-5</v>
      </c>
      <c r="T46">
        <f>T$2*EXP(- T$1 * ($B46*_c+'Input spectra'!$Q45))</f>
        <v>8.948052836796346E-6</v>
      </c>
      <c r="U46">
        <f>U$2*EXP(- U$1 * ($B46*_c+'Input spectra'!$Q45))</f>
        <v>5.670750225263878E-6</v>
      </c>
      <c r="V46">
        <f>V$2*EXP(- V$1 * ($B46*_c+'Input spectra'!$Q45))</f>
        <v>3.5935359136252756E-6</v>
      </c>
      <c r="W46">
        <f>W$2*EXP(- W$1 * ($B46*_c+'Input spectra'!$Q45))</f>
        <v>2.2770493046705669E-6</v>
      </c>
      <c r="X46">
        <f>X$2*EXP(- X$1 * ($B46*_c+'Input spectra'!$Q45))</f>
        <v>1.442750794782795E-6</v>
      </c>
      <c r="Y46">
        <f>Y$2*EXP(- Y$1 * ($B46*_c+'Input spectra'!$Q45))</f>
        <v>9.1406716364591615E-7</v>
      </c>
      <c r="Z46">
        <f>Z$2*EXP(- Z$1 * ($B46*_c+'Input spectra'!$Q45))</f>
        <v>5.7907155517198711E-7</v>
      </c>
      <c r="AA46">
        <f>AA$2*EXP(- AA$1 * ($B46*_c+'Input spectra'!$Q45))</f>
        <v>3.6682009702716475E-7</v>
      </c>
      <c r="AB46">
        <f>AB$2*EXP(- AB$1 * ($B46*_c+'Input spectra'!$Q45))</f>
        <v>2.3234866743173033E-7</v>
      </c>
      <c r="AC46">
        <f>AC$2*EXP(- AC$1 * ($B46*_c+'Input spectra'!$Q45))</f>
        <v>1.4716103079529809E-7</v>
      </c>
      <c r="AD46">
        <f>AD$2*EXP(- AD$1 * ($B46*_c+'Input spectra'!$Q45))</f>
        <v>9.3198818221807053E-8</v>
      </c>
      <c r="AE46">
        <f>AE$2*EXP(- AE$1 * ($B46*_c+'Input spectra'!$Q45))</f>
        <v>5.9019061663866271E-8</v>
      </c>
      <c r="AF46">
        <f>AF$2*EXP(- AF$1 * ($B46*_c+'Input spectra'!$Q45))</f>
        <v>3.7371269421333234E-8</v>
      </c>
      <c r="AG46">
        <f>AG$2*EXP(- AG$1 * ($B46*_c+'Input spectra'!$Q45))</f>
        <v>2.3661723787881826E-8</v>
      </c>
      <c r="AH46">
        <f>AH$2*EXP(- AH$1 * ($B46*_c+'Input spectra'!$Q45))</f>
        <v>1.4980185729749713E-8</v>
      </c>
      <c r="AI46">
        <f>AI$2*EXP(- AI$1 * ($B46*_c+'Input spectra'!$Q45))</f>
        <v>9.4830838365051495E-9</v>
      </c>
      <c r="AJ46">
        <f>AJ$2*EXP(- AJ$1 * ($B46*_c+'Input spectra'!$Q45))</f>
        <v>6.0026472626428891E-9</v>
      </c>
      <c r="AK46">
        <f>AK$2*EXP(- AK$1 * ($B46*_c+'Input spectra'!$Q45))</f>
        <v>3.7992348788104991E-9</v>
      </c>
      <c r="AL46">
        <f>AL$2*EXP(- AL$1 * ($B46*_c+'Input spectra'!$Q45))</f>
        <v>2.4044113772678281E-9</v>
      </c>
      <c r="AM46">
        <f>AM$2*EXP(- AM$1 * ($B46*_c+'Input spectra'!$Q45))</f>
        <v>1.5215278852056915E-9</v>
      </c>
      <c r="AN46">
        <f>AN$2*EXP(- AN$1 * ($B46*_c+'Input spectra'!$Q45))</f>
        <v>9.6273940079490665E-10</v>
      </c>
      <c r="AO46">
        <f>AO$2*EXP(- AO$1 * ($B46*_c+'Input spectra'!$Q45))</f>
        <v>6.0910815780102084E-10</v>
      </c>
      <c r="AP46">
        <f>AP$2*EXP(- AP$1 * ($B46*_c+'Input spectra'!$Q45))</f>
        <v>3.8533286609468094E-10</v>
      </c>
      <c r="AQ46">
        <f>AQ$2*EXP(- AQ$1 * ($B46*_c+'Input spectra'!$Q45))</f>
        <v>2.4374333875117438E-10</v>
      </c>
      <c r="AR46">
        <f>AR$2*EXP(- AR$1 * ($B46*_c+'Input spectra'!$Q45))</f>
        <v>1.5416422239624082E-10</v>
      </c>
      <c r="AS46">
        <f>AS$2*EXP(- AS$1 * ($B46*_c+'Input spectra'!$Q45))</f>
        <v>9.7496184123501277E-11</v>
      </c>
      <c r="AT46">
        <f>AT$2*EXP(- AT$1 * ($B46*_c+'Input spectra'!$Q45))</f>
        <v>6.1651526314643753E-11</v>
      </c>
      <c r="AU46">
        <f>AU$2*EXP(- AU$1 * ($B46*_c+'Input spectra'!$Q45))</f>
        <v>3.8980842504672513E-11</v>
      </c>
      <c r="AV46">
        <f>AV$2*EXP(- AV$1 * ($B46*_c+'Input spectra'!$Q45))</f>
        <v>2.4643859922041989E-11</v>
      </c>
      <c r="AW46">
        <f>AW$2*EXP(- AW$1 * ($B46*_c+'Input spectra'!$Q45))</f>
        <v>1.4062323916780501E-11</v>
      </c>
      <c r="AX46">
        <f>AX$2*EXP(- AX$1 * ($B46*_c+'Input spectra'!$Q45))</f>
        <v>7.7132187788941379E-12</v>
      </c>
      <c r="AY46">
        <f>AY$2*EXP(- AY$1 * ($B46*_c+'Input spectra'!$Q45))</f>
        <v>4.4570679750712294E-12</v>
      </c>
      <c r="AZ46">
        <f>AZ$2*EXP(- AZ$1 * ($B46*_c+'Input spectra'!$Q45))</f>
        <v>2.620804661958083E-12</v>
      </c>
      <c r="BA46">
        <f>BA$2*EXP(- BA$1 * ($B46*_c+'Input spectra'!$Q45))</f>
        <v>1.5563278210021336E-12</v>
      </c>
      <c r="BB46">
        <f>BB$2*EXP(- BB$1 * ($B46*_c+'Input spectra'!$Q45))</f>
        <v>9.3036419578217323E-13</v>
      </c>
      <c r="BC46">
        <f>BC$2*EXP(- BC$1 * ($B46*_c+'Input spectra'!$Q45))</f>
        <v>5.5890790456320707E-13</v>
      </c>
      <c r="BD46">
        <f>BD$2*EXP(- BD$1 * ($B46*_c+'Input spectra'!$Q45))</f>
        <v>3.3705667214474618E-13</v>
      </c>
      <c r="BE46">
        <f>BE$2*EXP(- BE$1 * ($B46*_c+'Input spectra'!$Q45))</f>
        <v>2.0390782120478104E-13</v>
      </c>
      <c r="BF46">
        <f>BF$2*EXP(- BF$1 * ($B46*_c+'Input spectra'!$Q45))</f>
        <v>1.2368450417080538E-13</v>
      </c>
      <c r="BG46">
        <f>BG$2*EXP(- BG$1 * ($B46*_c+'Input spectra'!$Q45))</f>
        <v>7.5194411650442714E-14</v>
      </c>
      <c r="BH46">
        <f>BH$2*EXP(- BH$1 * ($B46*_c+'Input spectra'!$Q45))</f>
        <v>4.5805811378875529E-14</v>
      </c>
      <c r="BI46">
        <f>BI$2*EXP(- BI$1 * ($B46*_c+'Input spectra'!$Q45))</f>
        <v>2.7952605590992406E-14</v>
      </c>
      <c r="BJ46">
        <f>BJ$2*EXP(- BJ$1 * ($B46*_c+'Input spectra'!$Q45))</f>
        <v>1.708486264495841E-14</v>
      </c>
      <c r="BK46">
        <f>BK$2*EXP(- BK$1 * ($B46*_c+'Input spectra'!$Q45))</f>
        <v>1.0457380771037518E-14</v>
      </c>
      <c r="BL46">
        <f>BL$2*EXP(- BL$1 * ($B46*_c+'Input spectra'!$Q45))</f>
        <v>6.4091729053100533E-15</v>
      </c>
      <c r="BM46">
        <f>BM$2*EXP(- BM$1 * ($B46*_c+'Input spectra'!$Q45))</f>
        <v>3.9328045951132531E-15</v>
      </c>
      <c r="BN46">
        <f>BN$2*EXP(- BN$1 * ($B46*_c+'Input spectra'!$Q45))</f>
        <v>2.4159297130129421E-15</v>
      </c>
      <c r="BO46">
        <f>BO$2*EXP(- BO$1 * ($B46*_c+'Input spectra'!$Q45))</f>
        <v>1.4856389287595918E-15</v>
      </c>
      <c r="BP46">
        <f>BP$2*EXP(- BP$1 * ($B46*_c+'Input spectra'!$Q45))</f>
        <v>9.1444817774659992E-16</v>
      </c>
      <c r="BQ46">
        <f>BQ$2*EXP(- BQ$1 * ($B46*_c+'Input spectra'!$Q45))</f>
        <v>5.6337183646238067E-16</v>
      </c>
      <c r="BR46">
        <f>BR$2*EXP(- BR$1 * ($B46*_c+'Input spectra'!$Q45))</f>
        <v>3.4737430335844063E-16</v>
      </c>
      <c r="BS46">
        <f>BS$2*EXP(- BS$1 * ($B46*_c+'Input spectra'!$Q45))</f>
        <v>2.143609062518366E-16</v>
      </c>
      <c r="BT46">
        <f>BT$2*EXP(- BT$1 * ($B46*_c+'Input spectra'!$Q45))</f>
        <v>1.3237920269127578E-16</v>
      </c>
      <c r="BU46">
        <f>BU$2*EXP(- BU$1 * ($B46*_c+'Input spectra'!$Q45))</f>
        <v>8.1809357752879603E-17</v>
      </c>
      <c r="BV46">
        <f>BV$2*EXP(- BV$1 * ($B46*_c+'Input spectra'!$Q45))</f>
        <v>5.0591736945483793E-17</v>
      </c>
      <c r="BW46">
        <f>BW$2*EXP(- BW$1 * ($B46*_c+'Input spectra'!$Q45))</f>
        <v>3.1306555717613332E-17</v>
      </c>
      <c r="BX46">
        <f>BX$2*EXP(- BX$1 * ($B46*_c+'Input spectra'!$Q45))</f>
        <v>1.9384606503790521E-17</v>
      </c>
      <c r="BY46">
        <f>BY$2*EXP(- BY$1 * ($B46*_c+'Input spectra'!$Q45))</f>
        <v>1.2009713555462154E-17</v>
      </c>
      <c r="BZ46">
        <f>BZ$2*EXP(- BZ$1 * ($B46*_c+'Input spectra'!$Q45))</f>
        <v>7.4447678926416785E-18</v>
      </c>
      <c r="CA46">
        <f>CA$2*EXP(- CA$1 * ($B46*_c+'Input spectra'!$Q45))</f>
        <v>4.6174505253023821E-18</v>
      </c>
      <c r="CB46">
        <f>CB$2*EXP(- CB$1 * ($B46*_c+'Input spectra'!$Q45))</f>
        <v>2.8653414154518529E-18</v>
      </c>
      <c r="CC46">
        <f>CC$2*EXP(- CC$1 * ($B46*_c+'Input spectra'!$Q45))</f>
        <v>1.7789537888051397E-18</v>
      </c>
      <c r="CD46">
        <f>CD$2*EXP(- CD$1 * ($B46*_c+'Input spectra'!$Q45))</f>
        <v>1.1049912588070486E-18</v>
      </c>
      <c r="CE46">
        <f>CE$2*EXP(- CE$1 * ($B46*_c+'Input spectra'!$Q45))</f>
        <v>6.8667488987140983E-19</v>
      </c>
      <c r="CF46">
        <f>CF$2*EXP(- CF$1 * ($B46*_c+'Input spectra'!$Q45))</f>
        <v>4.2690809496685653E-19</v>
      </c>
      <c r="CG46">
        <f>CG$2*EXP(- CG$1 * ($B46*_c+'Input spectra'!$Q45))</f>
        <v>2.6552273213508295E-19</v>
      </c>
      <c r="CH46">
        <f>CH$2*EXP(- CH$1 * ($B46*_c+'Input spectra'!$Q45))</f>
        <v>1.6521395287623937E-19</v>
      </c>
      <c r="CI46">
        <f>CI$2*EXP(- CI$1 * ($B46*_c+'Input spectra'!$Q45))</f>
        <v>1.0284031625018567E-19</v>
      </c>
      <c r="CJ46">
        <f>CJ$2*EXP(- CJ$1 * ($B46*_c+'Input spectra'!$Q45))</f>
        <v>6.4039224426805609E-20</v>
      </c>
      <c r="CK46">
        <f>CK$2*EXP(- CK$1 * ($B46*_c+'Input spectra'!$Q45))</f>
        <v>3.9892322951121001E-20</v>
      </c>
      <c r="CL46">
        <f>CL$2*EXP(- CL$1 * ($B46*_c+'Input spectra'!$Q45))</f>
        <v>2.4859254650299977E-20</v>
      </c>
      <c r="CM46">
        <f>CM$2*EXP(- CM$1 * ($B46*_c+'Input spectra'!$Q45))</f>
        <v>1.549664098310686E-20</v>
      </c>
      <c r="CN46">
        <f>CN$2*EXP(- CN$1 * ($B46*_c+'Input spectra'!$Q45))</f>
        <v>9.6634711667303908E-21</v>
      </c>
      <c r="CO46">
        <f>CO$2*EXP(- CO$1 * ($B46*_c+'Input spectra'!$Q45))</f>
        <v>6.0279619865961414E-21</v>
      </c>
      <c r="CP46">
        <f>CP$2*EXP(- CP$1 * ($B46*_c+'Input spectra'!$Q45))</f>
        <v>3.7613650425093363E-21</v>
      </c>
      <c r="CQ46">
        <f>CQ$2*EXP(- CQ$1 * ($B46*_c+'Input spectra'!$Q45))</f>
        <v>1.5544798273466055E-21</v>
      </c>
      <c r="CR46">
        <f>CR$2*EXP(- CR$1 * ($B46*_c+'Input spectra'!$Q45))</f>
        <v>6.480946934711501E-22</v>
      </c>
      <c r="CS46">
        <f>CS$2*EXP(- CS$1 * ($B46*_c+'Input spectra'!$Q45))</f>
        <v>2.8810193371288702E-22</v>
      </c>
      <c r="CT46">
        <f>CT$2*EXP(- CT$1 * ($B46*_c+'Input spectra'!$Q45))</f>
        <v>1.2864897244457612E-22</v>
      </c>
      <c r="CU46">
        <f>CU$2*EXP(- CU$1 * ($B46*_c+'Input spectra'!$Q45))</f>
        <v>5.6385559852881619E-23</v>
      </c>
      <c r="CV46">
        <f>CV$2*EXP(- CV$1 * ($B46*_c+'Input spectra'!$Q45))</f>
        <v>2.3791867102019129E-23</v>
      </c>
      <c r="CW46">
        <f>CW$2*EXP(- CW$1 * ($B46*_c+'Input spectra'!$Q45))</f>
        <v>9.4314187782503125E-24</v>
      </c>
      <c r="CX46">
        <f>CX$2*EXP(- CX$1 * ($B46*_c+'Input spectra'!$Q45))</f>
        <v>3.3759146364454832E-24</v>
      </c>
      <c r="CY46">
        <f>CY$2*EXP(- CY$1 * ($B46*_c+'Input spectra'!$Q45))</f>
        <v>1.0076222066610488E-24</v>
      </c>
      <c r="CZ46">
        <f>CZ$2*EXP(- CZ$1 * ($B46*_c+'Input spectra'!$Q45))</f>
        <v>2.0239663839986983E-25</v>
      </c>
      <c r="DA46">
        <f>DA$2*EXP(- DA$1 * ($B46*_c+'Input spectra'!$Q45))</f>
        <v>8.2525092602138285E-27</v>
      </c>
      <c r="DB46">
        <f>DB$2*EXP(- DB$1 * ($B46*_c+'Input spectra'!$Q45))</f>
        <v>0</v>
      </c>
      <c r="DC46">
        <f>DC$2*EXP(- DC$1 * ($B46*_c+'Input spectra'!$Q45))</f>
        <v>0</v>
      </c>
      <c r="DD46">
        <f>DD$2*EXP(- DD$1 * ($B46*_c+'Input spectra'!$Q45))</f>
        <v>0</v>
      </c>
      <c r="DE46">
        <f>DE$2*EXP(- DE$1 * ($B46*_c+'Input spectra'!$Q45))</f>
        <v>0</v>
      </c>
      <c r="DF46">
        <f>DF$2*EXP(- DF$1 * ($B46*_c+'Input spectra'!$Q45))</f>
        <v>0</v>
      </c>
      <c r="DG46">
        <f>DG$2*EXP(- DG$1 * ($B46*_c+'Input spectra'!$Q45))</f>
        <v>0</v>
      </c>
      <c r="DH46">
        <f>DH$2*EXP(- DH$1 * ($B46*_c+'Input spectra'!$Q45))</f>
        <v>0</v>
      </c>
      <c r="DI46">
        <f>DI$2*EXP(- DI$1 * ($B46*_c+'Input spectra'!$Q45))</f>
        <v>0</v>
      </c>
      <c r="DJ46">
        <f>DJ$2*EXP(- DJ$1 * ($B46*_c+'Input spectra'!$Q45))</f>
        <v>0</v>
      </c>
      <c r="DK46">
        <f>DK$2*EXP(- DK$1 * ($B46*_c+'Input spectra'!$Q45))</f>
        <v>0</v>
      </c>
      <c r="DL46">
        <f>DL$2*EXP(- DL$1 * ($B46*_c+'Input spectra'!$Q45))</f>
        <v>0</v>
      </c>
      <c r="DM46">
        <f>DM$2*EXP(- DM$1 * ($B46*_c+'Input spectra'!$Q45))</f>
        <v>0</v>
      </c>
      <c r="DN46">
        <f>DN$2*EXP(- DN$1 * ($B46*_c+'Input spectra'!$Q45))</f>
        <v>0</v>
      </c>
      <c r="DO46">
        <f>DO$2*EXP(- DO$1 * ($B46*_c+'Input spectra'!$Q45))</f>
        <v>0</v>
      </c>
      <c r="DP46">
        <f>DP$2*EXP(- DP$1 * ($B46*_c+'Input spectra'!$Q45))</f>
        <v>0</v>
      </c>
      <c r="DQ46">
        <f>DQ$2*EXP(- DQ$1 * ($B46*_c+'Input spectra'!$Q45))</f>
        <v>0</v>
      </c>
      <c r="DR46">
        <f>DR$2*EXP(- DR$1 * ($B46*_c+'Input spectra'!$Q45))</f>
        <v>0</v>
      </c>
      <c r="DS46">
        <f>DS$2*EXP(- DS$1 * ($B46*_c+'Input spectra'!$Q45))</f>
        <v>0</v>
      </c>
      <c r="DT46">
        <f>DT$2*EXP(- DT$1 * ($B46*_c+'Input spectra'!$Q45))</f>
        <v>0</v>
      </c>
      <c r="DU46">
        <f>DU$2*EXP(- DU$1 * ($B46*_c+'Input spectra'!$Q45))</f>
        <v>0</v>
      </c>
      <c r="DV46">
        <f>DV$2*EXP(- DV$1 * ($B46*_c+'Input spectra'!$Q45))</f>
        <v>0</v>
      </c>
      <c r="DW46">
        <f>DW$2*EXP(- DW$1 * ($B46*_c+'Input spectra'!$Q45))</f>
        <v>0</v>
      </c>
      <c r="DX46">
        <f>DX$2*EXP(- DX$1 * ($B46*_c+'Input spectra'!$Q45))</f>
        <v>0</v>
      </c>
      <c r="DY46">
        <f>DY$2*EXP(- DY$1 * ($B46*_c+'Input spectra'!$Q45))</f>
        <v>0</v>
      </c>
      <c r="DZ46">
        <f>DZ$2*EXP(- DZ$1 * ($B46*_c+'Input spectra'!$Q45))</f>
        <v>0</v>
      </c>
      <c r="EA46">
        <f>EA$2*EXP(- EA$1 * ($B46*_c+'Input spectra'!$Q45))</f>
        <v>0</v>
      </c>
      <c r="EB46">
        <f>EB$2*EXP(- EB$1 * ($B46*_c+'Input spectra'!$Q45))</f>
        <v>0</v>
      </c>
      <c r="EC46">
        <f>EC$2*EXP(- EC$1 * ($B46*_c+'Input spectra'!$Q45))</f>
        <v>0</v>
      </c>
      <c r="ED46">
        <f>ED$2*EXP(- ED$1 * ($B46*_c+'Input spectra'!$Q45))</f>
        <v>0</v>
      </c>
      <c r="EE46">
        <f>EE$2*EXP(- EE$1 * ($B46*_c+'Input spectra'!$Q45))</f>
        <v>0</v>
      </c>
      <c r="EF46">
        <f>EF$2*EXP(- EF$1 * ($B46*_c+'Input spectra'!$Q45))</f>
        <v>0</v>
      </c>
      <c r="EG46">
        <f>EG$2*EXP(- EG$1 * ($B46*_c+'Input spectra'!$Q45))</f>
        <v>0</v>
      </c>
      <c r="EH46">
        <f>EH$2*EXP(- EH$1 * ($B46*_c+'Input spectra'!$Q45))</f>
        <v>0</v>
      </c>
      <c r="EI46">
        <f>EI$2*EXP(- EI$1 * ($B46*_c+'Input spectra'!$Q45))</f>
        <v>0</v>
      </c>
      <c r="EJ46">
        <f>EJ$2*EXP(- EJ$1 * ($B46*_c+'Input spectra'!$Q45))</f>
        <v>0</v>
      </c>
      <c r="EK46">
        <f>EK$2*EXP(- EK$1 * ($B46*_c+'Input spectra'!$Q45))</f>
        <v>0</v>
      </c>
      <c r="EL46">
        <f>EL$2*EXP(- EL$1 * ($B46*_c+'Input spectra'!$Q45))</f>
        <v>0</v>
      </c>
      <c r="EM46">
        <f>EM$2*EXP(- EM$1 * ($B46*_c+'Input spectra'!$Q45))</f>
        <v>0</v>
      </c>
      <c r="EN46">
        <f>EN$2*EXP(- EN$1 * ($B46*_c+'Input spectra'!$Q45))</f>
        <v>0</v>
      </c>
      <c r="EO46">
        <f>EO$2*EXP(- EO$1 * ($B46*_c+'Input spectra'!$Q45))</f>
        <v>0</v>
      </c>
      <c r="EP46">
        <f>EP$2*EXP(- EP$1 * ($B46*_c+'Input spectra'!$Q45))</f>
        <v>0</v>
      </c>
      <c r="EQ46">
        <f>EQ$2*EXP(- EQ$1 * ($B46*_c+'Input spectra'!$Q45))</f>
        <v>0</v>
      </c>
      <c r="ER46">
        <f>ER$2*EXP(- ER$1 * ($B46*_c+'Input spectra'!$Q45))</f>
        <v>0</v>
      </c>
      <c r="ES46">
        <f>ES$2*EXP(- ES$1 * ($B46*_c+'Input spectra'!$Q45))</f>
        <v>0</v>
      </c>
      <c r="ET46">
        <f>ET$2*EXP(- ET$1 * ($B46*_c+'Input spectra'!$Q45))</f>
        <v>0</v>
      </c>
      <c r="EU46">
        <f>EU$2*EXP(- EU$1 * ($B46*_c+'Input spectra'!$Q45))</f>
        <v>0</v>
      </c>
      <c r="EV46">
        <f>EV$2*EXP(- EV$1 * ($B46*_c+'Input spectra'!$Q45))</f>
        <v>0</v>
      </c>
      <c r="EW46">
        <f>EW$2*EXP(- EW$1 * ($B46*_c+'Input spectra'!$Q45))</f>
        <v>0</v>
      </c>
      <c r="EY46">
        <f t="shared" si="0"/>
        <v>5.6483667219313083E-2</v>
      </c>
      <c r="FB46">
        <f>(1-EXP(-(B46*_c+'Input spectra'!$Q45)*_t))/2</f>
        <v>0.44670902836013582</v>
      </c>
      <c r="FC46">
        <f>LN(1-FB46)/(-(B46*_c+'Input spectra'!$Q45))</f>
        <v>0.13218250018031164</v>
      </c>
    </row>
    <row r="47" spans="1:159" x14ac:dyDescent="0.25">
      <c r="A47">
        <v>500</v>
      </c>
      <c r="B47">
        <f>'Input spectra'!B46</f>
        <v>0.12774307503944701</v>
      </c>
      <c r="C47">
        <f>C$2*EXP(- C$1 * ($B47*_c+'Input spectra'!$Q46))</f>
        <v>2.0653927966864227E-2</v>
      </c>
      <c r="D47">
        <f>D$2*EXP(- D$1 * ($B47*_c+'Input spectra'!$Q46))</f>
        <v>1.3899501409657825E-2</v>
      </c>
      <c r="E47">
        <f>E$2*EXP(- E$1 * ($B47*_c+'Input spectra'!$Q46))</f>
        <v>9.3534625752951673E-3</v>
      </c>
      <c r="F47">
        <f>F$2*EXP(- F$1 * ($B47*_c+'Input spectra'!$Q46))</f>
        <v>6.2939296491137577E-3</v>
      </c>
      <c r="G47">
        <f>G$2*EXP(- G$1 * ($B47*_c+'Input spectra'!$Q46))</f>
        <v>4.2349401924206102E-3</v>
      </c>
      <c r="H47">
        <f>H$2*EXP(- H$1 * ($B47*_c+'Input spectra'!$Q46))</f>
        <v>2.8493660270561688E-3</v>
      </c>
      <c r="I47">
        <f>I$2*EXP(- I$1 * ($B47*_c+'Input spectra'!$Q46))</f>
        <v>1.9170100731130347E-3</v>
      </c>
      <c r="J47">
        <f>J$2*EXP(- J$1 * ($B47*_c+'Input spectra'!$Q46))</f>
        <v>1.2896603895665769E-3</v>
      </c>
      <c r="K47">
        <f>K$2*EXP(- K$1 * ($B47*_c+'Input spectra'!$Q46))</f>
        <v>8.6756246220647567E-4</v>
      </c>
      <c r="L47">
        <f>L$2*EXP(- L$1 * ($B47*_c+'Input spectra'!$Q46))</f>
        <v>5.835796943522752E-4</v>
      </c>
      <c r="M47">
        <f>M$2*EXP(- M$1 * ($B47*_c+'Input spectra'!$Q46))</f>
        <v>3.9253032465017186E-4</v>
      </c>
      <c r="N47">
        <f>N$2*EXP(- N$1 * ($B47*_c+'Input spectra'!$Q46))</f>
        <v>2.6400944275754937E-4</v>
      </c>
      <c r="O47">
        <f>O$2*EXP(- O$1 * ($B47*_c+'Input spectra'!$Q46))</f>
        <v>1.7755728151328405E-4</v>
      </c>
      <c r="P47">
        <f>P$2*EXP(- P$1 * ($B47*_c+'Input spectra'!$Q46))</f>
        <v>1.1940701930613403E-4</v>
      </c>
      <c r="Q47">
        <f>Q$2*EXP(- Q$1 * ($B47*_c+'Input spectra'!$Q46))</f>
        <v>8.0295854559355776E-5</v>
      </c>
      <c r="R47">
        <f>R$2*EXP(- R$1 * ($B47*_c+'Input spectra'!$Q46))</f>
        <v>5.3991803027079056E-5</v>
      </c>
      <c r="S47">
        <f>S$2*EXP(- S$1 * ($B47*_c+'Input spectra'!$Q46))</f>
        <v>3.6302246984873958E-5</v>
      </c>
      <c r="T47">
        <f>T$2*EXP(- T$1 * ($B47*_c+'Input spectra'!$Q46))</f>
        <v>2.440673430164573E-5</v>
      </c>
      <c r="U47">
        <f>U$2*EXP(- U$1 * ($B47*_c+'Input spectra'!$Q46))</f>
        <v>1.6408007145232566E-5</v>
      </c>
      <c r="V47">
        <f>V$2*EXP(- V$1 * ($B47*_c+'Input spectra'!$Q46))</f>
        <v>1.1029897881927949E-5</v>
      </c>
      <c r="W47">
        <f>W$2*EXP(- W$1 * ($B47*_c+'Input spectra'!$Q46))</f>
        <v>7.4140604186880365E-6</v>
      </c>
      <c r="X47">
        <f>X$2*EXP(- X$1 * ($B47*_c+'Input spectra'!$Q46))</f>
        <v>4.9832100411155957E-6</v>
      </c>
      <c r="Y47">
        <f>Y$2*EXP(- Y$1 * ($B47*_c+'Input spectra'!$Q46))</f>
        <v>3.3491157913658615E-6</v>
      </c>
      <c r="Z47">
        <f>Z$2*EXP(- Z$1 * ($B47*_c+'Input spectra'!$Q46))</f>
        <v>2.2507044606934752E-6</v>
      </c>
      <c r="AA47">
        <f>AA$2*EXP(- AA$1 * ($B47*_c+'Input spectra'!$Q46))</f>
        <v>1.5124239468365816E-6</v>
      </c>
      <c r="AB47">
        <f>AB$2*EXP(- AB$1 * ($B47*_c+'Input spectra'!$Q46))</f>
        <v>1.0162365110885167E-6</v>
      </c>
      <c r="AC47">
        <f>AC$2*EXP(- AC$1 * ($B47*_c+'Input spectra'!$Q46))</f>
        <v>6.8278129275404668E-7</v>
      </c>
      <c r="AD47">
        <f>AD$2*EXP(- AD$1 * ($B47*_c+'Input spectra'!$Q46))</f>
        <v>4.5870490287598728E-7</v>
      </c>
      <c r="AE47">
        <f>AE$2*EXP(- AE$1 * ($B47*_c+'Input spectra'!$Q46))</f>
        <v>3.0814098139723121E-7</v>
      </c>
      <c r="AF47">
        <f>AF$2*EXP(- AF$1 * ($B47*_c+'Input spectra'!$Q46))</f>
        <v>2.0698038739318707E-7</v>
      </c>
      <c r="AG47">
        <f>AG$2*EXP(- AG$1 * ($B47*_c+'Input spectra'!$Q46))</f>
        <v>1.3901827970929767E-7</v>
      </c>
      <c r="AH47">
        <f>AH$2*EXP(- AH$1 * ($B47*_c+'Input spectra'!$Q46))</f>
        <v>9.3363454374038254E-8</v>
      </c>
      <c r="AI47">
        <f>AI$2*EXP(- AI$1 * ($B47*_c+'Input spectra'!$Q46))</f>
        <v>6.2696527580392627E-8</v>
      </c>
      <c r="AJ47">
        <f>AJ$2*EXP(- AJ$1 * ($B47*_c+'Input spectra'!$Q46))</f>
        <v>4.2098915282145657E-8</v>
      </c>
      <c r="AK47">
        <f>AK$2*EXP(- AK$1 * ($B47*_c+'Input spectra'!$Q46))</f>
        <v>2.8265613132780232E-8</v>
      </c>
      <c r="AL47">
        <f>AL$2*EXP(- AL$1 * ($B47*_c+'Input spectra'!$Q46))</f>
        <v>1.8976024200289991E-8</v>
      </c>
      <c r="AM47">
        <f>AM$2*EXP(- AM$1 * ($B47*_c+'Input spectra'!$Q46))</f>
        <v>1.2738272984253574E-8</v>
      </c>
      <c r="AN47">
        <f>AN$2*EXP(- AN$1 * ($B47*_c+'Input spectra'!$Q46))</f>
        <v>8.5501466925755387E-9</v>
      </c>
      <c r="AO47">
        <f>AO$2*EXP(- AO$1 * ($B47*_c+'Input spectra'!$Q46))</f>
        <v>5.738434386380617E-9</v>
      </c>
      <c r="AP47">
        <f>AP$2*EXP(- AP$1 * ($B47*_c+'Input spectra'!$Q46))</f>
        <v>3.8509620718642319E-9</v>
      </c>
      <c r="AQ47">
        <f>AQ$2*EXP(- AQ$1 * ($B47*_c+'Input spectra'!$Q46))</f>
        <v>2.5840453339505452E-9</v>
      </c>
      <c r="AR47">
        <f>AR$2*EXP(- AR$1 * ($B47*_c+'Input spectra'!$Q46))</f>
        <v>1.7337447294669698E-9</v>
      </c>
      <c r="AS47">
        <f>AS$2*EXP(- AS$1 * ($B47*_c+'Input spectra'!$Q46))</f>
        <v>1.1631168832379381E-9</v>
      </c>
      <c r="AT47">
        <f>AT$2*EXP(- AT$1 * ($B47*_c+'Input spectra'!$Q46))</f>
        <v>7.8021403559615912E-10</v>
      </c>
      <c r="AU47">
        <f>AU$2*EXP(- AU$1 * ($B47*_c+'Input spectra'!$Q46))</f>
        <v>5.2330553891529822E-10</v>
      </c>
      <c r="AV47">
        <f>AV$2*EXP(- AV$1 * ($B47*_c+'Input spectra'!$Q46))</f>
        <v>3.509514378051412E-10</v>
      </c>
      <c r="AW47">
        <f>AW$2*EXP(- AW$1 * ($B47*_c+'Input spectra'!$Q46))</f>
        <v>2.1243671454159032E-10</v>
      </c>
      <c r="AX47">
        <f>AX$2*EXP(- AX$1 * ($B47*_c+'Input spectra'!$Q46))</f>
        <v>1.2360678568330438E-10</v>
      </c>
      <c r="AY47">
        <f>AY$2*EXP(- AY$1 * ($B47*_c+'Input spectra'!$Q46))</f>
        <v>7.576874694598205E-11</v>
      </c>
      <c r="AZ47">
        <f>AZ$2*EXP(- AZ$1 * ($B47*_c+'Input spectra'!$Q46))</f>
        <v>4.7261737568831022E-11</v>
      </c>
      <c r="BA47">
        <f>BA$2*EXP(- BA$1 * ($B47*_c+'Input spectra'!$Q46))</f>
        <v>2.9772156761151348E-11</v>
      </c>
      <c r="BB47">
        <f>BB$2*EXP(- BB$1 * ($B47*_c+'Input spectra'!$Q46))</f>
        <v>1.887975651139015E-11</v>
      </c>
      <c r="BC47">
        <f>BC$2*EXP(- BC$1 * ($B47*_c+'Input spectra'!$Q46))</f>
        <v>1.2031446286435906E-11</v>
      </c>
      <c r="BD47">
        <f>BD$2*EXP(- BD$1 * ($B47*_c+'Input spectra'!$Q46))</f>
        <v>7.696879679708964E-12</v>
      </c>
      <c r="BE47">
        <f>BE$2*EXP(- BE$1 * ($B47*_c+'Input spectra'!$Q46))</f>
        <v>4.9394641471902375E-12</v>
      </c>
      <c r="BF47">
        <f>BF$2*EXP(- BF$1 * ($B47*_c+'Input spectra'!$Q46))</f>
        <v>3.1783039676425372E-12</v>
      </c>
      <c r="BG47">
        <f>BG$2*EXP(- BG$1 * ($B47*_c+'Input spectra'!$Q46))</f>
        <v>2.0497452448297915E-12</v>
      </c>
      <c r="BH47">
        <f>BH$2*EXP(- BH$1 * ($B47*_c+'Input spectra'!$Q46))</f>
        <v>1.3245522255466257E-12</v>
      </c>
      <c r="BI47">
        <f>BI$2*EXP(- BI$1 * ($B47*_c+'Input spectra'!$Q46))</f>
        <v>8.5744246320404736E-13</v>
      </c>
      <c r="BJ47">
        <f>BJ$2*EXP(- BJ$1 * ($B47*_c+'Input spectra'!$Q46))</f>
        <v>5.5594056811064581E-13</v>
      </c>
      <c r="BK47">
        <f>BK$2*EXP(- BK$1 * ($B47*_c+'Input spectra'!$Q46))</f>
        <v>3.6097238670889488E-13</v>
      </c>
      <c r="BL47">
        <f>BL$2*EXP(- BL$1 * ($B47*_c+'Input spectra'!$Q46))</f>
        <v>2.3468602633581436E-13</v>
      </c>
      <c r="BM47">
        <f>BM$2*EXP(- BM$1 * ($B47*_c+'Input spectra'!$Q46))</f>
        <v>1.5276427262414184E-13</v>
      </c>
      <c r="BN47">
        <f>BN$2*EXP(- BN$1 * ($B47*_c+'Input spectra'!$Q46))</f>
        <v>9.9549230503697926E-14</v>
      </c>
      <c r="BO47">
        <f>BO$2*EXP(- BO$1 * ($B47*_c+'Input spectra'!$Q46))</f>
        <v>6.4938322762533573E-14</v>
      </c>
      <c r="BP47">
        <f>BP$2*EXP(- BP$1 * ($B47*_c+'Input spectra'!$Q46))</f>
        <v>4.2401486250103811E-14</v>
      </c>
      <c r="BQ47">
        <f>BQ$2*EXP(- BQ$1 * ($B47*_c+'Input spectra'!$Q46))</f>
        <v>2.7710942523237971E-14</v>
      </c>
      <c r="BR47">
        <f>BR$2*EXP(- BR$1 * ($B47*_c+'Input spectra'!$Q46))</f>
        <v>1.8125418312188039E-14</v>
      </c>
      <c r="BS47">
        <f>BS$2*EXP(- BS$1 * ($B47*_c+'Input spectra'!$Q46))</f>
        <v>1.18650649050542E-14</v>
      </c>
      <c r="BT47">
        <f>BT$2*EXP(- BT$1 * ($B47*_c+'Input spectra'!$Q46))</f>
        <v>7.7728176481409723E-15</v>
      </c>
      <c r="BU47">
        <f>BU$2*EXP(- BU$1 * ($B47*_c+'Input spectra'!$Q46))</f>
        <v>5.0956065324977961E-15</v>
      </c>
      <c r="BV47">
        <f>BV$2*EXP(- BV$1 * ($B47*_c+'Input spectra'!$Q46))</f>
        <v>3.3427713932655558E-15</v>
      </c>
      <c r="BW47">
        <f>BW$2*EXP(- BW$1 * ($B47*_c+'Input spectra'!$Q46))</f>
        <v>2.1943028196716083E-15</v>
      </c>
      <c r="BX47">
        <f>BX$2*EXP(- BX$1 * ($B47*_c+'Input spectra'!$Q46))</f>
        <v>1.4412935560899397E-15</v>
      </c>
      <c r="BY47">
        <f>BY$2*EXP(- BY$1 * ($B47*_c+'Input spectra'!$Q46))</f>
        <v>9.4724492877841821E-16</v>
      </c>
      <c r="BZ47">
        <f>BZ$2*EXP(- BZ$1 * ($B47*_c+'Input spectra'!$Q46))</f>
        <v>6.22895202915453E-16</v>
      </c>
      <c r="CA47">
        <f>CA$2*EXP(- CA$1 * ($B47*_c+'Input spectra'!$Q46))</f>
        <v>4.0982670956636311E-16</v>
      </c>
      <c r="CB47">
        <f>CB$2*EXP(- CB$1 * ($B47*_c+'Input spectra'!$Q46))</f>
        <v>2.6977926666943232E-16</v>
      </c>
      <c r="CC47">
        <f>CC$2*EXP(- CC$1 * ($B47*_c+'Input spectra'!$Q46))</f>
        <v>1.7767693087637735E-16</v>
      </c>
      <c r="CD47">
        <f>CD$2*EXP(- CD$1 * ($B47*_c+'Input spectra'!$Q46))</f>
        <v>1.1707371612561164E-16</v>
      </c>
      <c r="CE47">
        <f>CE$2*EXP(- CE$1 * ($B47*_c+'Input spectra'!$Q46))</f>
        <v>7.7176648035706495E-17</v>
      </c>
      <c r="CF47">
        <f>CF$2*EXP(- CF$1 * ($B47*_c+'Input spectra'!$Q46))</f>
        <v>5.089830500877179E-17</v>
      </c>
      <c r="CG47">
        <f>CG$2*EXP(- CG$1 * ($B47*_c+'Input spectra'!$Q46))</f>
        <v>3.3581865855449861E-17</v>
      </c>
      <c r="CH47">
        <f>CH$2*EXP(- CH$1 * ($B47*_c+'Input spectra'!$Q46))</f>
        <v>2.2165831158809652E-17</v>
      </c>
      <c r="CI47">
        <f>CI$2*EXP(- CI$1 * ($B47*_c+'Input spectra'!$Q46))</f>
        <v>1.46364207802328E-17</v>
      </c>
      <c r="CJ47">
        <f>CJ$2*EXP(- CJ$1 * ($B47*_c+'Input spectra'!$Q46))</f>
        <v>9.6683359108128025E-18</v>
      </c>
      <c r="CK47">
        <f>CK$2*EXP(- CK$1 * ($B47*_c+'Input spectra'!$Q46))</f>
        <v>6.388945417459647E-18</v>
      </c>
      <c r="CL47">
        <f>CL$2*EXP(- CL$1 * ($B47*_c+'Input spectra'!$Q46))</f>
        <v>4.2233992558798913E-18</v>
      </c>
      <c r="CM47">
        <f>CM$2*EXP(- CM$1 * ($B47*_c+'Input spectra'!$Q46))</f>
        <v>2.7928383020519072E-18</v>
      </c>
      <c r="CN47">
        <f>CN$2*EXP(- CN$1 * ($B47*_c+'Input spectra'!$Q46))</f>
        <v>1.847462193460968E-18</v>
      </c>
      <c r="CO47">
        <f>CO$2*EXP(- CO$1 * ($B47*_c+'Input spectra'!$Q46))</f>
        <v>1.22249500637662E-18</v>
      </c>
      <c r="CP47">
        <f>CP$2*EXP(- CP$1 * ($B47*_c+'Input spectra'!$Q46))</f>
        <v>8.0920071379934583E-19</v>
      </c>
      <c r="CQ47">
        <f>CQ$2*EXP(- CQ$1 * ($B47*_c+'Input spectra'!$Q46))</f>
        <v>3.5475624393904643E-19</v>
      </c>
      <c r="CR47">
        <f>CR$2*EXP(- CR$1 * ($B47*_c+'Input spectra'!$Q46))</f>
        <v>1.5689807216460532E-19</v>
      </c>
      <c r="CS47">
        <f>CS$2*EXP(- CS$1 * ($B47*_c+'Input spectra'!$Q46))</f>
        <v>7.3987695308396001E-20</v>
      </c>
      <c r="CT47">
        <f>CT$2*EXP(- CT$1 * ($B47*_c+'Input spectra'!$Q46))</f>
        <v>3.5047240777411475E-20</v>
      </c>
      <c r="CU47">
        <f>CU$2*EXP(- CU$1 * ($B47*_c+'Input spectra'!$Q46))</f>
        <v>1.6294820912032633E-20</v>
      </c>
      <c r="CV47">
        <f>CV$2*EXP(- CV$1 * ($B47*_c+'Input spectra'!$Q46))</f>
        <v>7.2936413577220913E-21</v>
      </c>
      <c r="CW47">
        <f>CW$2*EXP(- CW$1 * ($B47*_c+'Input spectra'!$Q46))</f>
        <v>3.0670940429588802E-21</v>
      </c>
      <c r="CX47">
        <f>CX$2*EXP(- CX$1 * ($B47*_c+'Input spectra'!$Q46))</f>
        <v>1.1645970998777616E-21</v>
      </c>
      <c r="CY47">
        <f>CY$2*EXP(- CY$1 * ($B47*_c+'Input spectra'!$Q46))</f>
        <v>3.6873652819348208E-22</v>
      </c>
      <c r="CZ47">
        <f>CZ$2*EXP(- CZ$1 * ($B47*_c+'Input spectra'!$Q46))</f>
        <v>7.8569847727951772E-23</v>
      </c>
      <c r="DA47">
        <f>DA$2*EXP(- DA$1 * ($B47*_c+'Input spectra'!$Q46))</f>
        <v>3.3983869008295394E-24</v>
      </c>
      <c r="DB47">
        <f>DB$2*EXP(- DB$1 * ($B47*_c+'Input spectra'!$Q46))</f>
        <v>0</v>
      </c>
      <c r="DC47">
        <f>DC$2*EXP(- DC$1 * ($B47*_c+'Input spectra'!$Q46))</f>
        <v>0</v>
      </c>
      <c r="DD47">
        <f>DD$2*EXP(- DD$1 * ($B47*_c+'Input spectra'!$Q46))</f>
        <v>0</v>
      </c>
      <c r="DE47">
        <f>DE$2*EXP(- DE$1 * ($B47*_c+'Input spectra'!$Q46))</f>
        <v>0</v>
      </c>
      <c r="DF47">
        <f>DF$2*EXP(- DF$1 * ($B47*_c+'Input spectra'!$Q46))</f>
        <v>0</v>
      </c>
      <c r="DG47">
        <f>DG$2*EXP(- DG$1 * ($B47*_c+'Input spectra'!$Q46))</f>
        <v>0</v>
      </c>
      <c r="DH47">
        <f>DH$2*EXP(- DH$1 * ($B47*_c+'Input spectra'!$Q46))</f>
        <v>0</v>
      </c>
      <c r="DI47">
        <f>DI$2*EXP(- DI$1 * ($B47*_c+'Input spectra'!$Q46))</f>
        <v>0</v>
      </c>
      <c r="DJ47">
        <f>DJ$2*EXP(- DJ$1 * ($B47*_c+'Input spectra'!$Q46))</f>
        <v>0</v>
      </c>
      <c r="DK47">
        <f>DK$2*EXP(- DK$1 * ($B47*_c+'Input spectra'!$Q46))</f>
        <v>0</v>
      </c>
      <c r="DL47">
        <f>DL$2*EXP(- DL$1 * ($B47*_c+'Input spectra'!$Q46))</f>
        <v>0</v>
      </c>
      <c r="DM47">
        <f>DM$2*EXP(- DM$1 * ($B47*_c+'Input spectra'!$Q46))</f>
        <v>0</v>
      </c>
      <c r="DN47">
        <f>DN$2*EXP(- DN$1 * ($B47*_c+'Input spectra'!$Q46))</f>
        <v>0</v>
      </c>
      <c r="DO47">
        <f>DO$2*EXP(- DO$1 * ($B47*_c+'Input spectra'!$Q46))</f>
        <v>0</v>
      </c>
      <c r="DP47">
        <f>DP$2*EXP(- DP$1 * ($B47*_c+'Input spectra'!$Q46))</f>
        <v>0</v>
      </c>
      <c r="DQ47">
        <f>DQ$2*EXP(- DQ$1 * ($B47*_c+'Input spectra'!$Q46))</f>
        <v>0</v>
      </c>
      <c r="DR47">
        <f>DR$2*EXP(- DR$1 * ($B47*_c+'Input spectra'!$Q46))</f>
        <v>0</v>
      </c>
      <c r="DS47">
        <f>DS$2*EXP(- DS$1 * ($B47*_c+'Input spectra'!$Q46))</f>
        <v>0</v>
      </c>
      <c r="DT47">
        <f>DT$2*EXP(- DT$1 * ($B47*_c+'Input spectra'!$Q46))</f>
        <v>0</v>
      </c>
      <c r="DU47">
        <f>DU$2*EXP(- DU$1 * ($B47*_c+'Input spectra'!$Q46))</f>
        <v>0</v>
      </c>
      <c r="DV47">
        <f>DV$2*EXP(- DV$1 * ($B47*_c+'Input spectra'!$Q46))</f>
        <v>0</v>
      </c>
      <c r="DW47">
        <f>DW$2*EXP(- DW$1 * ($B47*_c+'Input spectra'!$Q46))</f>
        <v>0</v>
      </c>
      <c r="DX47">
        <f>DX$2*EXP(- DX$1 * ($B47*_c+'Input spectra'!$Q46))</f>
        <v>0</v>
      </c>
      <c r="DY47">
        <f>DY$2*EXP(- DY$1 * ($B47*_c+'Input spectra'!$Q46))</f>
        <v>0</v>
      </c>
      <c r="DZ47">
        <f>DZ$2*EXP(- DZ$1 * ($B47*_c+'Input spectra'!$Q46))</f>
        <v>0</v>
      </c>
      <c r="EA47">
        <f>EA$2*EXP(- EA$1 * ($B47*_c+'Input spectra'!$Q46))</f>
        <v>0</v>
      </c>
      <c r="EB47">
        <f>EB$2*EXP(- EB$1 * ($B47*_c+'Input spectra'!$Q46))</f>
        <v>0</v>
      </c>
      <c r="EC47">
        <f>EC$2*EXP(- EC$1 * ($B47*_c+'Input spectra'!$Q46))</f>
        <v>0</v>
      </c>
      <c r="ED47">
        <f>ED$2*EXP(- ED$1 * ($B47*_c+'Input spectra'!$Q46))</f>
        <v>0</v>
      </c>
      <c r="EE47">
        <f>EE$2*EXP(- EE$1 * ($B47*_c+'Input spectra'!$Q46))</f>
        <v>0</v>
      </c>
      <c r="EF47">
        <f>EF$2*EXP(- EF$1 * ($B47*_c+'Input spectra'!$Q46))</f>
        <v>0</v>
      </c>
      <c r="EG47">
        <f>EG$2*EXP(- EG$1 * ($B47*_c+'Input spectra'!$Q46))</f>
        <v>0</v>
      </c>
      <c r="EH47">
        <f>EH$2*EXP(- EH$1 * ($B47*_c+'Input spectra'!$Q46))</f>
        <v>0</v>
      </c>
      <c r="EI47">
        <f>EI$2*EXP(- EI$1 * ($B47*_c+'Input spectra'!$Q46))</f>
        <v>0</v>
      </c>
      <c r="EJ47">
        <f>EJ$2*EXP(- EJ$1 * ($B47*_c+'Input spectra'!$Q46))</f>
        <v>0</v>
      </c>
      <c r="EK47">
        <f>EK$2*EXP(- EK$1 * ($B47*_c+'Input spectra'!$Q46))</f>
        <v>0</v>
      </c>
      <c r="EL47">
        <f>EL$2*EXP(- EL$1 * ($B47*_c+'Input spectra'!$Q46))</f>
        <v>0</v>
      </c>
      <c r="EM47">
        <f>EM$2*EXP(- EM$1 * ($B47*_c+'Input spectra'!$Q46))</f>
        <v>0</v>
      </c>
      <c r="EN47">
        <f>EN$2*EXP(- EN$1 * ($B47*_c+'Input spectra'!$Q46))</f>
        <v>0</v>
      </c>
      <c r="EO47">
        <f>EO$2*EXP(- EO$1 * ($B47*_c+'Input spectra'!$Q46))</f>
        <v>0</v>
      </c>
      <c r="EP47">
        <f>EP$2*EXP(- EP$1 * ($B47*_c+'Input spectra'!$Q46))</f>
        <v>0</v>
      </c>
      <c r="EQ47">
        <f>EQ$2*EXP(- EQ$1 * ($B47*_c+'Input spectra'!$Q46))</f>
        <v>0</v>
      </c>
      <c r="ER47">
        <f>ER$2*EXP(- ER$1 * ($B47*_c+'Input spectra'!$Q46))</f>
        <v>0</v>
      </c>
      <c r="ES47">
        <f>ES$2*EXP(- ES$1 * ($B47*_c+'Input spectra'!$Q46))</f>
        <v>0</v>
      </c>
      <c r="ET47">
        <f>ET$2*EXP(- ET$1 * ($B47*_c+'Input spectra'!$Q46))</f>
        <v>0</v>
      </c>
      <c r="EU47">
        <f>EU$2*EXP(- EU$1 * ($B47*_c+'Input spectra'!$Q46))</f>
        <v>0</v>
      </c>
      <c r="EV47">
        <f>EV$2*EXP(- EV$1 * ($B47*_c+'Input spectra'!$Q46))</f>
        <v>0</v>
      </c>
      <c r="EW47">
        <f>EW$2*EXP(- EW$1 * ($B47*_c+'Input spectra'!$Q46))</f>
        <v>0</v>
      </c>
      <c r="EY47">
        <f t="shared" si="0"/>
        <v>6.3141484383911262E-2</v>
      </c>
      <c r="FB47">
        <f>(1-EXP(-(B47*_c+'Input spectra'!$Q46)*_t))/2</f>
        <v>0.4284145828132262</v>
      </c>
      <c r="FC47">
        <f>LN(1-FB47)/(-(B47*_c+'Input spectra'!$Q46))</f>
        <v>0.14388448197768863</v>
      </c>
    </row>
    <row r="48" spans="1:159" x14ac:dyDescent="0.25">
      <c r="A48">
        <v>505</v>
      </c>
      <c r="B48">
        <f>'Input spectra'!B47</f>
        <v>0.112440517580027</v>
      </c>
      <c r="C48">
        <f>C$2*EXP(- C$1 * ($B48*_c+'Input spectra'!$Q47))</f>
        <v>2.0653927966864227E-2</v>
      </c>
      <c r="D48">
        <f>D$2*EXP(- D$1 * ($B48*_c+'Input spectra'!$Q47))</f>
        <v>1.4552747179205757E-2</v>
      </c>
      <c r="E48">
        <f>E$2*EXP(- E$1 * ($B48*_c+'Input spectra'!$Q47))</f>
        <v>1.0253306459804531E-2</v>
      </c>
      <c r="F48">
        <f>F$2*EXP(- F$1 * ($B48*_c+'Input spectra'!$Q47))</f>
        <v>7.2236911953868369E-3</v>
      </c>
      <c r="G48">
        <f>G$2*EXP(- G$1 * ($B48*_c+'Input spectra'!$Q47))</f>
        <v>5.0889751702967081E-3</v>
      </c>
      <c r="H48">
        <f>H$2*EXP(- H$1 * ($B48*_c+'Input spectra'!$Q47))</f>
        <v>3.5849000775035737E-3</v>
      </c>
      <c r="I48">
        <f>I$2*EXP(- I$1 * ($B48*_c+'Input spectra'!$Q47))</f>
        <v>2.5252185482438931E-3</v>
      </c>
      <c r="J48">
        <f>J$2*EXP(- J$1 * ($B48*_c+'Input spectra'!$Q47))</f>
        <v>1.7786713083047362E-3</v>
      </c>
      <c r="K48">
        <f>K$2*EXP(- K$1 * ($B48*_c+'Input spectra'!$Q47))</f>
        <v>1.2527570446808525E-3</v>
      </c>
      <c r="L48">
        <f>L$2*EXP(- L$1 * ($B48*_c+'Input spectra'!$Q47))</f>
        <v>8.8229137921420192E-4</v>
      </c>
      <c r="M48">
        <f>M$2*EXP(- M$1 * ($B48*_c+'Input spectra'!$Q47))</f>
        <v>6.213421841013676E-4</v>
      </c>
      <c r="N48">
        <f>N$2*EXP(- N$1 * ($B48*_c+'Input spectra'!$Q47))</f>
        <v>4.375451248472435E-4</v>
      </c>
      <c r="O48">
        <f>O$2*EXP(- O$1 * ($B48*_c+'Input spectra'!$Q47))</f>
        <v>3.0809711993793238E-4</v>
      </c>
      <c r="P48">
        <f>P$2*EXP(- P$1 * ($B48*_c+'Input spectra'!$Q47))</f>
        <v>2.1693257505020421E-4</v>
      </c>
      <c r="Q48">
        <f>Q$2*EXP(- Q$1 * ($B48*_c+'Input spectra'!$Q47))</f>
        <v>1.5273332315301927E-4</v>
      </c>
      <c r="R48">
        <f>R$2*EXP(- R$1 * ($B48*_c+'Input spectra'!$Q47))</f>
        <v>1.0752619307703782E-4</v>
      </c>
      <c r="S48">
        <f>S$2*EXP(- S$1 * ($B48*_c+'Input spectra'!$Q47))</f>
        <v>7.5694741316612951E-5</v>
      </c>
      <c r="T48">
        <f>T$2*EXP(- T$1 * ($B48*_c+'Input spectra'!$Q47))</f>
        <v>5.3282873493672042E-5</v>
      </c>
      <c r="U48">
        <f>U$2*EXP(- U$1 * ($B48*_c+'Input spectra'!$Q47))</f>
        <v>3.750417043708335E-5</v>
      </c>
      <c r="V48">
        <f>V$2*EXP(- V$1 * ($B48*_c+'Input spectra'!$Q47))</f>
        <v>2.6396173933687744E-5</v>
      </c>
      <c r="W48">
        <f>W$2*EXP(- W$1 * ($B48*_c+'Input spectra'!$Q47))</f>
        <v>1.8576820010514826E-5</v>
      </c>
      <c r="X48">
        <f>X$2*EXP(- X$1 * ($B48*_c+'Input spectra'!$Q47))</f>
        <v>1.3072847891428188E-5</v>
      </c>
      <c r="Y48">
        <f>Y$2*EXP(- Y$1 * ($B48*_c+'Input spectra'!$Q47))</f>
        <v>9.198922089816622E-6</v>
      </c>
      <c r="Z48">
        <f>Z$2*EXP(- Z$1 * ($B48*_c+'Input spectra'!$Q47))</f>
        <v>6.4724843935730838E-6</v>
      </c>
      <c r="AA48">
        <f>AA$2*EXP(- AA$1 * ($B48*_c+'Input spectra'!$Q47))</f>
        <v>4.553777930553429E-6</v>
      </c>
      <c r="AB48">
        <f>AB$2*EXP(- AB$1 * ($B48*_c+'Input spectra'!$Q47))</f>
        <v>3.203604238543079E-6</v>
      </c>
      <c r="AC48">
        <f>AC$2*EXP(- AC$1 * ($B48*_c+'Input spectra'!$Q47))</f>
        <v>2.2535720189630843E-6</v>
      </c>
      <c r="AD48">
        <f>AD$2*EXP(- AD$1 * ($B48*_c+'Input spectra'!$Q47))</f>
        <v>1.5851449186994434E-6</v>
      </c>
      <c r="AE48">
        <f>AE$2*EXP(- AE$1 * ($B48*_c+'Input spectra'!$Q47))</f>
        <v>1.1148869058762293E-6</v>
      </c>
      <c r="AF48">
        <f>AF$2*EXP(- AF$1 * ($B48*_c+'Input spectra'!$Q47))</f>
        <v>7.8407266150650609E-7</v>
      </c>
      <c r="AG48">
        <f>AG$2*EXP(- AG$1 * ($B48*_c+'Input spectra'!$Q47))</f>
        <v>5.5137210258834522E-7</v>
      </c>
      <c r="AH48">
        <f>AH$2*EXP(- AH$1 * ($B48*_c+'Input spectra'!$Q47))</f>
        <v>3.8769977870748898E-7</v>
      </c>
      <c r="AI48">
        <f>AI$2*EXP(- AI$1 * ($B48*_c+'Input spectra'!$Q47))</f>
        <v>2.7258872741870482E-7</v>
      </c>
      <c r="AJ48">
        <f>AJ$2*EXP(- AJ$1 * ($B48*_c+'Input spectra'!$Q47))</f>
        <v>1.916377540784552E-7</v>
      </c>
      <c r="AK48">
        <f>AK$2*EXP(- AK$1 * ($B48*_c+'Input spectra'!$Q47))</f>
        <v>1.3471449878754077E-7</v>
      </c>
      <c r="AL48">
        <f>AL$2*EXP(- AL$1 * ($B48*_c+'Input spectra'!$Q47))</f>
        <v>9.4690610644821776E-8</v>
      </c>
      <c r="AM48">
        <f>AM$2*EXP(- AM$1 * ($B48*_c+'Input spectra'!$Q47))</f>
        <v>6.6551524144885071E-8</v>
      </c>
      <c r="AN48">
        <f>AN$2*EXP(- AN$1 * ($B48*_c+'Input spectra'!$Q47))</f>
        <v>4.6769936775419482E-8</v>
      </c>
      <c r="AO48">
        <f>AO$2*EXP(- AO$1 * ($B48*_c+'Input spectra'!$Q47))</f>
        <v>3.2864906406974807E-8</v>
      </c>
      <c r="AP48">
        <f>AP$2*EXP(- AP$1 * ($B48*_c+'Input spectra'!$Q47))</f>
        <v>2.3091597743773268E-8</v>
      </c>
      <c r="AQ48">
        <f>AQ$2*EXP(- AQ$1 * ($B48*_c+'Input spectra'!$Q47))</f>
        <v>1.6222980022375916E-8</v>
      </c>
      <c r="AR48">
        <f>AR$2*EXP(- AR$1 * ($B48*_c+'Input spectra'!$Q47))</f>
        <v>1.1396235658583329E-8</v>
      </c>
      <c r="AS48">
        <f>AS$2*EXP(- AS$1 * ($B48*_c+'Input spectra'!$Q47))</f>
        <v>8.0047060779076885E-9</v>
      </c>
      <c r="AT48">
        <f>AT$2*EXP(- AT$1 * ($B48*_c+'Input spectra'!$Q47))</f>
        <v>5.6218797430186018E-9</v>
      </c>
      <c r="AU48">
        <f>AU$2*EXP(- AU$1 * ($B48*_c+'Input spectra'!$Q47))</f>
        <v>3.9479249381560955E-9</v>
      </c>
      <c r="AV48">
        <f>AV$2*EXP(- AV$1 * ($B48*_c+'Input spectra'!$Q47))</f>
        <v>2.7720837302661078E-9</v>
      </c>
      <c r="AW48">
        <f>AW$2*EXP(- AW$1 * ($B48*_c+'Input spectra'!$Q47))</f>
        <v>1.7568498937666359E-9</v>
      </c>
      <c r="AX48">
        <f>AX$2*EXP(- AX$1 * ($B48*_c+'Input spectra'!$Q47))</f>
        <v>1.0702695169496437E-9</v>
      </c>
      <c r="AY48">
        <f>AY$2*EXP(- AY$1 * ($B48*_c+'Input spectra'!$Q47))</f>
        <v>6.868892360418408E-10</v>
      </c>
      <c r="AZ48">
        <f>AZ$2*EXP(- AZ$1 * ($B48*_c+'Input spectra'!$Q47))</f>
        <v>4.4859254584900796E-10</v>
      </c>
      <c r="BA48">
        <f>BA$2*EXP(- BA$1 * ($B48*_c+'Input spectra'!$Q47))</f>
        <v>2.958682943482939E-10</v>
      </c>
      <c r="BB48">
        <f>BB$2*EXP(- BB$1 * ($B48*_c+'Input spectra'!$Q47))</f>
        <v>1.9644016155311459E-10</v>
      </c>
      <c r="BC48">
        <f>BC$2*EXP(- BC$1 * ($B48*_c+'Input spectra'!$Q47))</f>
        <v>1.3106824756672152E-10</v>
      </c>
      <c r="BD48">
        <f>BD$2*EXP(- BD$1 * ($B48*_c+'Input spectra'!$Q47))</f>
        <v>8.778900291574235E-11</v>
      </c>
      <c r="BE48">
        <f>BE$2*EXP(- BE$1 * ($B48*_c+'Input spectra'!$Q47))</f>
        <v>5.8986281487315467E-11</v>
      </c>
      <c r="BF48">
        <f>BF$2*EXP(- BF$1 * ($B48*_c+'Input spectra'!$Q47))</f>
        <v>3.9738582744958988E-11</v>
      </c>
      <c r="BG48">
        <f>BG$2*EXP(- BG$1 * ($B48*_c+'Input spectra'!$Q47))</f>
        <v>2.6832589975256509E-11</v>
      </c>
      <c r="BH48">
        <f>BH$2*EXP(- BH$1 * ($B48*_c+'Input spectra'!$Q47))</f>
        <v>1.8154218410026643E-11</v>
      </c>
      <c r="BI48">
        <f>BI$2*EXP(- BI$1 * ($B48*_c+'Input spectra'!$Q47))</f>
        <v>1.2304365385861315E-11</v>
      </c>
      <c r="BJ48">
        <f>BJ$2*EXP(- BJ$1 * ($B48*_c+'Input spectra'!$Q47))</f>
        <v>8.3527284225090437E-12</v>
      </c>
      <c r="BK48">
        <f>BK$2*EXP(- BK$1 * ($B48*_c+'Input spectra'!$Q47))</f>
        <v>5.6783183627426061E-12</v>
      </c>
      <c r="BL48">
        <f>BL$2*EXP(- BL$1 * ($B48*_c+'Input spectra'!$Q47))</f>
        <v>3.8652603475158945E-12</v>
      </c>
      <c r="BM48">
        <f>BM$2*EXP(- BM$1 * ($B48*_c+'Input spectra'!$Q47))</f>
        <v>2.6342626788095836E-12</v>
      </c>
      <c r="BN48">
        <f>BN$2*EXP(- BN$1 * ($B48*_c+'Input spectra'!$Q47))</f>
        <v>1.7973015649027413E-12</v>
      </c>
      <c r="BO48">
        <f>BO$2*EXP(- BO$1 * ($B48*_c+'Input spectra'!$Q47))</f>
        <v>1.2275236695916158E-12</v>
      </c>
      <c r="BP48">
        <f>BP$2*EXP(- BP$1 * ($B48*_c+'Input spectra'!$Q47))</f>
        <v>8.3918101473031465E-13</v>
      </c>
      <c r="BQ48">
        <f>BQ$2*EXP(- BQ$1 * ($B48*_c+'Input spectra'!$Q47))</f>
        <v>5.7421116209409494E-13</v>
      </c>
      <c r="BR48">
        <f>BR$2*EXP(- BR$1 * ($B48*_c+'Input spectra'!$Q47))</f>
        <v>3.9323678240624452E-13</v>
      </c>
      <c r="BS48">
        <f>BS$2*EXP(- BS$1 * ($B48*_c+'Input spectra'!$Q47))</f>
        <v>2.6951440136795932E-13</v>
      </c>
      <c r="BT48">
        <f>BT$2*EXP(- BT$1 * ($B48*_c+'Input spectra'!$Q47))</f>
        <v>1.8485708483172832E-13</v>
      </c>
      <c r="BU48">
        <f>BU$2*EXP(- BU$1 * ($B48*_c+'Input spectra'!$Q47))</f>
        <v>1.2688178189257649E-13</v>
      </c>
      <c r="BV48">
        <f>BV$2*EXP(- BV$1 * ($B48*_c+'Input spectra'!$Q47))</f>
        <v>8.7147678579027932E-14</v>
      </c>
      <c r="BW48">
        <f>BW$2*EXP(- BW$1 * ($B48*_c+'Input spectra'!$Q47))</f>
        <v>5.989512420423216E-14</v>
      </c>
      <c r="BX48">
        <f>BX$2*EXP(- BX$1 * ($B48*_c+'Input spectra'!$Q47))</f>
        <v>4.1190125598769985E-14</v>
      </c>
      <c r="BY48">
        <f>BY$2*EXP(- BY$1 * ($B48*_c+'Input spectra'!$Q47))</f>
        <v>2.8343189653606209E-14</v>
      </c>
      <c r="BZ48">
        <f>BZ$2*EXP(- BZ$1 * ($B48*_c+'Input spectra'!$Q47))</f>
        <v>1.951403963705426E-14</v>
      </c>
      <c r="CA48">
        <f>CA$2*EXP(- CA$1 * ($B48*_c+'Input spectra'!$Q47))</f>
        <v>1.3442443455728415E-14</v>
      </c>
      <c r="CB48">
        <f>CB$2*EXP(- CB$1 * ($B48*_c+'Input spectra'!$Q47))</f>
        <v>9.2647198517454214E-15</v>
      </c>
      <c r="CC48">
        <f>CC$2*EXP(- CC$1 * ($B48*_c+'Input spectra'!$Q47))</f>
        <v>6.3885239631621284E-15</v>
      </c>
      <c r="CD48">
        <f>CD$2*EXP(- CD$1 * ($B48*_c+'Input spectra'!$Q47))</f>
        <v>4.4073206759249275E-15</v>
      </c>
      <c r="CE48">
        <f>CE$2*EXP(- CE$1 * ($B48*_c+'Input spectra'!$Q47))</f>
        <v>3.0419139312270197E-15</v>
      </c>
      <c r="CF48">
        <f>CF$2*EXP(- CF$1 * ($B48*_c+'Input spectra'!$Q47))</f>
        <v>2.100439090378331E-15</v>
      </c>
      <c r="CG48">
        <f>CG$2*EXP(- CG$1 * ($B48*_c+'Input spectra'!$Q47))</f>
        <v>1.4509664058392962E-15</v>
      </c>
      <c r="CH48">
        <f>CH$2*EXP(- CH$1 * ($B48*_c+'Input spectra'!$Q47))</f>
        <v>1.0027260975647871E-15</v>
      </c>
      <c r="CI48">
        <f>CI$2*EXP(- CI$1 * ($B48*_c+'Input spectra'!$Q47))</f>
        <v>6.9323255034269938E-16</v>
      </c>
      <c r="CJ48">
        <f>CJ$2*EXP(- CJ$1 * ($B48*_c+'Input spectra'!$Q47))</f>
        <v>4.7944804666665078E-16</v>
      </c>
      <c r="CK48">
        <f>CK$2*EXP(- CK$1 * ($B48*_c+'Input spectra'!$Q47))</f>
        <v>3.317147346874401E-16</v>
      </c>
      <c r="CL48">
        <f>CL$2*EXP(- CL$1 * ($B48*_c+'Input spectra'!$Q47))</f>
        <v>2.2958498791568051E-16</v>
      </c>
      <c r="CM48">
        <f>CM$2*EXP(- CM$1 * ($B48*_c+'Input spectra'!$Q47))</f>
        <v>1.5895452753291717E-16</v>
      </c>
      <c r="CN48">
        <f>CN$2*EXP(- CN$1 * ($B48*_c+'Input spectra'!$Q47))</f>
        <v>1.1009014226711861E-16</v>
      </c>
      <c r="CO48">
        <f>CO$2*EXP(- CO$1 * ($B48*_c+'Input spectra'!$Q47))</f>
        <v>7.6272104505070315E-17</v>
      </c>
      <c r="CP48">
        <f>CP$2*EXP(- CP$1 * ($B48*_c+'Input spectra'!$Q47))</f>
        <v>5.2859208477508848E-17</v>
      </c>
      <c r="CQ48">
        <f>CQ$2*EXP(- CQ$1 * ($B48*_c+'Input spectra'!$Q47))</f>
        <v>2.4262760380466787E-17</v>
      </c>
      <c r="CR48">
        <f>CR$2*EXP(- CR$1 * ($B48*_c+'Input spectra'!$Q47))</f>
        <v>1.1235011752662947E-17</v>
      </c>
      <c r="CS48">
        <f>CS$2*EXP(- CS$1 * ($B48*_c+'Input spectra'!$Q47))</f>
        <v>5.5470385709132208E-18</v>
      </c>
      <c r="CT48">
        <f>CT$2*EXP(- CT$1 * ($B48*_c+'Input spectra'!$Q47))</f>
        <v>2.751067720568611E-18</v>
      </c>
      <c r="CU48">
        <f>CU$2*EXP(- CU$1 * ($B48*_c+'Input spectra'!$Q47))</f>
        <v>1.3391918673695879E-18</v>
      </c>
      <c r="CV48">
        <f>CV$2*EXP(- CV$1 * ($B48*_c+'Input spectra'!$Q47))</f>
        <v>6.2760064115805459E-19</v>
      </c>
      <c r="CW48">
        <f>CW$2*EXP(- CW$1 * ($B48*_c+'Input spectra'!$Q47))</f>
        <v>2.7631968763900615E-19</v>
      </c>
      <c r="CX48">
        <f>CX$2*EXP(- CX$1 * ($B48*_c+'Input spectra'!$Q47))</f>
        <v>1.0985155367327983E-19</v>
      </c>
      <c r="CY48">
        <f>CY$2*EXP(- CY$1 * ($B48*_c+'Input spectra'!$Q47))</f>
        <v>3.6416015425768865E-20</v>
      </c>
      <c r="CZ48">
        <f>CZ$2*EXP(- CZ$1 * ($B48*_c+'Input spectra'!$Q47))</f>
        <v>8.1241500511056643E-21</v>
      </c>
      <c r="DA48">
        <f>DA$2*EXP(- DA$1 * ($B48*_c+'Input spectra'!$Q47))</f>
        <v>3.6790916640262122E-22</v>
      </c>
      <c r="DB48">
        <f>DB$2*EXP(- DB$1 * ($B48*_c+'Input spectra'!$Q47))</f>
        <v>0</v>
      </c>
      <c r="DC48">
        <f>DC$2*EXP(- DC$1 * ($B48*_c+'Input spectra'!$Q47))</f>
        <v>0</v>
      </c>
      <c r="DD48">
        <f>DD$2*EXP(- DD$1 * ($B48*_c+'Input spectra'!$Q47))</f>
        <v>0</v>
      </c>
      <c r="DE48">
        <f>DE$2*EXP(- DE$1 * ($B48*_c+'Input spectra'!$Q47))</f>
        <v>0</v>
      </c>
      <c r="DF48">
        <f>DF$2*EXP(- DF$1 * ($B48*_c+'Input spectra'!$Q47))</f>
        <v>0</v>
      </c>
      <c r="DG48">
        <f>DG$2*EXP(- DG$1 * ($B48*_c+'Input spectra'!$Q47))</f>
        <v>0</v>
      </c>
      <c r="DH48">
        <f>DH$2*EXP(- DH$1 * ($B48*_c+'Input spectra'!$Q47))</f>
        <v>0</v>
      </c>
      <c r="DI48">
        <f>DI$2*EXP(- DI$1 * ($B48*_c+'Input spectra'!$Q47))</f>
        <v>0</v>
      </c>
      <c r="DJ48">
        <f>DJ$2*EXP(- DJ$1 * ($B48*_c+'Input spectra'!$Q47))</f>
        <v>0</v>
      </c>
      <c r="DK48">
        <f>DK$2*EXP(- DK$1 * ($B48*_c+'Input spectra'!$Q47))</f>
        <v>0</v>
      </c>
      <c r="DL48">
        <f>DL$2*EXP(- DL$1 * ($B48*_c+'Input spectra'!$Q47))</f>
        <v>0</v>
      </c>
      <c r="DM48">
        <f>DM$2*EXP(- DM$1 * ($B48*_c+'Input spectra'!$Q47))</f>
        <v>0</v>
      </c>
      <c r="DN48">
        <f>DN$2*EXP(- DN$1 * ($B48*_c+'Input spectra'!$Q47))</f>
        <v>0</v>
      </c>
      <c r="DO48">
        <f>DO$2*EXP(- DO$1 * ($B48*_c+'Input spectra'!$Q47))</f>
        <v>0</v>
      </c>
      <c r="DP48">
        <f>DP$2*EXP(- DP$1 * ($B48*_c+'Input spectra'!$Q47))</f>
        <v>0</v>
      </c>
      <c r="DQ48">
        <f>DQ$2*EXP(- DQ$1 * ($B48*_c+'Input spectra'!$Q47))</f>
        <v>0</v>
      </c>
      <c r="DR48">
        <f>DR$2*EXP(- DR$1 * ($B48*_c+'Input spectra'!$Q47))</f>
        <v>0</v>
      </c>
      <c r="DS48">
        <f>DS$2*EXP(- DS$1 * ($B48*_c+'Input spectra'!$Q47))</f>
        <v>0</v>
      </c>
      <c r="DT48">
        <f>DT$2*EXP(- DT$1 * ($B48*_c+'Input spectra'!$Q47))</f>
        <v>0</v>
      </c>
      <c r="DU48">
        <f>DU$2*EXP(- DU$1 * ($B48*_c+'Input spectra'!$Q47))</f>
        <v>0</v>
      </c>
      <c r="DV48">
        <f>DV$2*EXP(- DV$1 * ($B48*_c+'Input spectra'!$Q47))</f>
        <v>0</v>
      </c>
      <c r="DW48">
        <f>DW$2*EXP(- DW$1 * ($B48*_c+'Input spectra'!$Q47))</f>
        <v>0</v>
      </c>
      <c r="DX48">
        <f>DX$2*EXP(- DX$1 * ($B48*_c+'Input spectra'!$Q47))</f>
        <v>0</v>
      </c>
      <c r="DY48">
        <f>DY$2*EXP(- DY$1 * ($B48*_c+'Input spectra'!$Q47))</f>
        <v>0</v>
      </c>
      <c r="DZ48">
        <f>DZ$2*EXP(- DZ$1 * ($B48*_c+'Input spectra'!$Q47))</f>
        <v>0</v>
      </c>
      <c r="EA48">
        <f>EA$2*EXP(- EA$1 * ($B48*_c+'Input spectra'!$Q47))</f>
        <v>0</v>
      </c>
      <c r="EB48">
        <f>EB$2*EXP(- EB$1 * ($B48*_c+'Input spectra'!$Q47))</f>
        <v>0</v>
      </c>
      <c r="EC48">
        <f>EC$2*EXP(- EC$1 * ($B48*_c+'Input spectra'!$Q47))</f>
        <v>0</v>
      </c>
      <c r="ED48">
        <f>ED$2*EXP(- ED$1 * ($B48*_c+'Input spectra'!$Q47))</f>
        <v>0</v>
      </c>
      <c r="EE48">
        <f>EE$2*EXP(- EE$1 * ($B48*_c+'Input spectra'!$Q47))</f>
        <v>0</v>
      </c>
      <c r="EF48">
        <f>EF$2*EXP(- EF$1 * ($B48*_c+'Input spectra'!$Q47))</f>
        <v>0</v>
      </c>
      <c r="EG48">
        <f>EG$2*EXP(- EG$1 * ($B48*_c+'Input spectra'!$Q47))</f>
        <v>0</v>
      </c>
      <c r="EH48">
        <f>EH$2*EXP(- EH$1 * ($B48*_c+'Input spectra'!$Q47))</f>
        <v>0</v>
      </c>
      <c r="EI48">
        <f>EI$2*EXP(- EI$1 * ($B48*_c+'Input spectra'!$Q47))</f>
        <v>0</v>
      </c>
      <c r="EJ48">
        <f>EJ$2*EXP(- EJ$1 * ($B48*_c+'Input spectra'!$Q47))</f>
        <v>0</v>
      </c>
      <c r="EK48">
        <f>EK$2*EXP(- EK$1 * ($B48*_c+'Input spectra'!$Q47))</f>
        <v>0</v>
      </c>
      <c r="EL48">
        <f>EL$2*EXP(- EL$1 * ($B48*_c+'Input spectra'!$Q47))</f>
        <v>0</v>
      </c>
      <c r="EM48">
        <f>EM$2*EXP(- EM$1 * ($B48*_c+'Input spectra'!$Q47))</f>
        <v>0</v>
      </c>
      <c r="EN48">
        <f>EN$2*EXP(- EN$1 * ($B48*_c+'Input spectra'!$Q47))</f>
        <v>0</v>
      </c>
      <c r="EO48">
        <f>EO$2*EXP(- EO$1 * ($B48*_c+'Input spectra'!$Q47))</f>
        <v>0</v>
      </c>
      <c r="EP48">
        <f>EP$2*EXP(- EP$1 * ($B48*_c+'Input spectra'!$Q47))</f>
        <v>0</v>
      </c>
      <c r="EQ48">
        <f>EQ$2*EXP(- EQ$1 * ($B48*_c+'Input spectra'!$Q47))</f>
        <v>0</v>
      </c>
      <c r="ER48">
        <f>ER$2*EXP(- ER$1 * ($B48*_c+'Input spectra'!$Q47))</f>
        <v>0</v>
      </c>
      <c r="ES48">
        <f>ES$2*EXP(- ES$1 * ($B48*_c+'Input spectra'!$Q47))</f>
        <v>0</v>
      </c>
      <c r="ET48">
        <f>ET$2*EXP(- ET$1 * ($B48*_c+'Input spectra'!$Q47))</f>
        <v>0</v>
      </c>
      <c r="EU48">
        <f>EU$2*EXP(- EU$1 * ($B48*_c+'Input spectra'!$Q47))</f>
        <v>0</v>
      </c>
      <c r="EV48">
        <f>EV$2*EXP(- EV$1 * ($B48*_c+'Input spectra'!$Q47))</f>
        <v>0</v>
      </c>
      <c r="EW48">
        <f>EW$2*EXP(- EW$1 * ($B48*_c+'Input spectra'!$Q47))</f>
        <v>0</v>
      </c>
      <c r="EY48">
        <f t="shared" si="0"/>
        <v>6.9896211745165707E-2</v>
      </c>
      <c r="FB48">
        <f>(1-EXP(-(B48*_c+'Input spectra'!$Q47)*_t))/2</f>
        <v>0.40993555577479612</v>
      </c>
      <c r="FC48">
        <f>LN(1-FB48)/(-(B48*_c+'Input spectra'!$Q47))</f>
        <v>0.15387925559757487</v>
      </c>
    </row>
    <row r="49" spans="1:159" x14ac:dyDescent="0.25">
      <c r="A49">
        <v>510</v>
      </c>
      <c r="B49">
        <f>'Input spectra'!B48</f>
        <v>9.7137960120607297E-2</v>
      </c>
      <c r="C49">
        <f>C$2*EXP(- C$1 * ($B49*_c+'Input spectra'!$Q48))</f>
        <v>2.0653927966864227E-2</v>
      </c>
      <c r="D49">
        <f>D$2*EXP(- D$1 * ($B49*_c+'Input spectra'!$Q48))</f>
        <v>1.5236512557361911E-2</v>
      </c>
      <c r="E49">
        <f>E$2*EXP(- E$1 * ($B49*_c+'Input spectra'!$Q48))</f>
        <v>1.1239451482566965E-2</v>
      </c>
      <c r="F49">
        <f>F$2*EXP(- F$1 * ($B49*_c+'Input spectra'!$Q48))</f>
        <v>8.290504135911805E-3</v>
      </c>
      <c r="G49">
        <f>G$2*EXP(- G$1 * ($B49*_c+'Input spectra'!$Q48))</f>
        <v>6.1149468909941652E-3</v>
      </c>
      <c r="H49">
        <f>H$2*EXP(- H$1 * ($B49*_c+'Input spectra'!$Q48))</f>
        <v>4.5100359322905485E-3</v>
      </c>
      <c r="I49">
        <f>I$2*EXP(- I$1 * ($B49*_c+'Input spectra'!$Q48))</f>
        <v>3.3261551791926788E-3</v>
      </c>
      <c r="J49">
        <f>J$2*EXP(- J$1 * ($B49*_c+'Input spectra'!$Q48))</f>
        <v>2.4528998988288218E-3</v>
      </c>
      <c r="K49">
        <f>K$2*EXP(- K$1 * ($B49*_c+'Input spectra'!$Q48))</f>
        <v>1.8088042459041324E-3</v>
      </c>
      <c r="L49">
        <f>L$2*EXP(- L$1 * ($B49*_c+'Input spectra'!$Q48))</f>
        <v>1.3337589305104671E-3</v>
      </c>
      <c r="M49">
        <f>M$2*EXP(- M$1 * ($B49*_c+'Input spectra'!$Q48))</f>
        <v>9.8341478572750384E-4</v>
      </c>
      <c r="N49">
        <f>N$2*EXP(- N$1 * ($B49*_c+'Input spectra'!$Q48))</f>
        <v>7.2505229680800895E-4</v>
      </c>
      <c r="O49">
        <f>O$2*EXP(- O$1 * ($B49*_c+'Input spectra'!$Q48))</f>
        <v>5.3453323301633888E-4</v>
      </c>
      <c r="P49">
        <f>P$2*EXP(- P$1 * ($B49*_c+'Input spectra'!$Q48))</f>
        <v>3.9405099969835763E-4</v>
      </c>
      <c r="Q49">
        <f>Q$2*EXP(- Q$1 * ($B49*_c+'Input spectra'!$Q48))</f>
        <v>2.9047051367559878E-4</v>
      </c>
      <c r="R49">
        <f>R$2*EXP(- R$1 * ($B49*_c+'Input spectra'!$Q48))</f>
        <v>2.1410317666370826E-4</v>
      </c>
      <c r="S49">
        <f>S$2*EXP(- S$1 * ($B49*_c+'Input spectra'!$Q48))</f>
        <v>1.5780295790184543E-4</v>
      </c>
      <c r="T49">
        <f>T$2*EXP(- T$1 * ($B49*_c+'Input spectra'!$Q48))</f>
        <v>1.1629944912643132E-4</v>
      </c>
      <c r="U49">
        <f>U$2*EXP(- U$1 * ($B49*_c+'Input spectra'!$Q48))</f>
        <v>8.5705792047867905E-5</v>
      </c>
      <c r="V49">
        <f>V$2*EXP(- V$1 * ($B49*_c+'Input spectra'!$Q48))</f>
        <v>6.3155645737104969E-5</v>
      </c>
      <c r="W49">
        <f>W$2*EXP(- W$1 * ($B49*_c+'Input spectra'!$Q48))</f>
        <v>4.6535368916899099E-5</v>
      </c>
      <c r="X49">
        <f>X$2*EXP(- X$1 * ($B49*_c+'Input spectra'!$Q48))</f>
        <v>3.4286455091487949E-5</v>
      </c>
      <c r="Y49">
        <f>Y$2*EXP(- Y$1 * ($B49*_c+'Input spectra'!$Q48))</f>
        <v>2.5259799984718155E-5</v>
      </c>
      <c r="Z49">
        <f>Z$2*EXP(- Z$1 * ($B49*_c+'Input spectra'!$Q48))</f>
        <v>1.8608208692757454E-5</v>
      </c>
      <c r="AA49">
        <f>AA$2*EXP(- AA$1 * ($B49*_c+'Input spectra'!$Q48))</f>
        <v>1.3707113014280069E-5</v>
      </c>
      <c r="AB49">
        <f>AB$2*EXP(- AB$1 * ($B49*_c+'Input spectra'!$Q48))</f>
        <v>1.0096098860359145E-5</v>
      </c>
      <c r="AC49">
        <f>AC$2*EXP(- AC$1 * ($B49*_c+'Input spectra'!$Q48))</f>
        <v>7.4357840069988092E-6</v>
      </c>
      <c r="AD49">
        <f>AD$2*EXP(- AD$1 * ($B49*_c+'Input spectra'!$Q48))</f>
        <v>5.4760182467246647E-6</v>
      </c>
      <c r="AE49">
        <f>AE$2*EXP(- AE$1 * ($B49*_c+'Input spectra'!$Q48))</f>
        <v>4.0324344642412945E-6</v>
      </c>
      <c r="AF49">
        <f>AF$2*EXP(- AF$1 * ($B49*_c+'Input spectra'!$Q48))</f>
        <v>2.9691586515877341E-6</v>
      </c>
      <c r="AG49">
        <f>AG$2*EXP(- AG$1 * ($B49*_c+'Input spectra'!$Q48))</f>
        <v>2.186061977265152E-6</v>
      </c>
      <c r="AH49">
        <f>AH$2*EXP(- AH$1 * ($B49*_c+'Input spectra'!$Q48))</f>
        <v>1.609362303119104E-6</v>
      </c>
      <c r="AI49">
        <f>AI$2*EXP(- AI$1 * ($B49*_c+'Input spectra'!$Q48))</f>
        <v>1.184695538243922E-6</v>
      </c>
      <c r="AJ49">
        <f>AJ$2*EXP(- AJ$1 * ($B49*_c+'Input spectra'!$Q48))</f>
        <v>8.7200810696857587E-7</v>
      </c>
      <c r="AK49">
        <f>AK$2*EXP(- AK$1 * ($B49*_c+'Input spectra'!$Q48))</f>
        <v>6.4179211800203747E-7</v>
      </c>
      <c r="AL49">
        <f>AL$2*EXP(- AL$1 * ($B49*_c+'Input spectra'!$Q48))</f>
        <v>4.7231044083646582E-7</v>
      </c>
      <c r="AM49">
        <f>AM$2*EXP(- AM$1 * ($B49*_c+'Input spectra'!$Q48))</f>
        <v>3.4755154567636873E-7</v>
      </c>
      <c r="AN49">
        <f>AN$2*EXP(- AN$1 * ($B49*_c+'Input spectra'!$Q48))</f>
        <v>2.5572229329824551E-7</v>
      </c>
      <c r="AO49">
        <f>AO$2*EXP(- AO$1 * ($B49*_c+'Input spectra'!$Q48))</f>
        <v>1.8813725227323901E-7</v>
      </c>
      <c r="AP49">
        <f>AP$2*EXP(- AP$1 * ($B49*_c+'Input spectra'!$Q48))</f>
        <v>1.3840028038035253E-7</v>
      </c>
      <c r="AQ49">
        <f>AQ$2*EXP(- AQ$1 * ($B49*_c+'Input spectra'!$Q48))</f>
        <v>1.0180150751540298E-7</v>
      </c>
      <c r="AR49">
        <f>AR$2*EXP(- AR$1 * ($B49*_c+'Input spectra'!$Q48))</f>
        <v>7.4873060654412312E-8</v>
      </c>
      <c r="AS49">
        <f>AS$2*EXP(- AS$1 * ($B49*_c+'Input spectra'!$Q48))</f>
        <v>5.5061767021834884E-8</v>
      </c>
      <c r="AT49">
        <f>AT$2*EXP(- AT$1 * ($B49*_c+'Input spectra'!$Q48))</f>
        <v>4.0488053250045131E-8</v>
      </c>
      <c r="AU49">
        <f>AU$2*EXP(- AU$1 * ($B49*_c+'Input spectra'!$Q48))</f>
        <v>2.9768353910867212E-8</v>
      </c>
      <c r="AV49">
        <f>AV$2*EXP(- AV$1 * ($B49*_c+'Input spectra'!$Q48))</f>
        <v>2.1884310436864345E-8</v>
      </c>
      <c r="AW49">
        <f>AW$2*EXP(- AW$1 * ($B49*_c+'Input spectra'!$Q48))</f>
        <v>1.4521175323381619E-8</v>
      </c>
      <c r="AX49">
        <f>AX$2*EXP(- AX$1 * ($B49*_c+'Input spectra'!$Q48))</f>
        <v>9.2619164251555471E-9</v>
      </c>
      <c r="AY49">
        <f>AY$2*EXP(- AY$1 * ($B49*_c+'Input spectra'!$Q48))</f>
        <v>6.2235044127984652E-9</v>
      </c>
      <c r="AZ49">
        <f>AZ$2*EXP(- AZ$1 * ($B49*_c+'Input spectra'!$Q48))</f>
        <v>4.2554053297360462E-9</v>
      </c>
      <c r="BA49">
        <f>BA$2*EXP(- BA$1 * ($B49*_c+'Input spectra'!$Q48))</f>
        <v>2.9385149048328994E-9</v>
      </c>
      <c r="BB49">
        <f>BB$2*EXP(- BB$1 * ($B49*_c+'Input spectra'!$Q48))</f>
        <v>2.042680024186155E-9</v>
      </c>
      <c r="BC49">
        <f>BC$2*EXP(- BC$1 * ($B49*_c+'Input spectra'!$Q48))</f>
        <v>1.4269479813159796E-9</v>
      </c>
      <c r="BD49">
        <f>BD$2*EXP(- BD$1 * ($B49*_c+'Input spectra'!$Q48))</f>
        <v>1.0006710935600897E-9</v>
      </c>
      <c r="BE49">
        <f>BE$2*EXP(- BE$1 * ($B49*_c+'Input spectra'!$Q48))</f>
        <v>7.0395167461420177E-10</v>
      </c>
      <c r="BF49">
        <f>BF$2*EXP(- BF$1 * ($B49*_c+'Input spectra'!$Q48))</f>
        <v>4.9652919693963863E-10</v>
      </c>
      <c r="BG49">
        <f>BG$2*EXP(- BG$1 * ($B49*_c+'Input spectra'!$Q48))</f>
        <v>3.510230217866668E-10</v>
      </c>
      <c r="BH49">
        <f>BH$2*EXP(- BH$1 * ($B49*_c+'Input spectra'!$Q48))</f>
        <v>2.4865153904486463E-10</v>
      </c>
      <c r="BI49">
        <f>BI$2*EXP(- BI$1 * ($B49*_c+'Input spectra'!$Q48))</f>
        <v>1.7644664472146357E-10</v>
      </c>
      <c r="BJ49">
        <f>BJ$2*EXP(- BJ$1 * ($B49*_c+'Input spectra'!$Q48))</f>
        <v>1.2540739179695433E-10</v>
      </c>
      <c r="BK49">
        <f>BK$2*EXP(- BK$1 * ($B49*_c+'Input spectra'!$Q48))</f>
        <v>8.9259634054789735E-11</v>
      </c>
      <c r="BL49">
        <f>BL$2*EXP(- BL$1 * ($B49*_c+'Input spectra'!$Q48))</f>
        <v>6.3614292972857416E-11</v>
      </c>
      <c r="BM49">
        <f>BM$2*EXP(- BM$1 * ($B49*_c+'Input spectra'!$Q48))</f>
        <v>4.5391613610774647E-11</v>
      </c>
      <c r="BN49">
        <f>BN$2*EXP(- BN$1 * ($B49*_c+'Input spectra'!$Q48))</f>
        <v>3.2424858120376702E-11</v>
      </c>
      <c r="BO49">
        <f>BO$2*EXP(- BO$1 * ($B49*_c+'Input spectra'!$Q48))</f>
        <v>2.3186094228151244E-11</v>
      </c>
      <c r="BP49">
        <f>BP$2*EXP(- BP$1 * ($B49*_c+'Input spectra'!$Q48))</f>
        <v>1.6595638297333033E-11</v>
      </c>
      <c r="BQ49">
        <f>BQ$2*EXP(- BQ$1 * ($B49*_c+'Input spectra'!$Q48))</f>
        <v>1.1889142452365846E-11</v>
      </c>
      <c r="BR49">
        <f>BR$2*EXP(- BR$1 * ($B49*_c+'Input spectra'!$Q48))</f>
        <v>8.5245924184715456E-12</v>
      </c>
      <c r="BS49">
        <f>BS$2*EXP(- BS$1 * ($B49*_c+'Input spectra'!$Q48))</f>
        <v>6.1170503528146758E-12</v>
      </c>
      <c r="BT49">
        <f>BT$2*EXP(- BT$1 * ($B49*_c+'Input spectra'!$Q48))</f>
        <v>4.3927528417291752E-12</v>
      </c>
      <c r="BU49">
        <f>BU$2*EXP(- BU$1 * ($B49*_c+'Input spectra'!$Q48))</f>
        <v>3.156752455064381E-12</v>
      </c>
      <c r="BV49">
        <f>BV$2*EXP(- BV$1 * ($B49*_c+'Input spectra'!$Q48))</f>
        <v>2.2700617454799421E-12</v>
      </c>
      <c r="BW49">
        <f>BW$2*EXP(- BW$1 * ($B49*_c+'Input spectra'!$Q48))</f>
        <v>1.6334803196286464E-12</v>
      </c>
      <c r="BX49">
        <f>BX$2*EXP(- BX$1 * ($B49*_c+'Input spectra'!$Q48))</f>
        <v>1.1761322054002848E-12</v>
      </c>
      <c r="BY49">
        <f>BY$2*EXP(- BY$1 * ($B49*_c+'Input spectra'!$Q48))</f>
        <v>8.4732952226245436E-13</v>
      </c>
      <c r="BZ49">
        <f>BZ$2*EXP(- BZ$1 * ($B49*_c+'Input spectra'!$Q48))</f>
        <v>6.1078925388209103E-13</v>
      </c>
      <c r="CA49">
        <f>CA$2*EXP(- CA$1 * ($B49*_c+'Input spectra'!$Q48))</f>
        <v>4.4051734441577887E-13</v>
      </c>
      <c r="CB49">
        <f>CB$2*EXP(- CB$1 * ($B49*_c+'Input spectra'!$Q48))</f>
        <v>3.1787595293852408E-13</v>
      </c>
      <c r="CC49">
        <f>CC$2*EXP(- CC$1 * ($B49*_c+'Input spectra'!$Q48))</f>
        <v>2.2949144531253048E-13</v>
      </c>
      <c r="CD49">
        <f>CD$2*EXP(- CD$1 * ($B49*_c+'Input spectra'!$Q48))</f>
        <v>1.6576056302370609E-13</v>
      </c>
      <c r="CE49">
        <f>CE$2*EXP(- CE$1 * ($B49*_c+'Input spectra'!$Q48))</f>
        <v>1.1978269320595675E-13</v>
      </c>
      <c r="CF49">
        <f>CF$2*EXP(- CF$1 * ($B49*_c+'Input spectra'!$Q48))</f>
        <v>8.6596000305532801E-14</v>
      </c>
      <c r="CG49">
        <f>CG$2*EXP(- CG$1 * ($B49*_c+'Input spectra'!$Q48))</f>
        <v>6.2630472463195746E-14</v>
      </c>
      <c r="CH49">
        <f>CH$2*EXP(- CH$1 * ($B49*_c+'Input spectra'!$Q48))</f>
        <v>4.5315965577701234E-14</v>
      </c>
      <c r="CI49">
        <f>CI$2*EXP(- CI$1 * ($B49*_c+'Input spectra'!$Q48))</f>
        <v>3.2801103600869804E-14</v>
      </c>
      <c r="CJ49">
        <f>CJ$2*EXP(- CJ$1 * ($B49*_c+'Input spectra'!$Q48))</f>
        <v>2.3751533366161835E-14</v>
      </c>
      <c r="CK49">
        <f>CK$2*EXP(- CK$1 * ($B49*_c+'Input spectra'!$Q48))</f>
        <v>1.7205030677227585E-14</v>
      </c>
      <c r="CL49">
        <f>CL$2*EXP(- CL$1 * ($B49*_c+'Input spectra'!$Q48))</f>
        <v>1.2467367592258351E-14</v>
      </c>
      <c r="CM49">
        <f>CM$2*EXP(- CM$1 * ($B49*_c+'Input spectra'!$Q48))</f>
        <v>9.0374263161912404E-15</v>
      </c>
      <c r="CN49">
        <f>CN$2*EXP(- CN$1 * ($B49*_c+'Input spectra'!$Q48))</f>
        <v>6.5533126679275696E-15</v>
      </c>
      <c r="CO49">
        <f>CO$2*EXP(- CO$1 * ($B49*_c+'Input spectra'!$Q48))</f>
        <v>4.753557759955107E-15</v>
      </c>
      <c r="CP49">
        <f>CP$2*EXP(- CP$1 * ($B49*_c+'Input spectra'!$Q48))</f>
        <v>3.4491675434351426E-15</v>
      </c>
      <c r="CQ49">
        <f>CQ$2*EXP(- CQ$1 * ($B49*_c+'Input spectra'!$Q48))</f>
        <v>1.657579754359867E-15</v>
      </c>
      <c r="CR49">
        <f>CR$2*EXP(- CR$1 * ($B49*_c+'Input spectra'!$Q48))</f>
        <v>8.0361557438585861E-16</v>
      </c>
      <c r="CS49">
        <f>CS$2*EXP(- CS$1 * ($B49*_c+'Input spectra'!$Q48))</f>
        <v>4.154096576551569E-16</v>
      </c>
      <c r="CT49">
        <f>CT$2*EXP(- CT$1 * ($B49*_c+'Input spectra'!$Q48))</f>
        <v>2.1570354064623082E-16</v>
      </c>
      <c r="CU49">
        <f>CU$2*EXP(- CU$1 * ($B49*_c+'Input spectra'!$Q48))</f>
        <v>1.0993586182962577E-16</v>
      </c>
      <c r="CV49">
        <f>CV$2*EXP(- CV$1 * ($B49*_c+'Input spectra'!$Q48))</f>
        <v>5.3941193335291596E-17</v>
      </c>
      <c r="CW49">
        <f>CW$2*EXP(- CW$1 * ($B49*_c+'Input spectra'!$Q48))</f>
        <v>2.4865064501835191E-17</v>
      </c>
      <c r="CX49">
        <f>CX$2*EXP(- CX$1 * ($B49*_c+'Input spectra'!$Q48))</f>
        <v>1.0349623564698524E-17</v>
      </c>
      <c r="CY49">
        <f>CY$2*EXP(- CY$1 * ($B49*_c+'Input spectra'!$Q48))</f>
        <v>3.5921243633799338E-18</v>
      </c>
      <c r="CZ49">
        <f>CZ$2*EXP(- CZ$1 * ($B49*_c+'Input spectra'!$Q48))</f>
        <v>8.3902995293075722E-19</v>
      </c>
      <c r="DA49">
        <f>DA$2*EXP(- DA$1 * ($B49*_c+'Input spectra'!$Q48))</f>
        <v>3.9781460815595467E-20</v>
      </c>
      <c r="DB49">
        <f>DB$2*EXP(- DB$1 * ($B49*_c+'Input spectra'!$Q48))</f>
        <v>0</v>
      </c>
      <c r="DC49">
        <f>DC$2*EXP(- DC$1 * ($B49*_c+'Input spectra'!$Q48))</f>
        <v>0</v>
      </c>
      <c r="DD49">
        <f>DD$2*EXP(- DD$1 * ($B49*_c+'Input spectra'!$Q48))</f>
        <v>0</v>
      </c>
      <c r="DE49">
        <f>DE$2*EXP(- DE$1 * ($B49*_c+'Input spectra'!$Q48))</f>
        <v>0</v>
      </c>
      <c r="DF49">
        <f>DF$2*EXP(- DF$1 * ($B49*_c+'Input spectra'!$Q48))</f>
        <v>0</v>
      </c>
      <c r="DG49">
        <f>DG$2*EXP(- DG$1 * ($B49*_c+'Input spectra'!$Q48))</f>
        <v>0</v>
      </c>
      <c r="DH49">
        <f>DH$2*EXP(- DH$1 * ($B49*_c+'Input spectra'!$Q48))</f>
        <v>0</v>
      </c>
      <c r="DI49">
        <f>DI$2*EXP(- DI$1 * ($B49*_c+'Input spectra'!$Q48))</f>
        <v>0</v>
      </c>
      <c r="DJ49">
        <f>DJ$2*EXP(- DJ$1 * ($B49*_c+'Input spectra'!$Q48))</f>
        <v>0</v>
      </c>
      <c r="DK49">
        <f>DK$2*EXP(- DK$1 * ($B49*_c+'Input spectra'!$Q48))</f>
        <v>0</v>
      </c>
      <c r="DL49">
        <f>DL$2*EXP(- DL$1 * ($B49*_c+'Input spectra'!$Q48))</f>
        <v>0</v>
      </c>
      <c r="DM49">
        <f>DM$2*EXP(- DM$1 * ($B49*_c+'Input spectra'!$Q48))</f>
        <v>0</v>
      </c>
      <c r="DN49">
        <f>DN$2*EXP(- DN$1 * ($B49*_c+'Input spectra'!$Q48))</f>
        <v>0</v>
      </c>
      <c r="DO49">
        <f>DO$2*EXP(- DO$1 * ($B49*_c+'Input spectra'!$Q48))</f>
        <v>0</v>
      </c>
      <c r="DP49">
        <f>DP$2*EXP(- DP$1 * ($B49*_c+'Input spectra'!$Q48))</f>
        <v>0</v>
      </c>
      <c r="DQ49">
        <f>DQ$2*EXP(- DQ$1 * ($B49*_c+'Input spectra'!$Q48))</f>
        <v>0</v>
      </c>
      <c r="DR49">
        <f>DR$2*EXP(- DR$1 * ($B49*_c+'Input spectra'!$Q48))</f>
        <v>0</v>
      </c>
      <c r="DS49">
        <f>DS$2*EXP(- DS$1 * ($B49*_c+'Input spectra'!$Q48))</f>
        <v>0</v>
      </c>
      <c r="DT49">
        <f>DT$2*EXP(- DT$1 * ($B49*_c+'Input spectra'!$Q48))</f>
        <v>0</v>
      </c>
      <c r="DU49">
        <f>DU$2*EXP(- DU$1 * ($B49*_c+'Input spectra'!$Q48))</f>
        <v>0</v>
      </c>
      <c r="DV49">
        <f>DV$2*EXP(- DV$1 * ($B49*_c+'Input spectra'!$Q48))</f>
        <v>0</v>
      </c>
      <c r="DW49">
        <f>DW$2*EXP(- DW$1 * ($B49*_c+'Input spectra'!$Q48))</f>
        <v>0</v>
      </c>
      <c r="DX49">
        <f>DX$2*EXP(- DX$1 * ($B49*_c+'Input spectra'!$Q48))</f>
        <v>0</v>
      </c>
      <c r="DY49">
        <f>DY$2*EXP(- DY$1 * ($B49*_c+'Input spectra'!$Q48))</f>
        <v>0</v>
      </c>
      <c r="DZ49">
        <f>DZ$2*EXP(- DZ$1 * ($B49*_c+'Input spectra'!$Q48))</f>
        <v>0</v>
      </c>
      <c r="EA49">
        <f>EA$2*EXP(- EA$1 * ($B49*_c+'Input spectra'!$Q48))</f>
        <v>0</v>
      </c>
      <c r="EB49">
        <f>EB$2*EXP(- EB$1 * ($B49*_c+'Input spectra'!$Q48))</f>
        <v>0</v>
      </c>
      <c r="EC49">
        <f>EC$2*EXP(- EC$1 * ($B49*_c+'Input spectra'!$Q48))</f>
        <v>0</v>
      </c>
      <c r="ED49">
        <f>ED$2*EXP(- ED$1 * ($B49*_c+'Input spectra'!$Q48))</f>
        <v>0</v>
      </c>
      <c r="EE49">
        <f>EE$2*EXP(- EE$1 * ($B49*_c+'Input spectra'!$Q48))</f>
        <v>0</v>
      </c>
      <c r="EF49">
        <f>EF$2*EXP(- EF$1 * ($B49*_c+'Input spectra'!$Q48))</f>
        <v>0</v>
      </c>
      <c r="EG49">
        <f>EG$2*EXP(- EG$1 * ($B49*_c+'Input spectra'!$Q48))</f>
        <v>0</v>
      </c>
      <c r="EH49">
        <f>EH$2*EXP(- EH$1 * ($B49*_c+'Input spectra'!$Q48))</f>
        <v>0</v>
      </c>
      <c r="EI49">
        <f>EI$2*EXP(- EI$1 * ($B49*_c+'Input spectra'!$Q48))</f>
        <v>0</v>
      </c>
      <c r="EJ49">
        <f>EJ$2*EXP(- EJ$1 * ($B49*_c+'Input spectra'!$Q48))</f>
        <v>0</v>
      </c>
      <c r="EK49">
        <f>EK$2*EXP(- EK$1 * ($B49*_c+'Input spectra'!$Q48))</f>
        <v>0</v>
      </c>
      <c r="EL49">
        <f>EL$2*EXP(- EL$1 * ($B49*_c+'Input spectra'!$Q48))</f>
        <v>0</v>
      </c>
      <c r="EM49">
        <f>EM$2*EXP(- EM$1 * ($B49*_c+'Input spectra'!$Q48))</f>
        <v>0</v>
      </c>
      <c r="EN49">
        <f>EN$2*EXP(- EN$1 * ($B49*_c+'Input spectra'!$Q48))</f>
        <v>0</v>
      </c>
      <c r="EO49">
        <f>EO$2*EXP(- EO$1 * ($B49*_c+'Input spectra'!$Q48))</f>
        <v>0</v>
      </c>
      <c r="EP49">
        <f>EP$2*EXP(- EP$1 * ($B49*_c+'Input spectra'!$Q48))</f>
        <v>0</v>
      </c>
      <c r="EQ49">
        <f>EQ$2*EXP(- EQ$1 * ($B49*_c+'Input spectra'!$Q48))</f>
        <v>0</v>
      </c>
      <c r="ER49">
        <f>ER$2*EXP(- ER$1 * ($B49*_c+'Input spectra'!$Q48))</f>
        <v>0</v>
      </c>
      <c r="ES49">
        <f>ES$2*EXP(- ES$1 * ($B49*_c+'Input spectra'!$Q48))</f>
        <v>0</v>
      </c>
      <c r="ET49">
        <f>ET$2*EXP(- ET$1 * ($B49*_c+'Input spectra'!$Q48))</f>
        <v>0</v>
      </c>
      <c r="EU49">
        <f>EU$2*EXP(- EU$1 * ($B49*_c+'Input spectra'!$Q48))</f>
        <v>0</v>
      </c>
      <c r="EV49">
        <f>EV$2*EXP(- EV$1 * ($B49*_c+'Input spectra'!$Q48))</f>
        <v>0</v>
      </c>
      <c r="EW49">
        <f>EW$2*EXP(- EW$1 * ($B49*_c+'Input spectra'!$Q48))</f>
        <v>0</v>
      </c>
      <c r="EY49">
        <f t="shared" si="0"/>
        <v>7.8708256515163832E-2</v>
      </c>
      <c r="FB49">
        <f>(1-EXP(-(B49*_c+'Input spectra'!$Q48)*_t))/2</f>
        <v>0.38669310973925114</v>
      </c>
      <c r="FC49">
        <f>LN(1-FB49)/(-(B49*_c+'Input spectra'!$Q48))</f>
        <v>0.16466391317645762</v>
      </c>
    </row>
    <row r="50" spans="1:159" x14ac:dyDescent="0.25">
      <c r="A50">
        <v>515</v>
      </c>
      <c r="B50">
        <f>'Input spectra'!B49</f>
        <v>8.1835402661186996E-2</v>
      </c>
      <c r="C50">
        <f>C$2*EXP(- C$1 * ($B50*_c+'Input spectra'!$Q49))</f>
        <v>2.0653927966864227E-2</v>
      </c>
      <c r="D50">
        <f>D$2*EXP(- D$1 * ($B50*_c+'Input spectra'!$Q49))</f>
        <v>1.5952283126453852E-2</v>
      </c>
      <c r="E50">
        <f>E$2*EXP(- E$1 * ($B50*_c+'Input spectra'!$Q49))</f>
        <v>1.2320254159324553E-2</v>
      </c>
      <c r="F50">
        <f>F$2*EXP(- F$1 * ($B50*_c+'Input spectra'!$Q49))</f>
        <v>9.5146488692903538E-3</v>
      </c>
      <c r="G50">
        <f>G$2*EXP(- G$1 * ($B50*_c+'Input spectra'!$Q49))</f>
        <v>7.3475371386624065E-3</v>
      </c>
      <c r="H50">
        <f>H$2*EXP(- H$1 * ($B50*_c+'Input spectra'!$Q49))</f>
        <v>5.6737001179368966E-3</v>
      </c>
      <c r="I50">
        <f>I$2*EXP(- I$1 * ($B50*_c+'Input spectra'!$Q49))</f>
        <v>4.3809284238152746E-3</v>
      </c>
      <c r="J50">
        <f>J$2*EXP(- J$1 * ($B50*_c+'Input spectra'!$Q49))</f>
        <v>3.3825229433597473E-3</v>
      </c>
      <c r="K50">
        <f>K$2*EXP(- K$1 * ($B50*_c+'Input spectra'!$Q49))</f>
        <v>2.6114984333884131E-3</v>
      </c>
      <c r="L50">
        <f>L$2*EXP(- L$1 * ($B50*_c+'Input spectra'!$Q49))</f>
        <v>2.0161034664298787E-3</v>
      </c>
      <c r="M50">
        <f>M$2*EXP(- M$1 * ($B50*_c+'Input spectra'!$Q49))</f>
        <v>1.5563579367581606E-3</v>
      </c>
      <c r="N50">
        <f>N$2*EXP(- N$1 * ($B50*_c+'Input spectra'!$Q49))</f>
        <v>1.2013771260496425E-3</v>
      </c>
      <c r="O50">
        <f>O$2*EXP(- O$1 * ($B50*_c+'Input spectra'!$Q49))</f>
        <v>9.2730374270244542E-4</v>
      </c>
      <c r="P50">
        <f>P$2*EXP(- P$1 * ($B50*_c+'Input spectra'!$Q49))</f>
        <v>7.1570987600714044E-4</v>
      </c>
      <c r="Q50">
        <f>Q$2*EXP(- Q$1 * ($B50*_c+'Input spectra'!$Q49))</f>
        <v>5.5236214093012481E-4</v>
      </c>
      <c r="R50">
        <f>R$2*EXP(- R$1 * ($B50*_c+'Input spectra'!$Q49))</f>
        <v>4.2626751542040777E-4</v>
      </c>
      <c r="S50">
        <f>S$2*EXP(- S$1 * ($B50*_c+'Input spectra'!$Q49))</f>
        <v>3.2893610171569375E-4</v>
      </c>
      <c r="T50">
        <f>T$2*EXP(- T$1 * ($B50*_c+'Input spectra'!$Q49))</f>
        <v>2.5381152261993409E-4</v>
      </c>
      <c r="U50">
        <f>U$2*EXP(- U$1 * ($B50*_c+'Input spectra'!$Q49))</f>
        <v>1.9583085710975969E-4</v>
      </c>
      <c r="V50">
        <f>V$2*EXP(- V$1 * ($B50*_c+'Input spectra'!$Q49))</f>
        <v>1.5108467232330489E-4</v>
      </c>
      <c r="W50">
        <f>W$2*EXP(- W$1 * ($B50*_c+'Input spectra'!$Q49))</f>
        <v>1.1655439740012197E-4</v>
      </c>
      <c r="X50">
        <f>X$2*EXP(- X$1 * ($B50*_c+'Input spectra'!$Q49))</f>
        <v>8.99094544740589E-5</v>
      </c>
      <c r="Y50">
        <f>Y$2*EXP(- Y$1 * ($B50*_c+'Input spectra'!$Q49))</f>
        <v>6.935055798889026E-5</v>
      </c>
      <c r="Z50">
        <f>Z$2*EXP(- Z$1 * ($B50*_c+'Input spectra'!$Q49))</f>
        <v>5.3488681858259667E-5</v>
      </c>
      <c r="AA50">
        <f>AA$2*EXP(- AA$1 * ($B50*_c+'Input spectra'!$Q49))</f>
        <v>4.1251580830824486E-5</v>
      </c>
      <c r="AB50">
        <f>AB$2*EXP(- AB$1 * ($B50*_c+'Input spectra'!$Q49))</f>
        <v>3.1811597012735002E-5</v>
      </c>
      <c r="AC50">
        <f>AC$2*EXP(- AC$1 * ($B50*_c+'Input spectra'!$Q49))</f>
        <v>2.4529907967225939E-5</v>
      </c>
      <c r="AD50">
        <f>AD$2*EXP(- AD$1 * ($B50*_c+'Input spectra'!$Q49))</f>
        <v>1.8913474336676996E-5</v>
      </c>
      <c r="AE50">
        <f>AE$2*EXP(- AE$1 * ($B50*_c+'Input spectra'!$Q49))</f>
        <v>1.4581796093135346E-5</v>
      </c>
      <c r="AF50">
        <f>AF$2*EXP(- AF$1 * ($B50*_c+'Input spectra'!$Q49))</f>
        <v>1.1241244193124971E-5</v>
      </c>
      <c r="AG50">
        <f>AG$2*EXP(- AG$1 * ($B50*_c+'Input spectra'!$Q49))</f>
        <v>8.665242552667483E-6</v>
      </c>
      <c r="AH50">
        <f>AH$2*EXP(- AH$1 * ($B50*_c+'Input spectra'!$Q49))</f>
        <v>6.6789678472169978E-6</v>
      </c>
      <c r="AI50">
        <f>AI$2*EXP(- AI$1 * ($B50*_c+'Input spectra'!$Q49))</f>
        <v>5.1475379401337476E-6</v>
      </c>
      <c r="AJ50">
        <f>AJ$2*EXP(- AJ$1 * ($B50*_c+'Input spectra'!$Q49))</f>
        <v>3.9668940486201675E-6</v>
      </c>
      <c r="AK50">
        <f>AK$2*EXP(- AK$1 * ($B50*_c+'Input spectra'!$Q49))</f>
        <v>3.0567627530171499E-6</v>
      </c>
      <c r="AL50">
        <f>AL$2*EXP(- AL$1 * ($B50*_c+'Input spectra'!$Q49))</f>
        <v>2.3552237653298643E-6</v>
      </c>
      <c r="AM50">
        <f>AM$2*EXP(- AM$1 * ($B50*_c+'Input spectra'!$Q49))</f>
        <v>1.8145173625435457E-6</v>
      </c>
      <c r="AN50">
        <f>AN$2*EXP(- AN$1 * ($B50*_c+'Input spectra'!$Q49))</f>
        <v>1.3978087974669003E-6</v>
      </c>
      <c r="AO50">
        <f>AO$2*EXP(- AO$1 * ($B50*_c+'Input spectra'!$Q49))</f>
        <v>1.0766914169443871E-6</v>
      </c>
      <c r="AP50">
        <f>AP$2*EXP(- AP$1 * ($B50*_c+'Input spectra'!$Q49))</f>
        <v>8.2925996523632535E-7</v>
      </c>
      <c r="AQ50">
        <f>AQ$2*EXP(- AQ$1 * ($B50*_c+'Input spectra'!$Q49))</f>
        <v>6.3862396752612438E-7</v>
      </c>
      <c r="AR50">
        <f>AR$2*EXP(- AR$1 * ($B50*_c+'Input spectra'!$Q49))</f>
        <v>4.91760753957065E-7</v>
      </c>
      <c r="AS50">
        <f>AS$2*EXP(- AS$1 * ($B50*_c+'Input spectra'!$Q49))</f>
        <v>3.7863059072637519E-7</v>
      </c>
      <c r="AT50">
        <f>AT$2*EXP(- AT$1 * ($B50*_c+'Input spectra'!$Q49))</f>
        <v>2.9149407066770005E-7</v>
      </c>
      <c r="AU50">
        <f>AU$2*EXP(- AU$1 * ($B50*_c+'Input spectra'!$Q49))</f>
        <v>2.2438557030037102E-7</v>
      </c>
      <c r="AV50">
        <f>AV$2*EXP(- AV$1 * ($B50*_c+'Input spectra'!$Q49))</f>
        <v>1.7270712179962676E-7</v>
      </c>
      <c r="AW50">
        <f>AW$2*EXP(- AW$1 * ($B50*_c+'Input spectra'!$Q49))</f>
        <v>1.1998209032315406E-7</v>
      </c>
      <c r="AX50">
        <f>AX$2*EXP(- AX$1 * ($B50*_c+'Input spectra'!$Q49))</f>
        <v>8.0122185650970711E-8</v>
      </c>
      <c r="AY50">
        <f>AY$2*EXP(- AY$1 * ($B50*_c+'Input spectra'!$Q49))</f>
        <v>5.6366907311818713E-8</v>
      </c>
      <c r="AZ50">
        <f>AZ$2*EXP(- AZ$1 * ($B50*_c+'Input spectra'!$Q49))</f>
        <v>4.0352218215827475E-8</v>
      </c>
      <c r="BA50">
        <f>BA$2*EXP(- BA$1 * ($B50*_c+'Input spectra'!$Q49))</f>
        <v>2.9173709444886361E-8</v>
      </c>
      <c r="BB50">
        <f>BB$2*EXP(- BB$1 * ($B50*_c+'Input spectra'!$Q49))</f>
        <v>2.1232511714034777E-8</v>
      </c>
      <c r="BC50">
        <f>BC$2*EXP(- BC$1 * ($B50*_c+'Input spectra'!$Q49))</f>
        <v>1.5529105735684825E-8</v>
      </c>
      <c r="BD50">
        <f>BD$2*EXP(- BD$1 * ($B50*_c+'Input spectra'!$Q49))</f>
        <v>1.1401629784838808E-8</v>
      </c>
      <c r="BE50">
        <f>BE$2*EXP(- BE$1 * ($B50*_c+'Input spectra'!$Q49))</f>
        <v>8.3976100167611094E-9</v>
      </c>
      <c r="BF50">
        <f>BF$2*EXP(- BF$1 * ($B50*_c+'Input spectra'!$Q49))</f>
        <v>6.2014739241255399E-9</v>
      </c>
      <c r="BG50">
        <f>BG$2*EXP(- BG$1 * ($B50*_c+'Input spectra'!$Q49))</f>
        <v>4.5901090829120327E-9</v>
      </c>
      <c r="BH50">
        <f>BH$2*EXP(- BH$1 * ($B50*_c+'Input spectra'!$Q49))</f>
        <v>3.4042059998771299E-9</v>
      </c>
      <c r="BI50">
        <f>BI$2*EXP(- BI$1 * ($B50*_c+'Input spectra'!$Q49))</f>
        <v>2.5291545023034551E-9</v>
      </c>
      <c r="BJ50">
        <f>BJ$2*EXP(- BJ$1 * ($B50*_c+'Input spectra'!$Q49))</f>
        <v>1.8820119076435409E-9</v>
      </c>
      <c r="BK50">
        <f>BK$2*EXP(- BK$1 * ($B50*_c+'Input spectra'!$Q49))</f>
        <v>1.4024636329781854E-9</v>
      </c>
      <c r="BL50">
        <f>BL$2*EXP(- BL$1 * ($B50*_c+'Input spectra'!$Q49))</f>
        <v>1.0464741051405154E-9</v>
      </c>
      <c r="BM50">
        <f>BM$2*EXP(- BM$1 * ($B50*_c+'Input spectra'!$Q49))</f>
        <v>7.8178382066533075E-10</v>
      </c>
      <c r="BN50">
        <f>BN$2*EXP(- BN$1 * ($B50*_c+'Input spectra'!$Q49))</f>
        <v>5.8469100987175777E-10</v>
      </c>
      <c r="BO50">
        <f>BO$2*EXP(- BO$1 * ($B50*_c+'Input spectra'!$Q49))</f>
        <v>4.3773694579464705E-10</v>
      </c>
      <c r="BP50">
        <f>BP$2*EXP(- BP$1 * ($B50*_c+'Input spectra'!$Q49))</f>
        <v>3.2803247658132745E-10</v>
      </c>
      <c r="BQ50">
        <f>BQ$2*EXP(- BQ$1 * ($B50*_c+'Input spectra'!$Q49))</f>
        <v>2.4604281534635897E-10</v>
      </c>
      <c r="BR50">
        <f>BR$2*EXP(- BR$1 * ($B50*_c+'Input spectra'!$Q49))</f>
        <v>1.8470176931883155E-10</v>
      </c>
      <c r="BS50">
        <f>BS$2*EXP(- BS$1 * ($B50*_c+'Input spectra'!$Q49))</f>
        <v>1.3876398481493342E-10</v>
      </c>
      <c r="BT50">
        <f>BT$2*EXP(- BT$1 * ($B50*_c+'Input spectra'!$Q49))</f>
        <v>1.0432989031877936E-10</v>
      </c>
      <c r="BU50">
        <f>BU$2*EXP(- BU$1 * ($B50*_c+'Input spectra'!$Q49))</f>
        <v>7.8496408106191232E-11</v>
      </c>
      <c r="BV50">
        <f>BV$2*EXP(- BV$1 * ($B50*_c+'Input spectra'!$Q49))</f>
        <v>5.9099553908895163E-11</v>
      </c>
      <c r="BW50">
        <f>BW$2*EXP(- BW$1 * ($B50*_c+'Input spectra'!$Q49))</f>
        <v>4.4524362933143776E-11</v>
      </c>
      <c r="BX50">
        <f>BX$2*EXP(- BX$1 * ($B50*_c+'Input spectra'!$Q49))</f>
        <v>3.3564271472098512E-11</v>
      </c>
      <c r="BY50">
        <f>BY$2*EXP(- BY$1 * ($B50*_c+'Input spectra'!$Q49))</f>
        <v>2.5316909907892123E-11</v>
      </c>
      <c r="BZ50">
        <f>BZ$2*EXP(- BZ$1 * ($B50*_c+'Input spectra'!$Q49))</f>
        <v>1.9106758775749509E-11</v>
      </c>
      <c r="CA50">
        <f>CA$2*EXP(- CA$1 * ($B50*_c+'Input spectra'!$Q49))</f>
        <v>1.4427660712074288E-11</v>
      </c>
      <c r="CB50">
        <f>CB$2*EXP(- CB$1 * ($B50*_c+'Input spectra'!$Q49))</f>
        <v>1.0900034145893109E-11</v>
      </c>
      <c r="CC50">
        <f>CC$2*EXP(- CC$1 * ($B50*_c+'Input spectra'!$Q49))</f>
        <v>8.2389896922488108E-12</v>
      </c>
      <c r="CD50">
        <f>CD$2*EXP(- CD$1 * ($B50*_c+'Input spectra'!$Q49))</f>
        <v>6.2305437040181126E-12</v>
      </c>
      <c r="CE50">
        <f>CE$2*EXP(- CE$1 * ($B50*_c+'Input spectra'!$Q49))</f>
        <v>4.7138535116705343E-12</v>
      </c>
      <c r="CF50">
        <f>CF$2*EXP(- CF$1 * ($B50*_c+'Input spectra'!$Q49))</f>
        <v>3.5679365046916507E-12</v>
      </c>
      <c r="CG50">
        <f>CG$2*EXP(- CG$1 * ($B50*_c+'Input spectra'!$Q49))</f>
        <v>2.7017318757001825E-12</v>
      </c>
      <c r="CH50">
        <f>CH$2*EXP(- CH$1 * ($B50*_c+'Input spectra'!$Q49))</f>
        <v>2.046657032960474E-12</v>
      </c>
      <c r="CI50">
        <f>CI$2*EXP(- CI$1 * ($B50*_c+'Input spectra'!$Q49))</f>
        <v>1.551027739120093E-12</v>
      </c>
      <c r="CJ50">
        <f>CJ$2*EXP(- CJ$1 * ($B50*_c+'Input spectra'!$Q49))</f>
        <v>1.1758719660594804E-12</v>
      </c>
      <c r="CK50">
        <f>CK$2*EXP(- CK$1 * ($B50*_c+'Input spectra'!$Q49))</f>
        <v>8.9178694548567234E-13</v>
      </c>
      <c r="CL50">
        <f>CL$2*EXP(- CL$1 * ($B50*_c+'Input spectra'!$Q49))</f>
        <v>6.7657773053116211E-13</v>
      </c>
      <c r="CM50">
        <f>CM$2*EXP(- CM$1 * ($B50*_c+'Input spectra'!$Q49))</f>
        <v>5.1348171011817415E-13</v>
      </c>
      <c r="CN50">
        <f>CN$2*EXP(- CN$1 * ($B50*_c+'Input spectra'!$Q49))</f>
        <v>3.8983279694432996E-13</v>
      </c>
      <c r="CO50">
        <f>CO$2*EXP(- CO$1 * ($B50*_c+'Input spectra'!$Q49))</f>
        <v>2.9605577363658384E-13</v>
      </c>
      <c r="CP50">
        <f>CP$2*EXP(- CP$1 * ($B50*_c+'Input spectra'!$Q49))</f>
        <v>2.249087363887736E-13</v>
      </c>
      <c r="CQ50">
        <f>CQ$2*EXP(- CQ$1 * ($B50*_c+'Input spectra'!$Q49))</f>
        <v>1.1316281533205793E-13</v>
      </c>
      <c r="CR50">
        <f>CR$2*EXP(- CR$1 * ($B50*_c+'Input spectra'!$Q49))</f>
        <v>5.7440065965082145E-14</v>
      </c>
      <c r="CS50">
        <f>CS$2*EXP(- CS$1 * ($B50*_c+'Input spectra'!$Q49))</f>
        <v>3.1087117103359546E-14</v>
      </c>
      <c r="CT50">
        <f>CT$2*EXP(- CT$1 * ($B50*_c+'Input spectra'!$Q49))</f>
        <v>1.690045547062446E-14</v>
      </c>
      <c r="CU50">
        <f>CU$2*EXP(- CU$1 * ($B50*_c+'Input spectra'!$Q49))</f>
        <v>9.018157081156255E-15</v>
      </c>
      <c r="CV50">
        <f>CV$2*EXP(- CV$1 * ($B50*_c+'Input spectra'!$Q49))</f>
        <v>4.6327219536746116E-15</v>
      </c>
      <c r="CW50">
        <f>CW$2*EXP(- CW$1 * ($B50*_c+'Input spectra'!$Q49))</f>
        <v>2.2358494169054852E-15</v>
      </c>
      <c r="CX50">
        <f>CX$2*EXP(- CX$1 * ($B50*_c+'Input spectra'!$Q49))</f>
        <v>9.7434955164859093E-16</v>
      </c>
      <c r="CY50">
        <f>CY$2*EXP(- CY$1 * ($B50*_c+'Input spectra'!$Q49))</f>
        <v>3.5406163848363424E-16</v>
      </c>
      <c r="CZ50">
        <f>CZ$2*EXP(- CZ$1 * ($B50*_c+'Input spectra'!$Q49))</f>
        <v>8.6584918218621281E-17</v>
      </c>
      <c r="DA50">
        <f>DA$2*EXP(- DA$1 * ($B50*_c+'Input spectra'!$Q49))</f>
        <v>4.2981620748463192E-18</v>
      </c>
      <c r="DB50">
        <f>DB$2*EXP(- DB$1 * ($B50*_c+'Input spectra'!$Q49))</f>
        <v>0</v>
      </c>
      <c r="DC50">
        <f>DC$2*EXP(- DC$1 * ($B50*_c+'Input spectra'!$Q49))</f>
        <v>0</v>
      </c>
      <c r="DD50">
        <f>DD$2*EXP(- DD$1 * ($B50*_c+'Input spectra'!$Q49))</f>
        <v>0</v>
      </c>
      <c r="DE50">
        <f>DE$2*EXP(- DE$1 * ($B50*_c+'Input spectra'!$Q49))</f>
        <v>0</v>
      </c>
      <c r="DF50">
        <f>DF$2*EXP(- DF$1 * ($B50*_c+'Input spectra'!$Q49))</f>
        <v>0</v>
      </c>
      <c r="DG50">
        <f>DG$2*EXP(- DG$1 * ($B50*_c+'Input spectra'!$Q49))</f>
        <v>0</v>
      </c>
      <c r="DH50">
        <f>DH$2*EXP(- DH$1 * ($B50*_c+'Input spectra'!$Q49))</f>
        <v>0</v>
      </c>
      <c r="DI50">
        <f>DI$2*EXP(- DI$1 * ($B50*_c+'Input spectra'!$Q49))</f>
        <v>0</v>
      </c>
      <c r="DJ50">
        <f>DJ$2*EXP(- DJ$1 * ($B50*_c+'Input spectra'!$Q49))</f>
        <v>0</v>
      </c>
      <c r="DK50">
        <f>DK$2*EXP(- DK$1 * ($B50*_c+'Input spectra'!$Q49))</f>
        <v>0</v>
      </c>
      <c r="DL50">
        <f>DL$2*EXP(- DL$1 * ($B50*_c+'Input spectra'!$Q49))</f>
        <v>0</v>
      </c>
      <c r="DM50">
        <f>DM$2*EXP(- DM$1 * ($B50*_c+'Input spectra'!$Q49))</f>
        <v>0</v>
      </c>
      <c r="DN50">
        <f>DN$2*EXP(- DN$1 * ($B50*_c+'Input spectra'!$Q49))</f>
        <v>0</v>
      </c>
      <c r="DO50">
        <f>DO$2*EXP(- DO$1 * ($B50*_c+'Input spectra'!$Q49))</f>
        <v>0</v>
      </c>
      <c r="DP50">
        <f>DP$2*EXP(- DP$1 * ($B50*_c+'Input spectra'!$Q49))</f>
        <v>0</v>
      </c>
      <c r="DQ50">
        <f>DQ$2*EXP(- DQ$1 * ($B50*_c+'Input spectra'!$Q49))</f>
        <v>0</v>
      </c>
      <c r="DR50">
        <f>DR$2*EXP(- DR$1 * ($B50*_c+'Input spectra'!$Q49))</f>
        <v>0</v>
      </c>
      <c r="DS50">
        <f>DS$2*EXP(- DS$1 * ($B50*_c+'Input spectra'!$Q49))</f>
        <v>0</v>
      </c>
      <c r="DT50">
        <f>DT$2*EXP(- DT$1 * ($B50*_c+'Input spectra'!$Q49))</f>
        <v>0</v>
      </c>
      <c r="DU50">
        <f>DU$2*EXP(- DU$1 * ($B50*_c+'Input spectra'!$Q49))</f>
        <v>0</v>
      </c>
      <c r="DV50">
        <f>DV$2*EXP(- DV$1 * ($B50*_c+'Input spectra'!$Q49))</f>
        <v>0</v>
      </c>
      <c r="DW50">
        <f>DW$2*EXP(- DW$1 * ($B50*_c+'Input spectra'!$Q49))</f>
        <v>0</v>
      </c>
      <c r="DX50">
        <f>DX$2*EXP(- DX$1 * ($B50*_c+'Input spectra'!$Q49))</f>
        <v>0</v>
      </c>
      <c r="DY50">
        <f>DY$2*EXP(- DY$1 * ($B50*_c+'Input spectra'!$Q49))</f>
        <v>0</v>
      </c>
      <c r="DZ50">
        <f>DZ$2*EXP(- DZ$1 * ($B50*_c+'Input spectra'!$Q49))</f>
        <v>0</v>
      </c>
      <c r="EA50">
        <f>EA$2*EXP(- EA$1 * ($B50*_c+'Input spectra'!$Q49))</f>
        <v>0</v>
      </c>
      <c r="EB50">
        <f>EB$2*EXP(- EB$1 * ($B50*_c+'Input spectra'!$Q49))</f>
        <v>0</v>
      </c>
      <c r="EC50">
        <f>EC$2*EXP(- EC$1 * ($B50*_c+'Input spectra'!$Q49))</f>
        <v>0</v>
      </c>
      <c r="ED50">
        <f>ED$2*EXP(- ED$1 * ($B50*_c+'Input spectra'!$Q49))</f>
        <v>0</v>
      </c>
      <c r="EE50">
        <f>EE$2*EXP(- EE$1 * ($B50*_c+'Input spectra'!$Q49))</f>
        <v>0</v>
      </c>
      <c r="EF50">
        <f>EF$2*EXP(- EF$1 * ($B50*_c+'Input spectra'!$Q49))</f>
        <v>0</v>
      </c>
      <c r="EG50">
        <f>EG$2*EXP(- EG$1 * ($B50*_c+'Input spectra'!$Q49))</f>
        <v>0</v>
      </c>
      <c r="EH50">
        <f>EH$2*EXP(- EH$1 * ($B50*_c+'Input spectra'!$Q49))</f>
        <v>0</v>
      </c>
      <c r="EI50">
        <f>EI$2*EXP(- EI$1 * ($B50*_c+'Input spectra'!$Q49))</f>
        <v>0</v>
      </c>
      <c r="EJ50">
        <f>EJ$2*EXP(- EJ$1 * ($B50*_c+'Input spectra'!$Q49))</f>
        <v>0</v>
      </c>
      <c r="EK50">
        <f>EK$2*EXP(- EK$1 * ($B50*_c+'Input spectra'!$Q49))</f>
        <v>0</v>
      </c>
      <c r="EL50">
        <f>EL$2*EXP(- EL$1 * ($B50*_c+'Input spectra'!$Q49))</f>
        <v>0</v>
      </c>
      <c r="EM50">
        <f>EM$2*EXP(- EM$1 * ($B50*_c+'Input spectra'!$Q49))</f>
        <v>0</v>
      </c>
      <c r="EN50">
        <f>EN$2*EXP(- EN$1 * ($B50*_c+'Input spectra'!$Q49))</f>
        <v>0</v>
      </c>
      <c r="EO50">
        <f>EO$2*EXP(- EO$1 * ($B50*_c+'Input spectra'!$Q49))</f>
        <v>0</v>
      </c>
      <c r="EP50">
        <f>EP$2*EXP(- EP$1 * ($B50*_c+'Input spectra'!$Q49))</f>
        <v>0</v>
      </c>
      <c r="EQ50">
        <f>EQ$2*EXP(- EQ$1 * ($B50*_c+'Input spectra'!$Q49))</f>
        <v>0</v>
      </c>
      <c r="ER50">
        <f>ER$2*EXP(- ER$1 * ($B50*_c+'Input spectra'!$Q49))</f>
        <v>0</v>
      </c>
      <c r="ES50">
        <f>ES$2*EXP(- ES$1 * ($B50*_c+'Input spectra'!$Q49))</f>
        <v>0</v>
      </c>
      <c r="ET50">
        <f>ET$2*EXP(- ET$1 * ($B50*_c+'Input spectra'!$Q49))</f>
        <v>0</v>
      </c>
      <c r="EU50">
        <f>EU$2*EXP(- EU$1 * ($B50*_c+'Input spectra'!$Q49))</f>
        <v>0</v>
      </c>
      <c r="EV50">
        <f>EV$2*EXP(- EV$1 * ($B50*_c+'Input spectra'!$Q49))</f>
        <v>0</v>
      </c>
      <c r="EW50">
        <f>EW$2*EXP(- EW$1 * ($B50*_c+'Input spectra'!$Q49))</f>
        <v>0</v>
      </c>
      <c r="EY50">
        <f t="shared" si="0"/>
        <v>9.0671672076676563E-2</v>
      </c>
      <c r="FB50">
        <f>(1-EXP(-(B50*_c+'Input spectra'!$Q49)*_t))/2</f>
        <v>0.35745804993864549</v>
      </c>
      <c r="FC50">
        <f>LN(1-FB50)/(-(B50*_c+'Input spectra'!$Q49))</f>
        <v>0.1762283375827485</v>
      </c>
    </row>
    <row r="51" spans="1:159" x14ac:dyDescent="0.25">
      <c r="A51">
        <v>520</v>
      </c>
      <c r="B51">
        <f>'Input spectra'!B50</f>
        <v>6.9876539603496199E-2</v>
      </c>
      <c r="C51">
        <f>C$2*EXP(- C$1 * ($B51*_c+'Input spectra'!$Q50))</f>
        <v>2.0653927966864227E-2</v>
      </c>
      <c r="D51">
        <f>D$2*EXP(- D$1 * ($B51*_c+'Input spectra'!$Q50))</f>
        <v>1.6534980232925135E-2</v>
      </c>
      <c r="E51">
        <f>E$2*EXP(- E$1 * ($B51*_c+'Input spectra'!$Q50))</f>
        <v>1.323674886316643E-2</v>
      </c>
      <c r="F51">
        <f>F$2*EXP(- F$1 * ($B51*_c+'Input spectra'!$Q50))</f>
        <v>1.059583675458615E-2</v>
      </c>
      <c r="G51">
        <f>G$2*EXP(- G$1 * ($B51*_c+'Input spectra'!$Q50))</f>
        <v>8.4813525076177891E-3</v>
      </c>
      <c r="H51">
        <f>H$2*EXP(- H$1 * ($B51*_c+'Input spectra'!$Q50))</f>
        <v>6.7884485788659932E-3</v>
      </c>
      <c r="I51">
        <f>I$2*EXP(- I$1 * ($B51*_c+'Input spectra'!$Q50))</f>
        <v>5.4331431004907794E-3</v>
      </c>
      <c r="J51">
        <f>J$2*EXP(- J$1 * ($B51*_c+'Input spectra'!$Q50))</f>
        <v>4.3481705297800637E-3</v>
      </c>
      <c r="K51">
        <f>K$2*EXP(- K$1 * ($B51*_c+'Input spectra'!$Q50))</f>
        <v>3.4796568514833997E-3</v>
      </c>
      <c r="L51">
        <f>L$2*EXP(- L$1 * ($B51*_c+'Input spectra'!$Q50))</f>
        <v>2.7844555896841018E-3</v>
      </c>
      <c r="M51">
        <f>M$2*EXP(- M$1 * ($B51*_c+'Input spectra'!$Q50))</f>
        <v>2.228013381952621E-3</v>
      </c>
      <c r="N51">
        <f>N$2*EXP(- N$1 * ($B51*_c+'Input spectra'!$Q50))</f>
        <v>1.7826599193788999E-3</v>
      </c>
      <c r="O51">
        <f>O$2*EXP(- O$1 * ($B51*_c+'Input spectra'!$Q50))</f>
        <v>1.4262379393778473E-3</v>
      </c>
      <c r="P51">
        <f>P$2*EXP(- P$1 * ($B51*_c+'Input spectra'!$Q50))</f>
        <v>1.1410056983562728E-3</v>
      </c>
      <c r="Q51">
        <f>Q$2*EXP(- Q$1 * ($B51*_c+'Input spectra'!$Q50))</f>
        <v>9.1275776989546708E-4</v>
      </c>
      <c r="R51">
        <f>R$2*EXP(- R$1 * ($B51*_c+'Input spectra'!$Q50))</f>
        <v>7.3012076972950703E-4</v>
      </c>
      <c r="S51">
        <f>S$2*EXP(- S$1 * ($B51*_c+'Input spectra'!$Q50))</f>
        <v>5.8398922962898741E-4</v>
      </c>
      <c r="T51">
        <f>T$2*EXP(- T$1 * ($B51*_c+'Input spectra'!$Q50))</f>
        <v>4.6707375179021827E-4</v>
      </c>
      <c r="U51">
        <f>U$2*EXP(- U$1 * ($B51*_c+'Input spectra'!$Q50))</f>
        <v>3.7353911299069361E-4</v>
      </c>
      <c r="V51">
        <f>V$2*EXP(- V$1 * ($B51*_c+'Input spectra'!$Q50))</f>
        <v>2.9871442579773583E-4</v>
      </c>
      <c r="W51">
        <f>W$2*EXP(- W$1 * ($B51*_c+'Input spectra'!$Q50))</f>
        <v>2.3886102072778815E-4</v>
      </c>
      <c r="X51">
        <f>X$2*EXP(- X$1 * ($B51*_c+'Input spectra'!$Q50))</f>
        <v>1.9098656338943878E-4</v>
      </c>
      <c r="Y51">
        <f>Y$2*EXP(- Y$1 * ($B51*_c+'Input spectra'!$Q50))</f>
        <v>1.5269620454416724E-4</v>
      </c>
      <c r="Z51">
        <f>Z$2*EXP(- Z$1 * ($B51*_c+'Input spectra'!$Q50))</f>
        <v>1.2207339110392507E-4</v>
      </c>
      <c r="AA51">
        <f>AA$2*EXP(- AA$1 * ($B51*_c+'Input spectra'!$Q50))</f>
        <v>9.7584432467594552E-5</v>
      </c>
      <c r="AB51">
        <f>AB$2*EXP(- AB$1 * ($B51*_c+'Input spectra'!$Q50))</f>
        <v>7.8002091510388896E-5</v>
      </c>
      <c r="AC51">
        <f>AC$2*EXP(- AC$1 * ($B51*_c+'Input spectra'!$Q50))</f>
        <v>6.2344410876736942E-5</v>
      </c>
      <c r="AD51">
        <f>AD$2*EXP(- AD$1 * ($B51*_c+'Input spectra'!$Q50))</f>
        <v>4.9825739391217725E-5</v>
      </c>
      <c r="AE51">
        <f>AE$2*EXP(- AE$1 * ($B51*_c+'Input spectra'!$Q50))</f>
        <v>3.9817527584170214E-5</v>
      </c>
      <c r="AF51">
        <f>AF$2*EXP(- AF$1 * ($B51*_c+'Input spectra'!$Q50))</f>
        <v>3.1816945334575568E-5</v>
      </c>
      <c r="AG51">
        <f>AG$2*EXP(- AG$1 * ($B51*_c+'Input spectra'!$Q50))</f>
        <v>2.5421762349247948E-5</v>
      </c>
      <c r="AH51">
        <f>AH$2*EXP(- AH$1 * ($B51*_c+'Input spectra'!$Q50))</f>
        <v>2.0310242766329233E-5</v>
      </c>
      <c r="AI51">
        <f>AI$2*EXP(- AI$1 * ($B51*_c+'Input spectra'!$Q50))</f>
        <v>1.6225053931900644E-5</v>
      </c>
      <c r="AJ51">
        <f>AJ$2*EXP(- AJ$1 * ($B51*_c+'Input spectra'!$Q50))</f>
        <v>1.2960388642722345E-5</v>
      </c>
      <c r="AK51">
        <f>AK$2*EXP(- AK$1 * ($B51*_c+'Input spectra'!$Q50))</f>
        <v>1.0351659724613785E-5</v>
      </c>
      <c r="AL51">
        <f>AL$2*EXP(- AL$1 * ($B51*_c+'Input spectra'!$Q50))</f>
        <v>8.2672536161564986E-6</v>
      </c>
      <c r="AM51">
        <f>AM$2*EXP(- AM$1 * ($B51*_c+'Input spectra'!$Q50))</f>
        <v>6.6019319738703561E-6</v>
      </c>
      <c r="AN51">
        <f>AN$2*EXP(- AN$1 * ($B51*_c+'Input spectra'!$Q50))</f>
        <v>5.2715522733202535E-6</v>
      </c>
      <c r="AO51">
        <f>AO$2*EXP(- AO$1 * ($B51*_c+'Input spectra'!$Q50))</f>
        <v>4.2088440089494848E-6</v>
      </c>
      <c r="AP51">
        <f>AP$2*EXP(- AP$1 * ($B51*_c+'Input spectra'!$Q50))</f>
        <v>3.3600296448550946E-6</v>
      </c>
      <c r="AQ51">
        <f>AQ$2*EXP(- AQ$1 * ($B51*_c+'Input spectra'!$Q50))</f>
        <v>2.6821215435284999E-6</v>
      </c>
      <c r="AR51">
        <f>AR$2*EXP(- AR$1 * ($B51*_c+'Input spectra'!$Q50))</f>
        <v>2.1407597859205406E-6</v>
      </c>
      <c r="AS51">
        <f>AS$2*EXP(- AS$1 * ($B51*_c+'Input spectra'!$Q50))</f>
        <v>1.7084827650436655E-6</v>
      </c>
      <c r="AT51">
        <f>AT$2*EXP(- AT$1 * ($B51*_c+'Input spectra'!$Q50))</f>
        <v>1.3633440250902699E-6</v>
      </c>
      <c r="AU51">
        <f>AU$2*EXP(- AU$1 * ($B51*_c+'Input spectra'!$Q50))</f>
        <v>1.0878061006739838E-6</v>
      </c>
      <c r="AV51">
        <f>AV$2*EXP(- AV$1 * ($B51*_c+'Input spectra'!$Q50))</f>
        <v>8.6785594479789545E-7</v>
      </c>
      <c r="AW51">
        <f>AW$2*EXP(- AW$1 * ($B51*_c+'Input spectra'!$Q50))</f>
        <v>6.2493471606027071E-7</v>
      </c>
      <c r="AX51">
        <f>AX$2*EXP(- AX$1 * ($B51*_c+'Input spectra'!$Q50))</f>
        <v>4.3256546757694663E-7</v>
      </c>
      <c r="AY51">
        <f>AY$2*EXP(- AY$1 * ($B51*_c+'Input spectra'!$Q50))</f>
        <v>3.1543079909192012E-7</v>
      </c>
      <c r="AZ51">
        <f>AZ$2*EXP(- AZ$1 * ($B51*_c+'Input spectra'!$Q50))</f>
        <v>2.3406050281478928E-7</v>
      </c>
      <c r="BA51">
        <f>BA$2*EXP(- BA$1 * ($B51*_c+'Input spectra'!$Q50))</f>
        <v>1.7540146020119036E-7</v>
      </c>
      <c r="BB51">
        <f>BB$2*EXP(- BB$1 * ($B51*_c+'Input spectra'!$Q50))</f>
        <v>1.3231947058945485E-7</v>
      </c>
      <c r="BC51">
        <f>BC$2*EXP(- BC$1 * ($B51*_c+'Input spectra'!$Q50))</f>
        <v>1.0031125415821437E-7</v>
      </c>
      <c r="BD51">
        <f>BD$2*EXP(- BD$1 * ($B51*_c+'Input spectra'!$Q50))</f>
        <v>7.633979326082553E-8</v>
      </c>
      <c r="BE51">
        <f>BE$2*EXP(- BE$1 * ($B51*_c+'Input spectra'!$Q50))</f>
        <v>5.8280138816664719E-8</v>
      </c>
      <c r="BF51">
        <f>BF$2*EXP(- BF$1 * ($B51*_c+'Input spectra'!$Q50))</f>
        <v>4.4610863357881413E-8</v>
      </c>
      <c r="BG51">
        <f>BG$2*EXP(- BG$1 * ($B51*_c+'Input spectra'!$Q50))</f>
        <v>3.422547970530905E-8</v>
      </c>
      <c r="BH51">
        <f>BH$2*EXP(- BH$1 * ($B51*_c+'Input spectra'!$Q50))</f>
        <v>2.6310142554668512E-8</v>
      </c>
      <c r="BI51">
        <f>BI$2*EXP(- BI$1 * ($B51*_c+'Input spectra'!$Q50))</f>
        <v>2.0261125189181105E-8</v>
      </c>
      <c r="BJ51">
        <f>BJ$2*EXP(- BJ$1 * ($B51*_c+'Input spectra'!$Q50))</f>
        <v>1.5627568001208177E-8</v>
      </c>
      <c r="BK51">
        <f>BK$2*EXP(- BK$1 * ($B51*_c+'Input spectra'!$Q50))</f>
        <v>1.207095052593198E-8</v>
      </c>
      <c r="BL51">
        <f>BL$2*EXP(- BL$1 * ($B51*_c+'Input spectra'!$Q50))</f>
        <v>9.3359642226323847E-9</v>
      </c>
      <c r="BM51">
        <f>BM$2*EXP(- BM$1 * ($B51*_c+'Input spectra'!$Q50))</f>
        <v>7.2293325333693715E-9</v>
      </c>
      <c r="BN51">
        <f>BN$2*EXP(- BN$1 * ($B51*_c+'Input spectra'!$Q50))</f>
        <v>5.6042663920430004E-9</v>
      </c>
      <c r="BO51">
        <f>BO$2*EXP(- BO$1 * ($B51*_c+'Input spectra'!$Q50))</f>
        <v>4.3489697709726202E-9</v>
      </c>
      <c r="BP51">
        <f>BP$2*EXP(- BP$1 * ($B51*_c+'Input spectra'!$Q50))</f>
        <v>3.3780872262577598E-9</v>
      </c>
      <c r="BQ51">
        <f>BQ$2*EXP(- BQ$1 * ($B51*_c+'Input spectra'!$Q50))</f>
        <v>2.6263072671979801E-9</v>
      </c>
      <c r="BR51">
        <f>BR$2*EXP(- BR$1 * ($B51*_c+'Input spectra'!$Q50))</f>
        <v>2.0435568990447257E-9</v>
      </c>
      <c r="BS51">
        <f>BS$2*EXP(- BS$1 * ($B51*_c+'Input spectra'!$Q50))</f>
        <v>1.5913777162127795E-9</v>
      </c>
      <c r="BT51">
        <f>BT$2*EXP(- BT$1 * ($B51*_c+'Input spectra'!$Q50))</f>
        <v>1.2401839069382621E-9</v>
      </c>
      <c r="BU51">
        <f>BU$2*EXP(- BU$1 * ($B51*_c+'Input spectra'!$Q50))</f>
        <v>9.6718144497391578E-10</v>
      </c>
      <c r="BV51">
        <f>BV$2*EXP(- BV$1 * ($B51*_c+'Input spectra'!$Q50))</f>
        <v>7.5478490398742286E-10</v>
      </c>
      <c r="BW51">
        <f>BW$2*EXP(- BW$1 * ($B51*_c+'Input spectra'!$Q50))</f>
        <v>5.8941006522196804E-10</v>
      </c>
      <c r="BX51">
        <f>BX$2*EXP(- BX$1 * ($B51*_c+'Input spectra'!$Q50))</f>
        <v>4.6055116989365695E-10</v>
      </c>
      <c r="BY51">
        <f>BY$2*EXP(- BY$1 * ($B51*_c+'Input spectra'!$Q50))</f>
        <v>3.6007435543641066E-10</v>
      </c>
      <c r="BZ51">
        <f>BZ$2*EXP(- BZ$1 * ($B51*_c+'Input spectra'!$Q50))</f>
        <v>2.8167567742684175E-10</v>
      </c>
      <c r="CA51">
        <f>CA$2*EXP(- CA$1 * ($B51*_c+'Input spectra'!$Q50))</f>
        <v>2.2046470853042505E-10</v>
      </c>
      <c r="CB51">
        <f>CB$2*EXP(- CB$1 * ($B51*_c+'Input spectra'!$Q50))</f>
        <v>1.7264414217642892E-10</v>
      </c>
      <c r="CC51">
        <f>CC$2*EXP(- CC$1 * ($B51*_c+'Input spectra'!$Q50))</f>
        <v>1.3526292649426322E-10</v>
      </c>
      <c r="CD51">
        <f>CD$2*EXP(- CD$1 * ($B51*_c+'Input spectra'!$Q50))</f>
        <v>1.060258096667373E-10</v>
      </c>
      <c r="CE51">
        <f>CE$2*EXP(- CE$1 * ($B51*_c+'Input spectra'!$Q50))</f>
        <v>8.3146230353092294E-11</v>
      </c>
      <c r="CF51">
        <f>CF$2*EXP(- CF$1 * ($B51*_c+'Input spectra'!$Q50))</f>
        <v>6.5232561141763818E-11</v>
      </c>
      <c r="CG51">
        <f>CG$2*EXP(- CG$1 * ($B51*_c+'Input spectra'!$Q50))</f>
        <v>5.1200050663867408E-11</v>
      </c>
      <c r="CH51">
        <f>CH$2*EXP(- CH$1 * ($B51*_c+'Input spectra'!$Q50))</f>
        <v>4.020259132872324E-11</v>
      </c>
      <c r="CI51">
        <f>CI$2*EXP(- CI$1 * ($B51*_c+'Input spectra'!$Q50))</f>
        <v>3.1579799692855369E-11</v>
      </c>
      <c r="CJ51">
        <f>CJ$2*EXP(- CJ$1 * ($B51*_c+'Input spectra'!$Q50))</f>
        <v>2.4815936749720322E-11</v>
      </c>
      <c r="CK51">
        <f>CK$2*EXP(- CK$1 * ($B51*_c+'Input spectra'!$Q50))</f>
        <v>1.9507992443211696E-11</v>
      </c>
      <c r="CL51">
        <f>CL$2*EXP(- CL$1 * ($B51*_c+'Input spectra'!$Q50))</f>
        <v>1.53408702952813E-11</v>
      </c>
      <c r="CM51">
        <f>CM$2*EXP(- CM$1 * ($B51*_c+'Input spectra'!$Q50))</f>
        <v>1.2068078015632383E-11</v>
      </c>
      <c r="CN51">
        <f>CN$2*EXP(- CN$1 * ($B51*_c+'Input spectra'!$Q50))</f>
        <v>9.4966916059805168E-12</v>
      </c>
      <c r="CO51">
        <f>CO$2*EXP(- CO$1 * ($B51*_c+'Input spectra'!$Q50))</f>
        <v>7.4756391064703466E-12</v>
      </c>
      <c r="CP51">
        <f>CP$2*EXP(- CP$1 * ($B51*_c+'Input spectra'!$Q50))</f>
        <v>5.886565066080751E-12</v>
      </c>
      <c r="CQ51">
        <f>CQ$2*EXP(- CQ$1 * ($B51*_c+'Input spectra'!$Q50))</f>
        <v>3.0700128818686398E-12</v>
      </c>
      <c r="CR51">
        <f>CR$2*EXP(- CR$1 * ($B51*_c+'Input spectra'!$Q50))</f>
        <v>1.6152219776785948E-12</v>
      </c>
      <c r="CS51">
        <f>CS$2*EXP(- CS$1 * ($B51*_c+'Input spectra'!$Q50))</f>
        <v>9.0610508040224686E-13</v>
      </c>
      <c r="CT51">
        <f>CT$2*EXP(- CT$1 * ($B51*_c+'Input spectra'!$Q50))</f>
        <v>5.1059593907309491E-13</v>
      </c>
      <c r="CU51">
        <f>CU$2*EXP(- CU$1 * ($B51*_c+'Input spectra'!$Q50))</f>
        <v>2.8240837643187789E-13</v>
      </c>
      <c r="CV51">
        <f>CV$2*EXP(- CV$1 * ($B51*_c+'Input spectra'!$Q50))</f>
        <v>1.5037541707606866E-13</v>
      </c>
      <c r="CW51">
        <f>CW$2*EXP(- CW$1 * ($B51*_c+'Input spectra'!$Q50))</f>
        <v>7.5225310864499638E-14</v>
      </c>
      <c r="CX51">
        <f>CX$2*EXP(- CX$1 * ($B51*_c+'Input spectra'!$Q50))</f>
        <v>3.3979506025536145E-14</v>
      </c>
      <c r="CY51">
        <f>CY$2*EXP(- CY$1 * ($B51*_c+'Input spectra'!$Q50))</f>
        <v>1.2798585593478075E-14</v>
      </c>
      <c r="CZ51">
        <f>CZ$2*EXP(- CZ$1 * ($B51*_c+'Input spectra'!$Q50))</f>
        <v>3.244189277369065E-15</v>
      </c>
      <c r="DA51">
        <f>DA$2*EXP(- DA$1 * ($B51*_c+'Input spectra'!$Q50))</f>
        <v>1.669273705089287E-16</v>
      </c>
      <c r="DB51">
        <f>DB$2*EXP(- DB$1 * ($B51*_c+'Input spectra'!$Q50))</f>
        <v>0</v>
      </c>
      <c r="DC51">
        <f>DC$2*EXP(- DC$1 * ($B51*_c+'Input spectra'!$Q50))</f>
        <v>0</v>
      </c>
      <c r="DD51">
        <f>DD$2*EXP(- DD$1 * ($B51*_c+'Input spectra'!$Q50))</f>
        <v>0</v>
      </c>
      <c r="DE51">
        <f>DE$2*EXP(- DE$1 * ($B51*_c+'Input spectra'!$Q50))</f>
        <v>0</v>
      </c>
      <c r="DF51">
        <f>DF$2*EXP(- DF$1 * ($B51*_c+'Input spectra'!$Q50))</f>
        <v>0</v>
      </c>
      <c r="DG51">
        <f>DG$2*EXP(- DG$1 * ($B51*_c+'Input spectra'!$Q50))</f>
        <v>0</v>
      </c>
      <c r="DH51">
        <f>DH$2*EXP(- DH$1 * ($B51*_c+'Input spectra'!$Q50))</f>
        <v>0</v>
      </c>
      <c r="DI51">
        <f>DI$2*EXP(- DI$1 * ($B51*_c+'Input spectra'!$Q50))</f>
        <v>0</v>
      </c>
      <c r="DJ51">
        <f>DJ$2*EXP(- DJ$1 * ($B51*_c+'Input spectra'!$Q50))</f>
        <v>0</v>
      </c>
      <c r="DK51">
        <f>DK$2*EXP(- DK$1 * ($B51*_c+'Input spectra'!$Q50))</f>
        <v>0</v>
      </c>
      <c r="DL51">
        <f>DL$2*EXP(- DL$1 * ($B51*_c+'Input spectra'!$Q50))</f>
        <v>0</v>
      </c>
      <c r="DM51">
        <f>DM$2*EXP(- DM$1 * ($B51*_c+'Input spectra'!$Q50))</f>
        <v>0</v>
      </c>
      <c r="DN51">
        <f>DN$2*EXP(- DN$1 * ($B51*_c+'Input spectra'!$Q50))</f>
        <v>0</v>
      </c>
      <c r="DO51">
        <f>DO$2*EXP(- DO$1 * ($B51*_c+'Input spectra'!$Q50))</f>
        <v>0</v>
      </c>
      <c r="DP51">
        <f>DP$2*EXP(- DP$1 * ($B51*_c+'Input spectra'!$Q50))</f>
        <v>0</v>
      </c>
      <c r="DQ51">
        <f>DQ$2*EXP(- DQ$1 * ($B51*_c+'Input spectra'!$Q50))</f>
        <v>0</v>
      </c>
      <c r="DR51">
        <f>DR$2*EXP(- DR$1 * ($B51*_c+'Input spectra'!$Q50))</f>
        <v>0</v>
      </c>
      <c r="DS51">
        <f>DS$2*EXP(- DS$1 * ($B51*_c+'Input spectra'!$Q50))</f>
        <v>0</v>
      </c>
      <c r="DT51">
        <f>DT$2*EXP(- DT$1 * ($B51*_c+'Input spectra'!$Q50))</f>
        <v>0</v>
      </c>
      <c r="DU51">
        <f>DU$2*EXP(- DU$1 * ($B51*_c+'Input spectra'!$Q50))</f>
        <v>0</v>
      </c>
      <c r="DV51">
        <f>DV$2*EXP(- DV$1 * ($B51*_c+'Input spectra'!$Q50))</f>
        <v>0</v>
      </c>
      <c r="DW51">
        <f>DW$2*EXP(- DW$1 * ($B51*_c+'Input spectra'!$Q50))</f>
        <v>0</v>
      </c>
      <c r="DX51">
        <f>DX$2*EXP(- DX$1 * ($B51*_c+'Input spectra'!$Q50))</f>
        <v>0</v>
      </c>
      <c r="DY51">
        <f>DY$2*EXP(- DY$1 * ($B51*_c+'Input spectra'!$Q50))</f>
        <v>0</v>
      </c>
      <c r="DZ51">
        <f>DZ$2*EXP(- DZ$1 * ($B51*_c+'Input spectra'!$Q50))</f>
        <v>0</v>
      </c>
      <c r="EA51">
        <f>EA$2*EXP(- EA$1 * ($B51*_c+'Input spectra'!$Q50))</f>
        <v>0</v>
      </c>
      <c r="EB51">
        <f>EB$2*EXP(- EB$1 * ($B51*_c+'Input spectra'!$Q50))</f>
        <v>0</v>
      </c>
      <c r="EC51">
        <f>EC$2*EXP(- EC$1 * ($B51*_c+'Input spectra'!$Q50))</f>
        <v>0</v>
      </c>
      <c r="ED51">
        <f>ED$2*EXP(- ED$1 * ($B51*_c+'Input spectra'!$Q50))</f>
        <v>0</v>
      </c>
      <c r="EE51">
        <f>EE$2*EXP(- EE$1 * ($B51*_c+'Input spectra'!$Q50))</f>
        <v>0</v>
      </c>
      <c r="EF51">
        <f>EF$2*EXP(- EF$1 * ($B51*_c+'Input spectra'!$Q50))</f>
        <v>0</v>
      </c>
      <c r="EG51">
        <f>EG$2*EXP(- EG$1 * ($B51*_c+'Input spectra'!$Q50))</f>
        <v>0</v>
      </c>
      <c r="EH51">
        <f>EH$2*EXP(- EH$1 * ($B51*_c+'Input spectra'!$Q50))</f>
        <v>0</v>
      </c>
      <c r="EI51">
        <f>EI$2*EXP(- EI$1 * ($B51*_c+'Input spectra'!$Q50))</f>
        <v>0</v>
      </c>
      <c r="EJ51">
        <f>EJ$2*EXP(- EJ$1 * ($B51*_c+'Input spectra'!$Q50))</f>
        <v>0</v>
      </c>
      <c r="EK51">
        <f>EK$2*EXP(- EK$1 * ($B51*_c+'Input spectra'!$Q50))</f>
        <v>0</v>
      </c>
      <c r="EL51">
        <f>EL$2*EXP(- EL$1 * ($B51*_c+'Input spectra'!$Q50))</f>
        <v>0</v>
      </c>
      <c r="EM51">
        <f>EM$2*EXP(- EM$1 * ($B51*_c+'Input spectra'!$Q50))</f>
        <v>0</v>
      </c>
      <c r="EN51">
        <f>EN$2*EXP(- EN$1 * ($B51*_c+'Input spectra'!$Q50))</f>
        <v>0</v>
      </c>
      <c r="EO51">
        <f>EO$2*EXP(- EO$1 * ($B51*_c+'Input spectra'!$Q50))</f>
        <v>0</v>
      </c>
      <c r="EP51">
        <f>EP$2*EXP(- EP$1 * ($B51*_c+'Input spectra'!$Q50))</f>
        <v>0</v>
      </c>
      <c r="EQ51">
        <f>EQ$2*EXP(- EQ$1 * ($B51*_c+'Input spectra'!$Q50))</f>
        <v>0</v>
      </c>
      <c r="ER51">
        <f>ER$2*EXP(- ER$1 * ($B51*_c+'Input spectra'!$Q50))</f>
        <v>0</v>
      </c>
      <c r="ES51">
        <f>ES$2*EXP(- ES$1 * ($B51*_c+'Input spectra'!$Q50))</f>
        <v>0</v>
      </c>
      <c r="ET51">
        <f>ET$2*EXP(- ET$1 * ($B51*_c+'Input spectra'!$Q50))</f>
        <v>0</v>
      </c>
      <c r="EU51">
        <f>EU$2*EXP(- EU$1 * ($B51*_c+'Input spectra'!$Q50))</f>
        <v>0</v>
      </c>
      <c r="EV51">
        <f>EV$2*EXP(- EV$1 * ($B51*_c+'Input spectra'!$Q50))</f>
        <v>0</v>
      </c>
      <c r="EW51">
        <f>EW$2*EXP(- EW$1 * ($B51*_c+'Input spectra'!$Q50))</f>
        <v>0</v>
      </c>
      <c r="EY51">
        <f t="shared" si="0"/>
        <v>0.10347001495885555</v>
      </c>
      <c r="FB51">
        <f>(1-EXP(-(B51*_c+'Input spectra'!$Q50)*_t))/2</f>
        <v>0.32945191352928821</v>
      </c>
      <c r="FC51">
        <f>LN(1-FB51)/(-(B51*_c+'Input spectra'!$Q50))</f>
        <v>0.18578620141448232</v>
      </c>
    </row>
    <row r="52" spans="1:159" x14ac:dyDescent="0.25">
      <c r="A52">
        <v>525</v>
      </c>
      <c r="B52">
        <f>'Input spectra'!B51</f>
        <v>6.1498627272259597E-2</v>
      </c>
      <c r="C52">
        <f>C$2*EXP(- C$1 * ($B52*_c+'Input spectra'!$Q51))</f>
        <v>2.0653927966864227E-2</v>
      </c>
      <c r="D52">
        <f>D$2*EXP(- D$1 * ($B52*_c+'Input spectra'!$Q51))</f>
        <v>1.6955825939883359E-2</v>
      </c>
      <c r="E52">
        <f>E$2*EXP(- E$1 * ($B52*_c+'Input spectra'!$Q51))</f>
        <v>1.3919122865171593E-2</v>
      </c>
      <c r="F52">
        <f>F$2*EXP(- F$1 * ($B52*_c+'Input spectra'!$Q51))</f>
        <v>1.1425653978947304E-2</v>
      </c>
      <c r="G52">
        <f>G$2*EXP(- G$1 * ($B52*_c+'Input spectra'!$Q51))</f>
        <v>9.3783447278888293E-3</v>
      </c>
      <c r="H52">
        <f>H$2*EXP(- H$1 * ($B52*_c+'Input spectra'!$Q51))</f>
        <v>7.6974500729435043E-3</v>
      </c>
      <c r="I52">
        <f>I$2*EXP(- I$1 * ($B52*_c+'Input spectra'!$Q51))</f>
        <v>6.3174637914409967E-3</v>
      </c>
      <c r="J52">
        <f>J$2*EXP(- J$1 * ($B52*_c+'Input spectra'!$Q51))</f>
        <v>5.1845785108784546E-3</v>
      </c>
      <c r="K52">
        <f>K$2*EXP(- K$1 * ($B52*_c+'Input spectra'!$Q51))</f>
        <v>4.2545984218100678E-3</v>
      </c>
      <c r="L52">
        <f>L$2*EXP(- L$1 * ($B52*_c+'Input spectra'!$Q51))</f>
        <v>3.4912240607705646E-3</v>
      </c>
      <c r="M52">
        <f>M$2*EXP(- M$1 * ($B52*_c+'Input spectra'!$Q51))</f>
        <v>2.8646428967972664E-3</v>
      </c>
      <c r="N52">
        <f>N$2*EXP(- N$1 * ($B52*_c+'Input spectra'!$Q51))</f>
        <v>2.3503712477251394E-3</v>
      </c>
      <c r="O52">
        <f>O$2*EXP(- O$1 * ($B52*_c+'Input spectra'!$Q51))</f>
        <v>1.9283027480656823E-3</v>
      </c>
      <c r="P52">
        <f>P$2*EXP(- P$1 * ($B52*_c+'Input spectra'!$Q51))</f>
        <v>1.5819265615584568E-3</v>
      </c>
      <c r="Q52">
        <f>Q$2*EXP(- Q$1 * ($B52*_c+'Input spectra'!$Q51))</f>
        <v>1.2976850848536519E-3</v>
      </c>
      <c r="R52">
        <f>R$2*EXP(- R$1 * ($B52*_c+'Input spectra'!$Q51))</f>
        <v>1.0644462762712749E-3</v>
      </c>
      <c r="S52">
        <f>S$2*EXP(- S$1 * ($B52*_c+'Input spectra'!$Q51))</f>
        <v>8.7307017244879687E-4</v>
      </c>
      <c r="T52">
        <f>T$2*EXP(- T$1 * ($B52*_c+'Input spectra'!$Q51))</f>
        <v>7.1605279637656041E-4</v>
      </c>
      <c r="U52">
        <f>U$2*EXP(- U$1 * ($B52*_c+'Input spectra'!$Q51))</f>
        <v>5.8723365298852539E-4</v>
      </c>
      <c r="V52">
        <f>V$2*EXP(- V$1 * ($B52*_c+'Input spectra'!$Q51))</f>
        <v>4.8155546837857279E-4</v>
      </c>
      <c r="W52">
        <f>W$2*EXP(- W$1 * ($B52*_c+'Input spectra'!$Q51))</f>
        <v>3.9486685061970673E-4</v>
      </c>
      <c r="X52">
        <f>X$2*EXP(- X$1 * ($B52*_c+'Input spectra'!$Q51))</f>
        <v>3.2376021199993245E-4</v>
      </c>
      <c r="Y52">
        <f>Y$2*EXP(- Y$1 * ($B52*_c+'Input spectra'!$Q51))</f>
        <v>2.6543865832560253E-4</v>
      </c>
      <c r="Z52">
        <f>Z$2*EXP(- Z$1 * ($B52*_c+'Input spectra'!$Q51))</f>
        <v>2.176066734598903E-4</v>
      </c>
      <c r="AA52">
        <f>AA$2*EXP(- AA$1 * ($B52*_c+'Input spectra'!$Q51))</f>
        <v>1.7838034977173958E-4</v>
      </c>
      <c r="AB52">
        <f>AB$2*EXP(- AB$1 * ($B52*_c+'Input spectra'!$Q51))</f>
        <v>1.4621367327687928E-4</v>
      </c>
      <c r="AC52">
        <f>AC$2*EXP(- AC$1 * ($B52*_c+'Input spectra'!$Q51))</f>
        <v>1.1983799523070115E-4</v>
      </c>
      <c r="AD52">
        <f>AD$2*EXP(- AD$1 * ($B52*_c+'Input spectra'!$Q51))</f>
        <v>9.8212333848168458E-5</v>
      </c>
      <c r="AE52">
        <f>AE$2*EXP(- AE$1 * ($B52*_c+'Input spectra'!$Q51))</f>
        <v>8.0482570461230303E-5</v>
      </c>
      <c r="AF52">
        <f>AF$2*EXP(- AF$1 * ($B52*_c+'Input spectra'!$Q51))</f>
        <v>6.5947950041430275E-5</v>
      </c>
      <c r="AG52">
        <f>AG$2*EXP(- AG$1 * ($B52*_c+'Input spectra'!$Q51))</f>
        <v>5.4033579981698114E-5</v>
      </c>
      <c r="AH52">
        <f>AH$2*EXP(- AH$1 * ($B52*_c+'Input spectra'!$Q51))</f>
        <v>4.4267854334043886E-5</v>
      </c>
      <c r="AI52">
        <f>AI$2*EXP(- AI$1 * ($B52*_c+'Input spectra'!$Q51))</f>
        <v>3.626392236989505E-5</v>
      </c>
      <c r="AJ52">
        <f>AJ$2*EXP(- AJ$1 * ($B52*_c+'Input spectra'!$Q51))</f>
        <v>2.9704477789593272E-5</v>
      </c>
      <c r="AK52">
        <f>AK$2*EXP(- AK$1 * ($B52*_c+'Input spectra'!$Q51))</f>
        <v>2.4329274257418703E-5</v>
      </c>
      <c r="AL52">
        <f>AL$2*EXP(- AL$1 * ($B52*_c+'Input spectra'!$Q51))</f>
        <v>1.992487919189779E-5</v>
      </c>
      <c r="AM52">
        <f>AM$2*EXP(- AM$1 * ($B52*_c+'Input spectra'!$Q51))</f>
        <v>1.631626501818622E-5</v>
      </c>
      <c r="AN52">
        <f>AN$2*EXP(- AN$1 * ($B52*_c+'Input spectra'!$Q51))</f>
        <v>1.3359908775793557E-5</v>
      </c>
      <c r="AO52">
        <f>AO$2*EXP(- AO$1 * ($B52*_c+'Input spectra'!$Q51))</f>
        <v>1.0938129853077656E-5</v>
      </c>
      <c r="AP52">
        <f>AP$2*EXP(- AP$1 * ($B52*_c+'Input spectra'!$Q51))</f>
        <v>8.9544439759800571E-6</v>
      </c>
      <c r="AQ52">
        <f>AQ$2*EXP(- AQ$1 * ($B52*_c+'Input spectra'!$Q51))</f>
        <v>7.3297512909066622E-6</v>
      </c>
      <c r="AR52">
        <f>AR$2*EXP(- AR$1 * ($B52*_c+'Input spectra'!$Q51))</f>
        <v>5.9992089939360459E-6</v>
      </c>
      <c r="AS52">
        <f>AS$2*EXP(- AS$1 * ($B52*_c+'Input spectra'!$Q51))</f>
        <v>4.9096657387761615E-6</v>
      </c>
      <c r="AT52">
        <f>AT$2*EXP(- AT$1 * ($B52*_c+'Input spectra'!$Q51))</f>
        <v>4.0175570459306658E-6</v>
      </c>
      <c r="AU52">
        <f>AU$2*EXP(- AU$1 * ($B52*_c+'Input spectra'!$Q51))</f>
        <v>3.2871789912909149E-6</v>
      </c>
      <c r="AV52">
        <f>AV$2*EXP(- AV$1 * ($B52*_c+'Input spectra'!$Q51))</f>
        <v>2.6892722769700984E-6</v>
      </c>
      <c r="AW52">
        <f>AW$2*EXP(- AW$1 * ($B52*_c+'Input spectra'!$Q51))</f>
        <v>1.9858070709847416E-6</v>
      </c>
      <c r="AX52">
        <f>AX$2*EXP(- AX$1 * ($B52*_c+'Input spectra'!$Q51))</f>
        <v>1.4095144008592113E-6</v>
      </c>
      <c r="AY52">
        <f>AY$2*EXP(- AY$1 * ($B52*_c+'Input spectra'!$Q51))</f>
        <v>1.0539913267658572E-6</v>
      </c>
      <c r="AZ52">
        <f>AZ$2*EXP(- AZ$1 * ($B52*_c+'Input spectra'!$Q51))</f>
        <v>8.020036488830326E-7</v>
      </c>
      <c r="BA52">
        <f>BA$2*EXP(- BA$1 * ($B52*_c+'Input spectra'!$Q51))</f>
        <v>6.1630640992200615E-7</v>
      </c>
      <c r="BB52">
        <f>BB$2*EXP(- BB$1 * ($B52*_c+'Input spectra'!$Q51))</f>
        <v>4.7676295660039158E-7</v>
      </c>
      <c r="BC52">
        <f>BC$2*EXP(- BC$1 * ($B52*_c+'Input spectra'!$Q51))</f>
        <v>3.7063265412302441E-7</v>
      </c>
      <c r="BD52">
        <f>BD$2*EXP(- BD$1 * ($B52*_c+'Input spectra'!$Q51))</f>
        <v>2.8924127577551698E-7</v>
      </c>
      <c r="BE52">
        <f>BE$2*EXP(- BE$1 * ($B52*_c+'Input spectra'!$Q51))</f>
        <v>2.264358235853044E-7</v>
      </c>
      <c r="BF52">
        <f>BF$2*EXP(- BF$1 * ($B52*_c+'Input spectra'!$Q51))</f>
        <v>1.7773806853771619E-7</v>
      </c>
      <c r="BG52">
        <f>BG$2*EXP(- BG$1 * ($B52*_c+'Input spectra'!$Q51))</f>
        <v>1.3983137934244687E-7</v>
      </c>
      <c r="BH52">
        <f>BH$2*EXP(- BH$1 * ($B52*_c+'Input spectra'!$Q51))</f>
        <v>1.1022841650586565E-7</v>
      </c>
      <c r="BI52">
        <f>BI$2*EXP(- BI$1 * ($B52*_c+'Input spectra'!$Q51))</f>
        <v>8.7046075770896324E-8</v>
      </c>
      <c r="BJ52">
        <f>BJ$2*EXP(- BJ$1 * ($B52*_c+'Input spectra'!$Q51))</f>
        <v>6.884815459471942E-8</v>
      </c>
      <c r="BK52">
        <f>BK$2*EXP(- BK$1 * ($B52*_c+'Input spectra'!$Q51))</f>
        <v>5.4532781024856939E-8</v>
      </c>
      <c r="BL52">
        <f>BL$2*EXP(- BL$1 * ($B52*_c+'Input spectra'!$Q51))</f>
        <v>4.3250449408754318E-8</v>
      </c>
      <c r="BM52">
        <f>BM$2*EXP(- BM$1 * ($B52*_c+'Input spectra'!$Q51))</f>
        <v>3.4343528821401288E-8</v>
      </c>
      <c r="BN52">
        <f>BN$2*EXP(- BN$1 * ($B52*_c+'Input spectra'!$Q51))</f>
        <v>2.7301138347740567E-8</v>
      </c>
      <c r="BO52">
        <f>BO$2*EXP(- BO$1 * ($B52*_c+'Input spectra'!$Q51))</f>
        <v>2.1725193013506943E-8</v>
      </c>
      <c r="BP52">
        <f>BP$2*EXP(- BP$1 * ($B52*_c+'Input spectra'!$Q51))</f>
        <v>1.7304672464777814E-8</v>
      </c>
      <c r="BQ52">
        <f>BQ$2*EXP(- BQ$1 * ($B52*_c+'Input spectra'!$Q51))</f>
        <v>1.3796004558479037E-8</v>
      </c>
      <c r="BR52">
        <f>BR$2*EXP(- BR$1 * ($B52*_c+'Input spectra'!$Q51))</f>
        <v>1.1008034898698143E-8</v>
      </c>
      <c r="BS52">
        <f>BS$2*EXP(- BS$1 * ($B52*_c+'Input spectra'!$Q51))</f>
        <v>8.7904600678606243E-9</v>
      </c>
      <c r="BT52">
        <f>BT$2*EXP(- BT$1 * ($B52*_c+'Input spectra'!$Q51))</f>
        <v>7.024892683630964E-9</v>
      </c>
      <c r="BU52">
        <f>BU$2*EXP(- BU$1 * ($B52*_c+'Input spectra'!$Q51))</f>
        <v>5.6179365301091144E-9</v>
      </c>
      <c r="BV52">
        <f>BV$2*EXP(- BV$1 * ($B52*_c+'Input spectra'!$Q51))</f>
        <v>4.4958037715806621E-9</v>
      </c>
      <c r="BW52">
        <f>BW$2*EXP(- BW$1 * ($B52*_c+'Input spectra'!$Q51))</f>
        <v>3.600119853498527E-9</v>
      </c>
      <c r="BX52">
        <f>BX$2*EXP(- BX$1 * ($B52*_c+'Input spectra'!$Q51))</f>
        <v>2.8846463064837366E-9</v>
      </c>
      <c r="BY52">
        <f>BY$2*EXP(- BY$1 * ($B52*_c+'Input spectra'!$Q51))</f>
        <v>2.3127151351031211E-9</v>
      </c>
      <c r="BZ52">
        <f>BZ$2*EXP(- BZ$1 * ($B52*_c+'Input spectra'!$Q51))</f>
        <v>1.8552163696661589E-9</v>
      </c>
      <c r="CA52">
        <f>CA$2*EXP(- CA$1 * ($B52*_c+'Input spectra'!$Q51))</f>
        <v>1.4890166991954648E-9</v>
      </c>
      <c r="CB52">
        <f>CB$2*EXP(- CB$1 * ($B52*_c+'Input spectra'!$Q51))</f>
        <v>1.1957148053867638E-9</v>
      </c>
      <c r="CC52">
        <f>CC$2*EXP(- CC$1 * ($B52*_c+'Input spectra'!$Q51))</f>
        <v>9.6066022237807707E-10</v>
      </c>
      <c r="CD52">
        <f>CD$2*EXP(- CD$1 * ($B52*_c+'Input spectra'!$Q51))</f>
        <v>7.7217883960648911E-10</v>
      </c>
      <c r="CE52">
        <f>CE$2*EXP(- CE$1 * ($B52*_c+'Input spectra'!$Q51))</f>
        <v>6.2096072489991551E-10</v>
      </c>
      <c r="CF52">
        <f>CF$2*EXP(- CF$1 * ($B52*_c+'Input spectra'!$Q51))</f>
        <v>4.9957565658613591E-10</v>
      </c>
      <c r="CG52">
        <f>CG$2*EXP(- CG$1 * ($B52*_c+'Input spectra'!$Q51))</f>
        <v>4.0208928325832999E-10</v>
      </c>
      <c r="CH52">
        <f>CH$2*EXP(- CH$1 * ($B52*_c+'Input spectra'!$Q51))</f>
        <v>3.237586826264618E-10</v>
      </c>
      <c r="CI52">
        <f>CI$2*EXP(- CI$1 * ($B52*_c+'Input spectra'!$Q51))</f>
        <v>2.6079065051288981E-10</v>
      </c>
      <c r="CJ52">
        <f>CJ$2*EXP(- CJ$1 * ($B52*_c+'Input spectra'!$Q51))</f>
        <v>2.1014961069194787E-10</v>
      </c>
      <c r="CK52">
        <f>CK$2*EXP(- CK$1 * ($B52*_c+'Input spectra'!$Q51))</f>
        <v>1.6940482061641892E-10</v>
      </c>
      <c r="CL52">
        <f>CL$2*EXP(- CL$1 * ($B52*_c+'Input spectra'!$Q51))</f>
        <v>1.3660872988301563E-10</v>
      </c>
      <c r="CM52">
        <f>CM$2*EXP(- CM$1 * ($B52*_c+'Input spectra'!$Q51))</f>
        <v>1.1020006079864959E-10</v>
      </c>
      <c r="CN52">
        <f>CN$2*EXP(- CN$1 * ($B52*_c+'Input spectra'!$Q51))</f>
        <v>8.8926526648591434E-11</v>
      </c>
      <c r="CO52">
        <f>CO$2*EXP(- CO$1 * ($B52*_c+'Input spectra'!$Q51))</f>
        <v>7.1783163107665008E-11</v>
      </c>
      <c r="CP52">
        <f>CP$2*EXP(- CP$1 * ($B52*_c+'Input spectra'!$Q51))</f>
        <v>5.7963083737749278E-11</v>
      </c>
      <c r="CQ52">
        <f>CQ$2*EXP(- CQ$1 * ($B52*_c+'Input spectra'!$Q51))</f>
        <v>3.0998808504833859E-11</v>
      </c>
      <c r="CR52">
        <f>CR$2*EXP(- CR$1 * ($B52*_c+'Input spectra'!$Q51))</f>
        <v>1.6724467092252454E-11</v>
      </c>
      <c r="CS52">
        <f>CS$2*EXP(- CS$1 * ($B52*_c+'Input spectra'!$Q51))</f>
        <v>9.620860291273308E-12</v>
      </c>
      <c r="CT52">
        <f>CT$2*EXP(- CT$1 * ($B52*_c+'Input spectra'!$Q51))</f>
        <v>5.5594005880688473E-12</v>
      </c>
      <c r="CU52">
        <f>CU$2*EXP(- CU$1 * ($B52*_c+'Input spectra'!$Q51))</f>
        <v>3.1531414666007237E-12</v>
      </c>
      <c r="CV52">
        <f>CV$2*EXP(- CV$1 * ($B52*_c+'Input spectra'!$Q51))</f>
        <v>1.7217020492203148E-12</v>
      </c>
      <c r="CW52">
        <f>CW$2*EXP(- CW$1 * ($B52*_c+'Input spectra'!$Q51))</f>
        <v>8.8320274911383933E-13</v>
      </c>
      <c r="CX52">
        <f>CX$2*EXP(- CX$1 * ($B52*_c+'Input spectra'!$Q51))</f>
        <v>4.0909931446616126E-13</v>
      </c>
      <c r="CY52">
        <f>CY$2*EXP(- CY$1 * ($B52*_c+'Input spectra'!$Q51))</f>
        <v>1.5801158793206339E-13</v>
      </c>
      <c r="CZ52">
        <f>CZ$2*EXP(- CZ$1 * ($B52*_c+'Input spectra'!$Q51))</f>
        <v>4.1072242398343943E-14</v>
      </c>
      <c r="DA52">
        <f>DA$2*EXP(- DA$1 * ($B52*_c+'Input spectra'!$Q51))</f>
        <v>2.1671304370975698E-15</v>
      </c>
      <c r="DB52">
        <f>DB$2*EXP(- DB$1 * ($B52*_c+'Input spectra'!$Q51))</f>
        <v>0</v>
      </c>
      <c r="DC52">
        <f>DC$2*EXP(- DC$1 * ($B52*_c+'Input spectra'!$Q51))</f>
        <v>0</v>
      </c>
      <c r="DD52">
        <f>DD$2*EXP(- DD$1 * ($B52*_c+'Input spectra'!$Q51))</f>
        <v>0</v>
      </c>
      <c r="DE52">
        <f>DE$2*EXP(- DE$1 * ($B52*_c+'Input spectra'!$Q51))</f>
        <v>0</v>
      </c>
      <c r="DF52">
        <f>DF$2*EXP(- DF$1 * ($B52*_c+'Input spectra'!$Q51))</f>
        <v>0</v>
      </c>
      <c r="DG52">
        <f>DG$2*EXP(- DG$1 * ($B52*_c+'Input spectra'!$Q51))</f>
        <v>0</v>
      </c>
      <c r="DH52">
        <f>DH$2*EXP(- DH$1 * ($B52*_c+'Input spectra'!$Q51))</f>
        <v>0</v>
      </c>
      <c r="DI52">
        <f>DI$2*EXP(- DI$1 * ($B52*_c+'Input spectra'!$Q51))</f>
        <v>0</v>
      </c>
      <c r="DJ52">
        <f>DJ$2*EXP(- DJ$1 * ($B52*_c+'Input spectra'!$Q51))</f>
        <v>0</v>
      </c>
      <c r="DK52">
        <f>DK$2*EXP(- DK$1 * ($B52*_c+'Input spectra'!$Q51))</f>
        <v>0</v>
      </c>
      <c r="DL52">
        <f>DL$2*EXP(- DL$1 * ($B52*_c+'Input spectra'!$Q51))</f>
        <v>0</v>
      </c>
      <c r="DM52">
        <f>DM$2*EXP(- DM$1 * ($B52*_c+'Input spectra'!$Q51))</f>
        <v>0</v>
      </c>
      <c r="DN52">
        <f>DN$2*EXP(- DN$1 * ($B52*_c+'Input spectra'!$Q51))</f>
        <v>0</v>
      </c>
      <c r="DO52">
        <f>DO$2*EXP(- DO$1 * ($B52*_c+'Input spectra'!$Q51))</f>
        <v>0</v>
      </c>
      <c r="DP52">
        <f>DP$2*EXP(- DP$1 * ($B52*_c+'Input spectra'!$Q51))</f>
        <v>0</v>
      </c>
      <c r="DQ52">
        <f>DQ$2*EXP(- DQ$1 * ($B52*_c+'Input spectra'!$Q51))</f>
        <v>0</v>
      </c>
      <c r="DR52">
        <f>DR$2*EXP(- DR$1 * ($B52*_c+'Input spectra'!$Q51))</f>
        <v>0</v>
      </c>
      <c r="DS52">
        <f>DS$2*EXP(- DS$1 * ($B52*_c+'Input spectra'!$Q51))</f>
        <v>0</v>
      </c>
      <c r="DT52">
        <f>DT$2*EXP(- DT$1 * ($B52*_c+'Input spectra'!$Q51))</f>
        <v>0</v>
      </c>
      <c r="DU52">
        <f>DU$2*EXP(- DU$1 * ($B52*_c+'Input spectra'!$Q51))</f>
        <v>0</v>
      </c>
      <c r="DV52">
        <f>DV$2*EXP(- DV$1 * ($B52*_c+'Input spectra'!$Q51))</f>
        <v>0</v>
      </c>
      <c r="DW52">
        <f>DW$2*EXP(- DW$1 * ($B52*_c+'Input spectra'!$Q51))</f>
        <v>0</v>
      </c>
      <c r="DX52">
        <f>DX$2*EXP(- DX$1 * ($B52*_c+'Input spectra'!$Q51))</f>
        <v>0</v>
      </c>
      <c r="DY52">
        <f>DY$2*EXP(- DY$1 * ($B52*_c+'Input spectra'!$Q51))</f>
        <v>0</v>
      </c>
      <c r="DZ52">
        <f>DZ$2*EXP(- DZ$1 * ($B52*_c+'Input spectra'!$Q51))</f>
        <v>0</v>
      </c>
      <c r="EA52">
        <f>EA$2*EXP(- EA$1 * ($B52*_c+'Input spectra'!$Q51))</f>
        <v>0</v>
      </c>
      <c r="EB52">
        <f>EB$2*EXP(- EB$1 * ($B52*_c+'Input spectra'!$Q51))</f>
        <v>0</v>
      </c>
      <c r="EC52">
        <f>EC$2*EXP(- EC$1 * ($B52*_c+'Input spectra'!$Q51))</f>
        <v>0</v>
      </c>
      <c r="ED52">
        <f>ED$2*EXP(- ED$1 * ($B52*_c+'Input spectra'!$Q51))</f>
        <v>0</v>
      </c>
      <c r="EE52">
        <f>EE$2*EXP(- EE$1 * ($B52*_c+'Input spectra'!$Q51))</f>
        <v>0</v>
      </c>
      <c r="EF52">
        <f>EF$2*EXP(- EF$1 * ($B52*_c+'Input spectra'!$Q51))</f>
        <v>0</v>
      </c>
      <c r="EG52">
        <f>EG$2*EXP(- EG$1 * ($B52*_c+'Input spectra'!$Q51))</f>
        <v>0</v>
      </c>
      <c r="EH52">
        <f>EH$2*EXP(- EH$1 * ($B52*_c+'Input spectra'!$Q51))</f>
        <v>0</v>
      </c>
      <c r="EI52">
        <f>EI$2*EXP(- EI$1 * ($B52*_c+'Input spectra'!$Q51))</f>
        <v>0</v>
      </c>
      <c r="EJ52">
        <f>EJ$2*EXP(- EJ$1 * ($B52*_c+'Input spectra'!$Q51))</f>
        <v>0</v>
      </c>
      <c r="EK52">
        <f>EK$2*EXP(- EK$1 * ($B52*_c+'Input spectra'!$Q51))</f>
        <v>0</v>
      </c>
      <c r="EL52">
        <f>EL$2*EXP(- EL$1 * ($B52*_c+'Input spectra'!$Q51))</f>
        <v>0</v>
      </c>
      <c r="EM52">
        <f>EM$2*EXP(- EM$1 * ($B52*_c+'Input spectra'!$Q51))</f>
        <v>0</v>
      </c>
      <c r="EN52">
        <f>EN$2*EXP(- EN$1 * ($B52*_c+'Input spectra'!$Q51))</f>
        <v>0</v>
      </c>
      <c r="EO52">
        <f>EO$2*EXP(- EO$1 * ($B52*_c+'Input spectra'!$Q51))</f>
        <v>0</v>
      </c>
      <c r="EP52">
        <f>EP$2*EXP(- EP$1 * ($B52*_c+'Input spectra'!$Q51))</f>
        <v>0</v>
      </c>
      <c r="EQ52">
        <f>EQ$2*EXP(- EQ$1 * ($B52*_c+'Input spectra'!$Q51))</f>
        <v>0</v>
      </c>
      <c r="ER52">
        <f>ER$2*EXP(- ER$1 * ($B52*_c+'Input spectra'!$Q51))</f>
        <v>0</v>
      </c>
      <c r="ES52">
        <f>ES$2*EXP(- ES$1 * ($B52*_c+'Input spectra'!$Q51))</f>
        <v>0</v>
      </c>
      <c r="ET52">
        <f>ET$2*EXP(- ET$1 * ($B52*_c+'Input spectra'!$Q51))</f>
        <v>0</v>
      </c>
      <c r="EU52">
        <f>EU$2*EXP(- EU$1 * ($B52*_c+'Input spectra'!$Q51))</f>
        <v>0</v>
      </c>
      <c r="EV52">
        <f>EV$2*EXP(- EV$1 * ($B52*_c+'Input spectra'!$Q51))</f>
        <v>0</v>
      </c>
      <c r="EW52">
        <f>EW$2*EXP(- EW$1 * ($B52*_c+'Input spectra'!$Q51))</f>
        <v>0</v>
      </c>
      <c r="EY52">
        <f t="shared" si="0"/>
        <v>0.11520863154929256</v>
      </c>
      <c r="FB52">
        <f>(1-EXP(-(B52*_c+'Input spectra'!$Q51)*_t))/2</f>
        <v>0.30661481553659264</v>
      </c>
      <c r="FC52">
        <f>LN(1-FB52)/(-(B52*_c+'Input spectra'!$Q51))</f>
        <v>0.19273624240778589</v>
      </c>
    </row>
    <row r="53" spans="1:159" x14ac:dyDescent="0.25">
      <c r="A53">
        <v>530</v>
      </c>
      <c r="B53">
        <f>'Input spectra'!B52</f>
        <v>5.3120714941022898E-2</v>
      </c>
      <c r="C53">
        <f>C$2*EXP(- C$1 * ($B53*_c+'Input spectra'!$Q52))</f>
        <v>2.0653927966864227E-2</v>
      </c>
      <c r="D53">
        <f>D$2*EXP(- D$1 * ($B53*_c+'Input spectra'!$Q52))</f>
        <v>1.738738294534756E-2</v>
      </c>
      <c r="E53">
        <f>E$2*EXP(- E$1 * ($B53*_c+'Input spectra'!$Q52))</f>
        <v>1.4636674257291664E-2</v>
      </c>
      <c r="F53">
        <f>F$2*EXP(- F$1 * ($B53*_c+'Input spectra'!$Q52))</f>
        <v>1.2320458673556953E-2</v>
      </c>
      <c r="G53">
        <f>G$2*EXP(- G$1 * ($B53*_c+'Input spectra'!$Q52))</f>
        <v>1.0370203308507964E-2</v>
      </c>
      <c r="H53">
        <f>H$2*EXP(- H$1 * ($B53*_c+'Input spectra'!$Q52))</f>
        <v>8.7281706471076873E-3</v>
      </c>
      <c r="I53">
        <f>I$2*EXP(- I$1 * ($B53*_c+'Input spectra'!$Q52))</f>
        <v>7.3457201509312328E-3</v>
      </c>
      <c r="J53">
        <f>J$2*EXP(- J$1 * ($B53*_c+'Input spectra'!$Q52))</f>
        <v>6.1818767574468442E-3</v>
      </c>
      <c r="K53">
        <f>K$2*EXP(- K$1 * ($B53*_c+'Input spectra'!$Q52))</f>
        <v>5.2021243770494019E-3</v>
      </c>
      <c r="L53">
        <f>L$2*EXP(- L$1 * ($B53*_c+'Input spectra'!$Q52))</f>
        <v>4.3773890622138293E-3</v>
      </c>
      <c r="M53">
        <f>M$2*EXP(- M$1 * ($B53*_c+'Input spectra'!$Q52))</f>
        <v>3.6831820637357213E-3</v>
      </c>
      <c r="N53">
        <f>N$2*EXP(- N$1 * ($B53*_c+'Input spectra'!$Q52))</f>
        <v>3.0988776614542155E-3</v>
      </c>
      <c r="O53">
        <f>O$2*EXP(- O$1 * ($B53*_c+'Input spectra'!$Q52))</f>
        <v>2.6071045970209521E-3</v>
      </c>
      <c r="P53">
        <f>P$2*EXP(- P$1 * ($B53*_c+'Input spectra'!$Q52))</f>
        <v>2.193233258842834E-3</v>
      </c>
      <c r="Q53">
        <f>Q$2*EXP(- Q$1 * ($B53*_c+'Input spectra'!$Q52))</f>
        <v>1.8449435710029558E-3</v>
      </c>
      <c r="R53">
        <f>R$2*EXP(- R$1 * ($B53*_c+'Input spectra'!$Q52))</f>
        <v>1.5518609003378374E-3</v>
      </c>
      <c r="S53">
        <f>S$2*EXP(- S$1 * ($B53*_c+'Input spectra'!$Q52))</f>
        <v>1.3052492877377883E-3</v>
      </c>
      <c r="T53">
        <f>T$2*EXP(- T$1 * ($B53*_c+'Input spectra'!$Q52))</f>
        <v>1.0977529891874178E-3</v>
      </c>
      <c r="U53">
        <f>U$2*EXP(- U$1 * ($B53*_c+'Input spectra'!$Q52))</f>
        <v>9.2317872803547921E-4</v>
      </c>
      <c r="V53">
        <f>V$2*EXP(- V$1 * ($B53*_c+'Input spectra'!$Q52))</f>
        <v>7.7631225377219632E-4</v>
      </c>
      <c r="W53">
        <f>W$2*EXP(- W$1 * ($B53*_c+'Input spectra'!$Q52))</f>
        <v>6.5276380902690992E-4</v>
      </c>
      <c r="X53">
        <f>X$2*EXP(- X$1 * ($B53*_c+'Input spectra'!$Q52))</f>
        <v>5.4883795495342324E-4</v>
      </c>
      <c r="Y53">
        <f>Y$2*EXP(- Y$1 * ($B53*_c+'Input spectra'!$Q52))</f>
        <v>4.6142392041785552E-4</v>
      </c>
      <c r="Z53">
        <f>Z$2*EXP(- Z$1 * ($B53*_c+'Input spectra'!$Q52))</f>
        <v>3.8790324333635279E-4</v>
      </c>
      <c r="AA53">
        <f>AA$2*EXP(- AA$1 * ($B53*_c+'Input spectra'!$Q52))</f>
        <v>3.2607198074605689E-4</v>
      </c>
      <c r="AB53">
        <f>AB$2*EXP(- AB$1 * ($B53*_c+'Input spectra'!$Q52))</f>
        <v>2.7407519258981436E-4</v>
      </c>
      <c r="AC53">
        <f>AC$2*EXP(- AC$1 * ($B53*_c+'Input spectra'!$Q52))</f>
        <v>2.303517652818555E-4</v>
      </c>
      <c r="AD53">
        <f>AD$2*EXP(- AD$1 * ($B53*_c+'Input spectra'!$Q52))</f>
        <v>1.9358794546266801E-4</v>
      </c>
      <c r="AE53">
        <f>AE$2*EXP(- AE$1 * ($B53*_c+'Input spectra'!$Q52))</f>
        <v>1.6267821085461163E-4</v>
      </c>
      <c r="AF53">
        <f>AF$2*EXP(- AF$1 * ($B53*_c+'Input spectra'!$Q52))</f>
        <v>1.3669232130655872E-4</v>
      </c>
      <c r="AG53">
        <f>AG$2*EXP(- AG$1 * ($B53*_c+'Input spectra'!$Q52))</f>
        <v>1.1484757529900209E-4</v>
      </c>
      <c r="AH53">
        <f>AH$2*EXP(- AH$1 * ($B53*_c+'Input spectra'!$Q52))</f>
        <v>9.6485450710066662E-5</v>
      </c>
      <c r="AI53">
        <f>AI$2*EXP(- AI$1 * ($B53*_c+'Input spectra'!$Q52))</f>
        <v>8.1051938019397163E-5</v>
      </c>
      <c r="AJ53">
        <f>AJ$2*EXP(- AJ$1 * ($B53*_c+'Input spectra'!$Q52))</f>
        <v>6.8080983146127984E-5</v>
      </c>
      <c r="AK53">
        <f>AK$2*EXP(- AK$1 * ($B53*_c+'Input spectra'!$Q52))</f>
        <v>5.718054897856352E-5</v>
      </c>
      <c r="AL53">
        <f>AL$2*EXP(- AL$1 * ($B53*_c+'Input spectra'!$Q52))</f>
        <v>4.802088205397213E-5</v>
      </c>
      <c r="AM53">
        <f>AM$2*EXP(- AM$1 * ($B53*_c+'Input spectra'!$Q52))</f>
        <v>4.0324636060680202E-5</v>
      </c>
      <c r="AN53">
        <f>AN$2*EXP(- AN$1 * ($B53*_c+'Input spectra'!$Q52))</f>
        <v>3.3858558778002703E-5</v>
      </c>
      <c r="AO53">
        <f>AO$2*EXP(- AO$1 * ($B53*_c+'Input spectra'!$Q52))</f>
        <v>2.8426495357962262E-5</v>
      </c>
      <c r="AP53">
        <f>AP$2*EXP(- AP$1 * ($B53*_c+'Input spectra'!$Q52))</f>
        <v>2.3863499847908186E-5</v>
      </c>
      <c r="AQ53">
        <f>AQ$2*EXP(- AQ$1 * ($B53*_c+'Input spectra'!$Q52))</f>
        <v>2.0030879702740672E-5</v>
      </c>
      <c r="AR53">
        <f>AR$2*EXP(- AR$1 * ($B53*_c+'Input spectra'!$Q52))</f>
        <v>1.6812025706773726E-5</v>
      </c>
      <c r="AS53">
        <f>AS$2*EXP(- AS$1 * ($B53*_c+'Input spectra'!$Q52))</f>
        <v>1.4108903033561896E-5</v>
      </c>
      <c r="AT53">
        <f>AT$2*EXP(- AT$1 * ($B53*_c+'Input spectra'!$Q52))</f>
        <v>1.1839098804308476E-5</v>
      </c>
      <c r="AU53">
        <f>AU$2*EXP(- AU$1 * ($B53*_c+'Input spectra'!$Q52))</f>
        <v>9.9333380407497107E-6</v>
      </c>
      <c r="AV53">
        <f>AV$2*EXP(- AV$1 * ($B53*_c+'Input spectra'!$Q52))</f>
        <v>8.3333938345772851E-6</v>
      </c>
      <c r="AW53">
        <f>AW$2*EXP(- AW$1 * ($B53*_c+'Input spectra'!$Q52))</f>
        <v>6.3101466790536396E-6</v>
      </c>
      <c r="AX53">
        <f>AX$2*EXP(- AX$1 * ($B53*_c+'Input spectra'!$Q52))</f>
        <v>4.5929021041794504E-6</v>
      </c>
      <c r="AY53">
        <f>AY$2*EXP(- AY$1 * ($B53*_c+'Input spectra'!$Q52))</f>
        <v>3.5218428894571572E-6</v>
      </c>
      <c r="AZ53">
        <f>AZ$2*EXP(- AZ$1 * ($B53*_c+'Input spectra'!$Q52))</f>
        <v>2.7480495217541081E-6</v>
      </c>
      <c r="BA53">
        <f>BA$2*EXP(- BA$1 * ($B53*_c+'Input spectra'!$Q52))</f>
        <v>2.1655098565044869E-6</v>
      </c>
      <c r="BB53">
        <f>BB$2*EXP(- BB$1 * ($B53*_c+'Input spectra'!$Q52))</f>
        <v>1.7178342368947239E-6</v>
      </c>
      <c r="BC53">
        <f>BC$2*EXP(- BC$1 * ($B53*_c+'Input spectra'!$Q52))</f>
        <v>1.3694232561943367E-6</v>
      </c>
      <c r="BD53">
        <f>BD$2*EXP(- BD$1 * ($B53*_c+'Input spectra'!$Q52))</f>
        <v>1.0958965441052749E-6</v>
      </c>
      <c r="BE53">
        <f>BE$2*EXP(- BE$1 * ($B53*_c+'Input spectra'!$Q52))</f>
        <v>8.7977110631203046E-7</v>
      </c>
      <c r="BF53">
        <f>BF$2*EXP(- BF$1 * ($B53*_c+'Input spectra'!$Q52))</f>
        <v>7.081418880887292E-7</v>
      </c>
      <c r="BG53">
        <f>BG$2*EXP(- BG$1 * ($B53*_c+'Input spectra'!$Q52))</f>
        <v>5.7129410068658852E-7</v>
      </c>
      <c r="BH53">
        <f>BH$2*EXP(- BH$1 * ($B53*_c+'Input spectra'!$Q52))</f>
        <v>4.6181064128194331E-7</v>
      </c>
      <c r="BI53">
        <f>BI$2*EXP(- BI$1 * ($B53*_c+'Input spectra'!$Q52))</f>
        <v>3.7396833770903657E-7</v>
      </c>
      <c r="BJ53">
        <f>BJ$2*EXP(- BJ$1 * ($B53*_c+'Input spectra'!$Q52))</f>
        <v>3.0331452665776295E-7</v>
      </c>
      <c r="BK53">
        <f>BK$2*EXP(- BK$1 * ($B53*_c+'Input spectra'!$Q52))</f>
        <v>2.4636205739692069E-7</v>
      </c>
      <c r="BL53">
        <f>BL$2*EXP(- BL$1 * ($B53*_c+'Input spectra'!$Q52))</f>
        <v>2.0036509667898112E-7</v>
      </c>
      <c r="BM53">
        <f>BM$2*EXP(- BM$1 * ($B53*_c+'Input spectra'!$Q52))</f>
        <v>1.6315171095840088E-7</v>
      </c>
      <c r="BN53">
        <f>BN$2*EXP(- BN$1 * ($B53*_c+'Input spectra'!$Q52))</f>
        <v>1.329972743873744E-7</v>
      </c>
      <c r="BO53">
        <f>BO$2*EXP(- BO$1 * ($B53*_c+'Input spectra'!$Q52))</f>
        <v>1.085277746983704E-7</v>
      </c>
      <c r="BP53">
        <f>BP$2*EXP(- BP$1 * ($B53*_c+'Input spectra'!$Q52))</f>
        <v>8.864533952398191E-8</v>
      </c>
      <c r="BQ53">
        <f>BQ$2*EXP(- BQ$1 * ($B53*_c+'Input spectra'!$Q52))</f>
        <v>7.2470477523615052E-8</v>
      </c>
      <c r="BR53">
        <f>BR$2*EXP(- BR$1 * ($B53*_c+'Input spectra'!$Q52))</f>
        <v>5.9297019029714095E-8</v>
      </c>
      <c r="BS53">
        <f>BS$2*EXP(- BS$1 * ($B53*_c+'Input spectra'!$Q52))</f>
        <v>4.855678662420186E-8</v>
      </c>
      <c r="BT53">
        <f>BT$2*EXP(- BT$1 * ($B53*_c+'Input spectra'!$Q52))</f>
        <v>3.979177357523104E-8</v>
      </c>
      <c r="BU53">
        <f>BU$2*EXP(- BU$1 * ($B53*_c+'Input spectra'!$Q52))</f>
        <v>3.2632150896139542E-8</v>
      </c>
      <c r="BV53">
        <f>BV$2*EXP(- BV$1 * ($B53*_c+'Input spectra'!$Q52))</f>
        <v>2.677882327240628E-8</v>
      </c>
      <c r="BW53">
        <f>BW$2*EXP(- BW$1 * ($B53*_c+'Input spectra'!$Q52))</f>
        <v>2.1989551458836311E-8</v>
      </c>
      <c r="BX53">
        <f>BX$2*EXP(- BX$1 * ($B53*_c+'Input spectra'!$Q52))</f>
        <v>1.8067882262532997E-8</v>
      </c>
      <c r="BY53">
        <f>BY$2*EXP(- BY$1 * ($B53*_c+'Input spectra'!$Q52))</f>
        <v>1.4854296662289624E-8</v>
      </c>
      <c r="BZ53">
        <f>BZ$2*EXP(- BZ$1 * ($B53*_c+'Input spectra'!$Q52))</f>
        <v>1.2219116005041949E-8</v>
      </c>
      <c r="CA53">
        <f>CA$2*EXP(- CA$1 * ($B53*_c+'Input spectra'!$Q52))</f>
        <v>1.0056805668636174E-8</v>
      </c>
      <c r="CB53">
        <f>CB$2*EXP(- CB$1 * ($B53*_c+'Input spectra'!$Q52))</f>
        <v>8.2813924515322529E-9</v>
      </c>
      <c r="CC53">
        <f>CC$2*EXP(- CC$1 * ($B53*_c+'Input spectra'!$Q52))</f>
        <v>6.8227716698016303E-9</v>
      </c>
      <c r="CD53">
        <f>CD$2*EXP(- CD$1 * ($B53*_c+'Input spectra'!$Q52))</f>
        <v>5.6237265455478924E-9</v>
      </c>
      <c r="CE53">
        <f>CE$2*EXP(- CE$1 * ($B53*_c+'Input spectra'!$Q52))</f>
        <v>4.6375189858970781E-9</v>
      </c>
      <c r="CF53">
        <f>CF$2*EXP(- CF$1 * ($B53*_c+'Input spectra'!$Q52))</f>
        <v>3.8259395658418864E-9</v>
      </c>
      <c r="CG53">
        <f>CG$2*EXP(- CG$1 * ($B53*_c+'Input spectra'!$Q52))</f>
        <v>3.157727182197851E-9</v>
      </c>
      <c r="CH53">
        <f>CH$2*EXP(- CH$1 * ($B53*_c+'Input spectra'!$Q52))</f>
        <v>2.6072867721124868E-9</v>
      </c>
      <c r="CI53">
        <f>CI$2*EXP(- CI$1 * ($B53*_c+'Input spectra'!$Q52))</f>
        <v>2.1536477132983544E-9</v>
      </c>
      <c r="CJ53">
        <f>CJ$2*EXP(- CJ$1 * ($B53*_c+'Input spectra'!$Q52))</f>
        <v>1.7796168373324013E-9</v>
      </c>
      <c r="CK53">
        <f>CK$2*EXP(- CK$1 * ($B53*_c+'Input spectra'!$Q52))</f>
        <v>1.4710890078321685E-9</v>
      </c>
      <c r="CL53">
        <f>CL$2*EXP(- CL$1 * ($B53*_c+'Input spectra'!$Q52))</f>
        <v>1.2164854223421394E-9</v>
      </c>
      <c r="CM53">
        <f>CM$2*EXP(- CM$1 * ($B53*_c+'Input spectra'!$Q52))</f>
        <v>1.0062955662281574E-9</v>
      </c>
      <c r="CN53">
        <f>CN$2*EXP(- CN$1 * ($B53*_c+'Input spectra'!$Q52))</f>
        <v>8.3270337396266378E-10</v>
      </c>
      <c r="CO53">
        <f>CO$2*EXP(- CO$1 * ($B53*_c+'Input spectra'!$Q52))</f>
        <v>6.8928187039979963E-10</v>
      </c>
      <c r="CP53">
        <f>CP$2*EXP(- CP$1 * ($B53*_c+'Input spectra'!$Q52))</f>
        <v>5.7074355565160041E-10</v>
      </c>
      <c r="CQ53">
        <f>CQ$2*EXP(- CQ$1 * ($B53*_c+'Input spectra'!$Q52))</f>
        <v>3.130039402748343E-10</v>
      </c>
      <c r="CR53">
        <f>CR$2*EXP(- CR$1 * ($B53*_c+'Input spectra'!$Q52))</f>
        <v>1.731698821494741E-10</v>
      </c>
      <c r="CS53">
        <f>CS$2*EXP(- CS$1 * ($B53*_c+'Input spectra'!$Q52))</f>
        <v>1.0215255906424371E-10</v>
      </c>
      <c r="CT53">
        <f>CT$2*EXP(- CT$1 * ($B53*_c+'Input spectra'!$Q52))</f>
        <v>6.0531102058366652E-11</v>
      </c>
      <c r="CU53">
        <f>CU$2*EXP(- CU$1 * ($B53*_c+'Input spectra'!$Q52))</f>
        <v>3.5205404435995938E-11</v>
      </c>
      <c r="CV53">
        <f>CV$2*EXP(- CV$1 * ($B53*_c+'Input spectra'!$Q52))</f>
        <v>1.9712383871826705E-11</v>
      </c>
      <c r="CW53">
        <f>CW$2*EXP(- CW$1 * ($B53*_c+'Input spectra'!$Q52))</f>
        <v>1.0369476537588968E-11</v>
      </c>
      <c r="CX53">
        <f>CX$2*EXP(- CX$1 * ($B53*_c+'Input spectra'!$Q52))</f>
        <v>4.925387937391216E-12</v>
      </c>
      <c r="CY53">
        <f>CY$2*EXP(- CY$1 * ($B53*_c+'Input spectra'!$Q52))</f>
        <v>1.9508141535214616E-12</v>
      </c>
      <c r="CZ53">
        <f>CZ$2*EXP(- CZ$1 * ($B53*_c+'Input spectra'!$Q52))</f>
        <v>5.1998479478250711E-13</v>
      </c>
      <c r="DA53">
        <f>DA$2*EXP(- DA$1 * ($B53*_c+'Input spectra'!$Q52))</f>
        <v>2.8134717015407793E-14</v>
      </c>
      <c r="DB53">
        <f>DB$2*EXP(- DB$1 * ($B53*_c+'Input spectra'!$Q52))</f>
        <v>0</v>
      </c>
      <c r="DC53">
        <f>DC$2*EXP(- DC$1 * ($B53*_c+'Input spectra'!$Q52))</f>
        <v>0</v>
      </c>
      <c r="DD53">
        <f>DD$2*EXP(- DD$1 * ($B53*_c+'Input spectra'!$Q52))</f>
        <v>0</v>
      </c>
      <c r="DE53">
        <f>DE$2*EXP(- DE$1 * ($B53*_c+'Input spectra'!$Q52))</f>
        <v>0</v>
      </c>
      <c r="DF53">
        <f>DF$2*EXP(- DF$1 * ($B53*_c+'Input spectra'!$Q52))</f>
        <v>0</v>
      </c>
      <c r="DG53">
        <f>DG$2*EXP(- DG$1 * ($B53*_c+'Input spectra'!$Q52))</f>
        <v>0</v>
      </c>
      <c r="DH53">
        <f>DH$2*EXP(- DH$1 * ($B53*_c+'Input spectra'!$Q52))</f>
        <v>0</v>
      </c>
      <c r="DI53">
        <f>DI$2*EXP(- DI$1 * ($B53*_c+'Input spectra'!$Q52))</f>
        <v>0</v>
      </c>
      <c r="DJ53">
        <f>DJ$2*EXP(- DJ$1 * ($B53*_c+'Input spectra'!$Q52))</f>
        <v>0</v>
      </c>
      <c r="DK53">
        <f>DK$2*EXP(- DK$1 * ($B53*_c+'Input spectra'!$Q52))</f>
        <v>0</v>
      </c>
      <c r="DL53">
        <f>DL$2*EXP(- DL$1 * ($B53*_c+'Input spectra'!$Q52))</f>
        <v>0</v>
      </c>
      <c r="DM53">
        <f>DM$2*EXP(- DM$1 * ($B53*_c+'Input spectra'!$Q52))</f>
        <v>0</v>
      </c>
      <c r="DN53">
        <f>DN$2*EXP(- DN$1 * ($B53*_c+'Input spectra'!$Q52))</f>
        <v>0</v>
      </c>
      <c r="DO53">
        <f>DO$2*EXP(- DO$1 * ($B53*_c+'Input spectra'!$Q52))</f>
        <v>0</v>
      </c>
      <c r="DP53">
        <f>DP$2*EXP(- DP$1 * ($B53*_c+'Input spectra'!$Q52))</f>
        <v>0</v>
      </c>
      <c r="DQ53">
        <f>DQ$2*EXP(- DQ$1 * ($B53*_c+'Input spectra'!$Q52))</f>
        <v>0</v>
      </c>
      <c r="DR53">
        <f>DR$2*EXP(- DR$1 * ($B53*_c+'Input spectra'!$Q52))</f>
        <v>0</v>
      </c>
      <c r="DS53">
        <f>DS$2*EXP(- DS$1 * ($B53*_c+'Input spectra'!$Q52))</f>
        <v>0</v>
      </c>
      <c r="DT53">
        <f>DT$2*EXP(- DT$1 * ($B53*_c+'Input spectra'!$Q52))</f>
        <v>0</v>
      </c>
      <c r="DU53">
        <f>DU$2*EXP(- DU$1 * ($B53*_c+'Input spectra'!$Q52))</f>
        <v>0</v>
      </c>
      <c r="DV53">
        <f>DV$2*EXP(- DV$1 * ($B53*_c+'Input spectra'!$Q52))</f>
        <v>0</v>
      </c>
      <c r="DW53">
        <f>DW$2*EXP(- DW$1 * ($B53*_c+'Input spectra'!$Q52))</f>
        <v>0</v>
      </c>
      <c r="DX53">
        <f>DX$2*EXP(- DX$1 * ($B53*_c+'Input spectra'!$Q52))</f>
        <v>0</v>
      </c>
      <c r="DY53">
        <f>DY$2*EXP(- DY$1 * ($B53*_c+'Input spectra'!$Q52))</f>
        <v>0</v>
      </c>
      <c r="DZ53">
        <f>DZ$2*EXP(- DZ$1 * ($B53*_c+'Input spectra'!$Q52))</f>
        <v>0</v>
      </c>
      <c r="EA53">
        <f>EA$2*EXP(- EA$1 * ($B53*_c+'Input spectra'!$Q52))</f>
        <v>0</v>
      </c>
      <c r="EB53">
        <f>EB$2*EXP(- EB$1 * ($B53*_c+'Input spectra'!$Q52))</f>
        <v>0</v>
      </c>
      <c r="EC53">
        <f>EC$2*EXP(- EC$1 * ($B53*_c+'Input spectra'!$Q52))</f>
        <v>0</v>
      </c>
      <c r="ED53">
        <f>ED$2*EXP(- ED$1 * ($B53*_c+'Input spectra'!$Q52))</f>
        <v>0</v>
      </c>
      <c r="EE53">
        <f>EE$2*EXP(- EE$1 * ($B53*_c+'Input spectra'!$Q52))</f>
        <v>0</v>
      </c>
      <c r="EF53">
        <f>EF$2*EXP(- EF$1 * ($B53*_c+'Input spectra'!$Q52))</f>
        <v>0</v>
      </c>
      <c r="EG53">
        <f>EG$2*EXP(- EG$1 * ($B53*_c+'Input spectra'!$Q52))</f>
        <v>0</v>
      </c>
      <c r="EH53">
        <f>EH$2*EXP(- EH$1 * ($B53*_c+'Input spectra'!$Q52))</f>
        <v>0</v>
      </c>
      <c r="EI53">
        <f>EI$2*EXP(- EI$1 * ($B53*_c+'Input spectra'!$Q52))</f>
        <v>0</v>
      </c>
      <c r="EJ53">
        <f>EJ$2*EXP(- EJ$1 * ($B53*_c+'Input spectra'!$Q52))</f>
        <v>0</v>
      </c>
      <c r="EK53">
        <f>EK$2*EXP(- EK$1 * ($B53*_c+'Input spectra'!$Q52))</f>
        <v>0</v>
      </c>
      <c r="EL53">
        <f>EL$2*EXP(- EL$1 * ($B53*_c+'Input spectra'!$Q52))</f>
        <v>0</v>
      </c>
      <c r="EM53">
        <f>EM$2*EXP(- EM$1 * ($B53*_c+'Input spectra'!$Q52))</f>
        <v>0</v>
      </c>
      <c r="EN53">
        <f>EN$2*EXP(- EN$1 * ($B53*_c+'Input spectra'!$Q52))</f>
        <v>0</v>
      </c>
      <c r="EO53">
        <f>EO$2*EXP(- EO$1 * ($B53*_c+'Input spectra'!$Q52))</f>
        <v>0</v>
      </c>
      <c r="EP53">
        <f>EP$2*EXP(- EP$1 * ($B53*_c+'Input spectra'!$Q52))</f>
        <v>0</v>
      </c>
      <c r="EQ53">
        <f>EQ$2*EXP(- EQ$1 * ($B53*_c+'Input spectra'!$Q52))</f>
        <v>0</v>
      </c>
      <c r="ER53">
        <f>ER$2*EXP(- ER$1 * ($B53*_c+'Input spectra'!$Q52))</f>
        <v>0</v>
      </c>
      <c r="ES53">
        <f>ES$2*EXP(- ES$1 * ($B53*_c+'Input spectra'!$Q52))</f>
        <v>0</v>
      </c>
      <c r="ET53">
        <f>ET$2*EXP(- ET$1 * ($B53*_c+'Input spectra'!$Q52))</f>
        <v>0</v>
      </c>
      <c r="EU53">
        <f>EU$2*EXP(- EU$1 * ($B53*_c+'Input spectra'!$Q52))</f>
        <v>0</v>
      </c>
      <c r="EV53">
        <f>EV$2*EXP(- EV$1 * ($B53*_c+'Input spectra'!$Q52))</f>
        <v>0</v>
      </c>
      <c r="EW53">
        <f>EW$2*EXP(- EW$1 * ($B53*_c+'Input spectra'!$Q52))</f>
        <v>0</v>
      </c>
      <c r="EY53">
        <f t="shared" si="0"/>
        <v>0.13036137007621632</v>
      </c>
      <c r="FB53">
        <f>(1-EXP(-(B53*_c+'Input spectra'!$Q52)*_t))/2</f>
        <v>0.28071973515593518</v>
      </c>
      <c r="FC53">
        <f>LN(1-FB53)/(-(B53*_c+'Input spectra'!$Q52))</f>
        <v>0.19987942095044123</v>
      </c>
    </row>
    <row r="54" spans="1:159" x14ac:dyDescent="0.25">
      <c r="A54">
        <v>535</v>
      </c>
      <c r="B54">
        <f>'Input spectra'!B53</f>
        <v>4.4742802609786303E-2</v>
      </c>
      <c r="C54">
        <f>C$2*EXP(- C$1 * ($B54*_c+'Input spectra'!$Q53))</f>
        <v>2.0653927966864227E-2</v>
      </c>
      <c r="D54">
        <f>D$2*EXP(- D$1 * ($B54*_c+'Input spectra'!$Q53))</f>
        <v>1.7829923871596591E-2</v>
      </c>
      <c r="E54">
        <f>E$2*EXP(- E$1 * ($B54*_c+'Input spectra'!$Q53))</f>
        <v>1.5391216486070104E-2</v>
      </c>
      <c r="F54">
        <f>F$2*EXP(- F$1 * ($B54*_c+'Input spectra'!$Q53))</f>
        <v>1.3285340358330195E-2</v>
      </c>
      <c r="G54">
        <f>G$2*EXP(- G$1 * ($B54*_c+'Input spectra'!$Q53))</f>
        <v>1.1466961364726681E-2</v>
      </c>
      <c r="H54">
        <f>H$2*EXP(- H$1 * ($B54*_c+'Input spectra'!$Q53))</f>
        <v>9.8969089923438107E-3</v>
      </c>
      <c r="I54">
        <f>I$2*EXP(- I$1 * ($B54*_c+'Input spectra'!$Q53))</f>
        <v>8.5413397396756647E-3</v>
      </c>
      <c r="J54">
        <f>J$2*EXP(- J$1 * ($B54*_c+'Input spectra'!$Q53))</f>
        <v>7.3710138951654774E-3</v>
      </c>
      <c r="K54">
        <f>K$2*EXP(- K$1 * ($B54*_c+'Input spectra'!$Q53))</f>
        <v>6.3606703503590141E-3</v>
      </c>
      <c r="L54">
        <f>L$2*EXP(- L$1 * ($B54*_c+'Input spectra'!$Q53))</f>
        <v>5.4884861780426612E-3</v>
      </c>
      <c r="M54">
        <f>M$2*EXP(- M$1 * ($B54*_c+'Input spectra'!$Q53))</f>
        <v>4.7356094994567659E-3</v>
      </c>
      <c r="N54">
        <f>N$2*EXP(- N$1 * ($B54*_c+'Input spectra'!$Q53))</f>
        <v>4.0857557162318238E-3</v>
      </c>
      <c r="O54">
        <f>O$2*EXP(- O$1 * ($B54*_c+'Input spectra'!$Q53))</f>
        <v>3.5248585247445981E-3</v>
      </c>
      <c r="P54">
        <f>P$2*EXP(- P$1 * ($B54*_c+'Input spectra'!$Q53))</f>
        <v>3.0407682913898551E-3</v>
      </c>
      <c r="Q54">
        <f>Q$2*EXP(- Q$1 * ($B54*_c+'Input spectra'!$Q53))</f>
        <v>2.6229913712609186E-3</v>
      </c>
      <c r="R54">
        <f>R$2*EXP(- R$1 * ($B54*_c+'Input spectra'!$Q53))</f>
        <v>2.2624648210837492E-3</v>
      </c>
      <c r="S54">
        <f>S$2*EXP(- S$1 * ($B54*_c+'Input spectra'!$Q53))</f>
        <v>1.9513617082593789E-3</v>
      </c>
      <c r="T54">
        <f>T$2*EXP(- T$1 * ($B54*_c+'Input spectra'!$Q53))</f>
        <v>1.6829228673749671E-3</v>
      </c>
      <c r="U54">
        <f>U$2*EXP(- U$1 * ($B54*_c+'Input spectra'!$Q53))</f>
        <v>1.4513115172468736E-3</v>
      </c>
      <c r="V54">
        <f>V$2*EXP(- V$1 * ($B54*_c+'Input spectra'!$Q53))</f>
        <v>1.2514876373142625E-3</v>
      </c>
      <c r="W54">
        <f>W$2*EXP(- W$1 * ($B54*_c+'Input spectra'!$Q53))</f>
        <v>1.0790994222649795E-3</v>
      </c>
      <c r="X54">
        <f>X$2*EXP(- X$1 * ($B54*_c+'Input spectra'!$Q53))</f>
        <v>9.3038949701922233E-4</v>
      </c>
      <c r="Y54">
        <f>Y$2*EXP(- Y$1 * ($B54*_c+'Input spectra'!$Q53))</f>
        <v>8.021138882966009E-4</v>
      </c>
      <c r="Z54">
        <f>Z$2*EXP(- Z$1 * ($B54*_c+'Input spectra'!$Q53))</f>
        <v>6.9147202058853863E-4</v>
      </c>
      <c r="AA54">
        <f>AA$2*EXP(- AA$1 * ($B54*_c+'Input spectra'!$Q53))</f>
        <v>5.9604623919456284E-4</v>
      </c>
      <c r="AB54">
        <f>AB$2*EXP(- AB$1 * ($B54*_c+'Input spectra'!$Q53))</f>
        <v>5.1374956602654169E-4</v>
      </c>
      <c r="AC54">
        <f>AC$2*EXP(- AC$1 * ($B54*_c+'Input spectra'!$Q53))</f>
        <v>4.4278056943723552E-4</v>
      </c>
      <c r="AD54">
        <f>AD$2*EXP(- AD$1 * ($B54*_c+'Input spectra'!$Q53))</f>
        <v>3.8158438110627883E-4</v>
      </c>
      <c r="AE54">
        <f>AE$2*EXP(- AE$1 * ($B54*_c+'Input spectra'!$Q53))</f>
        <v>3.2881902423339534E-4</v>
      </c>
      <c r="AF54">
        <f>AF$2*EXP(- AF$1 * ($B54*_c+'Input spectra'!$Q53))</f>
        <v>2.833263307265356E-4</v>
      </c>
      <c r="AG54">
        <f>AG$2*EXP(- AG$1 * ($B54*_c+'Input spectra'!$Q53))</f>
        <v>2.4410682313715757E-4</v>
      </c>
      <c r="AH54">
        <f>AH$2*EXP(- AH$1 * ($B54*_c+'Input spectra'!$Q53))</f>
        <v>2.1029802186651856E-4</v>
      </c>
      <c r="AI54">
        <f>AI$2*EXP(- AI$1 * ($B54*_c+'Input spectra'!$Q53))</f>
        <v>1.8115571144487706E-4</v>
      </c>
      <c r="AJ54">
        <f>AJ$2*EXP(- AJ$1 * ($B54*_c+'Input spectra'!$Q53))</f>
        <v>1.5603776302598919E-4</v>
      </c>
      <c r="AK54">
        <f>AK$2*EXP(- AK$1 * ($B54*_c+'Input spectra'!$Q53))</f>
        <v>1.3439016498787939E-4</v>
      </c>
      <c r="AL54">
        <f>AL$2*EXP(- AL$1 * ($B54*_c+'Input spectra'!$Q53))</f>
        <v>1.1573496085131534E-4</v>
      </c>
      <c r="AM54">
        <f>AM$2*EXP(- AM$1 * ($B54*_c+'Input spectra'!$Q53))</f>
        <v>9.9659834625991748E-5</v>
      </c>
      <c r="AN54">
        <f>AN$2*EXP(- AN$1 * ($B54*_c+'Input spectra'!$Q53))</f>
        <v>8.580911904133532E-5</v>
      </c>
      <c r="AO54">
        <f>AO$2*EXP(- AO$1 * ($B54*_c+'Input spectra'!$Q53))</f>
        <v>7.3876032666486848E-5</v>
      </c>
      <c r="AP54">
        <f>AP$2*EXP(- AP$1 * ($B54*_c+'Input spectra'!$Q53))</f>
        <v>6.3595978323018019E-5</v>
      </c>
      <c r="AQ54">
        <f>AQ$2*EXP(- AQ$1 * ($B54*_c+'Input spectra'!$Q53))</f>
        <v>5.4740758006815242E-5</v>
      </c>
      <c r="AR54">
        <f>AR$2*EXP(- AR$1 * ($B54*_c+'Input spectra'!$Q53))</f>
        <v>4.7113579248682908E-5</v>
      </c>
      <c r="AS54">
        <f>AS$2*EXP(- AS$1 * ($B54*_c+'Input spectra'!$Q53))</f>
        <v>4.0544744877086034E-5</v>
      </c>
      <c r="AT54">
        <f>AT$2*EXP(- AT$1 * ($B54*_c+'Input spectra'!$Q53))</f>
        <v>3.4887932864611669E-5</v>
      </c>
      <c r="AU54">
        <f>AU$2*EXP(- AU$1 * ($B54*_c+'Input spectra'!$Q53))</f>
        <v>3.0016985656462389E-5</v>
      </c>
      <c r="AV54">
        <f>AV$2*EXP(- AV$1 * ($B54*_c+'Input spectra'!$Q53))</f>
        <v>2.5823139366316339E-5</v>
      </c>
      <c r="AW54">
        <f>AW$2*EXP(- AW$1 * ($B54*_c+'Input spectra'!$Q53))</f>
        <v>2.0051268672049698E-5</v>
      </c>
      <c r="AX54">
        <f>AX$2*EXP(- AX$1 * ($B54*_c+'Input spectra'!$Q53))</f>
        <v>1.4965969645799156E-5</v>
      </c>
      <c r="AY54">
        <f>AY$2*EXP(- AY$1 * ($B54*_c+'Input spectra'!$Q53))</f>
        <v>1.1768007025332137E-5</v>
      </c>
      <c r="AZ54">
        <f>AZ$2*EXP(- AZ$1 * ($B54*_c+'Input spectra'!$Q53))</f>
        <v>9.4161369272202092E-6</v>
      </c>
      <c r="BA54">
        <f>BA$2*EXP(- BA$1 * ($B54*_c+'Input spectra'!$Q53))</f>
        <v>7.6089309848512959E-6</v>
      </c>
      <c r="BB54">
        <f>BB$2*EXP(- BB$1 * ($B54*_c+'Input spectra'!$Q53))</f>
        <v>6.1895632296806963E-6</v>
      </c>
      <c r="BC54">
        <f>BC$2*EXP(- BC$1 * ($B54*_c+'Input spectra'!$Q53))</f>
        <v>5.0597809819082757E-6</v>
      </c>
      <c r="BD54">
        <f>BD$2*EXP(- BD$1 * ($B54*_c+'Input spectra'!$Q53))</f>
        <v>4.1522055666562725E-6</v>
      </c>
      <c r="BE54">
        <f>BE$2*EXP(- BE$1 * ($B54*_c+'Input spectra'!$Q53))</f>
        <v>3.4181746829908977E-6</v>
      </c>
      <c r="BF54">
        <f>BF$2*EXP(- BF$1 * ($B54*_c+'Input spectra'!$Q53))</f>
        <v>2.8213704457998524E-6</v>
      </c>
      <c r="BG54">
        <f>BG$2*EXP(- BG$1 * ($B54*_c+'Input spectra'!$Q53))</f>
        <v>2.3340751626285202E-6</v>
      </c>
      <c r="BH54">
        <f>BH$2*EXP(- BH$1 * ($B54*_c+'Input spectra'!$Q53))</f>
        <v>1.9347920904759359E-6</v>
      </c>
      <c r="BI54">
        <f>BI$2*EXP(- BI$1 * ($B54*_c+'Input spectra'!$Q53))</f>
        <v>1.6066470127492736E-6</v>
      </c>
      <c r="BJ54">
        <f>BJ$2*EXP(- BJ$1 * ($B54*_c+'Input spectra'!$Q53))</f>
        <v>1.3362696883189578E-6</v>
      </c>
      <c r="BK54">
        <f>BK$2*EXP(- BK$1 * ($B54*_c+'Input spectra'!$Q53))</f>
        <v>1.1129867610672031E-6</v>
      </c>
      <c r="BL54">
        <f>BL$2*EXP(- BL$1 * ($B54*_c+'Input spectra'!$Q53))</f>
        <v>9.282255448437205E-7</v>
      </c>
      <c r="BM54">
        <f>BM$2*EXP(- BM$1 * ($B54*_c+'Input spectra'!$Q53))</f>
        <v>7.7506539665969662E-7</v>
      </c>
      <c r="BN54">
        <f>BN$2*EXP(- BN$1 * ($B54*_c+'Input spectra'!$Q53))</f>
        <v>6.4789514521961747E-7</v>
      </c>
      <c r="BO54">
        <f>BO$2*EXP(- BO$1 * ($B54*_c+'Input spectra'!$Q53))</f>
        <v>5.4214836543257535E-7</v>
      </c>
      <c r="BP54">
        <f>BP$2*EXP(- BP$1 * ($B54*_c+'Input spectra'!$Q53))</f>
        <v>4.5409679006153633E-7</v>
      </c>
      <c r="BQ54">
        <f>BQ$2*EXP(- BQ$1 * ($B54*_c+'Input spectra'!$Q53))</f>
        <v>3.8068776291269175E-7</v>
      </c>
      <c r="BR54">
        <f>BR$2*EXP(- BR$1 * ($B54*_c+'Input spectra'!$Q53))</f>
        <v>3.1941545409036022E-7</v>
      </c>
      <c r="BS54">
        <f>BS$2*EXP(- BS$1 * ($B54*_c+'Input spectra'!$Q53))</f>
        <v>2.6821821714298942E-7</v>
      </c>
      <c r="BT54">
        <f>BT$2*EXP(- BT$1 * ($B54*_c+'Input spectra'!$Q53))</f>
        <v>2.2539636056675215E-7</v>
      </c>
      <c r="BU54">
        <f>BU$2*EXP(- BU$1 * ($B54*_c+'Input spectra'!$Q53))</f>
        <v>1.8954597767371287E-7</v>
      </c>
      <c r="BV54">
        <f>BV$2*EXP(- BV$1 * ($B54*_c+'Input spectra'!$Q53))</f>
        <v>1.5950548829283726E-7</v>
      </c>
      <c r="BW54">
        <f>BW$2*EXP(- BW$1 * ($B54*_c+'Input spectra'!$Q53))</f>
        <v>1.3431229876719373E-7</v>
      </c>
      <c r="BX54">
        <f>BX$2*EXP(- BX$1 * ($B54*_c+'Input spectra'!$Q53))</f>
        <v>1.131675549681772E-7</v>
      </c>
      <c r="BY54">
        <f>BY$2*EXP(- BY$1 * ($B54*_c+'Input spectra'!$Q53))</f>
        <v>9.540739626000875E-8</v>
      </c>
      <c r="BZ54">
        <f>BZ$2*EXP(- BZ$1 * ($B54*_c+'Input spectra'!$Q53))</f>
        <v>8.0479451553964005E-8</v>
      </c>
      <c r="CA54">
        <f>CA$2*EXP(- CA$1 * ($B54*_c+'Input spectra'!$Q53))</f>
        <v>6.7923576888934202E-8</v>
      </c>
      <c r="CB54">
        <f>CB$2*EXP(- CB$1 * ($B54*_c+'Input spectra'!$Q53))</f>
        <v>5.7356035592542847E-8</v>
      </c>
      <c r="CC54">
        <f>CC$2*EXP(- CC$1 * ($B54*_c+'Input spectra'!$Q53))</f>
        <v>4.8456480422405049E-8</v>
      </c>
      <c r="CD54">
        <f>CD$2*EXP(- CD$1 * ($B54*_c+'Input spectra'!$Q53))</f>
        <v>4.0957222131619608E-8</v>
      </c>
      <c r="CE54">
        <f>CE$2*EXP(- CE$1 * ($B54*_c+'Input spectra'!$Q53))</f>
        <v>3.4634368136602673E-8</v>
      </c>
      <c r="CF54">
        <f>CF$2*EXP(- CF$1 * ($B54*_c+'Input spectra'!$Q53))</f>
        <v>2.9300494066308078E-8</v>
      </c>
      <c r="CG54">
        <f>CG$2*EXP(- CG$1 * ($B54*_c+'Input spectra'!$Q53))</f>
        <v>2.4798574277804657E-8</v>
      </c>
      <c r="CH54">
        <f>CH$2*EXP(- CH$1 * ($B54*_c+'Input spectra'!$Q53))</f>
        <v>2.0996948272969578E-8</v>
      </c>
      <c r="CI54">
        <f>CI$2*EXP(- CI$1 * ($B54*_c+'Input spectra'!$Q53))</f>
        <v>1.7785140931522272E-8</v>
      </c>
      <c r="CJ54">
        <f>CJ$2*EXP(- CJ$1 * ($B54*_c+'Input spectra'!$Q53))</f>
        <v>1.5070387602855808E-8</v>
      </c>
      <c r="CK54">
        <f>CK$2*EXP(- CK$1 * ($B54*_c+'Input spectra'!$Q53))</f>
        <v>1.2774741952973873E-8</v>
      </c>
      <c r="CL54">
        <f>CL$2*EXP(- CL$1 * ($B54*_c+'Input spectra'!$Q53))</f>
        <v>1.0832666287419165E-8</v>
      </c>
      <c r="CM54">
        <f>CM$2*EXP(- CM$1 * ($B54*_c+'Input spectra'!$Q53))</f>
        <v>9.1890218505471849E-9</v>
      </c>
      <c r="CN54">
        <f>CN$2*EXP(- CN$1 * ($B54*_c+'Input spectra'!$Q53))</f>
        <v>7.7973911176004075E-9</v>
      </c>
      <c r="CO54">
        <f>CO$2*EXP(- CO$1 * ($B54*_c+'Input spectra'!$Q53))</f>
        <v>6.6186759720971454E-9</v>
      </c>
      <c r="CP54">
        <f>CP$2*EXP(- CP$1 * ($B54*_c+'Input spectra'!$Q53))</f>
        <v>5.6199253958200539E-9</v>
      </c>
      <c r="CQ54">
        <f>CQ$2*EXP(- CQ$1 * ($B54*_c+'Input spectra'!$Q53))</f>
        <v>3.1604913657340056E-9</v>
      </c>
      <c r="CR54">
        <f>CR$2*EXP(- CR$1 * ($B54*_c+'Input spectra'!$Q53))</f>
        <v>1.7930501413437342E-9</v>
      </c>
      <c r="CS54">
        <f>CS$2*EXP(- CS$1 * ($B54*_c+'Input spectra'!$Q53))</f>
        <v>1.0846374448279659E-9</v>
      </c>
      <c r="CT54">
        <f>CT$2*EXP(- CT$1 * ($B54*_c+'Input spectra'!$Q53))</f>
        <v>6.5906643321650856E-10</v>
      </c>
      <c r="CU54">
        <f>CU$2*EXP(- CU$1 * ($B54*_c+'Input spectra'!$Q53))</f>
        <v>3.9307481590357401E-10</v>
      </c>
      <c r="CV54">
        <f>CV$2*EXP(- CV$1 * ($B54*_c+'Input spectra'!$Q53))</f>
        <v>2.2569414846559139E-10</v>
      </c>
      <c r="CW54">
        <f>CW$2*EXP(- CW$1 * ($B54*_c+'Input spectra'!$Q53))</f>
        <v>1.2174559439663341E-10</v>
      </c>
      <c r="CX54">
        <f>CX$2*EXP(- CX$1 * ($B54*_c+'Input spectra'!$Q53))</f>
        <v>5.929965041729443E-11</v>
      </c>
      <c r="CY54">
        <f>CY$2*EXP(- CY$1 * ($B54*_c+'Input spectra'!$Q53))</f>
        <v>2.408478967514577E-11</v>
      </c>
      <c r="CZ54">
        <f>CZ$2*EXP(- CZ$1 * ($B54*_c+'Input spectra'!$Q53))</f>
        <v>6.5831367126889573E-12</v>
      </c>
      <c r="DA54">
        <f>DA$2*EXP(- DA$1 * ($B54*_c+'Input spectra'!$Q53))</f>
        <v>3.6525826410208649E-13</v>
      </c>
      <c r="DB54">
        <f>DB$2*EXP(- DB$1 * ($B54*_c+'Input spectra'!$Q53))</f>
        <v>0</v>
      </c>
      <c r="DC54">
        <f>DC$2*EXP(- DC$1 * ($B54*_c+'Input spectra'!$Q53))</f>
        <v>0</v>
      </c>
      <c r="DD54">
        <f>DD$2*EXP(- DD$1 * ($B54*_c+'Input spectra'!$Q53))</f>
        <v>0</v>
      </c>
      <c r="DE54">
        <f>DE$2*EXP(- DE$1 * ($B54*_c+'Input spectra'!$Q53))</f>
        <v>0</v>
      </c>
      <c r="DF54">
        <f>DF$2*EXP(- DF$1 * ($B54*_c+'Input spectra'!$Q53))</f>
        <v>0</v>
      </c>
      <c r="DG54">
        <f>DG$2*EXP(- DG$1 * ($B54*_c+'Input spectra'!$Q53))</f>
        <v>0</v>
      </c>
      <c r="DH54">
        <f>DH$2*EXP(- DH$1 * ($B54*_c+'Input spectra'!$Q53))</f>
        <v>0</v>
      </c>
      <c r="DI54">
        <f>DI$2*EXP(- DI$1 * ($B54*_c+'Input spectra'!$Q53))</f>
        <v>0</v>
      </c>
      <c r="DJ54">
        <f>DJ$2*EXP(- DJ$1 * ($B54*_c+'Input spectra'!$Q53))</f>
        <v>0</v>
      </c>
      <c r="DK54">
        <f>DK$2*EXP(- DK$1 * ($B54*_c+'Input spectra'!$Q53))</f>
        <v>0</v>
      </c>
      <c r="DL54">
        <f>DL$2*EXP(- DL$1 * ($B54*_c+'Input spectra'!$Q53))</f>
        <v>0</v>
      </c>
      <c r="DM54">
        <f>DM$2*EXP(- DM$1 * ($B54*_c+'Input spectra'!$Q53))</f>
        <v>0</v>
      </c>
      <c r="DN54">
        <f>DN$2*EXP(- DN$1 * ($B54*_c+'Input spectra'!$Q53))</f>
        <v>0</v>
      </c>
      <c r="DO54">
        <f>DO$2*EXP(- DO$1 * ($B54*_c+'Input spectra'!$Q53))</f>
        <v>0</v>
      </c>
      <c r="DP54">
        <f>DP$2*EXP(- DP$1 * ($B54*_c+'Input spectra'!$Q53))</f>
        <v>0</v>
      </c>
      <c r="DQ54">
        <f>DQ$2*EXP(- DQ$1 * ($B54*_c+'Input spectra'!$Q53))</f>
        <v>0</v>
      </c>
      <c r="DR54">
        <f>DR$2*EXP(- DR$1 * ($B54*_c+'Input spectra'!$Q53))</f>
        <v>0</v>
      </c>
      <c r="DS54">
        <f>DS$2*EXP(- DS$1 * ($B54*_c+'Input spectra'!$Q53))</f>
        <v>0</v>
      </c>
      <c r="DT54">
        <f>DT$2*EXP(- DT$1 * ($B54*_c+'Input spectra'!$Q53))</f>
        <v>0</v>
      </c>
      <c r="DU54">
        <f>DU$2*EXP(- DU$1 * ($B54*_c+'Input spectra'!$Q53))</f>
        <v>0</v>
      </c>
      <c r="DV54">
        <f>DV$2*EXP(- DV$1 * ($B54*_c+'Input spectra'!$Q53))</f>
        <v>0</v>
      </c>
      <c r="DW54">
        <f>DW$2*EXP(- DW$1 * ($B54*_c+'Input spectra'!$Q53))</f>
        <v>0</v>
      </c>
      <c r="DX54">
        <f>DX$2*EXP(- DX$1 * ($B54*_c+'Input spectra'!$Q53))</f>
        <v>0</v>
      </c>
      <c r="DY54">
        <f>DY$2*EXP(- DY$1 * ($B54*_c+'Input spectra'!$Q53))</f>
        <v>0</v>
      </c>
      <c r="DZ54">
        <f>DZ$2*EXP(- DZ$1 * ($B54*_c+'Input spectra'!$Q53))</f>
        <v>0</v>
      </c>
      <c r="EA54">
        <f>EA$2*EXP(- EA$1 * ($B54*_c+'Input spectra'!$Q53))</f>
        <v>0</v>
      </c>
      <c r="EB54">
        <f>EB$2*EXP(- EB$1 * ($B54*_c+'Input spectra'!$Q53))</f>
        <v>0</v>
      </c>
      <c r="EC54">
        <f>EC$2*EXP(- EC$1 * ($B54*_c+'Input spectra'!$Q53))</f>
        <v>0</v>
      </c>
      <c r="ED54">
        <f>ED$2*EXP(- ED$1 * ($B54*_c+'Input spectra'!$Q53))</f>
        <v>0</v>
      </c>
      <c r="EE54">
        <f>EE$2*EXP(- EE$1 * ($B54*_c+'Input spectra'!$Q53))</f>
        <v>0</v>
      </c>
      <c r="EF54">
        <f>EF$2*EXP(- EF$1 * ($B54*_c+'Input spectra'!$Q53))</f>
        <v>0</v>
      </c>
      <c r="EG54">
        <f>EG$2*EXP(- EG$1 * ($B54*_c+'Input spectra'!$Q53))</f>
        <v>0</v>
      </c>
      <c r="EH54">
        <f>EH$2*EXP(- EH$1 * ($B54*_c+'Input spectra'!$Q53))</f>
        <v>0</v>
      </c>
      <c r="EI54">
        <f>EI$2*EXP(- EI$1 * ($B54*_c+'Input spectra'!$Q53))</f>
        <v>0</v>
      </c>
      <c r="EJ54">
        <f>EJ$2*EXP(- EJ$1 * ($B54*_c+'Input spectra'!$Q53))</f>
        <v>0</v>
      </c>
      <c r="EK54">
        <f>EK$2*EXP(- EK$1 * ($B54*_c+'Input spectra'!$Q53))</f>
        <v>0</v>
      </c>
      <c r="EL54">
        <f>EL$2*EXP(- EL$1 * ($B54*_c+'Input spectra'!$Q53))</f>
        <v>0</v>
      </c>
      <c r="EM54">
        <f>EM$2*EXP(- EM$1 * ($B54*_c+'Input spectra'!$Q53))</f>
        <v>0</v>
      </c>
      <c r="EN54">
        <f>EN$2*EXP(- EN$1 * ($B54*_c+'Input spectra'!$Q53))</f>
        <v>0</v>
      </c>
      <c r="EO54">
        <f>EO$2*EXP(- EO$1 * ($B54*_c+'Input spectra'!$Q53))</f>
        <v>0</v>
      </c>
      <c r="EP54">
        <f>EP$2*EXP(- EP$1 * ($B54*_c+'Input spectra'!$Q53))</f>
        <v>0</v>
      </c>
      <c r="EQ54">
        <f>EQ$2*EXP(- EQ$1 * ($B54*_c+'Input spectra'!$Q53))</f>
        <v>0</v>
      </c>
      <c r="ER54">
        <f>ER$2*EXP(- ER$1 * ($B54*_c+'Input spectra'!$Q53))</f>
        <v>0</v>
      </c>
      <c r="ES54">
        <f>ES$2*EXP(- ES$1 * ($B54*_c+'Input spectra'!$Q53))</f>
        <v>0</v>
      </c>
      <c r="ET54">
        <f>ET$2*EXP(- ET$1 * ($B54*_c+'Input spectra'!$Q53))</f>
        <v>0</v>
      </c>
      <c r="EU54">
        <f>EU$2*EXP(- EU$1 * ($B54*_c+'Input spectra'!$Q53))</f>
        <v>0</v>
      </c>
      <c r="EV54">
        <f>EV$2*EXP(- EV$1 * ($B54*_c+'Input spectra'!$Q53))</f>
        <v>0</v>
      </c>
      <c r="EW54">
        <f>EW$2*EXP(- EW$1 * ($B54*_c+'Input spectra'!$Q53))</f>
        <v>0</v>
      </c>
      <c r="EY54">
        <f t="shared" si="0"/>
        <v>0.15064200103224762</v>
      </c>
      <c r="FB54">
        <f>(1-EXP(-(B54*_c+'Input spectra'!$Q53)*_t))/2</f>
        <v>0.25135719582912713</v>
      </c>
      <c r="FC54">
        <f>LN(1-FB54)/(-(B54*_c+'Input spectra'!$Q53))</f>
        <v>0.20719806612762084</v>
      </c>
    </row>
    <row r="55" spans="1:159" x14ac:dyDescent="0.25">
      <c r="A55">
        <v>540</v>
      </c>
      <c r="B55">
        <f>'Input spectra'!B54</f>
        <v>3.72882151810741E-2</v>
      </c>
      <c r="C55">
        <f>C$2*EXP(- C$1 * ($B55*_c+'Input spectra'!$Q54))</f>
        <v>2.0653927966864227E-2</v>
      </c>
      <c r="D55">
        <f>D$2*EXP(- D$1 * ($B55*_c+'Input spectra'!$Q54))</f>
        <v>1.8233152893361929E-2</v>
      </c>
      <c r="E55">
        <f>E$2*EXP(- E$1 * ($B55*_c+'Input spectra'!$Q54))</f>
        <v>1.6095242209645151E-2</v>
      </c>
      <c r="F55">
        <f>F$2*EXP(- F$1 * ($B55*_c+'Input spectra'!$Q54))</f>
        <v>1.4207234202029018E-2</v>
      </c>
      <c r="G55">
        <f>G$2*EXP(- G$1 * ($B55*_c+'Input spectra'!$Q54))</f>
        <v>1.2539998621263586E-2</v>
      </c>
      <c r="H55">
        <f>H$2*EXP(- H$1 * ($B55*_c+'Input spectra'!$Q54))</f>
        <v>1.1067792314239534E-2</v>
      </c>
      <c r="I55">
        <f>I$2*EXP(- I$1 * ($B55*_c+'Input spectra'!$Q54))</f>
        <v>9.7678662874163356E-3</v>
      </c>
      <c r="J55">
        <f>J$2*EXP(- J$1 * ($B55*_c+'Input spectra'!$Q54))</f>
        <v>8.6201182603607811E-3</v>
      </c>
      <c r="K55">
        <f>K$2*EXP(- K$1 * ($B55*_c+'Input spectra'!$Q54))</f>
        <v>7.6067854530020669E-3</v>
      </c>
      <c r="L55">
        <f>L$2*EXP(- L$1 * ($B55*_c+'Input spectra'!$Q54))</f>
        <v>6.7121729565305707E-3</v>
      </c>
      <c r="M55">
        <f>M$2*EXP(- M$1 * ($B55*_c+'Input spectra'!$Q54))</f>
        <v>5.9224135743616794E-3</v>
      </c>
      <c r="N55">
        <f>N$2*EXP(- N$1 * ($B55*_c+'Input spectra'!$Q54))</f>
        <v>5.2252554942835965E-3</v>
      </c>
      <c r="O55">
        <f>O$2*EXP(- O$1 * ($B55*_c+'Input spectra'!$Q54))</f>
        <v>4.6098745729160782E-3</v>
      </c>
      <c r="P55">
        <f>P$2*EXP(- P$1 * ($B55*_c+'Input spectra'!$Q54))</f>
        <v>4.0667083852168979E-3</v>
      </c>
      <c r="Q55">
        <f>Q$2*EXP(- Q$1 * ($B55*_c+'Input spectra'!$Q54))</f>
        <v>3.5873095205530871E-3</v>
      </c>
      <c r="R55">
        <f>R$2*EXP(- R$1 * ($B55*_c+'Input spectra'!$Q54))</f>
        <v>3.1642158977331189E-3</v>
      </c>
      <c r="S55">
        <f>S$2*EXP(- S$1 * ($B55*_c+'Input spectra'!$Q54))</f>
        <v>2.790836128736754E-3</v>
      </c>
      <c r="T55">
        <f>T$2*EXP(- T$1 * ($B55*_c+'Input spectra'!$Q54))</f>
        <v>2.4613481885420777E-3</v>
      </c>
      <c r="U55">
        <f>U$2*EXP(- U$1 * ($B55*_c+'Input spectra'!$Q54))</f>
        <v>2.1706098498515489E-3</v>
      </c>
      <c r="V55">
        <f>V$2*EXP(- V$1 * ($B55*_c+'Input spectra'!$Q54))</f>
        <v>1.9140795196848439E-3</v>
      </c>
      <c r="W55">
        <f>W$2*EXP(- W$1 * ($B55*_c+'Input spectra'!$Q54))</f>
        <v>1.6877462724124428E-3</v>
      </c>
      <c r="X55">
        <f>X$2*EXP(- X$1 * ($B55*_c+'Input spectra'!$Q54))</f>
        <v>1.4880680132189409E-3</v>
      </c>
      <c r="Y55">
        <f>Y$2*EXP(- Y$1 * ($B55*_c+'Input spectra'!$Q54))</f>
        <v>1.3119168293051055E-3</v>
      </c>
      <c r="Z55">
        <f>Z$2*EXP(- Z$1 * ($B55*_c+'Input spectra'!$Q54))</f>
        <v>1.1565306952178037E-3</v>
      </c>
      <c r="AA55">
        <f>AA$2*EXP(- AA$1 * ($B55*_c+'Input spectra'!$Q54))</f>
        <v>1.0194707951785963E-3</v>
      </c>
      <c r="AB55">
        <f>AB$2*EXP(- AB$1 * ($B55*_c+'Input spectra'!$Q54))</f>
        <v>8.9858381061764831E-4</v>
      </c>
      <c r="AC55">
        <f>AC$2*EXP(- AC$1 * ($B55*_c+'Input spectra'!$Q54))</f>
        <v>7.9196859659500082E-4</v>
      </c>
      <c r="AD55">
        <f>AD$2*EXP(- AD$1 * ($B55*_c+'Input spectra'!$Q54))</f>
        <v>6.9794673754362737E-4</v>
      </c>
      <c r="AE55">
        <f>AE$2*EXP(- AE$1 * ($B55*_c+'Input spectra'!$Q54))</f>
        <v>6.1503653180435187E-4</v>
      </c>
      <c r="AF55">
        <f>AF$2*EXP(- AF$1 * ($B55*_c+'Input spectra'!$Q54))</f>
        <v>5.4193000663220708E-4</v>
      </c>
      <c r="AG55">
        <f>AG$2*EXP(- AG$1 * ($B55*_c+'Input spectra'!$Q54))</f>
        <v>4.7747261152500159E-4</v>
      </c>
      <c r="AH55">
        <f>AH$2*EXP(- AH$1 * ($B55*_c+'Input spectra'!$Q54))</f>
        <v>4.2064527855481255E-4</v>
      </c>
      <c r="AI55">
        <f>AI$2*EXP(- AI$1 * ($B55*_c+'Input spectra'!$Q54))</f>
        <v>3.7054857448865663E-4</v>
      </c>
      <c r="AJ55">
        <f>AJ$2*EXP(- AJ$1 * ($B55*_c+'Input spectra'!$Q54))</f>
        <v>3.2638870141128273E-4</v>
      </c>
      <c r="AK55">
        <f>AK$2*EXP(- AK$1 * ($B55*_c+'Input spectra'!$Q54))</f>
        <v>2.8746513079369932E-4</v>
      </c>
      <c r="AL55">
        <f>AL$2*EXP(- AL$1 * ($B55*_c+'Input spectra'!$Q54))</f>
        <v>2.531596809127038E-4</v>
      </c>
      <c r="AM55">
        <f>AM$2*EXP(- AM$1 * ($B55*_c+'Input spectra'!$Q54))</f>
        <v>2.2292686959717647E-4</v>
      </c>
      <c r="AN55">
        <f>AN$2*EXP(- AN$1 * ($B55*_c+'Input spectra'!$Q54))</f>
        <v>1.9628539379043704E-4</v>
      </c>
      <c r="AO55">
        <f>AO$2*EXP(- AO$1 * ($B55*_c+'Input spectra'!$Q54))</f>
        <v>1.7281060467019694E-4</v>
      </c>
      <c r="AP55">
        <f>AP$2*EXP(- AP$1 * ($B55*_c+'Input spectra'!$Q54))</f>
        <v>1.5212786232009849E-4</v>
      </c>
      <c r="AQ55">
        <f>AQ$2*EXP(- AQ$1 * ($B55*_c+'Input spectra'!$Q54))</f>
        <v>1.3390666743087182E-4</v>
      </c>
      <c r="AR55">
        <f>AR$2*EXP(- AR$1 * ($B55*_c+'Input spectra'!$Q54))</f>
        <v>1.1785547942935262E-4</v>
      </c>
      <c r="AS55">
        <f>AS$2*EXP(- AS$1 * ($B55*_c+'Input spectra'!$Q54))</f>
        <v>1.0371714097101191E-4</v>
      </c>
      <c r="AT55">
        <f>AT$2*EXP(- AT$1 * ($B55*_c+'Input spectra'!$Q54))</f>
        <v>9.1264838046321939E-5</v>
      </c>
      <c r="AU55">
        <f>AU$2*EXP(- AU$1 * ($B55*_c+'Input spectra'!$Q54))</f>
        <v>8.0298533184798663E-5</v>
      </c>
      <c r="AV55">
        <f>AV$2*EXP(- AV$1 * ($B55*_c+'Input spectra'!$Q54))</f>
        <v>7.0641816518166546E-5</v>
      </c>
      <c r="AW55">
        <f>AW$2*EXP(- AW$1 * ($B55*_c+'Input spectra'!$Q54))</f>
        <v>5.609277946780547E-5</v>
      </c>
      <c r="AX55">
        <f>AX$2*EXP(- AX$1 * ($B55*_c+'Input spectra'!$Q54))</f>
        <v>4.2813649472431271E-5</v>
      </c>
      <c r="AY55">
        <f>AY$2*EXP(- AY$1 * ($B55*_c+'Input spectra'!$Q54))</f>
        <v>3.4426477870950017E-5</v>
      </c>
      <c r="AZ55">
        <f>AZ$2*EXP(- AZ$1 * ($B55*_c+'Input spectra'!$Q54))</f>
        <v>2.8169213670133667E-5</v>
      </c>
      <c r="BA55">
        <f>BA$2*EXP(- BA$1 * ($B55*_c+'Input spectra'!$Q54))</f>
        <v>2.3277583251642076E-5</v>
      </c>
      <c r="BB55">
        <f>BB$2*EXP(- BB$1 * ($B55*_c+'Input spectra'!$Q54))</f>
        <v>1.9363619155856469E-5</v>
      </c>
      <c r="BC55">
        <f>BC$2*EXP(- BC$1 * ($B55*_c+'Input spectra'!$Q54))</f>
        <v>1.6187155237978433E-5</v>
      </c>
      <c r="BD55">
        <f>BD$2*EXP(- BD$1 * ($B55*_c+'Input spectra'!$Q54))</f>
        <v>1.3584071054653962E-5</v>
      </c>
      <c r="BE55">
        <f>BE$2*EXP(- BE$1 * ($B55*_c+'Input spectra'!$Q54))</f>
        <v>1.1435565251373997E-5</v>
      </c>
      <c r="BF55">
        <f>BF$2*EXP(- BF$1 * ($B55*_c+'Input spectra'!$Q54))</f>
        <v>9.6524104403826902E-6</v>
      </c>
      <c r="BG55">
        <f>BG$2*EXP(- BG$1 * ($B55*_c+'Input spectra'!$Q54))</f>
        <v>8.1658761742082365E-6</v>
      </c>
      <c r="BH55">
        <f>BH$2*EXP(- BH$1 * ($B55*_c+'Input spectra'!$Q54))</f>
        <v>6.9220469561151639E-6</v>
      </c>
      <c r="BI55">
        <f>BI$2*EXP(- BI$1 * ($B55*_c+'Input spectra'!$Q54))</f>
        <v>5.8780461767453069E-6</v>
      </c>
      <c r="BJ55">
        <f>BJ$2*EXP(- BJ$1 * ($B55*_c+'Input spectra'!$Q54))</f>
        <v>4.9994119567030303E-6</v>
      </c>
      <c r="BK55">
        <f>BK$2*EXP(- BK$1 * ($B55*_c+'Input spectra'!$Q54))</f>
        <v>4.2582101498351368E-6</v>
      </c>
      <c r="BL55">
        <f>BL$2*EXP(- BL$1 * ($B55*_c+'Input spectra'!$Q54))</f>
        <v>3.6316408561081382E-6</v>
      </c>
      <c r="BM55">
        <f>BM$2*EXP(- BM$1 * ($B55*_c+'Input spectra'!$Q54))</f>
        <v>3.1009874601366004E-6</v>
      </c>
      <c r="BN55">
        <f>BN$2*EXP(- BN$1 * ($B55*_c+'Input spectra'!$Q54))</f>
        <v>2.6508104419935736E-6</v>
      </c>
      <c r="BO55">
        <f>BO$2*EXP(- BO$1 * ($B55*_c+'Input spectra'!$Q54))</f>
        <v>2.2683203266457925E-6</v>
      </c>
      <c r="BP55">
        <f>BP$2*EXP(- BP$1 * ($B55*_c+'Input spectra'!$Q54))</f>
        <v>1.9428843438555801E-6</v>
      </c>
      <c r="BQ55">
        <f>BQ$2*EXP(- BQ$1 * ($B55*_c+'Input spectra'!$Q54))</f>
        <v>1.6656345407810128E-6</v>
      </c>
      <c r="BR55">
        <f>BR$2*EXP(- BR$1 * ($B55*_c+'Input spectra'!$Q54))</f>
        <v>1.4291539401202071E-6</v>
      </c>
      <c r="BS55">
        <f>BS$2*EXP(- BS$1 * ($B55*_c+'Input spectra'!$Q54))</f>
        <v>1.2272234428718821E-6</v>
      </c>
      <c r="BT55">
        <f>BT$2*EXP(- BT$1 * ($B55*_c+'Input spectra'!$Q54))</f>
        <v>1.0546164846735846E-6</v>
      </c>
      <c r="BU55">
        <f>BU$2*EXP(- BU$1 * ($B55*_c+'Input spectra'!$Q54))</f>
        <v>9.069315575084227E-7</v>
      </c>
      <c r="BV55">
        <f>BV$2*EXP(- BV$1 * ($B55*_c+'Input spectra'!$Q54))</f>
        <v>7.8045498130243485E-7</v>
      </c>
      <c r="BW55">
        <f>BW$2*EXP(- BW$1 * ($B55*_c+'Input spectra'!$Q54))</f>
        <v>6.7204799998339374E-7</v>
      </c>
      <c r="BX55">
        <f>BX$2*EXP(- BX$1 * ($B55*_c+'Input spectra'!$Q54))</f>
        <v>5.7905355010513209E-7</v>
      </c>
      <c r="BY55">
        <f>BY$2*EXP(- BY$1 * ($B55*_c+'Input spectra'!$Q54))</f>
        <v>4.9921902108926149E-7</v>
      </c>
      <c r="BZ55">
        <f>BZ$2*EXP(- BZ$1 * ($B55*_c+'Input spectra'!$Q54))</f>
        <v>4.3063207407794979E-7</v>
      </c>
      <c r="CA55">
        <f>CA$2*EXP(- CA$1 * ($B55*_c+'Input spectra'!$Q54))</f>
        <v>3.7166716785211831E-7</v>
      </c>
      <c r="CB55">
        <f>CB$2*EXP(- CB$1 * ($B55*_c+'Input spectra'!$Q54))</f>
        <v>3.2094089601036984E-7</v>
      </c>
      <c r="CC55">
        <f>CC$2*EXP(- CC$1 * ($B55*_c+'Input spectra'!$Q54))</f>
        <v>2.7727459942314807E-7</v>
      </c>
      <c r="CD55">
        <f>CD$2*EXP(- CD$1 * ($B55*_c+'Input spectra'!$Q54))</f>
        <v>2.3966300392885088E-7</v>
      </c>
      <c r="CE55">
        <f>CE$2*EXP(- CE$1 * ($B55*_c+'Input spectra'!$Q54))</f>
        <v>2.0724786183120426E-7</v>
      </c>
      <c r="CF55">
        <f>CF$2*EXP(- CF$1 * ($B55*_c+'Input spectra'!$Q54))</f>
        <v>1.792957594719028E-7</v>
      </c>
      <c r="CG55">
        <f>CG$2*EXP(- CG$1 * ($B55*_c+'Input spectra'!$Q54))</f>
        <v>1.5517940151476729E-7</v>
      </c>
      <c r="CH55">
        <f>CH$2*EXP(- CH$1 * ($B55*_c+'Input spectra'!$Q54))</f>
        <v>1.3436180291806618E-7</v>
      </c>
      <c r="CI55">
        <f>CI$2*EXP(- CI$1 * ($B55*_c+'Input spectra'!$Q54))</f>
        <v>1.1638291757535127E-7</v>
      </c>
      <c r="CJ55">
        <f>CJ$2*EXP(- CJ$1 * ($B55*_c+'Input spectra'!$Q54))</f>
        <v>1.0084831271199064E-7</v>
      </c>
      <c r="CK55">
        <f>CK$2*EXP(- CK$1 * ($B55*_c+'Input spectra'!$Q54))</f>
        <v>8.7419563824343053E-8</v>
      </c>
      <c r="CL55">
        <f>CL$2*EXP(- CL$1 * ($B55*_c+'Input spectra'!$Q54))</f>
        <v>7.5806099000187418E-8</v>
      </c>
      <c r="CM55">
        <f>CM$2*EXP(- CM$1 * ($B55*_c+'Input spectra'!$Q54))</f>
        <v>6.5758266055896483E-8</v>
      </c>
      <c r="CN55">
        <f>CN$2*EXP(- CN$1 * ($B55*_c+'Input spectra'!$Q54))</f>
        <v>5.706143281993229E-8</v>
      </c>
      <c r="CO55">
        <f>CO$2*EXP(- CO$1 * ($B55*_c+'Input spectra'!$Q54))</f>
        <v>4.9530961489713309E-8</v>
      </c>
      <c r="CP55">
        <f>CP$2*EXP(- CP$1 * ($B55*_c+'Input spectra'!$Q54))</f>
        <v>4.3007923422976592E-8</v>
      </c>
      <c r="CQ55">
        <f>CQ$2*EXP(- CQ$1 * ($B55*_c+'Input spectra'!$Q54))</f>
        <v>2.4733456683077078E-8</v>
      </c>
      <c r="CR55">
        <f>CR$2*EXP(- CR$1 * ($B55*_c+'Input spectra'!$Q54))</f>
        <v>1.4349439171784078E-8</v>
      </c>
      <c r="CS55">
        <f>CS$2*EXP(- CS$1 * ($B55*_c+'Input spectra'!$Q54))</f>
        <v>8.8764512341471566E-9</v>
      </c>
      <c r="CT55">
        <f>CT$2*EXP(- CT$1 * ($B55*_c+'Input spectra'!$Q54))</f>
        <v>5.5156443641637164E-9</v>
      </c>
      <c r="CU55">
        <f>CU$2*EXP(- CU$1 * ($B55*_c+'Input spectra'!$Q54))</f>
        <v>3.3639890033092194E-9</v>
      </c>
      <c r="CV55">
        <f>CV$2*EXP(- CV$1 * ($B55*_c+'Input spectra'!$Q54))</f>
        <v>1.9752038887967551E-9</v>
      </c>
      <c r="CW55">
        <f>CW$2*EXP(- CW$1 * ($B55*_c+'Input spectra'!$Q54))</f>
        <v>1.0895751052546369E-9</v>
      </c>
      <c r="CX55">
        <f>CX$2*EXP(- CX$1 * ($B55*_c+'Input spectra'!$Q54))</f>
        <v>5.4271063919923596E-10</v>
      </c>
      <c r="CY55">
        <f>CY$2*EXP(- CY$1 * ($B55*_c+'Input spectra'!$Q54))</f>
        <v>2.254090482882234E-10</v>
      </c>
      <c r="CZ55">
        <f>CZ$2*EXP(- CZ$1 * ($B55*_c+'Input spectra'!$Q54))</f>
        <v>6.3004801311685805E-11</v>
      </c>
      <c r="DA55">
        <f>DA$2*EXP(- DA$1 * ($B55*_c+'Input spectra'!$Q54))</f>
        <v>3.5748111823147493E-12</v>
      </c>
      <c r="DB55">
        <f>DB$2*EXP(- DB$1 * ($B55*_c+'Input spectra'!$Q54))</f>
        <v>0</v>
      </c>
      <c r="DC55">
        <f>DC$2*EXP(- DC$1 * ($B55*_c+'Input spectra'!$Q54))</f>
        <v>0</v>
      </c>
      <c r="DD55">
        <f>DD$2*EXP(- DD$1 * ($B55*_c+'Input spectra'!$Q54))</f>
        <v>0</v>
      </c>
      <c r="DE55">
        <f>DE$2*EXP(- DE$1 * ($B55*_c+'Input spectra'!$Q54))</f>
        <v>0</v>
      </c>
      <c r="DF55">
        <f>DF$2*EXP(- DF$1 * ($B55*_c+'Input spectra'!$Q54))</f>
        <v>0</v>
      </c>
      <c r="DG55">
        <f>DG$2*EXP(- DG$1 * ($B55*_c+'Input spectra'!$Q54))</f>
        <v>0</v>
      </c>
      <c r="DH55">
        <f>DH$2*EXP(- DH$1 * ($B55*_c+'Input spectra'!$Q54))</f>
        <v>0</v>
      </c>
      <c r="DI55">
        <f>DI$2*EXP(- DI$1 * ($B55*_c+'Input spectra'!$Q54))</f>
        <v>0</v>
      </c>
      <c r="DJ55">
        <f>DJ$2*EXP(- DJ$1 * ($B55*_c+'Input spectra'!$Q54))</f>
        <v>0</v>
      </c>
      <c r="DK55">
        <f>DK$2*EXP(- DK$1 * ($B55*_c+'Input spectra'!$Q54))</f>
        <v>0</v>
      </c>
      <c r="DL55">
        <f>DL$2*EXP(- DL$1 * ($B55*_c+'Input spectra'!$Q54))</f>
        <v>0</v>
      </c>
      <c r="DM55">
        <f>DM$2*EXP(- DM$1 * ($B55*_c+'Input spectra'!$Q54))</f>
        <v>0</v>
      </c>
      <c r="DN55">
        <f>DN$2*EXP(- DN$1 * ($B55*_c+'Input spectra'!$Q54))</f>
        <v>0</v>
      </c>
      <c r="DO55">
        <f>DO$2*EXP(- DO$1 * ($B55*_c+'Input spectra'!$Q54))</f>
        <v>0</v>
      </c>
      <c r="DP55">
        <f>DP$2*EXP(- DP$1 * ($B55*_c+'Input spectra'!$Q54))</f>
        <v>0</v>
      </c>
      <c r="DQ55">
        <f>DQ$2*EXP(- DQ$1 * ($B55*_c+'Input spectra'!$Q54))</f>
        <v>0</v>
      </c>
      <c r="DR55">
        <f>DR$2*EXP(- DR$1 * ($B55*_c+'Input spectra'!$Q54))</f>
        <v>0</v>
      </c>
      <c r="DS55">
        <f>DS$2*EXP(- DS$1 * ($B55*_c+'Input spectra'!$Q54))</f>
        <v>0</v>
      </c>
      <c r="DT55">
        <f>DT$2*EXP(- DT$1 * ($B55*_c+'Input spectra'!$Q54))</f>
        <v>0</v>
      </c>
      <c r="DU55">
        <f>DU$2*EXP(- DU$1 * ($B55*_c+'Input spectra'!$Q54))</f>
        <v>0</v>
      </c>
      <c r="DV55">
        <f>DV$2*EXP(- DV$1 * ($B55*_c+'Input spectra'!$Q54))</f>
        <v>0</v>
      </c>
      <c r="DW55">
        <f>DW$2*EXP(- DW$1 * ($B55*_c+'Input spectra'!$Q54))</f>
        <v>0</v>
      </c>
      <c r="DX55">
        <f>DX$2*EXP(- DX$1 * ($B55*_c+'Input spectra'!$Q54))</f>
        <v>0</v>
      </c>
      <c r="DY55">
        <f>DY$2*EXP(- DY$1 * ($B55*_c+'Input spectra'!$Q54))</f>
        <v>0</v>
      </c>
      <c r="DZ55">
        <f>DZ$2*EXP(- DZ$1 * ($B55*_c+'Input spectra'!$Q54))</f>
        <v>0</v>
      </c>
      <c r="EA55">
        <f>EA$2*EXP(- EA$1 * ($B55*_c+'Input spectra'!$Q54))</f>
        <v>0</v>
      </c>
      <c r="EB55">
        <f>EB$2*EXP(- EB$1 * ($B55*_c+'Input spectra'!$Q54))</f>
        <v>0</v>
      </c>
      <c r="EC55">
        <f>EC$2*EXP(- EC$1 * ($B55*_c+'Input spectra'!$Q54))</f>
        <v>0</v>
      </c>
      <c r="ED55">
        <f>ED$2*EXP(- ED$1 * ($B55*_c+'Input spectra'!$Q54))</f>
        <v>0</v>
      </c>
      <c r="EE55">
        <f>EE$2*EXP(- EE$1 * ($B55*_c+'Input spectra'!$Q54))</f>
        <v>0</v>
      </c>
      <c r="EF55">
        <f>EF$2*EXP(- EF$1 * ($B55*_c+'Input spectra'!$Q54))</f>
        <v>0</v>
      </c>
      <c r="EG55">
        <f>EG$2*EXP(- EG$1 * ($B55*_c+'Input spectra'!$Q54))</f>
        <v>0</v>
      </c>
      <c r="EH55">
        <f>EH$2*EXP(- EH$1 * ($B55*_c+'Input spectra'!$Q54))</f>
        <v>0</v>
      </c>
      <c r="EI55">
        <f>EI$2*EXP(- EI$1 * ($B55*_c+'Input spectra'!$Q54))</f>
        <v>0</v>
      </c>
      <c r="EJ55">
        <f>EJ$2*EXP(- EJ$1 * ($B55*_c+'Input spectra'!$Q54))</f>
        <v>0</v>
      </c>
      <c r="EK55">
        <f>EK$2*EXP(- EK$1 * ($B55*_c+'Input spectra'!$Q54))</f>
        <v>0</v>
      </c>
      <c r="EL55">
        <f>EL$2*EXP(- EL$1 * ($B55*_c+'Input spectra'!$Q54))</f>
        <v>0</v>
      </c>
      <c r="EM55">
        <f>EM$2*EXP(- EM$1 * ($B55*_c+'Input spectra'!$Q54))</f>
        <v>0</v>
      </c>
      <c r="EN55">
        <f>EN$2*EXP(- EN$1 * ($B55*_c+'Input spectra'!$Q54))</f>
        <v>0</v>
      </c>
      <c r="EO55">
        <f>EO$2*EXP(- EO$1 * ($B55*_c+'Input spectra'!$Q54))</f>
        <v>0</v>
      </c>
      <c r="EP55">
        <f>EP$2*EXP(- EP$1 * ($B55*_c+'Input spectra'!$Q54))</f>
        <v>0</v>
      </c>
      <c r="EQ55">
        <f>EQ$2*EXP(- EQ$1 * ($B55*_c+'Input spectra'!$Q54))</f>
        <v>0</v>
      </c>
      <c r="ER55">
        <f>ER$2*EXP(- ER$1 * ($B55*_c+'Input spectra'!$Q54))</f>
        <v>0</v>
      </c>
      <c r="ES55">
        <f>ES$2*EXP(- ES$1 * ($B55*_c+'Input spectra'!$Q54))</f>
        <v>0</v>
      </c>
      <c r="ET55">
        <f>ET$2*EXP(- ET$1 * ($B55*_c+'Input spectra'!$Q54))</f>
        <v>0</v>
      </c>
      <c r="EU55">
        <f>EU$2*EXP(- EU$1 * ($B55*_c+'Input spectra'!$Q54))</f>
        <v>0</v>
      </c>
      <c r="EV55">
        <f>EV$2*EXP(- EV$1 * ($B55*_c+'Input spectra'!$Q54))</f>
        <v>0</v>
      </c>
      <c r="EW55">
        <f>EW$2*EXP(- EW$1 * ($B55*_c+'Input spectra'!$Q54))</f>
        <v>0</v>
      </c>
      <c r="EY55">
        <f t="shared" si="0"/>
        <v>0.17541426368049984</v>
      </c>
      <c r="FB55">
        <f>(1-EXP(-(B55*_c+'Input spectra'!$Q54)*_t))/2</f>
        <v>0.22194076765561588</v>
      </c>
      <c r="FC55">
        <f>LN(1-FB55)/(-(B55*_c+'Input spectra'!$Q54))</f>
        <v>0.21384097508423558</v>
      </c>
    </row>
    <row r="56" spans="1:159" x14ac:dyDescent="0.25">
      <c r="A56">
        <v>545</v>
      </c>
      <c r="B56">
        <f>'Input spectra'!B55</f>
        <v>3.1829941816214402E-2</v>
      </c>
      <c r="C56">
        <f>C$2*EXP(- C$1 * ($B56*_c+'Input spectra'!$Q55))</f>
        <v>2.0653927966864227E-2</v>
      </c>
      <c r="D56">
        <f>D$2*EXP(- D$1 * ($B56*_c+'Input spectra'!$Q55))</f>
        <v>1.8534595873241164E-2</v>
      </c>
      <c r="E56">
        <f>E$2*EXP(- E$1 * ($B56*_c+'Input spectra'!$Q55))</f>
        <v>1.6631836667572512E-2</v>
      </c>
      <c r="F56">
        <f>F$2*EXP(- F$1 * ($B56*_c+'Input spectra'!$Q55))</f>
        <v>1.4923599377909873E-2</v>
      </c>
      <c r="G56">
        <f>G$2*EXP(- G$1 * ($B56*_c+'Input spectra'!$Q55))</f>
        <v>1.3390070954450545E-2</v>
      </c>
      <c r="H56">
        <f>H$2*EXP(- H$1 * ($B56*_c+'Input spectra'!$Q55))</f>
        <v>1.2013449803398361E-2</v>
      </c>
      <c r="I56">
        <f>I$2*EXP(- I$1 * ($B56*_c+'Input spectra'!$Q55))</f>
        <v>1.0777742178290133E-2</v>
      </c>
      <c r="J56">
        <f>J$2*EXP(- J$1 * ($B56*_c+'Input spectra'!$Q55))</f>
        <v>9.6685791272031023E-3</v>
      </c>
      <c r="K56">
        <f>K$2*EXP(- K$1 * ($B56*_c+'Input spectra'!$Q55))</f>
        <v>8.673051925514725E-3</v>
      </c>
      <c r="L56">
        <f>L$2*EXP(- L$1 * ($B56*_c+'Input spectra'!$Q55))</f>
        <v>7.7795641319516476E-3</v>
      </c>
      <c r="M56">
        <f>M$2*EXP(- M$1 * ($B56*_c+'Input spectra'!$Q55))</f>
        <v>6.9776985928614432E-3</v>
      </c>
      <c r="N56">
        <f>N$2*EXP(- N$1 * ($B56*_c+'Input spectra'!$Q55))</f>
        <v>6.2580978880575934E-3</v>
      </c>
      <c r="O56">
        <f>O$2*EXP(- O$1 * ($B56*_c+'Input spectra'!$Q55))</f>
        <v>5.6123568631062243E-3</v>
      </c>
      <c r="P56">
        <f>P$2*EXP(- P$1 * ($B56*_c+'Input spectra'!$Q55))</f>
        <v>5.0329260292343633E-3</v>
      </c>
      <c r="Q56">
        <f>Q$2*EXP(- Q$1 * ($B56*_c+'Input spectra'!$Q55))</f>
        <v>4.5130247346677485E-3</v>
      </c>
      <c r="R56">
        <f>R$2*EXP(- R$1 * ($B56*_c+'Input spectra'!$Q55))</f>
        <v>4.0465631215219735E-3</v>
      </c>
      <c r="S56">
        <f>S$2*EXP(- S$1 * ($B56*_c+'Input spectra'!$Q55))</f>
        <v>3.6280719816082566E-3</v>
      </c>
      <c r="T56">
        <f>T$2*EXP(- T$1 * ($B56*_c+'Input spectra'!$Q55))</f>
        <v>3.2526397137844936E-3</v>
      </c>
      <c r="U56">
        <f>U$2*EXP(- U$1 * ($B56*_c+'Input spectra'!$Q55))</f>
        <v>2.9158556657830257E-3</v>
      </c>
      <c r="V56">
        <f>V$2*EXP(- V$1 * ($B56*_c+'Input spectra'!$Q55))</f>
        <v>2.6137592156778382E-3</v>
      </c>
      <c r="W56">
        <f>W$2*EXP(- W$1 * ($B56*_c+'Input spectra'!$Q55))</f>
        <v>2.3427940131251291E-3</v>
      </c>
      <c r="X56">
        <f>X$2*EXP(- X$1 * ($B56*_c+'Input spectra'!$Q55))</f>
        <v>2.0997668589506379E-3</v>
      </c>
      <c r="Y56">
        <f>Y$2*EXP(- Y$1 * ($B56*_c+'Input spectra'!$Q55))</f>
        <v>1.8818107542199619E-3</v>
      </c>
      <c r="Z56">
        <f>Z$2*EXP(- Z$1 * ($B56*_c+'Input spectra'!$Q55))</f>
        <v>1.686351697204321E-3</v>
      </c>
      <c r="AA56">
        <f>AA$2*EXP(- AA$1 * ($B56*_c+'Input spectra'!$Q55))</f>
        <v>1.5110788491742612E-3</v>
      </c>
      <c r="AB56">
        <f>AB$2*EXP(- AB$1 * ($B56*_c+'Input spectra'!$Q55))</f>
        <v>1.3539177281952455E-3</v>
      </c>
      <c r="AC56">
        <f>AC$2*EXP(- AC$1 * ($B56*_c+'Input spectra'!$Q55))</f>
        <v>1.2130061244915384E-3</v>
      </c>
      <c r="AD56">
        <f>AD$2*EXP(- AD$1 * ($B56*_c+'Input spectra'!$Q55))</f>
        <v>1.0866724618748746E-3</v>
      </c>
      <c r="AE56">
        <f>AE$2*EXP(- AE$1 * ($B56*_c+'Input spectra'!$Q55))</f>
        <v>9.7341635754990836E-4</v>
      </c>
      <c r="AF56">
        <f>AF$2*EXP(- AF$1 * ($B56*_c+'Input spectra'!$Q55))</f>
        <v>8.7189115762231729E-4</v>
      </c>
      <c r="AG56">
        <f>AG$2*EXP(- AG$1 * ($B56*_c+'Input spectra'!$Q55))</f>
        <v>7.8088824812930929E-4</v>
      </c>
      <c r="AH56">
        <f>AH$2*EXP(- AH$1 * ($B56*_c+'Input spectra'!$Q55))</f>
        <v>6.9932296163937788E-4</v>
      </c>
      <c r="AI56">
        <f>AI$2*EXP(- AI$1 * ($B56*_c+'Input spectra'!$Q55))</f>
        <v>6.2622191765650411E-4</v>
      </c>
      <c r="AJ56">
        <f>AJ$2*EXP(- AJ$1 * ($B56*_c+'Input spectra'!$Q55))</f>
        <v>5.6071165141855363E-4</v>
      </c>
      <c r="AK56">
        <f>AK$2*EXP(- AK$1 * ($B56*_c+'Input spectra'!$Q55))</f>
        <v>5.0200840038488461E-4</v>
      </c>
      <c r="AL56">
        <f>AL$2*EXP(- AL$1 * ($B56*_c+'Input spectra'!$Q55))</f>
        <v>4.4940893093009624E-4</v>
      </c>
      <c r="AM56">
        <f>AM$2*EXP(- AM$1 * ($B56*_c+'Input spectra'!$Q55))</f>
        <v>4.0228229964869129E-4</v>
      </c>
      <c r="AN56">
        <f>AN$2*EXP(- AN$1 * ($B56*_c+'Input spectra'!$Q55))</f>
        <v>3.6006245436349618E-4</v>
      </c>
      <c r="AO56">
        <f>AO$2*EXP(- AO$1 * ($B56*_c+'Input spectra'!$Q55))</f>
        <v>3.2224158953977103E-4</v>
      </c>
      <c r="AP56">
        <f>AP$2*EXP(- AP$1 * ($B56*_c+'Input spectra'!$Q55))</f>
        <v>2.8836417944573165E-4</v>
      </c>
      <c r="AQ56">
        <f>AQ$2*EXP(- AQ$1 * ($B56*_c+'Input spectra'!$Q55))</f>
        <v>2.5802162016641951E-4</v>
      </c>
      <c r="AR56">
        <f>AR$2*EXP(- AR$1 * ($B56*_c+'Input spectra'!$Q55))</f>
        <v>2.3084741855943069E-4</v>
      </c>
      <c r="AS56">
        <f>AS$2*EXP(- AS$1 * ($B56*_c+'Input spectra'!$Q55))</f>
        <v>2.0651287251702432E-4</v>
      </c>
      <c r="AT56">
        <f>AT$2*EXP(- AT$1 * ($B56*_c+'Input spectra'!$Q55))</f>
        <v>1.847231925407065E-4</v>
      </c>
      <c r="AU56">
        <f>AU$2*EXP(- AU$1 * ($B56*_c+'Input spectra'!$Q55))</f>
        <v>1.6521401970548774E-4</v>
      </c>
      <c r="AV56">
        <f>AV$2*EXP(- AV$1 * ($B56*_c+'Input spectra'!$Q55))</f>
        <v>1.4774829964921051E-4</v>
      </c>
      <c r="AW56">
        <f>AW$2*EXP(- AW$1 * ($B56*_c+'Input spectra'!$Q55))</f>
        <v>1.1925838970198183E-4</v>
      </c>
      <c r="AX56">
        <f>AX$2*EXP(- AX$1 * ($B56*_c+'Input spectra'!$Q55))</f>
        <v>9.2530642340695672E-5</v>
      </c>
      <c r="AY56">
        <f>AY$2*EXP(- AY$1 * ($B56*_c+'Input spectra'!$Q55))</f>
        <v>7.5634034659577903E-5</v>
      </c>
      <c r="AZ56">
        <f>AZ$2*EXP(- AZ$1 * ($B56*_c+'Input spectra'!$Q55))</f>
        <v>6.2910153782837192E-5</v>
      </c>
      <c r="BA56">
        <f>BA$2*EXP(- BA$1 * ($B56*_c+'Input spectra'!$Q55))</f>
        <v>5.2845165060293775E-5</v>
      </c>
      <c r="BB56">
        <f>BB$2*EXP(- BB$1 * ($B56*_c+'Input spectra'!$Q55))</f>
        <v>4.468638777958817E-5</v>
      </c>
      <c r="BC56">
        <f>BC$2*EXP(- BC$1 * ($B56*_c+'Input spectra'!$Q55))</f>
        <v>3.7973497288153693E-5</v>
      </c>
      <c r="BD56">
        <f>BD$2*EXP(- BD$1 * ($B56*_c+'Input spectra'!$Q55))</f>
        <v>3.2393759755618606E-5</v>
      </c>
      <c r="BE56">
        <f>BE$2*EXP(- BE$1 * ($B56*_c+'Input spectra'!$Q55))</f>
        <v>2.7721095953818212E-5</v>
      </c>
      <c r="BF56">
        <f>BF$2*EXP(- BF$1 * ($B56*_c+'Input spectra'!$Q55))</f>
        <v>2.3785368703361984E-5</v>
      </c>
      <c r="BG56">
        <f>BG$2*EXP(- BG$1 * ($B56*_c+'Input spectra'!$Q55))</f>
        <v>2.045494163663298E-5</v>
      </c>
      <c r="BH56">
        <f>BH$2*EXP(- BH$1 * ($B56*_c+'Input spectra'!$Q55))</f>
        <v>1.7625901672033012E-5</v>
      </c>
      <c r="BI56">
        <f>BI$2*EXP(- BI$1 * ($B56*_c+'Input spectra'!$Q55))</f>
        <v>1.5214971489274879E-5</v>
      </c>
      <c r="BJ56">
        <f>BJ$2*EXP(- BJ$1 * ($B56*_c+'Input spectra'!$Q55))</f>
        <v>1.3154623461989026E-5</v>
      </c>
      <c r="BK56">
        <f>BK$2*EXP(- BK$1 * ($B56*_c+'Input spectra'!$Q55))</f>
        <v>1.1389585916382353E-5</v>
      </c>
      <c r="BL56">
        <f>BL$2*EXP(- BL$1 * ($B56*_c+'Input spectra'!$Q55))</f>
        <v>9.8742719689402485E-6</v>
      </c>
      <c r="BM56">
        <f>BM$2*EXP(- BM$1 * ($B56*_c+'Input spectra'!$Q55))</f>
        <v>8.5708431824727116E-6</v>
      </c>
      <c r="BN56">
        <f>BN$2*EXP(- BN$1 * ($B56*_c+'Input spectra'!$Q55))</f>
        <v>7.4477237436668429E-6</v>
      </c>
      <c r="BO56">
        <f>BO$2*EXP(- BO$1 * ($B56*_c+'Input spectra'!$Q55))</f>
        <v>6.478442647453282E-6</v>
      </c>
      <c r="BP56">
        <f>BP$2*EXP(- BP$1 * ($B56*_c+'Input spectra'!$Q55))</f>
        <v>5.6407198389322981E-6</v>
      </c>
      <c r="BQ56">
        <f>BQ$2*EXP(- BQ$1 * ($B56*_c+'Input spectra'!$Q55))</f>
        <v>4.9157370863412555E-6</v>
      </c>
      <c r="BR56">
        <f>BR$2*EXP(- BR$1 * ($B56*_c+'Input spectra'!$Q55))</f>
        <v>4.2875508819798454E-6</v>
      </c>
      <c r="BS56">
        <f>BS$2*EXP(- BS$1 * ($B56*_c+'Input spectra'!$Q55))</f>
        <v>3.7426159679057115E-6</v>
      </c>
      <c r="BT56">
        <f>BT$2*EXP(- BT$1 * ($B56*_c+'Input spectra'!$Q55))</f>
        <v>3.2693959954463673E-6</v>
      </c>
      <c r="BU56">
        <f>BU$2*EXP(- BU$1 * ($B56*_c+'Input spectra'!$Q55))</f>
        <v>2.8580434837315852E-6</v>
      </c>
      <c r="BV56">
        <f>BV$2*EXP(- BV$1 * ($B56*_c+'Input spectra'!$Q55))</f>
        <v>2.5001353602929878E-6</v>
      </c>
      <c r="BW56">
        <f>BW$2*EXP(- BW$1 * ($B56*_c+'Input spectra'!$Q55))</f>
        <v>2.1884534134200091E-6</v>
      </c>
      <c r="BX56">
        <f>BX$2*EXP(- BX$1 * ($B56*_c+'Input spectra'!$Q55))</f>
        <v>1.9168012725088334E-6</v>
      </c>
      <c r="BY56">
        <f>BY$2*EXP(- BY$1 * ($B56*_c+'Input spectra'!$Q55))</f>
        <v>1.6798512706683209E-6</v>
      </c>
      <c r="BZ56">
        <f>BZ$2*EXP(- BZ$1 * ($B56*_c+'Input spectra'!$Q55))</f>
        <v>1.473015879986321E-6</v>
      </c>
      <c r="CA56">
        <f>CA$2*EXP(- CA$1 * ($B56*_c+'Input spectra'!$Q55))</f>
        <v>1.2923394474955246E-6</v>
      </c>
      <c r="CB56">
        <f>CB$2*EXP(- CB$1 * ($B56*_c+'Input spectra'!$Q55))</f>
        <v>1.1344067730493945E-6</v>
      </c>
      <c r="CC56">
        <f>CC$2*EXP(- CC$1 * ($B56*_c+'Input spectra'!$Q55))</f>
        <v>9.9626571280884576E-7</v>
      </c>
      <c r="CD56">
        <f>CD$2*EXP(- CD$1 * ($B56*_c+'Input spectra'!$Q55))</f>
        <v>8.7536150342880399E-7</v>
      </c>
      <c r="CE56">
        <f>CE$2*EXP(- CE$1 * ($B56*_c+'Input spectra'!$Q55))</f>
        <v>7.6948091179502534E-7</v>
      </c>
      <c r="CF56">
        <f>CF$2*EXP(- CF$1 * ($B56*_c+'Input spectra'!$Q55))</f>
        <v>6.7670464548422929E-7</v>
      </c>
      <c r="CG56">
        <f>CG$2*EXP(- CG$1 * ($B56*_c+'Input spectra'!$Q55))</f>
        <v>5.9536672687574519E-7</v>
      </c>
      <c r="CH56">
        <f>CH$2*EXP(- CH$1 * ($B56*_c+'Input spectra'!$Q55))</f>
        <v>5.2401975197521587E-7</v>
      </c>
      <c r="CI56">
        <f>CI$2*EXP(- CI$1 * ($B56*_c+'Input spectra'!$Q55))</f>
        <v>4.614051335368781E-7</v>
      </c>
      <c r="CJ56">
        <f>CJ$2*EXP(- CJ$1 * ($B56*_c+'Input spectra'!$Q55))</f>
        <v>4.0642757480027573E-7</v>
      </c>
      <c r="CK56">
        <f>CK$2*EXP(- CK$1 * ($B56*_c+'Input spectra'!$Q55))</f>
        <v>3.5813314122320383E-7</v>
      </c>
      <c r="CL56">
        <f>CL$2*EXP(- CL$1 * ($B56*_c+'Input spectra'!$Q55))</f>
        <v>3.1569039784283691E-7</v>
      </c>
      <c r="CM56">
        <f>CM$2*EXP(- CM$1 * ($B56*_c+'Input spectra'!$Q55))</f>
        <v>2.7837416318665132E-7</v>
      </c>
      <c r="CN56">
        <f>CN$2*EXP(- CN$1 * ($B56*_c+'Input spectra'!$Q55))</f>
        <v>2.4555150006673758E-7</v>
      </c>
      <c r="CO56">
        <f>CO$2*EXP(- CO$1 * ($B56*_c+'Input spectra'!$Q55))</f>
        <v>2.1666962160364335E-7</v>
      </c>
      <c r="CP56">
        <f>CP$2*EXP(- CP$1 * ($B56*_c+'Input spectra'!$Q55))</f>
        <v>1.9124543944073149E-7</v>
      </c>
      <c r="CQ56">
        <f>CQ$2*EXP(- CQ$1 * ($B56*_c+'Input spectra'!$Q55))</f>
        <v>1.1180179533494473E-7</v>
      </c>
      <c r="CR56">
        <f>CR$2*EXP(- CR$1 * ($B56*_c+'Input spectra'!$Q55))</f>
        <v>6.5935641538479964E-8</v>
      </c>
      <c r="CS56">
        <f>CS$2*EXP(- CS$1 * ($B56*_c+'Input spectra'!$Q55))</f>
        <v>4.1461597129605079E-8</v>
      </c>
      <c r="CT56">
        <f>CT$2*EXP(- CT$1 * ($B56*_c+'Input spectra'!$Q55))</f>
        <v>2.6189322246052348E-8</v>
      </c>
      <c r="CU56">
        <f>CU$2*EXP(- CU$1 * ($B56*_c+'Input spectra'!$Q55))</f>
        <v>1.62369299931309E-8</v>
      </c>
      <c r="CV56">
        <f>CV$2*EXP(- CV$1 * ($B56*_c+'Input spectra'!$Q55))</f>
        <v>9.6913132214645671E-9</v>
      </c>
      <c r="CW56">
        <f>CW$2*EXP(- CW$1 * ($B56*_c+'Input spectra'!$Q55))</f>
        <v>5.434370166654814E-9</v>
      </c>
      <c r="CX56">
        <f>CX$2*EXP(- CX$1 * ($B56*_c+'Input spectra'!$Q55))</f>
        <v>2.7515773665454586E-9</v>
      </c>
      <c r="CY56">
        <f>CY$2*EXP(- CY$1 * ($B56*_c+'Input spectra'!$Q55))</f>
        <v>1.161732357143996E-9</v>
      </c>
      <c r="CZ56">
        <f>CZ$2*EXP(- CZ$1 * ($B56*_c+'Input spectra'!$Q55))</f>
        <v>3.3008799832744528E-10</v>
      </c>
      <c r="DA56">
        <f>DA$2*EXP(- DA$1 * ($B56*_c+'Input spectra'!$Q55))</f>
        <v>1.9038404197909737E-11</v>
      </c>
      <c r="DB56">
        <f>DB$2*EXP(- DB$1 * ($B56*_c+'Input spectra'!$Q55))</f>
        <v>0</v>
      </c>
      <c r="DC56">
        <f>DC$2*EXP(- DC$1 * ($B56*_c+'Input spectra'!$Q55))</f>
        <v>0</v>
      </c>
      <c r="DD56">
        <f>DD$2*EXP(- DD$1 * ($B56*_c+'Input spectra'!$Q55))</f>
        <v>0</v>
      </c>
      <c r="DE56">
        <f>DE$2*EXP(- DE$1 * ($B56*_c+'Input spectra'!$Q55))</f>
        <v>0</v>
      </c>
      <c r="DF56">
        <f>DF$2*EXP(- DF$1 * ($B56*_c+'Input spectra'!$Q55))</f>
        <v>0</v>
      </c>
      <c r="DG56">
        <f>DG$2*EXP(- DG$1 * ($B56*_c+'Input spectra'!$Q55))</f>
        <v>0</v>
      </c>
      <c r="DH56">
        <f>DH$2*EXP(- DH$1 * ($B56*_c+'Input spectra'!$Q55))</f>
        <v>0</v>
      </c>
      <c r="DI56">
        <f>DI$2*EXP(- DI$1 * ($B56*_c+'Input spectra'!$Q55))</f>
        <v>0</v>
      </c>
      <c r="DJ56">
        <f>DJ$2*EXP(- DJ$1 * ($B56*_c+'Input spectra'!$Q55))</f>
        <v>0</v>
      </c>
      <c r="DK56">
        <f>DK$2*EXP(- DK$1 * ($B56*_c+'Input spectra'!$Q55))</f>
        <v>0</v>
      </c>
      <c r="DL56">
        <f>DL$2*EXP(- DL$1 * ($B56*_c+'Input spectra'!$Q55))</f>
        <v>0</v>
      </c>
      <c r="DM56">
        <f>DM$2*EXP(- DM$1 * ($B56*_c+'Input spectra'!$Q55))</f>
        <v>0</v>
      </c>
      <c r="DN56">
        <f>DN$2*EXP(- DN$1 * ($B56*_c+'Input spectra'!$Q55))</f>
        <v>0</v>
      </c>
      <c r="DO56">
        <f>DO$2*EXP(- DO$1 * ($B56*_c+'Input spectra'!$Q55))</f>
        <v>0</v>
      </c>
      <c r="DP56">
        <f>DP$2*EXP(- DP$1 * ($B56*_c+'Input spectra'!$Q55))</f>
        <v>0</v>
      </c>
      <c r="DQ56">
        <f>DQ$2*EXP(- DQ$1 * ($B56*_c+'Input spectra'!$Q55))</f>
        <v>0</v>
      </c>
      <c r="DR56">
        <f>DR$2*EXP(- DR$1 * ($B56*_c+'Input spectra'!$Q55))</f>
        <v>0</v>
      </c>
      <c r="DS56">
        <f>DS$2*EXP(- DS$1 * ($B56*_c+'Input spectra'!$Q55))</f>
        <v>0</v>
      </c>
      <c r="DT56">
        <f>DT$2*EXP(- DT$1 * ($B56*_c+'Input spectra'!$Q55))</f>
        <v>0</v>
      </c>
      <c r="DU56">
        <f>DU$2*EXP(- DU$1 * ($B56*_c+'Input spectra'!$Q55))</f>
        <v>0</v>
      </c>
      <c r="DV56">
        <f>DV$2*EXP(- DV$1 * ($B56*_c+'Input spectra'!$Q55))</f>
        <v>0</v>
      </c>
      <c r="DW56">
        <f>DW$2*EXP(- DW$1 * ($B56*_c+'Input spectra'!$Q55))</f>
        <v>0</v>
      </c>
      <c r="DX56">
        <f>DX$2*EXP(- DX$1 * ($B56*_c+'Input spectra'!$Q55))</f>
        <v>0</v>
      </c>
      <c r="DY56">
        <f>DY$2*EXP(- DY$1 * ($B56*_c+'Input spectra'!$Q55))</f>
        <v>0</v>
      </c>
      <c r="DZ56">
        <f>DZ$2*EXP(- DZ$1 * ($B56*_c+'Input spectra'!$Q55))</f>
        <v>0</v>
      </c>
      <c r="EA56">
        <f>EA$2*EXP(- EA$1 * ($B56*_c+'Input spectra'!$Q55))</f>
        <v>0</v>
      </c>
      <c r="EB56">
        <f>EB$2*EXP(- EB$1 * ($B56*_c+'Input spectra'!$Q55))</f>
        <v>0</v>
      </c>
      <c r="EC56">
        <f>EC$2*EXP(- EC$1 * ($B56*_c+'Input spectra'!$Q55))</f>
        <v>0</v>
      </c>
      <c r="ED56">
        <f>ED$2*EXP(- ED$1 * ($B56*_c+'Input spectra'!$Q55))</f>
        <v>0</v>
      </c>
      <c r="EE56">
        <f>EE$2*EXP(- EE$1 * ($B56*_c+'Input spectra'!$Q55))</f>
        <v>0</v>
      </c>
      <c r="EF56">
        <f>EF$2*EXP(- EF$1 * ($B56*_c+'Input spectra'!$Q55))</f>
        <v>0</v>
      </c>
      <c r="EG56">
        <f>EG$2*EXP(- EG$1 * ($B56*_c+'Input spectra'!$Q55))</f>
        <v>0</v>
      </c>
      <c r="EH56">
        <f>EH$2*EXP(- EH$1 * ($B56*_c+'Input spectra'!$Q55))</f>
        <v>0</v>
      </c>
      <c r="EI56">
        <f>EI$2*EXP(- EI$1 * ($B56*_c+'Input spectra'!$Q55))</f>
        <v>0</v>
      </c>
      <c r="EJ56">
        <f>EJ$2*EXP(- EJ$1 * ($B56*_c+'Input spectra'!$Q55))</f>
        <v>0</v>
      </c>
      <c r="EK56">
        <f>EK$2*EXP(- EK$1 * ($B56*_c+'Input spectra'!$Q55))</f>
        <v>0</v>
      </c>
      <c r="EL56">
        <f>EL$2*EXP(- EL$1 * ($B56*_c+'Input spectra'!$Q55))</f>
        <v>0</v>
      </c>
      <c r="EM56">
        <f>EM$2*EXP(- EM$1 * ($B56*_c+'Input spectra'!$Q55))</f>
        <v>0</v>
      </c>
      <c r="EN56">
        <f>EN$2*EXP(- EN$1 * ($B56*_c+'Input spectra'!$Q55))</f>
        <v>0</v>
      </c>
      <c r="EO56">
        <f>EO$2*EXP(- EO$1 * ($B56*_c+'Input spectra'!$Q55))</f>
        <v>0</v>
      </c>
      <c r="EP56">
        <f>EP$2*EXP(- EP$1 * ($B56*_c+'Input spectra'!$Q55))</f>
        <v>0</v>
      </c>
      <c r="EQ56">
        <f>EQ$2*EXP(- EQ$1 * ($B56*_c+'Input spectra'!$Q55))</f>
        <v>0</v>
      </c>
      <c r="ER56">
        <f>ER$2*EXP(- ER$1 * ($B56*_c+'Input spectra'!$Q55))</f>
        <v>0</v>
      </c>
      <c r="ES56">
        <f>ES$2*EXP(- ES$1 * ($B56*_c+'Input spectra'!$Q55))</f>
        <v>0</v>
      </c>
      <c r="ET56">
        <f>ET$2*EXP(- ET$1 * ($B56*_c+'Input spectra'!$Q55))</f>
        <v>0</v>
      </c>
      <c r="EU56">
        <f>EU$2*EXP(- EU$1 * ($B56*_c+'Input spectra'!$Q55))</f>
        <v>0</v>
      </c>
      <c r="EV56">
        <f>EV$2*EXP(- EV$1 * ($B56*_c+'Input spectra'!$Q55))</f>
        <v>0</v>
      </c>
      <c r="EW56">
        <f>EW$2*EXP(- EW$1 * ($B56*_c+'Input spectra'!$Q55))</f>
        <v>0</v>
      </c>
      <c r="EY56">
        <f t="shared" si="0"/>
        <v>0.19982673844844845</v>
      </c>
      <c r="FB56">
        <f>(1-EXP(-(B56*_c+'Input spectra'!$Q55)*_t))/2</f>
        <v>0.19818275087769732</v>
      </c>
      <c r="FC56">
        <f>LN(1-FB56)/(-(B56*_c+'Input spectra'!$Q55))</f>
        <v>0.21878022683819717</v>
      </c>
    </row>
    <row r="57" spans="1:159" x14ac:dyDescent="0.25">
      <c r="A57">
        <v>550</v>
      </c>
      <c r="B57">
        <f>'Input spectra'!B56</f>
        <v>2.6371668451354802E-2</v>
      </c>
      <c r="C57">
        <f>C$2*EXP(- C$1 * ($B57*_c+'Input spectra'!$Q56))</f>
        <v>2.0653927966864227E-2</v>
      </c>
      <c r="D57">
        <f>D$2*EXP(- D$1 * ($B57*_c+'Input spectra'!$Q56))</f>
        <v>1.8841040680874804E-2</v>
      </c>
      <c r="E57">
        <f>E$2*EXP(- E$1 * ($B57*_c+'Input spectra'!$Q56))</f>
        <v>1.7186353628210655E-2</v>
      </c>
      <c r="F57">
        <f>F$2*EXP(- F$1 * ($B57*_c+'Input spectra'!$Q56))</f>
        <v>1.5676130865665296E-2</v>
      </c>
      <c r="G57">
        <f>G$2*EXP(- G$1 * ($B57*_c+'Input spectra'!$Q56))</f>
        <v>1.4297823871900229E-2</v>
      </c>
      <c r="H57">
        <f>H$2*EXP(- H$1 * ($B57*_c+'Input spectra'!$Q56))</f>
        <v>1.3039969294392386E-2</v>
      </c>
      <c r="I57">
        <f>I$2*EXP(- I$1 * ($B57*_c+'Input spectra'!$Q56))</f>
        <v>1.1892095471693594E-2</v>
      </c>
      <c r="J57">
        <f>J$2*EXP(- J$1 * ($B57*_c+'Input spectra'!$Q56))</f>
        <v>1.0844636980203291E-2</v>
      </c>
      <c r="K57">
        <f>K$2*EXP(- K$1 * ($B57*_c+'Input spectra'!$Q56))</f>
        <v>9.8888565187169007E-3</v>
      </c>
      <c r="L57">
        <f>L$2*EXP(- L$1 * ($B57*_c+'Input spectra'!$Q56))</f>
        <v>9.0167735026207407E-3</v>
      </c>
      <c r="M57">
        <f>M$2*EXP(- M$1 * ($B57*_c+'Input spectra'!$Q56))</f>
        <v>8.2210987932238543E-3</v>
      </c>
      <c r="N57">
        <f>N$2*EXP(- N$1 * ($B57*_c+'Input spectra'!$Q56))</f>
        <v>7.4951750367705794E-3</v>
      </c>
      <c r="O57">
        <f>O$2*EXP(- O$1 * ($B57*_c+'Input spectra'!$Q56))</f>
        <v>6.8329221325537917E-3</v>
      </c>
      <c r="P57">
        <f>P$2*EXP(- P$1 * ($B57*_c+'Input spectra'!$Q56))</f>
        <v>6.2287873906016946E-3</v>
      </c>
      <c r="Q57">
        <f>Q$2*EXP(- Q$1 * ($B57*_c+'Input spectra'!$Q56))</f>
        <v>5.6776999769664943E-3</v>
      </c>
      <c r="R57">
        <f>R$2*EXP(- R$1 * ($B57*_c+'Input spectra'!$Q56))</f>
        <v>5.1750292789979179E-3</v>
      </c>
      <c r="S57">
        <f>S$2*EXP(- S$1 * ($B57*_c+'Input spectra'!$Q56))</f>
        <v>4.7165468544109086E-3</v>
      </c>
      <c r="T57">
        <f>T$2*EXP(- T$1 * ($B57*_c+'Input spectra'!$Q56))</f>
        <v>4.2983916567037239E-3</v>
      </c>
      <c r="U57">
        <f>U$2*EXP(- U$1 * ($B57*_c+'Input spectra'!$Q56))</f>
        <v>3.9170382557781091E-3</v>
      </c>
      <c r="V57">
        <f>V$2*EXP(- V$1 * ($B57*_c+'Input spectra'!$Q56))</f>
        <v>3.5692677966656615E-3</v>
      </c>
      <c r="W57">
        <f>W$2*EXP(- W$1 * ($B57*_c+'Input spectra'!$Q56))</f>
        <v>3.2521414612648879E-3</v>
      </c>
      <c r="X57">
        <f>X$2*EXP(- X$1 * ($B57*_c+'Input spectra'!$Q56))</f>
        <v>2.9629762181164086E-3</v>
      </c>
      <c r="Y57">
        <f>Y$2*EXP(- Y$1 * ($B57*_c+'Input spectra'!$Q56))</f>
        <v>2.6993226636490186E-3</v>
      </c>
      <c r="Z57">
        <f>Z$2*EXP(- Z$1 * ($B57*_c+'Input spectra'!$Q56))</f>
        <v>2.4589447751632702E-3</v>
      </c>
      <c r="AA57">
        <f>AA$2*EXP(- AA$1 * ($B57*_c+'Input spectra'!$Q56))</f>
        <v>2.2398014112155742E-3</v>
      </c>
      <c r="AB57">
        <f>AB$2*EXP(- AB$1 * ($B57*_c+'Input spectra'!$Q56))</f>
        <v>2.0400294091470535E-3</v>
      </c>
      <c r="AC57">
        <f>AC$2*EXP(- AC$1 * ($B57*_c+'Input spectra'!$Q56))</f>
        <v>1.8579281423795353E-3</v>
      </c>
      <c r="AD57">
        <f>AD$2*EXP(- AD$1 * ($B57*_c+'Input spectra'!$Q56))</f>
        <v>1.6919454118787154E-3</v>
      </c>
      <c r="AE57">
        <f>AE$2*EXP(- AE$1 * ($B57*_c+'Input spectra'!$Q56))</f>
        <v>1.5406645569553442E-3</v>
      </c>
      <c r="AF57">
        <f>AF$2*EXP(- AF$1 * ($B57*_c+'Input spectra'!$Q56))</f>
        <v>1.4027926804252931E-3</v>
      </c>
      <c r="AG57">
        <f>AG$2*EXP(- AG$1 * ($B57*_c+'Input spectra'!$Q56))</f>
        <v>1.2771498921568818E-3</v>
      </c>
      <c r="AH57">
        <f>AH$2*EXP(- AH$1 * ($B57*_c+'Input spectra'!$Q56))</f>
        <v>1.1626594832708874E-3</v>
      </c>
      <c r="AI57">
        <f>AI$2*EXP(- AI$1 * ($B57*_c+'Input spectra'!$Q56))</f>
        <v>1.058338950790879E-3</v>
      </c>
      <c r="AJ57">
        <f>AJ$2*EXP(- AJ$1 * ($B57*_c+'Input spectra'!$Q56))</f>
        <v>9.6329179942907211E-4</v>
      </c>
      <c r="AK57">
        <f>AK$2*EXP(- AK$1 * ($B57*_c+'Input spectra'!$Q56))</f>
        <v>8.7670005349082386E-4</v>
      </c>
      <c r="AL57">
        <f>AL$2*EXP(- AL$1 * ($B57*_c+'Input spectra'!$Q56))</f>
        <v>7.9781741763949247E-4</v>
      </c>
      <c r="AM57">
        <f>AM$2*EXP(- AM$1 * ($B57*_c+'Input spectra'!$Q56))</f>
        <v>7.2596303052875253E-4</v>
      </c>
      <c r="AN57">
        <f>AN$2*EXP(- AN$1 * ($B57*_c+'Input spectra'!$Q56))</f>
        <v>6.605157601237082E-4</v>
      </c>
      <c r="AO57">
        <f>AO$2*EXP(- AO$1 * ($B57*_c+'Input spectra'!$Q56))</f>
        <v>6.0090899393377896E-4</v>
      </c>
      <c r="AP57">
        <f>AP$2*EXP(- AP$1 * ($B57*_c+'Input spectra'!$Q56))</f>
        <v>5.4662588140468808E-4</v>
      </c>
      <c r="AQ57">
        <f>AQ$2*EXP(- AQ$1 * ($B57*_c+'Input spectra'!$Q56))</f>
        <v>4.9719498939612065E-4</v>
      </c>
      <c r="AR57">
        <f>AR$2*EXP(- AR$1 * ($B57*_c+'Input spectra'!$Q56))</f>
        <v>4.5218633503530672E-4</v>
      </c>
      <c r="AS57">
        <f>AS$2*EXP(- AS$1 * ($B57*_c+'Input spectra'!$Q56))</f>
        <v>4.1120776331186784E-4</v>
      </c>
      <c r="AT57">
        <f>AT$2*EXP(- AT$1 * ($B57*_c+'Input spectra'!$Q56))</f>
        <v>3.7390163959047097E-4</v>
      </c>
      <c r="AU57">
        <f>AU$2*EXP(- AU$1 * ($B57*_c+'Input spectra'!$Q56))</f>
        <v>3.3994182978767527E-4</v>
      </c>
      <c r="AV57">
        <f>AV$2*EXP(- AV$1 * ($B57*_c+'Input spectra'!$Q56))</f>
        <v>3.090309433085733E-4</v>
      </c>
      <c r="AW57">
        <f>AW$2*EXP(- AW$1 * ($B57*_c+'Input spectra'!$Q56))</f>
        <v>2.5356551154817277E-4</v>
      </c>
      <c r="AX57">
        <f>AX$2*EXP(- AX$1 * ($B57*_c+'Input spectra'!$Q56))</f>
        <v>1.9999014041316188E-4</v>
      </c>
      <c r="AY57">
        <f>AY$2*EXP(- AY$1 * ($B57*_c+'Input spectra'!$Q56))</f>
        <v>1.6617360539649025E-4</v>
      </c>
      <c r="AZ57">
        <f>AZ$2*EXP(- AZ$1 * ($B57*_c+'Input spectra'!$Q56))</f>
        <v>1.4050354676440141E-4</v>
      </c>
      <c r="BA57">
        <f>BA$2*EXP(- BA$1 * ($B57*_c+'Input spectra'!$Q56))</f>
        <v>1.1997577539965539E-4</v>
      </c>
      <c r="BB57">
        <f>BB$2*EXP(- BB$1 * ($B57*_c+'Input spectra'!$Q56))</f>
        <v>1.0313007242837525E-4</v>
      </c>
      <c r="BC57">
        <f>BC$2*EXP(- BC$1 * ($B57*_c+'Input spectra'!$Q56))</f>
        <v>8.9086610524369687E-5</v>
      </c>
      <c r="BD57">
        <f>BD$2*EXP(- BD$1 * ($B57*_c+'Input spectra'!$Q56))</f>
        <v>7.72529303597917E-5</v>
      </c>
      <c r="BE57">
        <f>BE$2*EXP(- BE$1 * ($B57*_c+'Input spectra'!$Q56))</f>
        <v>6.7202552272596739E-5</v>
      </c>
      <c r="BF57">
        <f>BF$2*EXP(- BF$1 * ($B57*_c+'Input spectra'!$Q56))</f>
        <v>5.8614764615831301E-5</v>
      </c>
      <c r="BG57">
        <f>BG$2*EXP(- BG$1 * ($B57*_c+'Input spectra'!$Q56))</f>
        <v>5.1240947083055729E-5</v>
      </c>
      <c r="BH57">
        <f>BH$2*EXP(- BH$1 * ($B57*_c+'Input spectra'!$Q56))</f>
        <v>4.488404743492052E-5</v>
      </c>
      <c r="BI57">
        <f>BI$2*EXP(- BI$1 * ($B57*_c+'Input spectra'!$Q56))</f>
        <v>3.9385247473291815E-5</v>
      </c>
      <c r="BJ57">
        <f>BJ$2*EXP(- BJ$1 * ($B57*_c+'Input spectra'!$Q56))</f>
        <v>3.4614863492125422E-5</v>
      </c>
      <c r="BK57">
        <f>BK$2*EXP(- BK$1 * ($B57*_c+'Input spectra'!$Q56))</f>
        <v>3.0465892340227111E-5</v>
      </c>
      <c r="BL57">
        <f>BL$2*EXP(- BL$1 * ($B57*_c+'Input spectra'!$Q56))</f>
        <v>2.684929082415619E-5</v>
      </c>
      <c r="BM57">
        <f>BM$2*EXP(- BM$1 * ($B57*_c+'Input spectra'!$Q56))</f>
        <v>2.369043577005448E-5</v>
      </c>
      <c r="BN57">
        <f>BN$2*EXP(- BN$1 * ($B57*_c+'Input spectra'!$Q56))</f>
        <v>2.0926414605678026E-5</v>
      </c>
      <c r="BO57">
        <f>BO$2*EXP(- BO$1 * ($B57*_c+'Input spectra'!$Q56))</f>
        <v>1.8503916115417476E-5</v>
      </c>
      <c r="BP57">
        <f>BP$2*EXP(- BP$1 * ($B57*_c+'Input spectra'!$Q56))</f>
        <v>1.6377564881148679E-5</v>
      </c>
      <c r="BQ57">
        <f>BQ$2*EXP(- BQ$1 * ($B57*_c+'Input spectra'!$Q56))</f>
        <v>1.4508590125036752E-5</v>
      </c>
      <c r="BR57">
        <f>BR$2*EXP(- BR$1 * ($B57*_c+'Input spectra'!$Q56))</f>
        <v>1.2863750793424863E-5</v>
      </c>
      <c r="BS57">
        <f>BS$2*EXP(- BS$1 * ($B57*_c+'Input spectra'!$Q56))</f>
        <v>1.141445980980826E-5</v>
      </c>
      <c r="BT57">
        <f>BT$2*EXP(- BT$1 * ($B57*_c+'Input spectra'!$Q56))</f>
        <v>1.0136065062553012E-5</v>
      </c>
      <c r="BU57">
        <f>BU$2*EXP(- BU$1 * ($B57*_c+'Input spectra'!$Q56))</f>
        <v>9.0072550714781572E-6</v>
      </c>
      <c r="BV57">
        <f>BV$2*EXP(- BV$1 * ($B57*_c+'Input spectra'!$Q56))</f>
        <v>8.0095647764402814E-6</v>
      </c>
      <c r="BW57">
        <f>BW$2*EXP(- BW$1 * ($B57*_c+'Input spectra'!$Q56))</f>
        <v>7.1269624016081366E-6</v>
      </c>
      <c r="BX57">
        <f>BX$2*EXP(- BX$1 * ($B57*_c+'Input spectra'!$Q56))</f>
        <v>6.3455024599371727E-6</v>
      </c>
      <c r="BY57">
        <f>BY$2*EXP(- BY$1 * ($B57*_c+'Input spectra'!$Q56))</f>
        <v>5.653033070706831E-6</v>
      </c>
      <c r="BZ57">
        <f>BZ$2*EXP(- BZ$1 * ($B57*_c+'Input spectra'!$Q56))</f>
        <v>5.0389481420550128E-6</v>
      </c>
      <c r="CA57">
        <f>CA$2*EXP(- CA$1 * ($B57*_c+'Input spectra'!$Q56))</f>
        <v>4.4939768113857578E-6</v>
      </c>
      <c r="CB57">
        <f>CB$2*EXP(- CB$1 * ($B57*_c+'Input spectra'!$Q56))</f>
        <v>4.010003975227443E-6</v>
      </c>
      <c r="CC57">
        <f>CC$2*EXP(- CC$1 * ($B57*_c+'Input spectra'!$Q56))</f>
        <v>3.5799168745925908E-6</v>
      </c>
      <c r="CD57">
        <f>CD$2*EXP(- CD$1 * ($B57*_c+'Input spectra'!$Q56))</f>
        <v>3.1974736037827808E-6</v>
      </c>
      <c r="CE57">
        <f>CE$2*EXP(- CE$1 * ($B57*_c+'Input spectra'!$Q56))</f>
        <v>2.8571901329107613E-6</v>
      </c>
      <c r="CF57">
        <f>CF$2*EXP(- CF$1 * ($B57*_c+'Input spectra'!$Q56))</f>
        <v>2.5542430168542567E-6</v>
      </c>
      <c r="CG57">
        <f>CG$2*EXP(- CG$1 * ($B57*_c+'Input spectra'!$Q56))</f>
        <v>2.2843854359198328E-6</v>
      </c>
      <c r="CH57">
        <f>CH$2*EXP(- CH$1 * ($B57*_c+'Input spectra'!$Q56))</f>
        <v>2.0438745990913058E-6</v>
      </c>
      <c r="CI57">
        <f>CI$2*EXP(- CI$1 * ($B57*_c+'Input spectra'!$Q56))</f>
        <v>1.8294088570178612E-6</v>
      </c>
      <c r="CJ57">
        <f>CJ$2*EXP(- CJ$1 * ($B57*_c+'Input spectra'!$Q56))</f>
        <v>1.638073132572726E-6</v>
      </c>
      <c r="CK57">
        <f>CK$2*EXP(- CK$1 * ($B57*_c+'Input spectra'!$Q56))</f>
        <v>1.4672914926165491E-6</v>
      </c>
      <c r="CL57">
        <f>CL$2*EXP(- CL$1 * ($B57*_c+'Input spectra'!$Q56))</f>
        <v>1.3147858639906833E-6</v>
      </c>
      <c r="CM57">
        <f>CM$2*EXP(- CM$1 * ($B57*_c+'Input spectra'!$Q56))</f>
        <v>1.1785400464582779E-6</v>
      </c>
      <c r="CN57">
        <f>CN$2*EXP(- CN$1 * ($B57*_c+'Input spectra'!$Q56))</f>
        <v>1.0567683006657338E-6</v>
      </c>
      <c r="CO57">
        <f>CO$2*EXP(- CO$1 * ($B57*_c+'Input spectra'!$Q56))</f>
        <v>9.478878945179817E-7</v>
      </c>
      <c r="CP57">
        <f>CP$2*EXP(- CP$1 * ($B57*_c+'Input spectra'!$Q56))</f>
        <v>8.5049508012356071E-7</v>
      </c>
      <c r="CQ57">
        <f>CQ$2*EXP(- CQ$1 * ($B57*_c+'Input spectra'!$Q56))</f>
        <v>5.0541864828860006E-7</v>
      </c>
      <c r="CR57">
        <f>CR$2*EXP(- CR$1 * ($B57*_c+'Input spectra'!$Q56))</f>
        <v>3.0300129636055412E-7</v>
      </c>
      <c r="CS57">
        <f>CS$2*EXP(- CS$1 * ($B57*_c+'Input spectra'!$Q56))</f>
        <v>1.9368324110609789E-7</v>
      </c>
      <c r="CT57">
        <f>CT$2*EXP(- CT$1 * ($B57*_c+'Input spectra'!$Q56))</f>
        <v>1.2436324404264154E-7</v>
      </c>
      <c r="CU57">
        <f>CU$2*EXP(- CU$1 * ($B57*_c+'Input spectra'!$Q56))</f>
        <v>7.8377871832471588E-8</v>
      </c>
      <c r="CV57">
        <f>CV$2*EXP(- CV$1 * ($B57*_c+'Input spectra'!$Q56))</f>
        <v>4.7554754623668015E-8</v>
      </c>
      <c r="CW57">
        <f>CW$2*EXP(- CW$1 * ($B57*_c+'Input spectra'!$Q56))</f>
        <v>2.7107052602985522E-8</v>
      </c>
      <c r="CX57">
        <f>CX$2*EXP(- CX$1 * ($B57*_c+'Input spectra'!$Q56))</f>
        <v>1.3952003473584479E-8</v>
      </c>
      <c r="CY57">
        <f>CY$2*EXP(- CY$1 * ($B57*_c+'Input spectra'!$Q56))</f>
        <v>5.9880125116814134E-9</v>
      </c>
      <c r="CZ57">
        <f>CZ$2*EXP(- CZ$1 * ($B57*_c+'Input spectra'!$Q56))</f>
        <v>1.7295300559695012E-9</v>
      </c>
      <c r="DA57">
        <f>DA$2*EXP(- DA$1 * ($B57*_c+'Input spectra'!$Q56))</f>
        <v>1.014029731144286E-10</v>
      </c>
      <c r="DB57">
        <f>DB$2*EXP(- DB$1 * ($B57*_c+'Input spectra'!$Q56))</f>
        <v>0</v>
      </c>
      <c r="DC57">
        <f>DC$2*EXP(- DC$1 * ($B57*_c+'Input spectra'!$Q56))</f>
        <v>0</v>
      </c>
      <c r="DD57">
        <f>DD$2*EXP(- DD$1 * ($B57*_c+'Input spectra'!$Q56))</f>
        <v>0</v>
      </c>
      <c r="DE57">
        <f>DE$2*EXP(- DE$1 * ($B57*_c+'Input spectra'!$Q56))</f>
        <v>0</v>
      </c>
      <c r="DF57">
        <f>DF$2*EXP(- DF$1 * ($B57*_c+'Input spectra'!$Q56))</f>
        <v>0</v>
      </c>
      <c r="DG57">
        <f>DG$2*EXP(- DG$1 * ($B57*_c+'Input spectra'!$Q56))</f>
        <v>0</v>
      </c>
      <c r="DH57">
        <f>DH$2*EXP(- DH$1 * ($B57*_c+'Input spectra'!$Q56))</f>
        <v>0</v>
      </c>
      <c r="DI57">
        <f>DI$2*EXP(- DI$1 * ($B57*_c+'Input spectra'!$Q56))</f>
        <v>0</v>
      </c>
      <c r="DJ57">
        <f>DJ$2*EXP(- DJ$1 * ($B57*_c+'Input spectra'!$Q56))</f>
        <v>0</v>
      </c>
      <c r="DK57">
        <f>DK$2*EXP(- DK$1 * ($B57*_c+'Input spectra'!$Q56))</f>
        <v>0</v>
      </c>
      <c r="DL57">
        <f>DL$2*EXP(- DL$1 * ($B57*_c+'Input spectra'!$Q56))</f>
        <v>0</v>
      </c>
      <c r="DM57">
        <f>DM$2*EXP(- DM$1 * ($B57*_c+'Input spectra'!$Q56))</f>
        <v>0</v>
      </c>
      <c r="DN57">
        <f>DN$2*EXP(- DN$1 * ($B57*_c+'Input spectra'!$Q56))</f>
        <v>0</v>
      </c>
      <c r="DO57">
        <f>DO$2*EXP(- DO$1 * ($B57*_c+'Input spectra'!$Q56))</f>
        <v>0</v>
      </c>
      <c r="DP57">
        <f>DP$2*EXP(- DP$1 * ($B57*_c+'Input spectra'!$Q56))</f>
        <v>0</v>
      </c>
      <c r="DQ57">
        <f>DQ$2*EXP(- DQ$1 * ($B57*_c+'Input spectra'!$Q56))</f>
        <v>0</v>
      </c>
      <c r="DR57">
        <f>DR$2*EXP(- DR$1 * ($B57*_c+'Input spectra'!$Q56))</f>
        <v>0</v>
      </c>
      <c r="DS57">
        <f>DS$2*EXP(- DS$1 * ($B57*_c+'Input spectra'!$Q56))</f>
        <v>0</v>
      </c>
      <c r="DT57">
        <f>DT$2*EXP(- DT$1 * ($B57*_c+'Input spectra'!$Q56))</f>
        <v>0</v>
      </c>
      <c r="DU57">
        <f>DU$2*EXP(- DU$1 * ($B57*_c+'Input spectra'!$Q56))</f>
        <v>0</v>
      </c>
      <c r="DV57">
        <f>DV$2*EXP(- DV$1 * ($B57*_c+'Input spectra'!$Q56))</f>
        <v>0</v>
      </c>
      <c r="DW57">
        <f>DW$2*EXP(- DW$1 * ($B57*_c+'Input spectra'!$Q56))</f>
        <v>0</v>
      </c>
      <c r="DX57">
        <f>DX$2*EXP(- DX$1 * ($B57*_c+'Input spectra'!$Q56))</f>
        <v>0</v>
      </c>
      <c r="DY57">
        <f>DY$2*EXP(- DY$1 * ($B57*_c+'Input spectra'!$Q56))</f>
        <v>0</v>
      </c>
      <c r="DZ57">
        <f>DZ$2*EXP(- DZ$1 * ($B57*_c+'Input spectra'!$Q56))</f>
        <v>0</v>
      </c>
      <c r="EA57">
        <f>EA$2*EXP(- EA$1 * ($B57*_c+'Input spectra'!$Q56))</f>
        <v>0</v>
      </c>
      <c r="EB57">
        <f>EB$2*EXP(- EB$1 * ($B57*_c+'Input spectra'!$Q56))</f>
        <v>0</v>
      </c>
      <c r="EC57">
        <f>EC$2*EXP(- EC$1 * ($B57*_c+'Input spectra'!$Q56))</f>
        <v>0</v>
      </c>
      <c r="ED57">
        <f>ED$2*EXP(- ED$1 * ($B57*_c+'Input spectra'!$Q56))</f>
        <v>0</v>
      </c>
      <c r="EE57">
        <f>EE$2*EXP(- EE$1 * ($B57*_c+'Input spectra'!$Q56))</f>
        <v>0</v>
      </c>
      <c r="EF57">
        <f>EF$2*EXP(- EF$1 * ($B57*_c+'Input spectra'!$Q56))</f>
        <v>0</v>
      </c>
      <c r="EG57">
        <f>EG$2*EXP(- EG$1 * ($B57*_c+'Input spectra'!$Q56))</f>
        <v>0</v>
      </c>
      <c r="EH57">
        <f>EH$2*EXP(- EH$1 * ($B57*_c+'Input spectra'!$Q56))</f>
        <v>0</v>
      </c>
      <c r="EI57">
        <f>EI$2*EXP(- EI$1 * ($B57*_c+'Input spectra'!$Q56))</f>
        <v>0</v>
      </c>
      <c r="EJ57">
        <f>EJ$2*EXP(- EJ$1 * ($B57*_c+'Input spectra'!$Q56))</f>
        <v>0</v>
      </c>
      <c r="EK57">
        <f>EK$2*EXP(- EK$1 * ($B57*_c+'Input spectra'!$Q56))</f>
        <v>0</v>
      </c>
      <c r="EL57">
        <f>EL$2*EXP(- EL$1 * ($B57*_c+'Input spectra'!$Q56))</f>
        <v>0</v>
      </c>
      <c r="EM57">
        <f>EM$2*EXP(- EM$1 * ($B57*_c+'Input spectra'!$Q56))</f>
        <v>0</v>
      </c>
      <c r="EN57">
        <f>EN$2*EXP(- EN$1 * ($B57*_c+'Input spectra'!$Q56))</f>
        <v>0</v>
      </c>
      <c r="EO57">
        <f>EO$2*EXP(- EO$1 * ($B57*_c+'Input spectra'!$Q56))</f>
        <v>0</v>
      </c>
      <c r="EP57">
        <f>EP$2*EXP(- EP$1 * ($B57*_c+'Input spectra'!$Q56))</f>
        <v>0</v>
      </c>
      <c r="EQ57">
        <f>EQ$2*EXP(- EQ$1 * ($B57*_c+'Input spectra'!$Q56))</f>
        <v>0</v>
      </c>
      <c r="ER57">
        <f>ER$2*EXP(- ER$1 * ($B57*_c+'Input spectra'!$Q56))</f>
        <v>0</v>
      </c>
      <c r="ES57">
        <f>ES$2*EXP(- ES$1 * ($B57*_c+'Input spectra'!$Q56))</f>
        <v>0</v>
      </c>
      <c r="ET57">
        <f>ET$2*EXP(- ET$1 * ($B57*_c+'Input spectra'!$Q56))</f>
        <v>0</v>
      </c>
      <c r="EU57">
        <f>EU$2*EXP(- EU$1 * ($B57*_c+'Input spectra'!$Q56))</f>
        <v>0</v>
      </c>
      <c r="EV57">
        <f>EV$2*EXP(- EV$1 * ($B57*_c+'Input spectra'!$Q56))</f>
        <v>0</v>
      </c>
      <c r="EW57">
        <f>EW$2*EXP(- EW$1 * ($B57*_c+'Input spectra'!$Q56))</f>
        <v>0</v>
      </c>
      <c r="EY57">
        <f t="shared" si="0"/>
        <v>0.23237869130084052</v>
      </c>
      <c r="FB57">
        <f>(1-EXP(-(B57*_c+'Input spectra'!$Q56)*_t))/2</f>
        <v>0.17239321548091219</v>
      </c>
      <c r="FC57">
        <f>LN(1-FB57)/(-(B57*_c+'Input spectra'!$Q56))</f>
        <v>0.22376987233683396</v>
      </c>
    </row>
    <row r="58" spans="1:159" x14ac:dyDescent="0.25">
      <c r="A58">
        <v>555</v>
      </c>
      <c r="B58">
        <f>'Input spectra'!B57</f>
        <v>2.0913395086495201E-2</v>
      </c>
      <c r="C58">
        <f>C$2*EXP(- C$1 * ($B58*_c+'Input spectra'!$Q57))</f>
        <v>2.0653927966864227E-2</v>
      </c>
      <c r="D58">
        <f>D$2*EXP(- D$1 * ($B58*_c+'Input spectra'!$Q57))</f>
        <v>1.9152552144440293E-2</v>
      </c>
      <c r="E58">
        <f>E$2*EXP(- E$1 * ($B58*_c+'Input spectra'!$Q57))</f>
        <v>1.7759358568606016E-2</v>
      </c>
      <c r="F58">
        <f>F$2*EXP(- F$1 * ($B58*_c+'Input spectra'!$Q57))</f>
        <v>1.6466609206972793E-2</v>
      </c>
      <c r="G58">
        <f>G$2*EXP(- G$1 * ($B58*_c+'Input spectra'!$Q57))</f>
        <v>1.5267116071848228E-2</v>
      </c>
      <c r="H58">
        <f>H$2*EXP(- H$1 * ($B58*_c+'Input spectra'!$Q57))</f>
        <v>1.415420233000809E-2</v>
      </c>
      <c r="I58">
        <f>I$2*EXP(- I$1 * ($B58*_c+'Input spectra'!$Q57))</f>
        <v>1.3121666149404175E-2</v>
      </c>
      <c r="J58">
        <f>J$2*EXP(- J$1 * ($B58*_c+'Input spectra'!$Q57))</f>
        <v>1.2163747090976489E-2</v>
      </c>
      <c r="K58">
        <f>K$2*EXP(- K$1 * ($B58*_c+'Input spectra'!$Q57))</f>
        <v>1.1275094867135382E-2</v>
      </c>
      <c r="L58">
        <f>L$2*EXP(- L$1 * ($B58*_c+'Input spectra'!$Q57))</f>
        <v>1.0450740300943742E-2</v>
      </c>
      <c r="M58">
        <f>M$2*EXP(- M$1 * ($B58*_c+'Input spectra'!$Q57))</f>
        <v>9.6860683316260261E-3</v>
      </c>
      <c r="N58">
        <f>N$2*EXP(- N$1 * ($B58*_c+'Input spectra'!$Q57))</f>
        <v>8.9767929228197867E-3</v>
      </c>
      <c r="O58">
        <f>O$2*EXP(- O$1 * ($B58*_c+'Input spectra'!$Q57))</f>
        <v>8.3189337400228994E-3</v>
      </c>
      <c r="P58">
        <f>P$2*EXP(- P$1 * ($B58*_c+'Input spectra'!$Q57))</f>
        <v>7.7087944730276099E-3</v>
      </c>
      <c r="Q58">
        <f>Q$2*EXP(- Q$1 * ($B58*_c+'Input spectra'!$Q57))</f>
        <v>7.1429426878198967E-3</v>
      </c>
      <c r="R58">
        <f>R$2*EXP(- R$1 * ($B58*_c+'Input spectra'!$Q57))</f>
        <v>6.6181911005043174E-3</v>
      </c>
      <c r="S58">
        <f>S$2*EXP(- S$1 * ($B58*_c+'Input spectra'!$Q57))</f>
        <v>6.1315801733328014E-3</v>
      </c>
      <c r="T58">
        <f>T$2*EXP(- T$1 * ($B58*_c+'Input spectra'!$Q57))</f>
        <v>5.6803619399096901E-3</v>
      </c>
      <c r="U58">
        <f>U$2*EXP(- U$1 * ($B58*_c+'Input spectra'!$Q57))</f>
        <v>5.2619849731515905E-3</v>
      </c>
      <c r="V58">
        <f>V$2*EXP(- V$1 * ($B58*_c+'Input spectra'!$Q57))</f>
        <v>4.8740804156325876E-3</v>
      </c>
      <c r="W58">
        <f>W$2*EXP(- W$1 * ($B58*_c+'Input spectra'!$Q57))</f>
        <v>4.5144489975752844E-3</v>
      </c>
      <c r="X58">
        <f>X$2*EXP(- X$1 * ($B58*_c+'Input spectra'!$Q57))</f>
        <v>4.1810489729849562E-3</v>
      </c>
      <c r="Y58">
        <f>Y$2*EXP(- Y$1 * ($B58*_c+'Input spectra'!$Q57))</f>
        <v>3.8719849092952634E-3</v>
      </c>
      <c r="Z58">
        <f>Z$2*EXP(- Z$1 * ($B58*_c+'Input spectra'!$Q57))</f>
        <v>3.5854972704250508E-3</v>
      </c>
      <c r="AA58">
        <f>AA$2*EXP(- AA$1 * ($B58*_c+'Input spectra'!$Q57))</f>
        <v>3.3199527373602581E-3</v>
      </c>
      <c r="AB58">
        <f>AB$2*EXP(- AB$1 * ($B58*_c+'Input spectra'!$Q57))</f>
        <v>3.0738352142950305E-3</v>
      </c>
      <c r="AC58">
        <f>AC$2*EXP(- AC$1 * ($B58*_c+'Input spectra'!$Q57))</f>
        <v>2.8457374720122029E-3</v>
      </c>
      <c r="AD58">
        <f>AD$2*EXP(- AD$1 * ($B58*_c+'Input spectra'!$Q57))</f>
        <v>2.6343533835746155E-3</v>
      </c>
      <c r="AE58">
        <f>AE$2*EXP(- AE$1 * ($B58*_c+'Input spectra'!$Q57))</f>
        <v>2.4384707105527619E-3</v>
      </c>
      <c r="AF58">
        <f>AF$2*EXP(- AF$1 * ($B58*_c+'Input spectra'!$Q57))</f>
        <v>2.2569644009478459E-3</v>
      </c>
      <c r="AG58">
        <f>AG$2*EXP(- AG$1 * ($B58*_c+'Input spectra'!$Q57))</f>
        <v>2.0887903626976264E-3</v>
      </c>
      <c r="AH58">
        <f>AH$2*EXP(- AH$1 * ($B58*_c+'Input spectra'!$Q57))</f>
        <v>1.9329796791897728E-3</v>
      </c>
      <c r="AI58">
        <f>AI$2*EXP(- AI$1 * ($B58*_c+'Input spectra'!$Q57))</f>
        <v>1.788633235567341E-3</v>
      </c>
      <c r="AJ58">
        <f>AJ$2*EXP(- AJ$1 * ($B58*_c+'Input spectra'!$Q57))</f>
        <v>1.6549167268054999E-3</v>
      </c>
      <c r="AK58">
        <f>AK$2*EXP(- AK$1 * ($B58*_c+'Input spectra'!$Q57))</f>
        <v>1.5310560205796032E-3</v>
      </c>
      <c r="AL58">
        <f>AL$2*EXP(- AL$1 * ($B58*_c+'Input spectra'!$Q57))</f>
        <v>1.4163328498426196E-3</v>
      </c>
      <c r="AM58">
        <f>AM$2*EXP(- AM$1 * ($B58*_c+'Input spectra'!$Q57))</f>
        <v>1.3100808117949337E-3</v>
      </c>
      <c r="AN58">
        <f>AN$2*EXP(- AN$1 * ($B58*_c+'Input spectra'!$Q57))</f>
        <v>1.2116816515708082E-3</v>
      </c>
      <c r="AO58">
        <f>AO$2*EXP(- AO$1 * ($B58*_c+'Input spectra'!$Q57))</f>
        <v>1.120561810492002E-3</v>
      </c>
      <c r="AP58">
        <f>AP$2*EXP(- AP$1 * ($B58*_c+'Input spectra'!$Q57))</f>
        <v>1.0361892201582689E-3</v>
      </c>
      <c r="AQ58">
        <f>AQ$2*EXP(- AQ$1 * ($B58*_c+'Input spectra'!$Q57))</f>
        <v>9.5807032496411301E-4</v>
      </c>
      <c r="AR58">
        <f>AR$2*EXP(- AR$1 * ($B58*_c+'Input spectra'!$Q57))</f>
        <v>8.8574731685822172E-4</v>
      </c>
      <c r="AS58">
        <f>AS$2*EXP(- AS$1 * ($B58*_c+'Input spectra'!$Q57))</f>
        <v>8.1879556730299959E-4</v>
      </c>
      <c r="AT58">
        <f>AT$2*EXP(- AT$1 * ($B58*_c+'Input spectra'!$Q57))</f>
        <v>7.5682124245245955E-4</v>
      </c>
      <c r="AU58">
        <f>AU$2*EXP(- AU$1 * ($B58*_c+'Input spectra'!$Q57))</f>
        <v>6.9945908855308981E-4</v>
      </c>
      <c r="AV58">
        <f>AV$2*EXP(- AV$1 * ($B58*_c+'Input spectra'!$Q57))</f>
        <v>6.4637037548944027E-4</v>
      </c>
      <c r="AW58">
        <f>AW$2*EXP(- AW$1 * ($B58*_c+'Input spectra'!$Q57))</f>
        <v>5.3912742581344812E-4</v>
      </c>
      <c r="AX58">
        <f>AX$2*EXP(- AX$1 * ($B58*_c+'Input spectra'!$Q57))</f>
        <v>4.3224660772602934E-4</v>
      </c>
      <c r="AY58">
        <f>AY$2*EXP(- AY$1 * ($B58*_c+'Input spectra'!$Q57))</f>
        <v>3.6509578333028411E-4</v>
      </c>
      <c r="AZ58">
        <f>AZ$2*EXP(- AZ$1 * ($B58*_c+'Input spectra'!$Q57))</f>
        <v>3.138006421272177E-4</v>
      </c>
      <c r="BA58">
        <f>BA$2*EXP(- BA$1 * ($B58*_c+'Input spectra'!$Q57))</f>
        <v>2.7238417490654956E-4</v>
      </c>
      <c r="BB58">
        <f>BB$2*EXP(- BB$1 * ($B58*_c+'Input spectra'!$Q57))</f>
        <v>2.3801010481183153E-4</v>
      </c>
      <c r="BC58">
        <f>BC$2*EXP(- BC$1 * ($B58*_c+'Input spectra'!$Q57))</f>
        <v>2.0899903199583884E-4</v>
      </c>
      <c r="BD58">
        <f>BD$2*EXP(- BD$1 * ($B58*_c+'Input spectra'!$Q57))</f>
        <v>1.8423348491184899E-4</v>
      </c>
      <c r="BE58">
        <f>BE$2*EXP(- BE$1 * ($B58*_c+'Input spectra'!$Q57))</f>
        <v>1.6291502469724855E-4</v>
      </c>
      <c r="BF58">
        <f>BF$2*EXP(- BF$1 * ($B58*_c+'Input spectra'!$Q57))</f>
        <v>1.4444554859827268E-4</v>
      </c>
      <c r="BG58">
        <f>BG$2*EXP(- BG$1 * ($B58*_c+'Input spectra'!$Q57))</f>
        <v>1.2836187482765716E-4</v>
      </c>
      <c r="BH58">
        <f>BH$2*EXP(- BH$1 * ($B58*_c+'Input spectra'!$Q57))</f>
        <v>1.1429643439669921E-4</v>
      </c>
      <c r="BI58">
        <f>BI$2*EXP(- BI$1 * ($B58*_c+'Input spectra'!$Q57))</f>
        <v>1.0195206212682596E-4</v>
      </c>
      <c r="BJ58">
        <f>BJ$2*EXP(- BJ$1 * ($B58*_c+'Input spectra'!$Q57))</f>
        <v>9.1084992135328371E-5</v>
      </c>
      <c r="BK58">
        <f>BK$2*EXP(- BK$1 * ($B58*_c+'Input spectra'!$Q57))</f>
        <v>8.149291843448512E-5</v>
      </c>
      <c r="BL58">
        <f>BL$2*EXP(- BL$1 * ($B58*_c+'Input spectra'!$Q57))</f>
        <v>7.3006336064843731E-5</v>
      </c>
      <c r="BM58">
        <f>BM$2*EXP(- BM$1 * ($B58*_c+'Input spectra'!$Q57))</f>
        <v>6.5482092604704322E-5</v>
      </c>
      <c r="BN58">
        <f>BN$2*EXP(- BN$1 * ($B58*_c+'Input spectra'!$Q57))</f>
        <v>5.8798479014627024E-5</v>
      </c>
      <c r="BO58">
        <f>BO$2*EXP(- BO$1 * ($B58*_c+'Input spectra'!$Q57))</f>
        <v>5.2851422824743825E-5</v>
      </c>
      <c r="BP58">
        <f>BP$2*EXP(- BP$1 * ($B58*_c+'Input spectra'!$Q57))</f>
        <v>4.7551489720327149E-5</v>
      </c>
      <c r="BQ58">
        <f>BQ$2*EXP(- BQ$1 * ($B58*_c+'Input spectra'!$Q57))</f>
        <v>4.282149018937599E-5</v>
      </c>
      <c r="BR58">
        <f>BR$2*EXP(- BR$1 * ($B58*_c+'Input spectra'!$Q57))</f>
        <v>3.8594547103993176E-5</v>
      </c>
      <c r="BS58">
        <f>BS$2*EXP(- BS$1 * ($B58*_c+'Input spectra'!$Q57))</f>
        <v>3.4812519870328953E-5</v>
      </c>
      <c r="BT58">
        <f>BT$2*EXP(- BT$1 * ($B58*_c+'Input spectra'!$Q57))</f>
        <v>3.1424708140403998E-5</v>
      </c>
      <c r="BU58">
        <f>BU$2*EXP(- BU$1 * ($B58*_c+'Input spectra'!$Q57))</f>
        <v>2.8386777312688485E-5</v>
      </c>
      <c r="BV58">
        <f>BV$2*EXP(- BV$1 * ($B58*_c+'Input spectra'!$Q57))</f>
        <v>2.5659861832630817E-5</v>
      </c>
      <c r="BW58">
        <f>BW$2*EXP(- BW$1 * ($B58*_c+'Input spectra'!$Q57))</f>
        <v>2.3209812355364788E-5</v>
      </c>
      <c r="BX58">
        <f>BX$2*EXP(- BX$1 * ($B58*_c+'Input spectra'!$Q57))</f>
        <v>2.1006560276520845E-5</v>
      </c>
      <c r="BY58">
        <f>BY$2*EXP(- BY$1 * ($B58*_c+'Input spectra'!$Q57))</f>
        <v>1.9023578727771069E-5</v>
      </c>
      <c r="BZ58">
        <f>BZ$2*EXP(- BZ$1 * ($B58*_c+'Input spectra'!$Q57))</f>
        <v>1.7237423386471205E-5</v>
      </c>
      <c r="CA58">
        <f>CA$2*EXP(- CA$1 * ($B58*_c+'Input spectra'!$Q57))</f>
        <v>1.5627339721317949E-5</v>
      </c>
      <c r="CB58">
        <f>CB$2*EXP(- CB$1 * ($B58*_c+'Input spectra'!$Q57))</f>
        <v>1.4174925840855958E-5</v>
      </c>
      <c r="CC58">
        <f>CC$2*EXP(- CC$1 * ($B58*_c+'Input spectra'!$Q57))</f>
        <v>1.2863842109812465E-5</v>
      </c>
      <c r="CD58">
        <f>CD$2*EXP(- CD$1 * ($B58*_c+'Input spectra'!$Q57))</f>
        <v>1.1679560280913337E-5</v>
      </c>
      <c r="CE58">
        <f>CE$2*EXP(- CE$1 * ($B58*_c+'Input spectra'!$Q57))</f>
        <v>1.0609146153552947E-5</v>
      </c>
      <c r="CF58">
        <f>CF$2*EXP(- CF$1 * ($B58*_c+'Input spectra'!$Q57))</f>
        <v>9.6410707872121004E-6</v>
      </c>
      <c r="CG58">
        <f>CG$2*EXP(- CG$1 * ($B58*_c+'Input spectra'!$Q57))</f>
        <v>8.7650461207781594E-6</v>
      </c>
      <c r="CH58">
        <f>CH$2*EXP(- CH$1 * ($B58*_c+'Input spectra'!$Q57))</f>
        <v>7.9718815198557992E-6</v>
      </c>
      <c r="CI58">
        <f>CI$2*EXP(- CI$1 * ($B58*_c+'Input spectra'!$Q57))</f>
        <v>7.2533583241286185E-6</v>
      </c>
      <c r="CJ58">
        <f>CJ$2*EXP(- CJ$1 * ($B58*_c+'Input spectra'!$Q57))</f>
        <v>6.6021199200748677E-6</v>
      </c>
      <c r="CK58">
        <f>CK$2*EXP(- CK$1 * ($B58*_c+'Input spectra'!$Q57))</f>
        <v>6.0115752397321192E-6</v>
      </c>
      <c r="CL58">
        <f>CL$2*EXP(- CL$1 * ($B58*_c+'Input spectra'!$Q57))</f>
        <v>5.4758138985599434E-6</v>
      </c>
      <c r="CM58">
        <f>CM$2*EXP(- CM$1 * ($B58*_c+'Input spectra'!$Q57))</f>
        <v>4.9895314464747046E-6</v>
      </c>
      <c r="CN58">
        <f>CN$2*EXP(- CN$1 * ($B58*_c+'Input spectra'!$Q57))</f>
        <v>4.5479634251406389E-6</v>
      </c>
      <c r="CO58">
        <f>CO$2*EXP(- CO$1 * ($B58*_c+'Input spectra'!$Q57))</f>
        <v>4.1468271090506321E-6</v>
      </c>
      <c r="CP58">
        <f>CP$2*EXP(- CP$1 * ($B58*_c+'Input spectra'!$Q57))</f>
        <v>3.782269963820759E-6</v>
      </c>
      <c r="CQ58">
        <f>CQ$2*EXP(- CQ$1 * ($B58*_c+'Input spectra'!$Q57))</f>
        <v>2.2848292308060332E-6</v>
      </c>
      <c r="CR58">
        <f>CR$2*EXP(- CR$1 * ($B58*_c+'Input spectra'!$Q57))</f>
        <v>1.3924151407944698E-6</v>
      </c>
      <c r="CS58">
        <f>CS$2*EXP(- CS$1 * ($B58*_c+'Input spectra'!$Q57))</f>
        <v>9.047697262625965E-7</v>
      </c>
      <c r="CT58">
        <f>CT$2*EXP(- CT$1 * ($B58*_c+'Input spectra'!$Q57))</f>
        <v>5.9055428481509904E-7</v>
      </c>
      <c r="CU58">
        <f>CU$2*EXP(- CU$1 * ($B58*_c+'Input spectra'!$Q57))</f>
        <v>3.7834065895376793E-7</v>
      </c>
      <c r="CV58">
        <f>CV$2*EXP(- CV$1 * ($B58*_c+'Input spectra'!$Q57))</f>
        <v>2.3334863249580552E-7</v>
      </c>
      <c r="CW58">
        <f>CW$2*EXP(- CW$1 * ($B58*_c+'Input spectra'!$Q57))</f>
        <v>1.3521204450327919E-7</v>
      </c>
      <c r="CX58">
        <f>CX$2*EXP(- CX$1 * ($B58*_c+'Input spectra'!$Q57))</f>
        <v>7.0744294997346431E-8</v>
      </c>
      <c r="CY58">
        <f>CY$2*EXP(- CY$1 * ($B58*_c+'Input spectra'!$Q57))</f>
        <v>3.0864504736876087E-8</v>
      </c>
      <c r="CZ58">
        <f>CZ$2*EXP(- CZ$1 * ($B58*_c+'Input spectra'!$Q57))</f>
        <v>9.0620508157177452E-9</v>
      </c>
      <c r="DA58">
        <f>DA$2*EXP(- DA$1 * ($B58*_c+'Input spectra'!$Q57))</f>
        <v>5.4009584256933E-10</v>
      </c>
      <c r="DB58">
        <f>DB$2*EXP(- DB$1 * ($B58*_c+'Input spectra'!$Q57))</f>
        <v>0</v>
      </c>
      <c r="DC58">
        <f>DC$2*EXP(- DC$1 * ($B58*_c+'Input spectra'!$Q57))</f>
        <v>0</v>
      </c>
      <c r="DD58">
        <f>DD$2*EXP(- DD$1 * ($B58*_c+'Input spectra'!$Q57))</f>
        <v>0</v>
      </c>
      <c r="DE58">
        <f>DE$2*EXP(- DE$1 * ($B58*_c+'Input spectra'!$Q57))</f>
        <v>0</v>
      </c>
      <c r="DF58">
        <f>DF$2*EXP(- DF$1 * ($B58*_c+'Input spectra'!$Q57))</f>
        <v>0</v>
      </c>
      <c r="DG58">
        <f>DG$2*EXP(- DG$1 * ($B58*_c+'Input spectra'!$Q57))</f>
        <v>0</v>
      </c>
      <c r="DH58">
        <f>DH$2*EXP(- DH$1 * ($B58*_c+'Input spectra'!$Q57))</f>
        <v>0</v>
      </c>
      <c r="DI58">
        <f>DI$2*EXP(- DI$1 * ($B58*_c+'Input spectra'!$Q57))</f>
        <v>0</v>
      </c>
      <c r="DJ58">
        <f>DJ$2*EXP(- DJ$1 * ($B58*_c+'Input spectra'!$Q57))</f>
        <v>0</v>
      </c>
      <c r="DK58">
        <f>DK$2*EXP(- DK$1 * ($B58*_c+'Input spectra'!$Q57))</f>
        <v>0</v>
      </c>
      <c r="DL58">
        <f>DL$2*EXP(- DL$1 * ($B58*_c+'Input spectra'!$Q57))</f>
        <v>0</v>
      </c>
      <c r="DM58">
        <f>DM$2*EXP(- DM$1 * ($B58*_c+'Input spectra'!$Q57))</f>
        <v>0</v>
      </c>
      <c r="DN58">
        <f>DN$2*EXP(- DN$1 * ($B58*_c+'Input spectra'!$Q57))</f>
        <v>0</v>
      </c>
      <c r="DO58">
        <f>DO$2*EXP(- DO$1 * ($B58*_c+'Input spectra'!$Q57))</f>
        <v>0</v>
      </c>
      <c r="DP58">
        <f>DP$2*EXP(- DP$1 * ($B58*_c+'Input spectra'!$Q57))</f>
        <v>0</v>
      </c>
      <c r="DQ58">
        <f>DQ$2*EXP(- DQ$1 * ($B58*_c+'Input spectra'!$Q57))</f>
        <v>0</v>
      </c>
      <c r="DR58">
        <f>DR$2*EXP(- DR$1 * ($B58*_c+'Input spectra'!$Q57))</f>
        <v>0</v>
      </c>
      <c r="DS58">
        <f>DS$2*EXP(- DS$1 * ($B58*_c+'Input spectra'!$Q57))</f>
        <v>0</v>
      </c>
      <c r="DT58">
        <f>DT$2*EXP(- DT$1 * ($B58*_c+'Input spectra'!$Q57))</f>
        <v>0</v>
      </c>
      <c r="DU58">
        <f>DU$2*EXP(- DU$1 * ($B58*_c+'Input spectra'!$Q57))</f>
        <v>0</v>
      </c>
      <c r="DV58">
        <f>DV$2*EXP(- DV$1 * ($B58*_c+'Input spectra'!$Q57))</f>
        <v>0</v>
      </c>
      <c r="DW58">
        <f>DW$2*EXP(- DW$1 * ($B58*_c+'Input spectra'!$Q57))</f>
        <v>0</v>
      </c>
      <c r="DX58">
        <f>DX$2*EXP(- DX$1 * ($B58*_c+'Input spectra'!$Q57))</f>
        <v>0</v>
      </c>
      <c r="DY58">
        <f>DY$2*EXP(- DY$1 * ($B58*_c+'Input spectra'!$Q57))</f>
        <v>0</v>
      </c>
      <c r="DZ58">
        <f>DZ$2*EXP(- DZ$1 * ($B58*_c+'Input spectra'!$Q57))</f>
        <v>0</v>
      </c>
      <c r="EA58">
        <f>EA$2*EXP(- EA$1 * ($B58*_c+'Input spectra'!$Q57))</f>
        <v>0</v>
      </c>
      <c r="EB58">
        <f>EB$2*EXP(- EB$1 * ($B58*_c+'Input spectra'!$Q57))</f>
        <v>0</v>
      </c>
      <c r="EC58">
        <f>EC$2*EXP(- EC$1 * ($B58*_c+'Input spectra'!$Q57))</f>
        <v>0</v>
      </c>
      <c r="ED58">
        <f>ED$2*EXP(- ED$1 * ($B58*_c+'Input spectra'!$Q57))</f>
        <v>0</v>
      </c>
      <c r="EE58">
        <f>EE$2*EXP(- EE$1 * ($B58*_c+'Input spectra'!$Q57))</f>
        <v>0</v>
      </c>
      <c r="EF58">
        <f>EF$2*EXP(- EF$1 * ($B58*_c+'Input spectra'!$Q57))</f>
        <v>0</v>
      </c>
      <c r="EG58">
        <f>EG$2*EXP(- EG$1 * ($B58*_c+'Input spectra'!$Q57))</f>
        <v>0</v>
      </c>
      <c r="EH58">
        <f>EH$2*EXP(- EH$1 * ($B58*_c+'Input spectra'!$Q57))</f>
        <v>0</v>
      </c>
      <c r="EI58">
        <f>EI$2*EXP(- EI$1 * ($B58*_c+'Input spectra'!$Q57))</f>
        <v>0</v>
      </c>
      <c r="EJ58">
        <f>EJ$2*EXP(- EJ$1 * ($B58*_c+'Input spectra'!$Q57))</f>
        <v>0</v>
      </c>
      <c r="EK58">
        <f>EK$2*EXP(- EK$1 * ($B58*_c+'Input spectra'!$Q57))</f>
        <v>0</v>
      </c>
      <c r="EL58">
        <f>EL$2*EXP(- EL$1 * ($B58*_c+'Input spectra'!$Q57))</f>
        <v>0</v>
      </c>
      <c r="EM58">
        <f>EM$2*EXP(- EM$1 * ($B58*_c+'Input spectra'!$Q57))</f>
        <v>0</v>
      </c>
      <c r="EN58">
        <f>EN$2*EXP(- EN$1 * ($B58*_c+'Input spectra'!$Q57))</f>
        <v>0</v>
      </c>
      <c r="EO58">
        <f>EO$2*EXP(- EO$1 * ($B58*_c+'Input spectra'!$Q57))</f>
        <v>0</v>
      </c>
      <c r="EP58">
        <f>EP$2*EXP(- EP$1 * ($B58*_c+'Input spectra'!$Q57))</f>
        <v>0</v>
      </c>
      <c r="EQ58">
        <f>EQ$2*EXP(- EQ$1 * ($B58*_c+'Input spectra'!$Q57))</f>
        <v>0</v>
      </c>
      <c r="ER58">
        <f>ER$2*EXP(- ER$1 * ($B58*_c+'Input spectra'!$Q57))</f>
        <v>0</v>
      </c>
      <c r="ES58">
        <f>ES$2*EXP(- ES$1 * ($B58*_c+'Input spectra'!$Q57))</f>
        <v>0</v>
      </c>
      <c r="ET58">
        <f>ET$2*EXP(- ET$1 * ($B58*_c+'Input spectra'!$Q57))</f>
        <v>0</v>
      </c>
      <c r="EU58">
        <f>EU$2*EXP(- EU$1 * ($B58*_c+'Input spectra'!$Q57))</f>
        <v>0</v>
      </c>
      <c r="EV58">
        <f>EV$2*EXP(- EV$1 * ($B58*_c+'Input spectra'!$Q57))</f>
        <v>0</v>
      </c>
      <c r="EW58">
        <f>EW$2*EXP(- EW$1 * ($B58*_c+'Input spectra'!$Q57))</f>
        <v>0</v>
      </c>
      <c r="EY58">
        <f t="shared" si="0"/>
        <v>0.27754201197117934</v>
      </c>
      <c r="FB58">
        <f>(1-EXP(-(B58*_c+'Input spectra'!$Q57)*_t))/2</f>
        <v>0.14440002824541942</v>
      </c>
      <c r="FC58">
        <f>LN(1-FB58)/(-(B58*_c+'Input spectra'!$Q57))</f>
        <v>0.22880218406576749</v>
      </c>
    </row>
    <row r="59" spans="1:159" x14ac:dyDescent="0.25">
      <c r="A59">
        <v>560</v>
      </c>
      <c r="B59">
        <f>'Input spectra'!B58</f>
        <v>1.54551217216355E-2</v>
      </c>
      <c r="C59">
        <f>C$2*EXP(- C$1 * ($B59*_c+'Input spectra'!$Q58))</f>
        <v>2.0653927966864227E-2</v>
      </c>
      <c r="D59">
        <f>D$2*EXP(- D$1 * ($B59*_c+'Input spectra'!$Q58))</f>
        <v>1.9469214034331824E-2</v>
      </c>
      <c r="E59">
        <f>E$2*EXP(- E$1 * ($B59*_c+'Input spectra'!$Q58))</f>
        <v>1.8351467890816184E-2</v>
      </c>
      <c r="F59">
        <f>F$2*EXP(- F$1 * ($B59*_c+'Input spectra'!$Q58))</f>
        <v>1.7296947894779768E-2</v>
      </c>
      <c r="G59">
        <f>G$2*EXP(- G$1 * ($B59*_c+'Input spectra'!$Q58))</f>
        <v>1.6302119486124918E-2</v>
      </c>
      <c r="H59">
        <f>H$2*EXP(- H$1 * ($B59*_c+'Input spectra'!$Q58))</f>
        <v>1.5363643815093957E-2</v>
      </c>
      <c r="I59">
        <f>I$2*EXP(- I$1 * ($B59*_c+'Input spectra'!$Q58))</f>
        <v>1.4478366991439841E-2</v>
      </c>
      <c r="J59">
        <f>J$2*EXP(- J$1 * ($B59*_c+'Input spectra'!$Q58))</f>
        <v>1.3643309920224344E-2</v>
      </c>
      <c r="K59">
        <f>K$2*EXP(- K$1 * ($B59*_c+'Input spectra'!$Q58))</f>
        <v>1.2855658692416543E-2</v>
      </c>
      <c r="L59">
        <f>L$2*EXP(- L$1 * ($B59*_c+'Input spectra'!$Q58))</f>
        <v>1.2112755500182586E-2</v>
      </c>
      <c r="M59">
        <f>M$2*EXP(- M$1 * ($B59*_c+'Input spectra'!$Q58))</f>
        <v>1.141209004838366E-2</v>
      </c>
      <c r="N59">
        <f>N$2*EXP(- N$1 * ($B59*_c+'Input spectra'!$Q58))</f>
        <v>1.0751291435337594E-2</v>
      </c>
      <c r="O59">
        <f>O$2*EXP(- O$1 * ($B59*_c+'Input spectra'!$Q58))</f>
        <v>1.0128120477355203E-2</v>
      </c>
      <c r="P59">
        <f>P$2*EXP(- P$1 * ($B59*_c+'Input spectra'!$Q58))</f>
        <v>9.5404624529399473E-3</v>
      </c>
      <c r="Q59">
        <f>Q$2*EXP(- Q$1 * ($B59*_c+'Input spectra'!$Q58))</f>
        <v>8.9863202438428217E-3</v>
      </c>
      <c r="R59">
        <f>R$2*EXP(- R$1 * ($B59*_c+'Input spectra'!$Q58))</f>
        <v>8.4638078513975448E-3</v>
      </c>
      <c r="S59">
        <f>S$2*EXP(- S$1 * ($B59*_c+'Input spectra'!$Q58))</f>
        <v>7.9711442677280076E-3</v>
      </c>
      <c r="T59">
        <f>T$2*EXP(- T$1 * ($B59*_c+'Input spectra'!$Q58))</f>
        <v>7.5066476825238213E-3</v>
      </c>
      <c r="U59">
        <f>U$2*EXP(- U$1 * ($B59*_c+'Input spectra'!$Q58))</f>
        <v>7.0687300071244899E-3</v>
      </c>
      <c r="V59">
        <f>V$2*EXP(- V$1 * ($B59*_c+'Input spectra'!$Q58))</f>
        <v>6.6558916986408992E-3</v>
      </c>
      <c r="W59">
        <f>W$2*EXP(- W$1 * ($B59*_c+'Input spectra'!$Q58))</f>
        <v>6.2667168677779227E-3</v>
      </c>
      <c r="X59">
        <f>X$2*EXP(- X$1 * ($B59*_c+'Input spectra'!$Q58))</f>
        <v>5.8998686549065898E-3</v>
      </c>
      <c r="Y59">
        <f>Y$2*EXP(- Y$1 * ($B59*_c+'Input spectra'!$Q58))</f>
        <v>5.5540848597712246E-3</v>
      </c>
      <c r="Z59">
        <f>Z$2*EXP(- Z$1 * ($B59*_c+'Input spectra'!$Q58))</f>
        <v>5.2281738110088174E-3</v>
      </c>
      <c r="AA59">
        <f>AA$2*EXP(- AA$1 * ($B59*_c+'Input spectra'!$Q58))</f>
        <v>4.9210104624070657E-3</v>
      </c>
      <c r="AB59">
        <f>AB$2*EXP(- AB$1 * ($B59*_c+'Input spectra'!$Q58))</f>
        <v>4.6315327035362196E-3</v>
      </c>
      <c r="AC59">
        <f>AC$2*EXP(- AC$1 * ($B59*_c+'Input spectra'!$Q58))</f>
        <v>4.358737873060417E-3</v>
      </c>
      <c r="AD59">
        <f>AD$2*EXP(- AD$1 * ($B59*_c+'Input spectra'!$Q58))</f>
        <v>4.1016794636685094E-3</v>
      </c>
      <c r="AE59">
        <f>AE$2*EXP(- AE$1 * ($B59*_c+'Input spectra'!$Q58))</f>
        <v>3.8594640081644235E-3</v>
      </c>
      <c r="AF59">
        <f>AF$2*EXP(- AF$1 * ($B59*_c+'Input spectra'!$Q58))</f>
        <v>3.6312481368248727E-3</v>
      </c>
      <c r="AG59">
        <f>AG$2*EXP(- AG$1 * ($B59*_c+'Input spectra'!$Q58))</f>
        <v>3.4162357966691791E-3</v>
      </c>
      <c r="AH59">
        <f>AH$2*EXP(- AH$1 * ($B59*_c+'Input spectra'!$Q58))</f>
        <v>3.213675623794046E-3</v>
      </c>
      <c r="AI59">
        <f>AI$2*EXP(- AI$1 * ($B59*_c+'Input spectra'!$Q58))</f>
        <v>3.0228584604066692E-3</v>
      </c>
      <c r="AJ59">
        <f>AJ$2*EXP(- AJ$1 * ($B59*_c+'Input spectra'!$Q58))</f>
        <v>2.8431150086441824E-3</v>
      </c>
      <c r="AK59">
        <f>AK$2*EXP(- AK$1 * ($B59*_c+'Input spectra'!$Q58))</f>
        <v>2.6738136136974797E-3</v>
      </c>
      <c r="AL59">
        <f>AL$2*EXP(- AL$1 * ($B59*_c+'Input spectra'!$Q58))</f>
        <v>2.5143581691641909E-3</v>
      </c>
      <c r="AM59">
        <f>AM$2*EXP(- AM$1 * ($B59*_c+'Input spectra'!$Q58))</f>
        <v>2.3641861379404159E-3</v>
      </c>
      <c r="AN59">
        <f>AN$2*EXP(- AN$1 * ($B59*_c+'Input spectra'!$Q58))</f>
        <v>2.2227666823247394E-3</v>
      </c>
      <c r="AO59">
        <f>AO$2*EXP(- AO$1 * ($B59*_c+'Input spectra'!$Q58))</f>
        <v>2.0895988973523376E-3</v>
      </c>
      <c r="AP59">
        <f>AP$2*EXP(- AP$1 * ($B59*_c+'Input spectra'!$Q58))</f>
        <v>1.9642101417026063E-3</v>
      </c>
      <c r="AQ59">
        <f>AQ$2*EXP(- AQ$1 * ($B59*_c+'Input spectra'!$Q58))</f>
        <v>1.8461544608317686E-3</v>
      </c>
      <c r="AR59">
        <f>AR$2*EXP(- AR$1 * ($B59*_c+'Input spectra'!$Q58))</f>
        <v>1.7350110972731874E-3</v>
      </c>
      <c r="AS59">
        <f>AS$2*EXP(- AS$1 * ($B59*_c+'Input spectra'!$Q58))</f>
        <v>1.6303830833237106E-3</v>
      </c>
      <c r="AT59">
        <f>AT$2*EXP(- AT$1 * ($B59*_c+'Input spectra'!$Q58))</f>
        <v>1.5318959115949527E-3</v>
      </c>
      <c r="AU59">
        <f>AU$2*EXP(- AU$1 * ($B59*_c+'Input spectra'!$Q58))</f>
        <v>1.4391962791548854E-3</v>
      </c>
      <c r="AV59">
        <f>AV$2*EXP(- AV$1 * ($B59*_c+'Input spectra'!$Q58))</f>
        <v>1.3519509012182959E-3</v>
      </c>
      <c r="AW59">
        <f>AW$2*EXP(- AW$1 * ($B59*_c+'Input spectra'!$Q58))</f>
        <v>1.1462851532512898E-3</v>
      </c>
      <c r="AX59">
        <f>AX$2*EXP(- AX$1 * ($B59*_c+'Input spectra'!$Q58))</f>
        <v>9.3423170514643126E-4</v>
      </c>
      <c r="AY59">
        <f>AY$2*EXP(- AY$1 * ($B59*_c+'Input spectra'!$Q58))</f>
        <v>8.0214261878421662E-4</v>
      </c>
      <c r="AZ59">
        <f>AZ$2*EXP(- AZ$1 * ($B59*_c+'Input spectra'!$Q58))</f>
        <v>7.0084240054504193E-4</v>
      </c>
      <c r="BA59">
        <f>BA$2*EXP(- BA$1 * ($B59*_c+'Input spectra'!$Q58))</f>
        <v>6.1840099380375431E-4</v>
      </c>
      <c r="BB59">
        <f>BB$2*EXP(- BB$1 * ($B59*_c+'Input spectra'!$Q58))</f>
        <v>5.4929477560372109E-4</v>
      </c>
      <c r="BC59">
        <f>BC$2*EXP(- BC$1 * ($B59*_c+'Input spectra'!$Q58))</f>
        <v>4.9031605443389833E-4</v>
      </c>
      <c r="BD59">
        <f>BD$2*EXP(- BD$1 * ($B59*_c+'Input spectra'!$Q58))</f>
        <v>4.39361676051463E-4</v>
      </c>
      <c r="BE59">
        <f>BE$2*EXP(- BE$1 * ($B59*_c+'Input spectra'!$Q58))</f>
        <v>3.9494489977768768E-4</v>
      </c>
      <c r="BF59">
        <f>BF$2*EXP(- BF$1 * ($B59*_c+'Input spectra'!$Q58))</f>
        <v>3.5596008354900035E-4</v>
      </c>
      <c r="BG59">
        <f>BG$2*EXP(- BG$1 * ($B59*_c+'Input spectra'!$Q58))</f>
        <v>3.2155476912954851E-4</v>
      </c>
      <c r="BH59">
        <f>BH$2*EXP(- BH$1 * ($B59*_c+'Input spectra'!$Q58))</f>
        <v>2.9105385236794483E-4</v>
      </c>
      <c r="BI59">
        <f>BI$2*EXP(- BI$1 * ($B59*_c+'Input spectra'!$Q58))</f>
        <v>2.6391158209583326E-4</v>
      </c>
      <c r="BJ59">
        <f>BJ$2*EXP(- BJ$1 * ($B59*_c+'Input spectra'!$Q58))</f>
        <v>2.3967957563028817E-4</v>
      </c>
      <c r="BK59">
        <f>BK$2*EXP(- BK$1 * ($B59*_c+'Input spectra'!$Q58))</f>
        <v>2.1798461311441306E-4</v>
      </c>
      <c r="BL59">
        <f>BL$2*EXP(- BL$1 * ($B59*_c+'Input spectra'!$Q58))</f>
        <v>1.9851269594121606E-4</v>
      </c>
      <c r="BM59">
        <f>BM$2*EXP(- BM$1 * ($B59*_c+'Input spectra'!$Q58))</f>
        <v>1.8099728065412829E-4</v>
      </c>
      <c r="BN59">
        <f>BN$2*EXP(- BN$1 * ($B59*_c+'Input spectra'!$Q58))</f>
        <v>1.6521039077069288E-4</v>
      </c>
      <c r="BO59">
        <f>BO$2*EXP(- BO$1 * ($B59*_c+'Input spectra'!$Q58))</f>
        <v>1.5095576942615672E-4</v>
      </c>
      <c r="BP59">
        <f>BP$2*EXP(- BP$1 * ($B59*_c+'Input spectra'!$Q58))</f>
        <v>1.3806351499941858E-4</v>
      </c>
      <c r="BQ59">
        <f>BQ$2*EXP(- BQ$1 * ($B59*_c+'Input spectra'!$Q58))</f>
        <v>1.2638581738376982E-4</v>
      </c>
      <c r="BR59">
        <f>BR$2*EXP(- BR$1 * ($B59*_c+'Input spectra'!$Q58))</f>
        <v>1.1579352632699752E-4</v>
      </c>
      <c r="BS59">
        <f>BS$2*EXP(- BS$1 * ($B59*_c+'Input spectra'!$Q58))</f>
        <v>1.0617335904767882E-4</v>
      </c>
      <c r="BT59">
        <f>BT$2*EXP(- BT$1 * ($B59*_c+'Input spectra'!$Q58))</f>
        <v>9.7425606052775846E-5</v>
      </c>
      <c r="BU59">
        <f>BU$2*EXP(- BU$1 * ($B59*_c+'Input spectra'!$Q58))</f>
        <v>8.9462230147318648E-5</v>
      </c>
      <c r="BV59">
        <f>BV$2*EXP(- BV$1 * ($B59*_c+'Input spectra'!$Q58))</f>
        <v>8.2205279268912483E-5</v>
      </c>
      <c r="BW59">
        <f>BW$2*EXP(- BW$1 * ($B59*_c+'Input spectra'!$Q58))</f>
        <v>7.5585552331481891E-5</v>
      </c>
      <c r="BX59">
        <f>BX$2*EXP(- BX$1 * ($B59*_c+'Input spectra'!$Q58))</f>
        <v>6.9541470898032255E-5</v>
      </c>
      <c r="BY59">
        <f>BY$2*EXP(- BY$1 * ($B59*_c+'Input spectra'!$Q58))</f>
        <v>6.4018119668714807E-5</v>
      </c>
      <c r="BZ59">
        <f>BZ$2*EXP(- BZ$1 * ($B59*_c+'Input spectra'!$Q58))</f>
        <v>5.8966426450123035E-5</v>
      </c>
      <c r="CA59">
        <f>CA$2*EXP(- CA$1 * ($B59*_c+'Input spectra'!$Q58))</f>
        <v>5.4342458142364468E-5</v>
      </c>
      <c r="CB59">
        <f>CB$2*EXP(- CB$1 * ($B59*_c+'Input spectra'!$Q58))</f>
        <v>5.0106813817403797E-5</v>
      </c>
      <c r="CC59">
        <f>CC$2*EXP(- CC$1 * ($B59*_c+'Input spectra'!$Q58))</f>
        <v>4.6224099503712781E-5</v>
      </c>
      <c r="CD59">
        <f>CD$2*EXP(- CD$1 * ($B59*_c+'Input spectra'!$Q58))</f>
        <v>4.2662472082368029E-5</v>
      </c>
      <c r="CE59">
        <f>CE$2*EXP(- CE$1 * ($B59*_c+'Input spectra'!$Q58))</f>
        <v>3.9393241916590859E-5</v>
      </c>
      <c r="CF59">
        <f>CF$2*EXP(- CF$1 * ($B59*_c+'Input spectra'!$Q58))</f>
        <v>3.6390525611972534E-5</v>
      </c>
      <c r="CG59">
        <f>CG$2*EXP(- CG$1 * ($B59*_c+'Input spectra'!$Q58))</f>
        <v>3.3630941736605549E-5</v>
      </c>
      <c r="CH59">
        <f>CH$2*EXP(- CH$1 * ($B59*_c+'Input spectra'!$Q58))</f>
        <v>3.1093343493223274E-5</v>
      </c>
      <c r="CI59">
        <f>CI$2*EXP(- CI$1 * ($B59*_c+'Input spectra'!$Q58))</f>
        <v>2.8758583285733822E-5</v>
      </c>
      <c r="CJ59">
        <f>CJ$2*EXP(- CJ$1 * ($B59*_c+'Input spectra'!$Q58))</f>
        <v>2.6609304903616883E-5</v>
      </c>
      <c r="CK59">
        <f>CK$2*EXP(- CK$1 * ($B59*_c+'Input spectra'!$Q58))</f>
        <v>2.4629759693158344E-5</v>
      </c>
      <c r="CL59">
        <f>CL$2*EXP(- CL$1 * ($B59*_c+'Input spectra'!$Q58))</f>
        <v>2.2805643620667588E-5</v>
      </c>
      <c r="CM59">
        <f>CM$2*EXP(- CM$1 * ($B59*_c+'Input spectra'!$Q58))</f>
        <v>2.1123952580292696E-5</v>
      </c>
      <c r="CN59">
        <f>CN$2*EXP(- CN$1 * ($B59*_c+'Input spectra'!$Q58))</f>
        <v>1.9572853674156594E-5</v>
      </c>
      <c r="CO59">
        <f>CO$2*EXP(- CO$1 * ($B59*_c+'Input spectra'!$Q58))</f>
        <v>1.8141570508295463E-5</v>
      </c>
      <c r="CP59">
        <f>CP$2*EXP(- CP$1 * ($B59*_c+'Input spectra'!$Q58))</f>
        <v>1.6820280814725865E-5</v>
      </c>
      <c r="CQ59">
        <f>CQ$2*EXP(- CQ$1 * ($B59*_c+'Input spectra'!$Q58))</f>
        <v>1.032895131911495E-5</v>
      </c>
      <c r="CR59">
        <f>CR$2*EXP(- CR$1 * ($B59*_c+'Input spectra'!$Q58))</f>
        <v>6.398718248408582E-6</v>
      </c>
      <c r="CS59">
        <f>CS$2*EXP(- CS$1 * ($B59*_c+'Input spectra'!$Q58))</f>
        <v>4.2265311799118968E-6</v>
      </c>
      <c r="CT59">
        <f>CT$2*EXP(- CT$1 * ($B59*_c+'Input spectra'!$Q58))</f>
        <v>2.8043202474993529E-6</v>
      </c>
      <c r="CU59">
        <f>CU$2*EXP(- CU$1 * ($B59*_c+'Input spectra'!$Q58))</f>
        <v>1.826301874125046E-6</v>
      </c>
      <c r="CV59">
        <f>CV$2*EXP(- CV$1 * ($B59*_c+'Input spectra'!$Q58))</f>
        <v>1.14502923458601E-6</v>
      </c>
      <c r="CW59">
        <f>CW$2*EXP(- CW$1 * ($B59*_c+'Input spectra'!$Q58))</f>
        <v>6.7444798394436015E-7</v>
      </c>
      <c r="CX59">
        <f>CX$2*EXP(- CX$1 * ($B59*_c+'Input spectra'!$Q58))</f>
        <v>3.5871230136569917E-7</v>
      </c>
      <c r="CY59">
        <f>CY$2*EXP(- CY$1 * ($B59*_c+'Input spectra'!$Q58))</f>
        <v>1.5908745193740141E-7</v>
      </c>
      <c r="CZ59">
        <f>CZ$2*EXP(- CZ$1 * ($B59*_c+'Input spectra'!$Q58))</f>
        <v>4.7481548356567707E-8</v>
      </c>
      <c r="DA59">
        <f>DA$2*EXP(- DA$1 * ($B59*_c+'Input spectra'!$Q58))</f>
        <v>2.8766761979602839E-9</v>
      </c>
      <c r="DB59">
        <f>DB$2*EXP(- DB$1 * ($B59*_c+'Input spectra'!$Q58))</f>
        <v>0</v>
      </c>
      <c r="DC59">
        <f>DC$2*EXP(- DC$1 * ($B59*_c+'Input spectra'!$Q58))</f>
        <v>0</v>
      </c>
      <c r="DD59">
        <f>DD$2*EXP(- DD$1 * ($B59*_c+'Input spectra'!$Q58))</f>
        <v>0</v>
      </c>
      <c r="DE59">
        <f>DE$2*EXP(- DE$1 * ($B59*_c+'Input spectra'!$Q58))</f>
        <v>0</v>
      </c>
      <c r="DF59">
        <f>DF$2*EXP(- DF$1 * ($B59*_c+'Input spectra'!$Q58))</f>
        <v>0</v>
      </c>
      <c r="DG59">
        <f>DG$2*EXP(- DG$1 * ($B59*_c+'Input spectra'!$Q58))</f>
        <v>0</v>
      </c>
      <c r="DH59">
        <f>DH$2*EXP(- DH$1 * ($B59*_c+'Input spectra'!$Q58))</f>
        <v>0</v>
      </c>
      <c r="DI59">
        <f>DI$2*EXP(- DI$1 * ($B59*_c+'Input spectra'!$Q58))</f>
        <v>0</v>
      </c>
      <c r="DJ59">
        <f>DJ$2*EXP(- DJ$1 * ($B59*_c+'Input spectra'!$Q58))</f>
        <v>0</v>
      </c>
      <c r="DK59">
        <f>DK$2*EXP(- DK$1 * ($B59*_c+'Input spectra'!$Q58))</f>
        <v>0</v>
      </c>
      <c r="DL59">
        <f>DL$2*EXP(- DL$1 * ($B59*_c+'Input spectra'!$Q58))</f>
        <v>0</v>
      </c>
      <c r="DM59">
        <f>DM$2*EXP(- DM$1 * ($B59*_c+'Input spectra'!$Q58))</f>
        <v>0</v>
      </c>
      <c r="DN59">
        <f>DN$2*EXP(- DN$1 * ($B59*_c+'Input spectra'!$Q58))</f>
        <v>0</v>
      </c>
      <c r="DO59">
        <f>DO$2*EXP(- DO$1 * ($B59*_c+'Input spectra'!$Q58))</f>
        <v>0</v>
      </c>
      <c r="DP59">
        <f>DP$2*EXP(- DP$1 * ($B59*_c+'Input spectra'!$Q58))</f>
        <v>0</v>
      </c>
      <c r="DQ59">
        <f>DQ$2*EXP(- DQ$1 * ($B59*_c+'Input spectra'!$Q58))</f>
        <v>0</v>
      </c>
      <c r="DR59">
        <f>DR$2*EXP(- DR$1 * ($B59*_c+'Input spectra'!$Q58))</f>
        <v>0</v>
      </c>
      <c r="DS59">
        <f>DS$2*EXP(- DS$1 * ($B59*_c+'Input spectra'!$Q58))</f>
        <v>0</v>
      </c>
      <c r="DT59">
        <f>DT$2*EXP(- DT$1 * ($B59*_c+'Input spectra'!$Q58))</f>
        <v>0</v>
      </c>
      <c r="DU59">
        <f>DU$2*EXP(- DU$1 * ($B59*_c+'Input spectra'!$Q58))</f>
        <v>0</v>
      </c>
      <c r="DV59">
        <f>DV$2*EXP(- DV$1 * ($B59*_c+'Input spectra'!$Q58))</f>
        <v>0</v>
      </c>
      <c r="DW59">
        <f>DW$2*EXP(- DW$1 * ($B59*_c+'Input spectra'!$Q58))</f>
        <v>0</v>
      </c>
      <c r="DX59">
        <f>DX$2*EXP(- DX$1 * ($B59*_c+'Input spectra'!$Q58))</f>
        <v>0</v>
      </c>
      <c r="DY59">
        <f>DY$2*EXP(- DY$1 * ($B59*_c+'Input spectra'!$Q58))</f>
        <v>0</v>
      </c>
      <c r="DZ59">
        <f>DZ$2*EXP(- DZ$1 * ($B59*_c+'Input spectra'!$Q58))</f>
        <v>0</v>
      </c>
      <c r="EA59">
        <f>EA$2*EXP(- EA$1 * ($B59*_c+'Input spectra'!$Q58))</f>
        <v>0</v>
      </c>
      <c r="EB59">
        <f>EB$2*EXP(- EB$1 * ($B59*_c+'Input spectra'!$Q58))</f>
        <v>0</v>
      </c>
      <c r="EC59">
        <f>EC$2*EXP(- EC$1 * ($B59*_c+'Input spectra'!$Q58))</f>
        <v>0</v>
      </c>
      <c r="ED59">
        <f>ED$2*EXP(- ED$1 * ($B59*_c+'Input spectra'!$Q58))</f>
        <v>0</v>
      </c>
      <c r="EE59">
        <f>EE$2*EXP(- EE$1 * ($B59*_c+'Input spectra'!$Q58))</f>
        <v>0</v>
      </c>
      <c r="EF59">
        <f>EF$2*EXP(- EF$1 * ($B59*_c+'Input spectra'!$Q58))</f>
        <v>0</v>
      </c>
      <c r="EG59">
        <f>EG$2*EXP(- EG$1 * ($B59*_c+'Input spectra'!$Q58))</f>
        <v>0</v>
      </c>
      <c r="EH59">
        <f>EH$2*EXP(- EH$1 * ($B59*_c+'Input spectra'!$Q58))</f>
        <v>0</v>
      </c>
      <c r="EI59">
        <f>EI$2*EXP(- EI$1 * ($B59*_c+'Input spectra'!$Q58))</f>
        <v>0</v>
      </c>
      <c r="EJ59">
        <f>EJ$2*EXP(- EJ$1 * ($B59*_c+'Input spectra'!$Q58))</f>
        <v>0</v>
      </c>
      <c r="EK59">
        <f>EK$2*EXP(- EK$1 * ($B59*_c+'Input spectra'!$Q58))</f>
        <v>0</v>
      </c>
      <c r="EL59">
        <f>EL$2*EXP(- EL$1 * ($B59*_c+'Input spectra'!$Q58))</f>
        <v>0</v>
      </c>
      <c r="EM59">
        <f>EM$2*EXP(- EM$1 * ($B59*_c+'Input spectra'!$Q58))</f>
        <v>0</v>
      </c>
      <c r="EN59">
        <f>EN$2*EXP(- EN$1 * ($B59*_c+'Input spectra'!$Q58))</f>
        <v>0</v>
      </c>
      <c r="EO59">
        <f>EO$2*EXP(- EO$1 * ($B59*_c+'Input spectra'!$Q58))</f>
        <v>0</v>
      </c>
      <c r="EP59">
        <f>EP$2*EXP(- EP$1 * ($B59*_c+'Input spectra'!$Q58))</f>
        <v>0</v>
      </c>
      <c r="EQ59">
        <f>EQ$2*EXP(- EQ$1 * ($B59*_c+'Input spectra'!$Q58))</f>
        <v>0</v>
      </c>
      <c r="ER59">
        <f>ER$2*EXP(- ER$1 * ($B59*_c+'Input spectra'!$Q58))</f>
        <v>0</v>
      </c>
      <c r="ES59">
        <f>ES$2*EXP(- ES$1 * ($B59*_c+'Input spectra'!$Q58))</f>
        <v>0</v>
      </c>
      <c r="ET59">
        <f>ET$2*EXP(- ET$1 * ($B59*_c+'Input spectra'!$Q58))</f>
        <v>0</v>
      </c>
      <c r="EU59">
        <f>EU$2*EXP(- EU$1 * ($B59*_c+'Input spectra'!$Q58))</f>
        <v>0</v>
      </c>
      <c r="EV59">
        <f>EV$2*EXP(- EV$1 * ($B59*_c+'Input spectra'!$Q58))</f>
        <v>0</v>
      </c>
      <c r="EW59">
        <f>EW$2*EXP(- EW$1 * ($B59*_c+'Input spectra'!$Q58))</f>
        <v>0</v>
      </c>
      <c r="EY59">
        <f t="shared" si="0"/>
        <v>0.34334938555986932</v>
      </c>
      <c r="FB59">
        <f>(1-EXP(-(B59*_c+'Input spectra'!$Q58)*_t))/2</f>
        <v>0.11401489258690528</v>
      </c>
      <c r="FC59">
        <f>LN(1-FB59)/(-(B59*_c+'Input spectra'!$Q58))</f>
        <v>0.23386936233110184</v>
      </c>
    </row>
    <row r="60" spans="1:159" x14ac:dyDescent="0.25">
      <c r="A60">
        <v>565</v>
      </c>
      <c r="B60">
        <f>'Input spectra'!B59</f>
        <v>9.9968483567759499E-3</v>
      </c>
      <c r="C60">
        <f>C$2*EXP(- C$1 * ($B60*_c+'Input spectra'!$Q59))</f>
        <v>2.0653927966864227E-2</v>
      </c>
      <c r="D60">
        <f>D$2*EXP(- D$1 * ($B60*_c+'Input spectra'!$Q59))</f>
        <v>1.9791111505975241E-2</v>
      </c>
      <c r="E60">
        <f>E$2*EXP(- E$1 * ($B60*_c+'Input spectra'!$Q59))</f>
        <v>1.8963318548170495E-2</v>
      </c>
      <c r="F60">
        <f>F$2*EXP(- F$1 * ($B60*_c+'Input spectra'!$Q59))</f>
        <v>1.8169156911068005E-2</v>
      </c>
      <c r="G60">
        <f>G$2*EXP(- G$1 * ($B60*_c+'Input spectra'!$Q59))</f>
        <v>1.7407288874284471E-2</v>
      </c>
      <c r="H60">
        <f>H$2*EXP(- H$1 * ($B60*_c+'Input spectra'!$Q59))</f>
        <v>1.6676429075529499E-2</v>
      </c>
      <c r="I60">
        <f>I$2*EXP(- I$1 * ($B60*_c+'Input spectra'!$Q59))</f>
        <v>1.5975342487153026E-2</v>
      </c>
      <c r="J60">
        <f>J$2*EXP(- J$1 * ($B60*_c+'Input spectra'!$Q59))</f>
        <v>1.5302842470095153E-2</v>
      </c>
      <c r="K60">
        <f>K$2*EXP(- K$1 * ($B60*_c+'Input spectra'!$Q59))</f>
        <v>1.4657788902302465E-2</v>
      </c>
      <c r="L60">
        <f>L$2*EXP(- L$1 * ($B60*_c+'Input spectra'!$Q59))</f>
        <v>1.4039086378785398E-2</v>
      </c>
      <c r="M60">
        <f>M$2*EXP(- M$1 * ($B60*_c+'Input spectra'!$Q59))</f>
        <v>1.3445682480597755E-2</v>
      </c>
      <c r="N60">
        <f>N$2*EXP(- N$1 * ($B60*_c+'Input spectra'!$Q59))</f>
        <v>1.2876566110121846E-2</v>
      </c>
      <c r="O60">
        <f>O$2*EXP(- O$1 * ($B60*_c+'Input spectra'!$Q59))</f>
        <v>1.2330765890141447E-2</v>
      </c>
      <c r="P60">
        <f>P$2*EXP(- P$1 * ($B60*_c+'Input spectra'!$Q59))</f>
        <v>1.1807348624279557E-2</v>
      </c>
      <c r="Q60">
        <f>Q$2*EXP(- Q$1 * ($B60*_c+'Input spectra'!$Q59))</f>
        <v>1.130541781646939E-2</v>
      </c>
      <c r="R60">
        <f>R$2*EXP(- R$1 * ($B60*_c+'Input spectra'!$Q59))</f>
        <v>1.0824112247215021E-2</v>
      </c>
      <c r="S60">
        <f>S$2*EXP(- S$1 * ($B60*_c+'Input spectra'!$Q59))</f>
        <v>1.0362604604482586E-2</v>
      </c>
      <c r="T60">
        <f>T$2*EXP(- T$1 * ($B60*_c+'Input spectra'!$Q59))</f>
        <v>9.9201001671445788E-3</v>
      </c>
      <c r="U60">
        <f>U$2*EXP(- U$1 * ($B60*_c+'Input spectra'!$Q59))</f>
        <v>9.4958355389781323E-3</v>
      </c>
      <c r="V60">
        <f>V$2*EXP(- V$1 * ($B60*_c+'Input spectra'!$Q59))</f>
        <v>9.0890774312936354E-3</v>
      </c>
      <c r="W60">
        <f>W$2*EXP(- W$1 * ($B60*_c+'Input spectra'!$Q59))</f>
        <v>8.6991214923426707E-3</v>
      </c>
      <c r="X60">
        <f>X$2*EXP(- X$1 * ($B60*_c+'Input spectra'!$Q59))</f>
        <v>8.3252911817242679E-3</v>
      </c>
      <c r="Y60">
        <f>Y$2*EXP(- Y$1 * ($B60*_c+'Input spectra'!$Q59))</f>
        <v>7.966936688075632E-3</v>
      </c>
      <c r="Z60">
        <f>Z$2*EXP(- Z$1 * ($B60*_c+'Input spectra'!$Q59))</f>
        <v>7.6234338883983694E-3</v>
      </c>
      <c r="AA60">
        <f>AA$2*EXP(- AA$1 * ($B60*_c+'Input spectra'!$Q59))</f>
        <v>7.294183347433523E-3</v>
      </c>
      <c r="AB60">
        <f>AB$2*EXP(- AB$1 * ($B60*_c+'Input spectra'!$Q59))</f>
        <v>6.9786093555587641E-3</v>
      </c>
      <c r="AC60">
        <f>AC$2*EXP(- AC$1 * ($B60*_c+'Input spectra'!$Q59))</f>
        <v>6.6761590037387542E-3</v>
      </c>
      <c r="AD60">
        <f>AD$2*EXP(- AD$1 * ($B60*_c+'Input spectra'!$Q59))</f>
        <v>6.3863012941153732E-3</v>
      </c>
      <c r="AE60">
        <f>AE$2*EXP(- AE$1 * ($B60*_c+'Input spectra'!$Q59))</f>
        <v>6.1085262848778908E-3</v>
      </c>
      <c r="AF60">
        <f>AF$2*EXP(- AF$1 * ($B60*_c+'Input spectra'!$Q59))</f>
        <v>5.842344268104668E-3</v>
      </c>
      <c r="AG60">
        <f>AG$2*EXP(- AG$1 * ($B60*_c+'Input spectra'!$Q59))</f>
        <v>5.5872849793175668E-3</v>
      </c>
      <c r="AH60">
        <f>AH$2*EXP(- AH$1 * ($B60*_c+'Input spectra'!$Q59))</f>
        <v>5.3428968375378184E-3</v>
      </c>
      <c r="AI60">
        <f>AI$2*EXP(- AI$1 * ($B60*_c+'Input spectra'!$Q59))</f>
        <v>5.1087462146780721E-3</v>
      </c>
      <c r="AJ60">
        <f>AJ$2*EXP(- AJ$1 * ($B60*_c+'Input spectra'!$Q59))</f>
        <v>4.8844167331494439E-3</v>
      </c>
      <c r="AK60">
        <f>AK$2*EXP(- AK$1 * ($B60*_c+'Input spectra'!$Q59))</f>
        <v>4.6695085906049349E-3</v>
      </c>
      <c r="AL60">
        <f>AL$2*EXP(- AL$1 * ($B60*_c+'Input spectra'!$Q59))</f>
        <v>4.4636379107814168E-3</v>
      </c>
      <c r="AM60">
        <f>AM$2*EXP(- AM$1 * ($B60*_c+'Input spectra'!$Q59))</f>
        <v>4.2664361194417891E-3</v>
      </c>
      <c r="AN60">
        <f>AN$2*EXP(- AN$1 * ($B60*_c+'Input spectra'!$Q59))</f>
        <v>4.0775493444567702E-3</v>
      </c>
      <c r="AO60">
        <f>AO$2*EXP(- AO$1 * ($B60*_c+'Input spectra'!$Q59))</f>
        <v>3.8966378391022231E-3</v>
      </c>
      <c r="AP60">
        <f>AP$2*EXP(- AP$1 * ($B60*_c+'Input spectra'!$Q59))</f>
        <v>3.7233754276829963E-3</v>
      </c>
      <c r="AQ60">
        <f>AQ$2*EXP(- AQ$1 * ($B60*_c+'Input spectra'!$Q59))</f>
        <v>3.5574489726280184E-3</v>
      </c>
      <c r="AR60">
        <f>AR$2*EXP(- AR$1 * ($B60*_c+'Input spectra'!$Q59))</f>
        <v>3.3985578622338581E-3</v>
      </c>
      <c r="AS60">
        <f>AS$2*EXP(- AS$1 * ($B60*_c+'Input spectra'!$Q59))</f>
        <v>3.2464135182651973E-3</v>
      </c>
      <c r="AT60">
        <f>AT$2*EXP(- AT$1 * ($B60*_c+'Input spectra'!$Q59))</f>
        <v>3.100738922650806E-3</v>
      </c>
      <c r="AU60">
        <f>AU$2*EXP(- AU$1 * ($B60*_c+'Input spectra'!$Q59))</f>
        <v>2.9612681625424504E-3</v>
      </c>
      <c r="AV60">
        <f>AV$2*EXP(- AV$1 * ($B60*_c+'Input spectra'!$Q59))</f>
        <v>2.8277459930321101E-3</v>
      </c>
      <c r="AW60">
        <f>AW$2*EXP(- AW$1 * ($B60*_c+'Input spectra'!$Q59))</f>
        <v>2.4372153773883003E-3</v>
      </c>
      <c r="AX60">
        <f>AX$2*EXP(- AX$1 * ($B60*_c+'Input spectra'!$Q59))</f>
        <v>2.0191919688910312E-3</v>
      </c>
      <c r="AY60">
        <f>AY$2*EXP(- AY$1 * ($B60*_c+'Input spectra'!$Q59))</f>
        <v>1.762367056121009E-3</v>
      </c>
      <c r="AZ60">
        <f>AZ$2*EXP(- AZ$1 * ($B60*_c+'Input spectra'!$Q59))</f>
        <v>1.5652615210474837E-3</v>
      </c>
      <c r="BA60">
        <f>BA$2*EXP(- BA$1 * ($B60*_c+'Input spectra'!$Q59))</f>
        <v>1.4039721260189367E-3</v>
      </c>
      <c r="BB60">
        <f>BB$2*EXP(- BB$1 * ($B60*_c+'Input spectra'!$Q59))</f>
        <v>1.2676972296788655E-3</v>
      </c>
      <c r="BC60">
        <f>BC$2*EXP(- BC$1 * ($B60*_c+'Input spectra'!$Q59))</f>
        <v>1.1502916111133304E-3</v>
      </c>
      <c r="BD60">
        <f>BD$2*EXP(- BD$1 * ($B60*_c+'Input spectra'!$Q59))</f>
        <v>1.0477936867725761E-3</v>
      </c>
      <c r="BE60">
        <f>BE$2*EXP(- BE$1 * ($B60*_c+'Input spectra'!$Q59))</f>
        <v>9.5744069124545459E-4</v>
      </c>
      <c r="BF60">
        <f>BF$2*EXP(- BF$1 * ($B60*_c+'Input spectra'!$Q59))</f>
        <v>8.7719962511688886E-4</v>
      </c>
      <c r="BG60">
        <f>BG$2*EXP(- BG$1 * ($B60*_c+'Input spectra'!$Q59))</f>
        <v>8.0551542028175778E-4</v>
      </c>
      <c r="BH60">
        <f>BH$2*EXP(- BH$1 * ($B60*_c+'Input spectra'!$Q59))</f>
        <v>7.4116349670367058E-4</v>
      </c>
      <c r="BI60">
        <f>BI$2*EXP(- BI$1 * ($B60*_c+'Input spectra'!$Q59))</f>
        <v>6.8315757142490923E-4</v>
      </c>
      <c r="BJ60">
        <f>BJ$2*EXP(- BJ$1 * ($B60*_c+'Input spectra'!$Q59))</f>
        <v>6.3068896014135207E-4</v>
      </c>
      <c r="BK60">
        <f>BK$2*EXP(- BK$1 * ($B60*_c+'Input spectra'!$Q59))</f>
        <v>5.8308491667088567E-4</v>
      </c>
      <c r="BL60">
        <f>BL$2*EXP(- BL$1 * ($B60*_c+'Input spectra'!$Q59))</f>
        <v>5.3977904623027948E-4</v>
      </c>
      <c r="BM60">
        <f>BM$2*EXP(- BM$1 * ($B60*_c+'Input spectra'!$Q59))</f>
        <v>5.0028968686066145E-4</v>
      </c>
      <c r="BN60">
        <f>BN$2*EXP(- BN$1 * ($B60*_c+'Input spectra'!$Q59))</f>
        <v>4.6420372900826776E-4</v>
      </c>
      <c r="BO60">
        <f>BO$2*EXP(- BO$1 * ($B60*_c+'Input spectra'!$Q59))</f>
        <v>4.3116425452927791E-4</v>
      </c>
      <c r="BP60">
        <f>BP$2*EXP(- BP$1 * ($B60*_c+'Input spectra'!$Q59))</f>
        <v>4.0086092541167563E-4</v>
      </c>
      <c r="BQ60">
        <f>BQ$2*EXP(- BQ$1 * ($B60*_c+'Input spectra'!$Q59))</f>
        <v>3.7302239518339136E-4</v>
      </c>
      <c r="BR60">
        <f>BR$2*EXP(- BR$1 * ($B60*_c+'Input spectra'!$Q59))</f>
        <v>3.4741023655783233E-4</v>
      </c>
      <c r="BS60">
        <f>BS$2*EXP(- BS$1 * ($B60*_c+'Input spectra'!$Q59))</f>
        <v>3.2381402476627021E-4</v>
      </c>
      <c r="BT60">
        <f>BT$2*EXP(- BT$1 * ($B60*_c+'Input spectra'!$Q59))</f>
        <v>3.0204731488170773E-4</v>
      </c>
      <c r="BU60">
        <f>BU$2*EXP(- BU$1 * ($B60*_c+'Input spectra'!$Q59))</f>
        <v>2.8194431987720254E-4</v>
      </c>
      <c r="BV60">
        <f>BV$2*EXP(- BV$1 * ($B60*_c+'Input spectra'!$Q59))</f>
        <v>2.6335714446778965E-4</v>
      </c>
      <c r="BW60">
        <f>BW$2*EXP(- BW$1 * ($B60*_c+'Input spectra'!$Q59))</f>
        <v>2.4615346448220805E-4</v>
      </c>
      <c r="BX60">
        <f>BX$2*EXP(- BX$1 * ($B60*_c+'Input spectra'!$Q59))</f>
        <v>2.3021456683067481E-4</v>
      </c>
      <c r="BY60">
        <f>BY$2*EXP(- BY$1 * ($B60*_c+'Input spectra'!$Q59))</f>
        <v>2.1543368388067419E-4</v>
      </c>
      <c r="BZ60">
        <f>BZ$2*EXP(- BZ$1 * ($B60*_c+'Input spectra'!$Q59))</f>
        <v>2.0171457011531116E-4</v>
      </c>
      <c r="CA60">
        <f>CA$2*EXP(- CA$1 * ($B60*_c+'Input spectra'!$Q59))</f>
        <v>1.8897027962642128E-4</v>
      </c>
      <c r="CB60">
        <f>CB$2*EXP(- CB$1 * ($B60*_c+'Input spectra'!$Q59))</f>
        <v>1.7712211119266588E-4</v>
      </c>
      <c r="CC60">
        <f>CC$2*EXP(- CC$1 * ($B60*_c+'Input spectra'!$Q59))</f>
        <v>1.6609869405185155E-4</v>
      </c>
      <c r="CD60">
        <f>CD$2*EXP(- CD$1 * ($B60*_c+'Input spectra'!$Q59))</f>
        <v>1.5583519245610124E-4</v>
      </c>
      <c r="CE60">
        <f>CE$2*EXP(- CE$1 * ($B60*_c+'Input spectra'!$Q59))</f>
        <v>1.4627261103187795E-4</v>
      </c>
      <c r="CF60">
        <f>CF$2*EXP(- CF$1 * ($B60*_c+'Input spectra'!$Q59))</f>
        <v>1.3735718609929619E-4</v>
      </c>
      <c r="CG60">
        <f>CG$2*EXP(- CG$1 * ($B60*_c+'Input spectra'!$Q59))</f>
        <v>1.2903985061866411E-4</v>
      </c>
      <c r="CH60">
        <f>CH$2*EXP(- CH$1 * ($B60*_c+'Input spectra'!$Q59))</f>
        <v>1.2127576246329135E-4</v>
      </c>
      <c r="CI60">
        <f>CI$2*EXP(- CI$1 * ($B60*_c+'Input spectra'!$Q59))</f>
        <v>1.1402388736969171E-4</v>
      </c>
      <c r="CJ60">
        <f>CJ$2*EXP(- CJ$1 * ($B60*_c+'Input spectra'!$Q59))</f>
        <v>1.0724662926837482E-4</v>
      </c>
      <c r="CK60">
        <f>CK$2*EXP(- CK$1 * ($B60*_c+'Input spectra'!$Q59))</f>
        <v>1.0090950181133136E-4</v>
      </c>
      <c r="CL60">
        <f>CL$2*EXP(- CL$1 * ($B60*_c+'Input spectra'!$Q59))</f>
        <v>9.4980835833309265E-5</v>
      </c>
      <c r="CM60">
        <f>CM$2*EXP(- CM$1 * ($B60*_c+'Input spectra'!$Q59))</f>
        <v>8.9431518250017043E-5</v>
      </c>
      <c r="CN60">
        <f>CN$2*EXP(- CN$1 * ($B60*_c+'Input spectra'!$Q59))</f>
        <v>8.4234758536582308E-5</v>
      </c>
      <c r="CO60">
        <f>CO$2*EXP(- CO$1 * ($B60*_c+'Input spectra'!$Q59))</f>
        <v>7.9365879467010038E-5</v>
      </c>
      <c r="CP60">
        <f>CP$2*EXP(- CP$1 * ($B60*_c+'Input spectra'!$Q59))</f>
        <v>7.4802129248442779E-5</v>
      </c>
      <c r="CQ60">
        <f>CQ$2*EXP(- CQ$1 * ($B60*_c+'Input spectra'!$Q59))</f>
        <v>4.6693745823185798E-5</v>
      </c>
      <c r="CR60">
        <f>CR$2*EXP(- CR$1 * ($B60*_c+'Input spectra'!$Q59))</f>
        <v>2.9404732843650441E-5</v>
      </c>
      <c r="CS60">
        <f>CS$2*EXP(- CS$1 * ($B60*_c+'Input spectra'!$Q59))</f>
        <v>1.9743770482415615E-5</v>
      </c>
      <c r="CT60">
        <f>CT$2*EXP(- CT$1 * ($B60*_c+'Input spectra'!$Q59))</f>
        <v>1.3316662418251292E-5</v>
      </c>
      <c r="CU60">
        <f>CU$2*EXP(- CU$1 * ($B60*_c+'Input spectra'!$Q59))</f>
        <v>8.8158078083806455E-6</v>
      </c>
      <c r="CV60">
        <f>CV$2*EXP(- CV$1 * ($B60*_c+'Input spectra'!$Q59))</f>
        <v>5.618597092400494E-6</v>
      </c>
      <c r="CW60">
        <f>CW$2*EXP(- CW$1 * ($B60*_c+'Input spectra'!$Q59))</f>
        <v>3.3641979508383181E-6</v>
      </c>
      <c r="CX60">
        <f>CX$2*EXP(- CX$1 * ($B60*_c+'Input spectra'!$Q59))</f>
        <v>1.818867728569447E-6</v>
      </c>
      <c r="CY60">
        <f>CY$2*EXP(- CY$1 * ($B60*_c+'Input spectra'!$Q59))</f>
        <v>8.1999752076680992E-7</v>
      </c>
      <c r="CZ60">
        <f>CZ$2*EXP(- CZ$1 * ($B60*_c+'Input spectra'!$Q59))</f>
        <v>2.4878446172765267E-7</v>
      </c>
      <c r="DA60">
        <f>DA$2*EXP(- DA$1 * ($B60*_c+'Input spectra'!$Q59))</f>
        <v>1.532184715317187E-8</v>
      </c>
      <c r="DB60">
        <f>DB$2*EXP(- DB$1 * ($B60*_c+'Input spectra'!$Q59))</f>
        <v>0</v>
      </c>
      <c r="DC60">
        <f>DC$2*EXP(- DC$1 * ($B60*_c+'Input spectra'!$Q59))</f>
        <v>0</v>
      </c>
      <c r="DD60">
        <f>DD$2*EXP(- DD$1 * ($B60*_c+'Input spectra'!$Q59))</f>
        <v>0</v>
      </c>
      <c r="DE60">
        <f>DE$2*EXP(- DE$1 * ($B60*_c+'Input spectra'!$Q59))</f>
        <v>0</v>
      </c>
      <c r="DF60">
        <f>DF$2*EXP(- DF$1 * ($B60*_c+'Input spectra'!$Q59))</f>
        <v>0</v>
      </c>
      <c r="DG60">
        <f>DG$2*EXP(- DG$1 * ($B60*_c+'Input spectra'!$Q59))</f>
        <v>0</v>
      </c>
      <c r="DH60">
        <f>DH$2*EXP(- DH$1 * ($B60*_c+'Input spectra'!$Q59))</f>
        <v>0</v>
      </c>
      <c r="DI60">
        <f>DI$2*EXP(- DI$1 * ($B60*_c+'Input spectra'!$Q59))</f>
        <v>0</v>
      </c>
      <c r="DJ60">
        <f>DJ$2*EXP(- DJ$1 * ($B60*_c+'Input spectra'!$Q59))</f>
        <v>0</v>
      </c>
      <c r="DK60">
        <f>DK$2*EXP(- DK$1 * ($B60*_c+'Input spectra'!$Q59))</f>
        <v>0</v>
      </c>
      <c r="DL60">
        <f>DL$2*EXP(- DL$1 * ($B60*_c+'Input spectra'!$Q59))</f>
        <v>0</v>
      </c>
      <c r="DM60">
        <f>DM$2*EXP(- DM$1 * ($B60*_c+'Input spectra'!$Q59))</f>
        <v>0</v>
      </c>
      <c r="DN60">
        <f>DN$2*EXP(- DN$1 * ($B60*_c+'Input spectra'!$Q59))</f>
        <v>0</v>
      </c>
      <c r="DO60">
        <f>DO$2*EXP(- DO$1 * ($B60*_c+'Input spectra'!$Q59))</f>
        <v>0</v>
      </c>
      <c r="DP60">
        <f>DP$2*EXP(- DP$1 * ($B60*_c+'Input spectra'!$Q59))</f>
        <v>0</v>
      </c>
      <c r="DQ60">
        <f>DQ$2*EXP(- DQ$1 * ($B60*_c+'Input spectra'!$Q59))</f>
        <v>0</v>
      </c>
      <c r="DR60">
        <f>DR$2*EXP(- DR$1 * ($B60*_c+'Input spectra'!$Q59))</f>
        <v>0</v>
      </c>
      <c r="DS60">
        <f>DS$2*EXP(- DS$1 * ($B60*_c+'Input spectra'!$Q59))</f>
        <v>0</v>
      </c>
      <c r="DT60">
        <f>DT$2*EXP(- DT$1 * ($B60*_c+'Input spectra'!$Q59))</f>
        <v>0</v>
      </c>
      <c r="DU60">
        <f>DU$2*EXP(- DU$1 * ($B60*_c+'Input spectra'!$Q59))</f>
        <v>0</v>
      </c>
      <c r="DV60">
        <f>DV$2*EXP(- DV$1 * ($B60*_c+'Input spectra'!$Q59))</f>
        <v>0</v>
      </c>
      <c r="DW60">
        <f>DW$2*EXP(- DW$1 * ($B60*_c+'Input spectra'!$Q59))</f>
        <v>0</v>
      </c>
      <c r="DX60">
        <f>DX$2*EXP(- DX$1 * ($B60*_c+'Input spectra'!$Q59))</f>
        <v>0</v>
      </c>
      <c r="DY60">
        <f>DY$2*EXP(- DY$1 * ($B60*_c+'Input spectra'!$Q59))</f>
        <v>0</v>
      </c>
      <c r="DZ60">
        <f>DZ$2*EXP(- DZ$1 * ($B60*_c+'Input spectra'!$Q59))</f>
        <v>0</v>
      </c>
      <c r="EA60">
        <f>EA$2*EXP(- EA$1 * ($B60*_c+'Input spectra'!$Q59))</f>
        <v>0</v>
      </c>
      <c r="EB60">
        <f>EB$2*EXP(- EB$1 * ($B60*_c+'Input spectra'!$Q59))</f>
        <v>0</v>
      </c>
      <c r="EC60">
        <f>EC$2*EXP(- EC$1 * ($B60*_c+'Input spectra'!$Q59))</f>
        <v>0</v>
      </c>
      <c r="ED60">
        <f>ED$2*EXP(- ED$1 * ($B60*_c+'Input spectra'!$Q59))</f>
        <v>0</v>
      </c>
      <c r="EE60">
        <f>EE$2*EXP(- EE$1 * ($B60*_c+'Input spectra'!$Q59))</f>
        <v>0</v>
      </c>
      <c r="EF60">
        <f>EF$2*EXP(- EF$1 * ($B60*_c+'Input spectra'!$Q59))</f>
        <v>0</v>
      </c>
      <c r="EG60">
        <f>EG$2*EXP(- EG$1 * ($B60*_c+'Input spectra'!$Q59))</f>
        <v>0</v>
      </c>
      <c r="EH60">
        <f>EH$2*EXP(- EH$1 * ($B60*_c+'Input spectra'!$Q59))</f>
        <v>0</v>
      </c>
      <c r="EI60">
        <f>EI$2*EXP(- EI$1 * ($B60*_c+'Input spectra'!$Q59))</f>
        <v>0</v>
      </c>
      <c r="EJ60">
        <f>EJ$2*EXP(- EJ$1 * ($B60*_c+'Input spectra'!$Q59))</f>
        <v>0</v>
      </c>
      <c r="EK60">
        <f>EK$2*EXP(- EK$1 * ($B60*_c+'Input spectra'!$Q59))</f>
        <v>0</v>
      </c>
      <c r="EL60">
        <f>EL$2*EXP(- EL$1 * ($B60*_c+'Input spectra'!$Q59))</f>
        <v>0</v>
      </c>
      <c r="EM60">
        <f>EM$2*EXP(- EM$1 * ($B60*_c+'Input spectra'!$Q59))</f>
        <v>0</v>
      </c>
      <c r="EN60">
        <f>EN$2*EXP(- EN$1 * ($B60*_c+'Input spectra'!$Q59))</f>
        <v>0</v>
      </c>
      <c r="EO60">
        <f>EO$2*EXP(- EO$1 * ($B60*_c+'Input spectra'!$Q59))</f>
        <v>0</v>
      </c>
      <c r="EP60">
        <f>EP$2*EXP(- EP$1 * ($B60*_c+'Input spectra'!$Q59))</f>
        <v>0</v>
      </c>
      <c r="EQ60">
        <f>EQ$2*EXP(- EQ$1 * ($B60*_c+'Input spectra'!$Q59))</f>
        <v>0</v>
      </c>
      <c r="ER60">
        <f>ER$2*EXP(- ER$1 * ($B60*_c+'Input spectra'!$Q59))</f>
        <v>0</v>
      </c>
      <c r="ES60">
        <f>ES$2*EXP(- ES$1 * ($B60*_c+'Input spectra'!$Q59))</f>
        <v>0</v>
      </c>
      <c r="ET60">
        <f>ET$2*EXP(- ET$1 * ($B60*_c+'Input spectra'!$Q59))</f>
        <v>0</v>
      </c>
      <c r="EU60">
        <f>EU$2*EXP(- EU$1 * ($B60*_c+'Input spectra'!$Q59))</f>
        <v>0</v>
      </c>
      <c r="EV60">
        <f>EV$2*EXP(- EV$1 * ($B60*_c+'Input spectra'!$Q59))</f>
        <v>0</v>
      </c>
      <c r="EW60">
        <f>EW$2*EXP(- EW$1 * ($B60*_c+'Input spectra'!$Q59))</f>
        <v>0</v>
      </c>
      <c r="EY60">
        <f t="shared" si="0"/>
        <v>0.44525765219842905</v>
      </c>
      <c r="FB60">
        <f>(1-EXP(-(B60*_c+'Input spectra'!$Q59)*_t))/2</f>
        <v>8.1033422444925063E-2</v>
      </c>
      <c r="FC60">
        <f>LN(1-FB60)/(-(B60*_c+'Input spectra'!$Q59))</f>
        <v>0.23896330671651125</v>
      </c>
    </row>
    <row r="61" spans="1:159" x14ac:dyDescent="0.25">
      <c r="A61">
        <v>570</v>
      </c>
      <c r="B61">
        <f>'Input spectra'!B60</f>
        <v>4.5385749919163304E-3</v>
      </c>
      <c r="C61">
        <f>C$2*EXP(- C$1 * ($B61*_c+'Input spectra'!$Q60))</f>
        <v>2.0653927966864227E-2</v>
      </c>
      <c r="D61">
        <f>D$2*EXP(- D$1 * ($B61*_c+'Input spectra'!$Q60))</f>
        <v>2.0118331122727741E-2</v>
      </c>
      <c r="E61">
        <f>E$2*EXP(- E$1 * ($B61*_c+'Input spectra'!$Q60))</f>
        <v>1.959556873046376E-2</v>
      </c>
      <c r="F61">
        <f>F$2*EXP(- F$1 * ($B61*_c+'Input spectra'!$Q60))</f>
        <v>1.9085347592371509E-2</v>
      </c>
      <c r="G61">
        <f>G$2*EXP(- G$1 * ($B61*_c+'Input spectra'!$Q60))</f>
        <v>1.8587380997341453E-2</v>
      </c>
      <c r="H61">
        <f>H$2*EXP(- H$1 * ($B61*_c+'Input spectra'!$Q60))</f>
        <v>1.8101388580614216E-2</v>
      </c>
      <c r="I61">
        <f>I$2*EXP(- I$1 * ($B61*_c+'Input spectra'!$Q60))</f>
        <v>1.7627096186519357E-2</v>
      </c>
      <c r="J61">
        <f>J$2*EXP(- J$1 * ($B61*_c+'Input spectra'!$Q60))</f>
        <v>1.7164235734131703E-2</v>
      </c>
      <c r="K61">
        <f>K$2*EXP(- K$1 * ($B61*_c+'Input spectra'!$Q60))</f>
        <v>1.6712545085783938E-2</v>
      </c>
      <c r="L61">
        <f>L$2*EXP(- L$1 * ($B61*_c+'Input spectra'!$Q60))</f>
        <v>1.6271767918375559E-2</v>
      </c>
      <c r="M61">
        <f>M$2*EXP(- M$1 * ($B61*_c+'Input spectra'!$Q60))</f>
        <v>1.5841653597419635E-2</v>
      </c>
      <c r="N61">
        <f>N$2*EXP(- N$1 * ($B61*_c+'Input spectra'!$Q60))</f>
        <v>1.5421957053769747E-2</v>
      </c>
      <c r="O61">
        <f>O$2*EXP(- O$1 * ($B61*_c+'Input spectra'!$Q60))</f>
        <v>1.501243866297107E-2</v>
      </c>
      <c r="P61">
        <f>P$2*EXP(- P$1 * ($B61*_c+'Input spectra'!$Q60))</f>
        <v>1.4612864127180297E-2</v>
      </c>
      <c r="Q61">
        <f>Q$2*EXP(- Q$1 * ($B61*_c+'Input spectra'!$Q60))</f>
        <v>1.4223004359600638E-2</v>
      </c>
      <c r="R61">
        <f>R$2*EXP(- R$1 * ($B61*_c+'Input spectra'!$Q60))</f>
        <v>1.384263537137896E-2</v>
      </c>
      <c r="S61">
        <f>S$2*EXP(- S$1 * ($B61*_c+'Input spectra'!$Q60))</f>
        <v>1.3471538160913414E-2</v>
      </c>
      <c r="T61">
        <f>T$2*EXP(- T$1 * ($B61*_c+'Input spectra'!$Q60))</f>
        <v>1.3109498605520839E-2</v>
      </c>
      <c r="U61">
        <f>U$2*EXP(- U$1 * ($B61*_c+'Input spectra'!$Q60))</f>
        <v>1.2756307355414387E-2</v>
      </c>
      <c r="V61">
        <f>V$2*EXP(- V$1 * ($B61*_c+'Input spectra'!$Q60))</f>
        <v>1.2411759729942797E-2</v>
      </c>
      <c r="W61">
        <f>W$2*EXP(- W$1 * ($B61*_c+'Input spectra'!$Q60))</f>
        <v>1.207565561604374E-2</v>
      </c>
      <c r="X61">
        <f>X$2*EXP(- X$1 * ($B61*_c+'Input spectra'!$Q60))</f>
        <v>1.1747799368864683E-2</v>
      </c>
      <c r="Y61">
        <f>Y$2*EXP(- Y$1 * ($B61*_c+'Input spectra'!$Q60))</f>
        <v>1.1427999714505675E-2</v>
      </c>
      <c r="Z61">
        <f>Z$2*EXP(- Z$1 * ($B61*_c+'Input spectra'!$Q60))</f>
        <v>1.1116069654839359E-2</v>
      </c>
      <c r="AA61">
        <f>AA$2*EXP(- AA$1 * ($B61*_c+'Input spectra'!$Q60))</f>
        <v>1.0811826374364591E-2</v>
      </c>
      <c r="AB61">
        <f>AB$2*EXP(- AB$1 * ($B61*_c+'Input spectra'!$Q60))</f>
        <v>1.0515091149050703E-2</v>
      </c>
      <c r="AC61">
        <f>AC$2*EXP(- AC$1 * ($B61*_c+'Input spectra'!$Q60))</f>
        <v>1.0225689257130618E-2</v>
      </c>
      <c r="AD61">
        <f>AD$2*EXP(- AD$1 * ($B61*_c+'Input spectra'!$Q60))</f>
        <v>9.9434498918017106E-3</v>
      </c>
      <c r="AE61">
        <f>AE$2*EXP(- AE$1 * ($B61*_c+'Input spectra'!$Q60))</f>
        <v>9.6682060757942011E-3</v>
      </c>
      <c r="AF61">
        <f>AF$2*EXP(- AF$1 * ($B61*_c+'Input spectra'!$Q60))</f>
        <v>9.3997945777677516E-3</v>
      </c>
      <c r="AG61">
        <f>AG$2*EXP(- AG$1 * ($B61*_c+'Input spectra'!$Q60))</f>
        <v>9.1380558304977495E-3</v>
      </c>
      <c r="AH61">
        <f>AH$2*EXP(- AH$1 * ($B61*_c+'Input spectra'!$Q60))</f>
        <v>8.8828338508134628E-3</v>
      </c>
      <c r="AI61">
        <f>AI$2*EXP(- AI$1 * ($B61*_c+'Input spectra'!$Q60))</f>
        <v>8.6339761612512101E-3</v>
      </c>
      <c r="AJ61">
        <f>AJ$2*EXP(- AJ$1 * ($B61*_c+'Input spectra'!$Q60))</f>
        <v>8.3913337133862814E-3</v>
      </c>
      <c r="AK61">
        <f>AK$2*EXP(- AK$1 * ($B61*_c+'Input spectra'!$Q60))</f>
        <v>8.1547608128082604E-3</v>
      </c>
      <c r="AL61">
        <f>AL$2*EXP(- AL$1 * ($B61*_c+'Input spectra'!$Q60))</f>
        <v>7.924115045705003E-3</v>
      </c>
      <c r="AM61">
        <f>AM$2*EXP(- AM$1 * ($B61*_c+'Input spectra'!$Q60))</f>
        <v>7.6992572070213238E-3</v>
      </c>
      <c r="AN61">
        <f>AN$2*EXP(- AN$1 * ($B61*_c+'Input spectra'!$Q60))</f>
        <v>7.4800512301591631E-3</v>
      </c>
      <c r="AO61">
        <f>AO$2*EXP(- AO$1 * ($B61*_c+'Input spectra'!$Q60))</f>
        <v>7.2663641181866323E-3</v>
      </c>
      <c r="AP61">
        <f>AP$2*EXP(- AP$1 * ($B61*_c+'Input spectra'!$Q60))</f>
        <v>7.0580658765240605E-3</v>
      </c>
      <c r="AQ61">
        <f>AQ$2*EXP(- AQ$1 * ($B61*_c+'Input spectra'!$Q60))</f>
        <v>6.8550294470758749E-3</v>
      </c>
      <c r="AR61">
        <f>AR$2*EXP(- AR$1 * ($B61*_c+'Input spectra'!$Q60))</f>
        <v>6.6571306437776812E-3</v>
      </c>
      <c r="AS61">
        <f>AS$2*EXP(- AS$1 * ($B61*_c+'Input spectra'!$Q60))</f>
        <v>6.4642480895286403E-3</v>
      </c>
      <c r="AT61">
        <f>AT$2*EXP(- AT$1 * ($B61*_c+'Input spectra'!$Q60))</f>
        <v>6.2762631544798862E-3</v>
      </c>
      <c r="AU61">
        <f>AU$2*EXP(- AU$1 * ($B61*_c+'Input spectra'!$Q60))</f>
        <v>6.0930598956502021E-3</v>
      </c>
      <c r="AV61">
        <f>AV$2*EXP(- AV$1 * ($B61*_c+'Input spectra'!$Q60))</f>
        <v>5.9145249978409652E-3</v>
      </c>
      <c r="AW61">
        <f>AW$2*EXP(- AW$1 * ($B61*_c+'Input spectra'!$Q60))</f>
        <v>5.1819730709500682E-3</v>
      </c>
      <c r="AX61">
        <f>AX$2*EXP(- AX$1 * ($B61*_c+'Input spectra'!$Q60))</f>
        <v>4.3641595385536932E-3</v>
      </c>
      <c r="AY61">
        <f>AY$2*EXP(- AY$1 * ($B61*_c+'Input spectra'!$Q60))</f>
        <v>3.8720516374111161E-3</v>
      </c>
      <c r="AZ61">
        <f>AZ$2*EXP(- AZ$1 * ($B61*_c+'Input spectra'!$Q60))</f>
        <v>3.4958553126444992E-3</v>
      </c>
      <c r="BA61">
        <f>BA$2*EXP(- BA$1 * ($B61*_c+'Input spectra'!$Q60))</f>
        <v>3.1874750370528729E-3</v>
      </c>
      <c r="BB61">
        <f>BB$2*EXP(- BB$1 * ($B61*_c+'Input spectra'!$Q60))</f>
        <v>2.9256718569172606E-3</v>
      </c>
      <c r="BC61">
        <f>BC$2*EXP(- BC$1 * ($B61*_c+'Input spectra'!$Q60))</f>
        <v>2.6986079257090658E-3</v>
      </c>
      <c r="BD61">
        <f>BD$2*EXP(- BD$1 * ($B61*_c+'Input spectra'!$Q60))</f>
        <v>2.498787832172885E-3</v>
      </c>
      <c r="BE61">
        <f>BE$2*EXP(- BE$1 * ($B61*_c+'Input spectra'!$Q60))</f>
        <v>2.3210647302157497E-3</v>
      </c>
      <c r="BF61">
        <f>BF$2*EXP(- BF$1 * ($B61*_c+'Input spectra'!$Q60))</f>
        <v>2.1617007576617661E-3</v>
      </c>
      <c r="BG61">
        <f>BG$2*EXP(- BG$1 * ($B61*_c+'Input spectra'!$Q60))</f>
        <v>2.0178680417900852E-3</v>
      </c>
      <c r="BH61">
        <f>BH$2*EXP(- BH$1 * ($B61*_c+'Input spectra'!$Q60))</f>
        <v>1.8873597596350462E-3</v>
      </c>
      <c r="BI61">
        <f>BI$2*EXP(- BI$1 * ($B61*_c+'Input spectra'!$Q60))</f>
        <v>1.7684114645097814E-3</v>
      </c>
      <c r="BJ61">
        <f>BJ$2*EXP(- BJ$1 * ($B61*_c+'Input spectra'!$Q60))</f>
        <v>1.6595847326505337E-3</v>
      </c>
      <c r="BK61">
        <f>BK$2*EXP(- BK$1 * ($B61*_c+'Input spectra'!$Q60))</f>
        <v>1.5596881595979872E-3</v>
      </c>
      <c r="BL61">
        <f>BL$2*EXP(- BL$1 * ($B61*_c+'Input spectra'!$Q60))</f>
        <v>1.4677218369728484E-3</v>
      </c>
      <c r="BM61">
        <f>BM$2*EXP(- BM$1 * ($B61*_c+'Input spectra'!$Q60))</f>
        <v>1.382837188904658E-3</v>
      </c>
      <c r="BN61">
        <f>BN$2*EXP(- BN$1 * ($B61*_c+'Input spectra'!$Q60))</f>
        <v>1.3043071989598484E-3</v>
      </c>
      <c r="BO61">
        <f>BO$2*EXP(- BO$1 * ($B61*_c+'Input spectra'!$Q60))</f>
        <v>1.2315038709052376E-3</v>
      </c>
      <c r="BP61">
        <f>BP$2*EXP(- BP$1 * ($B61*_c+'Input spectra'!$Q60))</f>
        <v>1.1638808523930738E-3</v>
      </c>
      <c r="BQ61">
        <f>BQ$2*EXP(- BQ$1 * ($B61*_c+'Input spectra'!$Q60))</f>
        <v>1.1009598243594152E-3</v>
      </c>
      <c r="BR61">
        <f>BR$2*EXP(- BR$1 * ($B61*_c+'Input spectra'!$Q60))</f>
        <v>1.0423196900000676E-3</v>
      </c>
      <c r="BS61">
        <f>BS$2*EXP(- BS$1 * ($B61*_c+'Input spectra'!$Q60))</f>
        <v>9.8758788057412062E-4</v>
      </c>
      <c r="BT61">
        <f>BT$2*EXP(- BT$1 * ($B61*_c+'Input spectra'!$Q60))</f>
        <v>9.3643328610991459E-4</v>
      </c>
      <c r="BU61">
        <f>BU$2*EXP(- BU$1 * ($B61*_c+'Input spectra'!$Q60))</f>
        <v>8.8856045037238635E-4</v>
      </c>
      <c r="BV61">
        <f>BV$2*EXP(- BV$1 * ($B61*_c+'Input spectra'!$Q60))</f>
        <v>8.4370476153175738E-4</v>
      </c>
      <c r="BW61">
        <f>BW$2*EXP(- BW$1 * ($B61*_c+'Input spectra'!$Q60))</f>
        <v>8.0162843569455355E-4</v>
      </c>
      <c r="BX61">
        <f>BX$2*EXP(- BX$1 * ($B61*_c+'Input spectra'!$Q60))</f>
        <v>7.6211713811385269E-4</v>
      </c>
      <c r="BY61">
        <f>BY$2*EXP(- BY$1 * ($B61*_c+'Input spectra'!$Q60))</f>
        <v>7.2497712195505252E-4</v>
      </c>
      <c r="BZ61">
        <f>BZ$2*EXP(- BZ$1 * ($B61*_c+'Input spectra'!$Q60))</f>
        <v>6.9003279062912547E-4</v>
      </c>
      <c r="CA61">
        <f>CA$2*EXP(- CA$1 * ($B61*_c+'Input spectra'!$Q60))</f>
        <v>6.571246094267077E-4</v>
      </c>
      <c r="CB61">
        <f>CB$2*EXP(- CB$1 * ($B61*_c+'Input spectra'!$Q60))</f>
        <v>6.2610730723514823E-4</v>
      </c>
      <c r="CC61">
        <f>CC$2*EXP(- CC$1 * ($B61*_c+'Input spectra'!$Q60))</f>
        <v>5.9684832072315612E-4</v>
      </c>
      <c r="CD61">
        <f>CD$2*EXP(- CD$1 * ($B61*_c+'Input spectra'!$Q60))</f>
        <v>5.6922644240925565E-4</v>
      </c>
      <c r="CE61">
        <f>CE$2*EXP(- CE$1 * ($B61*_c+'Input spectra'!$Q60))</f>
        <v>5.431306411233049E-4</v>
      </c>
      <c r="CF61">
        <f>CF$2*EXP(- CF$1 * ($B61*_c+'Input spectra'!$Q60))</f>
        <v>5.184590289871976E-4</v>
      </c>
      <c r="CG61">
        <f>CG$2*EXP(- CG$1 * ($B61*_c+'Input spectra'!$Q60))</f>
        <v>4.9511795352323964E-4</v>
      </c>
      <c r="CH61">
        <f>CH$2*EXP(- CH$1 * ($B61*_c+'Input spectra'!$Q60))</f>
        <v>4.7302119710151031E-4</v>
      </c>
      <c r="CI61">
        <f>CI$2*EXP(- CI$1 * ($B61*_c+'Input spectra'!$Q60))</f>
        <v>4.5208926885302998E-4</v>
      </c>
      <c r="CJ61">
        <f>CJ$2*EXP(- CJ$1 * ($B61*_c+'Input spectra'!$Q60))</f>
        <v>4.3224877654977954E-4</v>
      </c>
      <c r="CK61">
        <f>CK$2*EXP(- CK$1 * ($B61*_c+'Input spectra'!$Q60))</f>
        <v>4.1343186789759263E-4</v>
      </c>
      <c r="CL61">
        <f>CL$2*EXP(- CL$1 * ($B61*_c+'Input spectra'!$Q60))</f>
        <v>3.9557573229017008E-4</v>
      </c>
      <c r="CM61">
        <f>CM$2*EXP(- CM$1 * ($B61*_c+'Input spectra'!$Q60))</f>
        <v>3.7862215539931257E-4</v>
      </c>
      <c r="CN61">
        <f>CN$2*EXP(- CN$1 * ($B61*_c+'Input spectra'!$Q60))</f>
        <v>3.6251712008071379E-4</v>
      </c>
      <c r="CO61">
        <f>CO$2*EXP(- CO$1 * ($B61*_c+'Input spectra'!$Q60))</f>
        <v>3.4721044799797344E-4</v>
      </c>
      <c r="CP61">
        <f>CP$2*EXP(- CP$1 * ($B61*_c+'Input spectra'!$Q60))</f>
        <v>3.3265547714293893E-4</v>
      </c>
      <c r="CQ61">
        <f>CQ$2*EXP(- CQ$1 * ($B61*_c+'Input spectra'!$Q60))</f>
        <v>2.110868598020605E-4</v>
      </c>
      <c r="CR61">
        <f>CR$2*EXP(- CR$1 * ($B61*_c+'Input spectra'!$Q60))</f>
        <v>1.3512679884311449E-4</v>
      </c>
      <c r="CS61">
        <f>CS$2*EXP(- CS$1 * ($B61*_c+'Input spectra'!$Q60))</f>
        <v>9.2230828608352928E-5</v>
      </c>
      <c r="CT61">
        <f>CT$2*EXP(- CT$1 * ($B61*_c+'Input spectra'!$Q60))</f>
        <v>6.3235822698852064E-5</v>
      </c>
      <c r="CU61">
        <f>CU$2*EXP(- CU$1 * ($B61*_c+'Input spectra'!$Q60))</f>
        <v>4.2555104616284014E-5</v>
      </c>
      <c r="CV61">
        <f>CV$2*EXP(- CV$1 * ($B61*_c+'Input spectra'!$Q60))</f>
        <v>2.7570154833772216E-5</v>
      </c>
      <c r="CW61">
        <f>CW$2*EXP(- CW$1 * ($B61*_c+'Input spectra'!$Q60))</f>
        <v>1.6780875800436332E-5</v>
      </c>
      <c r="CX61">
        <f>CX$2*EXP(- CX$1 * ($B61*_c+'Input spectra'!$Q60))</f>
        <v>9.2226550398078914E-6</v>
      </c>
      <c r="CY61">
        <f>CY$2*EXP(- CY$1 * ($B61*_c+'Input spectra'!$Q60))</f>
        <v>4.226580574867136E-6</v>
      </c>
      <c r="CZ61">
        <f>CZ$2*EXP(- CZ$1 * ($B61*_c+'Input spectra'!$Q60))</f>
        <v>1.3035318042352349E-6</v>
      </c>
      <c r="DA61">
        <f>DA$2*EXP(- DA$1 * ($B61*_c+'Input spectra'!$Q60))</f>
        <v>8.160772503753561E-8</v>
      </c>
      <c r="DB61">
        <f>DB$2*EXP(- DB$1 * ($B61*_c+'Input spectra'!$Q60))</f>
        <v>0</v>
      </c>
      <c r="DC61">
        <f>DC$2*EXP(- DC$1 * ($B61*_c+'Input spectra'!$Q60))</f>
        <v>0</v>
      </c>
      <c r="DD61">
        <f>DD$2*EXP(- DD$1 * ($B61*_c+'Input spectra'!$Q60))</f>
        <v>0</v>
      </c>
      <c r="DE61">
        <f>DE$2*EXP(- DE$1 * ($B61*_c+'Input spectra'!$Q60))</f>
        <v>0</v>
      </c>
      <c r="DF61">
        <f>DF$2*EXP(- DF$1 * ($B61*_c+'Input spectra'!$Q60))</f>
        <v>0</v>
      </c>
      <c r="DG61">
        <f>DG$2*EXP(- DG$1 * ($B61*_c+'Input spectra'!$Q60))</f>
        <v>0</v>
      </c>
      <c r="DH61">
        <f>DH$2*EXP(- DH$1 * ($B61*_c+'Input spectra'!$Q60))</f>
        <v>0</v>
      </c>
      <c r="DI61">
        <f>DI$2*EXP(- DI$1 * ($B61*_c+'Input spectra'!$Q60))</f>
        <v>0</v>
      </c>
      <c r="DJ61">
        <f>DJ$2*EXP(- DJ$1 * ($B61*_c+'Input spectra'!$Q60))</f>
        <v>0</v>
      </c>
      <c r="DK61">
        <f>DK$2*EXP(- DK$1 * ($B61*_c+'Input spectra'!$Q60))</f>
        <v>0</v>
      </c>
      <c r="DL61">
        <f>DL$2*EXP(- DL$1 * ($B61*_c+'Input spectra'!$Q60))</f>
        <v>0</v>
      </c>
      <c r="DM61">
        <f>DM$2*EXP(- DM$1 * ($B61*_c+'Input spectra'!$Q60))</f>
        <v>0</v>
      </c>
      <c r="DN61">
        <f>DN$2*EXP(- DN$1 * ($B61*_c+'Input spectra'!$Q60))</f>
        <v>0</v>
      </c>
      <c r="DO61">
        <f>DO$2*EXP(- DO$1 * ($B61*_c+'Input spectra'!$Q60))</f>
        <v>0</v>
      </c>
      <c r="DP61">
        <f>DP$2*EXP(- DP$1 * ($B61*_c+'Input spectra'!$Q60))</f>
        <v>0</v>
      </c>
      <c r="DQ61">
        <f>DQ$2*EXP(- DQ$1 * ($B61*_c+'Input spectra'!$Q60))</f>
        <v>0</v>
      </c>
      <c r="DR61">
        <f>DR$2*EXP(- DR$1 * ($B61*_c+'Input spectra'!$Q60))</f>
        <v>0</v>
      </c>
      <c r="DS61">
        <f>DS$2*EXP(- DS$1 * ($B61*_c+'Input spectra'!$Q60))</f>
        <v>0</v>
      </c>
      <c r="DT61">
        <f>DT$2*EXP(- DT$1 * ($B61*_c+'Input spectra'!$Q60))</f>
        <v>0</v>
      </c>
      <c r="DU61">
        <f>DU$2*EXP(- DU$1 * ($B61*_c+'Input spectra'!$Q60))</f>
        <v>0</v>
      </c>
      <c r="DV61">
        <f>DV$2*EXP(- DV$1 * ($B61*_c+'Input spectra'!$Q60))</f>
        <v>0</v>
      </c>
      <c r="DW61">
        <f>DW$2*EXP(- DW$1 * ($B61*_c+'Input spectra'!$Q60))</f>
        <v>0</v>
      </c>
      <c r="DX61">
        <f>DX$2*EXP(- DX$1 * ($B61*_c+'Input spectra'!$Q60))</f>
        <v>0</v>
      </c>
      <c r="DY61">
        <f>DY$2*EXP(- DY$1 * ($B61*_c+'Input spectra'!$Q60))</f>
        <v>0</v>
      </c>
      <c r="DZ61">
        <f>DZ$2*EXP(- DZ$1 * ($B61*_c+'Input spectra'!$Q60))</f>
        <v>0</v>
      </c>
      <c r="EA61">
        <f>EA$2*EXP(- EA$1 * ($B61*_c+'Input spectra'!$Q60))</f>
        <v>0</v>
      </c>
      <c r="EB61">
        <f>EB$2*EXP(- EB$1 * ($B61*_c+'Input spectra'!$Q60))</f>
        <v>0</v>
      </c>
      <c r="EC61">
        <f>EC$2*EXP(- EC$1 * ($B61*_c+'Input spectra'!$Q60))</f>
        <v>0</v>
      </c>
      <c r="ED61">
        <f>ED$2*EXP(- ED$1 * ($B61*_c+'Input spectra'!$Q60))</f>
        <v>0</v>
      </c>
      <c r="EE61">
        <f>EE$2*EXP(- EE$1 * ($B61*_c+'Input spectra'!$Q60))</f>
        <v>0</v>
      </c>
      <c r="EF61">
        <f>EF$2*EXP(- EF$1 * ($B61*_c+'Input spectra'!$Q60))</f>
        <v>0</v>
      </c>
      <c r="EG61">
        <f>EG$2*EXP(- EG$1 * ($B61*_c+'Input spectra'!$Q60))</f>
        <v>0</v>
      </c>
      <c r="EH61">
        <f>EH$2*EXP(- EH$1 * ($B61*_c+'Input spectra'!$Q60))</f>
        <v>0</v>
      </c>
      <c r="EI61">
        <f>EI$2*EXP(- EI$1 * ($B61*_c+'Input spectra'!$Q60))</f>
        <v>0</v>
      </c>
      <c r="EJ61">
        <f>EJ$2*EXP(- EJ$1 * ($B61*_c+'Input spectra'!$Q60))</f>
        <v>0</v>
      </c>
      <c r="EK61">
        <f>EK$2*EXP(- EK$1 * ($B61*_c+'Input spectra'!$Q60))</f>
        <v>0</v>
      </c>
      <c r="EL61">
        <f>EL$2*EXP(- EL$1 * ($B61*_c+'Input spectra'!$Q60))</f>
        <v>0</v>
      </c>
      <c r="EM61">
        <f>EM$2*EXP(- EM$1 * ($B61*_c+'Input spectra'!$Q60))</f>
        <v>0</v>
      </c>
      <c r="EN61">
        <f>EN$2*EXP(- EN$1 * ($B61*_c+'Input spectra'!$Q60))</f>
        <v>0</v>
      </c>
      <c r="EO61">
        <f>EO$2*EXP(- EO$1 * ($B61*_c+'Input spectra'!$Q60))</f>
        <v>0</v>
      </c>
      <c r="EP61">
        <f>EP$2*EXP(- EP$1 * ($B61*_c+'Input spectra'!$Q60))</f>
        <v>0</v>
      </c>
      <c r="EQ61">
        <f>EQ$2*EXP(- EQ$1 * ($B61*_c+'Input spectra'!$Q60))</f>
        <v>0</v>
      </c>
      <c r="ER61">
        <f>ER$2*EXP(- ER$1 * ($B61*_c+'Input spectra'!$Q60))</f>
        <v>0</v>
      </c>
      <c r="ES61">
        <f>ES$2*EXP(- ES$1 * ($B61*_c+'Input spectra'!$Q60))</f>
        <v>0</v>
      </c>
      <c r="ET61">
        <f>ET$2*EXP(- ET$1 * ($B61*_c+'Input spectra'!$Q60))</f>
        <v>0</v>
      </c>
      <c r="EU61">
        <f>EU$2*EXP(- EU$1 * ($B61*_c+'Input spectra'!$Q60))</f>
        <v>0</v>
      </c>
      <c r="EV61">
        <f>EV$2*EXP(- EV$1 * ($B61*_c+'Input spectra'!$Q60))</f>
        <v>0</v>
      </c>
      <c r="EW61">
        <f>EW$2*EXP(- EW$1 * ($B61*_c+'Input spectra'!$Q60))</f>
        <v>0</v>
      </c>
      <c r="EY61">
        <f t="shared" si="0"/>
        <v>0.61556753804621034</v>
      </c>
      <c r="FB61">
        <f>(1-EXP(-(B61*_c+'Input spectra'!$Q60)*_t))/2</f>
        <v>4.5233767477066755E-2</v>
      </c>
      <c r="FC61">
        <f>LN(1-FB61)/(-(B61*_c+'Input spectra'!$Q60))</f>
        <v>0.24407568243622188</v>
      </c>
    </row>
    <row r="62" spans="1:159" x14ac:dyDescent="0.25">
      <c r="A62">
        <v>575</v>
      </c>
      <c r="B62">
        <f>'Input spectra'!B61</f>
        <v>0</v>
      </c>
      <c r="C62">
        <f>C$2*EXP(- C$1 * ($B62*_c+'Input spectra'!$Q61))</f>
        <v>2.0653927966864227E-2</v>
      </c>
      <c r="D62">
        <f>D$2*EXP(- D$1 * ($B62*_c+'Input spectra'!$Q61))</f>
        <v>2.0394612503829186E-2</v>
      </c>
      <c r="E62">
        <f>E$2*EXP(- E$1 * ($B62*_c+'Input spectra'!$Q61))</f>
        <v>2.013746902504664E-2</v>
      </c>
      <c r="F62">
        <f>F$2*EXP(- F$1 * ($B62*_c+'Input spectra'!$Q61))</f>
        <v>1.9882481773528013E-2</v>
      </c>
      <c r="G62">
        <f>G$2*EXP(- G$1 * ($B62*_c+'Input spectra'!$Q61))</f>
        <v>1.962963509839414E-2</v>
      </c>
      <c r="H62">
        <f>H$2*EXP(- H$1 * ($B62*_c+'Input spectra'!$Q61))</f>
        <v>1.9378913454192633E-2</v>
      </c>
      <c r="I62">
        <f>I$2*EXP(- I$1 * ($B62*_c+'Input spectra'!$Q61))</f>
        <v>1.9130301400219461E-2</v>
      </c>
      <c r="J62">
        <f>J$2*EXP(- J$1 * ($B62*_c+'Input spectra'!$Q61))</f>
        <v>1.8883783599844797E-2</v>
      </c>
      <c r="K62">
        <f>K$2*EXP(- K$1 * ($B62*_c+'Input spectra'!$Q61))</f>
        <v>1.8639344819843036E-2</v>
      </c>
      <c r="L62">
        <f>L$2*EXP(- L$1 * ($B62*_c+'Input spectra'!$Q61))</f>
        <v>1.8396969929727041E-2</v>
      </c>
      <c r="M62">
        <f>M$2*EXP(- M$1 * ($B62*_c+'Input spectra'!$Q61))</f>
        <v>1.8156643901086501E-2</v>
      </c>
      <c r="N62">
        <f>N$2*EXP(- N$1 * ($B62*_c+'Input spectra'!$Q61))</f>
        <v>1.7918351806930428E-2</v>
      </c>
      <c r="O62">
        <f>O$2*EXP(- O$1 * ($B62*_c+'Input spectra'!$Q61))</f>
        <v>1.7682078821033786E-2</v>
      </c>
      <c r="P62">
        <f>P$2*EXP(- P$1 * ($B62*_c+'Input spectra'!$Q61))</f>
        <v>1.7447810217288175E-2</v>
      </c>
      <c r="Q62">
        <f>Q$2*EXP(- Q$1 * ($B62*_c+'Input spectra'!$Q61))</f>
        <v>1.7215531369056559E-2</v>
      </c>
      <c r="R62">
        <f>R$2*EXP(- R$1 * ($B62*_c+'Input spectra'!$Q61))</f>
        <v>1.6985227748532065E-2</v>
      </c>
      <c r="S62">
        <f>S$2*EXP(- S$1 * ($B62*_c+'Input spectra'!$Q61))</f>
        <v>1.6756884926100741E-2</v>
      </c>
      <c r="T62">
        <f>T$2*EXP(- T$1 * ($B62*_c+'Input spectra'!$Q61))</f>
        <v>1.6530488569708322E-2</v>
      </c>
      <c r="U62">
        <f>U$2*EXP(- U$1 * ($B62*_c+'Input spectra'!$Q61))</f>
        <v>1.630602444423096E-2</v>
      </c>
      <c r="V62">
        <f>V$2*EXP(- V$1 * ($B62*_c+'Input spectra'!$Q61))</f>
        <v>1.6083478410849852E-2</v>
      </c>
      <c r="W62">
        <f>W$2*EXP(- W$1 * ($B62*_c+'Input spectra'!$Q61))</f>
        <v>1.586283642642982E-2</v>
      </c>
      <c r="X62">
        <f>X$2*EXP(- X$1 * ($B62*_c+'Input spectra'!$Q61))</f>
        <v>1.5644084542901737E-2</v>
      </c>
      <c r="Y62">
        <f>Y$2*EXP(- Y$1 * ($B62*_c+'Input spectra'!$Q61))</f>
        <v>1.5427208906648835E-2</v>
      </c>
      <c r="Z62">
        <f>Z$2*EXP(- Z$1 * ($B62*_c+'Input spectra'!$Q61))</f>
        <v>1.5212195757896846E-2</v>
      </c>
      <c r="AA62">
        <f>AA$2*EXP(- AA$1 * ($B62*_c+'Input spectra'!$Q61))</f>
        <v>1.4999031430107957E-2</v>
      </c>
      <c r="AB62">
        <f>AB$2*EXP(- AB$1 * ($B62*_c+'Input spectra'!$Q61))</f>
        <v>1.4787702349378568E-2</v>
      </c>
      <c r="AC62">
        <f>AC$2*EXP(- AC$1 * ($B62*_c+'Input spectra'!$Q61))</f>
        <v>1.4578195033840767E-2</v>
      </c>
      <c r="AD62">
        <f>AD$2*EXP(- AD$1 * ($B62*_c+'Input spectra'!$Q61))</f>
        <v>1.4370496093067633E-2</v>
      </c>
      <c r="AE62">
        <f>AE$2*EXP(- AE$1 * ($B62*_c+'Input spectra'!$Q61))</f>
        <v>1.4164592227482188E-2</v>
      </c>
      <c r="AF62">
        <f>AF$2*EXP(- AF$1 * ($B62*_c+'Input spectra'!$Q61))</f>
        <v>1.3960470227770062E-2</v>
      </c>
      <c r="AG62">
        <f>AG$2*EXP(- AG$1 * ($B62*_c+'Input spectra'!$Q61))</f>
        <v>1.3758116974295884E-2</v>
      </c>
      <c r="AH62">
        <f>AH$2*EXP(- AH$1 * ($B62*_c+'Input spectra'!$Q61))</f>
        <v>1.3557519436523252E-2</v>
      </c>
      <c r="AI62">
        <f>AI$2*EXP(- AI$1 * ($B62*_c+'Input spectra'!$Q61))</f>
        <v>1.3358664672438392E-2</v>
      </c>
      <c r="AJ62">
        <f>AJ$2*EXP(- AJ$1 * ($B62*_c+'Input spectra'!$Q61))</f>
        <v>1.3161539827977388E-2</v>
      </c>
      <c r="AK62">
        <f>AK$2*EXP(- AK$1 * ($B62*_c+'Input spectra'!$Q61))</f>
        <v>1.2966132136457035E-2</v>
      </c>
      <c r="AL62">
        <f>AL$2*EXP(- AL$1 * ($B62*_c+'Input spectra'!$Q61))</f>
        <v>1.2772428918009223E-2</v>
      </c>
      <c r="AM62">
        <f>AM$2*EXP(- AM$1 * ($B62*_c+'Input spectra'!$Q61))</f>
        <v>1.2580417579018883E-2</v>
      </c>
      <c r="AN62">
        <f>AN$2*EXP(- AN$1 * ($B62*_c+'Input spectra'!$Q61))</f>
        <v>1.2390085611565448E-2</v>
      </c>
      <c r="AO62">
        <f>AO$2*EXP(- AO$1 * ($B62*_c+'Input spectra'!$Q61))</f>
        <v>1.2201420592867824E-2</v>
      </c>
      <c r="AP62">
        <f>AP$2*EXP(- AP$1 * ($B62*_c+'Input spectra'!$Q61))</f>
        <v>1.2014410184732816E-2</v>
      </c>
      <c r="AQ62">
        <f>AQ$2*EXP(- AQ$1 * ($B62*_c+'Input spectra'!$Q61))</f>
        <v>1.182904213300705E-2</v>
      </c>
      <c r="AR62">
        <f>AR$2*EXP(- AR$1 * ($B62*_c+'Input spectra'!$Q61))</f>
        <v>1.1645304267032286E-2</v>
      </c>
      <c r="AS62">
        <f>AS$2*EXP(- AS$1 * ($B62*_c+'Input spectra'!$Q61))</f>
        <v>1.1463184499104171E-2</v>
      </c>
      <c r="AT62">
        <f>AT$2*EXP(- AT$1 * ($B62*_c+'Input spectra'!$Q61))</f>
        <v>1.1282670823934405E-2</v>
      </c>
      <c r="AU62">
        <f>AU$2*EXP(- AU$1 * ($B62*_c+'Input spectra'!$Q61))</f>
        <v>1.1103751318116226E-2</v>
      </c>
      <c r="AV62">
        <f>AV$2*EXP(- AV$1 * ($B62*_c+'Input spectra'!$Q61))</f>
        <v>1.0926414139593306E-2</v>
      </c>
      <c r="AW62">
        <f>AW$2*EXP(- AW$1 * ($B62*_c+'Input spectra'!$Q61))</f>
        <v>9.7045732809293538E-3</v>
      </c>
      <c r="AX62">
        <f>AX$2*EXP(- AX$1 * ($B62*_c+'Input spectra'!$Q61))</f>
        <v>8.2852461750393402E-3</v>
      </c>
      <c r="AY62">
        <f>AY$2*EXP(- AY$1 * ($B62*_c+'Input spectra'!$Q61))</f>
        <v>7.4519416414998109E-3</v>
      </c>
      <c r="AZ62">
        <f>AZ$2*EXP(- AZ$1 * ($B62*_c+'Input spectra'!$Q61))</f>
        <v>6.8203279951693846E-3</v>
      </c>
      <c r="BA62">
        <f>BA$2*EXP(- BA$1 * ($B62*_c+'Input spectra'!$Q61))</f>
        <v>6.3040857175922956E-3</v>
      </c>
      <c r="BB62">
        <f>BB$2*EXP(- BB$1 * ($B62*_c+'Input spectra'!$Q61))</f>
        <v>5.8657620018407273E-3</v>
      </c>
      <c r="BC62">
        <f>BC$2*EXP(- BC$1 * ($B62*_c+'Input spectra'!$Q61))</f>
        <v>5.4848167434183737E-3</v>
      </c>
      <c r="BD62">
        <f>BD$2*EXP(- BD$1 * ($B62*_c+'Input spectra'!$Q61))</f>
        <v>5.1484348211738246E-3</v>
      </c>
      <c r="BE62">
        <f>BE$2*EXP(- BE$1 * ($B62*_c+'Input spectra'!$Q61))</f>
        <v>4.8479328440043656E-3</v>
      </c>
      <c r="BF62">
        <f>BF$2*EXP(- BF$1 * ($B62*_c+'Input spectra'!$Q61))</f>
        <v>4.5770791642260689E-3</v>
      </c>
      <c r="BG62">
        <f>BG$2*EXP(- BG$1 * ($B62*_c+'Input spectra'!$Q61))</f>
        <v>4.3312087693219486E-3</v>
      </c>
      <c r="BH62">
        <f>BH$2*EXP(- BH$1 * ($B62*_c+'Input spectra'!$Q61))</f>
        <v>4.106714892308707E-3</v>
      </c>
      <c r="BI62">
        <f>BI$2*EXP(- BI$1 * ($B62*_c+'Input spectra'!$Q61))</f>
        <v>3.9007371813261061E-3</v>
      </c>
      <c r="BJ62">
        <f>BJ$2*EXP(- BJ$1 * ($B62*_c+'Input spectra'!$Q61))</f>
        <v>3.7109602760006812E-3</v>
      </c>
      <c r="BK62">
        <f>BK$2*EXP(- BK$1 * ($B62*_c+'Input spectra'!$Q61))</f>
        <v>3.5354781384820374E-3</v>
      </c>
      <c r="BL62">
        <f>BL$2*EXP(- BL$1 * ($B62*_c+'Input spectra'!$Q61))</f>
        <v>3.3726994597009187E-3</v>
      </c>
      <c r="BM62">
        <f>BM$2*EXP(- BM$1 * ($B62*_c+'Input spectra'!$Q61))</f>
        <v>3.2212797628602199E-3</v>
      </c>
      <c r="BN62">
        <f>BN$2*EXP(- BN$1 * ($B62*_c+'Input spectra'!$Q61))</f>
        <v>3.0800714509050826E-3</v>
      </c>
      <c r="BO62">
        <f>BO$2*EXP(- BO$1 * ($B62*_c+'Input spectra'!$Q61))</f>
        <v>2.9480862661869678E-3</v>
      </c>
      <c r="BP62">
        <f>BP$2*EXP(- BP$1 * ($B62*_c+'Input spectra'!$Q61))</f>
        <v>2.8244665522218289E-3</v>
      </c>
      <c r="BQ62">
        <f>BQ$2*EXP(- BQ$1 * ($B62*_c+'Input spectra'!$Q61))</f>
        <v>2.7084628947573984E-3</v>
      </c>
      <c r="BR62">
        <f>BR$2*EXP(- BR$1 * ($B62*_c+'Input spectra'!$Q61))</f>
        <v>2.5994164757788883E-3</v>
      </c>
      <c r="BS62">
        <f>BS$2*EXP(- BS$1 * ($B62*_c+'Input spectra'!$Q61))</f>
        <v>2.496744969160795E-3</v>
      </c>
      <c r="BT62">
        <f>BT$2*EXP(- BT$1 * ($B62*_c+'Input spectra'!$Q61))</f>
        <v>2.399931138561497E-3</v>
      </c>
      <c r="BU62">
        <f>BU$2*EXP(- BU$1 * ($B62*_c+'Input spectra'!$Q61))</f>
        <v>2.3085135254635623E-3</v>
      </c>
      <c r="BV62">
        <f>BV$2*EXP(- BV$1 * ($B62*_c+'Input spectra'!$Q61))</f>
        <v>2.2220787739688657E-3</v>
      </c>
      <c r="BW62">
        <f>BW$2*EXP(- BW$1 * ($B62*_c+'Input spectra'!$Q61))</f>
        <v>2.140255251713697E-3</v>
      </c>
      <c r="BX62">
        <f>BX$2*EXP(- BX$1 * ($B62*_c+'Input spectra'!$Q61))</f>
        <v>2.0627077076562778E-3</v>
      </c>
      <c r="BY62">
        <f>BY$2*EXP(- BY$1 * ($B62*_c+'Input spectra'!$Q61))</f>
        <v>1.9891327670889447E-3</v>
      </c>
      <c r="BZ62">
        <f>BZ$2*EXP(- BZ$1 * ($B62*_c+'Input spectra'!$Q61))</f>
        <v>1.9192551084531528E-3</v>
      </c>
      <c r="CA62">
        <f>CA$2*EXP(- CA$1 * ($B62*_c+'Input spectra'!$Q61))</f>
        <v>1.85282419975465E-3</v>
      </c>
      <c r="CB62">
        <f>CB$2*EXP(- CB$1 * ($B62*_c+'Input spectra'!$Q61))</f>
        <v>1.789611497609394E-3</v>
      </c>
      <c r="CC62">
        <f>CC$2*EXP(- CC$1 * ($B62*_c+'Input spectra'!$Q61))</f>
        <v>1.7294080313176227E-3</v>
      </c>
      <c r="CD62">
        <f>CD$2*EXP(- CD$1 * ($B62*_c+'Input spectra'!$Q61))</f>
        <v>1.6720223093715579E-3</v>
      </c>
      <c r="CE62">
        <f>CE$2*EXP(- CE$1 * ($B62*_c+'Input spectra'!$Q61))</f>
        <v>1.6172784975369222E-3</v>
      </c>
      <c r="CF62">
        <f>CF$2*EXP(- CF$1 * ($B62*_c+'Input spectra'!$Q61))</f>
        <v>1.5650148269005378E-3</v>
      </c>
      <c r="CG62">
        <f>CG$2*EXP(- CG$1 * ($B62*_c+'Input spectra'!$Q61))</f>
        <v>1.5150821976280002E-3</v>
      </c>
      <c r="CH62">
        <f>CH$2*EXP(- CH$1 * ($B62*_c+'Input spectra'!$Q61))</f>
        <v>1.4673429500597053E-3</v>
      </c>
      <c r="CI62">
        <f>CI$2*EXP(- CI$1 * ($B62*_c+'Input spectra'!$Q61))</f>
        <v>1.4216697795156486E-3</v>
      </c>
      <c r="CJ62">
        <f>CJ$2*EXP(- CJ$1 * ($B62*_c+'Input spectra'!$Q61))</f>
        <v>1.3779447750255395E-3</v>
      </c>
      <c r="CK62">
        <f>CK$2*EXP(- CK$1 * ($B62*_c+'Input spectra'!$Q61))</f>
        <v>1.3360585653391631E-3</v>
      </c>
      <c r="CL62">
        <f>CL$2*EXP(- CL$1 * ($B62*_c+'Input spectra'!$Q61))</f>
        <v>1.2959095581473112E-3</v>
      </c>
      <c r="CM62">
        <f>CM$2*EXP(- CM$1 * ($B62*_c+'Input spectra'!$Q61))</f>
        <v>1.2574032605683944E-3</v>
      </c>
      <c r="CN62">
        <f>CN$2*EXP(- CN$1 * ($B62*_c+'Input spectra'!$Q61))</f>
        <v>1.2204516707177402E-3</v>
      </c>
      <c r="CO62">
        <f>CO$2*EXP(- CO$1 * ($B62*_c+'Input spectra'!$Q61))</f>
        <v>1.1849727316446009E-3</v>
      </c>
      <c r="CP62">
        <f>CP$2*EXP(- CP$1 * ($B62*_c+'Input spectra'!$Q61))</f>
        <v>1.1508898401506006E-3</v>
      </c>
      <c r="CQ62">
        <f>CQ$2*EXP(- CQ$1 * ($B62*_c+'Input spectra'!$Q61))</f>
        <v>7.403273320279154E-4</v>
      </c>
      <c r="CR62">
        <f>CR$2*EXP(- CR$1 * ($B62*_c+'Input spectra'!$Q61))</f>
        <v>4.804271903979027E-4</v>
      </c>
      <c r="CS62">
        <f>CS$2*EXP(- CS$1 * ($B62*_c+'Input spectra'!$Q61))</f>
        <v>3.3241889933444384E-4</v>
      </c>
      <c r="CT62">
        <f>CT$2*EXP(- CT$1 * ($B62*_c+'Input spectra'!$Q61))</f>
        <v>2.3104484134396026E-4</v>
      </c>
      <c r="CU62">
        <f>CU$2*EXP(- CU$1 * ($B62*_c+'Input spectra'!$Q61))</f>
        <v>1.5761889263226831E-4</v>
      </c>
      <c r="CV62">
        <f>CV$2*EXP(- CV$1 * ($B62*_c+'Input spectra'!$Q61))</f>
        <v>1.0351882192337021E-4</v>
      </c>
      <c r="CW62">
        <f>CW$2*EXP(- CW$1 * ($B62*_c+'Input spectra'!$Q61))</f>
        <v>6.3873136866478237E-5</v>
      </c>
      <c r="CX62">
        <f>CX$2*EXP(- CX$1 * ($B62*_c+'Input spectra'!$Q61))</f>
        <v>3.5586321115152929E-5</v>
      </c>
      <c r="CY62">
        <f>CY$2*EXP(- CY$1 * ($B62*_c+'Input spectra'!$Q61))</f>
        <v>1.653254782125664E-5</v>
      </c>
      <c r="CZ62">
        <f>CZ$2*EXP(- CZ$1 * ($B62*_c+'Input spectra'!$Q61))</f>
        <v>5.1688719453755921E-6</v>
      </c>
      <c r="DA62">
        <f>DA$2*EXP(- DA$1 * ($B62*_c+'Input spectra'!$Q61))</f>
        <v>3.2804159803258413E-7</v>
      </c>
      <c r="DB62">
        <f>DB$2*EXP(- DB$1 * ($B62*_c+'Input spectra'!$Q61))</f>
        <v>0</v>
      </c>
      <c r="DC62">
        <f>DC$2*EXP(- DC$1 * ($B62*_c+'Input spectra'!$Q61))</f>
        <v>0</v>
      </c>
      <c r="DD62">
        <f>DD$2*EXP(- DD$1 * ($B62*_c+'Input spectra'!$Q61))</f>
        <v>0</v>
      </c>
      <c r="DE62">
        <f>DE$2*EXP(- DE$1 * ($B62*_c+'Input spectra'!$Q61))</f>
        <v>0</v>
      </c>
      <c r="DF62">
        <f>DF$2*EXP(- DF$1 * ($B62*_c+'Input spectra'!$Q61))</f>
        <v>0</v>
      </c>
      <c r="DG62">
        <f>DG$2*EXP(- DG$1 * ($B62*_c+'Input spectra'!$Q61))</f>
        <v>0</v>
      </c>
      <c r="DH62">
        <f>DH$2*EXP(- DH$1 * ($B62*_c+'Input spectra'!$Q61))</f>
        <v>0</v>
      </c>
      <c r="DI62">
        <f>DI$2*EXP(- DI$1 * ($B62*_c+'Input spectra'!$Q61))</f>
        <v>0</v>
      </c>
      <c r="DJ62">
        <f>DJ$2*EXP(- DJ$1 * ($B62*_c+'Input spectra'!$Q61))</f>
        <v>0</v>
      </c>
      <c r="DK62">
        <f>DK$2*EXP(- DK$1 * ($B62*_c+'Input spectra'!$Q61))</f>
        <v>0</v>
      </c>
      <c r="DL62">
        <f>DL$2*EXP(- DL$1 * ($B62*_c+'Input spectra'!$Q61))</f>
        <v>0</v>
      </c>
      <c r="DM62">
        <f>DM$2*EXP(- DM$1 * ($B62*_c+'Input spectra'!$Q61))</f>
        <v>0</v>
      </c>
      <c r="DN62">
        <f>DN$2*EXP(- DN$1 * ($B62*_c+'Input spectra'!$Q61))</f>
        <v>0</v>
      </c>
      <c r="DO62">
        <f>DO$2*EXP(- DO$1 * ($B62*_c+'Input spectra'!$Q61))</f>
        <v>0</v>
      </c>
      <c r="DP62">
        <f>DP$2*EXP(- DP$1 * ($B62*_c+'Input spectra'!$Q61))</f>
        <v>0</v>
      </c>
      <c r="DQ62">
        <f>DQ$2*EXP(- DQ$1 * ($B62*_c+'Input spectra'!$Q61))</f>
        <v>0</v>
      </c>
      <c r="DR62">
        <f>DR$2*EXP(- DR$1 * ($B62*_c+'Input spectra'!$Q61))</f>
        <v>0</v>
      </c>
      <c r="DS62">
        <f>DS$2*EXP(- DS$1 * ($B62*_c+'Input spectra'!$Q61))</f>
        <v>0</v>
      </c>
      <c r="DT62">
        <f>DT$2*EXP(- DT$1 * ($B62*_c+'Input spectra'!$Q61))</f>
        <v>0</v>
      </c>
      <c r="DU62">
        <f>DU$2*EXP(- DU$1 * ($B62*_c+'Input spectra'!$Q61))</f>
        <v>0</v>
      </c>
      <c r="DV62">
        <f>DV$2*EXP(- DV$1 * ($B62*_c+'Input spectra'!$Q61))</f>
        <v>0</v>
      </c>
      <c r="DW62">
        <f>DW$2*EXP(- DW$1 * ($B62*_c+'Input spectra'!$Q61))</f>
        <v>0</v>
      </c>
      <c r="DX62">
        <f>DX$2*EXP(- DX$1 * ($B62*_c+'Input spectra'!$Q61))</f>
        <v>0</v>
      </c>
      <c r="DY62">
        <f>DY$2*EXP(- DY$1 * ($B62*_c+'Input spectra'!$Q61))</f>
        <v>0</v>
      </c>
      <c r="DZ62">
        <f>DZ$2*EXP(- DZ$1 * ($B62*_c+'Input spectra'!$Q61))</f>
        <v>0</v>
      </c>
      <c r="EA62">
        <f>EA$2*EXP(- EA$1 * ($B62*_c+'Input spectra'!$Q61))</f>
        <v>0</v>
      </c>
      <c r="EB62">
        <f>EB$2*EXP(- EB$1 * ($B62*_c+'Input spectra'!$Q61))</f>
        <v>0</v>
      </c>
      <c r="EC62">
        <f>EC$2*EXP(- EC$1 * ($B62*_c+'Input spectra'!$Q61))</f>
        <v>0</v>
      </c>
      <c r="ED62">
        <f>ED$2*EXP(- ED$1 * ($B62*_c+'Input spectra'!$Q61))</f>
        <v>0</v>
      </c>
      <c r="EE62">
        <f>EE$2*EXP(- EE$1 * ($B62*_c+'Input spectra'!$Q61))</f>
        <v>0</v>
      </c>
      <c r="EF62">
        <f>EF$2*EXP(- EF$1 * ($B62*_c+'Input spectra'!$Q61))</f>
        <v>0</v>
      </c>
      <c r="EG62">
        <f>EG$2*EXP(- EG$1 * ($B62*_c+'Input spectra'!$Q61))</f>
        <v>0</v>
      </c>
      <c r="EH62">
        <f>EH$2*EXP(- EH$1 * ($B62*_c+'Input spectra'!$Q61))</f>
        <v>0</v>
      </c>
      <c r="EI62">
        <f>EI$2*EXP(- EI$1 * ($B62*_c+'Input spectra'!$Q61))</f>
        <v>0</v>
      </c>
      <c r="EJ62">
        <f>EJ$2*EXP(- EJ$1 * ($B62*_c+'Input spectra'!$Q61))</f>
        <v>0</v>
      </c>
      <c r="EK62">
        <f>EK$2*EXP(- EK$1 * ($B62*_c+'Input spectra'!$Q61))</f>
        <v>0</v>
      </c>
      <c r="EL62">
        <f>EL$2*EXP(- EL$1 * ($B62*_c+'Input spectra'!$Q61))</f>
        <v>0</v>
      </c>
      <c r="EM62">
        <f>EM$2*EXP(- EM$1 * ($B62*_c+'Input spectra'!$Q61))</f>
        <v>0</v>
      </c>
      <c r="EN62">
        <f>EN$2*EXP(- EN$1 * ($B62*_c+'Input spectra'!$Q61))</f>
        <v>0</v>
      </c>
      <c r="EO62">
        <f>EO$2*EXP(- EO$1 * ($B62*_c+'Input spectra'!$Q61))</f>
        <v>0</v>
      </c>
      <c r="EP62">
        <f>EP$2*EXP(- EP$1 * ($B62*_c+'Input spectra'!$Q61))</f>
        <v>0</v>
      </c>
      <c r="EQ62">
        <f>EQ$2*EXP(- EQ$1 * ($B62*_c+'Input spectra'!$Q61))</f>
        <v>0</v>
      </c>
      <c r="ER62">
        <f>ER$2*EXP(- ER$1 * ($B62*_c+'Input spectra'!$Q61))</f>
        <v>0</v>
      </c>
      <c r="ES62">
        <f>ES$2*EXP(- ES$1 * ($B62*_c+'Input spectra'!$Q61))</f>
        <v>0</v>
      </c>
      <c r="ET62">
        <f>ET$2*EXP(- ET$1 * ($B62*_c+'Input spectra'!$Q61))</f>
        <v>0</v>
      </c>
      <c r="EU62">
        <f>EU$2*EXP(- EU$1 * ($B62*_c+'Input spectra'!$Q61))</f>
        <v>0</v>
      </c>
      <c r="EV62">
        <f>EV$2*EXP(- EV$1 * ($B62*_c+'Input spectra'!$Q61))</f>
        <v>0</v>
      </c>
      <c r="EW62">
        <f>EW$2*EXP(- EW$1 * ($B62*_c+'Input spectra'!$Q61))</f>
        <v>0</v>
      </c>
      <c r="EY62">
        <f t="shared" si="0"/>
        <v>0.86021700723160832</v>
      </c>
      <c r="FB62">
        <f>(1-EXP(-(B62*_c+'Input spectra'!$Q61)*_t))/2</f>
        <v>1.313815386575562E-2</v>
      </c>
      <c r="FC62">
        <f>LN(1-FB62)/(-(B62*_c+'Input spectra'!$Q61))</f>
        <v>0.24833581797122342</v>
      </c>
    </row>
    <row r="63" spans="1:159" x14ac:dyDescent="0.25">
      <c r="A63">
        <v>580</v>
      </c>
      <c r="B63">
        <f>'Input spectra'!B62</f>
        <v>0</v>
      </c>
      <c r="C63">
        <f>C$2*EXP(- C$1 * ($B63*_c+'Input spectra'!$Q62))</f>
        <v>2.0653927966864227E-2</v>
      </c>
      <c r="D63">
        <f>D$2*EXP(- D$1 * ($B63*_c+'Input spectra'!$Q62))</f>
        <v>2.0395094891910475E-2</v>
      </c>
      <c r="E63">
        <f>E$2*EXP(- E$1 * ($B63*_c+'Input spectra'!$Q62))</f>
        <v>2.0138421648189186E-2</v>
      </c>
      <c r="F63">
        <f>F$2*EXP(- F$1 * ($B63*_c+'Input spectra'!$Q62))</f>
        <v>1.9883892631286006E-2</v>
      </c>
      <c r="G63">
        <f>G$2*EXP(- G$1 * ($B63*_c+'Input spectra'!$Q62))</f>
        <v>1.9631492341422436E-2</v>
      </c>
      <c r="H63">
        <f>H$2*EXP(- H$1 * ($B63*_c+'Input spectra'!$Q62))</f>
        <v>1.9381205382785548E-2</v>
      </c>
      <c r="I63">
        <f>I$2*EXP(- I$1 * ($B63*_c+'Input spectra'!$Q62))</f>
        <v>1.9133016462861894E-2</v>
      </c>
      <c r="J63">
        <f>J$2*EXP(- J$1 * ($B63*_c+'Input spectra'!$Q62))</f>
        <v>1.8886910391775476E-2</v>
      </c>
      <c r="K63">
        <f>K$2*EXP(- K$1 * ($B63*_c+'Input spectra'!$Q62))</f>
        <v>1.8642872081629944E-2</v>
      </c>
      <c r="L63">
        <f>L$2*EXP(- L$1 * ($B63*_c+'Input spectra'!$Q62))</f>
        <v>1.8400886545854776E-2</v>
      </c>
      <c r="M63">
        <f>M$2*EXP(- M$1 * ($B63*_c+'Input spectra'!$Q62))</f>
        <v>1.8160938898555586E-2</v>
      </c>
      <c r="N63">
        <f>N$2*EXP(- N$1 * ($B63*_c+'Input spectra'!$Q62))</f>
        <v>1.7923014353868436E-2</v>
      </c>
      <c r="O63">
        <f>O$2*EXP(- O$1 * ($B63*_c+'Input spectra'!$Q62))</f>
        <v>1.7687098225318179E-2</v>
      </c>
      <c r="P63">
        <f>P$2*EXP(- P$1 * ($B63*_c+'Input spectra'!$Q62))</f>
        <v>1.7453175925180791E-2</v>
      </c>
      <c r="Q63">
        <f>Q$2*EXP(- Q$1 * ($B63*_c+'Input spectra'!$Q62))</f>
        <v>1.7221232963849645E-2</v>
      </c>
      <c r="R63">
        <f>R$2*EXP(- R$1 * ($B63*_c+'Input spectra'!$Q62))</f>
        <v>1.6991254949205767E-2</v>
      </c>
      <c r="S63">
        <f>S$2*EXP(- S$1 * ($B63*_c+'Input spectra'!$Q62))</f>
        <v>1.6763227585991962E-2</v>
      </c>
      <c r="T63">
        <f>T$2*EXP(- T$1 * ($B63*_c+'Input spectra'!$Q62))</f>
        <v>1.6537136675190866E-2</v>
      </c>
      <c r="U63">
        <f>U$2*EXP(- U$1 * ($B63*_c+'Input spectra'!$Q62))</f>
        <v>1.6312968113406857E-2</v>
      </c>
      <c r="V63">
        <f>V$2*EXP(- V$1 * ($B63*_c+'Input spectra'!$Q62))</f>
        <v>1.6090707892251824E-2</v>
      </c>
      <c r="W63">
        <f>W$2*EXP(- W$1 * ($B63*_c+'Input spectra'!$Q62))</f>
        <v>1.5870342097734712E-2</v>
      </c>
      <c r="X63">
        <f>X$2*EXP(- X$1 * ($B63*_c+'Input spectra'!$Q62))</f>
        <v>1.5651856909654937E-2</v>
      </c>
      <c r="Y63">
        <f>Y$2*EXP(- Y$1 * ($B63*_c+'Input spectra'!$Q62))</f>
        <v>1.5435238600999518E-2</v>
      </c>
      <c r="Z63">
        <f>Z$2*EXP(- Z$1 * ($B63*_c+'Input spectra'!$Q62))</f>
        <v>1.5220473537343987E-2</v>
      </c>
      <c r="AA63">
        <f>AA$2*EXP(- AA$1 * ($B63*_c+'Input spectra'!$Q62))</f>
        <v>1.5007548176257038E-2</v>
      </c>
      <c r="AB63">
        <f>AB$2*EXP(- AB$1 * ($B63*_c+'Input spectra'!$Q62))</f>
        <v>1.4796449066708862E-2</v>
      </c>
      <c r="AC63">
        <f>AC$2*EXP(- AC$1 * ($B63*_c+'Input spectra'!$Q62))</f>
        <v>1.4587162848483166E-2</v>
      </c>
      <c r="AD63">
        <f>AD$2*EXP(- AD$1 * ($B63*_c+'Input spectra'!$Q62))</f>
        <v>1.4379676251592892E-2</v>
      </c>
      <c r="AE63">
        <f>AE$2*EXP(- AE$1 * ($B63*_c+'Input spectra'!$Q62))</f>
        <v>1.4173976095699529E-2</v>
      </c>
      <c r="AF63">
        <f>AF$2*EXP(- AF$1 * ($B63*_c+'Input spectra'!$Q62))</f>
        <v>1.3970049289536065E-2</v>
      </c>
      <c r="AG63">
        <f>AG$2*EXP(- AG$1 * ($B63*_c+'Input spectra'!$Q62))</f>
        <v>1.3767882830333542E-2</v>
      </c>
      <c r="AH63">
        <f>AH$2*EXP(- AH$1 * ($B63*_c+'Input spectra'!$Q62))</f>
        <v>1.3567463803251171E-2</v>
      </c>
      <c r="AI63">
        <f>AI$2*EXP(- AI$1 * ($B63*_c+'Input spectra'!$Q62))</f>
        <v>1.3368779380810008E-2</v>
      </c>
      <c r="AJ63">
        <f>AJ$2*EXP(- AJ$1 * ($B63*_c+'Input spectra'!$Q62))</f>
        <v>1.3171816822330144E-2</v>
      </c>
      <c r="AK63">
        <f>AK$2*EXP(- AK$1 * ($B63*_c+'Input spectra'!$Q62))</f>
        <v>1.2976563473371444E-2</v>
      </c>
      <c r="AL63">
        <f>AL$2*EXP(- AL$1 * ($B63*_c+'Input spectra'!$Q62))</f>
        <v>1.2783006765177728E-2</v>
      </c>
      <c r="AM63">
        <f>AM$2*EXP(- AM$1 * ($B63*_c+'Input spectra'!$Q62))</f>
        <v>1.2591134214124434E-2</v>
      </c>
      <c r="AN63">
        <f>AN$2*EXP(- AN$1 * ($B63*_c+'Input spectra'!$Q62))</f>
        <v>1.2400933421169744E-2</v>
      </c>
      <c r="AO63">
        <f>AO$2*EXP(- AO$1 * ($B63*_c+'Input spectra'!$Q62))</f>
        <v>1.2212392071309131E-2</v>
      </c>
      <c r="AP63">
        <f>AP$2*EXP(- AP$1 * ($B63*_c+'Input spectra'!$Q62))</f>
        <v>1.2025497933033258E-2</v>
      </c>
      <c r="AQ63">
        <f>AQ$2*EXP(- AQ$1 * ($B63*_c+'Input spectra'!$Q62))</f>
        <v>1.1840238857789353E-2</v>
      </c>
      <c r="AR63">
        <f>AR$2*EXP(- AR$1 * ($B63*_c+'Input spectra'!$Q62))</f>
        <v>1.1656602779445862E-2</v>
      </c>
      <c r="AS63">
        <f>AS$2*EXP(- AS$1 * ($B63*_c+'Input spectra'!$Q62))</f>
        <v>1.1474577713760476E-2</v>
      </c>
      <c r="AT63">
        <f>AT$2*EXP(- AT$1 * ($B63*_c+'Input spectra'!$Q62))</f>
        <v>1.1294151757851508E-2</v>
      </c>
      <c r="AU63">
        <f>AU$2*EXP(- AU$1 * ($B63*_c+'Input spectra'!$Q62))</f>
        <v>1.1115313089672509E-2</v>
      </c>
      <c r="AV63">
        <f>AV$2*EXP(- AV$1 * ($B63*_c+'Input spectra'!$Q62))</f>
        <v>1.0938049967490222E-2</v>
      </c>
      <c r="AW63">
        <f>AW$2*EXP(- AW$1 * ($B63*_c+'Input spectra'!$Q62))</f>
        <v>9.7151377221328331E-3</v>
      </c>
      <c r="AX63">
        <f>AX$2*EXP(- AX$1 * ($B63*_c+'Input spectra'!$Q62))</f>
        <v>8.2944617124551985E-3</v>
      </c>
      <c r="AY63">
        <f>AY$2*EXP(- AY$1 * ($B63*_c+'Input spectra'!$Q62))</f>
        <v>7.4604067633020979E-3</v>
      </c>
      <c r="AZ63">
        <f>AZ$2*EXP(- AZ$1 * ($B63*_c+'Input spectra'!$Q62))</f>
        <v>6.8282371305009295E-3</v>
      </c>
      <c r="BA63">
        <f>BA$2*EXP(- BA$1 * ($B63*_c+'Input spectra'!$Q62))</f>
        <v>6.3115454786528248E-3</v>
      </c>
      <c r="BB63">
        <f>BB$2*EXP(- BB$1 * ($B63*_c+'Input spectra'!$Q62))</f>
        <v>5.8728419903704664E-3</v>
      </c>
      <c r="BC63">
        <f>BC$2*EXP(- BC$1 * ($B63*_c+'Input spectra'!$Q62))</f>
        <v>5.4915668175514838E-3</v>
      </c>
      <c r="BD63">
        <f>BD$2*EXP(- BD$1 * ($B63*_c+'Input spectra'!$Q62))</f>
        <v>5.1548928399434042E-3</v>
      </c>
      <c r="BE63">
        <f>BE$2*EXP(- BE$1 * ($B63*_c+'Input spectra'!$Q62))</f>
        <v>4.8541287341131393E-3</v>
      </c>
      <c r="BF63">
        <f>BF$2*EXP(- BF$1 * ($B63*_c+'Input spectra'!$Q62))</f>
        <v>4.5830372891127614E-3</v>
      </c>
      <c r="BG63">
        <f>BG$2*EXP(- BG$1 * ($B63*_c+'Input spectra'!$Q62))</f>
        <v>4.3369494153733378E-3</v>
      </c>
      <c r="BH63">
        <f>BH$2*EXP(- BH$1 * ($B63*_c+'Input spectra'!$Q62))</f>
        <v>4.1122552546906431E-3</v>
      </c>
      <c r="BI63">
        <f>BI$2*EXP(- BI$1 * ($B63*_c+'Input spectra'!$Q62))</f>
        <v>3.9060920470336867E-3</v>
      </c>
      <c r="BJ63">
        <f>BJ$2*EXP(- BJ$1 * ($B63*_c+'Input spectra'!$Q62))</f>
        <v>3.7161425140014464E-3</v>
      </c>
      <c r="BK63">
        <f>BK$2*EXP(- BK$1 * ($B63*_c+'Input spectra'!$Q62))</f>
        <v>3.5404990617149889E-3</v>
      </c>
      <c r="BL63">
        <f>BL$2*EXP(- BL$1 * ($B63*_c+'Input spectra'!$Q62))</f>
        <v>3.3775690989610281E-3</v>
      </c>
      <c r="BM63">
        <f>BM$2*EXP(- BM$1 * ($B63*_c+'Input spectra'!$Q62))</f>
        <v>3.2260070783069906E-3</v>
      </c>
      <c r="BN63">
        <f>BN$2*EXP(- BN$1 * ($B63*_c+'Input spectra'!$Q62))</f>
        <v>3.0846644983063692E-3</v>
      </c>
      <c r="BO63">
        <f>BO$2*EXP(- BO$1 * ($B63*_c+'Input spectra'!$Q62))</f>
        <v>2.9525523296037482E-3</v>
      </c>
      <c r="BP63">
        <f>BP$2*EXP(- BP$1 * ($B63*_c+'Input spectra'!$Q62))</f>
        <v>2.8288122513427361E-3</v>
      </c>
      <c r="BQ63">
        <f>BQ$2*EXP(- BQ$1 * ($B63*_c+'Input spectra'!$Q62))</f>
        <v>2.712694272765936E-3</v>
      </c>
      <c r="BR63">
        <f>BR$2*EXP(- BR$1 * ($B63*_c+'Input spectra'!$Q62))</f>
        <v>2.6035390720509344E-3</v>
      </c>
      <c r="BS63">
        <f>BS$2*EXP(- BS$1 * ($B63*_c+'Input spectra'!$Q62))</f>
        <v>2.5007638799859353E-3</v>
      </c>
      <c r="BT63">
        <f>BT$2*EXP(- BT$1 * ($B63*_c+'Input spectra'!$Q62))</f>
        <v>2.4038510682977965E-3</v>
      </c>
      <c r="BU63">
        <f>BU$2*EXP(- BU$1 * ($B63*_c+'Input spectra'!$Q62))</f>
        <v>2.3123388299690828E-3</v>
      </c>
      <c r="BV63">
        <f>BV$2*EXP(- BV$1 * ($B63*_c+'Input spectra'!$Q62))</f>
        <v>2.2258134977377326E-3</v>
      </c>
      <c r="BW63">
        <f>BW$2*EXP(- BW$1 * ($B63*_c+'Input spectra'!$Q62))</f>
        <v>2.1439031598352444E-3</v>
      </c>
      <c r="BX63">
        <f>BX$2*EXP(- BX$1 * ($B63*_c+'Input spectra'!$Q62))</f>
        <v>2.0662723134826809E-3</v>
      </c>
      <c r="BY63">
        <f>BY$2*EXP(- BY$1 * ($B63*_c+'Input spectra'!$Q62))</f>
        <v>1.9926173563188975E-3</v>
      </c>
      <c r="BZ63">
        <f>BZ$2*EXP(- BZ$1 * ($B63*_c+'Input spectra'!$Q62))</f>
        <v>1.9226627602019831E-3</v>
      </c>
      <c r="CA63">
        <f>CA$2*EXP(- CA$1 * ($B63*_c+'Input spectra'!$Q62))</f>
        <v>1.8561578050744489E-3</v>
      </c>
      <c r="CB63">
        <f>CB$2*EXP(- CB$1 * ($B63*_c+'Input spectra'!$Q62))</f>
        <v>1.7928737758387244E-3</v>
      </c>
      <c r="CC63">
        <f>CC$2*EXP(- CC$1 * ($B63*_c+'Input spectra'!$Q62))</f>
        <v>1.7326015445737861E-3</v>
      </c>
      <c r="CD63">
        <f>CD$2*EXP(- CD$1 * ($B63*_c+'Input spectra'!$Q62))</f>
        <v>1.6751494754451549E-3</v>
      </c>
      <c r="CE63">
        <f>CE$2*EXP(- CE$1 * ($B63*_c+'Input spectra'!$Q62))</f>
        <v>1.6203416014055692E-3</v>
      </c>
      <c r="CF63">
        <f>CF$2*EXP(- CF$1 * ($B63*_c+'Input spectra'!$Q62))</f>
        <v>1.5680160310438439E-3</v>
      </c>
      <c r="CG63">
        <f>CG$2*EXP(- CG$1 * ($B63*_c+'Input spectra'!$Q62))</f>
        <v>1.5180235512975229E-3</v>
      </c>
      <c r="CH63">
        <f>CH$2*EXP(- CH$1 * ($B63*_c+'Input spectra'!$Q62))</f>
        <v>1.4702263976343042E-3</v>
      </c>
      <c r="CI63">
        <f>CI$2*EXP(- CI$1 * ($B63*_c+'Input spectra'!$Q62))</f>
        <v>1.4244971680534039E-3</v>
      </c>
      <c r="CJ63">
        <f>CJ$2*EXP(- CJ$1 * ($B63*_c+'Input spectra'!$Q62))</f>
        <v>1.3807178611074161E-3</v>
      </c>
      <c r="CK63">
        <f>CK$2*EXP(- CK$1 * ($B63*_c+'Input spectra'!$Q62))</f>
        <v>1.3387790212862538E-3</v>
      </c>
      <c r="CL63">
        <f>CL$2*EXP(- CL$1 * ($B63*_c+'Input spectra'!$Q62))</f>
        <v>1.2985789776822996E-3</v>
      </c>
      <c r="CM63">
        <f>CM$2*EXP(- CM$1 * ($B63*_c+'Input spectra'!$Q62))</f>
        <v>1.2600231639824425E-3</v>
      </c>
      <c r="CN63">
        <f>CN$2*EXP(- CN$1 * ($B63*_c+'Input spectra'!$Q62))</f>
        <v>1.2230235095960259E-3</v>
      </c>
      <c r="CO63">
        <f>CO$2*EXP(- CO$1 * ($B63*_c+'Input spectra'!$Q62))</f>
        <v>1.1874978931969351E-3</v>
      </c>
      <c r="CP63">
        <f>CP$2*EXP(- CP$1 * ($B63*_c+'Input spectra'!$Q62))</f>
        <v>1.1533696511877791E-3</v>
      </c>
      <c r="CQ63">
        <f>CQ$2*EXP(- CQ$1 * ($B63*_c+'Input spectra'!$Q62))</f>
        <v>7.4194005654659647E-4</v>
      </c>
      <c r="CR63">
        <f>CR$2*EXP(- CR$1 * ($B63*_c+'Input spectra'!$Q62))</f>
        <v>4.814851382066908E-4</v>
      </c>
      <c r="CS63">
        <f>CS$2*EXP(- CS$1 * ($B63*_c+'Input spectra'!$Q62))</f>
        <v>3.3315879829071696E-4</v>
      </c>
      <c r="CT63">
        <f>CT$2*EXP(- CT$1 * ($B63*_c+'Input spectra'!$Q62))</f>
        <v>2.315645786289538E-4</v>
      </c>
      <c r="CU63">
        <f>CU$2*EXP(- CU$1 * ($B63*_c+'Input spectra'!$Q62))</f>
        <v>1.5797719413937559E-4</v>
      </c>
      <c r="CV63">
        <f>CV$2*EXP(- CV$1 * ($B63*_c+'Input spectra'!$Q62))</f>
        <v>1.0375659644856187E-4</v>
      </c>
      <c r="CW63">
        <f>CW$2*EXP(- CW$1 * ($B63*_c+'Input spectra'!$Q62))</f>
        <v>6.4021362640509583E-5</v>
      </c>
      <c r="CX63">
        <f>CX$2*EXP(- CX$1 * ($B63*_c+'Input spectra'!$Q62))</f>
        <v>3.5669747386162135E-5</v>
      </c>
      <c r="CY63">
        <f>CY$2*EXP(- CY$1 * ($B63*_c+'Input spectra'!$Q62))</f>
        <v>1.6571697614215971E-5</v>
      </c>
      <c r="CZ63">
        <f>CZ$2*EXP(- CZ$1 * ($B63*_c+'Input spectra'!$Q62))</f>
        <v>5.1812346065594619E-6</v>
      </c>
      <c r="DA63">
        <f>DA$2*EXP(- DA$1 * ($B63*_c+'Input spectra'!$Q62))</f>
        <v>3.2883396990197051E-7</v>
      </c>
      <c r="DB63">
        <f>DB$2*EXP(- DB$1 * ($B63*_c+'Input spectra'!$Q62))</f>
        <v>0</v>
      </c>
      <c r="DC63">
        <f>DC$2*EXP(- DC$1 * ($B63*_c+'Input spectra'!$Q62))</f>
        <v>0</v>
      </c>
      <c r="DD63">
        <f>DD$2*EXP(- DD$1 * ($B63*_c+'Input spectra'!$Q62))</f>
        <v>0</v>
      </c>
      <c r="DE63">
        <f>DE$2*EXP(- DE$1 * ($B63*_c+'Input spectra'!$Q62))</f>
        <v>0</v>
      </c>
      <c r="DF63">
        <f>DF$2*EXP(- DF$1 * ($B63*_c+'Input spectra'!$Q62))</f>
        <v>0</v>
      </c>
      <c r="DG63">
        <f>DG$2*EXP(- DG$1 * ($B63*_c+'Input spectra'!$Q62))</f>
        <v>0</v>
      </c>
      <c r="DH63">
        <f>DH$2*EXP(- DH$1 * ($B63*_c+'Input spectra'!$Q62))</f>
        <v>0</v>
      </c>
      <c r="DI63">
        <f>DI$2*EXP(- DI$1 * ($B63*_c+'Input spectra'!$Q62))</f>
        <v>0</v>
      </c>
      <c r="DJ63">
        <f>DJ$2*EXP(- DJ$1 * ($B63*_c+'Input spectra'!$Q62))</f>
        <v>0</v>
      </c>
      <c r="DK63">
        <f>DK$2*EXP(- DK$1 * ($B63*_c+'Input spectra'!$Q62))</f>
        <v>0</v>
      </c>
      <c r="DL63">
        <f>DL$2*EXP(- DL$1 * ($B63*_c+'Input spectra'!$Q62))</f>
        <v>0</v>
      </c>
      <c r="DM63">
        <f>DM$2*EXP(- DM$1 * ($B63*_c+'Input spectra'!$Q62))</f>
        <v>0</v>
      </c>
      <c r="DN63">
        <f>DN$2*EXP(- DN$1 * ($B63*_c+'Input spectra'!$Q62))</f>
        <v>0</v>
      </c>
      <c r="DO63">
        <f>DO$2*EXP(- DO$1 * ($B63*_c+'Input spectra'!$Q62))</f>
        <v>0</v>
      </c>
      <c r="DP63">
        <f>DP$2*EXP(- DP$1 * ($B63*_c+'Input spectra'!$Q62))</f>
        <v>0</v>
      </c>
      <c r="DQ63">
        <f>DQ$2*EXP(- DQ$1 * ($B63*_c+'Input spectra'!$Q62))</f>
        <v>0</v>
      </c>
      <c r="DR63">
        <f>DR$2*EXP(- DR$1 * ($B63*_c+'Input spectra'!$Q62))</f>
        <v>0</v>
      </c>
      <c r="DS63">
        <f>DS$2*EXP(- DS$1 * ($B63*_c+'Input spectra'!$Q62))</f>
        <v>0</v>
      </c>
      <c r="DT63">
        <f>DT$2*EXP(- DT$1 * ($B63*_c+'Input spectra'!$Q62))</f>
        <v>0</v>
      </c>
      <c r="DU63">
        <f>DU$2*EXP(- DU$1 * ($B63*_c+'Input spectra'!$Q62))</f>
        <v>0</v>
      </c>
      <c r="DV63">
        <f>DV$2*EXP(- DV$1 * ($B63*_c+'Input spectra'!$Q62))</f>
        <v>0</v>
      </c>
      <c r="DW63">
        <f>DW$2*EXP(- DW$1 * ($B63*_c+'Input spectra'!$Q62))</f>
        <v>0</v>
      </c>
      <c r="DX63">
        <f>DX$2*EXP(- DX$1 * ($B63*_c+'Input spectra'!$Q62))</f>
        <v>0</v>
      </c>
      <c r="DY63">
        <f>DY$2*EXP(- DY$1 * ($B63*_c+'Input spectra'!$Q62))</f>
        <v>0</v>
      </c>
      <c r="DZ63">
        <f>DZ$2*EXP(- DZ$1 * ($B63*_c+'Input spectra'!$Q62))</f>
        <v>0</v>
      </c>
      <c r="EA63">
        <f>EA$2*EXP(- EA$1 * ($B63*_c+'Input spectra'!$Q62))</f>
        <v>0</v>
      </c>
      <c r="EB63">
        <f>EB$2*EXP(- EB$1 * ($B63*_c+'Input spectra'!$Q62))</f>
        <v>0</v>
      </c>
      <c r="EC63">
        <f>EC$2*EXP(- EC$1 * ($B63*_c+'Input spectra'!$Q62))</f>
        <v>0</v>
      </c>
      <c r="ED63">
        <f>ED$2*EXP(- ED$1 * ($B63*_c+'Input spectra'!$Q62))</f>
        <v>0</v>
      </c>
      <c r="EE63">
        <f>EE$2*EXP(- EE$1 * ($B63*_c+'Input spectra'!$Q62))</f>
        <v>0</v>
      </c>
      <c r="EF63">
        <f>EF$2*EXP(- EF$1 * ($B63*_c+'Input spectra'!$Q62))</f>
        <v>0</v>
      </c>
      <c r="EG63">
        <f>EG$2*EXP(- EG$1 * ($B63*_c+'Input spectra'!$Q62))</f>
        <v>0</v>
      </c>
      <c r="EH63">
        <f>EH$2*EXP(- EH$1 * ($B63*_c+'Input spectra'!$Q62))</f>
        <v>0</v>
      </c>
      <c r="EI63">
        <f>EI$2*EXP(- EI$1 * ($B63*_c+'Input spectra'!$Q62))</f>
        <v>0</v>
      </c>
      <c r="EJ63">
        <f>EJ$2*EXP(- EJ$1 * ($B63*_c+'Input spectra'!$Q62))</f>
        <v>0</v>
      </c>
      <c r="EK63">
        <f>EK$2*EXP(- EK$1 * ($B63*_c+'Input spectra'!$Q62))</f>
        <v>0</v>
      </c>
      <c r="EL63">
        <f>EL$2*EXP(- EL$1 * ($B63*_c+'Input spectra'!$Q62))</f>
        <v>0</v>
      </c>
      <c r="EM63">
        <f>EM$2*EXP(- EM$1 * ($B63*_c+'Input spectra'!$Q62))</f>
        <v>0</v>
      </c>
      <c r="EN63">
        <f>EN$2*EXP(- EN$1 * ($B63*_c+'Input spectra'!$Q62))</f>
        <v>0</v>
      </c>
      <c r="EO63">
        <f>EO$2*EXP(- EO$1 * ($B63*_c+'Input spectra'!$Q62))</f>
        <v>0</v>
      </c>
      <c r="EP63">
        <f>EP$2*EXP(- EP$1 * ($B63*_c+'Input spectra'!$Q62))</f>
        <v>0</v>
      </c>
      <c r="EQ63">
        <f>EQ$2*EXP(- EQ$1 * ($B63*_c+'Input spectra'!$Q62))</f>
        <v>0</v>
      </c>
      <c r="ER63">
        <f>ER$2*EXP(- ER$1 * ($B63*_c+'Input spectra'!$Q62))</f>
        <v>0</v>
      </c>
      <c r="ES63">
        <f>ES$2*EXP(- ES$1 * ($B63*_c+'Input spectra'!$Q62))</f>
        <v>0</v>
      </c>
      <c r="ET63">
        <f>ET$2*EXP(- ET$1 * ($B63*_c+'Input spectra'!$Q62))</f>
        <v>0</v>
      </c>
      <c r="EU63">
        <f>EU$2*EXP(- EU$1 * ($B63*_c+'Input spectra'!$Q62))</f>
        <v>0</v>
      </c>
      <c r="EV63">
        <f>EV$2*EXP(- EV$1 * ($B63*_c+'Input spectra'!$Q62))</f>
        <v>0</v>
      </c>
      <c r="EW63">
        <f>EW$2*EXP(- EW$1 * ($B63*_c+'Input spectra'!$Q62))</f>
        <v>0</v>
      </c>
      <c r="EY63">
        <f t="shared" si="0"/>
        <v>0.86076944258733135</v>
      </c>
      <c r="FB63">
        <f>(1-EXP(-(B63*_c+'Input spectra'!$Q62)*_t))/2</f>
        <v>1.3080573104657045E-2</v>
      </c>
      <c r="FC63">
        <f>LN(1-FB63)/(-(B63*_c+'Input spectra'!$Q62))</f>
        <v>0.24834320870701529</v>
      </c>
    </row>
    <row r="64" spans="1:159" x14ac:dyDescent="0.25">
      <c r="A64">
        <v>585</v>
      </c>
      <c r="B64">
        <f>'Input spectra'!B63</f>
        <v>0</v>
      </c>
      <c r="C64">
        <f>C$2*EXP(- C$1 * ($B64*_c+'Input spectra'!$Q63))</f>
        <v>2.0653927966864227E-2</v>
      </c>
      <c r="D64">
        <f>D$2*EXP(- D$1 * ($B64*_c+'Input spectra'!$Q63))</f>
        <v>2.0395238973228872E-2</v>
      </c>
      <c r="E64">
        <f>E$2*EXP(- E$1 * ($B64*_c+'Input spectra'!$Q63))</f>
        <v>2.0138706185290473E-2</v>
      </c>
      <c r="F64">
        <f>F$2*EXP(- F$1 * ($B64*_c+'Input spectra'!$Q63))</f>
        <v>1.9884314044040313E-2</v>
      </c>
      <c r="G64">
        <f>G$2*EXP(- G$1 * ($B64*_c+'Input spectra'!$Q63))</f>
        <v>1.9632047094668151E-2</v>
      </c>
      <c r="H64">
        <f>H$2*EXP(- H$1 * ($B64*_c+'Input spectra'!$Q63))</f>
        <v>1.9381889985895646E-2</v>
      </c>
      <c r="I64">
        <f>I$2*EXP(- I$1 * ($B64*_c+'Input spectra'!$Q63))</f>
        <v>1.9133827469313854E-2</v>
      </c>
      <c r="J64">
        <f>J$2*EXP(- J$1 * ($B64*_c+'Input spectra'!$Q63))</f>
        <v>1.8887844398724866E-2</v>
      </c>
      <c r="K64">
        <f>K$2*EXP(- K$1 * ($B64*_c+'Input spectra'!$Q63))</f>
        <v>1.8643925729487528E-2</v>
      </c>
      <c r="L64">
        <f>L$2*EXP(- L$1 * ($B64*_c+'Input spectra'!$Q63))</f>
        <v>1.8402056517867221E-2</v>
      </c>
      <c r="M64">
        <f>M$2*EXP(- M$1 * ($B64*_c+'Input spectra'!$Q63))</f>
        <v>1.8162221920389673E-2</v>
      </c>
      <c r="N64">
        <f>N$2*EXP(- N$1 * ($B64*_c+'Input spectra'!$Q63))</f>
        <v>1.7924407193198755E-2</v>
      </c>
      <c r="O64">
        <f>O$2*EXP(- O$1 * ($B64*_c+'Input spectra'!$Q63))</f>
        <v>1.768859769141834E-2</v>
      </c>
      <c r="P64">
        <f>P$2*EXP(- P$1 * ($B64*_c+'Input spectra'!$Q63))</f>
        <v>1.7454778868518026E-2</v>
      </c>
      <c r="Q64">
        <f>Q$2*EXP(- Q$1 * ($B64*_c+'Input spectra'!$Q63))</f>
        <v>1.7222936275682874E-2</v>
      </c>
      <c r="R64">
        <f>R$2*EXP(- R$1 * ($B64*_c+'Input spectra'!$Q63))</f>
        <v>1.6993055561187024E-2</v>
      </c>
      <c r="S64">
        <f>S$2*EXP(- S$1 * ($B64*_c+'Input spectra'!$Q63))</f>
        <v>1.6765122469771219E-2</v>
      </c>
      <c r="T64">
        <f>T$2*EXP(- T$1 * ($B64*_c+'Input spectra'!$Q63))</f>
        <v>1.6539122842024162E-2</v>
      </c>
      <c r="U64">
        <f>U$2*EXP(- U$1 * ($B64*_c+'Input spectra'!$Q63))</f>
        <v>1.6315042613767764E-2</v>
      </c>
      <c r="V64">
        <f>V$2*EXP(- V$1 * ($B64*_c+'Input spectra'!$Q63))</f>
        <v>1.609286781544619E-2</v>
      </c>
      <c r="W64">
        <f>W$2*EXP(- W$1 * ($B64*_c+'Input spectra'!$Q63))</f>
        <v>1.5872584571518678E-2</v>
      </c>
      <c r="X64">
        <f>X$2*EXP(- X$1 * ($B64*_c+'Input spectra'!$Q63))</f>
        <v>1.5654179099856183E-2</v>
      </c>
      <c r="Y64">
        <f>Y$2*EXP(- Y$1 * ($B64*_c+'Input spectra'!$Q63))</f>
        <v>1.5437637711141726E-2</v>
      </c>
      <c r="Z64">
        <f>Z$2*EXP(- Z$1 * ($B64*_c+'Input spectra'!$Q63))</f>
        <v>1.5222946808274488E-2</v>
      </c>
      <c r="AA64">
        <f>AA$2*EXP(- AA$1 * ($B64*_c+'Input spectra'!$Q63))</f>
        <v>1.5010092885777628E-2</v>
      </c>
      <c r="AB64">
        <f>AB$2*EXP(- AB$1 * ($B64*_c+'Input spectra'!$Q63))</f>
        <v>1.4799062529209749E-2</v>
      </c>
      <c r="AC64">
        <f>AC$2*EXP(- AC$1 * ($B64*_c+'Input spectra'!$Q63))</f>
        <v>1.4589842414580043E-2</v>
      </c>
      <c r="AD64">
        <f>AD$2*EXP(- AD$1 * ($B64*_c+'Input spectra'!$Q63))</f>
        <v>1.4382419307767083E-2</v>
      </c>
      <c r="AE64">
        <f>AE$2*EXP(- AE$1 * ($B64*_c+'Input spectra'!$Q63))</f>
        <v>1.417678006394122E-2</v>
      </c>
      <c r="AF64">
        <f>AF$2*EXP(- AF$1 * ($B64*_c+'Input spectra'!$Q63))</f>
        <v>1.3972911626990565E-2</v>
      </c>
      <c r="AG64">
        <f>AG$2*EXP(- AG$1 * ($B64*_c+'Input spectra'!$Q63))</f>
        <v>1.3770801028950563E-2</v>
      </c>
      <c r="AH64">
        <f>AH$2*EXP(- AH$1 * ($B64*_c+'Input spectra'!$Q63))</f>
        <v>1.3570435389437113E-2</v>
      </c>
      <c r="AI64">
        <f>AI$2*EXP(- AI$1 * ($B64*_c+'Input spectra'!$Q63))</f>
        <v>1.3371801915083206E-2</v>
      </c>
      <c r="AJ64">
        <f>AJ$2*EXP(- AJ$1 * ($B64*_c+'Input spectra'!$Q63))</f>
        <v>1.3174887898979071E-2</v>
      </c>
      <c r="AK64">
        <f>AK$2*EXP(- AK$1 * ($B64*_c+'Input spectra'!$Q63))</f>
        <v>1.2979680720115828E-2</v>
      </c>
      <c r="AL64">
        <f>AL$2*EXP(- AL$1 * ($B64*_c+'Input spectra'!$Q63))</f>
        <v>1.2786167842832584E-2</v>
      </c>
      <c r="AM64">
        <f>AM$2*EXP(- AM$1 * ($B64*_c+'Input spectra'!$Q63))</f>
        <v>1.259433681626698E-2</v>
      </c>
      <c r="AN64">
        <f>AN$2*EXP(- AN$1 * ($B64*_c+'Input spectra'!$Q63))</f>
        <v>1.2404175273809165E-2</v>
      </c>
      <c r="AO64">
        <f>AO$2*EXP(- AO$1 * ($B64*_c+'Input spectra'!$Q63))</f>
        <v>1.221567093255917E-2</v>
      </c>
      <c r="AP64">
        <f>AP$2*EXP(- AP$1 * ($B64*_c+'Input spectra'!$Q63))</f>
        <v>1.2028811592787653E-2</v>
      </c>
      <c r="AQ64">
        <f>AQ$2*EXP(- AQ$1 * ($B64*_c+'Input spectra'!$Q63))</f>
        <v>1.1843585137400026E-2</v>
      </c>
      <c r="AR64">
        <f>AR$2*EXP(- AR$1 * ($B64*_c+'Input spectra'!$Q63))</f>
        <v>1.1659979531403911E-2</v>
      </c>
      <c r="AS64">
        <f>AS$2*EXP(- AS$1 * ($B64*_c+'Input spectra'!$Q63))</f>
        <v>1.1477982821379898E-2</v>
      </c>
      <c r="AT64">
        <f>AT$2*EXP(- AT$1 * ($B64*_c+'Input spectra'!$Q63))</f>
        <v>1.1297583134955646E-2</v>
      </c>
      <c r="AU64">
        <f>AU$2*EXP(- AU$1 * ($B64*_c+'Input spectra'!$Q63))</f>
        <v>1.1118768680283215E-2</v>
      </c>
      <c r="AV64">
        <f>AV$2*EXP(- AV$1 * ($B64*_c+'Input spectra'!$Q63))</f>
        <v>1.0941527745519701E-2</v>
      </c>
      <c r="AW64">
        <f>AW$2*EXP(- AW$1 * ($B64*_c+'Input spectra'!$Q63))</f>
        <v>9.7182953269076677E-3</v>
      </c>
      <c r="AX64">
        <f>AX$2*EXP(- AX$1 * ($B64*_c+'Input spectra'!$Q63))</f>
        <v>8.2972161858105541E-3</v>
      </c>
      <c r="AY64">
        <f>AY$2*EXP(- AY$1 * ($B64*_c+'Input spectra'!$Q63))</f>
        <v>7.462936980420244E-3</v>
      </c>
      <c r="AZ64">
        <f>AZ$2*EXP(- AZ$1 * ($B64*_c+'Input spectra'!$Q63))</f>
        <v>6.8306012000778462E-3</v>
      </c>
      <c r="BA64">
        <f>BA$2*EXP(- BA$1 * ($B64*_c+'Input spectra'!$Q63))</f>
        <v>6.3137752628520507E-3</v>
      </c>
      <c r="BB64">
        <f>BB$2*EXP(- BB$1 * ($B64*_c+'Input spectra'!$Q63))</f>
        <v>5.8749582899216063E-3</v>
      </c>
      <c r="BC64">
        <f>BC$2*EXP(- BC$1 * ($B64*_c+'Input spectra'!$Q63))</f>
        <v>5.4935845324343372E-3</v>
      </c>
      <c r="BD64">
        <f>BD$2*EXP(- BD$1 * ($B64*_c+'Input spectra'!$Q63))</f>
        <v>5.1568232840286388E-3</v>
      </c>
      <c r="BE64">
        <f>BE$2*EXP(- BE$1 * ($B64*_c+'Input spectra'!$Q63))</f>
        <v>4.8559808506080035E-3</v>
      </c>
      <c r="BF64">
        <f>BF$2*EXP(- BF$1 * ($B64*_c+'Input spectra'!$Q63))</f>
        <v>4.5848183586033328E-3</v>
      </c>
      <c r="BG64">
        <f>BG$2*EXP(- BG$1 * ($B64*_c+'Input spectra'!$Q63))</f>
        <v>4.3386655000043732E-3</v>
      </c>
      <c r="BH64">
        <f>BH$2*EXP(- BH$1 * ($B64*_c+'Input spectra'!$Q63))</f>
        <v>4.1139114927954377E-3</v>
      </c>
      <c r="BI64">
        <f>BI$2*EXP(- BI$1 * ($B64*_c+'Input spectra'!$Q63))</f>
        <v>3.9076928572717379E-3</v>
      </c>
      <c r="BJ64">
        <f>BJ$2*EXP(- BJ$1 * ($B64*_c+'Input spectra'!$Q63))</f>
        <v>3.7176917418423397E-3</v>
      </c>
      <c r="BK64">
        <f>BK$2*EXP(- BK$1 * ($B64*_c+'Input spectra'!$Q63))</f>
        <v>3.5420000876243011E-3</v>
      </c>
      <c r="BL64">
        <f>BL$2*EXP(- BL$1 * ($B64*_c+'Input spectra'!$Q63))</f>
        <v>3.3790249202519267E-3</v>
      </c>
      <c r="BM64">
        <f>BM$2*EXP(- BM$1 * ($B64*_c+'Input spectra'!$Q63))</f>
        <v>3.2274203723500019E-3</v>
      </c>
      <c r="BN64">
        <f>BN$2*EXP(- BN$1 * ($B64*_c+'Input spectra'!$Q63))</f>
        <v>3.0860376722112912E-3</v>
      </c>
      <c r="BO64">
        <f>BO$2*EXP(- BO$1 * ($B64*_c+'Input spectra'!$Q63))</f>
        <v>2.9538875598721487E-3</v>
      </c>
      <c r="BP64">
        <f>BP$2*EXP(- BP$1 * ($B64*_c+'Input spectra'!$Q63))</f>
        <v>2.8301115159443547E-3</v>
      </c>
      <c r="BQ64">
        <f>BQ$2*EXP(- BQ$1 * ($B64*_c+'Input spectra'!$Q63))</f>
        <v>2.7139593773971731E-3</v>
      </c>
      <c r="BR64">
        <f>BR$2*EXP(- BR$1 * ($B64*_c+'Input spectra'!$Q63))</f>
        <v>2.6047716718598274E-3</v>
      </c>
      <c r="BS64">
        <f>BS$2*EXP(- BS$1 * ($B64*_c+'Input spectra'!$Q63))</f>
        <v>2.5019654977180309E-3</v>
      </c>
      <c r="BT64">
        <f>BT$2*EXP(- BT$1 * ($B64*_c+'Input spectra'!$Q63))</f>
        <v>2.4050231095830619E-3</v>
      </c>
      <c r="BU64">
        <f>BU$2*EXP(- BU$1 * ($B64*_c+'Input spectra'!$Q63))</f>
        <v>2.3134825963007392E-3</v>
      </c>
      <c r="BV64">
        <f>BV$2*EXP(- BV$1 * ($B64*_c+'Input spectra'!$Q63))</f>
        <v>2.2269301975697108E-3</v>
      </c>
      <c r="BW64">
        <f>BW$2*EXP(- BW$1 * ($B64*_c+'Input spectra'!$Q63))</f>
        <v>2.1449939181325487E-3</v>
      </c>
      <c r="BX64">
        <f>BX$2*EXP(- BX$1 * ($B64*_c+'Input spectra'!$Q63))</f>
        <v>2.0673381799892654E-3</v>
      </c>
      <c r="BY64">
        <f>BY$2*EXP(- BY$1 * ($B64*_c+'Input spectra'!$Q63))</f>
        <v>1.9936593127545064E-3</v>
      </c>
      <c r="BZ64">
        <f>BZ$2*EXP(- BZ$1 * ($B64*_c+'Input spectra'!$Q63))</f>
        <v>1.9236817265584217E-3</v>
      </c>
      <c r="CA64">
        <f>CA$2*EXP(- CA$1 * ($B64*_c+'Input spectra'!$Q63))</f>
        <v>1.8571546451498198E-3</v>
      </c>
      <c r="CB64">
        <f>CB$2*EXP(- CB$1 * ($B64*_c+'Input spectra'!$Q63))</f>
        <v>1.7938493021230648E-3</v>
      </c>
      <c r="CC64">
        <f>CC$2*EXP(- CC$1 * ($B64*_c+'Input spectra'!$Q63))</f>
        <v>1.7335565225796358E-3</v>
      </c>
      <c r="CD64">
        <f>CD$2*EXP(- CD$1 * ($B64*_c+'Input spectra'!$Q63))</f>
        <v>1.6760846275606764E-3</v>
      </c>
      <c r="CE64">
        <f>CE$2*EXP(- CE$1 * ($B64*_c+'Input spectra'!$Q63))</f>
        <v>1.6212576103350296E-3</v>
      </c>
      <c r="CF64">
        <f>CF$2*EXP(- CF$1 * ($B64*_c+'Input spectra'!$Q63))</f>
        <v>1.5689135428898758E-3</v>
      </c>
      <c r="CG64">
        <f>CG$2*EXP(- CG$1 * ($B64*_c+'Input spectra'!$Q63))</f>
        <v>1.5189031783311021E-3</v>
      </c>
      <c r="CH64">
        <f>CH$2*EXP(- CH$1 * ($B64*_c+'Input spectra'!$Q63))</f>
        <v>1.4710887207914228E-3</v>
      </c>
      <c r="CI64">
        <f>CI$2*EXP(- CI$1 * ($B64*_c+'Input spectra'!$Q63))</f>
        <v>1.4253427391916532E-3</v>
      </c>
      <c r="CJ64">
        <f>CJ$2*EXP(- CJ$1 * ($B64*_c+'Input spectra'!$Q63))</f>
        <v>1.3815472050509273E-3</v>
      </c>
      <c r="CK64">
        <f>CK$2*EXP(- CK$1 * ($B64*_c+'Input spectra'!$Q63))</f>
        <v>1.3395926376834491E-3</v>
      </c>
      <c r="CL64">
        <f>CL$2*EXP(- CL$1 * ($B64*_c+'Input spectra'!$Q63))</f>
        <v>1.2993773426975656E-3</v>
      </c>
      <c r="CM64">
        <f>CM$2*EXP(- CM$1 * ($B64*_c+'Input spectra'!$Q63))</f>
        <v>1.2608067318400139E-3</v>
      </c>
      <c r="CN64">
        <f>CN$2*EXP(- CN$1 * ($B64*_c+'Input spectra'!$Q63))</f>
        <v>1.2237927139919847E-3</v>
      </c>
      <c r="CO64">
        <f>CO$2*EXP(- CO$1 * ($B64*_c+'Input spectra'!$Q63))</f>
        <v>1.188253148593202E-3</v>
      </c>
      <c r="CP64">
        <f>CP$2*EXP(- CP$1 * ($B64*_c+'Input spectra'!$Q63))</f>
        <v>1.1541113540002447E-3</v>
      </c>
      <c r="CQ64">
        <f>CQ$2*EXP(- CQ$1 * ($B64*_c+'Input spectra'!$Q63))</f>
        <v>7.4242242421897631E-4</v>
      </c>
      <c r="CR64">
        <f>CR$2*EXP(- CR$1 * ($B64*_c+'Input spectra'!$Q63))</f>
        <v>4.8180157641538468E-4</v>
      </c>
      <c r="CS64">
        <f>CS$2*EXP(- CS$1 * ($B64*_c+'Input spectra'!$Q63))</f>
        <v>3.333801096762152E-4</v>
      </c>
      <c r="CT64">
        <f>CT$2*EXP(- CT$1 * ($B64*_c+'Input spectra'!$Q63))</f>
        <v>2.3172003978186144E-4</v>
      </c>
      <c r="CU64">
        <f>CU$2*EXP(- CU$1 * ($B64*_c+'Input spectra'!$Q63))</f>
        <v>1.5808436909539475E-4</v>
      </c>
      <c r="CV64">
        <f>CV$2*EXP(- CV$1 * ($B64*_c+'Input spectra'!$Q63))</f>
        <v>1.0382772052998481E-4</v>
      </c>
      <c r="CW64">
        <f>CW$2*EXP(- CW$1 * ($B64*_c+'Input spectra'!$Q63))</f>
        <v>6.4065701216669817E-5</v>
      </c>
      <c r="CX64">
        <f>CX$2*EXP(- CX$1 * ($B64*_c+'Input spectra'!$Q63))</f>
        <v>3.569470295742514E-5</v>
      </c>
      <c r="CY64">
        <f>CY$2*EXP(- CY$1 * ($B64*_c+'Input spectra'!$Q63))</f>
        <v>1.6583408798685787E-5</v>
      </c>
      <c r="CZ64">
        <f>CZ$2*EXP(- CZ$1 * ($B64*_c+'Input spectra'!$Q63))</f>
        <v>5.1849328030947938E-6</v>
      </c>
      <c r="DA64">
        <f>DA$2*EXP(- DA$1 * ($B64*_c+'Input spectra'!$Q63))</f>
        <v>3.2907100558966057E-7</v>
      </c>
      <c r="DB64">
        <f>DB$2*EXP(- DB$1 * ($B64*_c+'Input spectra'!$Q63))</f>
        <v>0</v>
      </c>
      <c r="DC64">
        <f>DC$2*EXP(- DC$1 * ($B64*_c+'Input spectra'!$Q63))</f>
        <v>0</v>
      </c>
      <c r="DD64">
        <f>DD$2*EXP(- DD$1 * ($B64*_c+'Input spectra'!$Q63))</f>
        <v>0</v>
      </c>
      <c r="DE64">
        <f>DE$2*EXP(- DE$1 * ($B64*_c+'Input spectra'!$Q63))</f>
        <v>0</v>
      </c>
      <c r="DF64">
        <f>DF$2*EXP(- DF$1 * ($B64*_c+'Input spectra'!$Q63))</f>
        <v>0</v>
      </c>
      <c r="DG64">
        <f>DG$2*EXP(- DG$1 * ($B64*_c+'Input spectra'!$Q63))</f>
        <v>0</v>
      </c>
      <c r="DH64">
        <f>DH$2*EXP(- DH$1 * ($B64*_c+'Input spectra'!$Q63))</f>
        <v>0</v>
      </c>
      <c r="DI64">
        <f>DI$2*EXP(- DI$1 * ($B64*_c+'Input spectra'!$Q63))</f>
        <v>0</v>
      </c>
      <c r="DJ64">
        <f>DJ$2*EXP(- DJ$1 * ($B64*_c+'Input spectra'!$Q63))</f>
        <v>0</v>
      </c>
      <c r="DK64">
        <f>DK$2*EXP(- DK$1 * ($B64*_c+'Input spectra'!$Q63))</f>
        <v>0</v>
      </c>
      <c r="DL64">
        <f>DL$2*EXP(- DL$1 * ($B64*_c+'Input spectra'!$Q63))</f>
        <v>0</v>
      </c>
      <c r="DM64">
        <f>DM$2*EXP(- DM$1 * ($B64*_c+'Input spectra'!$Q63))</f>
        <v>0</v>
      </c>
      <c r="DN64">
        <f>DN$2*EXP(- DN$1 * ($B64*_c+'Input spectra'!$Q63))</f>
        <v>0</v>
      </c>
      <c r="DO64">
        <f>DO$2*EXP(- DO$1 * ($B64*_c+'Input spectra'!$Q63))</f>
        <v>0</v>
      </c>
      <c r="DP64">
        <f>DP$2*EXP(- DP$1 * ($B64*_c+'Input spectra'!$Q63))</f>
        <v>0</v>
      </c>
      <c r="DQ64">
        <f>DQ$2*EXP(- DQ$1 * ($B64*_c+'Input spectra'!$Q63))</f>
        <v>0</v>
      </c>
      <c r="DR64">
        <f>DR$2*EXP(- DR$1 * ($B64*_c+'Input spectra'!$Q63))</f>
        <v>0</v>
      </c>
      <c r="DS64">
        <f>DS$2*EXP(- DS$1 * ($B64*_c+'Input spectra'!$Q63))</f>
        <v>0</v>
      </c>
      <c r="DT64">
        <f>DT$2*EXP(- DT$1 * ($B64*_c+'Input spectra'!$Q63))</f>
        <v>0</v>
      </c>
      <c r="DU64">
        <f>DU$2*EXP(- DU$1 * ($B64*_c+'Input spectra'!$Q63))</f>
        <v>0</v>
      </c>
      <c r="DV64">
        <f>DV$2*EXP(- DV$1 * ($B64*_c+'Input spectra'!$Q63))</f>
        <v>0</v>
      </c>
      <c r="DW64">
        <f>DW$2*EXP(- DW$1 * ($B64*_c+'Input spectra'!$Q63))</f>
        <v>0</v>
      </c>
      <c r="DX64">
        <f>DX$2*EXP(- DX$1 * ($B64*_c+'Input spectra'!$Q63))</f>
        <v>0</v>
      </c>
      <c r="DY64">
        <f>DY$2*EXP(- DY$1 * ($B64*_c+'Input spectra'!$Q63))</f>
        <v>0</v>
      </c>
      <c r="DZ64">
        <f>DZ$2*EXP(- DZ$1 * ($B64*_c+'Input spectra'!$Q63))</f>
        <v>0</v>
      </c>
      <c r="EA64">
        <f>EA$2*EXP(- EA$1 * ($B64*_c+'Input spectra'!$Q63))</f>
        <v>0</v>
      </c>
      <c r="EB64">
        <f>EB$2*EXP(- EB$1 * ($B64*_c+'Input spectra'!$Q63))</f>
        <v>0</v>
      </c>
      <c r="EC64">
        <f>EC$2*EXP(- EC$1 * ($B64*_c+'Input spectra'!$Q63))</f>
        <v>0</v>
      </c>
      <c r="ED64">
        <f>ED$2*EXP(- ED$1 * ($B64*_c+'Input spectra'!$Q63))</f>
        <v>0</v>
      </c>
      <c r="EE64">
        <f>EE$2*EXP(- EE$1 * ($B64*_c+'Input spectra'!$Q63))</f>
        <v>0</v>
      </c>
      <c r="EF64">
        <f>EF$2*EXP(- EF$1 * ($B64*_c+'Input spectra'!$Q63))</f>
        <v>0</v>
      </c>
      <c r="EG64">
        <f>EG$2*EXP(- EG$1 * ($B64*_c+'Input spectra'!$Q63))</f>
        <v>0</v>
      </c>
      <c r="EH64">
        <f>EH$2*EXP(- EH$1 * ($B64*_c+'Input spectra'!$Q63))</f>
        <v>0</v>
      </c>
      <c r="EI64">
        <f>EI$2*EXP(- EI$1 * ($B64*_c+'Input spectra'!$Q63))</f>
        <v>0</v>
      </c>
      <c r="EJ64">
        <f>EJ$2*EXP(- EJ$1 * ($B64*_c+'Input spectra'!$Q63))</f>
        <v>0</v>
      </c>
      <c r="EK64">
        <f>EK$2*EXP(- EK$1 * ($B64*_c+'Input spectra'!$Q63))</f>
        <v>0</v>
      </c>
      <c r="EL64">
        <f>EL$2*EXP(- EL$1 * ($B64*_c+'Input spectra'!$Q63))</f>
        <v>0</v>
      </c>
      <c r="EM64">
        <f>EM$2*EXP(- EM$1 * ($B64*_c+'Input spectra'!$Q63))</f>
        <v>0</v>
      </c>
      <c r="EN64">
        <f>EN$2*EXP(- EN$1 * ($B64*_c+'Input spectra'!$Q63))</f>
        <v>0</v>
      </c>
      <c r="EO64">
        <f>EO$2*EXP(- EO$1 * ($B64*_c+'Input spectra'!$Q63))</f>
        <v>0</v>
      </c>
      <c r="EP64">
        <f>EP$2*EXP(- EP$1 * ($B64*_c+'Input spectra'!$Q63))</f>
        <v>0</v>
      </c>
      <c r="EQ64">
        <f>EQ$2*EXP(- EQ$1 * ($B64*_c+'Input spectra'!$Q63))</f>
        <v>0</v>
      </c>
      <c r="ER64">
        <f>ER$2*EXP(- ER$1 * ($B64*_c+'Input spectra'!$Q63))</f>
        <v>0</v>
      </c>
      <c r="ES64">
        <f>ES$2*EXP(- ES$1 * ($B64*_c+'Input spectra'!$Q63))</f>
        <v>0</v>
      </c>
      <c r="ET64">
        <f>ET$2*EXP(- ET$1 * ($B64*_c+'Input spectra'!$Q63))</f>
        <v>0</v>
      </c>
      <c r="EU64">
        <f>EU$2*EXP(- EU$1 * ($B64*_c+'Input spectra'!$Q63))</f>
        <v>0</v>
      </c>
      <c r="EV64">
        <f>EV$2*EXP(- EV$1 * ($B64*_c+'Input spectra'!$Q63))</f>
        <v>0</v>
      </c>
      <c r="EW64">
        <f>EW$2*EXP(- EW$1 * ($B64*_c+'Input spectra'!$Q63))</f>
        <v>0</v>
      </c>
      <c r="EY64">
        <f t="shared" si="0"/>
        <v>0.86093455075661063</v>
      </c>
      <c r="FB64">
        <f>(1-EXP(-(B64*_c+'Input spectra'!$Q63)*_t))/2</f>
        <v>1.3063373629834119E-2</v>
      </c>
      <c r="FC64">
        <f>LN(1-FB64)/(-(B64*_c+'Input spectra'!$Q63))</f>
        <v>0.24834541616442446</v>
      </c>
    </row>
    <row r="65" spans="1:159" x14ac:dyDescent="0.25">
      <c r="A65">
        <v>590</v>
      </c>
      <c r="B65">
        <f>'Input spectra'!B64</f>
        <v>0</v>
      </c>
      <c r="C65">
        <f>C$2*EXP(- C$1 * ($B65*_c+'Input spectra'!$Q64))</f>
        <v>2.0653927966864227E-2</v>
      </c>
      <c r="D65">
        <f>D$2*EXP(- D$1 * ($B65*_c+'Input spectra'!$Q64))</f>
        <v>2.039537577237855E-2</v>
      </c>
      <c r="E65">
        <f>E$2*EXP(- E$1 * ($B65*_c+'Input spectra'!$Q64))</f>
        <v>2.0138976343156704E-2</v>
      </c>
      <c r="F65">
        <f>F$2*EXP(- F$1 * ($B65*_c+'Input spectra'!$Q64))</f>
        <v>1.9884714163230191E-2</v>
      </c>
      <c r="G65">
        <f>G$2*EXP(- G$1 * ($B65*_c+'Input spectra'!$Q64))</f>
        <v>1.9632573820414934E-2</v>
      </c>
      <c r="H65">
        <f>H$2*EXP(- H$1 * ($B65*_c+'Input spectra'!$Q64))</f>
        <v>1.9382540005648142E-2</v>
      </c>
      <c r="I65">
        <f>I$2*EXP(- I$1 * ($B65*_c+'Input spectra'!$Q64))</f>
        <v>1.9134597512329248E-2</v>
      </c>
      <c r="J65">
        <f>J$2*EXP(- J$1 * ($B65*_c+'Input spectra'!$Q64))</f>
        <v>1.8888731235664969E-2</v>
      </c>
      <c r="K65">
        <f>K$2*EXP(- K$1 * ($B65*_c+'Input spectra'!$Q64))</f>
        <v>1.8644926172018402E-2</v>
      </c>
      <c r="L65">
        <f>L$2*EXP(- L$1 * ($B65*_c+'Input spectra'!$Q64))</f>
        <v>1.8403167418262166E-2</v>
      </c>
      <c r="M65">
        <f>M$2*EXP(- M$1 * ($B65*_c+'Input spectra'!$Q64))</f>
        <v>1.8163440171135553E-2</v>
      </c>
      <c r="N65">
        <f>N$2*EXP(- N$1 * ($B65*_c+'Input spectra'!$Q64))</f>
        <v>1.7925729726605631E-2</v>
      </c>
      <c r="O65">
        <f>O$2*EXP(- O$1 * ($B65*_c+'Input spectra'!$Q64))</f>
        <v>1.7690021479232376E-2</v>
      </c>
      <c r="P65">
        <f>P$2*EXP(- P$1 * ($B65*_c+'Input spectra'!$Q64))</f>
        <v>1.745630092153768E-2</v>
      </c>
      <c r="Q65">
        <f>Q$2*EXP(- Q$1 * ($B65*_c+'Input spectra'!$Q64))</f>
        <v>1.7224553643378288E-2</v>
      </c>
      <c r="R65">
        <f>R$2*EXP(- R$1 * ($B65*_c+'Input spectra'!$Q64))</f>
        <v>1.6994765331322638E-2</v>
      </c>
      <c r="S65">
        <f>S$2*EXP(- S$1 * ($B65*_c+'Input spectra'!$Q64))</f>
        <v>1.6766921768031573E-2</v>
      </c>
      <c r="T65">
        <f>T$2*EXP(- T$1 * ($B65*_c+'Input spectra'!$Q64))</f>
        <v>1.6541008831642841E-2</v>
      </c>
      <c r="U65">
        <f>U$2*EXP(- U$1 * ($B65*_c+'Input spectra'!$Q64))</f>
        <v>1.6317012495159502E-2</v>
      </c>
      <c r="V65">
        <f>V$2*EXP(- V$1 * ($B65*_c+'Input spectra'!$Q64))</f>
        <v>1.6094918825842058E-2</v>
      </c>
      <c r="W65">
        <f>W$2*EXP(- W$1 * ($B65*_c+'Input spectra'!$Q64))</f>
        <v>1.5874713984604372E-2</v>
      </c>
      <c r="X65">
        <f>X$2*EXP(- X$1 * ($B65*_c+'Input spectra'!$Q64))</f>
        <v>1.5656384225413371E-2</v>
      </c>
      <c r="Y65">
        <f>Y$2*EXP(- Y$1 * ($B65*_c+'Input spectra'!$Q64))</f>
        <v>1.5439915894692433E-2</v>
      </c>
      <c r="Z65">
        <f>Z$2*EXP(- Z$1 * ($B65*_c+'Input spectra'!$Q64))</f>
        <v>1.52252954307285E-2</v>
      </c>
      <c r="AA65">
        <f>AA$2*EXP(- AA$1 * ($B65*_c+'Input spectra'!$Q64))</f>
        <v>1.5012509363082877E-2</v>
      </c>
      <c r="AB65">
        <f>AB$2*EXP(- AB$1 * ($B65*_c+'Input spectra'!$Q64))</f>
        <v>1.4801544312005676E-2</v>
      </c>
      <c r="AC65">
        <f>AC$2*EXP(- AC$1 * ($B65*_c+'Input spectra'!$Q64))</f>
        <v>1.4592386987853912E-2</v>
      </c>
      <c r="AD65">
        <f>AD$2*EXP(- AD$1 * ($B65*_c+'Input spectra'!$Q64))</f>
        <v>1.43850241905132E-2</v>
      </c>
      <c r="AE65">
        <f>AE$2*EXP(- AE$1 * ($B65*_c+'Input spectra'!$Q64))</f>
        <v>1.4179442808823071E-2</v>
      </c>
      <c r="AF65">
        <f>AF$2*EXP(- AF$1 * ($B65*_c+'Input spectra'!$Q64))</f>
        <v>1.3975629820005808E-2</v>
      </c>
      <c r="AG65">
        <f>AG$2*EXP(- AG$1 * ($B65*_c+'Input spectra'!$Q64))</f>
        <v>1.3773572289098908E-2</v>
      </c>
      <c r="AH65">
        <f>AH$2*EXP(- AH$1 * ($B65*_c+'Input spectra'!$Q64))</f>
        <v>1.3573257368391E-2</v>
      </c>
      <c r="AI65">
        <f>AI$2*EXP(- AI$1 * ($B65*_c+'Input spectra'!$Q64))</f>
        <v>1.3374672296861319E-2</v>
      </c>
      <c r="AJ65">
        <f>AJ$2*EXP(- AJ$1 * ($B65*_c+'Input spectra'!$Q64))</f>
        <v>1.3177804399622635E-2</v>
      </c>
      <c r="AK65">
        <f>AK$2*EXP(- AK$1 * ($B65*_c+'Input spectra'!$Q64))</f>
        <v>1.2982641087367665E-2</v>
      </c>
      <c r="AL65">
        <f>AL$2*EXP(- AL$1 * ($B65*_c+'Input spectra'!$Q64))</f>
        <v>1.2789169855818926E-2</v>
      </c>
      <c r="AM65">
        <f>AM$2*EXP(- AM$1 * ($B65*_c+'Input spectra'!$Q64))</f>
        <v>1.2597378285181999E-2</v>
      </c>
      <c r="AN65">
        <f>AN$2*EXP(- AN$1 * ($B65*_c+'Input spectra'!$Q64))</f>
        <v>1.2407254039602212E-2</v>
      </c>
      <c r="AO65">
        <f>AO$2*EXP(- AO$1 * ($B65*_c+'Input spectra'!$Q64))</f>
        <v>1.2218784866624694E-2</v>
      </c>
      <c r="AP65">
        <f>AP$2*EXP(- AP$1 * ($B65*_c+'Input spectra'!$Q64))</f>
        <v>1.2031958596657774E-2</v>
      </c>
      <c r="AQ65">
        <f>AQ$2*EXP(- AQ$1 * ($B65*_c+'Input spectra'!$Q64))</f>
        <v>1.1846763142439772E-2</v>
      </c>
      <c r="AR65">
        <f>AR$2*EXP(- AR$1 * ($B65*_c+'Input spectra'!$Q64))</f>
        <v>1.1663186498509039E-2</v>
      </c>
      <c r="AS65">
        <f>AS$2*EXP(- AS$1 * ($B65*_c+'Input spectra'!$Q64))</f>
        <v>1.1481216740677345E-2</v>
      </c>
      <c r="AT65">
        <f>AT$2*EXP(- AT$1 * ($B65*_c+'Input spectra'!$Q64))</f>
        <v>1.1300842025506554E-2</v>
      </c>
      <c r="AU65">
        <f>AU$2*EXP(- AU$1 * ($B65*_c+'Input spectra'!$Q64))</f>
        <v>1.1122050589788502E-2</v>
      </c>
      <c r="AV65">
        <f>AV$2*EXP(- AV$1 * ($B65*_c+'Input spectra'!$Q64))</f>
        <v>1.0944830750028186E-2</v>
      </c>
      <c r="AW65">
        <f>AW$2*EXP(- AW$1 * ($B65*_c+'Input spectra'!$Q64))</f>
        <v>9.7212942689149911E-3</v>
      </c>
      <c r="AX65">
        <f>AX$2*EXP(- AX$1 * ($B65*_c+'Input spectra'!$Q64))</f>
        <v>8.2998322708889051E-3</v>
      </c>
      <c r="AY65">
        <f>AY$2*EXP(- AY$1 * ($B65*_c+'Input spectra'!$Q64))</f>
        <v>7.465340092730163E-3</v>
      </c>
      <c r="AZ65">
        <f>AZ$2*EXP(- AZ$1 * ($B65*_c+'Input spectra'!$Q64))</f>
        <v>6.8328465266867446E-3</v>
      </c>
      <c r="BA65">
        <f>BA$2*EXP(- BA$1 * ($B65*_c+'Input spectra'!$Q64))</f>
        <v>6.3158930635794893E-3</v>
      </c>
      <c r="BB65">
        <f>BB$2*EXP(- BB$1 * ($B65*_c+'Input spectra'!$Q64))</f>
        <v>5.8769683192296095E-3</v>
      </c>
      <c r="BC65">
        <f>BC$2*EXP(- BC$1 * ($B65*_c+'Input spectra'!$Q64))</f>
        <v>5.4955009407115143E-3</v>
      </c>
      <c r="BD65">
        <f>BD$2*EXP(- BD$1 * ($B65*_c+'Input spectra'!$Q64))</f>
        <v>5.1586568158767977E-3</v>
      </c>
      <c r="BE65">
        <f>BE$2*EXP(- BE$1 * ($B65*_c+'Input spectra'!$Q64))</f>
        <v>4.8577399991841562E-3</v>
      </c>
      <c r="BF65">
        <f>BF$2*EXP(- BF$1 * ($B65*_c+'Input spectra'!$Q64))</f>
        <v>4.5865100380640105E-3</v>
      </c>
      <c r="BG65">
        <f>BG$2*EXP(- BG$1 * ($B65*_c+'Input spectra'!$Q64))</f>
        <v>4.3402954673519662E-3</v>
      </c>
      <c r="BH65">
        <f>BH$2*EXP(- BH$1 * ($B65*_c+'Input spectra'!$Q64))</f>
        <v>4.1154846276928629E-3</v>
      </c>
      <c r="BI65">
        <f>BI$2*EXP(- BI$1 * ($B65*_c+'Input spectra'!$Q64))</f>
        <v>3.9092133559144888E-3</v>
      </c>
      <c r="BJ65">
        <f>BJ$2*EXP(- BJ$1 * ($B65*_c+'Input spectra'!$Q64))</f>
        <v>3.7191632560755043E-3</v>
      </c>
      <c r="BK65">
        <f>BK$2*EXP(- BK$1 * ($B65*_c+'Input spectra'!$Q64))</f>
        <v>3.5434258276872649E-3</v>
      </c>
      <c r="BL65">
        <f>BL$2*EXP(- BL$1 * ($B65*_c+'Input spectra'!$Q64))</f>
        <v>3.380407732512975E-3</v>
      </c>
      <c r="BM65">
        <f>BM$2*EXP(- BM$1 * ($B65*_c+'Input spectra'!$Q64))</f>
        <v>3.228762799336525E-3</v>
      </c>
      <c r="BN65">
        <f>BN$2*EXP(- BN$1 * ($B65*_c+'Input spectra'!$Q64))</f>
        <v>3.0873419997924489E-3</v>
      </c>
      <c r="BO65">
        <f>BO$2*EXP(- BO$1 * ($B65*_c+'Input spectra'!$Q64))</f>
        <v>2.9551558549165079E-3</v>
      </c>
      <c r="BP65">
        <f>BP$2*EXP(- BP$1 * ($B65*_c+'Input spectra'!$Q64))</f>
        <v>2.8313456567824772E-3</v>
      </c>
      <c r="BQ65">
        <f>BQ$2*EXP(- BQ$1 * ($B65*_c+'Input spectra'!$Q64))</f>
        <v>2.7151610787589167E-3</v>
      </c>
      <c r="BR65">
        <f>BR$2*EXP(- BR$1 * ($B65*_c+'Input spectra'!$Q64))</f>
        <v>2.6059425055061625E-3</v>
      </c>
      <c r="BS65">
        <f>BS$2*EXP(- BS$1 * ($B65*_c+'Input spectra'!$Q64))</f>
        <v>2.5031069096737978E-3</v>
      </c>
      <c r="BT65">
        <f>BT$2*EXP(- BT$1 * ($B65*_c+'Input spectra'!$Q64))</f>
        <v>2.4061364346545833E-3</v>
      </c>
      <c r="BU65">
        <f>BU$2*EXP(- BU$1 * ($B65*_c+'Input spectra'!$Q64))</f>
        <v>2.314569070401467E-3</v>
      </c>
      <c r="BV65">
        <f>BV$2*EXP(- BV$1 * ($B65*_c+'Input spectra'!$Q64))</f>
        <v>2.2279909682591508E-3</v>
      </c>
      <c r="BW65">
        <f>BW$2*EXP(- BW$1 * ($B65*_c+'Input spectra'!$Q64))</f>
        <v>2.1460300536859313E-3</v>
      </c>
      <c r="BX65">
        <f>BX$2*EXP(- BX$1 * ($B65*_c+'Input spectra'!$Q64))</f>
        <v>2.0683506772492511E-3</v>
      </c>
      <c r="BY65">
        <f>BY$2*EXP(- BY$1 * ($B65*_c+'Input spectra'!$Q64))</f>
        <v>1.9946491039657538E-3</v>
      </c>
      <c r="BZ65">
        <f>BZ$2*EXP(- BZ$1 * ($B65*_c+'Input spectra'!$Q64))</f>
        <v>1.9246496853468982E-3</v>
      </c>
      <c r="CA65">
        <f>CA$2*EXP(- CA$1 * ($B65*_c+'Input spectra'!$Q64))</f>
        <v>1.8581015917784253E-3</v>
      </c>
      <c r="CB65">
        <f>CB$2*EXP(- CB$1 * ($B65*_c+'Input spectra'!$Q64))</f>
        <v>1.7947760081312969E-3</v>
      </c>
      <c r="CC65">
        <f>CC$2*EXP(- CC$1 * ($B65*_c+'Input spectra'!$Q64))</f>
        <v>1.7344637148961214E-3</v>
      </c>
      <c r="CD65">
        <f>CD$2*EXP(- CD$1 * ($B65*_c+'Input spectra'!$Q64))</f>
        <v>1.6769729921622823E-3</v>
      </c>
      <c r="CE65">
        <f>CE$2*EXP(- CE$1 * ($B65*_c+'Input spectra'!$Q64))</f>
        <v>1.6221277955141054E-3</v>
      </c>
      <c r="CF65">
        <f>CF$2*EXP(- CF$1 * ($B65*_c+'Input spectra'!$Q64))</f>
        <v>1.5697661621813042E-3</v>
      </c>
      <c r="CG65">
        <f>CG$2*EXP(- CG$1 * ($B65*_c+'Input spectra'!$Q64))</f>
        <v>1.5197388131427886E-3</v>
      </c>
      <c r="CH65">
        <f>CH$2*EXP(- CH$1 * ($B65*_c+'Input spectra'!$Q64))</f>
        <v>1.471907922775232E-3</v>
      </c>
      <c r="CI65">
        <f>CI$2*EXP(- CI$1 * ($B65*_c+'Input spectra'!$Q64))</f>
        <v>1.426146032386347E-3</v>
      </c>
      <c r="CJ65">
        <f>CJ$2*EXP(- CJ$1 * ($B65*_c+'Input spectra'!$Q64))</f>
        <v>1.382335087824111E-3</v>
      </c>
      <c r="CK65">
        <f>CK$2*EXP(- CK$1 * ($B65*_c+'Input spectra'!$Q64))</f>
        <v>1.3403655844957559E-3</v>
      </c>
      <c r="CL65">
        <f>CL$2*EXP(- CL$1 * ($B65*_c+'Input spectra'!$Q64))</f>
        <v>1.300135805709119E-3</v>
      </c>
      <c r="CM65">
        <f>CM$2*EXP(- CM$1 * ($B65*_c+'Input spectra'!$Q64))</f>
        <v>1.2615511423765464E-3</v>
      </c>
      <c r="CN65">
        <f>CN$2*EXP(- CN$1 * ($B65*_c+'Input spectra'!$Q64))</f>
        <v>1.2245234838857094E-3</v>
      </c>
      <c r="CO65">
        <f>CO$2*EXP(- CO$1 * ($B65*_c+'Input spectra'!$Q64))</f>
        <v>1.1889706714116202E-3</v>
      </c>
      <c r="CP65">
        <f>CP$2*EXP(- CP$1 * ($B65*_c+'Input spectra'!$Q64))</f>
        <v>1.1548160061744209E-3</v>
      </c>
      <c r="CQ65">
        <f>CQ$2*EXP(- CQ$1 * ($B65*_c+'Input spectra'!$Q64))</f>
        <v>7.4288069910201035E-4</v>
      </c>
      <c r="CR65">
        <f>CR$2*EXP(- CR$1 * ($B65*_c+'Input spectra'!$Q64))</f>
        <v>4.8210221157388828E-4</v>
      </c>
      <c r="CS65">
        <f>CS$2*EXP(- CS$1 * ($B65*_c+'Input spectra'!$Q64))</f>
        <v>3.3359037013079232E-4</v>
      </c>
      <c r="CT65">
        <f>CT$2*EXP(- CT$1 * ($B65*_c+'Input spectra'!$Q64))</f>
        <v>2.3186773917693851E-4</v>
      </c>
      <c r="CU65">
        <f>CU$2*EXP(- CU$1 * ($B65*_c+'Input spectra'!$Q64))</f>
        <v>1.5818619379485963E-4</v>
      </c>
      <c r="CV65">
        <f>CV$2*EXP(- CV$1 * ($B65*_c+'Input spectra'!$Q64))</f>
        <v>1.0389529450765387E-4</v>
      </c>
      <c r="CW65">
        <f>CW$2*EXP(- CW$1 * ($B65*_c+'Input spectra'!$Q64))</f>
        <v>6.410782695701708E-5</v>
      </c>
      <c r="CX65">
        <f>CX$2*EXP(- CX$1 * ($B65*_c+'Input spectra'!$Q64))</f>
        <v>3.5718413217096431E-5</v>
      </c>
      <c r="CY65">
        <f>CY$2*EXP(- CY$1 * ($B65*_c+'Input spectra'!$Q64))</f>
        <v>1.6594535658253916E-5</v>
      </c>
      <c r="CZ65">
        <f>CZ$2*EXP(- CZ$1 * ($B65*_c+'Input spectra'!$Q64))</f>
        <v>5.1884465037764598E-6</v>
      </c>
      <c r="DA65">
        <f>DA$2*EXP(- DA$1 * ($B65*_c+'Input spectra'!$Q64))</f>
        <v>3.292962175773275E-7</v>
      </c>
      <c r="DB65">
        <f>DB$2*EXP(- DB$1 * ($B65*_c+'Input spectra'!$Q64))</f>
        <v>0</v>
      </c>
      <c r="DC65">
        <f>DC$2*EXP(- DC$1 * ($B65*_c+'Input spectra'!$Q64))</f>
        <v>0</v>
      </c>
      <c r="DD65">
        <f>DD$2*EXP(- DD$1 * ($B65*_c+'Input spectra'!$Q64))</f>
        <v>0</v>
      </c>
      <c r="DE65">
        <f>DE$2*EXP(- DE$1 * ($B65*_c+'Input spectra'!$Q64))</f>
        <v>0</v>
      </c>
      <c r="DF65">
        <f>DF$2*EXP(- DF$1 * ($B65*_c+'Input spectra'!$Q64))</f>
        <v>0</v>
      </c>
      <c r="DG65">
        <f>DG$2*EXP(- DG$1 * ($B65*_c+'Input spectra'!$Q64))</f>
        <v>0</v>
      </c>
      <c r="DH65">
        <f>DH$2*EXP(- DH$1 * ($B65*_c+'Input spectra'!$Q64))</f>
        <v>0</v>
      </c>
      <c r="DI65">
        <f>DI$2*EXP(- DI$1 * ($B65*_c+'Input spectra'!$Q64))</f>
        <v>0</v>
      </c>
      <c r="DJ65">
        <f>DJ$2*EXP(- DJ$1 * ($B65*_c+'Input spectra'!$Q64))</f>
        <v>0</v>
      </c>
      <c r="DK65">
        <f>DK$2*EXP(- DK$1 * ($B65*_c+'Input spectra'!$Q64))</f>
        <v>0</v>
      </c>
      <c r="DL65">
        <f>DL$2*EXP(- DL$1 * ($B65*_c+'Input spectra'!$Q64))</f>
        <v>0</v>
      </c>
      <c r="DM65">
        <f>DM$2*EXP(- DM$1 * ($B65*_c+'Input spectra'!$Q64))</f>
        <v>0</v>
      </c>
      <c r="DN65">
        <f>DN$2*EXP(- DN$1 * ($B65*_c+'Input spectra'!$Q64))</f>
        <v>0</v>
      </c>
      <c r="DO65">
        <f>DO$2*EXP(- DO$1 * ($B65*_c+'Input spectra'!$Q64))</f>
        <v>0</v>
      </c>
      <c r="DP65">
        <f>DP$2*EXP(- DP$1 * ($B65*_c+'Input spectra'!$Q64))</f>
        <v>0</v>
      </c>
      <c r="DQ65">
        <f>DQ$2*EXP(- DQ$1 * ($B65*_c+'Input spectra'!$Q64))</f>
        <v>0</v>
      </c>
      <c r="DR65">
        <f>DR$2*EXP(- DR$1 * ($B65*_c+'Input spectra'!$Q64))</f>
        <v>0</v>
      </c>
      <c r="DS65">
        <f>DS$2*EXP(- DS$1 * ($B65*_c+'Input spectra'!$Q64))</f>
        <v>0</v>
      </c>
      <c r="DT65">
        <f>DT$2*EXP(- DT$1 * ($B65*_c+'Input spectra'!$Q64))</f>
        <v>0</v>
      </c>
      <c r="DU65">
        <f>DU$2*EXP(- DU$1 * ($B65*_c+'Input spectra'!$Q64))</f>
        <v>0</v>
      </c>
      <c r="DV65">
        <f>DV$2*EXP(- DV$1 * ($B65*_c+'Input spectra'!$Q64))</f>
        <v>0</v>
      </c>
      <c r="DW65">
        <f>DW$2*EXP(- DW$1 * ($B65*_c+'Input spectra'!$Q64))</f>
        <v>0</v>
      </c>
      <c r="DX65">
        <f>DX$2*EXP(- DX$1 * ($B65*_c+'Input spectra'!$Q64))</f>
        <v>0</v>
      </c>
      <c r="DY65">
        <f>DY$2*EXP(- DY$1 * ($B65*_c+'Input spectra'!$Q64))</f>
        <v>0</v>
      </c>
      <c r="DZ65">
        <f>DZ$2*EXP(- DZ$1 * ($B65*_c+'Input spectra'!$Q64))</f>
        <v>0</v>
      </c>
      <c r="EA65">
        <f>EA$2*EXP(- EA$1 * ($B65*_c+'Input spectra'!$Q64))</f>
        <v>0</v>
      </c>
      <c r="EB65">
        <f>EB$2*EXP(- EB$1 * ($B65*_c+'Input spectra'!$Q64))</f>
        <v>0</v>
      </c>
      <c r="EC65">
        <f>EC$2*EXP(- EC$1 * ($B65*_c+'Input spectra'!$Q64))</f>
        <v>0</v>
      </c>
      <c r="ED65">
        <f>ED$2*EXP(- ED$1 * ($B65*_c+'Input spectra'!$Q64))</f>
        <v>0</v>
      </c>
      <c r="EE65">
        <f>EE$2*EXP(- EE$1 * ($B65*_c+'Input spectra'!$Q64))</f>
        <v>0</v>
      </c>
      <c r="EF65">
        <f>EF$2*EXP(- EF$1 * ($B65*_c+'Input spectra'!$Q64))</f>
        <v>0</v>
      </c>
      <c r="EG65">
        <f>EG$2*EXP(- EG$1 * ($B65*_c+'Input spectra'!$Q64))</f>
        <v>0</v>
      </c>
      <c r="EH65">
        <f>EH$2*EXP(- EH$1 * ($B65*_c+'Input spectra'!$Q64))</f>
        <v>0</v>
      </c>
      <c r="EI65">
        <f>EI$2*EXP(- EI$1 * ($B65*_c+'Input spectra'!$Q64))</f>
        <v>0</v>
      </c>
      <c r="EJ65">
        <f>EJ$2*EXP(- EJ$1 * ($B65*_c+'Input spectra'!$Q64))</f>
        <v>0</v>
      </c>
      <c r="EK65">
        <f>EK$2*EXP(- EK$1 * ($B65*_c+'Input spectra'!$Q64))</f>
        <v>0</v>
      </c>
      <c r="EL65">
        <f>EL$2*EXP(- EL$1 * ($B65*_c+'Input spectra'!$Q64))</f>
        <v>0</v>
      </c>
      <c r="EM65">
        <f>EM$2*EXP(- EM$1 * ($B65*_c+'Input spectra'!$Q64))</f>
        <v>0</v>
      </c>
      <c r="EN65">
        <f>EN$2*EXP(- EN$1 * ($B65*_c+'Input spectra'!$Q64))</f>
        <v>0</v>
      </c>
      <c r="EO65">
        <f>EO$2*EXP(- EO$1 * ($B65*_c+'Input spectra'!$Q64))</f>
        <v>0</v>
      </c>
      <c r="EP65">
        <f>EP$2*EXP(- EP$1 * ($B65*_c+'Input spectra'!$Q64))</f>
        <v>0</v>
      </c>
      <c r="EQ65">
        <f>EQ$2*EXP(- EQ$1 * ($B65*_c+'Input spectra'!$Q64))</f>
        <v>0</v>
      </c>
      <c r="ER65">
        <f>ER$2*EXP(- ER$1 * ($B65*_c+'Input spectra'!$Q64))</f>
        <v>0</v>
      </c>
      <c r="ES65">
        <f>ES$2*EXP(- ES$1 * ($B65*_c+'Input spectra'!$Q64))</f>
        <v>0</v>
      </c>
      <c r="ET65">
        <f>ET$2*EXP(- ET$1 * ($B65*_c+'Input spectra'!$Q64))</f>
        <v>0</v>
      </c>
      <c r="EU65">
        <f>EU$2*EXP(- EU$1 * ($B65*_c+'Input spectra'!$Q64))</f>
        <v>0</v>
      </c>
      <c r="EV65">
        <f>EV$2*EXP(- EV$1 * ($B65*_c+'Input spectra'!$Q64))</f>
        <v>0</v>
      </c>
      <c r="EW65">
        <f>EW$2*EXP(- EW$1 * ($B65*_c+'Input spectra'!$Q64))</f>
        <v>0</v>
      </c>
      <c r="EY65">
        <f t="shared" si="0"/>
        <v>0.86109135869687159</v>
      </c>
      <c r="FB65">
        <f>(1-EXP(-(B65*_c+'Input spectra'!$Q64)*_t))/2</f>
        <v>1.3047043002347103E-2</v>
      </c>
      <c r="FC65">
        <f>LN(1-FB65)/(-(B65*_c+'Input spectra'!$Q64))</f>
        <v>0.24834751203840283</v>
      </c>
    </row>
    <row r="66" spans="1:159" x14ac:dyDescent="0.25">
      <c r="A66">
        <v>595</v>
      </c>
      <c r="B66">
        <f>'Input spectra'!B65</f>
        <v>0</v>
      </c>
      <c r="C66">
        <f>C$2*EXP(- C$1 * ($B66*_c+'Input spectra'!$Q65))</f>
        <v>2.0653927966864227E-2</v>
      </c>
      <c r="D66">
        <f>D$2*EXP(- D$1 * ($B66*_c+'Input spectra'!$Q65))</f>
        <v>2.0395512572445797E-2</v>
      </c>
      <c r="E66">
        <f>E$2*EXP(- E$1 * ($B66*_c+'Input spectra'!$Q65))</f>
        <v>2.013924650464706E-2</v>
      </c>
      <c r="F66">
        <f>F$2*EXP(- F$1 * ($B66*_c+'Input spectra'!$Q65))</f>
        <v>1.988511429047141E-2</v>
      </c>
      <c r="G66">
        <f>G$2*EXP(- G$1 * ($B66*_c+'Input spectra'!$Q65))</f>
        <v>1.9633100560293718E-2</v>
      </c>
      <c r="H66">
        <f>H$2*EXP(- H$1 * ($B66*_c+'Input spectra'!$Q65))</f>
        <v>1.9383190047200662E-2</v>
      </c>
      <c r="I66">
        <f>I$2*EXP(- I$1 * ($B66*_c+'Input spectra'!$Q65))</f>
        <v>1.9135367586335109E-2</v>
      </c>
      <c r="J66">
        <f>J$2*EXP(- J$1 * ($B66*_c+'Input spectra'!$Q65))</f>
        <v>1.8889618114244534E-2</v>
      </c>
      <c r="K66">
        <f>K$2*EXP(- K$1 * ($B66*_c+'Input spectra'!$Q65))</f>
        <v>1.8645926668233524E-2</v>
      </c>
      <c r="L66">
        <f>L$2*EXP(- L$1 * ($B66*_c+'Input spectra'!$Q65))</f>
        <v>1.8404278385720247E-2</v>
      </c>
      <c r="M66">
        <f>M$2*EXP(- M$1 * ($B66*_c+'Input spectra'!$Q65))</f>
        <v>1.8164658503596918E-2</v>
      </c>
      <c r="N66">
        <f>N$2*EXP(- N$1 * ($B66*_c+'Input spectra'!$Q65))</f>
        <v>1.7927052357594227E-2</v>
      </c>
      <c r="O66">
        <f>O$2*EXP(- O$1 * ($B66*_c+'Input spectra'!$Q65))</f>
        <v>1.7691445381649719E-2</v>
      </c>
      <c r="P66">
        <f>P$2*EXP(- P$1 * ($B66*_c+'Input spectra'!$Q65))</f>
        <v>1.745782310728004E-2</v>
      </c>
      <c r="Q66">
        <f>Q$2*EXP(- Q$1 * ($B66*_c+'Input spectra'!$Q65))</f>
        <v>1.7226171162957108E-2</v>
      </c>
      <c r="R66">
        <f>R$2*EXP(- R$1 * ($B66*_c+'Input spectra'!$Q65))</f>
        <v>1.6996475273488167E-2</v>
      </c>
      <c r="S66">
        <f>S$2*EXP(- S$1 * ($B66*_c+'Input spectra'!$Q65))</f>
        <v>1.676872125939962E-2</v>
      </c>
      <c r="T66">
        <f>T$2*EXP(- T$1 * ($B66*_c+'Input spectra'!$Q65))</f>
        <v>1.6542895036324726E-2</v>
      </c>
      <c r="U66">
        <f>U$2*EXP(- U$1 * ($B66*_c+'Input spectra'!$Q65))</f>
        <v>1.63189826143951E-2</v>
      </c>
      <c r="V66">
        <f>V$2*EXP(- V$1 * ($B66*_c+'Input spectra'!$Q65))</f>
        <v>1.6096970097635933E-2</v>
      </c>
      <c r="W66">
        <f>W$2*EXP(- W$1 * ($B66*_c+'Input spectra'!$Q65))</f>
        <v>1.5876843683365033E-2</v>
      </c>
      <c r="X66">
        <f>X$2*EXP(- X$1 * ($B66*_c+'Input spectra'!$Q65))</f>
        <v>1.5658589661595515E-2</v>
      </c>
      <c r="Y66">
        <f>Y$2*EXP(- Y$1 * ($B66*_c+'Input spectra'!$Q65))</f>
        <v>1.5442194414442263E-2</v>
      </c>
      <c r="Z66">
        <f>Z$2*EXP(- Z$1 * ($B66*_c+'Input spectra'!$Q65))</f>
        <v>1.5227644415532024E-2</v>
      </c>
      <c r="AA66">
        <f>AA$2*EXP(- AA$1 * ($B66*_c+'Input spectra'!$Q65))</f>
        <v>1.5014926229417195E-2</v>
      </c>
      <c r="AB66">
        <f>AB$2*EXP(- AB$1 * ($B66*_c+'Input spectra'!$Q65))</f>
        <v>1.4804026510993223E-2</v>
      </c>
      <c r="AC66">
        <f>AC$2*EXP(- AC$1 * ($B66*_c+'Input spectra'!$Q65))</f>
        <v>1.4594932004919629E-2</v>
      </c>
      <c r="AD66">
        <f>AD$2*EXP(- AD$1 * ($B66*_c+'Input spectra'!$Q65))</f>
        <v>1.4387629545044626E-2</v>
      </c>
      <c r="AE66">
        <f>AE$2*EXP(- AE$1 * ($B66*_c+'Input spectra'!$Q65))</f>
        <v>1.4182106053833316E-2</v>
      </c>
      <c r="AF66">
        <f>AF$2*EXP(- AF$1 * ($B66*_c+'Input spectra'!$Q65))</f>
        <v>1.3978348541799407E-2</v>
      </c>
      <c r="AG66">
        <f>AG$2*EXP(- AG$1 * ($B66*_c+'Input spectra'!$Q65))</f>
        <v>1.3776344106940499E-2</v>
      </c>
      <c r="AH66">
        <f>AH$2*EXP(- AH$1 * ($B66*_c+'Input spectra'!$Q65))</f>
        <v>1.3576079934176841E-2</v>
      </c>
      <c r="AI66">
        <f>AI$2*EXP(- AI$1 * ($B66*_c+'Input spectra'!$Q65))</f>
        <v>1.3377543294793601E-2</v>
      </c>
      <c r="AJ66">
        <f>AJ$2*EXP(- AJ$1 * ($B66*_c+'Input spectra'!$Q65))</f>
        <v>1.3180721545886563E-2</v>
      </c>
      <c r="AK66">
        <f>AK$2*EXP(- AK$1 * ($B66*_c+'Input spectra'!$Q65))</f>
        <v>1.2985602129811315E-2</v>
      </c>
      <c r="AL66">
        <f>AL$2*EXP(- AL$1 * ($B66*_c+'Input spectra'!$Q65))</f>
        <v>1.2792172573635833E-2</v>
      </c>
      <c r="AM66">
        <f>AM$2*EXP(- AM$1 * ($B66*_c+'Input spectra'!$Q65))</f>
        <v>1.2600420488596439E-2</v>
      </c>
      <c r="AN66">
        <f>AN$2*EXP(- AN$1 * ($B66*_c+'Input spectra'!$Q65))</f>
        <v>1.2410333569557208E-2</v>
      </c>
      <c r="AO66">
        <f>AO$2*EXP(- AO$1 * ($B66*_c+'Input spectra'!$Q65))</f>
        <v>1.2221899594472674E-2</v>
      </c>
      <c r="AP66">
        <f>AP$2*EXP(- AP$1 * ($B66*_c+'Input spectra'!$Q65))</f>
        <v>1.2035106423853895E-2</v>
      </c>
      <c r="AQ66">
        <f>AQ$2*EXP(- AQ$1 * ($B66*_c+'Input spectra'!$Q65))</f>
        <v>1.184994200023785E-2</v>
      </c>
      <c r="AR66">
        <f>AR$2*EXP(- AR$1 * ($B66*_c+'Input spectra'!$Q65))</f>
        <v>1.1666394347660135E-2</v>
      </c>
      <c r="AS66">
        <f>AS$2*EXP(- AS$1 * ($B66*_c+'Input spectra'!$Q65))</f>
        <v>1.1484451571130884E-2</v>
      </c>
      <c r="AT66">
        <f>AT$2*EXP(- AT$1 * ($B66*_c+'Input spectra'!$Q65))</f>
        <v>1.130410185611406E-2</v>
      </c>
      <c r="AU66">
        <f>AU$2*EXP(- AU$1 * ($B66*_c+'Input spectra'!$Q65))</f>
        <v>1.1125333468009866E-2</v>
      </c>
      <c r="AV66">
        <f>AV$2*EXP(- AV$1 * ($B66*_c+'Input spectra'!$Q65))</f>
        <v>1.0948134751640455E-2</v>
      </c>
      <c r="AW66">
        <f>AW$2*EXP(- AW$1 * ($B66*_c+'Input spectra'!$Q65))</f>
        <v>9.7242941363575707E-3</v>
      </c>
      <c r="AX66">
        <f>AX$2*EXP(- AX$1 * ($B66*_c+'Input spectra'!$Q65))</f>
        <v>8.3024491808103042E-3</v>
      </c>
      <c r="AY66">
        <f>AY$2*EXP(- AY$1 * ($B66*_c+'Input spectra'!$Q65))</f>
        <v>7.4677439788572476E-3</v>
      </c>
      <c r="AZ66">
        <f>AZ$2*EXP(- AZ$1 * ($B66*_c+'Input spectra'!$Q65))</f>
        <v>6.8350925913699947E-3</v>
      </c>
      <c r="BA66">
        <f>BA$2*EXP(- BA$1 * ($B66*_c+'Input spectra'!$Q65))</f>
        <v>6.3180115746711268E-3</v>
      </c>
      <c r="BB66">
        <f>BB$2*EXP(- BB$1 * ($B66*_c+'Input spectra'!$Q65))</f>
        <v>5.8789790362391422E-3</v>
      </c>
      <c r="BC66">
        <f>BC$2*EXP(- BC$1 * ($B66*_c+'Input spectra'!$Q65))</f>
        <v>5.4974180175177082E-3</v>
      </c>
      <c r="BD66">
        <f>BD$2*EXP(- BD$1 * ($B66*_c+'Input spectra'!$Q65))</f>
        <v>5.1604909996454985E-3</v>
      </c>
      <c r="BE66">
        <f>BE$2*EXP(- BE$1 * ($B66*_c+'Input spectra'!$Q65))</f>
        <v>4.8594997850370603E-3</v>
      </c>
      <c r="BF66">
        <f>BF$2*EXP(- BF$1 * ($B66*_c+'Input spectra'!$Q65))</f>
        <v>4.5882023417106784E-3</v>
      </c>
      <c r="BG66">
        <f>BG$2*EXP(- BG$1 * ($B66*_c+'Input spectra'!$Q65))</f>
        <v>4.3419260470522608E-3</v>
      </c>
      <c r="BH66">
        <f>BH$2*EXP(- BH$1 * ($B66*_c+'Input spectra'!$Q65))</f>
        <v>4.1170583641475644E-3</v>
      </c>
      <c r="BI66">
        <f>BI$2*EXP(- BI$1 * ($B66*_c+'Input spectra'!$Q65))</f>
        <v>3.910734446189233E-3</v>
      </c>
      <c r="BJ66">
        <f>BJ$2*EXP(- BJ$1 * ($B66*_c+'Input spectra'!$Q65))</f>
        <v>3.7206353527545208E-3</v>
      </c>
      <c r="BK66">
        <f>BK$2*EXP(- BK$1 * ($B66*_c+'Input spectra'!$Q65))</f>
        <v>3.5448521416448268E-3</v>
      </c>
      <c r="BL66">
        <f>BL$2*EXP(- BL$1 * ($B66*_c+'Input spectra'!$Q65))</f>
        <v>3.3817911106679673E-3</v>
      </c>
      <c r="BM66">
        <f>BM$2*EXP(- BM$1 * ($B66*_c+'Input spectra'!$Q65))</f>
        <v>3.2301057846978493E-3</v>
      </c>
      <c r="BN66">
        <f>BN$2*EXP(- BN$1 * ($B66*_c+'Input spectra'!$Q65))</f>
        <v>3.0886468786534712E-3</v>
      </c>
      <c r="BO66">
        <f>BO$2*EXP(- BO$1 * ($B66*_c+'Input spectra'!$Q65))</f>
        <v>2.9564246945219851E-3</v>
      </c>
      <c r="BP66">
        <f>BP$2*EXP(- BP$1 * ($B66*_c+'Input spectra'!$Q65))</f>
        <v>2.832580335798546E-3</v>
      </c>
      <c r="BQ66">
        <f>BQ$2*EXP(- BQ$1 * ($B66*_c+'Input spectra'!$Q65))</f>
        <v>2.7163633122163763E-3</v>
      </c>
      <c r="BR66">
        <f>BR$2*EXP(- BR$1 * ($B66*_c+'Input spectra'!$Q65))</f>
        <v>2.6071138654371762E-3</v>
      </c>
      <c r="BS66">
        <f>BS$2*EXP(- BS$1 * ($B66*_c+'Input spectra'!$Q65))</f>
        <v>2.5042488423486753E-3</v>
      </c>
      <c r="BT66">
        <f>BT$2*EXP(- BT$1 * ($B66*_c+'Input spectra'!$Q65))</f>
        <v>2.4072502751027371E-3</v>
      </c>
      <c r="BU66">
        <f>BU$2*EXP(- BU$1 * ($B66*_c+'Input spectra'!$Q65))</f>
        <v>2.3156560547398638E-3</v>
      </c>
      <c r="BV66">
        <f>BV$2*EXP(- BV$1 * ($B66*_c+'Input spectra'!$Q65))</f>
        <v>2.2290522442336034E-3</v>
      </c>
      <c r="BW66">
        <f>BW$2*EXP(- BW$1 * ($B66*_c+'Input spectra'!$Q65))</f>
        <v>2.1470666897427759E-3</v>
      </c>
      <c r="BX66">
        <f>BX$2*EXP(- BX$1 * ($B66*_c+'Input spectra'!$Q65))</f>
        <v>2.0693636703887734E-3</v>
      </c>
      <c r="BY66">
        <f>BY$2*EXP(- BY$1 * ($B66*_c+'Input spectra'!$Q65))</f>
        <v>1.9956393865782317E-3</v>
      </c>
      <c r="BZ66">
        <f>BZ$2*EXP(- BZ$1 * ($B66*_c+'Input spectra'!$Q65))</f>
        <v>1.925618131193187E-3</v>
      </c>
      <c r="CA66">
        <f>CA$2*EXP(- CA$1 * ($B66*_c+'Input spectra'!$Q65))</f>
        <v>1.8590490212466893E-3</v>
      </c>
      <c r="CB66">
        <f>CB$2*EXP(- CB$1 * ($B66*_c+'Input spectra'!$Q65))</f>
        <v>1.7957031928776386E-3</v>
      </c>
      <c r="CC66">
        <f>CC$2*EXP(- CC$1 * ($B66*_c+'Input spectra'!$Q65))</f>
        <v>1.735371381957956E-3</v>
      </c>
      <c r="CD66">
        <f>CD$2*EXP(- CD$1 * ($B66*_c+'Input spectra'!$Q65))</f>
        <v>1.6778618276181937E-3</v>
      </c>
      <c r="CE66">
        <f>CE$2*EXP(- CE$1 * ($B66*_c+'Input spectra'!$Q65))</f>
        <v>1.6229984477517405E-3</v>
      </c>
      <c r="CF66">
        <f>CF$2*EXP(- CF$1 * ($B66*_c+'Input spectra'!$Q65))</f>
        <v>1.5706192448250045E-3</v>
      </c>
      <c r="CG66">
        <f>CG$2*EXP(- CG$1 * ($B66*_c+'Input spectra'!$Q65))</f>
        <v>1.5205749076845924E-3</v>
      </c>
      <c r="CH66">
        <f>CH$2*EXP(- CH$1 * ($B66*_c+'Input spectra'!$Q65))</f>
        <v>1.4727275809462712E-3</v>
      </c>
      <c r="CI66">
        <f>CI$2*EXP(- CI$1 * ($B66*_c+'Input spectra'!$Q65))</f>
        <v>1.4269497783001915E-3</v>
      </c>
      <c r="CJ66">
        <f>CJ$2*EXP(- CJ$1 * ($B66*_c+'Input spectra'!$Q65))</f>
        <v>1.3831234199190843E-3</v>
      </c>
      <c r="CK66">
        <f>CK$2*EXP(- CK$1 * ($B66*_c+'Input spectra'!$Q65))</f>
        <v>1.3411389772994453E-3</v>
      </c>
      <c r="CL66">
        <f>CL$2*EXP(- CL$1 * ($B66*_c+'Input spectra'!$Q65))</f>
        <v>1.3008947114451371E-3</v>
      </c>
      <c r="CM66">
        <f>CM$2*EXP(- CM$1 * ($B66*_c+'Input spectra'!$Q65))</f>
        <v>1.2622959924309142E-3</v>
      </c>
      <c r="CN66">
        <f>CN$2*EXP(- CN$1 * ($B66*_c+'Input spectra'!$Q65))</f>
        <v>1.2252546901479714E-3</v>
      </c>
      <c r="CO66">
        <f>CO$2*EXP(- CO$1 * ($B66*_c+'Input spectra'!$Q65))</f>
        <v>1.1896886275038691E-3</v>
      </c>
      <c r="CP66">
        <f>CP$2*EXP(- CP$1 * ($B66*_c+'Input spectra'!$Q65))</f>
        <v>1.1555210885797734E-3</v>
      </c>
      <c r="CQ66">
        <f>CQ$2*EXP(- CQ$1 * ($B66*_c+'Input spectra'!$Q65))</f>
        <v>7.4333925686425305E-4</v>
      </c>
      <c r="CR66">
        <f>CR$2*EXP(- CR$1 * ($B66*_c+'Input spectra'!$Q65))</f>
        <v>4.8240303432309879E-4</v>
      </c>
      <c r="CS66">
        <f>CS$2*EXP(- CS$1 * ($B66*_c+'Input spectra'!$Q65))</f>
        <v>3.3380076319513636E-4</v>
      </c>
      <c r="CT66">
        <f>CT$2*EXP(- CT$1 * ($B66*_c+'Input spectra'!$Q65))</f>
        <v>2.3201553271627376E-4</v>
      </c>
      <c r="CU66">
        <f>CU$2*EXP(- CU$1 * ($B66*_c+'Input spectra'!$Q65))</f>
        <v>1.5828808408126051E-4</v>
      </c>
      <c r="CV66">
        <f>CV$2*EXP(- CV$1 * ($B66*_c+'Input spectra'!$Q65))</f>
        <v>1.0396291246435304E-4</v>
      </c>
      <c r="CW66">
        <f>CW$2*EXP(- CW$1 * ($B66*_c+'Input spectra'!$Q65))</f>
        <v>6.4149980396709886E-5</v>
      </c>
      <c r="CX66">
        <f>CX$2*EXP(- CX$1 * ($B66*_c+'Input spectra'!$Q65))</f>
        <v>3.5742139226343024E-5</v>
      </c>
      <c r="CY66">
        <f>CY$2*EXP(- CY$1 * ($B66*_c+'Input spectra'!$Q65))</f>
        <v>1.6605669983537034E-5</v>
      </c>
      <c r="CZ66">
        <f>CZ$2*EXP(- CZ$1 * ($B66*_c+'Input spectra'!$Q65))</f>
        <v>5.1919625856061399E-6</v>
      </c>
      <c r="DA66">
        <f>DA$2*EXP(- DA$1 * ($B66*_c+'Input spectra'!$Q65))</f>
        <v>3.2952158369719819E-7</v>
      </c>
      <c r="DB66">
        <f>DB$2*EXP(- DB$1 * ($B66*_c+'Input spectra'!$Q65))</f>
        <v>0</v>
      </c>
      <c r="DC66">
        <f>DC$2*EXP(- DC$1 * ($B66*_c+'Input spectra'!$Q65))</f>
        <v>0</v>
      </c>
      <c r="DD66">
        <f>DD$2*EXP(- DD$1 * ($B66*_c+'Input spectra'!$Q65))</f>
        <v>0</v>
      </c>
      <c r="DE66">
        <f>DE$2*EXP(- DE$1 * ($B66*_c+'Input spectra'!$Q65))</f>
        <v>0</v>
      </c>
      <c r="DF66">
        <f>DF$2*EXP(- DF$1 * ($B66*_c+'Input spectra'!$Q65))</f>
        <v>0</v>
      </c>
      <c r="DG66">
        <f>DG$2*EXP(- DG$1 * ($B66*_c+'Input spectra'!$Q65))</f>
        <v>0</v>
      </c>
      <c r="DH66">
        <f>DH$2*EXP(- DH$1 * ($B66*_c+'Input spectra'!$Q65))</f>
        <v>0</v>
      </c>
      <c r="DI66">
        <f>DI$2*EXP(- DI$1 * ($B66*_c+'Input spectra'!$Q65))</f>
        <v>0</v>
      </c>
      <c r="DJ66">
        <f>DJ$2*EXP(- DJ$1 * ($B66*_c+'Input spectra'!$Q65))</f>
        <v>0</v>
      </c>
      <c r="DK66">
        <f>DK$2*EXP(- DK$1 * ($B66*_c+'Input spectra'!$Q65))</f>
        <v>0</v>
      </c>
      <c r="DL66">
        <f>DL$2*EXP(- DL$1 * ($B66*_c+'Input spectra'!$Q65))</f>
        <v>0</v>
      </c>
      <c r="DM66">
        <f>DM$2*EXP(- DM$1 * ($B66*_c+'Input spectra'!$Q65))</f>
        <v>0</v>
      </c>
      <c r="DN66">
        <f>DN$2*EXP(- DN$1 * ($B66*_c+'Input spectra'!$Q65))</f>
        <v>0</v>
      </c>
      <c r="DO66">
        <f>DO$2*EXP(- DO$1 * ($B66*_c+'Input spectra'!$Q65))</f>
        <v>0</v>
      </c>
      <c r="DP66">
        <f>DP$2*EXP(- DP$1 * ($B66*_c+'Input spectra'!$Q65))</f>
        <v>0</v>
      </c>
      <c r="DQ66">
        <f>DQ$2*EXP(- DQ$1 * ($B66*_c+'Input spectra'!$Q65))</f>
        <v>0</v>
      </c>
      <c r="DR66">
        <f>DR$2*EXP(- DR$1 * ($B66*_c+'Input spectra'!$Q65))</f>
        <v>0</v>
      </c>
      <c r="DS66">
        <f>DS$2*EXP(- DS$1 * ($B66*_c+'Input spectra'!$Q65))</f>
        <v>0</v>
      </c>
      <c r="DT66">
        <f>DT$2*EXP(- DT$1 * ($B66*_c+'Input spectra'!$Q65))</f>
        <v>0</v>
      </c>
      <c r="DU66">
        <f>DU$2*EXP(- DU$1 * ($B66*_c+'Input spectra'!$Q65))</f>
        <v>0</v>
      </c>
      <c r="DV66">
        <f>DV$2*EXP(- DV$1 * ($B66*_c+'Input spectra'!$Q65))</f>
        <v>0</v>
      </c>
      <c r="DW66">
        <f>DW$2*EXP(- DW$1 * ($B66*_c+'Input spectra'!$Q65))</f>
        <v>0</v>
      </c>
      <c r="DX66">
        <f>DX$2*EXP(- DX$1 * ($B66*_c+'Input spectra'!$Q65))</f>
        <v>0</v>
      </c>
      <c r="DY66">
        <f>DY$2*EXP(- DY$1 * ($B66*_c+'Input spectra'!$Q65))</f>
        <v>0</v>
      </c>
      <c r="DZ66">
        <f>DZ$2*EXP(- DZ$1 * ($B66*_c+'Input spectra'!$Q65))</f>
        <v>0</v>
      </c>
      <c r="EA66">
        <f>EA$2*EXP(- EA$1 * ($B66*_c+'Input spectra'!$Q65))</f>
        <v>0</v>
      </c>
      <c r="EB66">
        <f>EB$2*EXP(- EB$1 * ($B66*_c+'Input spectra'!$Q65))</f>
        <v>0</v>
      </c>
      <c r="EC66">
        <f>EC$2*EXP(- EC$1 * ($B66*_c+'Input spectra'!$Q65))</f>
        <v>0</v>
      </c>
      <c r="ED66">
        <f>ED$2*EXP(- ED$1 * ($B66*_c+'Input spectra'!$Q65))</f>
        <v>0</v>
      </c>
      <c r="EE66">
        <f>EE$2*EXP(- EE$1 * ($B66*_c+'Input spectra'!$Q65))</f>
        <v>0</v>
      </c>
      <c r="EF66">
        <f>EF$2*EXP(- EF$1 * ($B66*_c+'Input spectra'!$Q65))</f>
        <v>0</v>
      </c>
      <c r="EG66">
        <f>EG$2*EXP(- EG$1 * ($B66*_c+'Input spectra'!$Q65))</f>
        <v>0</v>
      </c>
      <c r="EH66">
        <f>EH$2*EXP(- EH$1 * ($B66*_c+'Input spectra'!$Q65))</f>
        <v>0</v>
      </c>
      <c r="EI66">
        <f>EI$2*EXP(- EI$1 * ($B66*_c+'Input spectra'!$Q65))</f>
        <v>0</v>
      </c>
      <c r="EJ66">
        <f>EJ$2*EXP(- EJ$1 * ($B66*_c+'Input spectra'!$Q65))</f>
        <v>0</v>
      </c>
      <c r="EK66">
        <f>EK$2*EXP(- EK$1 * ($B66*_c+'Input spectra'!$Q65))</f>
        <v>0</v>
      </c>
      <c r="EL66">
        <f>EL$2*EXP(- EL$1 * ($B66*_c+'Input spectra'!$Q65))</f>
        <v>0</v>
      </c>
      <c r="EM66">
        <f>EM$2*EXP(- EM$1 * ($B66*_c+'Input spectra'!$Q65))</f>
        <v>0</v>
      </c>
      <c r="EN66">
        <f>EN$2*EXP(- EN$1 * ($B66*_c+'Input spectra'!$Q65))</f>
        <v>0</v>
      </c>
      <c r="EO66">
        <f>EO$2*EXP(- EO$1 * ($B66*_c+'Input spectra'!$Q65))</f>
        <v>0</v>
      </c>
      <c r="EP66">
        <f>EP$2*EXP(- EP$1 * ($B66*_c+'Input spectra'!$Q65))</f>
        <v>0</v>
      </c>
      <c r="EQ66">
        <f>EQ$2*EXP(- EQ$1 * ($B66*_c+'Input spectra'!$Q65))</f>
        <v>0</v>
      </c>
      <c r="ER66">
        <f>ER$2*EXP(- ER$1 * ($B66*_c+'Input spectra'!$Q65))</f>
        <v>0</v>
      </c>
      <c r="ES66">
        <f>ES$2*EXP(- ES$1 * ($B66*_c+'Input spectra'!$Q65))</f>
        <v>0</v>
      </c>
      <c r="ET66">
        <f>ET$2*EXP(- ET$1 * ($B66*_c+'Input spectra'!$Q65))</f>
        <v>0</v>
      </c>
      <c r="EU66">
        <f>EU$2*EXP(- EU$1 * ($B66*_c+'Input spectra'!$Q65))</f>
        <v>0</v>
      </c>
      <c r="EV66">
        <f>EV$2*EXP(- EV$1 * ($B66*_c+'Input spectra'!$Q65))</f>
        <v>0</v>
      </c>
      <c r="EW66">
        <f>EW$2*EXP(- EW$1 * ($B66*_c+'Input spectra'!$Q65))</f>
        <v>0</v>
      </c>
      <c r="EY66">
        <f t="shared" si="0"/>
        <v>0.86124821122651896</v>
      </c>
      <c r="FB66">
        <f>(1-EXP(-(B66*_c+'Input spectra'!$Q65)*_t))/2</f>
        <v>1.303071182717197E-2</v>
      </c>
      <c r="FC66">
        <f>LN(1-FB66)/(-(B66*_c+'Input spectra'!$Q65))</f>
        <v>0.24834960791284702</v>
      </c>
    </row>
    <row r="67" spans="1:159" x14ac:dyDescent="0.25">
      <c r="A67">
        <v>600</v>
      </c>
      <c r="B67">
        <f>'Input spectra'!B66</f>
        <v>0</v>
      </c>
      <c r="C67">
        <f>C$2*EXP(- C$1 * ($B67*_c+'Input spectra'!$Q66))</f>
        <v>2.0653927966864227E-2</v>
      </c>
      <c r="D67">
        <f>D$2*EXP(- D$1 * ($B67*_c+'Input spectra'!$Q66))</f>
        <v>2.0395649373430622E-2</v>
      </c>
      <c r="E67">
        <f>E$2*EXP(- E$1 * ($B67*_c+'Input spectra'!$Q66))</f>
        <v>2.01395166697616E-2</v>
      </c>
      <c r="F67">
        <f>F$2*EXP(- F$1 * ($B67*_c+'Input spectra'!$Q66))</f>
        <v>1.9885514425764129E-2</v>
      </c>
      <c r="G67">
        <f>G$2*EXP(- G$1 * ($B67*_c+'Input spectra'!$Q66))</f>
        <v>1.9633627314304871E-2</v>
      </c>
      <c r="H67">
        <f>H$2*EXP(- H$1 * ($B67*_c+'Input spectra'!$Q66))</f>
        <v>1.938384011055394E-2</v>
      </c>
      <c r="I67">
        <f>I$2*EXP(- I$1 * ($B67*_c+'Input spectra'!$Q66))</f>
        <v>1.9136137691332687E-2</v>
      </c>
      <c r="J67">
        <f>J$2*EXP(- J$1 * ($B67*_c+'Input spectra'!$Q66))</f>
        <v>1.8890505034465526E-2</v>
      </c>
      <c r="K67">
        <f>K$2*EXP(- K$1 * ($B67*_c+'Input spectra'!$Q66))</f>
        <v>1.8646927218135788E-2</v>
      </c>
      <c r="L67">
        <f>L$2*EXP(- L$1 * ($B67*_c+'Input spectra'!$Q66))</f>
        <v>1.8405389420245517E-2</v>
      </c>
      <c r="M67">
        <f>M$2*EXP(- M$1 * ($B67*_c+'Input spectra'!$Q66))</f>
        <v>1.816587691777926E-2</v>
      </c>
      <c r="N67">
        <f>N$2*EXP(- N$1 * ($B67*_c+'Input spectra'!$Q66))</f>
        <v>1.7928375086171757E-2</v>
      </c>
      <c r="O67">
        <f>O$2*EXP(- O$1 * ($B67*_c+'Input spectra'!$Q66))</f>
        <v>1.7692869398679589E-2</v>
      </c>
      <c r="P67">
        <f>P$2*EXP(- P$1 * ($B67*_c+'Input spectra'!$Q66))</f>
        <v>1.7459345425756671E-2</v>
      </c>
      <c r="Q67">
        <f>Q$2*EXP(- Q$1 * ($B67*_c+'Input spectra'!$Q66))</f>
        <v>1.7227788834433603E-2</v>
      </c>
      <c r="R67">
        <f>R$2*EXP(- R$1 * ($B67*_c+'Input spectra'!$Q66))</f>
        <v>1.6998185387700922E-2</v>
      </c>
      <c r="S67">
        <f>S$2*EXP(- S$1 * ($B67*_c+'Input spectra'!$Q66))</f>
        <v>1.6770520943896094E-2</v>
      </c>
      <c r="T67">
        <f>T$2*EXP(- T$1 * ($B67*_c+'Input spectra'!$Q66))</f>
        <v>1.6544781456094351E-2</v>
      </c>
      <c r="U67">
        <f>U$2*EXP(- U$1 * ($B67*_c+'Input spectra'!$Q66))</f>
        <v>1.6320952971503273E-2</v>
      </c>
      <c r="V67">
        <f>V$2*EXP(- V$1 * ($B67*_c+'Input spectra'!$Q66))</f>
        <v>1.6099021630861143E-2</v>
      </c>
      <c r="W67">
        <f>W$2*EXP(- W$1 * ($B67*_c+'Input spectra'!$Q66))</f>
        <v>1.5878973667838987E-2</v>
      </c>
      <c r="X67">
        <f>X$2*EXP(- X$1 * ($B67*_c+'Input spectra'!$Q66))</f>
        <v>1.5660795408446376E-2</v>
      </c>
      <c r="Y67">
        <f>Y$2*EXP(- Y$1 * ($B67*_c+'Input spectra'!$Q66))</f>
        <v>1.5444473270440835E-2</v>
      </c>
      <c r="Z67">
        <f>Z$2*EXP(- Z$1 * ($B67*_c+'Input spectra'!$Q66))</f>
        <v>1.5229993762740975E-2</v>
      </c>
      <c r="AA67">
        <f>AA$2*EXP(- AA$1 * ($B67*_c+'Input spectra'!$Q66))</f>
        <v>1.5017343484843224E-2</v>
      </c>
      <c r="AB67">
        <f>AB$2*EXP(- AB$1 * ($B67*_c+'Input spectra'!$Q66))</f>
        <v>1.4806509126242191E-2</v>
      </c>
      <c r="AC67">
        <f>AC$2*EXP(- AC$1 * ($B67*_c+'Input spectra'!$Q66))</f>
        <v>1.4597477465854597E-2</v>
      </c>
      <c r="AD67">
        <f>AD$2*EXP(- AD$1 * ($B67*_c+'Input spectra'!$Q66))</f>
        <v>1.4390235371446809E-2</v>
      </c>
      <c r="AE67">
        <f>AE$2*EXP(- AE$1 * ($B67*_c+'Input spectra'!$Q66))</f>
        <v>1.4184769799065898E-2</v>
      </c>
      <c r="AF67">
        <f>AF$2*EXP(- AF$1 * ($B67*_c+'Input spectra'!$Q66))</f>
        <v>1.3981067792474232E-2</v>
      </c>
      <c r="AG67">
        <f>AG$2*EXP(- AG$1 * ($B67*_c+'Input spectra'!$Q66))</f>
        <v>1.3779116482587579E-2</v>
      </c>
      <c r="AH67">
        <f>AH$2*EXP(- AH$1 * ($B67*_c+'Input spectra'!$Q66))</f>
        <v>1.3578903086916682E-2</v>
      </c>
      <c r="AI67">
        <f>AI$2*EXP(- AI$1 * ($B67*_c+'Input spectra'!$Q66))</f>
        <v>1.3380414909012324E-2</v>
      </c>
      <c r="AJ67">
        <f>AJ$2*EXP(- AJ$1 * ($B67*_c+'Input spectra'!$Q66))</f>
        <v>1.3183639337913786E-2</v>
      </c>
      <c r="AK67">
        <f>AK$2*EXP(- AK$1 * ($B67*_c+'Input spectra'!$Q66))</f>
        <v>1.298856384760079E-2</v>
      </c>
      <c r="AL67">
        <f>AL$2*EXP(- AL$1 * ($B67*_c+'Input spectra'!$Q66))</f>
        <v>1.2795175996448797E-2</v>
      </c>
      <c r="AM67">
        <f>AM$2*EXP(- AM$1 * ($B67*_c+'Input spectra'!$Q66))</f>
        <v>1.2603463426687686E-2</v>
      </c>
      <c r="AN67">
        <f>AN$2*EXP(- AN$1 * ($B67*_c+'Input spectra'!$Q66))</f>
        <v>1.2413413863863829E-2</v>
      </c>
      <c r="AO67">
        <f>AO$2*EXP(- AO$1 * ($B67*_c+'Input spectra'!$Q66))</f>
        <v>1.2225015116305469E-2</v>
      </c>
      <c r="AP67">
        <f>AP$2*EXP(- AP$1 * ($B67*_c+'Input spectra'!$Q66))</f>
        <v>1.2038255074591421E-2</v>
      </c>
      <c r="AQ67">
        <f>AQ$2*EXP(- AQ$1 * ($B67*_c+'Input spectra'!$Q66))</f>
        <v>1.1853121711023103E-2</v>
      </c>
      <c r="AR67">
        <f>AR$2*EXP(- AR$1 * ($B67*_c+'Input spectra'!$Q66))</f>
        <v>1.1669603079099807E-2</v>
      </c>
      <c r="AS67">
        <f>AS$2*EXP(- AS$1 * ($B67*_c+'Input spectra'!$Q66))</f>
        <v>1.1487687312997243E-2</v>
      </c>
      <c r="AT67">
        <f>AT$2*EXP(- AT$1 * ($B67*_c+'Input spectra'!$Q66))</f>
        <v>1.1307362627049343E-2</v>
      </c>
      <c r="AU67">
        <f>AU$2*EXP(- AU$1 * ($B67*_c+'Input spectra'!$Q66))</f>
        <v>1.1128617315233246E-2</v>
      </c>
      <c r="AV67">
        <f>AV$2*EXP(- AV$1 * ($B67*_c+'Input spectra'!$Q66))</f>
        <v>1.0951439750657523E-2</v>
      </c>
      <c r="AW67">
        <f>AW$2*EXP(- AW$1 * ($B67*_c+'Input spectra'!$Q66))</f>
        <v>9.7272949295209923E-3</v>
      </c>
      <c r="AX67">
        <f>AX$2*EXP(- AX$1 * ($B67*_c+'Input spectra'!$Q66))</f>
        <v>8.3050669158348332E-3</v>
      </c>
      <c r="AY67">
        <f>AY$2*EXP(- AY$1 * ($B67*_c+'Input spectra'!$Q66))</f>
        <v>7.4701486390506798E-3</v>
      </c>
      <c r="AZ67">
        <f>AZ$2*EXP(- AZ$1 * ($B67*_c+'Input spectra'!$Q66))</f>
        <v>6.8373393943702209E-3</v>
      </c>
      <c r="BA67">
        <f>BA$2*EXP(- BA$1 * ($B67*_c+'Input spectra'!$Q66))</f>
        <v>6.320130796365243E-3</v>
      </c>
      <c r="BB67">
        <f>BB$2*EXP(- BB$1 * ($B67*_c+'Input spectra'!$Q66))</f>
        <v>5.8809904411854979E-3</v>
      </c>
      <c r="BC67">
        <f>BC$2*EXP(- BC$1 * ($B67*_c+'Input spectra'!$Q66))</f>
        <v>5.499335763086137E-3</v>
      </c>
      <c r="BD67">
        <f>BD$2*EXP(- BD$1 * ($B67*_c+'Input spectra'!$Q66))</f>
        <v>5.1623258355665384E-3</v>
      </c>
      <c r="BE67">
        <f>BE$2*EXP(- BE$1 * ($B67*_c+'Input spectra'!$Q66))</f>
        <v>4.861260208397584E-3</v>
      </c>
      <c r="BF67">
        <f>BF$2*EXP(- BF$1 * ($B67*_c+'Input spectra'!$Q66))</f>
        <v>4.5898952697736488E-3</v>
      </c>
      <c r="BG67">
        <f>BG$2*EXP(- BG$1 * ($B67*_c+'Input spectra'!$Q66))</f>
        <v>4.3435572393353142E-3</v>
      </c>
      <c r="BH67">
        <f>BH$2*EXP(- BH$1 * ($B67*_c+'Input spectra'!$Q66))</f>
        <v>4.1186327023895811E-3</v>
      </c>
      <c r="BI67">
        <f>BI$2*EXP(- BI$1 * ($B67*_c+'Input spectra'!$Q66))</f>
        <v>3.9122561283261824E-3</v>
      </c>
      <c r="BJ67">
        <f>BJ$2*EXP(- BJ$1 * ($B67*_c+'Input spectra'!$Q66))</f>
        <v>3.7221080321099319E-3</v>
      </c>
      <c r="BK67">
        <f>BK$2*EXP(- BK$1 * ($B67*_c+'Input spectra'!$Q66))</f>
        <v>3.5462790297279994E-3</v>
      </c>
      <c r="BL67">
        <f>BL$2*EXP(- BL$1 * ($B67*_c+'Input spectra'!$Q66))</f>
        <v>3.3831750549484919E-3</v>
      </c>
      <c r="BM67">
        <f>BM$2*EXP(- BM$1 * ($B67*_c+'Input spectra'!$Q66))</f>
        <v>3.2314493286662313E-3</v>
      </c>
      <c r="BN67">
        <f>BN$2*EXP(- BN$1 * ($B67*_c+'Input spectra'!$Q66))</f>
        <v>3.0899523090273644E-3</v>
      </c>
      <c r="BO67">
        <f>BO$2*EXP(- BO$1 * ($B67*_c+'Input spectra'!$Q66))</f>
        <v>2.9576940789224002E-3</v>
      </c>
      <c r="BP67">
        <f>BP$2*EXP(- BP$1 * ($B67*_c+'Input spectra'!$Q66))</f>
        <v>2.8338155532272504E-3</v>
      </c>
      <c r="BQ67">
        <f>BQ$2*EXP(- BQ$1 * ($B67*_c+'Input spectra'!$Q66))</f>
        <v>2.7175660780051594E-3</v>
      </c>
      <c r="BR67">
        <f>BR$2*EXP(- BR$1 * ($B67*_c+'Input spectra'!$Q66))</f>
        <v>2.6082857518894349E-3</v>
      </c>
      <c r="BS67">
        <f>BS$2*EXP(- BS$1 * ($B67*_c+'Input spectra'!$Q66))</f>
        <v>2.5053912959802217E-3</v>
      </c>
      <c r="BT67">
        <f>BT$2*EXP(- BT$1 * ($B67*_c+'Input spectra'!$Q66))</f>
        <v>2.4083646311661021E-3</v>
      </c>
      <c r="BU67">
        <f>BU$2*EXP(- BU$1 * ($B67*_c+'Input spectra'!$Q66))</f>
        <v>2.3167435495555547E-3</v>
      </c>
      <c r="BV67">
        <f>BV$2*EXP(- BV$1 * ($B67*_c+'Input spectra'!$Q66))</f>
        <v>2.2301140257337576E-3</v>
      </c>
      <c r="BW67">
        <f>BW$2*EXP(- BW$1 * ($B67*_c+'Input spectra'!$Q66))</f>
        <v>2.1481038265448527E-3</v>
      </c>
      <c r="BX67">
        <f>BX$2*EXP(- BX$1 * ($B67*_c+'Input spectra'!$Q66))</f>
        <v>2.0703771596506972E-3</v>
      </c>
      <c r="BY67">
        <f>BY$2*EXP(- BY$1 * ($B67*_c+'Input spectra'!$Q66))</f>
        <v>1.9966301608359085E-3</v>
      </c>
      <c r="BZ67">
        <f>BZ$2*EXP(- BZ$1 * ($B67*_c+'Input spectra'!$Q66))</f>
        <v>1.9265870643423689E-3</v>
      </c>
      <c r="CA67">
        <f>CA$2*EXP(- CA$1 * ($B67*_c+'Input spectra'!$Q66))</f>
        <v>1.8599969338008104E-3</v>
      </c>
      <c r="CB67">
        <f>CB$2*EXP(- CB$1 * ($B67*_c+'Input spectra'!$Q66))</f>
        <v>1.7966308566094091E-3</v>
      </c>
      <c r="CC67">
        <f>CC$2*EXP(- CC$1 * ($B67*_c+'Input spectra'!$Q66))</f>
        <v>1.736279524013583E-3</v>
      </c>
      <c r="CD67">
        <f>CD$2*EXP(- CD$1 * ($B67*_c+'Input spectra'!$Q66))</f>
        <v>1.6787511341779771E-3</v>
      </c>
      <c r="CE67">
        <f>CE$2*EXP(- CE$1 * ($B67*_c+'Input spectra'!$Q66))</f>
        <v>1.6238695672986241E-3</v>
      </c>
      <c r="CF67">
        <f>CF$2*EXP(- CF$1 * ($B67*_c+'Input spectra'!$Q66))</f>
        <v>1.571472791072786E-3</v>
      </c>
      <c r="CG67">
        <f>CG$2*EXP(- CG$1 * ($B67*_c+'Input spectra'!$Q66))</f>
        <v>1.5214114622094401E-3</v>
      </c>
      <c r="CH67">
        <f>CH$2*EXP(- CH$1 * ($B67*_c+'Input spectra'!$Q66))</f>
        <v>1.4735476955585786E-3</v>
      </c>
      <c r="CI67">
        <f>CI$2*EXP(- CI$1 * ($B67*_c+'Input spectra'!$Q66))</f>
        <v>1.4277539771883326E-3</v>
      </c>
      <c r="CJ67">
        <f>CJ$2*EXP(- CJ$1 * ($B67*_c+'Input spectra'!$Q66))</f>
        <v>1.3839122015920937E-3</v>
      </c>
      <c r="CK67">
        <f>CK$2*EXP(- CK$1 * ($B67*_c+'Input spectra'!$Q66))</f>
        <v>1.3419128163518577E-3</v>
      </c>
      <c r="CL67">
        <f>CL$2*EXP(- CL$1 * ($B67*_c+'Input spectra'!$Q66))</f>
        <v>1.301654060164046E-3</v>
      </c>
      <c r="CM67">
        <f>CM$2*EXP(- CM$1 * ($B67*_c+'Input spectra'!$Q66))</f>
        <v>1.2630412822626214E-3</v>
      </c>
      <c r="CN67">
        <f>CN$2*EXP(- CN$1 * ($B67*_c+'Input spectra'!$Q66))</f>
        <v>1.2259863330393434E-3</v>
      </c>
      <c r="CO67">
        <f>CO$2*EXP(- CO$1 * ($B67*_c+'Input spectra'!$Q66))</f>
        <v>1.1904070171315821E-3</v>
      </c>
      <c r="CP67">
        <f>CP$2*EXP(- CP$1 * ($B67*_c+'Input spectra'!$Q66))</f>
        <v>1.1562266014789851E-3</v>
      </c>
      <c r="CQ67">
        <f>CQ$2*EXP(- CQ$1 * ($B67*_c+'Input spectra'!$Q66))</f>
        <v>7.4379809768031864E-4</v>
      </c>
      <c r="CR67">
        <f>CR$2*EXP(- CR$1 * ($B67*_c+'Input spectra'!$Q66))</f>
        <v>4.827040447800702E-4</v>
      </c>
      <c r="CS67">
        <f>CS$2*EXP(- CS$1 * ($B67*_c+'Input spectra'!$Q66))</f>
        <v>3.3401128895288408E-4</v>
      </c>
      <c r="CT67">
        <f>CT$2*EXP(- CT$1 * ($B67*_c+'Input spectra'!$Q66))</f>
        <v>2.3216342045987562E-4</v>
      </c>
      <c r="CU67">
        <f>CU$2*EXP(- CU$1 * ($B67*_c+'Input spectra'!$Q66))</f>
        <v>1.583900399968433E-4</v>
      </c>
      <c r="CV67">
        <f>CV$2*EXP(- CV$1 * ($B67*_c+'Input spectra'!$Q66))</f>
        <v>1.0403057442870528E-4</v>
      </c>
      <c r="CW67">
        <f>CW$2*EXP(- CW$1 * ($B67*_c+'Input spectra'!$Q66))</f>
        <v>6.4192161553961775E-5</v>
      </c>
      <c r="CX67">
        <f>CX$2*EXP(- CX$1 * ($B67*_c+'Input spectra'!$Q66))</f>
        <v>3.5765880995626671E-5</v>
      </c>
      <c r="CY67">
        <f>CY$2*EXP(- CY$1 * ($B67*_c+'Input spectra'!$Q66))</f>
        <v>1.6616811779544394E-5</v>
      </c>
      <c r="CZ67">
        <f>CZ$2*EXP(- CZ$1 * ($B67*_c+'Input spectra'!$Q66))</f>
        <v>5.1954810501974918E-6</v>
      </c>
      <c r="DA67">
        <f>DA$2*EXP(- DA$1 * ($B67*_c+'Input spectra'!$Q66))</f>
        <v>3.2974710405475938E-7</v>
      </c>
      <c r="DB67">
        <f>DB$2*EXP(- DB$1 * ($B67*_c+'Input spectra'!$Q66))</f>
        <v>0</v>
      </c>
      <c r="DC67">
        <f>DC$2*EXP(- DC$1 * ($B67*_c+'Input spectra'!$Q66))</f>
        <v>0</v>
      </c>
      <c r="DD67">
        <f>DD$2*EXP(- DD$1 * ($B67*_c+'Input spectra'!$Q66))</f>
        <v>0</v>
      </c>
      <c r="DE67">
        <f>DE$2*EXP(- DE$1 * ($B67*_c+'Input spectra'!$Q66))</f>
        <v>0</v>
      </c>
      <c r="DF67">
        <f>DF$2*EXP(- DF$1 * ($B67*_c+'Input spectra'!$Q66))</f>
        <v>0</v>
      </c>
      <c r="DG67">
        <f>DG$2*EXP(- DG$1 * ($B67*_c+'Input spectra'!$Q66))</f>
        <v>0</v>
      </c>
      <c r="DH67">
        <f>DH$2*EXP(- DH$1 * ($B67*_c+'Input spectra'!$Q66))</f>
        <v>0</v>
      </c>
      <c r="DI67">
        <f>DI$2*EXP(- DI$1 * ($B67*_c+'Input spectra'!$Q66))</f>
        <v>0</v>
      </c>
      <c r="DJ67">
        <f>DJ$2*EXP(- DJ$1 * ($B67*_c+'Input spectra'!$Q66))</f>
        <v>0</v>
      </c>
      <c r="DK67">
        <f>DK$2*EXP(- DK$1 * ($B67*_c+'Input spectra'!$Q66))</f>
        <v>0</v>
      </c>
      <c r="DL67">
        <f>DL$2*EXP(- DL$1 * ($B67*_c+'Input spectra'!$Q66))</f>
        <v>0</v>
      </c>
      <c r="DM67">
        <f>DM$2*EXP(- DM$1 * ($B67*_c+'Input spectra'!$Q66))</f>
        <v>0</v>
      </c>
      <c r="DN67">
        <f>DN$2*EXP(- DN$1 * ($B67*_c+'Input spectra'!$Q66))</f>
        <v>0</v>
      </c>
      <c r="DO67">
        <f>DO$2*EXP(- DO$1 * ($B67*_c+'Input spectra'!$Q66))</f>
        <v>0</v>
      </c>
      <c r="DP67">
        <f>DP$2*EXP(- DP$1 * ($B67*_c+'Input spectra'!$Q66))</f>
        <v>0</v>
      </c>
      <c r="DQ67">
        <f>DQ$2*EXP(- DQ$1 * ($B67*_c+'Input spectra'!$Q66))</f>
        <v>0</v>
      </c>
      <c r="DR67">
        <f>DR$2*EXP(- DR$1 * ($B67*_c+'Input spectra'!$Q66))</f>
        <v>0</v>
      </c>
      <c r="DS67">
        <f>DS$2*EXP(- DS$1 * ($B67*_c+'Input spectra'!$Q66))</f>
        <v>0</v>
      </c>
      <c r="DT67">
        <f>DT$2*EXP(- DT$1 * ($B67*_c+'Input spectra'!$Q66))</f>
        <v>0</v>
      </c>
      <c r="DU67">
        <f>DU$2*EXP(- DU$1 * ($B67*_c+'Input spectra'!$Q66))</f>
        <v>0</v>
      </c>
      <c r="DV67">
        <f>DV$2*EXP(- DV$1 * ($B67*_c+'Input spectra'!$Q66))</f>
        <v>0</v>
      </c>
      <c r="DW67">
        <f>DW$2*EXP(- DW$1 * ($B67*_c+'Input spectra'!$Q66))</f>
        <v>0</v>
      </c>
      <c r="DX67">
        <f>DX$2*EXP(- DX$1 * ($B67*_c+'Input spectra'!$Q66))</f>
        <v>0</v>
      </c>
      <c r="DY67">
        <f>DY$2*EXP(- DY$1 * ($B67*_c+'Input spectra'!$Q66))</f>
        <v>0</v>
      </c>
      <c r="DZ67">
        <f>DZ$2*EXP(- DZ$1 * ($B67*_c+'Input spectra'!$Q66))</f>
        <v>0</v>
      </c>
      <c r="EA67">
        <f>EA$2*EXP(- EA$1 * ($B67*_c+'Input spectra'!$Q66))</f>
        <v>0</v>
      </c>
      <c r="EB67">
        <f>EB$2*EXP(- EB$1 * ($B67*_c+'Input spectra'!$Q66))</f>
        <v>0</v>
      </c>
      <c r="EC67">
        <f>EC$2*EXP(- EC$1 * ($B67*_c+'Input spectra'!$Q66))</f>
        <v>0</v>
      </c>
      <c r="ED67">
        <f>ED$2*EXP(- ED$1 * ($B67*_c+'Input spectra'!$Q66))</f>
        <v>0</v>
      </c>
      <c r="EE67">
        <f>EE$2*EXP(- EE$1 * ($B67*_c+'Input spectra'!$Q66))</f>
        <v>0</v>
      </c>
      <c r="EF67">
        <f>EF$2*EXP(- EF$1 * ($B67*_c+'Input spectra'!$Q66))</f>
        <v>0</v>
      </c>
      <c r="EG67">
        <f>EG$2*EXP(- EG$1 * ($B67*_c+'Input spectra'!$Q66))</f>
        <v>0</v>
      </c>
      <c r="EH67">
        <f>EH$2*EXP(- EH$1 * ($B67*_c+'Input spectra'!$Q66))</f>
        <v>0</v>
      </c>
      <c r="EI67">
        <f>EI$2*EXP(- EI$1 * ($B67*_c+'Input spectra'!$Q66))</f>
        <v>0</v>
      </c>
      <c r="EJ67">
        <f>EJ$2*EXP(- EJ$1 * ($B67*_c+'Input spectra'!$Q66))</f>
        <v>0</v>
      </c>
      <c r="EK67">
        <f>EK$2*EXP(- EK$1 * ($B67*_c+'Input spectra'!$Q66))</f>
        <v>0</v>
      </c>
      <c r="EL67">
        <f>EL$2*EXP(- EL$1 * ($B67*_c+'Input spectra'!$Q66))</f>
        <v>0</v>
      </c>
      <c r="EM67">
        <f>EM$2*EXP(- EM$1 * ($B67*_c+'Input spectra'!$Q66))</f>
        <v>0</v>
      </c>
      <c r="EN67">
        <f>EN$2*EXP(- EN$1 * ($B67*_c+'Input spectra'!$Q66))</f>
        <v>0</v>
      </c>
      <c r="EO67">
        <f>EO$2*EXP(- EO$1 * ($B67*_c+'Input spectra'!$Q66))</f>
        <v>0</v>
      </c>
      <c r="EP67">
        <f>EP$2*EXP(- EP$1 * ($B67*_c+'Input spectra'!$Q66))</f>
        <v>0</v>
      </c>
      <c r="EQ67">
        <f>EQ$2*EXP(- EQ$1 * ($B67*_c+'Input spectra'!$Q66))</f>
        <v>0</v>
      </c>
      <c r="ER67">
        <f>ER$2*EXP(- ER$1 * ($B67*_c+'Input spectra'!$Q66))</f>
        <v>0</v>
      </c>
      <c r="ES67">
        <f>ES$2*EXP(- ES$1 * ($B67*_c+'Input spectra'!$Q66))</f>
        <v>0</v>
      </c>
      <c r="ET67">
        <f>ET$2*EXP(- ET$1 * ($B67*_c+'Input spectra'!$Q66))</f>
        <v>0</v>
      </c>
      <c r="EU67">
        <f>EU$2*EXP(- EU$1 * ($B67*_c+'Input spectra'!$Q66))</f>
        <v>0</v>
      </c>
      <c r="EV67">
        <f>EV$2*EXP(- EV$1 * ($B67*_c+'Input spectra'!$Q66))</f>
        <v>0</v>
      </c>
      <c r="EW67">
        <f>EW$2*EXP(- EW$1 * ($B67*_c+'Input spectra'!$Q66))</f>
        <v>0</v>
      </c>
      <c r="EY67">
        <f t="shared" si="0"/>
        <v>0.86140510836138684</v>
      </c>
      <c r="FB67">
        <f>(1-EXP(-(B67*_c+'Input spectra'!$Q66)*_t))/2</f>
        <v>1.3014380104290346E-2</v>
      </c>
      <c r="FC67">
        <f>LN(1-FB67)/(-(B67*_c+'Input spectra'!$Q66))</f>
        <v>0.24835170378775415</v>
      </c>
    </row>
    <row r="68" spans="1:159" x14ac:dyDescent="0.25">
      <c r="A68">
        <v>605</v>
      </c>
      <c r="B68">
        <f>'Input spectra'!B67</f>
        <v>0</v>
      </c>
      <c r="C68">
        <f>C$2*EXP(- C$1 * ($B68*_c+'Input spectra'!$Q67))</f>
        <v>2.0653927966864227E-2</v>
      </c>
      <c r="D68">
        <f>D$2*EXP(- D$1 * ($B68*_c+'Input spectra'!$Q67))</f>
        <v>2.0395786175333021E-2</v>
      </c>
      <c r="E68">
        <f>E$2*EXP(- E$1 * ($B68*_c+'Input spectra'!$Q67))</f>
        <v>2.0139786838500363E-2</v>
      </c>
      <c r="F68">
        <f>F$2*EXP(- F$1 * ($B68*_c+'Input spectra'!$Q67))</f>
        <v>1.9885914569108515E-2</v>
      </c>
      <c r="G68">
        <f>G$2*EXP(- G$1 * ($B68*_c+'Input spectra'!$Q67))</f>
        <v>1.9634154082448781E-2</v>
      </c>
      <c r="H68">
        <f>H$2*EXP(- H$1 * ($B68*_c+'Input spectra'!$Q67))</f>
        <v>1.9384490195708703E-2</v>
      </c>
      <c r="I68">
        <f>I$2*EXP(- I$1 * ($B68*_c+'Input spectra'!$Q67))</f>
        <v>1.9136907827323222E-2</v>
      </c>
      <c r="J68">
        <f>J$2*EXP(- J$1 * ($B68*_c+'Input spectra'!$Q67))</f>
        <v>1.8891391996329894E-2</v>
      </c>
      <c r="K68">
        <f>K$2*EXP(- K$1 * ($B68*_c+'Input spectra'!$Q67))</f>
        <v>1.8647927821728066E-2</v>
      </c>
      <c r="L68">
        <f>L$2*EXP(- L$1 * ($B68*_c+'Input spectra'!$Q67))</f>
        <v>1.8406500521842027E-2</v>
      </c>
      <c r="M68">
        <f>M$2*EXP(- M$1 * ($B68*_c+'Input spectra'!$Q67))</f>
        <v>1.8167095413688054E-2</v>
      </c>
      <c r="N68">
        <f>N$2*EXP(- N$1 * ($B68*_c+'Input spectra'!$Q67))</f>
        <v>1.7929697912345412E-2</v>
      </c>
      <c r="O68">
        <f>O$2*EXP(- O$1 * ($B68*_c+'Input spectra'!$Q67))</f>
        <v>1.7694293530331216E-2</v>
      </c>
      <c r="P68">
        <f>P$2*EXP(- P$1 * ($B68*_c+'Input spectra'!$Q67))</f>
        <v>1.746086787697915E-2</v>
      </c>
      <c r="Q68">
        <f>Q$2*EXP(- Q$1 * ($B68*_c+'Input spectra'!$Q67))</f>
        <v>1.7229406657822032E-2</v>
      </c>
      <c r="R68">
        <f>R$2*EXP(- R$1 * ($B68*_c+'Input spectra'!$Q67))</f>
        <v>1.6999895673978211E-2</v>
      </c>
      <c r="S68">
        <f>S$2*EXP(- S$1 * ($B68*_c+'Input spectra'!$Q67))</f>
        <v>1.6772320821541724E-2</v>
      </c>
      <c r="T68">
        <f>T$2*EXP(- T$1 * ($B68*_c+'Input spectra'!$Q67))</f>
        <v>1.6546668090976234E-2</v>
      </c>
      <c r="U68">
        <f>U$2*EXP(- U$1 * ($B68*_c+'Input spectra'!$Q67))</f>
        <v>1.6322923566512743E-2</v>
      </c>
      <c r="V68">
        <f>V$2*EXP(- V$1 * ($B68*_c+'Input spectra'!$Q67))</f>
        <v>1.6101073425550991E-2</v>
      </c>
      <c r="W68">
        <f>W$2*EXP(- W$1 * ($B68*_c+'Input spectra'!$Q67))</f>
        <v>1.5881103938064568E-2</v>
      </c>
      <c r="X68">
        <f>X$2*EXP(- X$1 * ($B68*_c+'Input spectra'!$Q67))</f>
        <v>1.5663001466009709E-2</v>
      </c>
      <c r="Y68">
        <f>Y$2*EXP(- Y$1 * ($B68*_c+'Input spectra'!$Q67))</f>
        <v>1.5446752462737768E-2</v>
      </c>
      <c r="Z68">
        <f>Z$2*EXP(- Z$1 * ($B68*_c+'Input spectra'!$Q67))</f>
        <v>1.5232343472411258E-2</v>
      </c>
      <c r="AA68">
        <f>AA$2*EXP(- AA$1 * ($B68*_c+'Input spectra'!$Q67))</f>
        <v>1.50197611294236E-2</v>
      </c>
      <c r="AB68">
        <f>AB$2*EXP(- AB$1 * ($B68*_c+'Input spectra'!$Q67))</f>
        <v>1.4808992157822384E-2</v>
      </c>
      <c r="AC68">
        <f>AC$2*EXP(- AC$1 * ($B68*_c+'Input spectra'!$Q67))</f>
        <v>1.460002337073623E-2</v>
      </c>
      <c r="AD68">
        <f>AD$2*EXP(- AD$1 * ($B68*_c+'Input spectra'!$Q67))</f>
        <v>1.439284166980521E-2</v>
      </c>
      <c r="AE68">
        <f>AE$2*EXP(- AE$1 * ($B68*_c+'Input spectra'!$Q67))</f>
        <v>1.4187434044614771E-2</v>
      </c>
      <c r="AF68">
        <f>AF$2*EXP(- AF$1 * ($B68*_c+'Input spectra'!$Q67))</f>
        <v>1.3983787572133166E-2</v>
      </c>
      <c r="AG68">
        <f>AG$2*EXP(- AG$1 * ($B68*_c+'Input spectra'!$Q67))</f>
        <v>1.3781889416152394E-2</v>
      </c>
      <c r="AH68">
        <f>AH$2*EXP(- AH$1 * ($B68*_c+'Input spectra'!$Q67))</f>
        <v>1.3581726826732574E-2</v>
      </c>
      <c r="AI68">
        <f>AI$2*EXP(- AI$1 * ($B68*_c+'Input spectra'!$Q67))</f>
        <v>1.3383287139649773E-2</v>
      </c>
      <c r="AJ68">
        <f>AJ$2*EXP(- AJ$1 * ($B68*_c+'Input spectra'!$Q67))</f>
        <v>1.3186557775847251E-2</v>
      </c>
      <c r="AK68">
        <f>AK$2*EXP(- AK$1 * ($B68*_c+'Input spectra'!$Q67))</f>
        <v>1.2991526240890113E-2</v>
      </c>
      <c r="AL68">
        <f>AL$2*EXP(- AL$1 * ($B68*_c+'Input spectra'!$Q67))</f>
        <v>1.2798180124423341E-2</v>
      </c>
      <c r="AM68">
        <f>AM$2*EXP(- AM$1 * ($B68*_c+'Input spectra'!$Q67))</f>
        <v>1.2606507099633159E-2</v>
      </c>
      <c r="AN68">
        <f>AN$2*EXP(- AN$1 * ($B68*_c+'Input spectra'!$Q67))</f>
        <v>1.2416494922711787E-2</v>
      </c>
      <c r="AO68">
        <f>AO$2*EXP(- AO$1 * ($B68*_c+'Input spectra'!$Q67))</f>
        <v>1.222813143232547E-2</v>
      </c>
      <c r="AP68">
        <f>AP$2*EXP(- AP$1 * ($B68*_c+'Input spectra'!$Q67))</f>
        <v>1.2041404549085807E-2</v>
      </c>
      <c r="AQ68">
        <f>AQ$2*EXP(- AQ$1 * ($B68*_c+'Input spectra'!$Q67))</f>
        <v>1.1856302275024402E-2</v>
      </c>
      <c r="AR68">
        <f>AR$2*EXP(- AR$1 * ($B68*_c+'Input spectra'!$Q67))</f>
        <v>1.1672812693070722E-2</v>
      </c>
      <c r="AS68">
        <f>AS$2*EXP(- AS$1 * ($B68*_c+'Input spectra'!$Q67))</f>
        <v>1.1490923966533206E-2</v>
      </c>
      <c r="AT68">
        <f>AT$2*EXP(- AT$1 * ($B68*_c+'Input spectra'!$Q67))</f>
        <v>1.1310624338583642E-2</v>
      </c>
      <c r="AU68">
        <f>AU$2*EXP(- AU$1 * ($B68*_c+'Input spectra'!$Q67))</f>
        <v>1.1131902131744661E-2</v>
      </c>
      <c r="AV68">
        <f>AV$2*EXP(- AV$1 * ($B68*_c+'Input spectra'!$Q67))</f>
        <v>1.0954745747380477E-2</v>
      </c>
      <c r="AW68">
        <f>AW$2*EXP(- AW$1 * ($B68*_c+'Input spectra'!$Q67))</f>
        <v>9.7302966486909181E-3</v>
      </c>
      <c r="AX68">
        <f>AX$2*EXP(- AX$1 * ($B68*_c+'Input spectra'!$Q67))</f>
        <v>8.3076854762226381E-3</v>
      </c>
      <c r="AY68">
        <f>AY$2*EXP(- AY$1 * ($B68*_c+'Input spectra'!$Q67))</f>
        <v>7.4725540735597097E-3</v>
      </c>
      <c r="AZ68">
        <f>AZ$2*EXP(- AZ$1 * ($B68*_c+'Input spectra'!$Q67))</f>
        <v>6.8395869359301155E-3</v>
      </c>
      <c r="BA68">
        <f>BA$2*EXP(- BA$1 * ($B68*_c+'Input spectra'!$Q67))</f>
        <v>6.3222507289001882E-3</v>
      </c>
      <c r="BB68">
        <f>BB$2*EXP(- BB$1 * ($B68*_c+'Input spectra'!$Q67))</f>
        <v>5.8830025343040394E-3</v>
      </c>
      <c r="BC68">
        <f>BC$2*EXP(- BC$1 * ($B68*_c+'Input spectra'!$Q67))</f>
        <v>5.501254177650094E-3</v>
      </c>
      <c r="BD68">
        <f>BD$2*EXP(- BD$1 * ($B68*_c+'Input spectra'!$Q67))</f>
        <v>5.1641613238717909E-3</v>
      </c>
      <c r="BE68">
        <f>BE$2*EXP(- BE$1 * ($B68*_c+'Input spectra'!$Q67))</f>
        <v>4.8630212694966693E-3</v>
      </c>
      <c r="BF68">
        <f>BF$2*EXP(- BF$1 * ($B68*_c+'Input spectra'!$Q67))</f>
        <v>4.5915888224833147E-3</v>
      </c>
      <c r="BG68">
        <f>BG$2*EXP(- BG$1 * ($B68*_c+'Input spectra'!$Q67))</f>
        <v>4.3451890444312609E-3</v>
      </c>
      <c r="BH68">
        <f>BH$2*EXP(- BH$1 * ($B68*_c+'Input spectra'!$Q67))</f>
        <v>4.1202076426490276E-3</v>
      </c>
      <c r="BI68">
        <f>BI$2*EXP(- BI$1 * ($B68*_c+'Input spectra'!$Q67))</f>
        <v>3.9137784025556283E-3</v>
      </c>
      <c r="BJ68">
        <f>BJ$2*EXP(- BJ$1 * ($B68*_c+'Input spectra'!$Q67))</f>
        <v>3.7235812943723686E-3</v>
      </c>
      <c r="BK68">
        <f>BK$2*EXP(- BK$1 * ($B68*_c+'Input spectra'!$Q67))</f>
        <v>3.5477064921678775E-3</v>
      </c>
      <c r="BL68">
        <f>BL$2*EXP(- BL$1 * ($B68*_c+'Input spectra'!$Q67))</f>
        <v>3.3845595655862255E-3</v>
      </c>
      <c r="BM68">
        <f>BM$2*EXP(- BM$1 * ($B68*_c+'Input spectra'!$Q67))</f>
        <v>3.2327934314740178E-3</v>
      </c>
      <c r="BN68">
        <f>BN$2*EXP(- BN$1 * ($B68*_c+'Input spectra'!$Q67))</f>
        <v>3.0912582911472256E-3</v>
      </c>
      <c r="BO68">
        <f>BO$2*EXP(- BO$1 * ($B68*_c+'Input spectra'!$Q67))</f>
        <v>2.9589640083516671E-3</v>
      </c>
      <c r="BP68">
        <f>BP$2*EXP(- BP$1 * ($B68*_c+'Input spectra'!$Q67))</f>
        <v>2.8350513093033771E-3</v>
      </c>
      <c r="BQ68">
        <f>BQ$2*EXP(- BQ$1 * ($B68*_c+'Input spectra'!$Q67))</f>
        <v>2.718769376360973E-3</v>
      </c>
      <c r="BR68">
        <f>BR$2*EXP(- BR$1 * ($B68*_c+'Input spectra'!$Q67))</f>
        <v>2.6094581650996061E-3</v>
      </c>
      <c r="BS68">
        <f>BS$2*EXP(- BS$1 * ($B68*_c+'Input spectra'!$Q67))</f>
        <v>2.5065342708060997E-3</v>
      </c>
      <c r="BT68">
        <f>BT$2*EXP(- BT$1 * ($B68*_c+'Input spectra'!$Q67))</f>
        <v>2.4094795030833653E-3</v>
      </c>
      <c r="BU68">
        <f>BU$2*EXP(- BU$1 * ($B68*_c+'Input spectra'!$Q67))</f>
        <v>2.317831555088272E-3</v>
      </c>
      <c r="BV68">
        <f>BV$2*EXP(- BV$1 * ($B68*_c+'Input spectra'!$Q67))</f>
        <v>2.231176313000413E-3</v>
      </c>
      <c r="BW68">
        <f>BW$2*EXP(- BW$1 * ($B68*_c+'Input spectra'!$Q67))</f>
        <v>2.1491414643340441E-3</v>
      </c>
      <c r="BX68">
        <f>BX$2*EXP(- BX$1 * ($B68*_c+'Input spectra'!$Q67))</f>
        <v>2.0713911452779998E-3</v>
      </c>
      <c r="BY68">
        <f>BY$2*EXP(- BY$1 * ($B68*_c+'Input spectra'!$Q67))</f>
        <v>1.9976214269828694E-3</v>
      </c>
      <c r="BZ68">
        <f>BZ$2*EXP(- BZ$1 * ($B68*_c+'Input spectra'!$Q67))</f>
        <v>1.9275564850396438E-3</v>
      </c>
      <c r="CA68">
        <f>CA$2*EXP(- CA$1 * ($B68*_c+'Input spectra'!$Q67))</f>
        <v>1.8609453296871085E-3</v>
      </c>
      <c r="CB68">
        <f>CB$2*EXP(- CB$1 * ($B68*_c+'Input spectra'!$Q67))</f>
        <v>1.7975589995740521E-3</v>
      </c>
      <c r="CC68">
        <f>CC$2*EXP(- CC$1 * ($B68*_c+'Input spectra'!$Q67))</f>
        <v>1.7371881413115714E-3</v>
      </c>
      <c r="CD68">
        <f>CD$2*EXP(- CD$1 * ($B68*_c+'Input spectra'!$Q67))</f>
        <v>1.6796409120913276E-3</v>
      </c>
      <c r="CE68">
        <f>CE$2*EXP(- CE$1 * ($B68*_c+'Input spectra'!$Q67))</f>
        <v>1.6247411544055761E-3</v>
      </c>
      <c r="CF68">
        <f>CF$2*EXP(- CF$1 * ($B68*_c+'Input spectra'!$Q67))</f>
        <v>1.5723268011765903E-3</v>
      </c>
      <c r="CG68">
        <f>CG$2*EXP(- CG$1 * ($B68*_c+'Input spectra'!$Q67))</f>
        <v>1.5222484769703926E-3</v>
      </c>
      <c r="CH68">
        <f>CH$2*EXP(- CH$1 * ($B68*_c+'Input spectra'!$Q67))</f>
        <v>1.4743682668663307E-3</v>
      </c>
      <c r="CI68">
        <f>CI$2*EXP(- CI$1 * ($B68*_c+'Input spectra'!$Q67))</f>
        <v>1.428558629306056E-3</v>
      </c>
      <c r="CJ68">
        <f>CJ$2*EXP(- CJ$1 * ($B68*_c+'Input spectra'!$Q67))</f>
        <v>1.3847014330995275E-3</v>
      </c>
      <c r="CK68">
        <f>CK$2*EXP(- CK$1 * ($B68*_c+'Input spectra'!$Q67))</f>
        <v>1.3426871019104781E-3</v>
      </c>
      <c r="CL68">
        <f>CL$2*EXP(- CL$1 * ($B68*_c+'Input spectra'!$Q67))</f>
        <v>1.3024138521244191E-3</v>
      </c>
      <c r="CM68">
        <f>CM$2*EXP(- CM$1 * ($B68*_c+'Input spectra'!$Q67))</f>
        <v>1.2637870121313217E-3</v>
      </c>
      <c r="CN68">
        <f>CN$2*EXP(- CN$1 * ($B68*_c+'Input spectra'!$Q67))</f>
        <v>1.2267184128205515E-3</v>
      </c>
      <c r="CO68">
        <f>CO$2*EXP(- CO$1 * ($B68*_c+'Input spectra'!$Q67))</f>
        <v>1.191125840556547E-3</v>
      </c>
      <c r="CP68">
        <f>CP$2*EXP(- CP$1 * ($B68*_c+'Input spectra'!$Q67))</f>
        <v>1.1569325451348971E-3</v>
      </c>
      <c r="CQ68">
        <f>CQ$2*EXP(- CQ$1 * ($B68*_c+'Input spectra'!$Q67))</f>
        <v>7.4425722172492695E-4</v>
      </c>
      <c r="CR68">
        <f>CR$2*EXP(- CR$1 * ($B68*_c+'Input spectra'!$Q67))</f>
        <v>4.8300524306192822E-4</v>
      </c>
      <c r="CS68">
        <f>CS$2*EXP(- CS$1 * ($B68*_c+'Input spectra'!$Q67))</f>
        <v>3.3422194748772386E-4</v>
      </c>
      <c r="CT68">
        <f>CT$2*EXP(- CT$1 * ($B68*_c+'Input spectra'!$Q67))</f>
        <v>2.323114024677901E-4</v>
      </c>
      <c r="CU68">
        <f>CU$2*EXP(- CU$1 * ($B68*_c+'Input spectra'!$Q67))</f>
        <v>1.5849206158388067E-4</v>
      </c>
      <c r="CV68">
        <f>CV$2*EXP(- CV$1 * ($B68*_c+'Input spectra'!$Q67))</f>
        <v>1.0409828042935195E-4</v>
      </c>
      <c r="CW68">
        <f>CW$2*EXP(- CW$1 * ($B68*_c+'Input spectra'!$Q67))</f>
        <v>6.4234370446998105E-5</v>
      </c>
      <c r="CX68">
        <f>CX$2*EXP(- CX$1 * ($B68*_c+'Input spectra'!$Q67))</f>
        <v>3.5789638535415988E-5</v>
      </c>
      <c r="CY68">
        <f>CY$2*EXP(- CY$1 * ($B68*_c+'Input spectra'!$Q67))</f>
        <v>1.6627961051288554E-5</v>
      </c>
      <c r="CZ68">
        <f>CZ$2*EXP(- CZ$1 * ($B68*_c+'Input spectra'!$Q67))</f>
        <v>5.1990018991652467E-6</v>
      </c>
      <c r="DA68">
        <f>DA$2*EXP(- DA$1 * ($B68*_c+'Input spectra'!$Q67))</f>
        <v>3.2997277875556911E-7</v>
      </c>
      <c r="DB68">
        <f>DB$2*EXP(- DB$1 * ($B68*_c+'Input spectra'!$Q67))</f>
        <v>0</v>
      </c>
      <c r="DC68">
        <f>DC$2*EXP(- DC$1 * ($B68*_c+'Input spectra'!$Q67))</f>
        <v>0</v>
      </c>
      <c r="DD68">
        <f>DD$2*EXP(- DD$1 * ($B68*_c+'Input spectra'!$Q67))</f>
        <v>0</v>
      </c>
      <c r="DE68">
        <f>DE$2*EXP(- DE$1 * ($B68*_c+'Input spectra'!$Q67))</f>
        <v>0</v>
      </c>
      <c r="DF68">
        <f>DF$2*EXP(- DF$1 * ($B68*_c+'Input spectra'!$Q67))</f>
        <v>0</v>
      </c>
      <c r="DG68">
        <f>DG$2*EXP(- DG$1 * ($B68*_c+'Input spectra'!$Q67))</f>
        <v>0</v>
      </c>
      <c r="DH68">
        <f>DH$2*EXP(- DH$1 * ($B68*_c+'Input spectra'!$Q67))</f>
        <v>0</v>
      </c>
      <c r="DI68">
        <f>DI$2*EXP(- DI$1 * ($B68*_c+'Input spectra'!$Q67))</f>
        <v>0</v>
      </c>
      <c r="DJ68">
        <f>DJ$2*EXP(- DJ$1 * ($B68*_c+'Input spectra'!$Q67))</f>
        <v>0</v>
      </c>
      <c r="DK68">
        <f>DK$2*EXP(- DK$1 * ($B68*_c+'Input spectra'!$Q67))</f>
        <v>0</v>
      </c>
      <c r="DL68">
        <f>DL$2*EXP(- DL$1 * ($B68*_c+'Input spectra'!$Q67))</f>
        <v>0</v>
      </c>
      <c r="DM68">
        <f>DM$2*EXP(- DM$1 * ($B68*_c+'Input spectra'!$Q67))</f>
        <v>0</v>
      </c>
      <c r="DN68">
        <f>DN$2*EXP(- DN$1 * ($B68*_c+'Input spectra'!$Q67))</f>
        <v>0</v>
      </c>
      <c r="DO68">
        <f>DO$2*EXP(- DO$1 * ($B68*_c+'Input spectra'!$Q67))</f>
        <v>0</v>
      </c>
      <c r="DP68">
        <f>DP$2*EXP(- DP$1 * ($B68*_c+'Input spectra'!$Q67))</f>
        <v>0</v>
      </c>
      <c r="DQ68">
        <f>DQ$2*EXP(- DQ$1 * ($B68*_c+'Input spectra'!$Q67))</f>
        <v>0</v>
      </c>
      <c r="DR68">
        <f>DR$2*EXP(- DR$1 * ($B68*_c+'Input spectra'!$Q67))</f>
        <v>0</v>
      </c>
      <c r="DS68">
        <f>DS$2*EXP(- DS$1 * ($B68*_c+'Input spectra'!$Q67))</f>
        <v>0</v>
      </c>
      <c r="DT68">
        <f>DT$2*EXP(- DT$1 * ($B68*_c+'Input spectra'!$Q67))</f>
        <v>0</v>
      </c>
      <c r="DU68">
        <f>DU$2*EXP(- DU$1 * ($B68*_c+'Input spectra'!$Q67))</f>
        <v>0</v>
      </c>
      <c r="DV68">
        <f>DV$2*EXP(- DV$1 * ($B68*_c+'Input spectra'!$Q67))</f>
        <v>0</v>
      </c>
      <c r="DW68">
        <f>DW$2*EXP(- DW$1 * ($B68*_c+'Input spectra'!$Q67))</f>
        <v>0</v>
      </c>
      <c r="DX68">
        <f>DX$2*EXP(- DX$1 * ($B68*_c+'Input spectra'!$Q67))</f>
        <v>0</v>
      </c>
      <c r="DY68">
        <f>DY$2*EXP(- DY$1 * ($B68*_c+'Input spectra'!$Q67))</f>
        <v>0</v>
      </c>
      <c r="DZ68">
        <f>DZ$2*EXP(- DZ$1 * ($B68*_c+'Input spectra'!$Q67))</f>
        <v>0</v>
      </c>
      <c r="EA68">
        <f>EA$2*EXP(- EA$1 * ($B68*_c+'Input spectra'!$Q67))</f>
        <v>0</v>
      </c>
      <c r="EB68">
        <f>EB$2*EXP(- EB$1 * ($B68*_c+'Input spectra'!$Q67))</f>
        <v>0</v>
      </c>
      <c r="EC68">
        <f>EC$2*EXP(- EC$1 * ($B68*_c+'Input spectra'!$Q67))</f>
        <v>0</v>
      </c>
      <c r="ED68">
        <f>ED$2*EXP(- ED$1 * ($B68*_c+'Input spectra'!$Q67))</f>
        <v>0</v>
      </c>
      <c r="EE68">
        <f>EE$2*EXP(- EE$1 * ($B68*_c+'Input spectra'!$Q67))</f>
        <v>0</v>
      </c>
      <c r="EF68">
        <f>EF$2*EXP(- EF$1 * ($B68*_c+'Input spectra'!$Q67))</f>
        <v>0</v>
      </c>
      <c r="EG68">
        <f>EG$2*EXP(- EG$1 * ($B68*_c+'Input spectra'!$Q67))</f>
        <v>0</v>
      </c>
      <c r="EH68">
        <f>EH$2*EXP(- EH$1 * ($B68*_c+'Input spectra'!$Q67))</f>
        <v>0</v>
      </c>
      <c r="EI68">
        <f>EI$2*EXP(- EI$1 * ($B68*_c+'Input spectra'!$Q67))</f>
        <v>0</v>
      </c>
      <c r="EJ68">
        <f>EJ$2*EXP(- EJ$1 * ($B68*_c+'Input spectra'!$Q67))</f>
        <v>0</v>
      </c>
      <c r="EK68">
        <f>EK$2*EXP(- EK$1 * ($B68*_c+'Input spectra'!$Q67))</f>
        <v>0</v>
      </c>
      <c r="EL68">
        <f>EL$2*EXP(- EL$1 * ($B68*_c+'Input spectra'!$Q67))</f>
        <v>0</v>
      </c>
      <c r="EM68">
        <f>EM$2*EXP(- EM$1 * ($B68*_c+'Input spectra'!$Q67))</f>
        <v>0</v>
      </c>
      <c r="EN68">
        <f>EN$2*EXP(- EN$1 * ($B68*_c+'Input spectra'!$Q67))</f>
        <v>0</v>
      </c>
      <c r="EO68">
        <f>EO$2*EXP(- EO$1 * ($B68*_c+'Input spectra'!$Q67))</f>
        <v>0</v>
      </c>
      <c r="EP68">
        <f>EP$2*EXP(- EP$1 * ($B68*_c+'Input spectra'!$Q67))</f>
        <v>0</v>
      </c>
      <c r="EQ68">
        <f>EQ$2*EXP(- EQ$1 * ($B68*_c+'Input spectra'!$Q67))</f>
        <v>0</v>
      </c>
      <c r="ER68">
        <f>ER$2*EXP(- ER$1 * ($B68*_c+'Input spectra'!$Q67))</f>
        <v>0</v>
      </c>
      <c r="ES68">
        <f>ES$2*EXP(- ES$1 * ($B68*_c+'Input spectra'!$Q67))</f>
        <v>0</v>
      </c>
      <c r="ET68">
        <f>ET$2*EXP(- ET$1 * ($B68*_c+'Input spectra'!$Q67))</f>
        <v>0</v>
      </c>
      <c r="EU68">
        <f>EU$2*EXP(- EU$1 * ($B68*_c+'Input spectra'!$Q67))</f>
        <v>0</v>
      </c>
      <c r="EV68">
        <f>EV$2*EXP(- EV$1 * ($B68*_c+'Input spectra'!$Q67))</f>
        <v>0</v>
      </c>
      <c r="EW68">
        <f>EW$2*EXP(- EW$1 * ($B68*_c+'Input spectra'!$Q67))</f>
        <v>0</v>
      </c>
      <c r="EY68">
        <f t="shared" ref="EY68:EY131" si="1">SUM(C68:EW68)</f>
        <v>0.86156205011731501</v>
      </c>
      <c r="FB68">
        <f>(1-EXP(-(B68*_c+'Input spectra'!$Q67)*_t))/2</f>
        <v>1.2998047833683912E-2</v>
      </c>
      <c r="FC68">
        <f>LN(1-FB68)/(-(B68*_c+'Input spectra'!$Q67))</f>
        <v>0.24835379966312621</v>
      </c>
    </row>
    <row r="69" spans="1:159" x14ac:dyDescent="0.25">
      <c r="A69">
        <v>610</v>
      </c>
      <c r="B69">
        <f>'Input spectra'!B68</f>
        <v>0</v>
      </c>
      <c r="C69">
        <f>C$2*EXP(- C$1 * ($B69*_c+'Input spectra'!$Q68))</f>
        <v>2.0653927966864227E-2</v>
      </c>
      <c r="D69">
        <f>D$2*EXP(- D$1 * ($B69*_c+'Input spectra'!$Q68))</f>
        <v>2.039592297815301E-2</v>
      </c>
      <c r="E69">
        <f>E$2*EXP(- E$1 * ($B69*_c+'Input spectra'!$Q68))</f>
        <v>2.01400570108634E-2</v>
      </c>
      <c r="F69">
        <f>F$2*EXP(- F$1 * ($B69*_c+'Input spectra'!$Q68))</f>
        <v>1.9886314720504724E-2</v>
      </c>
      <c r="G69">
        <f>G$2*EXP(- G$1 * ($B69*_c+'Input spectra'!$Q68))</f>
        <v>1.9634680864725827E-2</v>
      </c>
      <c r="H69">
        <f>H$2*EXP(- H$1 * ($B69*_c+'Input spectra'!$Q68))</f>
        <v>1.9385140302665686E-2</v>
      </c>
      <c r="I69">
        <f>I$2*EXP(- I$1 * ($B69*_c+'Input spectra'!$Q68))</f>
        <v>1.9137677994307972E-2</v>
      </c>
      <c r="J69">
        <f>J$2*EXP(- J$1 * ($B69*_c+'Input spectra'!$Q68))</f>
        <v>1.8892278999839592E-2</v>
      </c>
      <c r="K69">
        <f>K$2*EXP(- K$1 * ($B69*_c+'Input spectra'!$Q68))</f>
        <v>1.8648928479013244E-2</v>
      </c>
      <c r="L69">
        <f>L$2*EXP(- L$1 * ($B69*_c+'Input spectra'!$Q68))</f>
        <v>1.8407611690513817E-2</v>
      </c>
      <c r="M69">
        <f>M$2*EXP(- M$1 * ($B69*_c+'Input spectra'!$Q68))</f>
        <v>1.8168313991328785E-2</v>
      </c>
      <c r="N69">
        <f>N$2*EXP(- N$1 * ($B69*_c+'Input spectra'!$Q68))</f>
        <v>1.7931020836122396E-2</v>
      </c>
      <c r="O69">
        <f>O$2*EXP(- O$1 * ($B69*_c+'Input spectra'!$Q68))</f>
        <v>1.7695717776613822E-2</v>
      </c>
      <c r="P69">
        <f>P$2*EXP(- P$1 * ($B69*_c+'Input spectra'!$Q68))</f>
        <v>1.7462390460959057E-2</v>
      </c>
      <c r="Q69">
        <f>Q$2*EXP(- Q$1 * ($B69*_c+'Input spectra'!$Q68))</f>
        <v>1.7231024633136666E-2</v>
      </c>
      <c r="R69">
        <f>R$2*EXP(- R$1 * ($B69*_c+'Input spectra'!$Q68))</f>
        <v>1.7001606132337348E-2</v>
      </c>
      <c r="S69">
        <f>S$2*EXP(- S$1 * ($B69*_c+'Input spectra'!$Q68))</f>
        <v>1.6774120892357233E-2</v>
      </c>
      <c r="T69">
        <f>T$2*EXP(- T$1 * ($B69*_c+'Input spectra'!$Q68))</f>
        <v>1.6548554940994907E-2</v>
      </c>
      <c r="U69">
        <f>U$2*EXP(- U$1 * ($B69*_c+'Input spectra'!$Q68))</f>
        <v>1.6324894399452238E-2</v>
      </c>
      <c r="V69">
        <f>V$2*EXP(- V$1 * ($B69*_c+'Input spectra'!$Q68))</f>
        <v>1.6103125481738811E-2</v>
      </c>
      <c r="W69">
        <f>W$2*EXP(- W$1 * ($B69*_c+'Input spectra'!$Q68))</f>
        <v>1.5883234494080106E-2</v>
      </c>
      <c r="X69">
        <f>X$2*EXP(- X$1 * ($B69*_c+'Input spectra'!$Q68))</f>
        <v>1.5665207834329294E-2</v>
      </c>
      <c r="Y69">
        <f>Y$2*EXP(- Y$1 * ($B69*_c+'Input spectra'!$Q68))</f>
        <v>1.544903199138269E-2</v>
      </c>
      <c r="Z69">
        <f>Z$2*EXP(- Z$1 * ($B69*_c+'Input spectra'!$Q68))</f>
        <v>1.5234693544598797E-2</v>
      </c>
      <c r="AA69">
        <f>AA$2*EXP(- AA$1 * ($B69*_c+'Input spectra'!$Q68))</f>
        <v>1.5022179163220972E-2</v>
      </c>
      <c r="AB69">
        <f>AB$2*EXP(- AB$1 * ($B69*_c+'Input spectra'!$Q68))</f>
        <v>1.4811475605803618E-2</v>
      </c>
      <c r="AC69">
        <f>AC$2*EXP(- AC$1 * ($B69*_c+'Input spectra'!$Q68))</f>
        <v>1.4602569719641955E-2</v>
      </c>
      <c r="AD69">
        <f>AD$2*EXP(- AD$1 * ($B69*_c+'Input spectra'!$Q68))</f>
        <v>1.439544844020531E-2</v>
      </c>
      <c r="AE69">
        <f>AE$2*EXP(- AE$1 * ($B69*_c+'Input spectra'!$Q68))</f>
        <v>1.4190098790573903E-2</v>
      </c>
      <c r="AF69">
        <f>AF$2*EXP(- AF$1 * ($B69*_c+'Input spectra'!$Q68))</f>
        <v>1.3986507880879111E-2</v>
      </c>
      <c r="AG69">
        <f>AG$2*EXP(- AG$1 * ($B69*_c+'Input spectra'!$Q68))</f>
        <v>1.3784662907747222E-2</v>
      </c>
      <c r="AH69">
        <f>AH$2*EXP(- AH$1 * ($B69*_c+'Input spectra'!$Q68))</f>
        <v>1.3584551153746597E-2</v>
      </c>
      <c r="AI69">
        <f>AI$2*EXP(- AI$1 * ($B69*_c+'Input spectra'!$Q68))</f>
        <v>1.3386159986838272E-2</v>
      </c>
      <c r="AJ69">
        <f>AJ$2*EXP(- AJ$1 * ($B69*_c+'Input spectra'!$Q68))</f>
        <v>1.318947685982994E-2</v>
      </c>
      <c r="AK69">
        <f>AK$2*EXP(- AK$1 * ($B69*_c+'Input spectra'!$Q68))</f>
        <v>1.299448930983335E-2</v>
      </c>
      <c r="AL69">
        <f>AL$2*EXP(- AL$1 * ($B69*_c+'Input spectra'!$Q68))</f>
        <v>1.2801184957725023E-2</v>
      </c>
      <c r="AM69">
        <f>AM$2*EXP(- AM$1 * ($B69*_c+'Input spectra'!$Q68))</f>
        <v>1.260955150761032E-2</v>
      </c>
      <c r="AN69">
        <f>AN$2*EXP(- AN$1 * ($B69*_c+'Input spectra'!$Q68))</f>
        <v>1.2419576746290845E-2</v>
      </c>
      <c r="AO69">
        <f>AO$2*EXP(- AO$1 * ($B69*_c+'Input spectra'!$Q68))</f>
        <v>1.2231248542735124E-2</v>
      </c>
      <c r="AP69">
        <f>AP$2*EXP(- AP$1 * ($B69*_c+'Input spectra'!$Q68))</f>
        <v>1.2044554847552565E-2</v>
      </c>
      <c r="AQ69">
        <f>AQ$2*EXP(- AQ$1 * ($B69*_c+'Input spectra'!$Q68))</f>
        <v>1.1859483692470692E-2</v>
      </c>
      <c r="AR69">
        <f>AR$2*EXP(- AR$1 * ($B69*_c+'Input spectra'!$Q68))</f>
        <v>1.1676023189815603E-2</v>
      </c>
      <c r="AS69">
        <f>AS$2*EXP(- AS$1 * ($B69*_c+'Input spectra'!$Q68))</f>
        <v>1.1494161531995638E-2</v>
      </c>
      <c r="AT69">
        <f>AT$2*EXP(- AT$1 * ($B69*_c+'Input spectra'!$Q68))</f>
        <v>1.1313886990988285E-2</v>
      </c>
      <c r="AU69">
        <f>AU$2*EXP(- AU$1 * ($B69*_c+'Input spectra'!$Q68))</f>
        <v>1.1135187917830211E-2</v>
      </c>
      <c r="AV69">
        <f>AV$2*EXP(- AV$1 * ($B69*_c+'Input spectra'!$Q68))</f>
        <v>1.0958052742110506E-2</v>
      </c>
      <c r="AW69">
        <f>AW$2*EXP(- AW$1 * ($B69*_c+'Input spectra'!$Q68))</f>
        <v>9.7332992941530985E-3</v>
      </c>
      <c r="AX69">
        <f>AX$2*EXP(- AX$1 * ($B69*_c+'Input spectra'!$Q68))</f>
        <v>8.3103048622339536E-3</v>
      </c>
      <c r="AY69">
        <f>AY$2*EXP(- AY$1 * ($B69*_c+'Input spectra'!$Q68))</f>
        <v>7.4749602826336735E-3</v>
      </c>
      <c r="AZ69">
        <f>AZ$2*EXP(- AZ$1 * ($B69*_c+'Input spectra'!$Q68))</f>
        <v>6.8418352162924563E-3</v>
      </c>
      <c r="BA69">
        <f>BA$2*EXP(- BA$1 * ($B69*_c+'Input spectra'!$Q68))</f>
        <v>6.3243713725143966E-3</v>
      </c>
      <c r="BB69">
        <f>BB$2*EXP(- BB$1 * ($B69*_c+'Input spectra'!$Q68))</f>
        <v>5.8850153158302157E-3</v>
      </c>
      <c r="BC69">
        <f>BC$2*EXP(- BC$1 * ($B69*_c+'Input spectra'!$Q68))</f>
        <v>5.5031732614429533E-3</v>
      </c>
      <c r="BD69">
        <f>BD$2*EXP(- BD$1 * ($B69*_c+'Input spectra'!$Q68))</f>
        <v>5.1659974647932138E-3</v>
      </c>
      <c r="BE69">
        <f>BE$2*EXP(- BE$1 * ($B69*_c+'Input spectra'!$Q68))</f>
        <v>4.8647829685653475E-3</v>
      </c>
      <c r="BF69">
        <f>BF$2*EXP(- BF$1 * ($B69*_c+'Input spectra'!$Q68))</f>
        <v>4.593283000070154E-3</v>
      </c>
      <c r="BG69">
        <f>BG$2*EXP(- BG$1 * ($B69*_c+'Input spectra'!$Q68))</f>
        <v>4.3468214625703256E-3</v>
      </c>
      <c r="BH69">
        <f>BH$2*EXP(- BH$1 * ($B69*_c+'Input spectra'!$Q68))</f>
        <v>4.1217831851561131E-3</v>
      </c>
      <c r="BI69">
        <f>BI$2*EXP(- BI$1 * ($B69*_c+'Input spectra'!$Q68))</f>
        <v>3.9153012691079585E-3</v>
      </c>
      <c r="BJ69">
        <f>BJ$2*EXP(- BJ$1 * ($B69*_c+'Input spectra'!$Q68))</f>
        <v>3.7250551397725526E-3</v>
      </c>
      <c r="BK69">
        <f>BK$2*EXP(- BK$1 * ($B69*_c+'Input spectra'!$Q68))</f>
        <v>3.5491345291956554E-3</v>
      </c>
      <c r="BL69">
        <f>BL$2*EXP(- BL$1 * ($B69*_c+'Input spectra'!$Q68))</f>
        <v>3.3859446428129397E-3</v>
      </c>
      <c r="BM69">
        <f>BM$2*EXP(- BM$1 * ($B69*_c+'Input spectra'!$Q68))</f>
        <v>3.2341380933536565E-3</v>
      </c>
      <c r="BN69">
        <f>BN$2*EXP(- BN$1 * ($B69*_c+'Input spectra'!$Q68))</f>
        <v>3.0925648252462523E-3</v>
      </c>
      <c r="BO69">
        <f>BO$2*EXP(- BO$1 * ($B69*_c+'Input spectra'!$Q68))</f>
        <v>2.9602344830438015E-3</v>
      </c>
      <c r="BP69">
        <f>BP$2*EXP(- BP$1 * ($B69*_c+'Input spectra'!$Q68))</f>
        <v>2.8362876042618171E-3</v>
      </c>
      <c r="BQ69">
        <f>BQ$2*EXP(- BQ$1 * ($B69*_c+'Input spectra'!$Q68))</f>
        <v>2.71997320751963E-3</v>
      </c>
      <c r="BR69">
        <f>BR$2*EXP(- BR$1 * ($B69*_c+'Input spectra'!$Q68))</f>
        <v>2.6106311053044652E-3</v>
      </c>
      <c r="BS69">
        <f>BS$2*EXP(- BS$1 * ($B69*_c+'Input spectra'!$Q68))</f>
        <v>2.50767776706408E-3</v>
      </c>
      <c r="BT69">
        <f>BT$2*EXP(- BT$1 * ($B69*_c+'Input spectra'!$Q68))</f>
        <v>2.4105948910933227E-3</v>
      </c>
      <c r="BU69">
        <f>BU$2*EXP(- BU$1 * ($B69*_c+'Input spectra'!$Q68))</f>
        <v>2.3189200715778616E-3</v>
      </c>
      <c r="BV69">
        <f>BV$2*EXP(- BV$1 * ($B69*_c+'Input spectra'!$Q68))</f>
        <v>2.2322391062744844E-3</v>
      </c>
      <c r="BW69">
        <f>BW$2*EXP(- BW$1 * ($B69*_c+'Input spectra'!$Q68))</f>
        <v>2.150179603352351E-3</v>
      </c>
      <c r="BX69">
        <f>BX$2*EXP(- BX$1 * ($B69*_c+'Input spectra'!$Q68))</f>
        <v>2.0724056275137816E-3</v>
      </c>
      <c r="BY69">
        <f>BY$2*EXP(- BY$1 * ($B69*_c+'Input spectra'!$Q68))</f>
        <v>1.9986131852633231E-3</v>
      </c>
      <c r="BZ69">
        <f>BZ$2*EXP(- BZ$1 * ($B69*_c+'Input spectra'!$Q68))</f>
        <v>1.9285263935303362E-3</v>
      </c>
      <c r="CA69">
        <f>CA$2*EXP(- CA$1 * ($B69*_c+'Input spectra'!$Q68))</f>
        <v>1.8618942091520297E-3</v>
      </c>
      <c r="CB69">
        <f>CB$2*EXP(- CB$1 * ($B69*_c+'Input spectra'!$Q68))</f>
        <v>1.7984876220191403E-3</v>
      </c>
      <c r="CC69">
        <f>CC$2*EXP(- CC$1 * ($B69*_c+'Input spectra'!$Q68))</f>
        <v>1.7380972341006213E-3</v>
      </c>
      <c r="CD69">
        <f>CD$2*EXP(- CD$1 * ($B69*_c+'Input spectra'!$Q68))</f>
        <v>1.6805311616080736E-3</v>
      </c>
      <c r="CE69">
        <f>CE$2*EXP(- CE$1 * ($B69*_c+'Input spectra'!$Q68))</f>
        <v>1.6256132093235517E-3</v>
      </c>
      <c r="CF69">
        <f>CF$2*EXP(- CF$1 * ($B69*_c+'Input spectra'!$Q68))</f>
        <v>1.573181275388499E-3</v>
      </c>
      <c r="CG69">
        <f>CG$2*EXP(- CG$1 * ($B69*_c+'Input spectra'!$Q68))</f>
        <v>1.5230859522206523E-3</v>
      </c>
      <c r="CH69">
        <f>CH$2*EXP(- CH$1 * ($B69*_c+'Input spectra'!$Q68))</f>
        <v>1.4751892951238462E-3</v>
      </c>
      <c r="CI69">
        <f>CI$2*EXP(- CI$1 * ($B69*_c+'Input spectra'!$Q68))</f>
        <v>1.4293637349087919E-3</v>
      </c>
      <c r="CJ69">
        <f>CJ$2*EXP(- CJ$1 * ($B69*_c+'Input spectra'!$Q68))</f>
        <v>1.3854911146979219E-3</v>
      </c>
      <c r="CK69">
        <f>CK$2*EXP(- CK$1 * ($B69*_c+'Input spectra'!$Q68))</f>
        <v>1.3434618342329412E-3</v>
      </c>
      <c r="CL69">
        <f>CL$2*EXP(- CL$1 * ($B69*_c+'Input spectra'!$Q68))</f>
        <v>1.3031740875849823E-3</v>
      </c>
      <c r="CM69">
        <f>CM$2*EXP(- CM$1 * ($B69*_c+'Input spectra'!$Q68))</f>
        <v>1.2645331822968239E-3</v>
      </c>
      <c r="CN69">
        <f>CN$2*EXP(- CN$1 * ($B69*_c+'Input spectra'!$Q68))</f>
        <v>1.2274509297524779E-3</v>
      </c>
      <c r="CO69">
        <f>CO$2*EXP(- CO$1 * ($B69*_c+'Input spectra'!$Q68))</f>
        <v>1.1918450980407109E-3</v>
      </c>
      <c r="CP69">
        <f>CP$2*EXP(- CP$1 * ($B69*_c+'Input spectra'!$Q68))</f>
        <v>1.1576389198105111E-3</v>
      </c>
      <c r="CQ69">
        <f>CQ$2*EXP(- CQ$1 * ($B69*_c+'Input spectra'!$Q68))</f>
        <v>7.4471662917290646E-4</v>
      </c>
      <c r="CR69">
        <f>CR$2*EXP(- CR$1 * ($B69*_c+'Input spectra'!$Q68))</f>
        <v>4.8330662928587208E-4</v>
      </c>
      <c r="CS69">
        <f>CS$2*EXP(- CS$1 * ($B69*_c+'Input spectra'!$Q68))</f>
        <v>3.3443273888339735E-4</v>
      </c>
      <c r="CT69">
        <f>CT$2*EXP(- CT$1 * ($B69*_c+'Input spectra'!$Q68))</f>
        <v>2.3245947880010169E-4</v>
      </c>
      <c r="CU69">
        <f>CU$2*EXP(- CU$1 * ($B69*_c+'Input spectra'!$Q68))</f>
        <v>1.5859414888467262E-4</v>
      </c>
      <c r="CV69">
        <f>CV$2*EXP(- CV$1 * ($B69*_c+'Input spectra'!$Q68))</f>
        <v>1.0416603049495306E-4</v>
      </c>
      <c r="CW69">
        <f>CW$2*EXP(- CW$1 * ($B69*_c+'Input spectra'!$Q68))</f>
        <v>6.4276607094056212E-5</v>
      </c>
      <c r="CX69">
        <f>CX$2*EXP(- CX$1 * ($B69*_c+'Input spectra'!$Q68))</f>
        <v>3.5813411856186522E-5</v>
      </c>
      <c r="CY69">
        <f>CY$2*EXP(- CY$1 * ($B69*_c+'Input spectra'!$Q68))</f>
        <v>1.6639117803785462E-5</v>
      </c>
      <c r="CZ69">
        <f>CZ$2*EXP(- CZ$1 * ($B69*_c+'Input spectra'!$Q68))</f>
        <v>5.2025251341252402E-6</v>
      </c>
      <c r="DA69">
        <f>DA$2*EXP(- DA$1 * ($B69*_c+'Input spectra'!$Q68))</f>
        <v>3.3019860790525784E-7</v>
      </c>
      <c r="DB69">
        <f>DB$2*EXP(- DB$1 * ($B69*_c+'Input spectra'!$Q68))</f>
        <v>0</v>
      </c>
      <c r="DC69">
        <f>DC$2*EXP(- DC$1 * ($B69*_c+'Input spectra'!$Q68))</f>
        <v>0</v>
      </c>
      <c r="DD69">
        <f>DD$2*EXP(- DD$1 * ($B69*_c+'Input spectra'!$Q68))</f>
        <v>0</v>
      </c>
      <c r="DE69">
        <f>DE$2*EXP(- DE$1 * ($B69*_c+'Input spectra'!$Q68))</f>
        <v>0</v>
      </c>
      <c r="DF69">
        <f>DF$2*EXP(- DF$1 * ($B69*_c+'Input spectra'!$Q68))</f>
        <v>0</v>
      </c>
      <c r="DG69">
        <f>DG$2*EXP(- DG$1 * ($B69*_c+'Input spectra'!$Q68))</f>
        <v>0</v>
      </c>
      <c r="DH69">
        <f>DH$2*EXP(- DH$1 * ($B69*_c+'Input spectra'!$Q68))</f>
        <v>0</v>
      </c>
      <c r="DI69">
        <f>DI$2*EXP(- DI$1 * ($B69*_c+'Input spectra'!$Q68))</f>
        <v>0</v>
      </c>
      <c r="DJ69">
        <f>DJ$2*EXP(- DJ$1 * ($B69*_c+'Input spectra'!$Q68))</f>
        <v>0</v>
      </c>
      <c r="DK69">
        <f>DK$2*EXP(- DK$1 * ($B69*_c+'Input spectra'!$Q68))</f>
        <v>0</v>
      </c>
      <c r="DL69">
        <f>DL$2*EXP(- DL$1 * ($B69*_c+'Input spectra'!$Q68))</f>
        <v>0</v>
      </c>
      <c r="DM69">
        <f>DM$2*EXP(- DM$1 * ($B69*_c+'Input spectra'!$Q68))</f>
        <v>0</v>
      </c>
      <c r="DN69">
        <f>DN$2*EXP(- DN$1 * ($B69*_c+'Input spectra'!$Q68))</f>
        <v>0</v>
      </c>
      <c r="DO69">
        <f>DO$2*EXP(- DO$1 * ($B69*_c+'Input spectra'!$Q68))</f>
        <v>0</v>
      </c>
      <c r="DP69">
        <f>DP$2*EXP(- DP$1 * ($B69*_c+'Input spectra'!$Q68))</f>
        <v>0</v>
      </c>
      <c r="DQ69">
        <f>DQ$2*EXP(- DQ$1 * ($B69*_c+'Input spectra'!$Q68))</f>
        <v>0</v>
      </c>
      <c r="DR69">
        <f>DR$2*EXP(- DR$1 * ($B69*_c+'Input spectra'!$Q68))</f>
        <v>0</v>
      </c>
      <c r="DS69">
        <f>DS$2*EXP(- DS$1 * ($B69*_c+'Input spectra'!$Q68))</f>
        <v>0</v>
      </c>
      <c r="DT69">
        <f>DT$2*EXP(- DT$1 * ($B69*_c+'Input spectra'!$Q68))</f>
        <v>0</v>
      </c>
      <c r="DU69">
        <f>DU$2*EXP(- DU$1 * ($B69*_c+'Input spectra'!$Q68))</f>
        <v>0</v>
      </c>
      <c r="DV69">
        <f>DV$2*EXP(- DV$1 * ($B69*_c+'Input spectra'!$Q68))</f>
        <v>0</v>
      </c>
      <c r="DW69">
        <f>DW$2*EXP(- DW$1 * ($B69*_c+'Input spectra'!$Q68))</f>
        <v>0</v>
      </c>
      <c r="DX69">
        <f>DX$2*EXP(- DX$1 * ($B69*_c+'Input spectra'!$Q68))</f>
        <v>0</v>
      </c>
      <c r="DY69">
        <f>DY$2*EXP(- DY$1 * ($B69*_c+'Input spectra'!$Q68))</f>
        <v>0</v>
      </c>
      <c r="DZ69">
        <f>DZ$2*EXP(- DZ$1 * ($B69*_c+'Input spectra'!$Q68))</f>
        <v>0</v>
      </c>
      <c r="EA69">
        <f>EA$2*EXP(- EA$1 * ($B69*_c+'Input spectra'!$Q68))</f>
        <v>0</v>
      </c>
      <c r="EB69">
        <f>EB$2*EXP(- EB$1 * ($B69*_c+'Input spectra'!$Q68))</f>
        <v>0</v>
      </c>
      <c r="EC69">
        <f>EC$2*EXP(- EC$1 * ($B69*_c+'Input spectra'!$Q68))</f>
        <v>0</v>
      </c>
      <c r="ED69">
        <f>ED$2*EXP(- ED$1 * ($B69*_c+'Input spectra'!$Q68))</f>
        <v>0</v>
      </c>
      <c r="EE69">
        <f>EE$2*EXP(- EE$1 * ($B69*_c+'Input spectra'!$Q68))</f>
        <v>0</v>
      </c>
      <c r="EF69">
        <f>EF$2*EXP(- EF$1 * ($B69*_c+'Input spectra'!$Q68))</f>
        <v>0</v>
      </c>
      <c r="EG69">
        <f>EG$2*EXP(- EG$1 * ($B69*_c+'Input spectra'!$Q68))</f>
        <v>0</v>
      </c>
      <c r="EH69">
        <f>EH$2*EXP(- EH$1 * ($B69*_c+'Input spectra'!$Q68))</f>
        <v>0</v>
      </c>
      <c r="EI69">
        <f>EI$2*EXP(- EI$1 * ($B69*_c+'Input spectra'!$Q68))</f>
        <v>0</v>
      </c>
      <c r="EJ69">
        <f>EJ$2*EXP(- EJ$1 * ($B69*_c+'Input spectra'!$Q68))</f>
        <v>0</v>
      </c>
      <c r="EK69">
        <f>EK$2*EXP(- EK$1 * ($B69*_c+'Input spectra'!$Q68))</f>
        <v>0</v>
      </c>
      <c r="EL69">
        <f>EL$2*EXP(- EL$1 * ($B69*_c+'Input spectra'!$Q68))</f>
        <v>0</v>
      </c>
      <c r="EM69">
        <f>EM$2*EXP(- EM$1 * ($B69*_c+'Input spectra'!$Q68))</f>
        <v>0</v>
      </c>
      <c r="EN69">
        <f>EN$2*EXP(- EN$1 * ($B69*_c+'Input spectra'!$Q68))</f>
        <v>0</v>
      </c>
      <c r="EO69">
        <f>EO$2*EXP(- EO$1 * ($B69*_c+'Input spectra'!$Q68))</f>
        <v>0</v>
      </c>
      <c r="EP69">
        <f>EP$2*EXP(- EP$1 * ($B69*_c+'Input spectra'!$Q68))</f>
        <v>0</v>
      </c>
      <c r="EQ69">
        <f>EQ$2*EXP(- EQ$1 * ($B69*_c+'Input spectra'!$Q68))</f>
        <v>0</v>
      </c>
      <c r="ER69">
        <f>ER$2*EXP(- ER$1 * ($B69*_c+'Input spectra'!$Q68))</f>
        <v>0</v>
      </c>
      <c r="ES69">
        <f>ES$2*EXP(- ES$1 * ($B69*_c+'Input spectra'!$Q68))</f>
        <v>0</v>
      </c>
      <c r="ET69">
        <f>ET$2*EXP(- ET$1 * ($B69*_c+'Input spectra'!$Q68))</f>
        <v>0</v>
      </c>
      <c r="EU69">
        <f>EU$2*EXP(- EU$1 * ($B69*_c+'Input spectra'!$Q68))</f>
        <v>0</v>
      </c>
      <c r="EV69">
        <f>EV$2*EXP(- EV$1 * ($B69*_c+'Input spectra'!$Q68))</f>
        <v>0</v>
      </c>
      <c r="EW69">
        <f>EW$2*EXP(- EW$1 * ($B69*_c+'Input spectra'!$Q68))</f>
        <v>0</v>
      </c>
      <c r="EY69">
        <f t="shared" si="1"/>
        <v>0.86171903651015203</v>
      </c>
      <c r="FB69">
        <f>(1-EXP(-(B69*_c+'Input spectra'!$Q68)*_t))/2</f>
        <v>1.2981715015334239E-2</v>
      </c>
      <c r="FC69">
        <f>LN(1-FB69)/(-(B69*_c+'Input spectra'!$Q68))</f>
        <v>0.24835589553895715</v>
      </c>
    </row>
    <row r="70" spans="1:159" x14ac:dyDescent="0.25">
      <c r="A70">
        <v>615</v>
      </c>
      <c r="B70">
        <f>'Input spectra'!B69</f>
        <v>0</v>
      </c>
      <c r="C70">
        <f>C$2*EXP(- C$1 * ($B70*_c+'Input spectra'!$Q69))</f>
        <v>2.0653927966864227E-2</v>
      </c>
      <c r="D70">
        <f>D$2*EXP(- D$1 * ($B70*_c+'Input spectra'!$Q69))</f>
        <v>2.0396178694294585E-2</v>
      </c>
      <c r="E70">
        <f>E$2*EXP(- E$1 * ($B70*_c+'Input spectra'!$Q69))</f>
        <v>2.0140562030416635E-2</v>
      </c>
      <c r="F70">
        <f>F$2*EXP(- F$1 * ($B70*_c+'Input spectra'!$Q69))</f>
        <v>1.9887062710497588E-2</v>
      </c>
      <c r="G70">
        <f>G$2*EXP(- G$1 * ($B70*_c+'Input spectra'!$Q69))</f>
        <v>1.9635665571181751E-2</v>
      </c>
      <c r="H70">
        <f>H$2*EXP(- H$1 * ($B70*_c+'Input spectra'!$Q69))</f>
        <v>1.9386355549847478E-2</v>
      </c>
      <c r="I70">
        <f>I$2*EXP(- I$1 * ($B70*_c+'Input spectra'!$Q69))</f>
        <v>1.9139117683968011E-2</v>
      </c>
      <c r="J70">
        <f>J$2*EXP(- J$1 * ($B70*_c+'Input spectra'!$Q69))</f>
        <v>1.8893937110476294E-2</v>
      </c>
      <c r="K70">
        <f>K$2*EXP(- K$1 * ($B70*_c+'Input spectra'!$Q69))</f>
        <v>1.8650799065133679E-2</v>
      </c>
      <c r="L70">
        <f>L$2*EXP(- L$1 * ($B70*_c+'Input spectra'!$Q69))</f>
        <v>1.8409688881902527E-2</v>
      </c>
      <c r="M70">
        <f>M$2*EXP(- M$1 * ($B70*_c+'Input spectra'!$Q69))</f>
        <v>1.8170591992322637E-2</v>
      </c>
      <c r="N70">
        <f>N$2*EXP(- N$1 * ($B70*_c+'Input spectra'!$Q69))</f>
        <v>1.7933493924891561E-2</v>
      </c>
      <c r="O70">
        <f>O$2*EXP(- O$1 * ($B70*_c+'Input spectra'!$Q69))</f>
        <v>1.7698380304448699E-2</v>
      </c>
      <c r="P70">
        <f>P$2*EXP(- P$1 * ($B70*_c+'Input spectra'!$Q69))</f>
        <v>1.7465236851563197E-2</v>
      </c>
      <c r="Q70">
        <f>Q$2*EXP(- Q$1 * ($B70*_c+'Input spectra'!$Q69))</f>
        <v>1.7234049381925597E-2</v>
      </c>
      <c r="R70">
        <f>R$2*EXP(- R$1 * ($B70*_c+'Input spectra'!$Q69))</f>
        <v>1.7004803805743273E-2</v>
      </c>
      <c r="S70">
        <f>S$2*EXP(- S$1 * ($B70*_c+'Input spectra'!$Q69))</f>
        <v>1.6777486127139547E-2</v>
      </c>
      <c r="T70">
        <f>T$2*EXP(- T$1 * ($B70*_c+'Input spectra'!$Q69))</f>
        <v>1.6552082443556514E-2</v>
      </c>
      <c r="U70">
        <f>U$2*EXP(- U$1 * ($B70*_c+'Input spectra'!$Q69))</f>
        <v>1.6328578945161584E-2</v>
      </c>
      <c r="V70">
        <f>V$2*EXP(- V$1 * ($B70*_c+'Input spectra'!$Q69))</f>
        <v>1.6106961914257624E-2</v>
      </c>
      <c r="W70">
        <f>W$2*EXP(- W$1 * ($B70*_c+'Input spectra'!$Q69))</f>
        <v>1.5887217724696777E-2</v>
      </c>
      <c r="X70">
        <f>X$2*EXP(- X$1 * ($B70*_c+'Input spectra'!$Q69))</f>
        <v>1.5669332841297862E-2</v>
      </c>
      <c r="Y70">
        <f>Y$2*EXP(- Y$1 * ($B70*_c+'Input spectra'!$Q69))</f>
        <v>1.54532938192674E-2</v>
      </c>
      <c r="Z70">
        <f>Z$2*EXP(- Z$1 * ($B70*_c+'Input spectra'!$Q69))</f>
        <v>1.5239087303624171E-2</v>
      </c>
      <c r="AA70">
        <f>AA$2*EXP(- AA$1 * ($B70*_c+'Input spectra'!$Q69))</f>
        <v>1.5026700028627358E-2</v>
      </c>
      <c r="AB70">
        <f>AB$2*EXP(- AB$1 * ($B70*_c+'Input spectra'!$Q69))</f>
        <v>1.4816118817208176E-2</v>
      </c>
      <c r="AC70">
        <f>AC$2*EXP(- AC$1 * ($B70*_c+'Input spectra'!$Q69))</f>
        <v>1.4607330580405033E-2</v>
      </c>
      <c r="AD70">
        <f>AD$2*EXP(- AD$1 * ($B70*_c+'Input spectra'!$Q69))</f>
        <v>1.4400322316802178E-2</v>
      </c>
      <c r="AE70">
        <f>AE$2*EXP(- AE$1 * ($B70*_c+'Input spectra'!$Q69))</f>
        <v>1.4195081111971793E-2</v>
      </c>
      <c r="AF70">
        <f>AF$2*EXP(- AF$1 * ($B70*_c+'Input spectra'!$Q69))</f>
        <v>1.399159413791953E-2</v>
      </c>
      <c r="AG70">
        <f>AG$2*EXP(- AG$1 * ($B70*_c+'Input spectra'!$Q69))</f>
        <v>1.3789848652533489E-2</v>
      </c>
      <c r="AH70">
        <f>AH$2*EXP(- AH$1 * ($B70*_c+'Input spectra'!$Q69))</f>
        <v>1.3589831999036579E-2</v>
      </c>
      <c r="AI70">
        <f>AI$2*EXP(- AI$1 * ($B70*_c+'Input spectra'!$Q69))</f>
        <v>1.3391531605442262E-2</v>
      </c>
      <c r="AJ70">
        <f>AJ$2*EXP(- AJ$1 * ($B70*_c+'Input spectra'!$Q69))</f>
        <v>1.3194934984013649E-2</v>
      </c>
      <c r="AK70">
        <f>AK$2*EXP(- AK$1 * ($B70*_c+'Input spectra'!$Q69))</f>
        <v>1.3000029730725953E-2</v>
      </c>
      <c r="AL70">
        <f>AL$2*EXP(- AL$1 * ($B70*_c+'Input spectra'!$Q69))</f>
        <v>1.2806803524732265E-2</v>
      </c>
      <c r="AM70">
        <f>AM$2*EXP(- AM$1 * ($B70*_c+'Input spectra'!$Q69))</f>
        <v>1.2615244127832584E-2</v>
      </c>
      <c r="AN70">
        <f>AN$2*EXP(- AN$1 * ($B70*_c+'Input spectra'!$Q69))</f>
        <v>1.2425339383946195E-2</v>
      </c>
      <c r="AO70">
        <f>AO$2*EXP(- AO$1 * ($B70*_c+'Input spectra'!$Q69))</f>
        <v>1.2237077218587251E-2</v>
      </c>
      <c r="AP70">
        <f>AP$2*EXP(- AP$1 * ($B70*_c+'Input spectra'!$Q69))</f>
        <v>1.2050445638343614E-2</v>
      </c>
      <c r="AQ70">
        <f>AQ$2*EXP(- AQ$1 * ($B70*_c+'Input spectra'!$Q69))</f>
        <v>1.1865432730358921E-2</v>
      </c>
      <c r="AR70">
        <f>AR$2*EXP(- AR$1 * ($B70*_c+'Input spectra'!$Q69))</f>
        <v>1.1682026661817866E-2</v>
      </c>
      <c r="AS70">
        <f>AS$2*EXP(- AS$1 * ($B70*_c+'Input spectra'!$Q69))</f>
        <v>1.1500215679434598E-2</v>
      </c>
      <c r="AT70">
        <f>AT$2*EXP(- AT$1 * ($B70*_c+'Input spectra'!$Q69))</f>
        <v>1.1319988108944388E-2</v>
      </c>
      <c r="AU70">
        <f>AU$2*EXP(- AU$1 * ($B70*_c+'Input spectra'!$Q69))</f>
        <v>1.1141332354598325E-2</v>
      </c>
      <c r="AV70">
        <f>AV$2*EXP(- AV$1 * ($B70*_c+'Input spectra'!$Q69))</f>
        <v>1.0964236898661231E-2</v>
      </c>
      <c r="AW70">
        <f>AW$2*EXP(- AW$1 * ($B70*_c+'Input spectra'!$Q69))</f>
        <v>9.7389143645741014E-3</v>
      </c>
      <c r="AX70">
        <f>AX$2*EXP(- AX$1 * ($B70*_c+'Input spectra'!$Q69))</f>
        <v>8.3152032688667415E-3</v>
      </c>
      <c r="AY70">
        <f>AY$2*EXP(- AY$1 * ($B70*_c+'Input spectra'!$Q69))</f>
        <v>7.4794600790968942E-3</v>
      </c>
      <c r="AZ70">
        <f>AZ$2*EXP(- AZ$1 * ($B70*_c+'Input spectra'!$Q69))</f>
        <v>6.8460397143495187E-3</v>
      </c>
      <c r="BA70">
        <f>BA$2*EXP(- BA$1 * ($B70*_c+'Input spectra'!$Q69))</f>
        <v>6.328337215878826E-3</v>
      </c>
      <c r="BB70">
        <f>BB$2*EXP(- BB$1 * ($B70*_c+'Input spectra'!$Q69))</f>
        <v>5.8887794811149276E-3</v>
      </c>
      <c r="BC70">
        <f>BC$2*EXP(- BC$1 * ($B70*_c+'Input spectra'!$Q69))</f>
        <v>5.5067622342209813E-3</v>
      </c>
      <c r="BD70">
        <f>BD$2*EXP(- BD$1 * ($B70*_c+'Input spectra'!$Q69))</f>
        <v>5.1694313550810257E-3</v>
      </c>
      <c r="BE70">
        <f>BE$2*EXP(- BE$1 * ($B70*_c+'Input spectra'!$Q69))</f>
        <v>4.8680776718561377E-3</v>
      </c>
      <c r="BF70">
        <f>BF$2*EXP(- BF$1 * ($B70*_c+'Input spectra'!$Q69))</f>
        <v>4.5964514561837094E-3</v>
      </c>
      <c r="BG70">
        <f>BG$2*EXP(- BG$1 * ($B70*_c+'Input spectra'!$Q69))</f>
        <v>4.349874445354074E-3</v>
      </c>
      <c r="BH70">
        <f>BH$2*EXP(- BH$1 * ($B70*_c+'Input spectra'!$Q69))</f>
        <v>4.1247298262904386E-3</v>
      </c>
      <c r="BI70">
        <f>BI$2*EXP(- BI$1 * ($B70*_c+'Input spectra'!$Q69))</f>
        <v>3.9181494210219015E-3</v>
      </c>
      <c r="BJ70">
        <f>BJ$2*EXP(- BJ$1 * ($B70*_c+'Input spectra'!$Q69))</f>
        <v>3.7278116360564798E-3</v>
      </c>
      <c r="BK70">
        <f>BK$2*EXP(- BK$1 * ($B70*_c+'Input spectra'!$Q69))</f>
        <v>3.5518053769249356E-3</v>
      </c>
      <c r="BL70">
        <f>BL$2*EXP(- BL$1 * ($B70*_c+'Input spectra'!$Q69))</f>
        <v>3.3885351680533926E-3</v>
      </c>
      <c r="BM70">
        <f>BM$2*EXP(- BM$1 * ($B70*_c+'Input spectra'!$Q69))</f>
        <v>3.2366530535253638E-3</v>
      </c>
      <c r="BN70">
        <f>BN$2*EXP(- BN$1 * ($B70*_c+'Input spectra'!$Q69))</f>
        <v>3.0950084974378372E-3</v>
      </c>
      <c r="BO70">
        <f>BO$2*EXP(- BO$1 * ($B70*_c+'Input spectra'!$Q69))</f>
        <v>2.9626107344969338E-3</v>
      </c>
      <c r="BP70">
        <f>BP$2*EXP(- BP$1 * ($B70*_c+'Input spectra'!$Q69))</f>
        <v>2.8385999493875727E-3</v>
      </c>
      <c r="BQ70">
        <f>BQ$2*EXP(- BQ$1 * ($B70*_c+'Input spectra'!$Q69))</f>
        <v>2.7222248545724316E-3</v>
      </c>
      <c r="BR70">
        <f>BR$2*EXP(- BR$1 * ($B70*_c+'Input spectra'!$Q69))</f>
        <v>2.6128249949969873E-3</v>
      </c>
      <c r="BS70">
        <f>BS$2*EXP(- BS$1 * ($B70*_c+'Input spectra'!$Q69))</f>
        <v>2.5098166048198615E-3</v>
      </c>
      <c r="BT70">
        <f>BT$2*EXP(- BT$1 * ($B70*_c+'Input spectra'!$Q69))</f>
        <v>2.412681174217288E-3</v>
      </c>
      <c r="BU70">
        <f>BU$2*EXP(- BU$1 * ($B70*_c+'Input spectra'!$Q69))</f>
        <v>2.3209561123240883E-3</v>
      </c>
      <c r="BV70">
        <f>BV$2*EXP(- BV$1 * ($B70*_c+'Input spectra'!$Q69))</f>
        <v>2.2342270515697477E-3</v>
      </c>
      <c r="BW70">
        <f>BW$2*EXP(- BW$1 * ($B70*_c+'Input spectra'!$Q69))</f>
        <v>2.1521214517697005E-3</v>
      </c>
      <c r="BX70">
        <f>BX$2*EXP(- BX$1 * ($B70*_c+'Input spectra'!$Q69))</f>
        <v>2.0743032439665197E-3</v>
      </c>
      <c r="BY70">
        <f>BY$2*EXP(- BY$1 * ($B70*_c+'Input spectra'!$Q69))</f>
        <v>2.0004683137952685E-3</v>
      </c>
      <c r="BZ70">
        <f>BZ$2*EXP(- BZ$1 * ($B70*_c+'Input spectra'!$Q69))</f>
        <v>1.9303406685053932E-3</v>
      </c>
      <c r="CA70">
        <f>CA$2*EXP(- CA$1 * ($B70*_c+'Input spectra'!$Q69))</f>
        <v>1.8636691650893173E-3</v>
      </c>
      <c r="CB70">
        <f>CB$2*EXP(- CB$1 * ($B70*_c+'Input spectra'!$Q69))</f>
        <v>1.8002247022753238E-3</v>
      </c>
      <c r="CC70">
        <f>CC$2*EXP(- CC$1 * ($B70*_c+'Input spectra'!$Q69))</f>
        <v>1.739797798565692E-3</v>
      </c>
      <c r="CD70">
        <f>CD$2*EXP(- CD$1 * ($B70*_c+'Input spectra'!$Q69))</f>
        <v>1.6821964935525538E-3</v>
      </c>
      <c r="CE70">
        <f>CE$2*EXP(- CE$1 * ($B70*_c+'Input spectra'!$Q69))</f>
        <v>1.6272445215123198E-3</v>
      </c>
      <c r="CF70">
        <f>CF$2*EXP(- CF$1 * ($B70*_c+'Input spectra'!$Q69))</f>
        <v>1.5747797155579602E-3</v>
      </c>
      <c r="CG70">
        <f>CG$2*EXP(- CG$1 * ($B70*_c+'Input spectra'!$Q69))</f>
        <v>1.5246526080009118E-3</v>
      </c>
      <c r="CH70">
        <f>CH$2*EXP(- CH$1 * ($B70*_c+'Input spectra'!$Q69))</f>
        <v>1.4767251984751535E-3</v>
      </c>
      <c r="CI70">
        <f>CI$2*EXP(- CI$1 * ($B70*_c+'Input spectra'!$Q69))</f>
        <v>1.4308698661313053E-3</v>
      </c>
      <c r="CJ70">
        <f>CJ$2*EXP(- CJ$1 * ($B70*_c+'Input spectra'!$Q69))</f>
        <v>1.3869684060653462E-3</v>
      </c>
      <c r="CK70">
        <f>CK$2*EXP(- CK$1 * ($B70*_c+'Input spectra'!$Q69))</f>
        <v>1.3449111732935053E-3</v>
      </c>
      <c r="CL70">
        <f>CL$2*EXP(- CL$1 * ($B70*_c+'Input spectra'!$Q69))</f>
        <v>1.3045963201672739E-3</v>
      </c>
      <c r="CM70">
        <f>CM$2*EXP(- CM$1 * ($B70*_c+'Input spectra'!$Q69))</f>
        <v>1.2659291152529891E-3</v>
      </c>
      <c r="CN70">
        <f>CN$2*EXP(- CN$1 * ($B70*_c+'Input spectra'!$Q69))</f>
        <v>1.2288213334670534E-3</v>
      </c>
      <c r="CO70">
        <f>CO$2*EXP(- CO$1 * ($B70*_c+'Input spectra'!$Q69))</f>
        <v>1.1931907087297513E-3</v>
      </c>
      <c r="CP70">
        <f>CP$2*EXP(- CP$1 * ($B70*_c+'Input spectra'!$Q69))</f>
        <v>1.1589604416325948E-3</v>
      </c>
      <c r="CQ70">
        <f>CQ$2*EXP(- CQ$1 * ($B70*_c+'Input spectra'!$Q69))</f>
        <v>7.4557612036249337E-4</v>
      </c>
      <c r="CR70">
        <f>CR$2*EXP(- CR$1 * ($B70*_c+'Input spectra'!$Q69))</f>
        <v>4.8387048887958966E-4</v>
      </c>
      <c r="CS70">
        <f>CS$2*EXP(- CS$1 * ($B70*_c+'Input spectra'!$Q69))</f>
        <v>3.3482710957815487E-4</v>
      </c>
      <c r="CT70">
        <f>CT$2*EXP(- CT$1 * ($B70*_c+'Input spectra'!$Q69))</f>
        <v>2.3273651822972808E-4</v>
      </c>
      <c r="CU70">
        <f>CU$2*EXP(- CU$1 * ($B70*_c+'Input spectra'!$Q69))</f>
        <v>1.5878514821125579E-4</v>
      </c>
      <c r="CV70">
        <f>CV$2*EXP(- CV$1 * ($B70*_c+'Input spectra'!$Q69))</f>
        <v>1.0429278809687175E-4</v>
      </c>
      <c r="CW70">
        <f>CW$2*EXP(- CW$1 * ($B70*_c+'Input spectra'!$Q69))</f>
        <v>6.4355630893792357E-5</v>
      </c>
      <c r="CX70">
        <f>CX$2*EXP(- CX$1 * ($B70*_c+'Input spectra'!$Q69))</f>
        <v>3.585789162315702E-5</v>
      </c>
      <c r="CY70">
        <f>CY$2*EXP(- CY$1 * ($B70*_c+'Input spectra'!$Q69))</f>
        <v>1.6659992234060765E-5</v>
      </c>
      <c r="CZ70">
        <f>CZ$2*EXP(- CZ$1 * ($B70*_c+'Input spectra'!$Q69))</f>
        <v>5.209117216390885E-6</v>
      </c>
      <c r="DA70">
        <f>DA$2*EXP(- DA$1 * ($B70*_c+'Input spectra'!$Q69))</f>
        <v>3.3062114533915512E-7</v>
      </c>
      <c r="DB70">
        <f>DB$2*EXP(- DB$1 * ($B70*_c+'Input spectra'!$Q69))</f>
        <v>0</v>
      </c>
      <c r="DC70">
        <f>DC$2*EXP(- DC$1 * ($B70*_c+'Input spectra'!$Q69))</f>
        <v>0</v>
      </c>
      <c r="DD70">
        <f>DD$2*EXP(- DD$1 * ($B70*_c+'Input spectra'!$Q69))</f>
        <v>0</v>
      </c>
      <c r="DE70">
        <f>DE$2*EXP(- DE$1 * ($B70*_c+'Input spectra'!$Q69))</f>
        <v>0</v>
      </c>
      <c r="DF70">
        <f>DF$2*EXP(- DF$1 * ($B70*_c+'Input spectra'!$Q69))</f>
        <v>0</v>
      </c>
      <c r="DG70">
        <f>DG$2*EXP(- DG$1 * ($B70*_c+'Input spectra'!$Q69))</f>
        <v>0</v>
      </c>
      <c r="DH70">
        <f>DH$2*EXP(- DH$1 * ($B70*_c+'Input spectra'!$Q69))</f>
        <v>0</v>
      </c>
      <c r="DI70">
        <f>DI$2*EXP(- DI$1 * ($B70*_c+'Input spectra'!$Q69))</f>
        <v>0</v>
      </c>
      <c r="DJ70">
        <f>DJ$2*EXP(- DJ$1 * ($B70*_c+'Input spectra'!$Q69))</f>
        <v>0</v>
      </c>
      <c r="DK70">
        <f>DK$2*EXP(- DK$1 * ($B70*_c+'Input spectra'!$Q69))</f>
        <v>0</v>
      </c>
      <c r="DL70">
        <f>DL$2*EXP(- DL$1 * ($B70*_c+'Input spectra'!$Q69))</f>
        <v>0</v>
      </c>
      <c r="DM70">
        <f>DM$2*EXP(- DM$1 * ($B70*_c+'Input spectra'!$Q69))</f>
        <v>0</v>
      </c>
      <c r="DN70">
        <f>DN$2*EXP(- DN$1 * ($B70*_c+'Input spectra'!$Q69))</f>
        <v>0</v>
      </c>
      <c r="DO70">
        <f>DO$2*EXP(- DO$1 * ($B70*_c+'Input spectra'!$Q69))</f>
        <v>0</v>
      </c>
      <c r="DP70">
        <f>DP$2*EXP(- DP$1 * ($B70*_c+'Input spectra'!$Q69))</f>
        <v>0</v>
      </c>
      <c r="DQ70">
        <f>DQ$2*EXP(- DQ$1 * ($B70*_c+'Input spectra'!$Q69))</f>
        <v>0</v>
      </c>
      <c r="DR70">
        <f>DR$2*EXP(- DR$1 * ($B70*_c+'Input spectra'!$Q69))</f>
        <v>0</v>
      </c>
      <c r="DS70">
        <f>DS$2*EXP(- DS$1 * ($B70*_c+'Input spectra'!$Q69))</f>
        <v>0</v>
      </c>
      <c r="DT70">
        <f>DT$2*EXP(- DT$1 * ($B70*_c+'Input spectra'!$Q69))</f>
        <v>0</v>
      </c>
      <c r="DU70">
        <f>DU$2*EXP(- DU$1 * ($B70*_c+'Input spectra'!$Q69))</f>
        <v>0</v>
      </c>
      <c r="DV70">
        <f>DV$2*EXP(- DV$1 * ($B70*_c+'Input spectra'!$Q69))</f>
        <v>0</v>
      </c>
      <c r="DW70">
        <f>DW$2*EXP(- DW$1 * ($B70*_c+'Input spectra'!$Q69))</f>
        <v>0</v>
      </c>
      <c r="DX70">
        <f>DX$2*EXP(- DX$1 * ($B70*_c+'Input spectra'!$Q69))</f>
        <v>0</v>
      </c>
      <c r="DY70">
        <f>DY$2*EXP(- DY$1 * ($B70*_c+'Input spectra'!$Q69))</f>
        <v>0</v>
      </c>
      <c r="DZ70">
        <f>DZ$2*EXP(- DZ$1 * ($B70*_c+'Input spectra'!$Q69))</f>
        <v>0</v>
      </c>
      <c r="EA70">
        <f>EA$2*EXP(- EA$1 * ($B70*_c+'Input spectra'!$Q69))</f>
        <v>0</v>
      </c>
      <c r="EB70">
        <f>EB$2*EXP(- EB$1 * ($B70*_c+'Input spectra'!$Q69))</f>
        <v>0</v>
      </c>
      <c r="EC70">
        <f>EC$2*EXP(- EC$1 * ($B70*_c+'Input spectra'!$Q69))</f>
        <v>0</v>
      </c>
      <c r="ED70">
        <f>ED$2*EXP(- ED$1 * ($B70*_c+'Input spectra'!$Q69))</f>
        <v>0</v>
      </c>
      <c r="EE70">
        <f>EE$2*EXP(- EE$1 * ($B70*_c+'Input spectra'!$Q69))</f>
        <v>0</v>
      </c>
      <c r="EF70">
        <f>EF$2*EXP(- EF$1 * ($B70*_c+'Input spectra'!$Q69))</f>
        <v>0</v>
      </c>
      <c r="EG70">
        <f>EG$2*EXP(- EG$1 * ($B70*_c+'Input spectra'!$Q69))</f>
        <v>0</v>
      </c>
      <c r="EH70">
        <f>EH$2*EXP(- EH$1 * ($B70*_c+'Input spectra'!$Q69))</f>
        <v>0</v>
      </c>
      <c r="EI70">
        <f>EI$2*EXP(- EI$1 * ($B70*_c+'Input spectra'!$Q69))</f>
        <v>0</v>
      </c>
      <c r="EJ70">
        <f>EJ$2*EXP(- EJ$1 * ($B70*_c+'Input spectra'!$Q69))</f>
        <v>0</v>
      </c>
      <c r="EK70">
        <f>EK$2*EXP(- EK$1 * ($B70*_c+'Input spectra'!$Q69))</f>
        <v>0</v>
      </c>
      <c r="EL70">
        <f>EL$2*EXP(- EL$1 * ($B70*_c+'Input spectra'!$Q69))</f>
        <v>0</v>
      </c>
      <c r="EM70">
        <f>EM$2*EXP(- EM$1 * ($B70*_c+'Input spectra'!$Q69))</f>
        <v>0</v>
      </c>
      <c r="EN70">
        <f>EN$2*EXP(- EN$1 * ($B70*_c+'Input spectra'!$Q69))</f>
        <v>0</v>
      </c>
      <c r="EO70">
        <f>EO$2*EXP(- EO$1 * ($B70*_c+'Input spectra'!$Q69))</f>
        <v>0</v>
      </c>
      <c r="EP70">
        <f>EP$2*EXP(- EP$1 * ($B70*_c+'Input spectra'!$Q69))</f>
        <v>0</v>
      </c>
      <c r="EQ70">
        <f>EQ$2*EXP(- EQ$1 * ($B70*_c+'Input spectra'!$Q69))</f>
        <v>0</v>
      </c>
      <c r="ER70">
        <f>ER$2*EXP(- ER$1 * ($B70*_c+'Input spectra'!$Q69))</f>
        <v>0</v>
      </c>
      <c r="ES70">
        <f>ES$2*EXP(- ES$1 * ($B70*_c+'Input spectra'!$Q69))</f>
        <v>0</v>
      </c>
      <c r="ET70">
        <f>ET$2*EXP(- ET$1 * ($B70*_c+'Input spectra'!$Q69))</f>
        <v>0</v>
      </c>
      <c r="EU70">
        <f>EU$2*EXP(- EU$1 * ($B70*_c+'Input spectra'!$Q69))</f>
        <v>0</v>
      </c>
      <c r="EV70">
        <f>EV$2*EXP(- EV$1 * ($B70*_c+'Input spectra'!$Q69))</f>
        <v>0</v>
      </c>
      <c r="EW70">
        <f>EW$2*EXP(- EW$1 * ($B70*_c+'Input spectra'!$Q69))</f>
        <v>0</v>
      </c>
      <c r="EY70">
        <f t="shared" si="1"/>
        <v>0.86201259735097113</v>
      </c>
      <c r="FB70">
        <f>(1-EXP(-(B70*_c+'Input spectra'!$Q69)*_t))/2</f>
        <v>1.2951184021538609E-2</v>
      </c>
      <c r="FC70">
        <f>LN(1-FB70)/(-(B70*_c+'Input spectra'!$Q69))</f>
        <v>0.24835981317964617</v>
      </c>
    </row>
    <row r="71" spans="1:159" x14ac:dyDescent="0.25">
      <c r="A71">
        <v>620</v>
      </c>
      <c r="B71">
        <f>'Input spectra'!B70</f>
        <v>0</v>
      </c>
      <c r="C71">
        <f>C$2*EXP(- C$1 * ($B71*_c+'Input spectra'!$Q70))</f>
        <v>2.0653927966864227E-2</v>
      </c>
      <c r="D71">
        <f>D$2*EXP(- D$1 * ($B71*_c+'Input spectra'!$Q70))</f>
        <v>2.0396840139672738E-2</v>
      </c>
      <c r="E71">
        <f>E$2*EXP(- E$1 * ($B71*_c+'Input spectra'!$Q70))</f>
        <v>2.0141868363125481E-2</v>
      </c>
      <c r="F71">
        <f>F$2*EXP(- F$1 * ($B71*_c+'Input spectra'!$Q70))</f>
        <v>1.9888997577686078E-2</v>
      </c>
      <c r="G71">
        <f>G$2*EXP(- G$1 * ($B71*_c+'Input spectra'!$Q70))</f>
        <v>1.9638212823241505E-2</v>
      </c>
      <c r="H71">
        <f>H$2*EXP(- H$1 * ($B71*_c+'Input spectra'!$Q70))</f>
        <v>1.9389499238475206E-2</v>
      </c>
      <c r="I71">
        <f>I$2*EXP(- I$1 * ($B71*_c+'Input spectra'!$Q70))</f>
        <v>1.9142842060244001E-2</v>
      </c>
      <c r="J71">
        <f>J$2*EXP(- J$1 * ($B71*_c+'Input spectra'!$Q70))</f>
        <v>1.889822662295881E-2</v>
      </c>
      <c r="K71">
        <f>K$2*EXP(- K$1 * ($B71*_c+'Input spectra'!$Q70))</f>
        <v>1.8655638357969184E-2</v>
      </c>
      <c r="L71">
        <f>L$2*EXP(- L$1 * ($B71*_c+'Input spectra'!$Q70))</f>
        <v>1.8415062792951589E-2</v>
      </c>
      <c r="M71">
        <f>M$2*EXP(- M$1 * ($B71*_c+'Input spectra'!$Q70))</f>
        <v>1.8176485551301431E-2</v>
      </c>
      <c r="N71">
        <f>N$2*EXP(- N$1 * ($B71*_c+'Input spectra'!$Q70))</f>
        <v>1.7939892351528777E-2</v>
      </c>
      <c r="O71">
        <f>O$2*EXP(- O$1 * ($B71*_c+'Input spectra'!$Q70))</f>
        <v>1.7705269006657823E-2</v>
      </c>
      <c r="P71">
        <f>P$2*EXP(- P$1 * ($B71*_c+'Input spectra'!$Q70))</f>
        <v>1.747260142363E-2</v>
      </c>
      <c r="Q71">
        <f>Q$2*EXP(- Q$1 * ($B71*_c+'Input spectra'!$Q70))</f>
        <v>1.7241875602710718E-2</v>
      </c>
      <c r="R71">
        <f>R$2*EXP(- R$1 * ($B71*_c+'Input spectra'!$Q70))</f>
        <v>1.7013077636899805E-2</v>
      </c>
      <c r="S71">
        <f>S$2*EXP(- S$1 * ($B71*_c+'Input spectra'!$Q70))</f>
        <v>1.6786193711345473E-2</v>
      </c>
      <c r="T71">
        <f>T$2*EXP(- T$1 * ($B71*_c+'Input spectra'!$Q70))</f>
        <v>1.6561210102761934E-2</v>
      </c>
      <c r="U71">
        <f>U$2*EXP(- U$1 * ($B71*_c+'Input spectra'!$Q70))</f>
        <v>1.6338113178850554E-2</v>
      </c>
      <c r="V71">
        <f>V$2*EXP(- V$1 * ($B71*_c+'Input spectra'!$Q70))</f>
        <v>1.611688939772455E-2</v>
      </c>
      <c r="W71">
        <f>W$2*EXP(- W$1 * ($B71*_c+'Input spectra'!$Q70))</f>
        <v>1.5897525307337235E-2</v>
      </c>
      <c r="X71">
        <f>X$2*EXP(- X$1 * ($B71*_c+'Input spectra'!$Q70))</f>
        <v>1.5680007544913721E-2</v>
      </c>
      <c r="Y71">
        <f>Y$2*EXP(- Y$1 * ($B71*_c+'Input spectra'!$Q70))</f>
        <v>1.5464322836386168E-2</v>
      </c>
      <c r="Z71">
        <f>Z$2*EXP(- Z$1 * ($B71*_c+'Input spectra'!$Q70))</f>
        <v>1.5250457995832399E-2</v>
      </c>
      <c r="AA71">
        <f>AA$2*EXP(- AA$1 * ($B71*_c+'Input spectra'!$Q70))</f>
        <v>1.503839992491807E-2</v>
      </c>
      <c r="AB71">
        <f>AB$2*EXP(- AB$1 * ($B71*_c+'Input spectra'!$Q70))</f>
        <v>1.4828135612342171E-2</v>
      </c>
      <c r="AC71">
        <f>AC$2*EXP(- AC$1 * ($B71*_c+'Input spectra'!$Q70))</f>
        <v>1.4619652133285945E-2</v>
      </c>
      <c r="AD71">
        <f>AD$2*EXP(- AD$1 * ($B71*_c+'Input spectra'!$Q70))</f>
        <v>1.4412936648865218E-2</v>
      </c>
      <c r="AE71">
        <f>AE$2*EXP(- AE$1 * ($B71*_c+'Input spectra'!$Q70))</f>
        <v>1.4207976405586055E-2</v>
      </c>
      <c r="AF71">
        <f>AF$2*EXP(- AF$1 * ($B71*_c+'Input spectra'!$Q70))</f>
        <v>1.4004758734803752E-2</v>
      </c>
      <c r="AG71">
        <f>AG$2*EXP(- AG$1 * ($B71*_c+'Input spectra'!$Q70))</f>
        <v>1.3803271052185179E-2</v>
      </c>
      <c r="AH71">
        <f>AH$2*EXP(- AH$1 * ($B71*_c+'Input spectra'!$Q70))</f>
        <v>1.3603500857174378E-2</v>
      </c>
      <c r="AI71">
        <f>AI$2*EXP(- AI$1 * ($B71*_c+'Input spectra'!$Q70))</f>
        <v>1.3405435732461479E-2</v>
      </c>
      <c r="AJ71">
        <f>AJ$2*EXP(- AJ$1 * ($B71*_c+'Input spectra'!$Q70))</f>
        <v>1.3209063343454832E-2</v>
      </c>
      <c r="AK71">
        <f>AK$2*EXP(- AK$1 * ($B71*_c+'Input spectra'!$Q70))</f>
        <v>1.3014371437756432E-2</v>
      </c>
      <c r="AL71">
        <f>AL$2*EXP(- AL$1 * ($B71*_c+'Input spectra'!$Q70))</f>
        <v>1.2821347844640511E-2</v>
      </c>
      <c r="AM71">
        <f>AM$2*EXP(- AM$1 * ($B71*_c+'Input spectra'!$Q70))</f>
        <v>1.2629980474535354E-2</v>
      </c>
      <c r="AN71">
        <f>AN$2*EXP(- AN$1 * ($B71*_c+'Input spectra'!$Q70))</f>
        <v>1.2440257318508318E-2</v>
      </c>
      <c r="AO71">
        <f>AO$2*EXP(- AO$1 * ($B71*_c+'Input spectra'!$Q70))</f>
        <v>1.2252166447753964E-2</v>
      </c>
      <c r="AP71">
        <f>AP$2*EXP(- AP$1 * ($B71*_c+'Input spectra'!$Q70))</f>
        <v>1.206569601308537E-2</v>
      </c>
      <c r="AQ71">
        <f>AQ$2*EXP(- AQ$1 * ($B71*_c+'Input spectra'!$Q70))</f>
        <v>1.1880834244428561E-2</v>
      </c>
      <c r="AR71">
        <f>AR$2*EXP(- AR$1 * ($B71*_c+'Input spectra'!$Q70))</f>
        <v>1.1697569450320033E-2</v>
      </c>
      <c r="AS71">
        <f>AS$2*EXP(- AS$1 * ($B71*_c+'Input spectra'!$Q70))</f>
        <v>1.151589001740737E-2</v>
      </c>
      <c r="AT71">
        <f>AT$2*EXP(- AT$1 * ($B71*_c+'Input spectra'!$Q70))</f>
        <v>1.133578440995295E-2</v>
      </c>
      <c r="AU71">
        <f>AU$2*EXP(- AU$1 * ($B71*_c+'Input spectra'!$Q70))</f>
        <v>1.1157241169340654E-2</v>
      </c>
      <c r="AV71">
        <f>AV$2*EXP(- AV$1 * ($B71*_c+'Input spectra'!$Q70))</f>
        <v>1.0980248913585662E-2</v>
      </c>
      <c r="AW71">
        <f>AW$2*EXP(- AW$1 * ($B71*_c+'Input spectra'!$Q70))</f>
        <v>9.7534532289167402E-3</v>
      </c>
      <c r="AX71">
        <f>AX$2*EXP(- AX$1 * ($B71*_c+'Input spectra'!$Q70))</f>
        <v>8.3278867911849401E-3</v>
      </c>
      <c r="AY71">
        <f>AY$2*EXP(- AY$1 * ($B71*_c+'Input spectra'!$Q70))</f>
        <v>7.4911117357613945E-3</v>
      </c>
      <c r="AZ71">
        <f>AZ$2*EXP(- AZ$1 * ($B71*_c+'Input spectra'!$Q70))</f>
        <v>6.8569269777728169E-3</v>
      </c>
      <c r="BA71">
        <f>BA$2*EXP(- BA$1 * ($B71*_c+'Input spectra'!$Q70))</f>
        <v>6.3386067300419298E-3</v>
      </c>
      <c r="BB71">
        <f>BB$2*EXP(- BB$1 * ($B71*_c+'Input spectra'!$Q70))</f>
        <v>5.8985269709751426E-3</v>
      </c>
      <c r="BC71">
        <f>BC$2*EXP(- BC$1 * ($B71*_c+'Input spectra'!$Q70))</f>
        <v>5.5160562635231522E-3</v>
      </c>
      <c r="BD71">
        <f>BD$2*EXP(- BD$1 * ($B71*_c+'Input spectra'!$Q70))</f>
        <v>5.1783239816385052E-3</v>
      </c>
      <c r="BE71">
        <f>BE$2*EXP(- BE$1 * ($B71*_c+'Input spectra'!$Q70))</f>
        <v>4.8766100425446813E-3</v>
      </c>
      <c r="BF71">
        <f>BF$2*EXP(- BF$1 * ($B71*_c+'Input spectra'!$Q70))</f>
        <v>4.6046570661063511E-3</v>
      </c>
      <c r="BG71">
        <f>BG$2*EXP(- BG$1 * ($B71*_c+'Input spectra'!$Q70))</f>
        <v>4.3577811823521124E-3</v>
      </c>
      <c r="BH71">
        <f>BH$2*EXP(- BH$1 * ($B71*_c+'Input spectra'!$Q70))</f>
        <v>4.1323613270414349E-3</v>
      </c>
      <c r="BI71">
        <f>BI$2*EXP(- BI$1 * ($B71*_c+'Input spectra'!$Q70))</f>
        <v>3.925526010593091E-3</v>
      </c>
      <c r="BJ71">
        <f>BJ$2*EXP(- BJ$1 * ($B71*_c+'Input spectra'!$Q70))</f>
        <v>3.7349510020794827E-3</v>
      </c>
      <c r="BK71">
        <f>BK$2*EXP(- BK$1 * ($B71*_c+'Input spectra'!$Q70))</f>
        <v>3.5587230674908091E-3</v>
      </c>
      <c r="BL71">
        <f>BL$2*EXP(- BL$1 * ($B71*_c+'Input spectra'!$Q70))</f>
        <v>3.3952449683983463E-3</v>
      </c>
      <c r="BM71">
        <f>BM$2*EXP(- BM$1 * ($B71*_c+'Input spectra'!$Q70))</f>
        <v>3.2431672769156973E-3</v>
      </c>
      <c r="BN71">
        <f>BN$2*EXP(- BN$1 * ($B71*_c+'Input spectra'!$Q70))</f>
        <v>3.1013382137933614E-3</v>
      </c>
      <c r="BO71">
        <f>BO$2*EXP(- BO$1 * ($B71*_c+'Input spectra'!$Q70))</f>
        <v>2.9687659528555366E-3</v>
      </c>
      <c r="BP71">
        <f>BP$2*EXP(- BP$1 * ($B71*_c+'Input spectra'!$Q70))</f>
        <v>2.8445897655028922E-3</v>
      </c>
      <c r="BQ71">
        <f>BQ$2*EXP(- BQ$1 * ($B71*_c+'Input spectra'!$Q70))</f>
        <v>2.7280575717368999E-3</v>
      </c>
      <c r="BR71">
        <f>BR$2*EXP(- BR$1 * ($B71*_c+'Input spectra'!$Q70))</f>
        <v>2.6185082240016973E-3</v>
      </c>
      <c r="BS71">
        <f>BS$2*EXP(- BS$1 * ($B71*_c+'Input spectra'!$Q70))</f>
        <v>2.5153573474438928E-3</v>
      </c>
      <c r="BT71">
        <f>BT$2*EXP(- BT$1 * ($B71*_c+'Input spectra'!$Q70))</f>
        <v>2.4180858935607934E-3</v>
      </c>
      <c r="BU71">
        <f>BU$2*EXP(- BU$1 * ($B71*_c+'Input spectra'!$Q70))</f>
        <v>2.3262307925204428E-3</v>
      </c>
      <c r="BV71">
        <f>BV$2*EXP(- BV$1 * ($B71*_c+'Input spectra'!$Q70))</f>
        <v>2.2393772488405179E-3</v>
      </c>
      <c r="BW71">
        <f>BW$2*EXP(- BW$1 * ($B71*_c+'Input spectra'!$Q70))</f>
        <v>2.1571523383607971E-3</v>
      </c>
      <c r="BX71">
        <f>BX$2*EXP(- BX$1 * ($B71*_c+'Input spectra'!$Q70))</f>
        <v>2.0792196461832464E-3</v>
      </c>
      <c r="BY71">
        <f>BY$2*EXP(- BY$1 * ($B71*_c+'Input spectra'!$Q70))</f>
        <v>2.0052747451093388E-3</v>
      </c>
      <c r="BZ71">
        <f>BZ$2*EXP(- BZ$1 * ($B71*_c+'Input spectra'!$Q70))</f>
        <v>1.9350413585183545E-3</v>
      </c>
      <c r="CA71">
        <f>CA$2*EXP(- CA$1 * ($B71*_c+'Input spectra'!$Q70))</f>
        <v>1.8682680849898758E-3</v>
      </c>
      <c r="CB71">
        <f>CB$2*EXP(- CB$1 * ($B71*_c+'Input spectra'!$Q70))</f>
        <v>1.8047255873125528E-3</v>
      </c>
      <c r="CC71">
        <f>CC$2*EXP(- CC$1 * ($B71*_c+'Input spectra'!$Q70))</f>
        <v>1.7442041679685029E-3</v>
      </c>
      <c r="CD71">
        <f>CD$2*EXP(- CD$1 * ($B71*_c+'Input spectra'!$Q70))</f>
        <v>1.6865116682525925E-3</v>
      </c>
      <c r="CE71">
        <f>CE$2*EXP(- CE$1 * ($B71*_c+'Input spectra'!$Q70))</f>
        <v>1.6314716399684953E-3</v>
      </c>
      <c r="CF71">
        <f>CF$2*EXP(- CF$1 * ($B71*_c+'Input spectra'!$Q70))</f>
        <v>1.5789217479329973E-3</v>
      </c>
      <c r="CG71">
        <f>CG$2*EXP(- CG$1 * ($B71*_c+'Input spectra'!$Q70))</f>
        <v>1.5287123689012969E-3</v>
      </c>
      <c r="CH71">
        <f>CH$2*EXP(- CH$1 * ($B71*_c+'Input spectra'!$Q70))</f>
        <v>1.4807053584337938E-3</v>
      </c>
      <c r="CI71">
        <f>CI$2*EXP(- CI$1 * ($B71*_c+'Input spectra'!$Q70))</f>
        <v>1.4347729619857499E-3</v>
      </c>
      <c r="CJ71">
        <f>CJ$2*EXP(- CJ$1 * ($B71*_c+'Input spectra'!$Q70))</f>
        <v>1.3907968503624325E-3</v>
      </c>
      <c r="CK71">
        <f>CK$2*EXP(- CK$1 * ($B71*_c+'Input spectra'!$Q70))</f>
        <v>1.348667262832944E-3</v>
      </c>
      <c r="CL71">
        <f>CL$2*EXP(- CL$1 * ($B71*_c+'Input spectra'!$Q70))</f>
        <v>1.3082822437812899E-3</v>
      </c>
      <c r="CM71">
        <f>CM$2*EXP(- CM$1 * ($B71*_c+'Input spectra'!$Q70))</f>
        <v>1.269546960906167E-3</v>
      </c>
      <c r="CN71">
        <f>CN$2*EXP(- CN$1 * ($B71*_c+'Input spectra'!$Q70))</f>
        <v>1.2323730947495538E-3</v>
      </c>
      <c r="CO71">
        <f>CO$2*EXP(- CO$1 * ($B71*_c+'Input spectra'!$Q70))</f>
        <v>1.1966782908077406E-3</v>
      </c>
      <c r="CP71">
        <f>CP$2*EXP(- CP$1 * ($B71*_c+'Input spectra'!$Q70))</f>
        <v>1.1623856667117613E-3</v>
      </c>
      <c r="CQ71">
        <f>CQ$2*EXP(- CQ$1 * ($B71*_c+'Input spectra'!$Q70))</f>
        <v>7.4780386790298365E-4</v>
      </c>
      <c r="CR71">
        <f>CR$2*EXP(- CR$1 * ($B71*_c+'Input spectra'!$Q70))</f>
        <v>4.8533201063752845E-4</v>
      </c>
      <c r="CS71">
        <f>CS$2*EXP(- CS$1 * ($B71*_c+'Input spectra'!$Q70))</f>
        <v>3.3584933979415244E-4</v>
      </c>
      <c r="CT71">
        <f>CT$2*EXP(- CT$1 * ($B71*_c+'Input spectra'!$Q70))</f>
        <v>2.3345463559768689E-4</v>
      </c>
      <c r="CU71">
        <f>CU$2*EXP(- CU$1 * ($B71*_c+'Input spectra'!$Q70))</f>
        <v>1.5928025108780507E-4</v>
      </c>
      <c r="CV71">
        <f>CV$2*EXP(- CV$1 * ($B71*_c+'Input spectra'!$Q70))</f>
        <v>1.0462137284081398E-4</v>
      </c>
      <c r="CW71">
        <f>CW$2*EXP(- CW$1 * ($B71*_c+'Input spectra'!$Q70))</f>
        <v>6.4560483294036063E-5</v>
      </c>
      <c r="CX71">
        <f>CX$2*EXP(- CX$1 * ($B71*_c+'Input spectra'!$Q70))</f>
        <v>3.5973198555879877E-5</v>
      </c>
      <c r="CY71">
        <f>CY$2*EXP(- CY$1 * ($B71*_c+'Input spectra'!$Q70))</f>
        <v>1.6714107190740275E-5</v>
      </c>
      <c r="CZ71">
        <f>CZ$2*EXP(- CZ$1 * ($B71*_c+'Input spectra'!$Q70))</f>
        <v>5.2262069412271028E-6</v>
      </c>
      <c r="DA71">
        <f>DA$2*EXP(- DA$1 * ($B71*_c+'Input spectra'!$Q70))</f>
        <v>3.3171658234945885E-7</v>
      </c>
      <c r="DB71">
        <f>DB$2*EXP(- DB$1 * ($B71*_c+'Input spectra'!$Q70))</f>
        <v>0</v>
      </c>
      <c r="DC71">
        <f>DC$2*EXP(- DC$1 * ($B71*_c+'Input spectra'!$Q70))</f>
        <v>0</v>
      </c>
      <c r="DD71">
        <f>DD$2*EXP(- DD$1 * ($B71*_c+'Input spectra'!$Q70))</f>
        <v>0</v>
      </c>
      <c r="DE71">
        <f>DE$2*EXP(- DE$1 * ($B71*_c+'Input spectra'!$Q70))</f>
        <v>0</v>
      </c>
      <c r="DF71">
        <f>DF$2*EXP(- DF$1 * ($B71*_c+'Input spectra'!$Q70))</f>
        <v>0</v>
      </c>
      <c r="DG71">
        <f>DG$2*EXP(- DG$1 * ($B71*_c+'Input spectra'!$Q70))</f>
        <v>0</v>
      </c>
      <c r="DH71">
        <f>DH$2*EXP(- DH$1 * ($B71*_c+'Input spectra'!$Q70))</f>
        <v>0</v>
      </c>
      <c r="DI71">
        <f>DI$2*EXP(- DI$1 * ($B71*_c+'Input spectra'!$Q70))</f>
        <v>0</v>
      </c>
      <c r="DJ71">
        <f>DJ$2*EXP(- DJ$1 * ($B71*_c+'Input spectra'!$Q70))</f>
        <v>0</v>
      </c>
      <c r="DK71">
        <f>DK$2*EXP(- DK$1 * ($B71*_c+'Input spectra'!$Q70))</f>
        <v>0</v>
      </c>
      <c r="DL71">
        <f>DL$2*EXP(- DL$1 * ($B71*_c+'Input spectra'!$Q70))</f>
        <v>0</v>
      </c>
      <c r="DM71">
        <f>DM$2*EXP(- DM$1 * ($B71*_c+'Input spectra'!$Q70))</f>
        <v>0</v>
      </c>
      <c r="DN71">
        <f>DN$2*EXP(- DN$1 * ($B71*_c+'Input spectra'!$Q70))</f>
        <v>0</v>
      </c>
      <c r="DO71">
        <f>DO$2*EXP(- DO$1 * ($B71*_c+'Input spectra'!$Q70))</f>
        <v>0</v>
      </c>
      <c r="DP71">
        <f>DP$2*EXP(- DP$1 * ($B71*_c+'Input spectra'!$Q70))</f>
        <v>0</v>
      </c>
      <c r="DQ71">
        <f>DQ$2*EXP(- DQ$1 * ($B71*_c+'Input spectra'!$Q70))</f>
        <v>0</v>
      </c>
      <c r="DR71">
        <f>DR$2*EXP(- DR$1 * ($B71*_c+'Input spectra'!$Q70))</f>
        <v>0</v>
      </c>
      <c r="DS71">
        <f>DS$2*EXP(- DS$1 * ($B71*_c+'Input spectra'!$Q70))</f>
        <v>0</v>
      </c>
      <c r="DT71">
        <f>DT$2*EXP(- DT$1 * ($B71*_c+'Input spectra'!$Q70))</f>
        <v>0</v>
      </c>
      <c r="DU71">
        <f>DU$2*EXP(- DU$1 * ($B71*_c+'Input spectra'!$Q70))</f>
        <v>0</v>
      </c>
      <c r="DV71">
        <f>DV$2*EXP(- DV$1 * ($B71*_c+'Input spectra'!$Q70))</f>
        <v>0</v>
      </c>
      <c r="DW71">
        <f>DW$2*EXP(- DW$1 * ($B71*_c+'Input spectra'!$Q70))</f>
        <v>0</v>
      </c>
      <c r="DX71">
        <f>DX$2*EXP(- DX$1 * ($B71*_c+'Input spectra'!$Q70))</f>
        <v>0</v>
      </c>
      <c r="DY71">
        <f>DY$2*EXP(- DY$1 * ($B71*_c+'Input spectra'!$Q70))</f>
        <v>0</v>
      </c>
      <c r="DZ71">
        <f>DZ$2*EXP(- DZ$1 * ($B71*_c+'Input spectra'!$Q70))</f>
        <v>0</v>
      </c>
      <c r="EA71">
        <f>EA$2*EXP(- EA$1 * ($B71*_c+'Input spectra'!$Q70))</f>
        <v>0</v>
      </c>
      <c r="EB71">
        <f>EB$2*EXP(- EB$1 * ($B71*_c+'Input spectra'!$Q70))</f>
        <v>0</v>
      </c>
      <c r="EC71">
        <f>EC$2*EXP(- EC$1 * ($B71*_c+'Input spectra'!$Q70))</f>
        <v>0</v>
      </c>
      <c r="ED71">
        <f>ED$2*EXP(- ED$1 * ($B71*_c+'Input spectra'!$Q70))</f>
        <v>0</v>
      </c>
      <c r="EE71">
        <f>EE$2*EXP(- EE$1 * ($B71*_c+'Input spectra'!$Q70))</f>
        <v>0</v>
      </c>
      <c r="EF71">
        <f>EF$2*EXP(- EF$1 * ($B71*_c+'Input spectra'!$Q70))</f>
        <v>0</v>
      </c>
      <c r="EG71">
        <f>EG$2*EXP(- EG$1 * ($B71*_c+'Input spectra'!$Q70))</f>
        <v>0</v>
      </c>
      <c r="EH71">
        <f>EH$2*EXP(- EH$1 * ($B71*_c+'Input spectra'!$Q70))</f>
        <v>0</v>
      </c>
      <c r="EI71">
        <f>EI$2*EXP(- EI$1 * ($B71*_c+'Input spectra'!$Q70))</f>
        <v>0</v>
      </c>
      <c r="EJ71">
        <f>EJ$2*EXP(- EJ$1 * ($B71*_c+'Input spectra'!$Q70))</f>
        <v>0</v>
      </c>
      <c r="EK71">
        <f>EK$2*EXP(- EK$1 * ($B71*_c+'Input spectra'!$Q70))</f>
        <v>0</v>
      </c>
      <c r="EL71">
        <f>EL$2*EXP(- EL$1 * ($B71*_c+'Input spectra'!$Q70))</f>
        <v>0</v>
      </c>
      <c r="EM71">
        <f>EM$2*EXP(- EM$1 * ($B71*_c+'Input spectra'!$Q70))</f>
        <v>0</v>
      </c>
      <c r="EN71">
        <f>EN$2*EXP(- EN$1 * ($B71*_c+'Input spectra'!$Q70))</f>
        <v>0</v>
      </c>
      <c r="EO71">
        <f>EO$2*EXP(- EO$1 * ($B71*_c+'Input spectra'!$Q70))</f>
        <v>0</v>
      </c>
      <c r="EP71">
        <f>EP$2*EXP(- EP$1 * ($B71*_c+'Input spectra'!$Q70))</f>
        <v>0</v>
      </c>
      <c r="EQ71">
        <f>EQ$2*EXP(- EQ$1 * ($B71*_c+'Input spectra'!$Q70))</f>
        <v>0</v>
      </c>
      <c r="ER71">
        <f>ER$2*EXP(- ER$1 * ($B71*_c+'Input spectra'!$Q70))</f>
        <v>0</v>
      </c>
      <c r="ES71">
        <f>ES$2*EXP(- ES$1 * ($B71*_c+'Input spectra'!$Q70))</f>
        <v>0</v>
      </c>
      <c r="ET71">
        <f>ET$2*EXP(- ET$1 * ($B71*_c+'Input spectra'!$Q70))</f>
        <v>0</v>
      </c>
      <c r="EU71">
        <f>EU$2*EXP(- EU$1 * ($B71*_c+'Input spectra'!$Q70))</f>
        <v>0</v>
      </c>
      <c r="EV71">
        <f>EV$2*EXP(- EV$1 * ($B71*_c+'Input spectra'!$Q70))</f>
        <v>0</v>
      </c>
      <c r="EW71">
        <f>EW$2*EXP(- EW$1 * ($B71*_c+'Input spectra'!$Q70))</f>
        <v>0</v>
      </c>
      <c r="EY71">
        <f t="shared" si="1"/>
        <v>0.86277264064554904</v>
      </c>
      <c r="FB71">
        <f>(1-EXP(-(B71*_c+'Input spectra'!$Q70)*_t))/2</f>
        <v>1.2872204255589104E-2</v>
      </c>
      <c r="FC71">
        <f>LN(1-FB71)/(-(B71*_c+'Input spectra'!$Q70))</f>
        <v>0.24836994648197855</v>
      </c>
    </row>
    <row r="72" spans="1:159" x14ac:dyDescent="0.25">
      <c r="A72">
        <v>625</v>
      </c>
      <c r="B72">
        <f>'Input spectra'!B71</f>
        <v>0</v>
      </c>
      <c r="C72">
        <f>C$2*EXP(- C$1 * ($B72*_c+'Input spectra'!$Q71))</f>
        <v>2.0653927966864227E-2</v>
      </c>
      <c r="D72">
        <f>D$2*EXP(- D$1 * ($B72*_c+'Input spectra'!$Q71))</f>
        <v>2.0397501606501483E-2</v>
      </c>
      <c r="E72">
        <f>E$2*EXP(- E$1 * ($B72*_c+'Input spectra'!$Q71))</f>
        <v>2.0143174780564096E-2</v>
      </c>
      <c r="F72">
        <f>F$2*EXP(- F$1 * ($B72*_c+'Input spectra'!$Q71))</f>
        <v>1.989093263312313E-2</v>
      </c>
      <c r="G72">
        <f>G$2*EXP(- G$1 * ($B72*_c+'Input spectra'!$Q71))</f>
        <v>1.9640760405745521E-2</v>
      </c>
      <c r="H72">
        <f>H$2*EXP(- H$1 * ($B72*_c+'Input spectra'!$Q71))</f>
        <v>1.9392643436883034E-2</v>
      </c>
      <c r="I72">
        <f>I$2*EXP(- I$1 * ($B72*_c+'Input spectra'!$Q71))</f>
        <v>1.9146567161264932E-2</v>
      </c>
      <c r="J72">
        <f>J$2*EXP(- J$1 * ($B72*_c+'Input spectra'!$Q71))</f>
        <v>1.8902517109294328E-2</v>
      </c>
      <c r="K72">
        <f>K$2*EXP(- K$1 * ($B72*_c+'Input spectra'!$Q71))</f>
        <v>1.866047890644822E-2</v>
      </c>
      <c r="L72">
        <f>L$2*EXP(- L$1 * ($B72*_c+'Input spectra'!$Q71))</f>
        <v>1.8420438272681156E-2</v>
      </c>
      <c r="M72">
        <f>M$2*EXP(- M$1 * ($B72*_c+'Input spectra'!$Q71))</f>
        <v>1.8182381021832558E-2</v>
      </c>
      <c r="N72">
        <f>N$2*EXP(- N$1 * ($B72*_c+'Input spectra'!$Q71))</f>
        <v>1.7946293061037566E-2</v>
      </c>
      <c r="O72">
        <f>O$2*EXP(- O$1 * ($B72*_c+'Input spectra'!$Q71))</f>
        <v>1.771216039014158E-2</v>
      </c>
      <c r="P72">
        <f>P$2*EXP(- P$1 * ($B72*_c+'Input spectra'!$Q71))</f>
        <v>1.7479969101118289E-2</v>
      </c>
      <c r="Q72">
        <f>Q$2*EXP(- Q$1 * ($B72*_c+'Input spectra'!$Q71))</f>
        <v>1.7249705377491216E-2</v>
      </c>
      <c r="R72">
        <f>R$2*EXP(- R$1 * ($B72*_c+'Input spectra'!$Q71))</f>
        <v>1.7021355493758886E-2</v>
      </c>
      <c r="S72">
        <f>S$2*EXP(- S$1 * ($B72*_c+'Input spectra'!$Q71))</f>
        <v>1.6794905814823374E-2</v>
      </c>
      <c r="T72">
        <f>T$2*EXP(- T$1 * ($B72*_c+'Input spectra'!$Q71))</f>
        <v>1.6570342795422386E-2</v>
      </c>
      <c r="U72">
        <f>U$2*EXP(- U$1 * ($B72*_c+'Input spectra'!$Q71))</f>
        <v>1.6347652979564819E-2</v>
      </c>
      <c r="V72">
        <f>V$2*EXP(- V$1 * ($B72*_c+'Input spectra'!$Q71))</f>
        <v>1.6126822999969714E-2</v>
      </c>
      <c r="W72">
        <f>W$2*EXP(- W$1 * ($B72*_c+'Input spectra'!$Q71))</f>
        <v>1.5907839577508624E-2</v>
      </c>
      <c r="X72">
        <f>X$2*EXP(- X$1 * ($B72*_c+'Input spectra'!$Q71))</f>
        <v>1.5690689520651412E-2</v>
      </c>
      <c r="Y72">
        <f>Y$2*EXP(- Y$1 * ($B72*_c+'Input spectra'!$Q71))</f>
        <v>1.5475359724915396E-2</v>
      </c>
      <c r="Z72">
        <f>Z$2*EXP(- Z$1 * ($B72*_c+'Input spectra'!$Q71))</f>
        <v>1.5261837172317851E-2</v>
      </c>
      <c r="AA72">
        <f>AA$2*EXP(- AA$1 * ($B72*_c+'Input spectra'!$Q71))</f>
        <v>1.5050108930831857E-2</v>
      </c>
      <c r="AB72">
        <f>AB$2*EXP(- AB$1 * ($B72*_c+'Input spectra'!$Q71))</f>
        <v>1.4840162153845451E-2</v>
      </c>
      <c r="AC72">
        <f>AC$2*EXP(- AC$1 * ($B72*_c+'Input spectra'!$Q71))</f>
        <v>1.4631984079624075E-2</v>
      </c>
      <c r="AD72">
        <f>AD$2*EXP(- AD$1 * ($B72*_c+'Input spectra'!$Q71))</f>
        <v>1.4425562030776306E-2</v>
      </c>
      <c r="AE72">
        <f>AE$2*EXP(- AE$1 * ($B72*_c+'Input spectra'!$Q71))</f>
        <v>1.4220883413722843E-2</v>
      </c>
      <c r="AF72">
        <f>AF$2*EXP(- AF$1 * ($B72*_c+'Input spectra'!$Q71))</f>
        <v>1.4017935718168707E-2</v>
      </c>
      <c r="AG72">
        <f>AG$2*EXP(- AG$1 * ($B72*_c+'Input spectra'!$Q71))</f>
        <v>1.3816706516578693E-2</v>
      </c>
      <c r="AH72">
        <f>AH$2*EXP(- AH$1 * ($B72*_c+'Input spectra'!$Q71))</f>
        <v>1.3617183463656E-2</v>
      </c>
      <c r="AI72">
        <f>AI$2*EXP(- AI$1 * ($B72*_c+'Input spectra'!$Q71))</f>
        <v>1.3419354295824042E-2</v>
      </c>
      <c r="AJ72">
        <f>AJ$2*EXP(- AJ$1 * ($B72*_c+'Input spectra'!$Q71))</f>
        <v>1.3223206830711409E-2</v>
      </c>
      <c r="AK72">
        <f>AK$2*EXP(- AK$1 * ($B72*_c+'Input spectra'!$Q71))</f>
        <v>1.3028728966640001E-2</v>
      </c>
      <c r="AL72">
        <f>AL$2*EXP(- AL$1 * ($B72*_c+'Input spectra'!$Q71))</f>
        <v>1.2835908682116252E-2</v>
      </c>
      <c r="AM72">
        <f>AM$2*EXP(- AM$1 * ($B72*_c+'Input spectra'!$Q71))</f>
        <v>1.2644734035325464E-2</v>
      </c>
      <c r="AN72">
        <f>AN$2*EXP(- AN$1 * ($B72*_c+'Input spectra'!$Q71))</f>
        <v>1.2455193163629242E-2</v>
      </c>
      <c r="AO72">
        <f>AO$2*EXP(- AO$1 * ($B72*_c+'Input spectra'!$Q71))</f>
        <v>1.2267274283065989E-2</v>
      </c>
      <c r="AP72">
        <f>AP$2*EXP(- AP$1 * ($B72*_c+'Input spectra'!$Q71))</f>
        <v>1.208096568785443E-2</v>
      </c>
      <c r="AQ72">
        <f>AQ$2*EXP(- AQ$1 * ($B72*_c+'Input spectra'!$Q71))</f>
        <v>1.1896255749900204E-2</v>
      </c>
      <c r="AR72">
        <f>AR$2*EXP(- AR$1 * ($B72*_c+'Input spectra'!$Q71))</f>
        <v>1.1713132918305431E-2</v>
      </c>
      <c r="AS72">
        <f>AS$2*EXP(- AS$1 * ($B72*_c+'Input spectra'!$Q71))</f>
        <v>1.1531585718881293E-2</v>
      </c>
      <c r="AT72">
        <f>AT$2*EXP(- AT$1 * ($B72*_c+'Input spectra'!$Q71))</f>
        <v>1.1351602753663608E-2</v>
      </c>
      <c r="AU72">
        <f>AU$2*EXP(- AU$1 * ($B72*_c+'Input spectra'!$Q71))</f>
        <v>1.1173172700431309E-2</v>
      </c>
      <c r="AV72">
        <f>AV$2*EXP(- AV$1 * ($B72*_c+'Input spectra'!$Q71))</f>
        <v>1.0996284312227931E-2</v>
      </c>
      <c r="AW72">
        <f>AW$2*EXP(- AW$1 * ($B72*_c+'Input spectra'!$Q71))</f>
        <v>9.7680137977911672E-3</v>
      </c>
      <c r="AX72">
        <f>AX$2*EXP(- AX$1 * ($B72*_c+'Input spectra'!$Q71))</f>
        <v>8.3405896602025791E-3</v>
      </c>
      <c r="AY72">
        <f>AY$2*EXP(- AY$1 * ($B72*_c+'Input spectra'!$Q71))</f>
        <v>7.5027815436161712E-3</v>
      </c>
      <c r="AZ72">
        <f>AZ$2*EXP(- AZ$1 * ($B72*_c+'Input spectra'!$Q71))</f>
        <v>6.8678315552214222E-3</v>
      </c>
      <c r="BA72">
        <f>BA$2*EXP(- BA$1 * ($B72*_c+'Input spectra'!$Q71))</f>
        <v>6.3488929093917287E-3</v>
      </c>
      <c r="BB72">
        <f>BB$2*EXP(- BB$1 * ($B72*_c+'Input spectra'!$Q71))</f>
        <v>5.9082905955129932E-3</v>
      </c>
      <c r="BC72">
        <f>BC$2*EXP(- BC$1 * ($B72*_c+'Input spectra'!$Q71))</f>
        <v>5.5253659788086678E-3</v>
      </c>
      <c r="BD72">
        <f>BD$2*EXP(- BD$1 * ($B72*_c+'Input spectra'!$Q71))</f>
        <v>5.1872319055859045E-3</v>
      </c>
      <c r="BE72">
        <f>BE$2*EXP(- BE$1 * ($B72*_c+'Input spectra'!$Q71))</f>
        <v>4.8851573680787491E-3</v>
      </c>
      <c r="BF72">
        <f>BF$2*EXP(- BF$1 * ($B72*_c+'Input spectra'!$Q71))</f>
        <v>4.612877324728073E-3</v>
      </c>
      <c r="BG72">
        <f>BG$2*EXP(- BG$1 * ($B72*_c+'Input spectra'!$Q71))</f>
        <v>4.3657022913718624E-3</v>
      </c>
      <c r="BH72">
        <f>BH$2*EXP(- BH$1 * ($B72*_c+'Input spectra'!$Q71))</f>
        <v>4.1400069474575169E-3</v>
      </c>
      <c r="BI72">
        <f>BI$2*EXP(- BI$1 * ($B72*_c+'Input spectra'!$Q71))</f>
        <v>3.9329164878617274E-3</v>
      </c>
      <c r="BJ72">
        <f>BJ$2*EXP(- BJ$1 * ($B72*_c+'Input spectra'!$Q71))</f>
        <v>3.7421040411504277E-3</v>
      </c>
      <c r="BK72">
        <f>BK$2*EXP(- BK$1 * ($B72*_c+'Input spectra'!$Q71))</f>
        <v>3.5656542313294822E-3</v>
      </c>
      <c r="BL72">
        <f>BL$2*EXP(- BL$1 * ($B72*_c+'Input spectra'!$Q71))</f>
        <v>3.401968055139469E-3</v>
      </c>
      <c r="BM72">
        <f>BM$2*EXP(- BM$1 * ($B72*_c+'Input spectra'!$Q71))</f>
        <v>3.2496946111046495E-3</v>
      </c>
      <c r="BN72">
        <f>BN$2*EXP(- BN$1 * ($B72*_c+'Input spectra'!$Q71))</f>
        <v>3.1076808752859291E-3</v>
      </c>
      <c r="BO72">
        <f>BO$2*EXP(- BO$1 * ($B72*_c+'Input spectra'!$Q71))</f>
        <v>2.9749339595000275E-3</v>
      </c>
      <c r="BP72">
        <f>BP$2*EXP(- BP$1 * ($B72*_c+'Input spectra'!$Q71))</f>
        <v>2.8505922209114331E-3</v>
      </c>
      <c r="BQ72">
        <f>BQ$2*EXP(- BQ$1 * ($B72*_c+'Input spectra'!$Q71))</f>
        <v>2.733902786248701E-3</v>
      </c>
      <c r="BR72">
        <f>BR$2*EXP(- BR$1 * ($B72*_c+'Input spectra'!$Q71))</f>
        <v>2.6242038147573795E-3</v>
      </c>
      <c r="BS72">
        <f>BS$2*EXP(- BS$1 * ($B72*_c+'Input spectra'!$Q71))</f>
        <v>2.52091032196916E-3</v>
      </c>
      <c r="BT72">
        <f>BT$2*EXP(- BT$1 * ($B72*_c+'Input spectra'!$Q71))</f>
        <v>2.4235027201779404E-3</v>
      </c>
      <c r="BU72">
        <f>BU$2*EXP(- BU$1 * ($B72*_c+'Input spectra'!$Q71))</f>
        <v>2.3315174601262231E-3</v>
      </c>
      <c r="BV72">
        <f>BV$2*EXP(- BV$1 * ($B72*_c+'Input spectra'!$Q71))</f>
        <v>2.2445393180165682E-3</v>
      </c>
      <c r="BW72">
        <f>BW$2*EXP(- BW$1 * ($B72*_c+'Input spectra'!$Q71))</f>
        <v>2.1621949853568999E-3</v>
      </c>
      <c r="BX72">
        <f>BX$2*EXP(- BX$1 * ($B72*_c+'Input spectra'!$Q71))</f>
        <v>2.0841477009926352E-3</v>
      </c>
      <c r="BY72">
        <f>BY$2*EXP(- BY$1 * ($B72*_c+'Input spectra'!$Q71))</f>
        <v>2.0100927246103116E-3</v>
      </c>
      <c r="BZ72">
        <f>BZ$2*EXP(- BZ$1 * ($B72*_c+'Input spectra'!$Q71))</f>
        <v>1.9397534954675799E-3</v>
      </c>
      <c r="CA72">
        <f>CA$2*EXP(- CA$1 * ($B72*_c+'Input spectra'!$Q71))</f>
        <v>1.8728783535056554E-3</v>
      </c>
      <c r="CB72">
        <f>CB$2*EXP(- CB$1 * ($B72*_c+'Input spectra'!$Q71))</f>
        <v>1.8092377253706381E-3</v>
      </c>
      <c r="CC72">
        <f>CC$2*EXP(- CC$1 * ($B72*_c+'Input spectra'!$Q71))</f>
        <v>1.7486216973413584E-3</v>
      </c>
      <c r="CD72">
        <f>CD$2*EXP(- CD$1 * ($B72*_c+'Input spectra'!$Q71))</f>
        <v>1.6908379122496872E-3</v>
      </c>
      <c r="CE72">
        <f>CE$2*EXP(- CE$1 * ($B72*_c+'Input spectra'!$Q71))</f>
        <v>1.6357097392761704E-3</v>
      </c>
      <c r="CF72">
        <f>CF$2*EXP(- CF$1 * ($B72*_c+'Input spectra'!$Q71))</f>
        <v>1.5830746748045968E-3</v>
      </c>
      <c r="CG72">
        <f>CG$2*EXP(- CG$1 * ($B72*_c+'Input spectra'!$Q71))</f>
        <v>1.5327829399091673E-3</v>
      </c>
      <c r="CH72">
        <f>CH$2*EXP(- CH$1 * ($B72*_c+'Input spectra'!$Q71))</f>
        <v>1.4846962459626784E-3</v>
      </c>
      <c r="CI72">
        <f>CI$2*EXP(- CI$1 * ($B72*_c+'Input spectra'!$Q71))</f>
        <v>1.4386867046205978E-3</v>
      </c>
      <c r="CJ72">
        <f>CJ$2*EXP(- CJ$1 * ($B72*_c+'Input spectra'!$Q71))</f>
        <v>1.3946358623016322E-3</v>
      </c>
      <c r="CK72">
        <f>CK$2*EXP(- CK$1 * ($B72*_c+'Input spectra'!$Q71))</f>
        <v>1.3524338424396156E-3</v>
      </c>
      <c r="CL72">
        <f>CL$2*EXP(- CL$1 * ($B72*_c+'Input spectra'!$Q71))</f>
        <v>1.3119785813698664E-3</v>
      </c>
      <c r="CM72">
        <f>CM$2*EXP(- CM$1 * ($B72*_c+'Input spectra'!$Q71))</f>
        <v>1.2731751458484992E-3</v>
      </c>
      <c r="CN72">
        <f>CN$2*EXP(- CN$1 * ($B72*_c+'Input spectra'!$Q71))</f>
        <v>1.2359351219737873E-3</v>
      </c>
      <c r="CO72">
        <f>CO$2*EXP(- CO$1 * ($B72*_c+'Input spectra'!$Q71))</f>
        <v>1.2001760667538714E-3</v>
      </c>
      <c r="CP72">
        <f>CP$2*EXP(- CP$1 * ($B72*_c+'Input spectra'!$Q71))</f>
        <v>1.1658210147998094E-3</v>
      </c>
      <c r="CQ72">
        <f>CQ$2*EXP(- CQ$1 * ($B72*_c+'Input spectra'!$Q71))</f>
        <v>7.5003827185181251E-4</v>
      </c>
      <c r="CR72">
        <f>CR$2*EXP(- CR$1 * ($B72*_c+'Input spectra'!$Q71))</f>
        <v>4.8679794689459102E-4</v>
      </c>
      <c r="CS72">
        <f>CS$2*EXP(- CS$1 * ($B72*_c+'Input spectra'!$Q71))</f>
        <v>3.3687469088831284E-4</v>
      </c>
      <c r="CT72">
        <f>CT$2*EXP(- CT$1 * ($B72*_c+'Input spectra'!$Q71))</f>
        <v>2.3417496874406383E-4</v>
      </c>
      <c r="CU72">
        <f>CU$2*EXP(- CU$1 * ($B72*_c+'Input spectra'!$Q71))</f>
        <v>1.5977689772875015E-4</v>
      </c>
      <c r="CV72">
        <f>CV$2*EXP(- CV$1 * ($B72*_c+'Input spectra'!$Q71))</f>
        <v>1.0495099282349066E-4</v>
      </c>
      <c r="CW72">
        <f>CW$2*EXP(- CW$1 * ($B72*_c+'Input spectra'!$Q71))</f>
        <v>6.4765987766294411E-5</v>
      </c>
      <c r="CX72">
        <f>CX$2*EXP(- CX$1 * ($B72*_c+'Input spectra'!$Q71))</f>
        <v>3.6088876276960164E-5</v>
      </c>
      <c r="CY72">
        <f>CY$2*EXP(- CY$1 * ($B72*_c+'Input spectra'!$Q71))</f>
        <v>1.6768397923524338E-5</v>
      </c>
      <c r="CZ72">
        <f>CZ$2*EXP(- CZ$1 * ($B72*_c+'Input spectra'!$Q71))</f>
        <v>5.2433527328943945E-6</v>
      </c>
      <c r="DA72">
        <f>DA$2*EXP(- DA$1 * ($B72*_c+'Input spectra'!$Q71))</f>
        <v>3.3281564883797528E-7</v>
      </c>
      <c r="DB72">
        <f>DB$2*EXP(- DB$1 * ($B72*_c+'Input spectra'!$Q71))</f>
        <v>0</v>
      </c>
      <c r="DC72">
        <f>DC$2*EXP(- DC$1 * ($B72*_c+'Input spectra'!$Q71))</f>
        <v>0</v>
      </c>
      <c r="DD72">
        <f>DD$2*EXP(- DD$1 * ($B72*_c+'Input spectra'!$Q71))</f>
        <v>0</v>
      </c>
      <c r="DE72">
        <f>DE$2*EXP(- DE$1 * ($B72*_c+'Input spectra'!$Q71))</f>
        <v>0</v>
      </c>
      <c r="DF72">
        <f>DF$2*EXP(- DF$1 * ($B72*_c+'Input spectra'!$Q71))</f>
        <v>0</v>
      </c>
      <c r="DG72">
        <f>DG$2*EXP(- DG$1 * ($B72*_c+'Input spectra'!$Q71))</f>
        <v>0</v>
      </c>
      <c r="DH72">
        <f>DH$2*EXP(- DH$1 * ($B72*_c+'Input spectra'!$Q71))</f>
        <v>0</v>
      </c>
      <c r="DI72">
        <f>DI$2*EXP(- DI$1 * ($B72*_c+'Input spectra'!$Q71))</f>
        <v>0</v>
      </c>
      <c r="DJ72">
        <f>DJ$2*EXP(- DJ$1 * ($B72*_c+'Input spectra'!$Q71))</f>
        <v>0</v>
      </c>
      <c r="DK72">
        <f>DK$2*EXP(- DK$1 * ($B72*_c+'Input spectra'!$Q71))</f>
        <v>0</v>
      </c>
      <c r="DL72">
        <f>DL$2*EXP(- DL$1 * ($B72*_c+'Input spectra'!$Q71))</f>
        <v>0</v>
      </c>
      <c r="DM72">
        <f>DM$2*EXP(- DM$1 * ($B72*_c+'Input spectra'!$Q71))</f>
        <v>0</v>
      </c>
      <c r="DN72">
        <f>DN$2*EXP(- DN$1 * ($B72*_c+'Input spectra'!$Q71))</f>
        <v>0</v>
      </c>
      <c r="DO72">
        <f>DO$2*EXP(- DO$1 * ($B72*_c+'Input spectra'!$Q71))</f>
        <v>0</v>
      </c>
      <c r="DP72">
        <f>DP$2*EXP(- DP$1 * ($B72*_c+'Input spectra'!$Q71))</f>
        <v>0</v>
      </c>
      <c r="DQ72">
        <f>DQ$2*EXP(- DQ$1 * ($B72*_c+'Input spectra'!$Q71))</f>
        <v>0</v>
      </c>
      <c r="DR72">
        <f>DR$2*EXP(- DR$1 * ($B72*_c+'Input spectra'!$Q71))</f>
        <v>0</v>
      </c>
      <c r="DS72">
        <f>DS$2*EXP(- DS$1 * ($B72*_c+'Input spectra'!$Q71))</f>
        <v>0</v>
      </c>
      <c r="DT72">
        <f>DT$2*EXP(- DT$1 * ($B72*_c+'Input spectra'!$Q71))</f>
        <v>0</v>
      </c>
      <c r="DU72">
        <f>DU$2*EXP(- DU$1 * ($B72*_c+'Input spectra'!$Q71))</f>
        <v>0</v>
      </c>
      <c r="DV72">
        <f>DV$2*EXP(- DV$1 * ($B72*_c+'Input spectra'!$Q71))</f>
        <v>0</v>
      </c>
      <c r="DW72">
        <f>DW$2*EXP(- DW$1 * ($B72*_c+'Input spectra'!$Q71))</f>
        <v>0</v>
      </c>
      <c r="DX72">
        <f>DX$2*EXP(- DX$1 * ($B72*_c+'Input spectra'!$Q71))</f>
        <v>0</v>
      </c>
      <c r="DY72">
        <f>DY$2*EXP(- DY$1 * ($B72*_c+'Input spectra'!$Q71))</f>
        <v>0</v>
      </c>
      <c r="DZ72">
        <f>DZ$2*EXP(- DZ$1 * ($B72*_c+'Input spectra'!$Q71))</f>
        <v>0</v>
      </c>
      <c r="EA72">
        <f>EA$2*EXP(- EA$1 * ($B72*_c+'Input spectra'!$Q71))</f>
        <v>0</v>
      </c>
      <c r="EB72">
        <f>EB$2*EXP(- EB$1 * ($B72*_c+'Input spectra'!$Q71))</f>
        <v>0</v>
      </c>
      <c r="EC72">
        <f>EC$2*EXP(- EC$1 * ($B72*_c+'Input spectra'!$Q71))</f>
        <v>0</v>
      </c>
      <c r="ED72">
        <f>ED$2*EXP(- ED$1 * ($B72*_c+'Input spectra'!$Q71))</f>
        <v>0</v>
      </c>
      <c r="EE72">
        <f>EE$2*EXP(- EE$1 * ($B72*_c+'Input spectra'!$Q71))</f>
        <v>0</v>
      </c>
      <c r="EF72">
        <f>EF$2*EXP(- EF$1 * ($B72*_c+'Input spectra'!$Q71))</f>
        <v>0</v>
      </c>
      <c r="EG72">
        <f>EG$2*EXP(- EG$1 * ($B72*_c+'Input spectra'!$Q71))</f>
        <v>0</v>
      </c>
      <c r="EH72">
        <f>EH$2*EXP(- EH$1 * ($B72*_c+'Input spectra'!$Q71))</f>
        <v>0</v>
      </c>
      <c r="EI72">
        <f>EI$2*EXP(- EI$1 * ($B72*_c+'Input spectra'!$Q71))</f>
        <v>0</v>
      </c>
      <c r="EJ72">
        <f>EJ$2*EXP(- EJ$1 * ($B72*_c+'Input spectra'!$Q71))</f>
        <v>0</v>
      </c>
      <c r="EK72">
        <f>EK$2*EXP(- EK$1 * ($B72*_c+'Input spectra'!$Q71))</f>
        <v>0</v>
      </c>
      <c r="EL72">
        <f>EL$2*EXP(- EL$1 * ($B72*_c+'Input spectra'!$Q71))</f>
        <v>0</v>
      </c>
      <c r="EM72">
        <f>EM$2*EXP(- EM$1 * ($B72*_c+'Input spectra'!$Q71))</f>
        <v>0</v>
      </c>
      <c r="EN72">
        <f>EN$2*EXP(- EN$1 * ($B72*_c+'Input spectra'!$Q71))</f>
        <v>0</v>
      </c>
      <c r="EO72">
        <f>EO$2*EXP(- EO$1 * ($B72*_c+'Input spectra'!$Q71))</f>
        <v>0</v>
      </c>
      <c r="EP72">
        <f>EP$2*EXP(- EP$1 * ($B72*_c+'Input spectra'!$Q71))</f>
        <v>0</v>
      </c>
      <c r="EQ72">
        <f>EQ$2*EXP(- EQ$1 * ($B72*_c+'Input spectra'!$Q71))</f>
        <v>0</v>
      </c>
      <c r="ER72">
        <f>ER$2*EXP(- ER$1 * ($B72*_c+'Input spectra'!$Q71))</f>
        <v>0</v>
      </c>
      <c r="ES72">
        <f>ES$2*EXP(- ES$1 * ($B72*_c+'Input spectra'!$Q71))</f>
        <v>0</v>
      </c>
      <c r="ET72">
        <f>ET$2*EXP(- ET$1 * ($B72*_c+'Input spectra'!$Q71))</f>
        <v>0</v>
      </c>
      <c r="EU72">
        <f>EU$2*EXP(- EU$1 * ($B72*_c+'Input spectra'!$Q71))</f>
        <v>0</v>
      </c>
      <c r="EV72">
        <f>EV$2*EXP(- EV$1 * ($B72*_c+'Input spectra'!$Q71))</f>
        <v>0</v>
      </c>
      <c r="EW72">
        <f>EW$2*EXP(- EW$1 * ($B72*_c+'Input spectra'!$Q71))</f>
        <v>0</v>
      </c>
      <c r="EY72">
        <f t="shared" si="1"/>
        <v>0.86353373023128466</v>
      </c>
      <c r="FB72">
        <f>(1-EXP(-(B72*_c+'Input spectra'!$Q71)*_t))/2</f>
        <v>1.2793211682292083E-2</v>
      </c>
      <c r="FC72">
        <f>LN(1-FB72)/(-(B72*_c+'Input spectra'!$Q71))</f>
        <v>0.24838007979502372</v>
      </c>
    </row>
    <row r="73" spans="1:159" x14ac:dyDescent="0.25">
      <c r="A73">
        <v>630</v>
      </c>
      <c r="B73">
        <f>'Input spectra'!B72</f>
        <v>0</v>
      </c>
      <c r="C73">
        <f>C$2*EXP(- C$1 * ($B73*_c+'Input spectra'!$Q72))</f>
        <v>2.0653927966864227E-2</v>
      </c>
      <c r="D73">
        <f>D$2*EXP(- D$1 * ($B73*_c+'Input spectra'!$Q72))</f>
        <v>2.0398163094781506E-2</v>
      </c>
      <c r="E73">
        <f>E$2*EXP(- E$1 * ($B73*_c+'Input spectra'!$Q72))</f>
        <v>2.0144481282737971E-2</v>
      </c>
      <c r="F73">
        <f>F$2*EXP(- F$1 * ($B73*_c+'Input spectra'!$Q72))</f>
        <v>1.9892867876827067E-2</v>
      </c>
      <c r="G73">
        <f>G$2*EXP(- G$1 * ($B73*_c+'Input spectra'!$Q72))</f>
        <v>1.9643308318736667E-2</v>
      </c>
      <c r="H73">
        <f>H$2*EXP(- H$1 * ($B73*_c+'Input spectra'!$Q72))</f>
        <v>1.9395788145153622E-2</v>
      </c>
      <c r="I73">
        <f>I$2*EXP(- I$1 * ($B73*_c+'Input spectra'!$Q72))</f>
        <v>1.915029298717183E-2</v>
      </c>
      <c r="J73">
        <f>J$2*EXP(- J$1 * ($B73*_c+'Input spectra'!$Q72))</f>
        <v>1.8906808569703937E-2</v>
      </c>
      <c r="K73">
        <f>K$2*EXP(- K$1 * ($B73*_c+'Input spectra'!$Q72))</f>
        <v>1.8665320710896577E-2</v>
      </c>
      <c r="L73">
        <f>L$2*EXP(- L$1 * ($B73*_c+'Input spectra'!$Q72))</f>
        <v>1.8425815321549133E-2</v>
      </c>
      <c r="M73">
        <f>M$2*EXP(- M$1 * ($B73*_c+'Input spectra'!$Q72))</f>
        <v>1.8188278404536011E-2</v>
      </c>
      <c r="N73">
        <f>N$2*EXP(- N$1 * ($B73*_c+'Input spectra'!$Q72))</f>
        <v>1.7952696054232414E-2</v>
      </c>
      <c r="O73">
        <f>O$2*EXP(- O$1 * ($B73*_c+'Input spectra'!$Q72))</f>
        <v>1.7719054455943593E-2</v>
      </c>
      <c r="P73">
        <f>P$2*EXP(- P$1 * ($B73*_c+'Input spectra'!$Q72))</f>
        <v>1.748733988533752E-2</v>
      </c>
      <c r="Q73">
        <f>Q$2*EXP(- Q$1 * ($B73*_c+'Input spectra'!$Q72))</f>
        <v>1.7257538707881007E-2</v>
      </c>
      <c r="R73">
        <f>R$2*EXP(- R$1 * ($B73*_c+'Input spectra'!$Q72))</f>
        <v>1.7029637378279255E-2</v>
      </c>
      <c r="S73">
        <f>S$2*EXP(- S$1 * ($B73*_c+'Input spectra'!$Q72))</f>
        <v>1.6803622439918751E-2</v>
      </c>
      <c r="T73">
        <f>T$2*EXP(- T$1 * ($B73*_c+'Input spectra'!$Q72))</f>
        <v>1.6579480524313562E-2</v>
      </c>
      <c r="U73">
        <f>U$2*EXP(- U$1 * ($B73*_c+'Input spectra'!$Q72))</f>
        <v>1.635719835055496E-2</v>
      </c>
      <c r="V73">
        <f>V$2*EXP(- V$1 * ($B73*_c+'Input spectra'!$Q72))</f>
        <v>1.61367627247644E-2</v>
      </c>
      <c r="W73">
        <f>W$2*EXP(- W$1 * ($B73*_c+'Input spectra'!$Q72))</f>
        <v>1.5918160539549787E-2</v>
      </c>
      <c r="X73">
        <f>X$2*EXP(- X$1 * ($B73*_c+'Input spectra'!$Q72))</f>
        <v>1.5701378773465037E-2</v>
      </c>
      <c r="Y73">
        <f>Y$2*EXP(- Y$1 * ($B73*_c+'Input spectra'!$Q72))</f>
        <v>1.5486404490472911E-2</v>
      </c>
      <c r="Z73">
        <f>Z$2*EXP(- Z$1 * ($B73*_c+'Input spectra'!$Q72))</f>
        <v>1.5273224839411093E-2</v>
      </c>
      <c r="AA73">
        <f>AA$2*EXP(- AA$1 * ($B73*_c+'Input spectra'!$Q72))</f>
        <v>1.5061827053461523E-2</v>
      </c>
      <c r="AB73">
        <f>AB$2*EXP(- AB$1 * ($B73*_c+'Input spectra'!$Q72))</f>
        <v>1.4852198449622921E-2</v>
      </c>
      <c r="AC73">
        <f>AC$2*EXP(- AC$1 * ($B73*_c+'Input spectra'!$Q72))</f>
        <v>1.4644326428186485E-2</v>
      </c>
      <c r="AD73">
        <f>AD$2*EXP(- AD$1 * ($B73*_c+'Input spectra'!$Q72))</f>
        <v>1.4438198472214833E-2</v>
      </c>
      <c r="AE73">
        <f>AE$2*EXP(- AE$1 * ($B73*_c+'Input spectra'!$Q72))</f>
        <v>1.423380214702402E-2</v>
      </c>
      <c r="AF73">
        <f>AF$2*EXP(- AF$1 * ($B73*_c+'Input spectra'!$Q72))</f>
        <v>1.4031125099668739E-2</v>
      </c>
      <c r="AG73">
        <f>AG$2*EXP(- AG$1 * ($B73*_c+'Input spectra'!$Q72))</f>
        <v>1.3830155058430639E-2</v>
      </c>
      <c r="AH73">
        <f>AH$2*EXP(- AH$1 * ($B73*_c+'Input spectra'!$Q72))</f>
        <v>1.363087983230973E-2</v>
      </c>
      <c r="AI73">
        <f>AI$2*EXP(- AI$1 * ($B73*_c+'Input spectra'!$Q72))</f>
        <v>1.3433287310518878E-2</v>
      </c>
      <c r="AJ73">
        <f>AJ$2*EXP(- AJ$1 * ($B73*_c+'Input spectra'!$Q72))</f>
        <v>1.3237365461981345E-2</v>
      </c>
      <c r="AK73">
        <f>AK$2*EXP(- AK$1 * ($B73*_c+'Input spectra'!$Q72))</f>
        <v>1.3043102334831415E-2</v>
      </c>
      <c r="AL73">
        <f>AL$2*EXP(- AL$1 * ($B73*_c+'Input spectra'!$Q72))</f>
        <v>1.2850486055918013E-2</v>
      </c>
      <c r="AM73">
        <f>AM$2*EXP(- AM$1 * ($B73*_c+'Input spectra'!$Q72))</f>
        <v>1.2659504830311332E-2</v>
      </c>
      <c r="AN73">
        <f>AN$2*EXP(- AN$1 * ($B73*_c+'Input spectra'!$Q72))</f>
        <v>1.2470146940812478E-2</v>
      </c>
      <c r="AO73">
        <f>AO$2*EXP(- AO$1 * ($B73*_c+'Input spectra'!$Q72))</f>
        <v>1.2282400747466081E-2</v>
      </c>
      <c r="AP73">
        <f>AP$2*EXP(- AP$1 * ($B73*_c+'Input spectra'!$Q72))</f>
        <v>1.2096254687075828E-2</v>
      </c>
      <c r="AQ73">
        <f>AQ$2*EXP(- AQ$1 * ($B73*_c+'Input spectra'!$Q72))</f>
        <v>1.1911697272722991E-2</v>
      </c>
      <c r="AR73">
        <f>AR$2*EXP(- AR$1 * ($B73*_c+'Input spectra'!$Q72))</f>
        <v>1.1728717093287846E-2</v>
      </c>
      <c r="AS73">
        <f>AS$2*EXP(- AS$1 * ($B73*_c+'Input spectra'!$Q72))</f>
        <v>1.1547302812973968E-2</v>
      </c>
      <c r="AT73">
        <f>AT$2*EXP(- AT$1 * ($B73*_c+'Input spectra'!$Q72))</f>
        <v>1.1367443170835496E-2</v>
      </c>
      <c r="AU73">
        <f>AU$2*EXP(- AU$1 * ($B73*_c+'Input spectra'!$Q72))</f>
        <v>1.1189126980307168E-2</v>
      </c>
      <c r="AV73">
        <f>AV$2*EXP(- AV$1 * ($B73*_c+'Input spectra'!$Q72))</f>
        <v>1.1012343128737284E-2</v>
      </c>
      <c r="AW73">
        <f>AW$2*EXP(- AW$1 * ($B73*_c+'Input spectra'!$Q72))</f>
        <v>9.7825961035992656E-3</v>
      </c>
      <c r="AX73">
        <f>AX$2*EXP(- AX$1 * ($B73*_c+'Input spectra'!$Q72))</f>
        <v>8.353311905429971E-3</v>
      </c>
      <c r="AY73">
        <f>AY$2*EXP(- AY$1 * ($B73*_c+'Input spectra'!$Q72))</f>
        <v>7.514469530937512E-3</v>
      </c>
      <c r="AZ73">
        <f>AZ$2*EXP(- AZ$1 * ($B73*_c+'Input spectra'!$Q72))</f>
        <v>6.878753474229839E-3</v>
      </c>
      <c r="BA73">
        <f>BA$2*EXP(- BA$1 * ($B73*_c+'Input spectra'!$Q72))</f>
        <v>6.3591957809721851E-3</v>
      </c>
      <c r="BB73">
        <f>BB$2*EXP(- BB$1 * ($B73*_c+'Input spectra'!$Q72))</f>
        <v>5.9180703814356375E-3</v>
      </c>
      <c r="BC73">
        <f>BC$2*EXP(- BC$1 * ($B73*_c+'Input spectra'!$Q72))</f>
        <v>5.5346914065515151E-3</v>
      </c>
      <c r="BD73">
        <f>BD$2*EXP(- BD$1 * ($B73*_c+'Input spectra'!$Q72))</f>
        <v>5.1961551532382936E-3</v>
      </c>
      <c r="BE73">
        <f>BE$2*EXP(- BE$1 * ($B73*_c+'Input spectra'!$Q72))</f>
        <v>4.8937196746699722E-3</v>
      </c>
      <c r="BF73">
        <f>BF$2*EXP(- BF$1 * ($B73*_c+'Input spectra'!$Q72))</f>
        <v>4.6211122581998054E-3</v>
      </c>
      <c r="BG73">
        <f>BG$2*EXP(- BG$1 * ($B73*_c+'Input spectra'!$Q72))</f>
        <v>4.3736377985372429E-3</v>
      </c>
      <c r="BH73">
        <f>BH$2*EXP(- BH$1 * ($B73*_c+'Input spectra'!$Q72))</f>
        <v>4.147666713662632E-3</v>
      </c>
      <c r="BI73">
        <f>BI$2*EXP(- BI$1 * ($B73*_c+'Input spectra'!$Q72))</f>
        <v>3.9403208789737833E-3</v>
      </c>
      <c r="BJ73">
        <f>BJ$2*EXP(- BJ$1 * ($B73*_c+'Input spectra'!$Q72))</f>
        <v>3.7492707794554224E-3</v>
      </c>
      <c r="BK73">
        <f>BK$2*EXP(- BK$1 * ($B73*_c+'Input spectra'!$Q72))</f>
        <v>3.572598894682233E-3</v>
      </c>
      <c r="BL73">
        <f>BL$2*EXP(- BL$1 * ($B73*_c+'Input spectra'!$Q72))</f>
        <v>3.4087044545857842E-3</v>
      </c>
      <c r="BM73">
        <f>BM$2*EXP(- BM$1 * ($B73*_c+'Input spectra'!$Q72))</f>
        <v>3.2562350824795593E-3</v>
      </c>
      <c r="BN73">
        <f>BN$2*EXP(- BN$1 * ($B73*_c+'Input spectra'!$Q72))</f>
        <v>3.1140365083901131E-3</v>
      </c>
      <c r="BO73">
        <f>BO$2*EXP(- BO$1 * ($B73*_c+'Input spectra'!$Q72))</f>
        <v>2.9811147809997696E-3</v>
      </c>
      <c r="BP73">
        <f>BP$2*EXP(- BP$1 * ($B73*_c+'Input spectra'!$Q72))</f>
        <v>2.8566073422837501E-3</v>
      </c>
      <c r="BQ73">
        <f>BQ$2*EXP(- BQ$1 * ($B73*_c+'Input spectra'!$Q72))</f>
        <v>2.7397605248850061E-3</v>
      </c>
      <c r="BR73">
        <f>BR$2*EXP(- BR$1 * ($B73*_c+'Input spectra'!$Q72))</f>
        <v>2.6299117941524235E-3</v>
      </c>
      <c r="BS73">
        <f>BS$2*EXP(- BS$1 * ($B73*_c+'Input spectra'!$Q72))</f>
        <v>2.5264755553991536E-3</v>
      </c>
      <c r="BT73">
        <f>BT$2*EXP(- BT$1 * ($B73*_c+'Input spectra'!$Q72))</f>
        <v>2.4289316811905918E-3</v>
      </c>
      <c r="BU73">
        <f>BU$2*EXP(- BU$1 * ($B73*_c+'Input spectra'!$Q72))</f>
        <v>2.3368161423844023E-3</v>
      </c>
      <c r="BV73">
        <f>BV$2*EXP(- BV$1 * ($B73*_c+'Input spectra'!$Q72))</f>
        <v>2.2497132864642525E-3</v>
      </c>
      <c r="BW73">
        <f>BW$2*EXP(- BW$1 * ($B73*_c+'Input spectra'!$Q72))</f>
        <v>2.1672494202496068E-3</v>
      </c>
      <c r="BX73">
        <f>BX$2*EXP(- BX$1 * ($B73*_c+'Input spectra'!$Q72))</f>
        <v>2.0890874360130324E-3</v>
      </c>
      <c r="BY73">
        <f>BY$2*EXP(- BY$1 * ($B73*_c+'Input spectra'!$Q72))</f>
        <v>2.01492228004447E-3</v>
      </c>
      <c r="BZ73">
        <f>BZ$2*EXP(- BZ$1 * ($B73*_c+'Input spectra'!$Q72))</f>
        <v>1.9444771072281981E-3</v>
      </c>
      <c r="CA73">
        <f>CA$2*EXP(- CA$1 * ($B73*_c+'Input spectra'!$Q72))</f>
        <v>1.8774999986412872E-3</v>
      </c>
      <c r="CB73">
        <f>CB$2*EXP(- CB$1 * ($B73*_c+'Input spectra'!$Q72))</f>
        <v>1.8137611445841499E-3</v>
      </c>
      <c r="CC73">
        <f>CC$2*EXP(- CC$1 * ($B73*_c+'Input spectra'!$Q72))</f>
        <v>1.7530504149490067E-3</v>
      </c>
      <c r="CD73">
        <f>CD$2*EXP(- CD$1 * ($B73*_c+'Input spectra'!$Q72))</f>
        <v>1.6951752539388245E-3</v>
      </c>
      <c r="CE73">
        <f>CE$2*EXP(- CE$1 * ($B73*_c+'Input spectra'!$Q72))</f>
        <v>1.6399588479604722E-3</v>
      </c>
      <c r="CF73">
        <f>CF$2*EXP(- CF$1 * ($B73*_c+'Input spectra'!$Q72))</f>
        <v>1.5872385248277849E-3</v>
      </c>
      <c r="CG73">
        <f>CG$2*EXP(- CG$1 * ($B73*_c+'Input spectra'!$Q72))</f>
        <v>1.5368643498090788E-3</v>
      </c>
      <c r="CH73">
        <f>CH$2*EXP(- CH$1 * ($B73*_c+'Input spectra'!$Q72))</f>
        <v>1.4886978899754074E-3</v>
      </c>
      <c r="CI73">
        <f>CI$2*EXP(- CI$1 * ($B73*_c+'Input spectra'!$Q72))</f>
        <v>1.4426111230779041E-3</v>
      </c>
      <c r="CJ73">
        <f>CJ$2*EXP(- CJ$1 * ($B73*_c+'Input spectra'!$Q72))</f>
        <v>1.3984854710527696E-3</v>
      </c>
      <c r="CK73">
        <f>CK$2*EXP(- CK$1 * ($B73*_c+'Input spectra'!$Q72))</f>
        <v>1.3562109414103456E-3</v>
      </c>
      <c r="CL73">
        <f>CL$2*EXP(- CL$1 * ($B73*_c+'Input spectra'!$Q72))</f>
        <v>1.3156853623559836E-3</v>
      </c>
      <c r="CM73">
        <f>CM$2*EXP(- CM$1 * ($B73*_c+'Input spectra'!$Q72))</f>
        <v>1.2768136996282036E-3</v>
      </c>
      <c r="CN73">
        <f>CN$2*EXP(- CN$1 * ($B73*_c+'Input spectra'!$Q72))</f>
        <v>1.2395074448122293E-3</v>
      </c>
      <c r="CO73">
        <f>CO$2*EXP(- CO$1 * ($B73*_c+'Input spectra'!$Q72))</f>
        <v>1.2036840663638404E-3</v>
      </c>
      <c r="CP73">
        <f>CP$2*EXP(- CP$1 * ($B73*_c+'Input spectra'!$Q72))</f>
        <v>1.1692665158145692E-3</v>
      </c>
      <c r="CQ73">
        <f>CQ$2*EXP(- CQ$1 * ($B73*_c+'Input spectra'!$Q72))</f>
        <v>7.5227935209802382E-4</v>
      </c>
      <c r="CR73">
        <f>CR$2*EXP(- CR$1 * ($B73*_c+'Input spectra'!$Q72))</f>
        <v>4.8826831098468829E-4</v>
      </c>
      <c r="CS73">
        <f>CS$2*EXP(- CS$1 * ($B73*_c+'Input spectra'!$Q72))</f>
        <v>3.3790317238870489E-4</v>
      </c>
      <c r="CT73">
        <f>CT$2*EXP(- CT$1 * ($B73*_c+'Input spectra'!$Q72))</f>
        <v>2.3489752450572702E-4</v>
      </c>
      <c r="CU73">
        <f>CU$2*EXP(- CU$1 * ($B73*_c+'Input spectra'!$Q72))</f>
        <v>1.6027509294765294E-4</v>
      </c>
      <c r="CV73">
        <f>CV$2*EXP(- CV$1 * ($B73*_c+'Input spectra'!$Q72))</f>
        <v>1.0528165130652362E-4</v>
      </c>
      <c r="CW73">
        <f>CW$2*EXP(- CW$1 * ($B73*_c+'Input spectra'!$Q72))</f>
        <v>6.4972146386197855E-5</v>
      </c>
      <c r="CX73">
        <f>CX$2*EXP(- CX$1 * ($B73*_c+'Input spectra'!$Q72))</f>
        <v>3.6204925978728578E-5</v>
      </c>
      <c r="CY73">
        <f>CY$2*EXP(- CY$1 * ($B73*_c+'Input spectra'!$Q72))</f>
        <v>1.6822865003368534E-5</v>
      </c>
      <c r="CZ73">
        <f>CZ$2*EXP(- CZ$1 * ($B73*_c+'Input spectra'!$Q72))</f>
        <v>5.2605547753330703E-6</v>
      </c>
      <c r="DA73">
        <f>DA$2*EXP(- DA$1 * ($B73*_c+'Input spectra'!$Q72))</f>
        <v>3.3391835683014373E-7</v>
      </c>
      <c r="DB73">
        <f>DB$2*EXP(- DB$1 * ($B73*_c+'Input spectra'!$Q72))</f>
        <v>0</v>
      </c>
      <c r="DC73">
        <f>DC$2*EXP(- DC$1 * ($B73*_c+'Input spectra'!$Q72))</f>
        <v>0</v>
      </c>
      <c r="DD73">
        <f>DD$2*EXP(- DD$1 * ($B73*_c+'Input spectra'!$Q72))</f>
        <v>0</v>
      </c>
      <c r="DE73">
        <f>DE$2*EXP(- DE$1 * ($B73*_c+'Input spectra'!$Q72))</f>
        <v>0</v>
      </c>
      <c r="DF73">
        <f>DF$2*EXP(- DF$1 * ($B73*_c+'Input spectra'!$Q72))</f>
        <v>0</v>
      </c>
      <c r="DG73">
        <f>DG$2*EXP(- DG$1 * ($B73*_c+'Input spectra'!$Q72))</f>
        <v>0</v>
      </c>
      <c r="DH73">
        <f>DH$2*EXP(- DH$1 * ($B73*_c+'Input spectra'!$Q72))</f>
        <v>0</v>
      </c>
      <c r="DI73">
        <f>DI$2*EXP(- DI$1 * ($B73*_c+'Input spectra'!$Q72))</f>
        <v>0</v>
      </c>
      <c r="DJ73">
        <f>DJ$2*EXP(- DJ$1 * ($B73*_c+'Input spectra'!$Q72))</f>
        <v>0</v>
      </c>
      <c r="DK73">
        <f>DK$2*EXP(- DK$1 * ($B73*_c+'Input spectra'!$Q72))</f>
        <v>0</v>
      </c>
      <c r="DL73">
        <f>DL$2*EXP(- DL$1 * ($B73*_c+'Input spectra'!$Q72))</f>
        <v>0</v>
      </c>
      <c r="DM73">
        <f>DM$2*EXP(- DM$1 * ($B73*_c+'Input spectra'!$Q72))</f>
        <v>0</v>
      </c>
      <c r="DN73">
        <f>DN$2*EXP(- DN$1 * ($B73*_c+'Input spectra'!$Q72))</f>
        <v>0</v>
      </c>
      <c r="DO73">
        <f>DO$2*EXP(- DO$1 * ($B73*_c+'Input spectra'!$Q72))</f>
        <v>0</v>
      </c>
      <c r="DP73">
        <f>DP$2*EXP(- DP$1 * ($B73*_c+'Input spectra'!$Q72))</f>
        <v>0</v>
      </c>
      <c r="DQ73">
        <f>DQ$2*EXP(- DQ$1 * ($B73*_c+'Input spectra'!$Q72))</f>
        <v>0</v>
      </c>
      <c r="DR73">
        <f>DR$2*EXP(- DR$1 * ($B73*_c+'Input spectra'!$Q72))</f>
        <v>0</v>
      </c>
      <c r="DS73">
        <f>DS$2*EXP(- DS$1 * ($B73*_c+'Input spectra'!$Q72))</f>
        <v>0</v>
      </c>
      <c r="DT73">
        <f>DT$2*EXP(- DT$1 * ($B73*_c+'Input spectra'!$Q72))</f>
        <v>0</v>
      </c>
      <c r="DU73">
        <f>DU$2*EXP(- DU$1 * ($B73*_c+'Input spectra'!$Q72))</f>
        <v>0</v>
      </c>
      <c r="DV73">
        <f>DV$2*EXP(- DV$1 * ($B73*_c+'Input spectra'!$Q72))</f>
        <v>0</v>
      </c>
      <c r="DW73">
        <f>DW$2*EXP(- DW$1 * ($B73*_c+'Input spectra'!$Q72))</f>
        <v>0</v>
      </c>
      <c r="DX73">
        <f>DX$2*EXP(- DX$1 * ($B73*_c+'Input spectra'!$Q72))</f>
        <v>0</v>
      </c>
      <c r="DY73">
        <f>DY$2*EXP(- DY$1 * ($B73*_c+'Input spectra'!$Q72))</f>
        <v>0</v>
      </c>
      <c r="DZ73">
        <f>DZ$2*EXP(- DZ$1 * ($B73*_c+'Input spectra'!$Q72))</f>
        <v>0</v>
      </c>
      <c r="EA73">
        <f>EA$2*EXP(- EA$1 * ($B73*_c+'Input spectra'!$Q72))</f>
        <v>0</v>
      </c>
      <c r="EB73">
        <f>EB$2*EXP(- EB$1 * ($B73*_c+'Input spectra'!$Q72))</f>
        <v>0</v>
      </c>
      <c r="EC73">
        <f>EC$2*EXP(- EC$1 * ($B73*_c+'Input spectra'!$Q72))</f>
        <v>0</v>
      </c>
      <c r="ED73">
        <f>ED$2*EXP(- ED$1 * ($B73*_c+'Input spectra'!$Q72))</f>
        <v>0</v>
      </c>
      <c r="EE73">
        <f>EE$2*EXP(- EE$1 * ($B73*_c+'Input spectra'!$Q72))</f>
        <v>0</v>
      </c>
      <c r="EF73">
        <f>EF$2*EXP(- EF$1 * ($B73*_c+'Input spectra'!$Q72))</f>
        <v>0</v>
      </c>
      <c r="EG73">
        <f>EG$2*EXP(- EG$1 * ($B73*_c+'Input spectra'!$Q72))</f>
        <v>0</v>
      </c>
      <c r="EH73">
        <f>EH$2*EXP(- EH$1 * ($B73*_c+'Input spectra'!$Q72))</f>
        <v>0</v>
      </c>
      <c r="EI73">
        <f>EI$2*EXP(- EI$1 * ($B73*_c+'Input spectra'!$Q72))</f>
        <v>0</v>
      </c>
      <c r="EJ73">
        <f>EJ$2*EXP(- EJ$1 * ($B73*_c+'Input spectra'!$Q72))</f>
        <v>0</v>
      </c>
      <c r="EK73">
        <f>EK$2*EXP(- EK$1 * ($B73*_c+'Input spectra'!$Q72))</f>
        <v>0</v>
      </c>
      <c r="EL73">
        <f>EL$2*EXP(- EL$1 * ($B73*_c+'Input spectra'!$Q72))</f>
        <v>0</v>
      </c>
      <c r="EM73">
        <f>EM$2*EXP(- EM$1 * ($B73*_c+'Input spectra'!$Q72))</f>
        <v>0</v>
      </c>
      <c r="EN73">
        <f>EN$2*EXP(- EN$1 * ($B73*_c+'Input spectra'!$Q72))</f>
        <v>0</v>
      </c>
      <c r="EO73">
        <f>EO$2*EXP(- EO$1 * ($B73*_c+'Input spectra'!$Q72))</f>
        <v>0</v>
      </c>
      <c r="EP73">
        <f>EP$2*EXP(- EP$1 * ($B73*_c+'Input spectra'!$Q72))</f>
        <v>0</v>
      </c>
      <c r="EQ73">
        <f>EQ$2*EXP(- EQ$1 * ($B73*_c+'Input spectra'!$Q72))</f>
        <v>0</v>
      </c>
      <c r="ER73">
        <f>ER$2*EXP(- ER$1 * ($B73*_c+'Input spectra'!$Q72))</f>
        <v>0</v>
      </c>
      <c r="ES73">
        <f>ES$2*EXP(- ES$1 * ($B73*_c+'Input spectra'!$Q72))</f>
        <v>0</v>
      </c>
      <c r="ET73">
        <f>ET$2*EXP(- ET$1 * ($B73*_c+'Input spectra'!$Q72))</f>
        <v>0</v>
      </c>
      <c r="EU73">
        <f>EU$2*EXP(- EU$1 * ($B73*_c+'Input spectra'!$Q72))</f>
        <v>0</v>
      </c>
      <c r="EV73">
        <f>EV$2*EXP(- EV$1 * ($B73*_c+'Input spectra'!$Q72))</f>
        <v>0</v>
      </c>
      <c r="EW73">
        <f>EW$2*EXP(- EW$1 * ($B73*_c+'Input spectra'!$Q72))</f>
        <v>0</v>
      </c>
      <c r="EY73">
        <f t="shared" si="1"/>
        <v>0.86429586790704127</v>
      </c>
      <c r="FB73">
        <f>(1-EXP(-(B73*_c+'Input spectra'!$Q72)*_t))/2</f>
        <v>1.2714206299570763E-2</v>
      </c>
      <c r="FC73">
        <f>LN(1-FB73)/(-(B73*_c+'Input spectra'!$Q72))</f>
        <v>0.24839021311871518</v>
      </c>
    </row>
    <row r="74" spans="1:159" x14ac:dyDescent="0.25">
      <c r="A74">
        <v>635</v>
      </c>
      <c r="B74">
        <f>'Input spectra'!B73</f>
        <v>0</v>
      </c>
      <c r="C74">
        <f>C$2*EXP(- C$1 * ($B74*_c+'Input spectra'!$Q73))</f>
        <v>2.0653927966864227E-2</v>
      </c>
      <c r="D74">
        <f>D$2*EXP(- D$1 * ($B74*_c+'Input spectra'!$Q73))</f>
        <v>2.0398824604513505E-2</v>
      </c>
      <c r="E74">
        <f>E$2*EXP(- E$1 * ($B74*_c+'Input spectra'!$Q73))</f>
        <v>2.0145787869652609E-2</v>
      </c>
      <c r="F74">
        <f>F$2*EXP(- F$1 * ($B74*_c+'Input spectra'!$Q73))</f>
        <v>1.9894803308816201E-2</v>
      </c>
      <c r="G74">
        <f>G$2*EXP(- G$1 * ($B74*_c+'Input spectra'!$Q73))</f>
        <v>1.964585656225782E-2</v>
      </c>
      <c r="H74">
        <f>H$2*EXP(- H$1 * ($B74*_c+'Input spectra'!$Q73))</f>
        <v>1.9398933363369647E-2</v>
      </c>
      <c r="I74">
        <f>I$2*EXP(- I$1 * ($B74*_c+'Input spectra'!$Q73))</f>
        <v>1.9154019538105752E-2</v>
      </c>
      <c r="J74">
        <f>J$2*EXP(- J$1 * ($B74*_c+'Input spectra'!$Q73))</f>
        <v>1.8911101004408785E-2</v>
      </c>
      <c r="K74">
        <f>K$2*EXP(- K$1 * ($B74*_c+'Input spectra'!$Q73))</f>
        <v>1.8670163771640151E-2</v>
      </c>
      <c r="L74">
        <f>L$2*EXP(- L$1 * ($B74*_c+'Input spectra'!$Q73))</f>
        <v>1.8431193940013559E-2</v>
      </c>
      <c r="M74">
        <f>M$2*EXP(- M$1 * ($B74*_c+'Input spectra'!$Q73))</f>
        <v>1.8194177700032007E-2</v>
      </c>
      <c r="N74">
        <f>N$2*EXP(- N$1 * ($B74*_c+'Input spectra'!$Q73))</f>
        <v>1.7959101331928125E-2</v>
      </c>
      <c r="O74">
        <f>O$2*EXP(- O$1 * ($B74*_c+'Input spectra'!$Q73))</f>
        <v>1.7725951205107896E-2</v>
      </c>
      <c r="P74">
        <f>P$2*EXP(- P$1 * ($B74*_c+'Input spectra'!$Q73))</f>
        <v>1.7494713777597714E-2</v>
      </c>
      <c r="Q74">
        <f>Q$2*EXP(- Q$1 * ($B74*_c+'Input spectra'!$Q73))</f>
        <v>1.726537559549474E-2</v>
      </c>
      <c r="R74">
        <f>R$2*EXP(- R$1 * ($B74*_c+'Input spectra'!$Q73))</f>
        <v>1.7037923292420602E-2</v>
      </c>
      <c r="S74">
        <f>S$2*EXP(- S$1 * ($B74*_c+'Input spectra'!$Q73))</f>
        <v>1.681234358897836E-2</v>
      </c>
      <c r="T74">
        <f>T$2*EXP(- T$1 * ($B74*_c+'Input spectra'!$Q73))</f>
        <v>1.6588623292212702E-2</v>
      </c>
      <c r="U74">
        <f>U$2*EXP(- U$1 * ($B74*_c+'Input spectra'!$Q73))</f>
        <v>1.6366749295073448E-2</v>
      </c>
      <c r="V74">
        <f>V$2*EXP(- V$1 * ($B74*_c+'Input spectra'!$Q73))</f>
        <v>1.6146708575882233E-2</v>
      </c>
      <c r="W74">
        <f>W$2*EXP(- W$1 * ($B74*_c+'Input spectra'!$Q73))</f>
        <v>1.5928488197802401E-2</v>
      </c>
      <c r="X74">
        <f>X$2*EXP(- X$1 * ($B74*_c+'Input spectra'!$Q73))</f>
        <v>1.5712075308312097E-2</v>
      </c>
      <c r="Y74">
        <f>Y$2*EXP(- Y$1 * ($B74*_c+'Input spectra'!$Q73))</f>
        <v>1.5497457138680545E-2</v>
      </c>
      <c r="Z74">
        <f>Z$2*EXP(- Z$1 * ($B74*_c+'Input spectra'!$Q73))</f>
        <v>1.5284621003447419E-2</v>
      </c>
      <c r="AA74">
        <f>AA$2*EXP(- AA$1 * ($B74*_c+'Input spectra'!$Q73))</f>
        <v>1.5073554299905416E-2</v>
      </c>
      <c r="AB74">
        <f>AB$2*EXP(- AB$1 * ($B74*_c+'Input spectra'!$Q73))</f>
        <v>1.4864244507585906E-2</v>
      </c>
      <c r="AC74">
        <f>AC$2*EXP(- AC$1 * ($B74*_c+'Input spectra'!$Q73))</f>
        <v>1.4656679187747653E-2</v>
      </c>
      <c r="AD74">
        <f>AD$2*EXP(- AD$1 * ($B74*_c+'Input spectra'!$Q73))</f>
        <v>1.4450845982868681E-2</v>
      </c>
      <c r="AE74">
        <f>AE$2*EXP(- AE$1 * ($B74*_c+'Input spectra'!$Q73))</f>
        <v>1.4246732616141128E-2</v>
      </c>
      <c r="AF74">
        <f>AF$2*EXP(- AF$1 * ($B74*_c+'Input spectra'!$Q73))</f>
        <v>1.4044326890969176E-2</v>
      </c>
      <c r="AG74">
        <f>AG$2*EXP(- AG$1 * ($B74*_c+'Input spectra'!$Q73))</f>
        <v>1.3843616690470012E-2</v>
      </c>
      <c r="AH74">
        <f>AH$2*EXP(- AH$1 * ($B74*_c+'Input spectra'!$Q73))</f>
        <v>1.3644589976977773E-2</v>
      </c>
      <c r="AI74">
        <f>AI$2*EXP(- AI$1 * ($B74*_c+'Input spectra'!$Q73))</f>
        <v>1.3447234791550484E-2</v>
      </c>
      <c r="AJ74">
        <f>AJ$2*EXP(- AJ$1 * ($B74*_c+'Input spectra'!$Q73))</f>
        <v>1.3251539253479959E-2</v>
      </c>
      <c r="AK74">
        <f>AK$2*EXP(- AK$1 * ($B74*_c+'Input spectra'!$Q73))</f>
        <v>1.3057491559804691E-2</v>
      </c>
      <c r="AL74">
        <f>AL$2*EXP(- AL$1 * ($B74*_c+'Input spectra'!$Q73))</f>
        <v>1.2865079984825627E-2</v>
      </c>
      <c r="AM74">
        <f>AM$2*EXP(- AM$1 * ($B74*_c+'Input spectra'!$Q73))</f>
        <v>1.2674292879624882E-2</v>
      </c>
      <c r="AN74">
        <f>AN$2*EXP(- AN$1 * ($B74*_c+'Input spectra'!$Q73))</f>
        <v>1.2485118671587371E-2</v>
      </c>
      <c r="AO74">
        <f>AO$2*EXP(- AO$1 * ($B74*_c+'Input spectra'!$Q73))</f>
        <v>1.2297545863925299E-2</v>
      </c>
      <c r="AP74">
        <f>AP$2*EXP(- AP$1 * ($B74*_c+'Input spectra'!$Q73))</f>
        <v>1.2111563035205516E-2</v>
      </c>
      <c r="AQ74">
        <f>AQ$2*EXP(- AQ$1 * ($B74*_c+'Input spectra'!$Q73))</f>
        <v>1.1927158838879756E-2</v>
      </c>
      <c r="AR74">
        <f>AR$2*EXP(- AR$1 * ($B74*_c+'Input spectra'!$Q73))</f>
        <v>1.1744322002817675E-2</v>
      </c>
      <c r="AS74">
        <f>AS$2*EXP(- AS$1 * ($B74*_c+'Input spectra'!$Q73))</f>
        <v>1.1563041328842687E-2</v>
      </c>
      <c r="AT74">
        <f>AT$2*EXP(- AT$1 * ($B74*_c+'Input spectra'!$Q73))</f>
        <v>1.1383305692270687E-2</v>
      </c>
      <c r="AU74">
        <f>AU$2*EXP(- AU$1 * ($B74*_c+'Input spectra'!$Q73))</f>
        <v>1.1205104041451443E-2</v>
      </c>
      <c r="AV74">
        <f>AV$2*EXP(- AV$1 * ($B74*_c+'Input spectra'!$Q73))</f>
        <v>1.102842539731284E-2</v>
      </c>
      <c r="AW74">
        <f>AW$2*EXP(- AW$1 * ($B74*_c+'Input spectra'!$Q73))</f>
        <v>9.7972001787913036E-3</v>
      </c>
      <c r="AX74">
        <f>AX$2*EXP(- AX$1 * ($B74*_c+'Input spectra'!$Q73))</f>
        <v>8.3660535564224463E-3</v>
      </c>
      <c r="AY74">
        <f>AY$2*EXP(- AY$1 * ($B74*_c+'Input spectra'!$Q73))</f>
        <v>7.5261757260457716E-3</v>
      </c>
      <c r="AZ74">
        <f>AZ$2*EXP(- AZ$1 * ($B74*_c+'Input spectra'!$Q73))</f>
        <v>6.8896927623763697E-3</v>
      </c>
      <c r="BA74">
        <f>BA$2*EXP(- BA$1 * ($B74*_c+'Input spectra'!$Q73))</f>
        <v>6.3695153718711624E-3</v>
      </c>
      <c r="BB74">
        <f>BB$2*EXP(- BB$1 * ($B74*_c+'Input spectra'!$Q73))</f>
        <v>5.9278663554944528E-3</v>
      </c>
      <c r="BC74">
        <f>BC$2*EXP(- BC$1 * ($B74*_c+'Input spectra'!$Q73))</f>
        <v>5.544032573270373E-3</v>
      </c>
      <c r="BD74">
        <f>BD$2*EXP(- BD$1 * ($B74*_c+'Input spectra'!$Q73))</f>
        <v>5.2050937509560188E-3</v>
      </c>
      <c r="BE74">
        <f>BE$2*EXP(- BE$1 * ($B74*_c+'Input spectra'!$Q73))</f>
        <v>4.9022969885759325E-3</v>
      </c>
      <c r="BF74">
        <f>BF$2*EXP(- BF$1 * ($B74*_c+'Input spectra'!$Q73))</f>
        <v>4.6293618927191731E-3</v>
      </c>
      <c r="BG74">
        <f>BG$2*EXP(- BG$1 * ($B74*_c+'Input spectra'!$Q73))</f>
        <v>4.3815877300196673E-3</v>
      </c>
      <c r="BH74">
        <f>BH$2*EXP(- BH$1 * ($B74*_c+'Input spectra'!$Q73))</f>
        <v>4.1553406518290651E-3</v>
      </c>
      <c r="BI74">
        <f>BI$2*EXP(- BI$1 * ($B74*_c+'Input spectra'!$Q73))</f>
        <v>3.9477392101244617E-3</v>
      </c>
      <c r="BJ74">
        <f>BJ$2*EXP(- BJ$1 * ($B74*_c+'Input spectra'!$Q73))</f>
        <v>3.7564512432307321E-3</v>
      </c>
      <c r="BK74">
        <f>BK$2*EXP(- BK$1 * ($B74*_c+'Input spectra'!$Q73))</f>
        <v>3.5795570838414569E-3</v>
      </c>
      <c r="BL74">
        <f>BL$2*EXP(- BL$1 * ($B74*_c+'Input spectra'!$Q73))</f>
        <v>3.4154541930984184E-3</v>
      </c>
      <c r="BM74">
        <f>BM$2*EXP(- BM$1 * ($B74*_c+'Input spectra'!$Q73))</f>
        <v>3.2627887174808785E-3</v>
      </c>
      <c r="BN74">
        <f>BN$2*EXP(- BN$1 * ($B74*_c+'Input spectra'!$Q73))</f>
        <v>3.1204051396346395E-3</v>
      </c>
      <c r="BO74">
        <f>BO$2*EXP(- BO$1 * ($B74*_c+'Input spectra'!$Q73))</f>
        <v>2.9873084439793335E-3</v>
      </c>
      <c r="BP74">
        <f>BP$2*EXP(- BP$1 * ($B74*_c+'Input spectra'!$Q73))</f>
        <v>2.8626351563466801E-3</v>
      </c>
      <c r="BQ74">
        <f>BQ$2*EXP(- BQ$1 * ($B74*_c+'Input spectra'!$Q73))</f>
        <v>2.7456308144803666E-3</v>
      </c>
      <c r="BR74">
        <f>BR$2*EXP(- BR$1 * ($B74*_c+'Input spectra'!$Q73))</f>
        <v>2.6356321891337076E-3</v>
      </c>
      <c r="BS74">
        <f>BS$2*EXP(- BS$1 * ($B74*_c+'Input spectra'!$Q73))</f>
        <v>2.5320530747969814E-3</v>
      </c>
      <c r="BT74">
        <f>BT$2*EXP(- BT$1 * ($B74*_c+'Input spectra'!$Q73))</f>
        <v>2.4343728037813715E-3</v>
      </c>
      <c r="BU74">
        <f>BU$2*EXP(- BU$1 * ($B74*_c+'Input spectra'!$Q73))</f>
        <v>2.3421268665998699E-3</v>
      </c>
      <c r="BV74">
        <f>BV$2*EXP(- BV$1 * ($B74*_c+'Input spectra'!$Q73))</f>
        <v>2.2548991816130123E-3</v>
      </c>
      <c r="BW74">
        <f>BW$2*EXP(- BW$1 * ($B74*_c+'Input spectra'!$Q73))</f>
        <v>2.1723156705947852E-3</v>
      </c>
      <c r="BX74">
        <f>BX$2*EXP(- BX$1 * ($B74*_c+'Input spectra'!$Q73))</f>
        <v>2.0940388789282495E-3</v>
      </c>
      <c r="BY74">
        <f>BY$2*EXP(- BY$1 * ($B74*_c+'Input spectra'!$Q73))</f>
        <v>2.0197634392247676E-3</v>
      </c>
      <c r="BZ74">
        <f>BZ$2*EXP(- BZ$1 * ($B74*_c+'Input spectra'!$Q73))</f>
        <v>1.9492122217432213E-3</v>
      </c>
      <c r="CA74">
        <f>CA$2*EXP(- CA$1 * ($B74*_c+'Input spectra'!$Q73))</f>
        <v>1.8821330484705128E-3</v>
      </c>
      <c r="CB74">
        <f>CB$2*EXP(- CB$1 * ($B74*_c+'Input spectra'!$Q73))</f>
        <v>1.818295873158004E-3</v>
      </c>
      <c r="CC74">
        <f>CC$2*EXP(- CC$1 * ($B74*_c+'Input spectra'!$Q73))</f>
        <v>1.7574903491277857E-3</v>
      </c>
      <c r="CD74">
        <f>CD$2*EXP(- CD$1 * ($B74*_c+'Input spectra'!$Q73))</f>
        <v>1.6995237217878329E-3</v>
      </c>
      <c r="CE74">
        <f>CE$2*EXP(- CE$1 * ($B74*_c+'Input spectra'!$Q73))</f>
        <v>1.6442189946206307E-3</v>
      </c>
      <c r="CF74">
        <f>CF$2*EXP(- CF$1 * ($B74*_c+'Input spectra'!$Q73))</f>
        <v>1.5914133267329602E-3</v>
      </c>
      <c r="CG74">
        <f>CG$2*EXP(- CG$1 * ($B74*_c+'Input spectra'!$Q73))</f>
        <v>1.5409566274622365E-3</v>
      </c>
      <c r="CH74">
        <f>CH$2*EXP(- CH$1 * ($B74*_c+'Input spectra'!$Q73))</f>
        <v>1.4927103194635142E-3</v>
      </c>
      <c r="CI74">
        <f>CI$2*EXP(- CI$1 * ($B74*_c+'Input spectra'!$Q73))</f>
        <v>1.4465462464789474E-3</v>
      </c>
      <c r="CJ74">
        <f>CJ$2*EXP(- CJ$1 * ($B74*_c+'Input spectra'!$Q73))</f>
        <v>1.4023457058661918E-3</v>
      </c>
      <c r="CK74">
        <f>CK$2*EXP(- CK$1 * ($B74*_c+'Input spectra'!$Q73))</f>
        <v>1.3599985891237848E-3</v>
      </c>
      <c r="CL74">
        <f>CL$2*EXP(- CL$1 * ($B74*_c+'Input spectra'!$Q73))</f>
        <v>1.3194026162457548E-3</v>
      </c>
      <c r="CM74">
        <f>CM$2*EXP(- CM$1 * ($B74*_c+'Input spectra'!$Q73))</f>
        <v>1.2804626518779468E-3</v>
      </c>
      <c r="CN74">
        <f>CN$2*EXP(- CN$1 * ($B74*_c+'Input spectra'!$Q73))</f>
        <v>1.2430900930231242E-3</v>
      </c>
      <c r="CO74">
        <f>CO$2*EXP(- CO$1 * ($B74*_c+'Input spectra'!$Q73))</f>
        <v>1.2072023195204386E-3</v>
      </c>
      <c r="CP74">
        <f>CP$2*EXP(- CP$1 * ($B74*_c+'Input spectra'!$Q73))</f>
        <v>1.1727221997622939E-3</v>
      </c>
      <c r="CQ74">
        <f>CQ$2*EXP(- CQ$1 * ($B74*_c+'Input spectra'!$Q73))</f>
        <v>7.5452712859009165E-4</v>
      </c>
      <c r="CR74">
        <f>CR$2*EXP(- CR$1 * ($B74*_c+'Input spectra'!$Q73))</f>
        <v>4.8974311628200773E-4</v>
      </c>
      <c r="CS74">
        <f>CS$2*EXP(- CS$1 * ($B74*_c+'Input spectra'!$Q73))</f>
        <v>3.389347938524877E-4</v>
      </c>
      <c r="CT74">
        <f>CT$2*EXP(- CT$1 * ($B74*_c+'Input spectra'!$Q73))</f>
        <v>2.3562230974064058E-4</v>
      </c>
      <c r="CU74">
        <f>CU$2*EXP(- CU$1 * ($B74*_c+'Input spectra'!$Q73))</f>
        <v>1.6077484157308493E-4</v>
      </c>
      <c r="CV74">
        <f>CV$2*EXP(- CV$1 * ($B74*_c+'Input spectra'!$Q73))</f>
        <v>1.0561335156181103E-4</v>
      </c>
      <c r="CW74">
        <f>CW$2*EXP(- CW$1 * ($B74*_c+'Input spectra'!$Q73))</f>
        <v>6.5178961235984084E-5</v>
      </c>
      <c r="CX74">
        <f>CX$2*EXP(- CX$1 * ($B74*_c+'Input spectra'!$Q73))</f>
        <v>3.6321348857350071E-5</v>
      </c>
      <c r="CY74">
        <f>CY$2*EXP(- CY$1 * ($B74*_c+'Input spectra'!$Q73))</f>
        <v>1.6877509003083095E-5</v>
      </c>
      <c r="CZ74">
        <f>CZ$2*EXP(- CZ$1 * ($B74*_c+'Input spectra'!$Q73))</f>
        <v>5.2778132530869244E-6</v>
      </c>
      <c r="DA74">
        <f>DA$2*EXP(- DA$1 * ($B74*_c+'Input spectra'!$Q73))</f>
        <v>3.3502471839124812E-7</v>
      </c>
      <c r="DB74">
        <f>DB$2*EXP(- DB$1 * ($B74*_c+'Input spectra'!$Q73))</f>
        <v>0</v>
      </c>
      <c r="DC74">
        <f>DC$2*EXP(- DC$1 * ($B74*_c+'Input spectra'!$Q73))</f>
        <v>0</v>
      </c>
      <c r="DD74">
        <f>DD$2*EXP(- DD$1 * ($B74*_c+'Input spectra'!$Q73))</f>
        <v>0</v>
      </c>
      <c r="DE74">
        <f>DE$2*EXP(- DE$1 * ($B74*_c+'Input spectra'!$Q73))</f>
        <v>0</v>
      </c>
      <c r="DF74">
        <f>DF$2*EXP(- DF$1 * ($B74*_c+'Input spectra'!$Q73))</f>
        <v>0</v>
      </c>
      <c r="DG74">
        <f>DG$2*EXP(- DG$1 * ($B74*_c+'Input spectra'!$Q73))</f>
        <v>0</v>
      </c>
      <c r="DH74">
        <f>DH$2*EXP(- DH$1 * ($B74*_c+'Input spectra'!$Q73))</f>
        <v>0</v>
      </c>
      <c r="DI74">
        <f>DI$2*EXP(- DI$1 * ($B74*_c+'Input spectra'!$Q73))</f>
        <v>0</v>
      </c>
      <c r="DJ74">
        <f>DJ$2*EXP(- DJ$1 * ($B74*_c+'Input spectra'!$Q73))</f>
        <v>0</v>
      </c>
      <c r="DK74">
        <f>DK$2*EXP(- DK$1 * ($B74*_c+'Input spectra'!$Q73))</f>
        <v>0</v>
      </c>
      <c r="DL74">
        <f>DL$2*EXP(- DL$1 * ($B74*_c+'Input spectra'!$Q73))</f>
        <v>0</v>
      </c>
      <c r="DM74">
        <f>DM$2*EXP(- DM$1 * ($B74*_c+'Input spectra'!$Q73))</f>
        <v>0</v>
      </c>
      <c r="DN74">
        <f>DN$2*EXP(- DN$1 * ($B74*_c+'Input spectra'!$Q73))</f>
        <v>0</v>
      </c>
      <c r="DO74">
        <f>DO$2*EXP(- DO$1 * ($B74*_c+'Input spectra'!$Q73))</f>
        <v>0</v>
      </c>
      <c r="DP74">
        <f>DP$2*EXP(- DP$1 * ($B74*_c+'Input spectra'!$Q73))</f>
        <v>0</v>
      </c>
      <c r="DQ74">
        <f>DQ$2*EXP(- DQ$1 * ($B74*_c+'Input spectra'!$Q73))</f>
        <v>0</v>
      </c>
      <c r="DR74">
        <f>DR$2*EXP(- DR$1 * ($B74*_c+'Input spectra'!$Q73))</f>
        <v>0</v>
      </c>
      <c r="DS74">
        <f>DS$2*EXP(- DS$1 * ($B74*_c+'Input spectra'!$Q73))</f>
        <v>0</v>
      </c>
      <c r="DT74">
        <f>DT$2*EXP(- DT$1 * ($B74*_c+'Input spectra'!$Q73))</f>
        <v>0</v>
      </c>
      <c r="DU74">
        <f>DU$2*EXP(- DU$1 * ($B74*_c+'Input spectra'!$Q73))</f>
        <v>0</v>
      </c>
      <c r="DV74">
        <f>DV$2*EXP(- DV$1 * ($B74*_c+'Input spectra'!$Q73))</f>
        <v>0</v>
      </c>
      <c r="DW74">
        <f>DW$2*EXP(- DW$1 * ($B74*_c+'Input spectra'!$Q73))</f>
        <v>0</v>
      </c>
      <c r="DX74">
        <f>DX$2*EXP(- DX$1 * ($B74*_c+'Input spectra'!$Q73))</f>
        <v>0</v>
      </c>
      <c r="DY74">
        <f>DY$2*EXP(- DY$1 * ($B74*_c+'Input spectra'!$Q73))</f>
        <v>0</v>
      </c>
      <c r="DZ74">
        <f>DZ$2*EXP(- DZ$1 * ($B74*_c+'Input spectra'!$Q73))</f>
        <v>0</v>
      </c>
      <c r="EA74">
        <f>EA$2*EXP(- EA$1 * ($B74*_c+'Input spectra'!$Q73))</f>
        <v>0</v>
      </c>
      <c r="EB74">
        <f>EB$2*EXP(- EB$1 * ($B74*_c+'Input spectra'!$Q73))</f>
        <v>0</v>
      </c>
      <c r="EC74">
        <f>EC$2*EXP(- EC$1 * ($B74*_c+'Input spectra'!$Q73))</f>
        <v>0</v>
      </c>
      <c r="ED74">
        <f>ED$2*EXP(- ED$1 * ($B74*_c+'Input spectra'!$Q73))</f>
        <v>0</v>
      </c>
      <c r="EE74">
        <f>EE$2*EXP(- EE$1 * ($B74*_c+'Input spectra'!$Q73))</f>
        <v>0</v>
      </c>
      <c r="EF74">
        <f>EF$2*EXP(- EF$1 * ($B74*_c+'Input spectra'!$Q73))</f>
        <v>0</v>
      </c>
      <c r="EG74">
        <f>EG$2*EXP(- EG$1 * ($B74*_c+'Input spectra'!$Q73))</f>
        <v>0</v>
      </c>
      <c r="EH74">
        <f>EH$2*EXP(- EH$1 * ($B74*_c+'Input spectra'!$Q73))</f>
        <v>0</v>
      </c>
      <c r="EI74">
        <f>EI$2*EXP(- EI$1 * ($B74*_c+'Input spectra'!$Q73))</f>
        <v>0</v>
      </c>
      <c r="EJ74">
        <f>EJ$2*EXP(- EJ$1 * ($B74*_c+'Input spectra'!$Q73))</f>
        <v>0</v>
      </c>
      <c r="EK74">
        <f>EK$2*EXP(- EK$1 * ($B74*_c+'Input spectra'!$Q73))</f>
        <v>0</v>
      </c>
      <c r="EL74">
        <f>EL$2*EXP(- EL$1 * ($B74*_c+'Input spectra'!$Q73))</f>
        <v>0</v>
      </c>
      <c r="EM74">
        <f>EM$2*EXP(- EM$1 * ($B74*_c+'Input spectra'!$Q73))</f>
        <v>0</v>
      </c>
      <c r="EN74">
        <f>EN$2*EXP(- EN$1 * ($B74*_c+'Input spectra'!$Q73))</f>
        <v>0</v>
      </c>
      <c r="EO74">
        <f>EO$2*EXP(- EO$1 * ($B74*_c+'Input spectra'!$Q73))</f>
        <v>0</v>
      </c>
      <c r="EP74">
        <f>EP$2*EXP(- EP$1 * ($B74*_c+'Input spectra'!$Q73))</f>
        <v>0</v>
      </c>
      <c r="EQ74">
        <f>EQ$2*EXP(- EQ$1 * ($B74*_c+'Input spectra'!$Q73))</f>
        <v>0</v>
      </c>
      <c r="ER74">
        <f>ER$2*EXP(- ER$1 * ($B74*_c+'Input spectra'!$Q73))</f>
        <v>0</v>
      </c>
      <c r="ES74">
        <f>ES$2*EXP(- ES$1 * ($B74*_c+'Input spectra'!$Q73))</f>
        <v>0</v>
      </c>
      <c r="ET74">
        <f>ET$2*EXP(- ET$1 * ($B74*_c+'Input spectra'!$Q73))</f>
        <v>0</v>
      </c>
      <c r="EU74">
        <f>EU$2*EXP(- EU$1 * ($B74*_c+'Input spectra'!$Q73))</f>
        <v>0</v>
      </c>
      <c r="EV74">
        <f>EV$2*EXP(- EV$1 * ($B74*_c+'Input spectra'!$Q73))</f>
        <v>0</v>
      </c>
      <c r="EW74">
        <f>EW$2*EXP(- EW$1 * ($B74*_c+'Input spectra'!$Q73))</f>
        <v>0</v>
      </c>
      <c r="EY74">
        <f t="shared" si="1"/>
        <v>0.86505905547525197</v>
      </c>
      <c r="FB74">
        <f>(1-EXP(-(B74*_c+'Input spectra'!$Q73)*_t))/2</f>
        <v>1.2635188105347972E-2</v>
      </c>
      <c r="FC74">
        <f>LN(1-FB74)/(-(B74*_c+'Input spectra'!$Q73))</f>
        <v>0.24840034645298575</v>
      </c>
    </row>
    <row r="75" spans="1:159" x14ac:dyDescent="0.25">
      <c r="A75">
        <v>640</v>
      </c>
      <c r="B75">
        <f>'Input spectra'!B74</f>
        <v>0</v>
      </c>
      <c r="C75">
        <f>C$2*EXP(- C$1 * ($B75*_c+'Input spectra'!$Q74))</f>
        <v>2.0653927966864227E-2</v>
      </c>
      <c r="D75">
        <f>D$2*EXP(- D$1 * ($B75*_c+'Input spectra'!$Q74))</f>
        <v>2.039948613569818E-2</v>
      </c>
      <c r="E75">
        <f>E$2*EXP(- E$1 * ($B75*_c+'Input spectra'!$Q74))</f>
        <v>2.0147094541313502E-2</v>
      </c>
      <c r="F75">
        <f>F$2*EXP(- F$1 * ($B75*_c+'Input spectra'!$Q74))</f>
        <v>1.9896738929108853E-2</v>
      </c>
      <c r="G75">
        <f>G$2*EXP(- G$1 * ($B75*_c+'Input spectra'!$Q74))</f>
        <v>1.9648405136351854E-2</v>
      </c>
      <c r="H75">
        <f>H$2*EXP(- H$1 * ($B75*_c+'Input spectra'!$Q74))</f>
        <v>1.9402079091613809E-2</v>
      </c>
      <c r="I75">
        <f>I$2*EXP(- I$1 * ($B75*_c+'Input spectra'!$Q74))</f>
        <v>1.9157746814207795E-2</v>
      </c>
      <c r="J75">
        <f>J$2*EXP(- J$1 * ($B75*_c+'Input spectra'!$Q74))</f>
        <v>1.8915394413630073E-2</v>
      </c>
      <c r="K75">
        <f>K$2*EXP(- K$1 * ($B75*_c+'Input spectra'!$Q74))</f>
        <v>1.8675008089004904E-2</v>
      </c>
      <c r="L75">
        <f>L$2*EXP(- L$1 * ($B75*_c+'Input spectra'!$Q74))</f>
        <v>1.8436574128532609E-2</v>
      </c>
      <c r="M75">
        <f>M$2*EXP(- M$1 * ($B75*_c+'Input spectra'!$Q74))</f>
        <v>1.8200078908940948E-2</v>
      </c>
      <c r="N75">
        <f>N$2*EXP(- N$1 * ($B75*_c+'Input spectra'!$Q74))</f>
        <v>1.796550889493977E-2</v>
      </c>
      <c r="O75">
        <f>O$2*EXP(- O$1 * ($B75*_c+'Input spectra'!$Q74))</f>
        <v>1.7732850638678934E-2</v>
      </c>
      <c r="P75">
        <f>P$2*EXP(- P$1 * ($B75*_c+'Input spectra'!$Q74))</f>
        <v>1.7502090779209445E-2</v>
      </c>
      <c r="Q75">
        <f>Q$2*EXP(- Q$1 * ($B75*_c+'Input spectra'!$Q74))</f>
        <v>1.7273216041947804E-2</v>
      </c>
      <c r="R75">
        <f>R$2*EXP(- R$1 * ($B75*_c+'Input spectra'!$Q74))</f>
        <v>1.7046213238143579E-2</v>
      </c>
      <c r="S75">
        <f>S$2*EXP(- S$1 * ($B75*_c+'Input spectra'!$Q74))</f>
        <v>1.6821069264350143E-2</v>
      </c>
      <c r="T75">
        <f>T$2*EXP(- T$1 * ($B75*_c+'Input spectra'!$Q74))</f>
        <v>1.659777110189857E-2</v>
      </c>
      <c r="U75">
        <f>U$2*EXP(- U$1 * ($B75*_c+'Input spectra'!$Q74))</f>
        <v>1.6376305816374667E-2</v>
      </c>
      <c r="V75">
        <f>V$2*EXP(- V$1 * ($B75*_c+'Input spectra'!$Q74))</f>
        <v>1.6156660557099155E-2</v>
      </c>
      <c r="W75">
        <f>W$2*EXP(- W$1 * ($B75*_c+'Input spectra'!$Q74))</f>
        <v>1.5938822556610943E-2</v>
      </c>
      <c r="X75">
        <f>X$2*EXP(- X$1 * ($B75*_c+'Input spectra'!$Q74))</f>
        <v>1.5722779130153471E-2</v>
      </c>
      <c r="Y75">
        <f>Y$2*EXP(- Y$1 * ($B75*_c+'Input spectra'!$Q74))</f>
        <v>1.5508517675164153E-2</v>
      </c>
      <c r="Z75">
        <f>Z$2*EXP(- Z$1 * ($B75*_c+'Input spectra'!$Q74))</f>
        <v>1.5296025670766853E-2</v>
      </c>
      <c r="AA75">
        <f>AA$2*EXP(- AA$1 * ($B75*_c+'Input spectra'!$Q74))</f>
        <v>1.5085290677267407E-2</v>
      </c>
      <c r="AB75">
        <f>AB$2*EXP(- AB$1 * ($B75*_c+'Input spectra'!$Q74))</f>
        <v>1.4876300335652152E-2</v>
      </c>
      <c r="AC75">
        <f>AC$2*EXP(- AC$1 * ($B75*_c+'Input spectra'!$Q74))</f>
        <v>1.4669042367089451E-2</v>
      </c>
      <c r="AD75">
        <f>AD$2*EXP(- AD$1 * ($B75*_c+'Input spectra'!$Q74))</f>
        <v>1.4463504572434215E-2</v>
      </c>
      <c r="AE75">
        <f>AE$2*EXP(- AE$1 * ($B75*_c+'Input spectra'!$Q74))</f>
        <v>1.4259674831735384E-2</v>
      </c>
      <c r="AF75">
        <f>AF$2*EXP(- AF$1 * ($B75*_c+'Input spectra'!$Q74))</f>
        <v>1.405754110374632E-2</v>
      </c>
      <c r="AG75">
        <f>AG$2*EXP(- AG$1 * ($B75*_c+'Input spectra'!$Q74))</f>
        <v>1.3857091425438202E-2</v>
      </c>
      <c r="AH75">
        <f>AH$2*EXP(- AH$1 * ($B75*_c+'Input spectra'!$Q74))</f>
        <v>1.3658313911516258E-2</v>
      </c>
      <c r="AI75">
        <f>AI$2*EXP(- AI$1 * ($B75*_c+'Input spectra'!$Q74))</f>
        <v>1.3461196753938939E-2</v>
      </c>
      <c r="AJ75">
        <f>AJ$2*EXP(- AJ$1 * ($B75*_c+'Input spectra'!$Q74))</f>
        <v>1.326572822143994E-2</v>
      </c>
      <c r="AK75">
        <f>AK$2*EXP(- AK$1 * ($B75*_c+'Input spectra'!$Q74))</f>
        <v>1.3071896659053126E-2</v>
      </c>
      <c r="AL75">
        <f>AL$2*EXP(- AL$1 * ($B75*_c+'Input spectra'!$Q74))</f>
        <v>1.2879690487640257E-2</v>
      </c>
      <c r="AM75">
        <f>AM$2*EXP(- AM$1 * ($B75*_c+'Input spectra'!$Q74))</f>
        <v>1.2689098203421557E-2</v>
      </c>
      <c r="AN75">
        <f>AN$2*EXP(- AN$1 * ($B75*_c+'Input spectra'!$Q74))</f>
        <v>1.2500108377509108E-2</v>
      </c>
      <c r="AO75">
        <f>AO$2*EXP(- AO$1 * ($B75*_c+'Input spectra'!$Q74))</f>
        <v>1.2312709655443026E-2</v>
      </c>
      <c r="AP75">
        <f>AP$2*EXP(- AP$1 * ($B75*_c+'Input spectra'!$Q74))</f>
        <v>1.2126890756730407E-2</v>
      </c>
      <c r="AQ75">
        <f>AQ$2*EXP(- AQ$1 * ($B75*_c+'Input spectra'!$Q74))</f>
        <v>1.1942640474387062E-2</v>
      </c>
      <c r="AR75">
        <f>AR$2*EXP(- AR$1 * ($B75*_c+'Input spectra'!$Q74))</f>
        <v>1.1759947674481975E-2</v>
      </c>
      <c r="AS75">
        <f>AS$2*EXP(- AS$1 * ($B75*_c+'Input spectra'!$Q74))</f>
        <v>1.1578801295684487E-2</v>
      </c>
      <c r="AT75">
        <f>AT$2*EXP(- AT$1 * ($B75*_c+'Input spectra'!$Q74))</f>
        <v>1.1399190348814236E-2</v>
      </c>
      <c r="AU75">
        <f>AU$2*EXP(- AU$1 * ($B75*_c+'Input spectra'!$Q74))</f>
        <v>1.122110391639373E-2</v>
      </c>
      <c r="AV75">
        <f>AV$2*EXP(- AV$1 * ($B75*_c+'Input spectra'!$Q74))</f>
        <v>1.1044531152203664E-2</v>
      </c>
      <c r="AW75">
        <f>AW$2*EXP(- AW$1 * ($B75*_c+'Input spectra'!$Q74))</f>
        <v>9.8118260558659898E-3</v>
      </c>
      <c r="AX75">
        <f>AX$2*EXP(- AX$1 * ($B75*_c+'Input spectra'!$Q74))</f>
        <v>8.3788146427804262E-3</v>
      </c>
      <c r="AY75">
        <f>AY$2*EXP(- AY$1 * ($B75*_c+'Input spectra'!$Q74))</f>
        <v>7.5379001573054128E-3</v>
      </c>
      <c r="AZ75">
        <f>AZ$2*EXP(- AZ$1 * ($B75*_c+'Input spectra'!$Q74))</f>
        <v>6.9006494472831758E-3</v>
      </c>
      <c r="BA75">
        <f>BA$2*EXP(- BA$1 * ($B75*_c+'Input spectra'!$Q74))</f>
        <v>6.379851709220479E-3</v>
      </c>
      <c r="BB75">
        <f>BB$2*EXP(- BB$1 * ($B75*_c+'Input spectra'!$Q74))</f>
        <v>5.9376785444850934E-3</v>
      </c>
      <c r="BC75">
        <f>BC$2*EXP(- BC$1 * ($B75*_c+'Input spectra'!$Q74))</f>
        <v>5.5533895055286751E-3</v>
      </c>
      <c r="BD75">
        <f>BD$2*EXP(- BD$1 * ($B75*_c+'Input spectra'!$Q74))</f>
        <v>5.2140477251447735E-3</v>
      </c>
      <c r="BE75">
        <f>BE$2*EXP(- BE$1 * ($B75*_c+'Input spectra'!$Q74))</f>
        <v>4.9108893361002335E-3</v>
      </c>
      <c r="BF75">
        <f>BF$2*EXP(- BF$1 * ($B75*_c+'Input spectra'!$Q74))</f>
        <v>4.6376262545305674E-3</v>
      </c>
      <c r="BG75">
        <f>BG$2*EXP(- BG$1 * ($B75*_c+'Input spectra'!$Q74))</f>
        <v>4.3895521120381215E-3</v>
      </c>
      <c r="BH75">
        <f>BH$2*EXP(- BH$1 * ($B75*_c+'Input spectra'!$Q74))</f>
        <v>4.1630287881775268E-3</v>
      </c>
      <c r="BI75">
        <f>BI$2*EXP(- BI$1 * ($B75*_c+'Input spectra'!$Q74))</f>
        <v>3.9551715075582831E-3</v>
      </c>
      <c r="BJ75">
        <f>BJ$2*EXP(- BJ$1 * ($B75*_c+'Input spectra'!$Q74))</f>
        <v>3.7636454587628683E-3</v>
      </c>
      <c r="BK75">
        <f>BK$2*EXP(- BK$1 * ($B75*_c+'Input spectra'!$Q74))</f>
        <v>3.5865288251507579E-3</v>
      </c>
      <c r="BL75">
        <f>BL$2*EXP(- BL$1 * ($B75*_c+'Input spectra'!$Q74))</f>
        <v>3.4222172970906949E-3</v>
      </c>
      <c r="BM75">
        <f>BM$2*EXP(- BM$1 * ($B75*_c+'Input spectra'!$Q74))</f>
        <v>3.2693555426022754E-3</v>
      </c>
      <c r="BN75">
        <f>BN$2*EXP(- BN$1 * ($B75*_c+'Input spectra'!$Q74))</f>
        <v>3.126786795602487E-3</v>
      </c>
      <c r="BO75">
        <f>BO$2*EXP(- BO$1 * ($B75*_c+'Input spectra'!$Q74))</f>
        <v>2.9935149751186057E-3</v>
      </c>
      <c r="BP75">
        <f>BP$2*EXP(- BP$1 * ($B75*_c+'Input spectra'!$Q74))</f>
        <v>2.868675689883457E-3</v>
      </c>
      <c r="BQ75">
        <f>BQ$2*EXP(- BQ$1 * ($B75*_c+'Input spectra'!$Q74))</f>
        <v>2.7515136819268298E-3</v>
      </c>
      <c r="BR75">
        <f>BR$2*EXP(- BR$1 * ($B75*_c+'Input spectra'!$Q74))</f>
        <v>2.6413650267067242E-3</v>
      </c>
      <c r="BS75">
        <f>BS$2*EXP(- BS$1 * ($B75*_c+'Input spectra'!$Q74))</f>
        <v>2.5376429072854986E-3</v>
      </c>
      <c r="BT75">
        <f>BT$2*EXP(- BT$1 * ($B75*_c+'Input spectra'!$Q74))</f>
        <v>2.4398261151937976E-3</v>
      </c>
      <c r="BU75">
        <f>BU$2*EXP(- BU$1 * ($B75*_c+'Input spectra'!$Q74))</f>
        <v>2.3474496601395708E-3</v>
      </c>
      <c r="BV75">
        <f>BV$2*EXP(- BV$1 * ($B75*_c+'Input spectra'!$Q74))</f>
        <v>2.2600970309555172E-3</v>
      </c>
      <c r="BW75">
        <f>BW$2*EXP(- BW$1 * ($B75*_c+'Input spectra'!$Q74))</f>
        <v>2.17739376401272E-3</v>
      </c>
      <c r="BX75">
        <f>BX$2*EXP(- BX$1 * ($B75*_c+'Input spectra'!$Q74))</f>
        <v>2.0990020574877116E-3</v>
      </c>
      <c r="BY75">
        <f>BY$2*EXP(- BY$1 * ($B75*_c+'Input spectra'!$Q74))</f>
        <v>2.0246162300309807E-3</v>
      </c>
      <c r="BZ75">
        <f>BZ$2*EXP(- BZ$1 * ($B75*_c+'Input spectra'!$Q74))</f>
        <v>1.953958867023708E-3</v>
      </c>
      <c r="CA75">
        <f>CA$2*EXP(- CA$1 * ($B75*_c+'Input spectra'!$Q74))</f>
        <v>1.8867775311363498E-3</v>
      </c>
      <c r="CB75">
        <f>CB$2*EXP(- CB$1 * ($B75*_c+'Input spectra'!$Q74))</f>
        <v>1.8228419393676335E-3</v>
      </c>
      <c r="CC75">
        <f>CC$2*EXP(- CC$1 * ($B75*_c+'Input spectra'!$Q74))</f>
        <v>1.7619415282857996E-3</v>
      </c>
      <c r="CD75">
        <f>CD$2*EXP(- CD$1 * ($B75*_c+'Input spectra'!$Q74))</f>
        <v>1.7038833443375674E-3</v>
      </c>
      <c r="CE75">
        <f>CE$2*EXP(- CE$1 * ($B75*_c+'Input spectra'!$Q74))</f>
        <v>1.6484902079301692E-3</v>
      </c>
      <c r="CF75">
        <f>CF$2*EXP(- CF$1 * ($B75*_c+'Input spectra'!$Q74))</f>
        <v>1.5955991093260895E-3</v>
      </c>
      <c r="CG75">
        <f>CG$2*EXP(- CG$1 * ($B75*_c+'Input spectra'!$Q74))</f>
        <v>1.5450598018066956E-3</v>
      </c>
      <c r="CH75">
        <f>CH$2*EXP(- CH$1 * ($B75*_c+'Input spectra'!$Q74))</f>
        <v>1.4967335634966726E-3</v>
      </c>
      <c r="CI75">
        <f>CI$2*EXP(- CI$1 * ($B75*_c+'Input spectra'!$Q74))</f>
        <v>1.4504921040244423E-3</v>
      </c>
      <c r="CJ75">
        <f>CJ$2*EXP(- CJ$1 * ($B75*_c+'Input spectra'!$Q74))</f>
        <v>1.406216596072984E-3</v>
      </c>
      <c r="CK75">
        <f>CK$2*EXP(- CK$1 * ($B75*_c+'Input spectra'!$Q74))</f>
        <v>1.3637968150406318E-3</v>
      </c>
      <c r="CL75">
        <f>CL$2*EXP(- CL$1 * ($B75*_c+'Input spectra'!$Q74))</f>
        <v>1.3231303726286585E-3</v>
      </c>
      <c r="CM75">
        <f>CM$2*EXP(- CM$1 * ($B75*_c+'Input spectra'!$Q74))</f>
        <v>1.2841220323150805E-3</v>
      </c>
      <c r="CN75">
        <f>CN$2*EXP(- CN$1 * ($B75*_c+'Input spectra'!$Q74))</f>
        <v>1.2466830964507289E-3</v>
      </c>
      <c r="CO75">
        <f>CO$2*EXP(- CO$1 * ($B75*_c+'Input spectra'!$Q74))</f>
        <v>1.2107308561938009E-3</v>
      </c>
      <c r="CP75">
        <f>CP$2*EXP(- CP$1 * ($B75*_c+'Input spectra'!$Q74))</f>
        <v>1.1761880967379177E-3</v>
      </c>
      <c r="CQ75">
        <f>CQ$2*EXP(- CQ$1 * ($B75*_c+'Input spectra'!$Q74))</f>
        <v>7.5678162133609444E-4</v>
      </c>
      <c r="CR75">
        <f>CR$2*EXP(- CR$1 * ($B75*_c+'Input spectra'!$Q74))</f>
        <v>4.91222376201133E-4</v>
      </c>
      <c r="CS75">
        <f>CS$2*EXP(- CS$1 * ($B75*_c+'Input spectra'!$Q74))</f>
        <v>3.3996956486599829E-4</v>
      </c>
      <c r="CT75">
        <f>CT$2*EXP(- CT$1 * ($B75*_c+'Input spectra'!$Q74))</f>
        <v>2.3634933132792902E-4</v>
      </c>
      <c r="CU75">
        <f>CU$2*EXP(- CU$1 * ($B75*_c+'Input spectra'!$Q74))</f>
        <v>1.6127614844867324E-4</v>
      </c>
      <c r="CV75">
        <f>CV$2*EXP(- CV$1 * ($B75*_c+'Input spectra'!$Q74))</f>
        <v>1.0594609687155954E-4</v>
      </c>
      <c r="CW75">
        <f>CW$2*EXP(- CW$1 * ($B75*_c+'Input spectra'!$Q74))</f>
        <v>6.5386434404518813E-5</v>
      </c>
      <c r="CX75">
        <f>CX$2*EXP(- CX$1 * ($B75*_c+'Input spectra'!$Q74))</f>
        <v>3.6438146112836083E-5</v>
      </c>
      <c r="CY75">
        <f>CY$2*EXP(- CY$1 * ($B75*_c+'Input spectra'!$Q74))</f>
        <v>1.693233049733883E-5</v>
      </c>
      <c r="CZ75">
        <f>CZ$2*EXP(- CZ$1 * ($B75*_c+'Input spectra'!$Q74))</f>
        <v>5.295128351305183E-6</v>
      </c>
      <c r="DA75">
        <f>DA$2*EXP(- DA$1 * ($B75*_c+'Input spectra'!$Q74))</f>
        <v>3.3613474562654793E-7</v>
      </c>
      <c r="DB75">
        <f>DB$2*EXP(- DB$1 * ($B75*_c+'Input spectra'!$Q74))</f>
        <v>0</v>
      </c>
      <c r="DC75">
        <f>DC$2*EXP(- DC$1 * ($B75*_c+'Input spectra'!$Q74))</f>
        <v>0</v>
      </c>
      <c r="DD75">
        <f>DD$2*EXP(- DD$1 * ($B75*_c+'Input spectra'!$Q74))</f>
        <v>0</v>
      </c>
      <c r="DE75">
        <f>DE$2*EXP(- DE$1 * ($B75*_c+'Input spectra'!$Q74))</f>
        <v>0</v>
      </c>
      <c r="DF75">
        <f>DF$2*EXP(- DF$1 * ($B75*_c+'Input spectra'!$Q74))</f>
        <v>0</v>
      </c>
      <c r="DG75">
        <f>DG$2*EXP(- DG$1 * ($B75*_c+'Input spectra'!$Q74))</f>
        <v>0</v>
      </c>
      <c r="DH75">
        <f>DH$2*EXP(- DH$1 * ($B75*_c+'Input spectra'!$Q74))</f>
        <v>0</v>
      </c>
      <c r="DI75">
        <f>DI$2*EXP(- DI$1 * ($B75*_c+'Input spectra'!$Q74))</f>
        <v>0</v>
      </c>
      <c r="DJ75">
        <f>DJ$2*EXP(- DJ$1 * ($B75*_c+'Input spectra'!$Q74))</f>
        <v>0</v>
      </c>
      <c r="DK75">
        <f>DK$2*EXP(- DK$1 * ($B75*_c+'Input spectra'!$Q74))</f>
        <v>0</v>
      </c>
      <c r="DL75">
        <f>DL$2*EXP(- DL$1 * ($B75*_c+'Input spectra'!$Q74))</f>
        <v>0</v>
      </c>
      <c r="DM75">
        <f>DM$2*EXP(- DM$1 * ($B75*_c+'Input spectra'!$Q74))</f>
        <v>0</v>
      </c>
      <c r="DN75">
        <f>DN$2*EXP(- DN$1 * ($B75*_c+'Input spectra'!$Q74))</f>
        <v>0</v>
      </c>
      <c r="DO75">
        <f>DO$2*EXP(- DO$1 * ($B75*_c+'Input spectra'!$Q74))</f>
        <v>0</v>
      </c>
      <c r="DP75">
        <f>DP$2*EXP(- DP$1 * ($B75*_c+'Input spectra'!$Q74))</f>
        <v>0</v>
      </c>
      <c r="DQ75">
        <f>DQ$2*EXP(- DQ$1 * ($B75*_c+'Input spectra'!$Q74))</f>
        <v>0</v>
      </c>
      <c r="DR75">
        <f>DR$2*EXP(- DR$1 * ($B75*_c+'Input spectra'!$Q74))</f>
        <v>0</v>
      </c>
      <c r="DS75">
        <f>DS$2*EXP(- DS$1 * ($B75*_c+'Input spectra'!$Q74))</f>
        <v>0</v>
      </c>
      <c r="DT75">
        <f>DT$2*EXP(- DT$1 * ($B75*_c+'Input spectra'!$Q74))</f>
        <v>0</v>
      </c>
      <c r="DU75">
        <f>DU$2*EXP(- DU$1 * ($B75*_c+'Input spectra'!$Q74))</f>
        <v>0</v>
      </c>
      <c r="DV75">
        <f>DV$2*EXP(- DV$1 * ($B75*_c+'Input spectra'!$Q74))</f>
        <v>0</v>
      </c>
      <c r="DW75">
        <f>DW$2*EXP(- DW$1 * ($B75*_c+'Input spectra'!$Q74))</f>
        <v>0</v>
      </c>
      <c r="DX75">
        <f>DX$2*EXP(- DX$1 * ($B75*_c+'Input spectra'!$Q74))</f>
        <v>0</v>
      </c>
      <c r="DY75">
        <f>DY$2*EXP(- DY$1 * ($B75*_c+'Input spectra'!$Q74))</f>
        <v>0</v>
      </c>
      <c r="DZ75">
        <f>DZ$2*EXP(- DZ$1 * ($B75*_c+'Input spectra'!$Q74))</f>
        <v>0</v>
      </c>
      <c r="EA75">
        <f>EA$2*EXP(- EA$1 * ($B75*_c+'Input spectra'!$Q74))</f>
        <v>0</v>
      </c>
      <c r="EB75">
        <f>EB$2*EXP(- EB$1 * ($B75*_c+'Input spectra'!$Q74))</f>
        <v>0</v>
      </c>
      <c r="EC75">
        <f>EC$2*EXP(- EC$1 * ($B75*_c+'Input spectra'!$Q74))</f>
        <v>0</v>
      </c>
      <c r="ED75">
        <f>ED$2*EXP(- ED$1 * ($B75*_c+'Input spectra'!$Q74))</f>
        <v>0</v>
      </c>
      <c r="EE75">
        <f>EE$2*EXP(- EE$1 * ($B75*_c+'Input spectra'!$Q74))</f>
        <v>0</v>
      </c>
      <c r="EF75">
        <f>EF$2*EXP(- EF$1 * ($B75*_c+'Input spectra'!$Q74))</f>
        <v>0</v>
      </c>
      <c r="EG75">
        <f>EG$2*EXP(- EG$1 * ($B75*_c+'Input spectra'!$Q74))</f>
        <v>0</v>
      </c>
      <c r="EH75">
        <f>EH$2*EXP(- EH$1 * ($B75*_c+'Input spectra'!$Q74))</f>
        <v>0</v>
      </c>
      <c r="EI75">
        <f>EI$2*EXP(- EI$1 * ($B75*_c+'Input spectra'!$Q74))</f>
        <v>0</v>
      </c>
      <c r="EJ75">
        <f>EJ$2*EXP(- EJ$1 * ($B75*_c+'Input spectra'!$Q74))</f>
        <v>0</v>
      </c>
      <c r="EK75">
        <f>EK$2*EXP(- EK$1 * ($B75*_c+'Input spectra'!$Q74))</f>
        <v>0</v>
      </c>
      <c r="EL75">
        <f>EL$2*EXP(- EL$1 * ($B75*_c+'Input spectra'!$Q74))</f>
        <v>0</v>
      </c>
      <c r="EM75">
        <f>EM$2*EXP(- EM$1 * ($B75*_c+'Input spectra'!$Q74))</f>
        <v>0</v>
      </c>
      <c r="EN75">
        <f>EN$2*EXP(- EN$1 * ($B75*_c+'Input spectra'!$Q74))</f>
        <v>0</v>
      </c>
      <c r="EO75">
        <f>EO$2*EXP(- EO$1 * ($B75*_c+'Input spectra'!$Q74))</f>
        <v>0</v>
      </c>
      <c r="EP75">
        <f>EP$2*EXP(- EP$1 * ($B75*_c+'Input spectra'!$Q74))</f>
        <v>0</v>
      </c>
      <c r="EQ75">
        <f>EQ$2*EXP(- EQ$1 * ($B75*_c+'Input spectra'!$Q74))</f>
        <v>0</v>
      </c>
      <c r="ER75">
        <f>ER$2*EXP(- ER$1 * ($B75*_c+'Input spectra'!$Q74))</f>
        <v>0</v>
      </c>
      <c r="ES75">
        <f>ES$2*EXP(- ES$1 * ($B75*_c+'Input spectra'!$Q74))</f>
        <v>0</v>
      </c>
      <c r="ET75">
        <f>ET$2*EXP(- ET$1 * ($B75*_c+'Input spectra'!$Q74))</f>
        <v>0</v>
      </c>
      <c r="EU75">
        <f>EU$2*EXP(- EU$1 * ($B75*_c+'Input spectra'!$Q74))</f>
        <v>0</v>
      </c>
      <c r="EV75">
        <f>EV$2*EXP(- EV$1 * ($B75*_c+'Input spectra'!$Q74))</f>
        <v>0</v>
      </c>
      <c r="EW75">
        <f>EW$2*EXP(- EW$1 * ($B75*_c+'Input spectra'!$Q74))</f>
        <v>0</v>
      </c>
      <c r="EY75">
        <f t="shared" si="1"/>
        <v>0.86582329474193276</v>
      </c>
      <c r="FB75">
        <f>(1-EXP(-(B75*_c+'Input spectra'!$Q74)*_t))/2</f>
        <v>1.255615709754615E-2</v>
      </c>
      <c r="FC75">
        <f>LN(1-FB75)/(-(B75*_c+'Input spectra'!$Q74))</f>
        <v>0.24841047979777059</v>
      </c>
    </row>
    <row r="76" spans="1:159" x14ac:dyDescent="0.25">
      <c r="A76">
        <v>645</v>
      </c>
      <c r="B76">
        <f>'Input spectra'!B75</f>
        <v>0</v>
      </c>
      <c r="C76">
        <f>C$2*EXP(- C$1 * ($B76*_c+'Input spectra'!$Q75))</f>
        <v>2.0653927966864227E-2</v>
      </c>
      <c r="D76">
        <f>D$2*EXP(- D$1 * ($B76*_c+'Input spectra'!$Q75))</f>
        <v>2.0400147688336225E-2</v>
      </c>
      <c r="E76">
        <f>E$2*EXP(- E$1 * ($B76*_c+'Input spectra'!$Q75))</f>
        <v>2.0148401297726146E-2</v>
      </c>
      <c r="F76">
        <f>F$2*EXP(- F$1 * ($B76*_c+'Input spectra'!$Q75))</f>
        <v>1.9898674737723342E-2</v>
      </c>
      <c r="G76">
        <f>G$2*EXP(- G$1 * ($B76*_c+'Input spectra'!$Q75))</f>
        <v>1.9650954041061652E-2</v>
      </c>
      <c r="H76">
        <f>H$2*EXP(- H$1 * ($B76*_c+'Input spectra'!$Q75))</f>
        <v>1.9405225329968811E-2</v>
      </c>
      <c r="I76">
        <f>I$2*EXP(- I$1 * ($B76*_c+'Input spectra'!$Q75))</f>
        <v>1.9161474815619063E-2</v>
      </c>
      <c r="J76">
        <f>J$2*EXP(- J$1 * ($B76*_c+'Input spectra'!$Q75))</f>
        <v>1.891968879758904E-2</v>
      </c>
      <c r="K76">
        <f>K$2*EXP(- K$1 * ($B76*_c+'Input spectra'!$Q75))</f>
        <v>1.8679853663316894E-2</v>
      </c>
      <c r="L76">
        <f>L$2*EXP(- L$1 * ($B76*_c+'Input spectra'!$Q75))</f>
        <v>1.8441955887564594E-2</v>
      </c>
      <c r="M76">
        <f>M$2*EXP(- M$1 * ($B76*_c+'Input spectra'!$Q75))</f>
        <v>1.8205982031883439E-2</v>
      </c>
      <c r="N76">
        <f>N$2*EXP(- N$1 * ($B76*_c+'Input spectra'!$Q75))</f>
        <v>1.7971918744082716E-2</v>
      </c>
      <c r="O76">
        <f>O$2*EXP(- O$1 * ($B76*_c+'Input spectra'!$Q75))</f>
        <v>1.7739752757701541E-2</v>
      </c>
      <c r="P76">
        <f>P$2*EXP(- P$1 * ($B76*_c+'Input spectra'!$Q75))</f>
        <v>1.7509470891483827E-2</v>
      </c>
      <c r="Q76">
        <f>Q$2*EXP(- Q$1 * ($B76*_c+'Input spectra'!$Q75))</f>
        <v>1.7281060048856309E-2</v>
      </c>
      <c r="R76">
        <f>R$2*EXP(- R$1 * ($B76*_c+'Input spectra'!$Q75))</f>
        <v>1.7054507217409778E-2</v>
      </c>
      <c r="S76">
        <f>S$2*EXP(- S$1 * ($B76*_c+'Input spectra'!$Q75))</f>
        <v>1.6829799468383286E-2</v>
      </c>
      <c r="T76">
        <f>T$2*EXP(- T$1 * ($B76*_c+'Input spectra'!$Q75))</f>
        <v>1.6606923956151459E-2</v>
      </c>
      <c r="U76">
        <f>U$2*EXP(- U$1 * ($B76*_c+'Input spectra'!$Q75))</f>
        <v>1.6385867917714878E-2</v>
      </c>
      <c r="V76">
        <f>V$2*EXP(- V$1 * ($B76*_c+'Input spectra'!$Q75))</f>
        <v>1.6166618672193434E-2</v>
      </c>
      <c r="W76">
        <f>W$2*EXP(- W$1 * ($B76*_c+'Input spectra'!$Q75))</f>
        <v>1.5949163620322712E-2</v>
      </c>
      <c r="X76">
        <f>X$2*EXP(- X$1 * ($B76*_c+'Input spectra'!$Q75))</f>
        <v>1.5733490243953398E-2</v>
      </c>
      <c r="Y76">
        <f>Y$2*EXP(- Y$1 * ($B76*_c+'Input spectra'!$Q75))</f>
        <v>1.551958610555359E-2</v>
      </c>
      <c r="Z76">
        <f>Z$2*EXP(- Z$1 * ($B76*_c+'Input spectra'!$Q75))</f>
        <v>1.5307438847714142E-2</v>
      </c>
      <c r="AA76">
        <f>AA$2*EXP(- AA$1 * ($B76*_c+'Input spectra'!$Q75))</f>
        <v>1.5097036192656883E-2</v>
      </c>
      <c r="AB76">
        <f>AB$2*EXP(- AB$1 * ($B76*_c+'Input spectra'!$Q75))</f>
        <v>1.4888365941745812E-2</v>
      </c>
      <c r="AC76">
        <f>AC$2*EXP(- AC$1 * ($B76*_c+'Input spectra'!$Q75))</f>
        <v>1.4681415975001142E-2</v>
      </c>
      <c r="AD76">
        <f>AD$2*EXP(- AD$1 * ($B76*_c+'Input spectra'!$Q75))</f>
        <v>1.4476174250616284E-2</v>
      </c>
      <c r="AE76">
        <f>AE$2*EXP(- AE$1 * ($B76*_c+'Input spectra'!$Q75))</f>
        <v>1.4272628804477676E-2</v>
      </c>
      <c r="AF76">
        <f>AF$2*EXP(- AF$1 * ($B76*_c+'Input spectra'!$Q75))</f>
        <v>1.4070767749687449E-2</v>
      </c>
      <c r="AG76">
        <f>AG$2*EXP(- AG$1 * ($B76*_c+'Input spectra'!$Q75))</f>
        <v>1.3870579276088981E-2</v>
      </c>
      <c r="AH76">
        <f>AH$2*EXP(- AH$1 * ($B76*_c+'Input spectra'!$Q75))</f>
        <v>1.3672051649795233E-2</v>
      </c>
      <c r="AI76">
        <f>AI$2*EXP(- AI$1 * ($B76*_c+'Input spectra'!$Q75))</f>
        <v>1.3475173212719899E-2</v>
      </c>
      <c r="AJ76">
        <f>AJ$2*EXP(- AJ$1 * ($B76*_c+'Input spectra'!$Q75))</f>
        <v>1.3279932382111337E-2</v>
      </c>
      <c r="AK76">
        <f>AK$2*EXP(- AK$1 * ($B76*_c+'Input spectra'!$Q75))</f>
        <v>1.3086317650089302E-2</v>
      </c>
      <c r="AL76">
        <f>AL$2*EXP(- AL$1 * ($B76*_c+'Input spectra'!$Q75))</f>
        <v>1.2894317583184408E-2</v>
      </c>
      <c r="AM76">
        <f>AM$2*EXP(- AM$1 * ($B76*_c+'Input spectra'!$Q75))</f>
        <v>1.2703920821880328E-2</v>
      </c>
      <c r="AN76">
        <f>AN$2*EXP(- AN$1 * ($B76*_c+'Input spectra'!$Q75))</f>
        <v>1.2515116080158747E-2</v>
      </c>
      <c r="AO76">
        <f>AO$2*EXP(- AO$1 * ($B76*_c+'Input spectra'!$Q75))</f>
        <v>1.2327892145046997E-2</v>
      </c>
      <c r="AP76">
        <f>AP$2*EXP(- AP$1 * ($B76*_c+'Input spectra'!$Q75))</f>
        <v>1.2142237876168385E-2</v>
      </c>
      <c r="AQ76">
        <f>AQ$2*EXP(- AQ$1 * ($B76*_c+'Input spectra'!$Q75))</f>
        <v>1.1958142205295222E-2</v>
      </c>
      <c r="AR76">
        <f>AR$2*EXP(- AR$1 * ($B76*_c+'Input spectra'!$Q75))</f>
        <v>1.1775594135904498E-2</v>
      </c>
      <c r="AS76">
        <f>AS$2*EXP(- AS$1 * ($B76*_c+'Input spectra'!$Q75))</f>
        <v>1.1594582742736184E-2</v>
      </c>
      <c r="AT76">
        <f>AT$2*EXP(- AT$1 * ($B76*_c+'Input spectra'!$Q75))</f>
        <v>1.1415097171354225E-2</v>
      </c>
      <c r="AU76">
        <f>AU$2*EXP(- AU$1 * ($B76*_c+'Input spectra'!$Q75))</f>
        <v>1.123712663771006E-2</v>
      </c>
      <c r="AV76">
        <f>AV$2*EXP(- AV$1 * ($B76*_c+'Input spectra'!$Q75))</f>
        <v>1.106066042770883E-2</v>
      </c>
      <c r="AW76">
        <f>AW$2*EXP(- AW$1 * ($B76*_c+'Input spectra'!$Q75))</f>
        <v>9.8264737673705409E-3</v>
      </c>
      <c r="AX76">
        <f>AX$2*EXP(- AX$1 * ($B76*_c+'Input spectra'!$Q75))</f>
        <v>8.3915951941494656E-3</v>
      </c>
      <c r="AY76">
        <f>AY$2*EXP(- AY$1 * ($B76*_c+'Input spectra'!$Q75))</f>
        <v>7.5496428531250841E-3</v>
      </c>
      <c r="AZ76">
        <f>AZ$2*EXP(- AZ$1 * ($B76*_c+'Input spectra'!$Q75))</f>
        <v>6.9116235566163324E-3</v>
      </c>
      <c r="BA76">
        <f>BA$2*EXP(- BA$1 * ($B76*_c+'Input spectra'!$Q75))</f>
        <v>6.3902048201959728E-3</v>
      </c>
      <c r="BB76">
        <f>BB$2*EXP(- BB$1 * ($B76*_c+'Input spectra'!$Q75))</f>
        <v>5.9475069752475624E-3</v>
      </c>
      <c r="BC76">
        <f>BC$2*EXP(- BC$1 * ($B76*_c+'Input spectra'!$Q75))</f>
        <v>5.5627622299346804E-3</v>
      </c>
      <c r="BD76">
        <f>BD$2*EXP(- BD$1 * ($B76*_c+'Input spectra'!$Q75))</f>
        <v>5.2230171022556648E-3</v>
      </c>
      <c r="BE76">
        <f>BE$2*EXP(- BE$1 * ($B76*_c+'Input spectra'!$Q75))</f>
        <v>4.9194967435925718E-3</v>
      </c>
      <c r="BF76">
        <f>BF$2*EXP(- BF$1 * ($B76*_c+'Input spectra'!$Q75))</f>
        <v>4.6459053699252238E-3</v>
      </c>
      <c r="BG76">
        <f>BG$2*EXP(- BG$1 * ($B76*_c+'Input spectra'!$Q75))</f>
        <v>4.3975309708592404E-3</v>
      </c>
      <c r="BH76">
        <f>BH$2*EXP(- BH$1 * ($B76*_c+'Input spectra'!$Q75))</f>
        <v>4.1707311489772312E-3</v>
      </c>
      <c r="BI76">
        <f>BI$2*EXP(- BI$1 * ($B76*_c+'Input spectra'!$Q75))</f>
        <v>3.9626177975691703E-3</v>
      </c>
      <c r="BJ76">
        <f>BJ$2*EXP(- BJ$1 * ($B76*_c+'Input spectra'!$Q75))</f>
        <v>3.7708534523886801E-3</v>
      </c>
      <c r="BK76">
        <f>BK$2*EXP(- BK$1 * ($B76*_c+'Input spectra'!$Q75))</f>
        <v>3.5935141450050396E-3</v>
      </c>
      <c r="BL76">
        <f>BL$2*EXP(- BL$1 * ($B76*_c+'Input spectra'!$Q75))</f>
        <v>3.4289937930282346E-3</v>
      </c>
      <c r="BM76">
        <f>BM$2*EXP(- BM$1 * ($B76*_c+'Input spectra'!$Q75))</f>
        <v>3.2759355843907326E-3</v>
      </c>
      <c r="BN76">
        <f>BN$2*EXP(- BN$1 * ($B76*_c+'Input spectra'!$Q75))</f>
        <v>3.133181502930996E-3</v>
      </c>
      <c r="BO76">
        <f>BO$2*EXP(- BO$1 * ($B76*_c+'Input spectra'!$Q75))</f>
        <v>2.9997344011528969E-3</v>
      </c>
      <c r="BP76">
        <f>BP$2*EXP(- BP$1 * ($B76*_c+'Input spectra'!$Q75))</f>
        <v>2.8747289697338262E-3</v>
      </c>
      <c r="BQ76">
        <f>BQ$2*EXP(- BQ$1 * ($B76*_c+'Input spectra'!$Q75))</f>
        <v>2.7574091541740565E-3</v>
      </c>
      <c r="BR76">
        <f>BR$2*EXP(- BR$1 * ($B76*_c+'Input spectra'!$Q75))</f>
        <v>2.6471103339357001E-3</v>
      </c>
      <c r="BS76">
        <f>BS$2*EXP(- BS$1 * ($B76*_c+'Input spectra'!$Q75))</f>
        <v>2.5432450800474309E-3</v>
      </c>
      <c r="BT76">
        <f>BT$2*EXP(- BT$1 * ($B76*_c+'Input spectra'!$Q75))</f>
        <v>2.4452916427324103E-3</v>
      </c>
      <c r="BU76">
        <f>BU$2*EXP(- BU$1 * ($B76*_c+'Input spectra'!$Q75))</f>
        <v>2.3527845504326406E-3</v>
      </c>
      <c r="BV76">
        <f>BV$2*EXP(- BV$1 * ($B76*_c+'Input spectra'!$Q75))</f>
        <v>2.2653068620478068E-3</v>
      </c>
      <c r="BW76">
        <f>BW$2*EXP(- BW$1 * ($B76*_c+'Input spectra'!$Q75))</f>
        <v>2.1824837281882552E-3</v>
      </c>
      <c r="BX76">
        <f>BX$2*EXP(- BX$1 * ($B76*_c+'Input spectra'!$Q75))</f>
        <v>2.1039769995066099E-3</v>
      </c>
      <c r="BY76">
        <f>BY$2*EXP(- BY$1 * ($B76*_c+'Input spectra'!$Q75))</f>
        <v>2.0294806804098697E-3</v>
      </c>
      <c r="BZ76">
        <f>BZ$2*EXP(- BZ$1 * ($B76*_c+'Input spectra'!$Q75))</f>
        <v>1.9587170711489249E-3</v>
      </c>
      <c r="CA76">
        <f>CA$2*EXP(- CA$1 * ($B76*_c+'Input spectra'!$Q75))</f>
        <v>1.89143347485126E-3</v>
      </c>
      <c r="CB76">
        <f>CB$2*EXP(- CB$1 * ($B76*_c+'Input spectra'!$Q75))</f>
        <v>1.8273993715591612E-3</v>
      </c>
      <c r="CC76">
        <f>CC$2*EXP(- CC$1 * ($B76*_c+'Input spectra'!$Q75))</f>
        <v>1.7664039809030983E-3</v>
      </c>
      <c r="CD76">
        <f>CD$2*EXP(- CD$1 * ($B76*_c+'Input spectra'!$Q75))</f>
        <v>1.7082541502020923E-3</v>
      </c>
      <c r="CE76">
        <f>CE$2*EXP(- CE$1 * ($B76*_c+'Input spectra'!$Q75))</f>
        <v>1.652772516637093E-3</v>
      </c>
      <c r="CF76">
        <f>CF$2*EXP(- CF$1 * ($B76*_c+'Input spectra'!$Q75))</f>
        <v>1.5997959014889013E-3</v>
      </c>
      <c r="CG76">
        <f>CG$2*EXP(- CG$1 * ($B76*_c+'Input spectra'!$Q75))</f>
        <v>1.5491739018575628E-3</v>
      </c>
      <c r="CH76">
        <f>CH$2*EXP(- CH$1 * ($B76*_c+'Input spectra'!$Q75))</f>
        <v>1.5007676512229021E-3</v>
      </c>
      <c r="CI76">
        <f>CI$2*EXP(- CI$1 * ($B76*_c+'Input spectra'!$Q75))</f>
        <v>1.4544487249947542E-3</v>
      </c>
      <c r="CJ76">
        <f>CJ$2*EXP(- CJ$1 * ($B76*_c+'Input spectra'!$Q75))</f>
        <v>1.410098171085191E-3</v>
      </c>
      <c r="CK76">
        <f>CK$2*EXP(- CK$1 * ($B76*_c+'Input spectra'!$Q75))</f>
        <v>1.3676056487038613E-3</v>
      </c>
      <c r="CL76">
        <f>CL$2*EXP(- CL$1 * ($B76*_c+'Input spectra'!$Q75))</f>
        <v>1.3268686611777696E-3</v>
      </c>
      <c r="CM76">
        <f>CM$2*EXP(- CM$1 * ($B76*_c+'Input spectra'!$Q75))</f>
        <v>1.2877918707418807E-3</v>
      </c>
      <c r="CN76">
        <f>CN$2*EXP(- CN$1 * ($B76*_c+'Input spectra'!$Q75))</f>
        <v>1.2502864850255581E-3</v>
      </c>
      <c r="CO76">
        <f>CO$2*EXP(- CO$1 * ($B76*_c+'Input spectra'!$Q75))</f>
        <v>1.2142697064416593E-3</v>
      </c>
      <c r="CP76">
        <f>CP$2*EXP(- CP$1 * ($B76*_c+'Input spectra'!$Q75))</f>
        <v>1.1796642369253159E-3</v>
      </c>
      <c r="CQ76">
        <f>CQ$2*EXP(- CQ$1 * ($B76*_c+'Input spectra'!$Q75))</f>
        <v>7.5904285040389241E-4</v>
      </c>
      <c r="CR76">
        <f>CR$2*EXP(- CR$1 * ($B76*_c+'Input spectra'!$Q75))</f>
        <v>4.9270610419716498E-4</v>
      </c>
      <c r="CS76">
        <f>CS$2*EXP(- CS$1 * ($B76*_c+'Input spectra'!$Q75))</f>
        <v>3.4100749504484019E-4</v>
      </c>
      <c r="CT76">
        <f>CT$2*EXP(- CT$1 * ($B76*_c+'Input spectra'!$Q75))</f>
        <v>2.3707859616794224E-4</v>
      </c>
      <c r="CU76">
        <f>CU$2*EXP(- CU$1 * ($B76*_c+'Input spectra'!$Q75))</f>
        <v>1.6177901843314742E-4</v>
      </c>
      <c r="CV76">
        <f>CV$2*EXP(- CV$1 * ($B76*_c+'Input spectra'!$Q75))</f>
        <v>1.0627989052831638E-4</v>
      </c>
      <c r="CW76">
        <f>CW$2*EXP(- CW$1 * ($B76*_c+'Input spectra'!$Q75))</f>
        <v>6.5594567987316708E-5</v>
      </c>
      <c r="CX76">
        <f>CX$2*EXP(- CX$1 * ($B76*_c+'Input spectra'!$Q75))</f>
        <v>3.6555318949056753E-5</v>
      </c>
      <c r="CY76">
        <f>CY$2*EXP(- CY$1 * ($B76*_c+'Input spectra'!$Q75))</f>
        <v>1.6987330062673162E-5</v>
      </c>
      <c r="CZ76">
        <f>CZ$2*EXP(- CZ$1 * ($B76*_c+'Input spectra'!$Q75))</f>
        <v>5.3125002557444854E-6</v>
      </c>
      <c r="DA76">
        <f>DA$2*EXP(- DA$1 * ($B76*_c+'Input spectra'!$Q75))</f>
        <v>3.372484506814096E-7</v>
      </c>
      <c r="DB76">
        <f>DB$2*EXP(- DB$1 * ($B76*_c+'Input spectra'!$Q75))</f>
        <v>0</v>
      </c>
      <c r="DC76">
        <f>DC$2*EXP(- DC$1 * ($B76*_c+'Input spectra'!$Q75))</f>
        <v>0</v>
      </c>
      <c r="DD76">
        <f>DD$2*EXP(- DD$1 * ($B76*_c+'Input spectra'!$Q75))</f>
        <v>0</v>
      </c>
      <c r="DE76">
        <f>DE$2*EXP(- DE$1 * ($B76*_c+'Input spectra'!$Q75))</f>
        <v>0</v>
      </c>
      <c r="DF76">
        <f>DF$2*EXP(- DF$1 * ($B76*_c+'Input spectra'!$Q75))</f>
        <v>0</v>
      </c>
      <c r="DG76">
        <f>DG$2*EXP(- DG$1 * ($B76*_c+'Input spectra'!$Q75))</f>
        <v>0</v>
      </c>
      <c r="DH76">
        <f>DH$2*EXP(- DH$1 * ($B76*_c+'Input spectra'!$Q75))</f>
        <v>0</v>
      </c>
      <c r="DI76">
        <f>DI$2*EXP(- DI$1 * ($B76*_c+'Input spectra'!$Q75))</f>
        <v>0</v>
      </c>
      <c r="DJ76">
        <f>DJ$2*EXP(- DJ$1 * ($B76*_c+'Input spectra'!$Q75))</f>
        <v>0</v>
      </c>
      <c r="DK76">
        <f>DK$2*EXP(- DK$1 * ($B76*_c+'Input spectra'!$Q75))</f>
        <v>0</v>
      </c>
      <c r="DL76">
        <f>DL$2*EXP(- DL$1 * ($B76*_c+'Input spectra'!$Q75))</f>
        <v>0</v>
      </c>
      <c r="DM76">
        <f>DM$2*EXP(- DM$1 * ($B76*_c+'Input spectra'!$Q75))</f>
        <v>0</v>
      </c>
      <c r="DN76">
        <f>DN$2*EXP(- DN$1 * ($B76*_c+'Input spectra'!$Q75))</f>
        <v>0</v>
      </c>
      <c r="DO76">
        <f>DO$2*EXP(- DO$1 * ($B76*_c+'Input spectra'!$Q75))</f>
        <v>0</v>
      </c>
      <c r="DP76">
        <f>DP$2*EXP(- DP$1 * ($B76*_c+'Input spectra'!$Q75))</f>
        <v>0</v>
      </c>
      <c r="DQ76">
        <f>DQ$2*EXP(- DQ$1 * ($B76*_c+'Input spectra'!$Q75))</f>
        <v>0</v>
      </c>
      <c r="DR76">
        <f>DR$2*EXP(- DR$1 * ($B76*_c+'Input spectra'!$Q75))</f>
        <v>0</v>
      </c>
      <c r="DS76">
        <f>DS$2*EXP(- DS$1 * ($B76*_c+'Input spectra'!$Q75))</f>
        <v>0</v>
      </c>
      <c r="DT76">
        <f>DT$2*EXP(- DT$1 * ($B76*_c+'Input spectra'!$Q75))</f>
        <v>0</v>
      </c>
      <c r="DU76">
        <f>DU$2*EXP(- DU$1 * ($B76*_c+'Input spectra'!$Q75))</f>
        <v>0</v>
      </c>
      <c r="DV76">
        <f>DV$2*EXP(- DV$1 * ($B76*_c+'Input spectra'!$Q75))</f>
        <v>0</v>
      </c>
      <c r="DW76">
        <f>DW$2*EXP(- DW$1 * ($B76*_c+'Input spectra'!$Q75))</f>
        <v>0</v>
      </c>
      <c r="DX76">
        <f>DX$2*EXP(- DX$1 * ($B76*_c+'Input spectra'!$Q75))</f>
        <v>0</v>
      </c>
      <c r="DY76">
        <f>DY$2*EXP(- DY$1 * ($B76*_c+'Input spectra'!$Q75))</f>
        <v>0</v>
      </c>
      <c r="DZ76">
        <f>DZ$2*EXP(- DZ$1 * ($B76*_c+'Input spectra'!$Q75))</f>
        <v>0</v>
      </c>
      <c r="EA76">
        <f>EA$2*EXP(- EA$1 * ($B76*_c+'Input spectra'!$Q75))</f>
        <v>0</v>
      </c>
      <c r="EB76">
        <f>EB$2*EXP(- EB$1 * ($B76*_c+'Input spectra'!$Q75))</f>
        <v>0</v>
      </c>
      <c r="EC76">
        <f>EC$2*EXP(- EC$1 * ($B76*_c+'Input spectra'!$Q75))</f>
        <v>0</v>
      </c>
      <c r="ED76">
        <f>ED$2*EXP(- ED$1 * ($B76*_c+'Input spectra'!$Q75))</f>
        <v>0</v>
      </c>
      <c r="EE76">
        <f>EE$2*EXP(- EE$1 * ($B76*_c+'Input spectra'!$Q75))</f>
        <v>0</v>
      </c>
      <c r="EF76">
        <f>EF$2*EXP(- EF$1 * ($B76*_c+'Input spectra'!$Q75))</f>
        <v>0</v>
      </c>
      <c r="EG76">
        <f>EG$2*EXP(- EG$1 * ($B76*_c+'Input spectra'!$Q75))</f>
        <v>0</v>
      </c>
      <c r="EH76">
        <f>EH$2*EXP(- EH$1 * ($B76*_c+'Input spectra'!$Q75))</f>
        <v>0</v>
      </c>
      <c r="EI76">
        <f>EI$2*EXP(- EI$1 * ($B76*_c+'Input spectra'!$Q75))</f>
        <v>0</v>
      </c>
      <c r="EJ76">
        <f>EJ$2*EXP(- EJ$1 * ($B76*_c+'Input spectra'!$Q75))</f>
        <v>0</v>
      </c>
      <c r="EK76">
        <f>EK$2*EXP(- EK$1 * ($B76*_c+'Input spectra'!$Q75))</f>
        <v>0</v>
      </c>
      <c r="EL76">
        <f>EL$2*EXP(- EL$1 * ($B76*_c+'Input spectra'!$Q75))</f>
        <v>0</v>
      </c>
      <c r="EM76">
        <f>EM$2*EXP(- EM$1 * ($B76*_c+'Input spectra'!$Q75))</f>
        <v>0</v>
      </c>
      <c r="EN76">
        <f>EN$2*EXP(- EN$1 * ($B76*_c+'Input spectra'!$Q75))</f>
        <v>0</v>
      </c>
      <c r="EO76">
        <f>EO$2*EXP(- EO$1 * ($B76*_c+'Input spectra'!$Q75))</f>
        <v>0</v>
      </c>
      <c r="EP76">
        <f>EP$2*EXP(- EP$1 * ($B76*_c+'Input spectra'!$Q75))</f>
        <v>0</v>
      </c>
      <c r="EQ76">
        <f>EQ$2*EXP(- EQ$1 * ($B76*_c+'Input spectra'!$Q75))</f>
        <v>0</v>
      </c>
      <c r="ER76">
        <f>ER$2*EXP(- ER$1 * ($B76*_c+'Input spectra'!$Q75))</f>
        <v>0</v>
      </c>
      <c r="ES76">
        <f>ES$2*EXP(- ES$1 * ($B76*_c+'Input spectra'!$Q75))</f>
        <v>0</v>
      </c>
      <c r="ET76">
        <f>ET$2*EXP(- ET$1 * ($B76*_c+'Input spectra'!$Q75))</f>
        <v>0</v>
      </c>
      <c r="EU76">
        <f>EU$2*EXP(- EU$1 * ($B76*_c+'Input spectra'!$Q75))</f>
        <v>0</v>
      </c>
      <c r="EV76">
        <f>EV$2*EXP(- EV$1 * ($B76*_c+'Input spectra'!$Q75))</f>
        <v>0</v>
      </c>
      <c r="EW76">
        <f>EW$2*EXP(- EW$1 * ($B76*_c+'Input spectra'!$Q75))</f>
        <v>0</v>
      </c>
      <c r="EY76">
        <f t="shared" si="1"/>
        <v>0.86658858751668444</v>
      </c>
      <c r="FB76">
        <f>(1-EXP(-(B76*_c+'Input spectra'!$Q75)*_t))/2</f>
        <v>1.2477113274087459E-2</v>
      </c>
      <c r="FC76">
        <f>LN(1-FB76)/(-(B76*_c+'Input spectra'!$Q75))</f>
        <v>0.24842061315300354</v>
      </c>
    </row>
    <row r="77" spans="1:159" x14ac:dyDescent="0.25">
      <c r="A77">
        <v>650</v>
      </c>
      <c r="B77">
        <f>'Input spectra'!B76</f>
        <v>0</v>
      </c>
      <c r="C77">
        <f>C$2*EXP(- C$1 * ($B77*_c+'Input spectra'!$Q76))</f>
        <v>2.0653927966864227E-2</v>
      </c>
      <c r="D77">
        <f>D$2*EXP(- D$1 * ($B77*_c+'Input spectra'!$Q76))</f>
        <v>2.0400809262428331E-2</v>
      </c>
      <c r="E77">
        <f>E$2*EXP(- E$1 * ($B77*_c+'Input spectra'!$Q76))</f>
        <v>2.0149708138896039E-2</v>
      </c>
      <c r="F77">
        <f>F$2*EXP(- F$1 * ($B77*_c+'Input spectra'!$Q76))</f>
        <v>1.9900610734677991E-2</v>
      </c>
      <c r="G77">
        <f>G$2*EXP(- G$1 * ($B77*_c+'Input spectra'!$Q76))</f>
        <v>1.9653503276430107E-2</v>
      </c>
      <c r="H77">
        <f>H$2*EXP(- H$1 * ($B77*_c+'Input spectra'!$Q76))</f>
        <v>1.9408372078517373E-2</v>
      </c>
      <c r="I77">
        <f>I$2*EXP(- I$1 * ($B77*_c+'Input spectra'!$Q76))</f>
        <v>1.9165203542480705E-2</v>
      </c>
      <c r="J77">
        <f>J$2*EXP(- J$1 * ($B77*_c+'Input spectra'!$Q76))</f>
        <v>1.8923984156506986E-2</v>
      </c>
      <c r="K77">
        <f>K$2*EXP(- K$1 * ($B77*_c+'Input spectra'!$Q76))</f>
        <v>1.868470049490226E-2</v>
      </c>
      <c r="L77">
        <f>L$2*EXP(- L$1 * ($B77*_c+'Input spectra'!$Q76))</f>
        <v>1.8447339217567964E-2</v>
      </c>
      <c r="M77">
        <f>M$2*EXP(- M$1 * ($B77*_c+'Input spectra'!$Q76))</f>
        <v>1.8211887069480296E-2</v>
      </c>
      <c r="N77">
        <f>N$2*EXP(- N$1 * ($B77*_c+'Input spectra'!$Q76))</f>
        <v>1.797833088017263E-2</v>
      </c>
      <c r="O77">
        <f>O$2*EXP(- O$1 * ($B77*_c+'Input spectra'!$Q76))</f>
        <v>1.7746657563220983E-2</v>
      </c>
      <c r="P77">
        <f>P$2*EXP(- P$1 * ($B77*_c+'Input spectra'!$Q76))</f>
        <v>1.7516854115732537E-2</v>
      </c>
      <c r="Q77">
        <f>Q$2*EXP(- Q$1 * ($B77*_c+'Input spectra'!$Q76))</f>
        <v>1.7288907617837121E-2</v>
      </c>
      <c r="R77">
        <f>R$2*EXP(- R$1 * ($B77*_c+'Input spectra'!$Q76))</f>
        <v>1.7062805232181764E-2</v>
      </c>
      <c r="S77">
        <f>S$2*EXP(- S$1 * ($B77*_c+'Input spectra'!$Q76))</f>
        <v>1.6838534203428176E-2</v>
      </c>
      <c r="T77">
        <f>T$2*EXP(- T$1 * ($B77*_c+'Input spectra'!$Q76))</f>
        <v>1.661608185775321E-2</v>
      </c>
      <c r="U77">
        <f>U$2*EXP(- U$1 * ($B77*_c+'Input spectra'!$Q76))</f>
        <v>1.6395435602352276E-2</v>
      </c>
      <c r="V77">
        <f>V$2*EXP(- V$1 * ($B77*_c+'Input spectra'!$Q76))</f>
        <v>1.6176582924945674E-2</v>
      </c>
      <c r="W77">
        <f>W$2*EXP(- W$1 * ($B77*_c+'Input spectra'!$Q76))</f>
        <v>1.5959511393287842E-2</v>
      </c>
      <c r="X77">
        <f>X$2*EXP(- X$1 * ($B77*_c+'Input spectra'!$Q76))</f>
        <v>1.5744208654679518E-2</v>
      </c>
      <c r="Y77">
        <f>Y$2*EXP(- Y$1 * ($B77*_c+'Input spectra'!$Q76))</f>
        <v>1.5530662435482746E-2</v>
      </c>
      <c r="Z77">
        <f>Z$2*EXP(- Z$1 * ($B77*_c+'Input spectra'!$Q76))</f>
        <v>1.5318860540638773E-2</v>
      </c>
      <c r="AA77">
        <f>AA$2*EXP(- AA$1 * ($B77*_c+'Input spectra'!$Q76))</f>
        <v>1.5108790853188789E-2</v>
      </c>
      <c r="AB77">
        <f>AB$2*EXP(- AB$1 * ($B77*_c+'Input spectra'!$Q76))</f>
        <v>1.4900441333797488E-2</v>
      </c>
      <c r="AC77">
        <f>AC$2*EXP(- AC$1 * ($B77*_c+'Input spectra'!$Q76))</f>
        <v>1.4693800020279434E-2</v>
      </c>
      <c r="AD77">
        <f>AD$2*EXP(- AD$1 * ($B77*_c+'Input spectra'!$Q76))</f>
        <v>1.448885502712826E-2</v>
      </c>
      <c r="AE77">
        <f>AE$2*EXP(- AE$1 * ($B77*_c+'Input spectra'!$Q76))</f>
        <v>1.4285594545048607E-2</v>
      </c>
      <c r="AF77">
        <f>AF$2*EXP(- AF$1 * ($B77*_c+'Input spectra'!$Q76))</f>
        <v>1.4084006840490847E-2</v>
      </c>
      <c r="AG77">
        <f>AG$2*EXP(- AG$1 * ($B77*_c+'Input spectra'!$Q76))</f>
        <v>1.3884080255188554E-2</v>
      </c>
      <c r="AH77">
        <f>AH$2*EXP(- AH$1 * ($B77*_c+'Input spectra'!$Q76))</f>
        <v>1.368580320569872E-2</v>
      </c>
      <c r="AI77">
        <f>AI$2*EXP(- AI$1 * ($B77*_c+'Input spectra'!$Q76))</f>
        <v>1.3489164182944656E-2</v>
      </c>
      <c r="AJ77">
        <f>AJ$2*EXP(- AJ$1 * ($B77*_c+'Input spectra'!$Q76))</f>
        <v>1.3294151751761621E-2</v>
      </c>
      <c r="AK77">
        <f>AK$2*EXP(- AK$1 * ($B77*_c+'Input spectra'!$Q76))</f>
        <v>1.3100754550445138E-2</v>
      </c>
      <c r="AL77">
        <f>AL$2*EXP(- AL$1 * ($B77*_c+'Input spectra'!$Q76))</f>
        <v>1.2908961290301977E-2</v>
      </c>
      <c r="AM77">
        <f>AM$2*EXP(- AM$1 * ($B77*_c+'Input spectra'!$Q76))</f>
        <v>1.271876075520376E-2</v>
      </c>
      <c r="AN77">
        <f>AN$2*EXP(- AN$1 * ($B77*_c+'Input spectra'!$Q76))</f>
        <v>1.2530141801143277E-2</v>
      </c>
      <c r="AO77">
        <f>AO$2*EXP(- AO$1 * ($B77*_c+'Input spectra'!$Q76))</f>
        <v>1.2343093355793356E-2</v>
      </c>
      <c r="AP77">
        <f>AP$2*EXP(- AP$1 * ($B77*_c+'Input spectra'!$Q76))</f>
        <v>1.2157604418068377E-2</v>
      </c>
      <c r="AQ77">
        <f>AQ$2*EXP(- AQ$1 * ($B77*_c+'Input spectra'!$Q76))</f>
        <v>1.1973664057688384E-2</v>
      </c>
      <c r="AR77">
        <f>AR$2*EXP(- AR$1 * ($B77*_c+'Input spectra'!$Q76))</f>
        <v>1.1791261414745761E-2</v>
      </c>
      <c r="AS77">
        <f>AS$2*EXP(- AS$1 * ($B77*_c+'Input spectra'!$Q76))</f>
        <v>1.1610385699274466E-2</v>
      </c>
      <c r="AT77">
        <f>AT$2*EXP(- AT$1 * ($B77*_c+'Input spectra'!$Q76))</f>
        <v>1.1431026190821859E-2</v>
      </c>
      <c r="AU77">
        <f>AU$2*EXP(- AU$1 * ($B77*_c+'Input spectra'!$Q76))</f>
        <v>1.1253172238022998E-2</v>
      </c>
      <c r="AV77">
        <f>AV$2*EXP(- AV$1 * ($B77*_c+'Input spectra'!$Q76))</f>
        <v>1.1076813258177515E-2</v>
      </c>
      <c r="AW77">
        <f>AW$2*EXP(- AW$1 * ($B77*_c+'Input spectra'!$Q76))</f>
        <v>9.8411433459007751E-3</v>
      </c>
      <c r="AX77">
        <f>AX$2*EXP(- AX$1 * ($B77*_c+'Input spectra'!$Q76))</f>
        <v>8.404395240220356E-3</v>
      </c>
      <c r="AY77">
        <f>AY$2*EXP(- AY$1 * ($B77*_c+'Input spectra'!$Q76))</f>
        <v>7.5614038419576975E-3</v>
      </c>
      <c r="AZ77">
        <f>AZ$2*EXP(- AZ$1 * ($B77*_c+'Input spectra'!$Q76))</f>
        <v>6.9226151180859291E-3</v>
      </c>
      <c r="BA77">
        <f>BA$2*EXP(- BA$1 * ($B77*_c+'Input spectra'!$Q76))</f>
        <v>6.4005747320175959E-3</v>
      </c>
      <c r="BB77">
        <f>BB$2*EXP(- BB$1 * ($B77*_c+'Input spectra'!$Q76))</f>
        <v>5.957351674666299E-3</v>
      </c>
      <c r="BC77">
        <f>BC$2*EXP(- BC$1 * ($B77*_c+'Input spectra'!$Q76))</f>
        <v>5.5721507731415695E-3</v>
      </c>
      <c r="BD77">
        <f>BD$2*EXP(- BD$1 * ($B77*_c+'Input spectra'!$Q76))</f>
        <v>5.2320019087853126E-3</v>
      </c>
      <c r="BE77">
        <f>BE$2*EXP(- BE$1 * ($B77*_c+'Input spectra'!$Q76))</f>
        <v>4.9281192374488435E-3</v>
      </c>
      <c r="BF77">
        <f>BF$2*EXP(- BF$1 * ($B77*_c+'Input spectra'!$Q76))</f>
        <v>4.6541992652413249E-3</v>
      </c>
      <c r="BG77">
        <f>BG$2*EXP(- BG$1 * ($B77*_c+'Input spectra'!$Q76))</f>
        <v>4.4055243327974138E-3</v>
      </c>
      <c r="BH77">
        <f>BH$2*EXP(- BH$1 * ($B77*_c+'Input spectra'!$Q76))</f>
        <v>4.1784477605460082E-3</v>
      </c>
      <c r="BI77">
        <f>BI$2*EXP(- BI$1 * ($B77*_c+'Input spectra'!$Q76))</f>
        <v>3.9700781065005603E-3</v>
      </c>
      <c r="BJ77">
        <f>BJ$2*EXP(- BJ$1 * ($B77*_c+'Input spectra'!$Q76))</f>
        <v>3.778075250495463E-3</v>
      </c>
      <c r="BK77">
        <f>BK$2*EXP(- BK$1 * ($B77*_c+'Input spectra'!$Q76))</f>
        <v>3.6005130698506245E-3</v>
      </c>
      <c r="BL77">
        <f>BL$2*EXP(- BL$1 * ($B77*_c+'Input spectra'!$Q76))</f>
        <v>3.4357837074290732E-3</v>
      </c>
      <c r="BM77">
        <f>BM$2*EXP(- BM$1 * ($B77*_c+'Input spectra'!$Q76))</f>
        <v>3.282528869446672E-3</v>
      </c>
      <c r="BN77">
        <f>BN$2*EXP(- BN$1 * ($B77*_c+'Input spectra'!$Q76))</f>
        <v>3.1395892883119905E-3</v>
      </c>
      <c r="BO77">
        <f>BO$2*EXP(- BO$1 * ($B77*_c+'Input spectra'!$Q76))</f>
        <v>3.0059667488730743E-3</v>
      </c>
      <c r="BP77">
        <f>BP$2*EXP(- BP$1 * ($B77*_c+'Input spectra'!$Q76))</f>
        <v>2.8807950227941769E-3</v>
      </c>
      <c r="BQ77">
        <f>BQ$2*EXP(- BQ$1 * ($B77*_c+'Input spectra'!$Q76))</f>
        <v>2.7633172582294595E-3</v>
      </c>
      <c r="BR77">
        <f>BR$2*EXP(- BR$1 * ($B77*_c+'Input spectra'!$Q76))</f>
        <v>2.6528681379437377E-3</v>
      </c>
      <c r="BS77">
        <f>BS$2*EXP(- BS$1 * ($B77*_c+'Input spectra'!$Q76))</f>
        <v>2.5488596203255215E-3</v>
      </c>
      <c r="BT77">
        <f>BT$2*EXP(- BT$1 * ($B77*_c+'Input spectra'!$Q76))</f>
        <v>2.4507694137629234E-3</v>
      </c>
      <c r="BU77">
        <f>BU$2*EXP(- BU$1 * ($B77*_c+'Input spectra'!$Q76))</f>
        <v>2.3581315649705559E-3</v>
      </c>
      <c r="BV77">
        <f>BV$2*EXP(- BV$1 * ($B77*_c+'Input spectra'!$Q76))</f>
        <v>2.2705287025094473E-3</v>
      </c>
      <c r="BW77">
        <f>BW$2*EXP(- BW$1 * ($B77*_c+'Input spectra'!$Q76))</f>
        <v>2.1875855908709595E-3</v>
      </c>
      <c r="BX77">
        <f>BX$2*EXP(- BX$1 * ($B77*_c+'Input spectra'!$Q76))</f>
        <v>2.1089637328660675E-3</v>
      </c>
      <c r="BY77">
        <f>BY$2*EXP(- BY$1 * ($B77*_c+'Input spectra'!$Q76))</f>
        <v>2.0343568183753447E-3</v>
      </c>
      <c r="BZ77">
        <f>BZ$2*EXP(- BZ$1 * ($B77*_c+'Input spectra'!$Q76))</f>
        <v>1.9634868622665194E-3</v>
      </c>
      <c r="CA77">
        <f>CA$2*EXP(- CA$1 * ($B77*_c+'Input spectra'!$Q76))</f>
        <v>1.8961009078973291E-3</v>
      </c>
      <c r="CB77">
        <f>CB$2*EXP(- CB$1 * ($B77*_c+'Input spectra'!$Q76))</f>
        <v>1.8319681981495857E-3</v>
      </c>
      <c r="CC77">
        <f>CC$2*EXP(- CC$1 * ($B77*_c+'Input spectra'!$Q76))</f>
        <v>1.770877735531868E-3</v>
      </c>
      <c r="CD77">
        <f>CD$2*EXP(- CD$1 * ($B77*_c+'Input spectra'!$Q76))</f>
        <v>1.7126361680688772E-3</v>
      </c>
      <c r="CE77">
        <f>CE$2*EXP(- CE$1 * ($B77*_c+'Input spectra'!$Q76))</f>
        <v>1.6570659495640911E-3</v>
      </c>
      <c r="CF77">
        <f>CF$2*EXP(- CF$1 * ($B77*_c+'Input spectra'!$Q76))</f>
        <v>1.6040037321790963E-3</v>
      </c>
      <c r="CG77">
        <f>CG$2*EXP(- CG$1 * ($B77*_c+'Input spectra'!$Q76))</f>
        <v>1.5532989567072094E-3</v>
      </c>
      <c r="CH77">
        <f>CH$2*EXP(- CH$1 * ($B77*_c+'Input spectra'!$Q76))</f>
        <v>1.5048126118687893E-3</v>
      </c>
      <c r="CI77">
        <f>CI$2*EXP(- CI$1 * ($B77*_c+'Input spectra'!$Q76))</f>
        <v>1.4584161387501222E-3</v>
      </c>
      <c r="CJ77">
        <f>CJ$2*EXP(- CJ$1 * ($B77*_c+'Input spectra'!$Q76))</f>
        <v>1.4139904603960478E-3</v>
      </c>
      <c r="CK77">
        <f>CK$2*EXP(- CK$1 * ($B77*_c+'Input spectra'!$Q76))</f>
        <v>1.3714251197389604E-3</v>
      </c>
      <c r="CL77">
        <f>CL$2*EXP(- CL$1 * ($B77*_c+'Input spectra'!$Q76))</f>
        <v>1.3306175116500041E-3</v>
      </c>
      <c r="CM77">
        <f>CM$2*EXP(- CM$1 * ($B77*_c+'Input spectra'!$Q76))</f>
        <v>1.2914721970457999E-3</v>
      </c>
      <c r="CN77">
        <f>CN$2*EXP(- CN$1 * ($B77*_c+'Input spectra'!$Q76))</f>
        <v>1.2539002887646416E-3</v>
      </c>
      <c r="CO77">
        <f>CO$2*EXP(- CO$1 * ($B77*_c+'Input spectra'!$Q76))</f>
        <v>1.2178189004096052E-3</v>
      </c>
      <c r="CP77">
        <f>CP$2*EXP(- CP$1 * ($B77*_c+'Input spectra'!$Q76))</f>
        <v>1.1831506505975736E-3</v>
      </c>
      <c r="CQ77">
        <f>CQ$2*EXP(- CQ$1 * ($B77*_c+'Input spectra'!$Q76))</f>
        <v>7.6131083592130989E-4</v>
      </c>
      <c r="CR77">
        <f>CR$2*EXP(- CR$1 * ($B77*_c+'Input spectra'!$Q76))</f>
        <v>4.9419431376584739E-4</v>
      </c>
      <c r="CS77">
        <f>CS$2*EXP(- CS$1 * ($B77*_c+'Input spectra'!$Q76))</f>
        <v>3.4204859403397448E-4</v>
      </c>
      <c r="CT77">
        <f>CT$2*EXP(- CT$1 * ($B77*_c+'Input spectra'!$Q76))</f>
        <v>2.3781011118232211E-4</v>
      </c>
      <c r="CU77">
        <f>CU$2*EXP(- CU$1 * ($B77*_c+'Input spectra'!$Q76))</f>
        <v>1.6228345640038747E-4</v>
      </c>
      <c r="CV77">
        <f>CV$2*EXP(- CV$1 * ($B77*_c+'Input spectra'!$Q76))</f>
        <v>1.0661473583500266E-4</v>
      </c>
      <c r="CW77">
        <f>CW$2*EXP(- CW$1 * ($B77*_c+'Input spectra'!$Q76))</f>
        <v>6.5803364086562948E-5</v>
      </c>
      <c r="CX77">
        <f>CX$2*EXP(- CX$1 * ($B77*_c+'Input spectra'!$Q76))</f>
        <v>3.6672868573753622E-5</v>
      </c>
      <c r="CY77">
        <f>CY$2*EXP(- CY$1 * ($B77*_c+'Input spectra'!$Q76))</f>
        <v>1.7042508277496274E-5</v>
      </c>
      <c r="CZ77">
        <f>CZ$2*EXP(- CZ$1 * ($B77*_c+'Input spectra'!$Q76))</f>
        <v>5.3299291527709078E-6</v>
      </c>
      <c r="DA77">
        <f>DA$2*EXP(- DA$1 * ($B77*_c+'Input spectra'!$Q76))</f>
        <v>3.3836584574144171E-7</v>
      </c>
      <c r="DB77">
        <f>DB$2*EXP(- DB$1 * ($B77*_c+'Input spectra'!$Q76))</f>
        <v>0</v>
      </c>
      <c r="DC77">
        <f>DC$2*EXP(- DC$1 * ($B77*_c+'Input spectra'!$Q76))</f>
        <v>0</v>
      </c>
      <c r="DD77">
        <f>DD$2*EXP(- DD$1 * ($B77*_c+'Input spectra'!$Q76))</f>
        <v>0</v>
      </c>
      <c r="DE77">
        <f>DE$2*EXP(- DE$1 * ($B77*_c+'Input spectra'!$Q76))</f>
        <v>0</v>
      </c>
      <c r="DF77">
        <f>DF$2*EXP(- DF$1 * ($B77*_c+'Input spectra'!$Q76))</f>
        <v>0</v>
      </c>
      <c r="DG77">
        <f>DG$2*EXP(- DG$1 * ($B77*_c+'Input spectra'!$Q76))</f>
        <v>0</v>
      </c>
      <c r="DH77">
        <f>DH$2*EXP(- DH$1 * ($B77*_c+'Input spectra'!$Q76))</f>
        <v>0</v>
      </c>
      <c r="DI77">
        <f>DI$2*EXP(- DI$1 * ($B77*_c+'Input spectra'!$Q76))</f>
        <v>0</v>
      </c>
      <c r="DJ77">
        <f>DJ$2*EXP(- DJ$1 * ($B77*_c+'Input spectra'!$Q76))</f>
        <v>0</v>
      </c>
      <c r="DK77">
        <f>DK$2*EXP(- DK$1 * ($B77*_c+'Input spectra'!$Q76))</f>
        <v>0</v>
      </c>
      <c r="DL77">
        <f>DL$2*EXP(- DL$1 * ($B77*_c+'Input spectra'!$Q76))</f>
        <v>0</v>
      </c>
      <c r="DM77">
        <f>DM$2*EXP(- DM$1 * ($B77*_c+'Input spectra'!$Q76))</f>
        <v>0</v>
      </c>
      <c r="DN77">
        <f>DN$2*EXP(- DN$1 * ($B77*_c+'Input spectra'!$Q76))</f>
        <v>0</v>
      </c>
      <c r="DO77">
        <f>DO$2*EXP(- DO$1 * ($B77*_c+'Input spectra'!$Q76))</f>
        <v>0</v>
      </c>
      <c r="DP77">
        <f>DP$2*EXP(- DP$1 * ($B77*_c+'Input spectra'!$Q76))</f>
        <v>0</v>
      </c>
      <c r="DQ77">
        <f>DQ$2*EXP(- DQ$1 * ($B77*_c+'Input spectra'!$Q76))</f>
        <v>0</v>
      </c>
      <c r="DR77">
        <f>DR$2*EXP(- DR$1 * ($B77*_c+'Input spectra'!$Q76))</f>
        <v>0</v>
      </c>
      <c r="DS77">
        <f>DS$2*EXP(- DS$1 * ($B77*_c+'Input spectra'!$Q76))</f>
        <v>0</v>
      </c>
      <c r="DT77">
        <f>DT$2*EXP(- DT$1 * ($B77*_c+'Input spectra'!$Q76))</f>
        <v>0</v>
      </c>
      <c r="DU77">
        <f>DU$2*EXP(- DU$1 * ($B77*_c+'Input spectra'!$Q76))</f>
        <v>0</v>
      </c>
      <c r="DV77">
        <f>DV$2*EXP(- DV$1 * ($B77*_c+'Input spectra'!$Q76))</f>
        <v>0</v>
      </c>
      <c r="DW77">
        <f>DW$2*EXP(- DW$1 * ($B77*_c+'Input spectra'!$Q76))</f>
        <v>0</v>
      </c>
      <c r="DX77">
        <f>DX$2*EXP(- DX$1 * ($B77*_c+'Input spectra'!$Q76))</f>
        <v>0</v>
      </c>
      <c r="DY77">
        <f>DY$2*EXP(- DY$1 * ($B77*_c+'Input spectra'!$Q76))</f>
        <v>0</v>
      </c>
      <c r="DZ77">
        <f>DZ$2*EXP(- DZ$1 * ($B77*_c+'Input spectra'!$Q76))</f>
        <v>0</v>
      </c>
      <c r="EA77">
        <f>EA$2*EXP(- EA$1 * ($B77*_c+'Input spectra'!$Q76))</f>
        <v>0</v>
      </c>
      <c r="EB77">
        <f>EB$2*EXP(- EB$1 * ($B77*_c+'Input spectra'!$Q76))</f>
        <v>0</v>
      </c>
      <c r="EC77">
        <f>EC$2*EXP(- EC$1 * ($B77*_c+'Input spectra'!$Q76))</f>
        <v>0</v>
      </c>
      <c r="ED77">
        <f>ED$2*EXP(- ED$1 * ($B77*_c+'Input spectra'!$Q76))</f>
        <v>0</v>
      </c>
      <c r="EE77">
        <f>EE$2*EXP(- EE$1 * ($B77*_c+'Input spectra'!$Q76))</f>
        <v>0</v>
      </c>
      <c r="EF77">
        <f>EF$2*EXP(- EF$1 * ($B77*_c+'Input spectra'!$Q76))</f>
        <v>0</v>
      </c>
      <c r="EG77">
        <f>EG$2*EXP(- EG$1 * ($B77*_c+'Input spectra'!$Q76))</f>
        <v>0</v>
      </c>
      <c r="EH77">
        <f>EH$2*EXP(- EH$1 * ($B77*_c+'Input spectra'!$Q76))</f>
        <v>0</v>
      </c>
      <c r="EI77">
        <f>EI$2*EXP(- EI$1 * ($B77*_c+'Input spectra'!$Q76))</f>
        <v>0</v>
      </c>
      <c r="EJ77">
        <f>EJ$2*EXP(- EJ$1 * ($B77*_c+'Input spectra'!$Q76))</f>
        <v>0</v>
      </c>
      <c r="EK77">
        <f>EK$2*EXP(- EK$1 * ($B77*_c+'Input spectra'!$Q76))</f>
        <v>0</v>
      </c>
      <c r="EL77">
        <f>EL$2*EXP(- EL$1 * ($B77*_c+'Input spectra'!$Q76))</f>
        <v>0</v>
      </c>
      <c r="EM77">
        <f>EM$2*EXP(- EM$1 * ($B77*_c+'Input spectra'!$Q76))</f>
        <v>0</v>
      </c>
      <c r="EN77">
        <f>EN$2*EXP(- EN$1 * ($B77*_c+'Input spectra'!$Q76))</f>
        <v>0</v>
      </c>
      <c r="EO77">
        <f>EO$2*EXP(- EO$1 * ($B77*_c+'Input spectra'!$Q76))</f>
        <v>0</v>
      </c>
      <c r="EP77">
        <f>EP$2*EXP(- EP$1 * ($B77*_c+'Input spectra'!$Q76))</f>
        <v>0</v>
      </c>
      <c r="EQ77">
        <f>EQ$2*EXP(- EQ$1 * ($B77*_c+'Input spectra'!$Q76))</f>
        <v>0</v>
      </c>
      <c r="ER77">
        <f>ER$2*EXP(- ER$1 * ($B77*_c+'Input spectra'!$Q76))</f>
        <v>0</v>
      </c>
      <c r="ES77">
        <f>ES$2*EXP(- ES$1 * ($B77*_c+'Input spectra'!$Q76))</f>
        <v>0</v>
      </c>
      <c r="ET77">
        <f>ET$2*EXP(- ET$1 * ($B77*_c+'Input spectra'!$Q76))</f>
        <v>0</v>
      </c>
      <c r="EU77">
        <f>EU$2*EXP(- EU$1 * ($B77*_c+'Input spectra'!$Q76))</f>
        <v>0</v>
      </c>
      <c r="EV77">
        <f>EV$2*EXP(- EV$1 * ($B77*_c+'Input spectra'!$Q76))</f>
        <v>0</v>
      </c>
      <c r="EW77">
        <f>EW$2*EXP(- EW$1 * ($B77*_c+'Input spectra'!$Q76))</f>
        <v>0</v>
      </c>
      <c r="EY77">
        <f t="shared" si="1"/>
        <v>0.86735493561270505</v>
      </c>
      <c r="FB77">
        <f>(1-EXP(-(B77*_c+'Input spectra'!$Q76)*_t))/2</f>
        <v>1.2398056632893673E-2</v>
      </c>
      <c r="FC77">
        <f>LN(1-FB77)/(-(B77*_c+'Input spectra'!$Q76))</f>
        <v>0.24843074651861138</v>
      </c>
    </row>
    <row r="78" spans="1:159" x14ac:dyDescent="0.25">
      <c r="A78">
        <v>655</v>
      </c>
      <c r="B78">
        <f>'Input spectra'!B77</f>
        <v>0</v>
      </c>
      <c r="C78">
        <f>C$2*EXP(- C$1 * ($B78*_c+'Input spectra'!$Q77))</f>
        <v>2.0653927966864227E-2</v>
      </c>
      <c r="D78">
        <f>D$2*EXP(- D$1 * ($B78*_c+'Input spectra'!$Q77))</f>
        <v>2.0401470857975199E-2</v>
      </c>
      <c r="E78">
        <f>E$2*EXP(- E$1 * ($B78*_c+'Input spectra'!$Q77))</f>
        <v>2.0151015064828682E-2</v>
      </c>
      <c r="F78">
        <f>F$2*EXP(- F$1 * ($B78*_c+'Input spectra'!$Q77))</f>
        <v>1.9902546919991122E-2</v>
      </c>
      <c r="G78">
        <f>G$2*EXP(- G$1 * ($B78*_c+'Input spectra'!$Q77))</f>
        <v>1.9656052842500112E-2</v>
      </c>
      <c r="H78">
        <f>H$2*EXP(- H$1 * ($B78*_c+'Input spectra'!$Q77))</f>
        <v>1.9411519337342226E-2</v>
      </c>
      <c r="I78">
        <f>I$2*EXP(- I$1 * ($B78*_c+'Input spectra'!$Q77))</f>
        <v>1.9168932994933881E-2</v>
      </c>
      <c r="J78">
        <f>J$2*EXP(- J$1 * ($B78*_c+'Input spectra'!$Q77))</f>
        <v>1.8928280490605253E-2</v>
      </c>
      <c r="K78">
        <f>K$2*EXP(- K$1 * ($B78*_c+'Input spectra'!$Q77))</f>
        <v>1.8689548584087216E-2</v>
      </c>
      <c r="L78">
        <f>L$2*EXP(- L$1 * ($B78*_c+'Input spectra'!$Q77))</f>
        <v>1.8452724119001281E-2</v>
      </c>
      <c r="M78">
        <f>M$2*EXP(- M$1 * ($B78*_c+'Input spectra'!$Q77))</f>
        <v>1.8217794022352525E-2</v>
      </c>
      <c r="N78">
        <f>N$2*EXP(- N$1 * ($B78*_c+'Input spectra'!$Q77))</f>
        <v>1.7984745304025457E-2</v>
      </c>
      <c r="O78">
        <f>O$2*EXP(- O$1 * ($B78*_c+'Input spectra'!$Q77))</f>
        <v>1.7753565056282911E-2</v>
      </c>
      <c r="P78">
        <f>P$2*EXP(- P$1 * ($B78*_c+'Input spectra'!$Q77))</f>
        <v>1.7524240453267802E-2</v>
      </c>
      <c r="Q78">
        <f>Q$2*EXP(- Q$1 * ($B78*_c+'Input spectra'!$Q77))</f>
        <v>1.7296758750507815E-2</v>
      </c>
      <c r="R78">
        <f>R$2*EXP(- R$1 * ($B78*_c+'Input spectra'!$Q77))</f>
        <v>1.7071107284423032E-2</v>
      </c>
      <c r="S78">
        <f>S$2*EXP(- S$1 * ($B78*_c+'Input spectra'!$Q77))</f>
        <v>1.6847273471836427E-2</v>
      </c>
      <c r="T78">
        <f>T$2*EXP(- T$1 * ($B78*_c+'Input spectra'!$Q77))</f>
        <v>1.6625244809487176E-2</v>
      </c>
      <c r="U78">
        <f>U$2*EXP(- U$1 * ($B78*_c+'Input spectra'!$Q77))</f>
        <v>1.6405008873546924E-2</v>
      </c>
      <c r="V78">
        <f>V$2*EXP(- V$1 * ($B78*_c+'Input spectra'!$Q77))</f>
        <v>1.6186553319138795E-2</v>
      </c>
      <c r="W78">
        <f>W$2*EXP(- W$1 * ($B78*_c+'Input spectra'!$Q77))</f>
        <v>1.5969865879859265E-2</v>
      </c>
      <c r="X78">
        <f>X$2*EXP(- X$1 * ($B78*_c+'Input spectra'!$Q77))</f>
        <v>1.5754934367302846E-2</v>
      </c>
      <c r="Y78">
        <f>Y$2*EXP(- Y$1 * ($B78*_c+'Input spectra'!$Q77))</f>
        <v>1.5541746670589517E-2</v>
      </c>
      <c r="Z78">
        <f>Z$2*EXP(- Z$1 * ($B78*_c+'Input spectra'!$Q77))</f>
        <v>1.5330290755894968E-2</v>
      </c>
      <c r="AA78">
        <f>AA$2*EXP(- AA$1 * ($B78*_c+'Input spectra'!$Q77))</f>
        <v>1.5120554665983589E-2</v>
      </c>
      <c r="AB78">
        <f>AB$2*EXP(- AB$1 * ($B78*_c+'Input spectra'!$Q77))</f>
        <v>1.4912526519744189E-2</v>
      </c>
      <c r="AC78">
        <f>AC$2*EXP(- AC$1 * ($B78*_c+'Input spectra'!$Q77))</f>
        <v>1.4706194511728424E-2</v>
      </c>
      <c r="AD78">
        <f>AD$2*EXP(- AD$1 * ($B78*_c+'Input spectra'!$Q77))</f>
        <v>1.4501546911691995E-2</v>
      </c>
      <c r="AE78">
        <f>AE$2*EXP(- AE$1 * ($B78*_c+'Input spectra'!$Q77))</f>
        <v>1.4298572064138466E-2</v>
      </c>
      <c r="AF78">
        <f>AF$2*EXP(- AF$1 * ($B78*_c+'Input spectra'!$Q77))</f>
        <v>1.4097258387865795E-2</v>
      </c>
      <c r="AG78">
        <f>AG$2*EXP(- AG$1 * ($B78*_c+'Input spectra'!$Q77))</f>
        <v>1.3897594375515541E-2</v>
      </c>
      <c r="AH78">
        <f>AH$2*EXP(- AH$1 * ($B78*_c+'Input spectra'!$Q77))</f>
        <v>1.3699568593124685E-2</v>
      </c>
      <c r="AI78">
        <f>AI$2*EXP(- AI$1 * ($B78*_c+'Input spectra'!$Q77))</f>
        <v>1.3503169679680108E-2</v>
      </c>
      <c r="AJ78">
        <f>AJ$2*EXP(- AJ$1 * ($B78*_c+'Input spectra'!$Q77))</f>
        <v>1.3308386346675661E-2</v>
      </c>
      <c r="AK78">
        <f>AK$2*EXP(- AK$1 * ($B78*_c+'Input spectra'!$Q77))</f>
        <v>1.3115207377671878E-2</v>
      </c>
      <c r="AL78">
        <f>AL$2*EXP(- AL$1 * ($B78*_c+'Input spectra'!$Q77))</f>
        <v>1.2923621627858237E-2</v>
      </c>
      <c r="AM78">
        <f>AM$2*EXP(- AM$1 * ($B78*_c+'Input spectra'!$Q77))</f>
        <v>1.2733618023617992E-2</v>
      </c>
      <c r="AN78">
        <f>AN$2*EXP(- AN$1 * ($B78*_c+'Input spectra'!$Q77))</f>
        <v>1.25451855620956E-2</v>
      </c>
      <c r="AO78">
        <f>AO$2*EXP(- AO$1 * ($B78*_c+'Input spectra'!$Q77))</f>
        <v>1.2358313310766658E-2</v>
      </c>
      <c r="AP78">
        <f>AP$2*EXP(- AP$1 * ($B78*_c+'Input spectra'!$Q77))</f>
        <v>1.2172990407010366E-2</v>
      </c>
      <c r="AQ78">
        <f>AQ$2*EXP(- AQ$1 * ($B78*_c+'Input spectra'!$Q77))</f>
        <v>1.1989206057684536E-2</v>
      </c>
      <c r="AR78">
        <f>AR$2*EXP(- AR$1 * ($B78*_c+'Input spectra'!$Q77))</f>
        <v>1.1806949538703067E-2</v>
      </c>
      <c r="AS78">
        <f>AS$2*EXP(- AS$1 * ($B78*_c+'Input spectra'!$Q77))</f>
        <v>1.1626210194615896E-2</v>
      </c>
      <c r="AT78">
        <f>AT$2*EXP(- AT$1 * ($B78*_c+'Input spectra'!$Q77))</f>
        <v>1.1446977438191482E-2</v>
      </c>
      <c r="AU78">
        <f>AU$2*EXP(- AU$1 * ($B78*_c+'Input spectra'!$Q77))</f>
        <v>1.126924075000167E-2</v>
      </c>
      <c r="AV78">
        <f>AV$2*EXP(- AV$1 * ($B78*_c+'Input spectra'!$Q77))</f>
        <v>1.1092989678009044E-2</v>
      </c>
      <c r="AW78">
        <f>AW$2*EXP(- AW$1 * ($B78*_c+'Input spectra'!$Q77))</f>
        <v>9.8558348241011545E-3</v>
      </c>
      <c r="AX78">
        <f>AX$2*EXP(- AX$1 * ($B78*_c+'Input spectra'!$Q77))</f>
        <v>8.4172148107291636E-3</v>
      </c>
      <c r="AY78">
        <f>AY$2*EXP(- AY$1 * ($B78*_c+'Input spectra'!$Q77))</f>
        <v>7.5731831523004793E-3</v>
      </c>
      <c r="AZ78">
        <f>AZ$2*EXP(- AZ$1 * ($B78*_c+'Input spectra'!$Q77))</f>
        <v>6.9336241594461093E-3</v>
      </c>
      <c r="BA78">
        <f>BA$2*EXP(- BA$1 * ($B78*_c+'Input spectra'!$Q77))</f>
        <v>6.4109614719494584E-3</v>
      </c>
      <c r="BB78">
        <f>BB$2*EXP(- BB$1 * ($B78*_c+'Input spectra'!$Q77))</f>
        <v>5.9672126696702337E-3</v>
      </c>
      <c r="BC78">
        <f>BC$2*EXP(- BC$1 * ($B78*_c+'Input spectra'!$Q77))</f>
        <v>5.5815551618474887E-3</v>
      </c>
      <c r="BD78">
        <f>BD$2*EXP(- BD$1 * ($B78*_c+'Input spectra'!$Q77))</f>
        <v>5.2410021712759091E-3</v>
      </c>
      <c r="BE78">
        <f>BE$2*EXP(- BE$1 * ($B78*_c+'Input spectra'!$Q77))</f>
        <v>4.9367568441111929E-3</v>
      </c>
      <c r="BF78">
        <f>BF$2*EXP(- BF$1 * ($B78*_c+'Input spectra'!$Q77))</f>
        <v>4.6625079668640608E-3</v>
      </c>
      <c r="BG78">
        <f>BG$2*EXP(- BG$1 * ($B78*_c+'Input spectra'!$Q77))</f>
        <v>4.4135322242148528E-3</v>
      </c>
      <c r="BH78">
        <f>BH$2*EXP(- BH$1 * ($B78*_c+'Input spectra'!$Q77))</f>
        <v>4.1861786492503675E-3</v>
      </c>
      <c r="BI78">
        <f>BI$2*EXP(- BI$1 * ($B78*_c+'Input spectra'!$Q77))</f>
        <v>3.9775524607454744E-3</v>
      </c>
      <c r="BJ78">
        <f>BJ$2*EXP(- BJ$1 * ($B78*_c+'Input spectra'!$Q77))</f>
        <v>3.7853108795210398E-3</v>
      </c>
      <c r="BK78">
        <f>BK$2*EXP(- BK$1 * ($B78*_c+'Input spectra'!$Q77))</f>
        <v>3.6075256261853339E-3</v>
      </c>
      <c r="BL78">
        <f>BL$2*EXP(- BL$1 * ($B78*_c+'Input spectra'!$Q77))</f>
        <v>3.4425870668637446E-3</v>
      </c>
      <c r="BM78">
        <f>BM$2*EXP(- BM$1 * ($B78*_c+'Input spectra'!$Q77))</f>
        <v>3.2891354244240431E-3</v>
      </c>
      <c r="BN78">
        <f>BN$2*EXP(- BN$1 * ($B78*_c+'Input spectra'!$Q77))</f>
        <v>3.1460101784918752E-3</v>
      </c>
      <c r="BO78">
        <f>BO$2*EXP(- BO$1 * ($B78*_c+'Input spectra'!$Q77))</f>
        <v>3.0122120451256569E-3</v>
      </c>
      <c r="BP78">
        <f>BP$2*EXP(- BP$1 * ($B78*_c+'Input spectra'!$Q77))</f>
        <v>2.8868738760176424E-3</v>
      </c>
      <c r="BQ78">
        <f>BQ$2*EXP(- BQ$1 * ($B78*_c+'Input spectra'!$Q77))</f>
        <v>2.7692380211583089E-3</v>
      </c>
      <c r="BR78">
        <f>BR$2*EXP(- BR$1 * ($B78*_c+'Input spectra'!$Q77))</f>
        <v>2.6586384659129281E-3</v>
      </c>
      <c r="BS78">
        <f>BS$2*EXP(- BS$1 * ($B78*_c+'Input spectra'!$Q77))</f>
        <v>2.5544865554226475E-3</v>
      </c>
      <c r="BT78">
        <f>BT$2*EXP(- BT$1 * ($B78*_c+'Input spectra'!$Q77))</f>
        <v>2.456259455712346E-3</v>
      </c>
      <c r="BU78">
        <f>BU$2*EXP(- BU$1 * ($B78*_c+'Input spectra'!$Q77))</f>
        <v>2.3634907313072663E-3</v>
      </c>
      <c r="BV78">
        <f>BV$2*EXP(- BV$1 * ($B78*_c+'Input spectra'!$Q77))</f>
        <v>2.2757625800236651E-3</v>
      </c>
      <c r="BW78">
        <f>BW$2*EXP(- BW$1 * ($B78*_c+'Input spectra'!$Q77))</f>
        <v>2.1926993798752643E-3</v>
      </c>
      <c r="BX78">
        <f>BX$2*EXP(- BX$1 * ($B78*_c+'Input spectra'!$Q77))</f>
        <v>2.1139622855132841E-3</v>
      </c>
      <c r="BY78">
        <f>BY$2*EXP(- BY$1 * ($B78*_c+'Input spectra'!$Q77))</f>
        <v>2.0392446720086171E-3</v>
      </c>
      <c r="BZ78">
        <f>BZ$2*EXP(- BZ$1 * ($B78*_c+'Input spectra'!$Q77))</f>
        <v>1.9682682685926802E-3</v>
      </c>
      <c r="CA78">
        <f>CA$2*EXP(- CA$1 * ($B78*_c+'Input spectra'!$Q77))</f>
        <v>1.9007798586264289E-3</v>
      </c>
      <c r="CB78">
        <f>CB$2*EXP(- CB$1 * ($B78*_c+'Input spectra'!$Q77))</f>
        <v>1.8365484476269478E-3</v>
      </c>
      <c r="CC78">
        <f>CC$2*EXP(- CC$1 * ($B78*_c+'Input spectra'!$Q77))</f>
        <v>1.7753628207966034E-3</v>
      </c>
      <c r="CD78">
        <f>CD$2*EXP(- CD$1 * ($B78*_c+'Input spectra'!$Q77))</f>
        <v>1.717029426698976E-3</v>
      </c>
      <c r="CE78">
        <f>CE$2*EXP(- CE$1 * ($B78*_c+'Input spectra'!$Q77))</f>
        <v>1.6613705356087211E-3</v>
      </c>
      <c r="CF78">
        <f>CF$2*EXP(- CF$1 * ($B78*_c+'Input spectra'!$Q77))</f>
        <v>1.6082226304305334E-3</v>
      </c>
      <c r="CG78">
        <f>CG$2*EXP(- CG$1 * ($B78*_c+'Input spectra'!$Q77))</f>
        <v>1.5574349955254667E-3</v>
      </c>
      <c r="CH78">
        <f>CH$2*EXP(- CH$1 * ($B78*_c+'Input spectra'!$Q77))</f>
        <v>1.5088684747396888E-3</v>
      </c>
      <c r="CI78">
        <f>CI$2*EXP(- CI$1 * ($B78*_c+'Input spectra'!$Q77))</f>
        <v>1.4623943747308695E-3</v>
      </c>
      <c r="CJ78">
        <f>CJ$2*EXP(- CJ$1 * ($B78*_c+'Input spectra'!$Q77))</f>
        <v>1.4178934935801957E-3</v>
      </c>
      <c r="CK78">
        <f>CK$2*EXP(- CK$1 * ($B78*_c+'Input spectra'!$Q77))</f>
        <v>1.3752552578541494E-3</v>
      </c>
      <c r="CL78">
        <f>CL$2*EXP(- CL$1 * ($B78*_c+'Input spectra'!$Q77))</f>
        <v>1.3343769538863468E-3</v>
      </c>
      <c r="CM78">
        <f>CM$2*EXP(- CM$1 * ($B78*_c+'Input spectra'!$Q77))</f>
        <v>1.2951630411996988E-3</v>
      </c>
      <c r="CN78">
        <f>CN$2*EXP(- CN$1 * ($B78*_c+'Input spectra'!$Q77))</f>
        <v>1.2575245377717654E-3</v>
      </c>
      <c r="CO78">
        <f>CO$2*EXP(- CO$1 * ($B78*_c+'Input spectra'!$Q77))</f>
        <v>1.2213784683313392E-3</v>
      </c>
      <c r="CP78">
        <f>CP$2*EXP(- CP$1 * ($B78*_c+'Input spectra'!$Q77))</f>
        <v>1.1866473681172416E-3</v>
      </c>
      <c r="CQ78">
        <f>CQ$2*EXP(- CQ$1 * ($B78*_c+'Input spectra'!$Q77))</f>
        <v>7.6358559807630962E-4</v>
      </c>
      <c r="CR78">
        <f>CR$2*EXP(- CR$1 * ($B78*_c+'Input spectra'!$Q77))</f>
        <v>4.9568701844368557E-4</v>
      </c>
      <c r="CS78">
        <f>CS$2*EXP(- CS$1 * ($B78*_c+'Input spectra'!$Q77))</f>
        <v>3.430928715078073E-4</v>
      </c>
      <c r="CT78">
        <f>CT$2*EXP(- CT$1 * ($B78*_c+'Input spectra'!$Q77))</f>
        <v>2.3854388331406669E-4</v>
      </c>
      <c r="CU78">
        <f>CU$2*EXP(- CU$1 * ($B78*_c+'Input spectra'!$Q77))</f>
        <v>1.6278946723946979E-4</v>
      </c>
      <c r="CV78">
        <f>CV$2*EXP(- CV$1 * ($B78*_c+'Input spectra'!$Q77))</f>
        <v>1.0695063610494533E-4</v>
      </c>
      <c r="CW78">
        <f>CW$2*EXP(- CW$1 * ($B78*_c+'Input spectra'!$Q77))</f>
        <v>6.6012824811134043E-5</v>
      </c>
      <c r="CX78">
        <f>CX$2*EXP(- CX$1 * ($B78*_c+'Input spectra'!$Q77))</f>
        <v>3.6790796198551769E-5</v>
      </c>
      <c r="CY78">
        <f>CY$2*EXP(- CY$1 * ($B78*_c+'Input spectra'!$Q77))</f>
        <v>1.7097865722097084E-5</v>
      </c>
      <c r="CZ78">
        <f>CZ$2*EXP(- CZ$1 * ($B78*_c+'Input spectra'!$Q77))</f>
        <v>5.3474152293619252E-6</v>
      </c>
      <c r="DA78">
        <f>DA$2*EXP(- DA$1 * ($B78*_c+'Input spectra'!$Q77))</f>
        <v>3.3948694303262576E-7</v>
      </c>
      <c r="DB78">
        <f>DB$2*EXP(- DB$1 * ($B78*_c+'Input spectra'!$Q77))</f>
        <v>0</v>
      </c>
      <c r="DC78">
        <f>DC$2*EXP(- DC$1 * ($B78*_c+'Input spectra'!$Q77))</f>
        <v>0</v>
      </c>
      <c r="DD78">
        <f>DD$2*EXP(- DD$1 * ($B78*_c+'Input spectra'!$Q77))</f>
        <v>0</v>
      </c>
      <c r="DE78">
        <f>DE$2*EXP(- DE$1 * ($B78*_c+'Input spectra'!$Q77))</f>
        <v>0</v>
      </c>
      <c r="DF78">
        <f>DF$2*EXP(- DF$1 * ($B78*_c+'Input spectra'!$Q77))</f>
        <v>0</v>
      </c>
      <c r="DG78">
        <f>DG$2*EXP(- DG$1 * ($B78*_c+'Input spectra'!$Q77))</f>
        <v>0</v>
      </c>
      <c r="DH78">
        <f>DH$2*EXP(- DH$1 * ($B78*_c+'Input spectra'!$Q77))</f>
        <v>0</v>
      </c>
      <c r="DI78">
        <f>DI$2*EXP(- DI$1 * ($B78*_c+'Input spectra'!$Q77))</f>
        <v>0</v>
      </c>
      <c r="DJ78">
        <f>DJ$2*EXP(- DJ$1 * ($B78*_c+'Input spectra'!$Q77))</f>
        <v>0</v>
      </c>
      <c r="DK78">
        <f>DK$2*EXP(- DK$1 * ($B78*_c+'Input spectra'!$Q77))</f>
        <v>0</v>
      </c>
      <c r="DL78">
        <f>DL$2*EXP(- DL$1 * ($B78*_c+'Input spectra'!$Q77))</f>
        <v>0</v>
      </c>
      <c r="DM78">
        <f>DM$2*EXP(- DM$1 * ($B78*_c+'Input spectra'!$Q77))</f>
        <v>0</v>
      </c>
      <c r="DN78">
        <f>DN$2*EXP(- DN$1 * ($B78*_c+'Input spectra'!$Q77))</f>
        <v>0</v>
      </c>
      <c r="DO78">
        <f>DO$2*EXP(- DO$1 * ($B78*_c+'Input spectra'!$Q77))</f>
        <v>0</v>
      </c>
      <c r="DP78">
        <f>DP$2*EXP(- DP$1 * ($B78*_c+'Input spectra'!$Q77))</f>
        <v>0</v>
      </c>
      <c r="DQ78">
        <f>DQ$2*EXP(- DQ$1 * ($B78*_c+'Input spectra'!$Q77))</f>
        <v>0</v>
      </c>
      <c r="DR78">
        <f>DR$2*EXP(- DR$1 * ($B78*_c+'Input spectra'!$Q77))</f>
        <v>0</v>
      </c>
      <c r="DS78">
        <f>DS$2*EXP(- DS$1 * ($B78*_c+'Input spectra'!$Q77))</f>
        <v>0</v>
      </c>
      <c r="DT78">
        <f>DT$2*EXP(- DT$1 * ($B78*_c+'Input spectra'!$Q77))</f>
        <v>0</v>
      </c>
      <c r="DU78">
        <f>DU$2*EXP(- DU$1 * ($B78*_c+'Input spectra'!$Q77))</f>
        <v>0</v>
      </c>
      <c r="DV78">
        <f>DV$2*EXP(- DV$1 * ($B78*_c+'Input spectra'!$Q77))</f>
        <v>0</v>
      </c>
      <c r="DW78">
        <f>DW$2*EXP(- DW$1 * ($B78*_c+'Input spectra'!$Q77))</f>
        <v>0</v>
      </c>
      <c r="DX78">
        <f>DX$2*EXP(- DX$1 * ($B78*_c+'Input spectra'!$Q77))</f>
        <v>0</v>
      </c>
      <c r="DY78">
        <f>DY$2*EXP(- DY$1 * ($B78*_c+'Input spectra'!$Q77))</f>
        <v>0</v>
      </c>
      <c r="DZ78">
        <f>DZ$2*EXP(- DZ$1 * ($B78*_c+'Input spectra'!$Q77))</f>
        <v>0</v>
      </c>
      <c r="EA78">
        <f>EA$2*EXP(- EA$1 * ($B78*_c+'Input spectra'!$Q77))</f>
        <v>0</v>
      </c>
      <c r="EB78">
        <f>EB$2*EXP(- EB$1 * ($B78*_c+'Input spectra'!$Q77))</f>
        <v>0</v>
      </c>
      <c r="EC78">
        <f>EC$2*EXP(- EC$1 * ($B78*_c+'Input spectra'!$Q77))</f>
        <v>0</v>
      </c>
      <c r="ED78">
        <f>ED$2*EXP(- ED$1 * ($B78*_c+'Input spectra'!$Q77))</f>
        <v>0</v>
      </c>
      <c r="EE78">
        <f>EE$2*EXP(- EE$1 * ($B78*_c+'Input spectra'!$Q77))</f>
        <v>0</v>
      </c>
      <c r="EF78">
        <f>EF$2*EXP(- EF$1 * ($B78*_c+'Input spectra'!$Q77))</f>
        <v>0</v>
      </c>
      <c r="EG78">
        <f>EG$2*EXP(- EG$1 * ($B78*_c+'Input spectra'!$Q77))</f>
        <v>0</v>
      </c>
      <c r="EH78">
        <f>EH$2*EXP(- EH$1 * ($B78*_c+'Input spectra'!$Q77))</f>
        <v>0</v>
      </c>
      <c r="EI78">
        <f>EI$2*EXP(- EI$1 * ($B78*_c+'Input spectra'!$Q77))</f>
        <v>0</v>
      </c>
      <c r="EJ78">
        <f>EJ$2*EXP(- EJ$1 * ($B78*_c+'Input spectra'!$Q77))</f>
        <v>0</v>
      </c>
      <c r="EK78">
        <f>EK$2*EXP(- EK$1 * ($B78*_c+'Input spectra'!$Q77))</f>
        <v>0</v>
      </c>
      <c r="EL78">
        <f>EL$2*EXP(- EL$1 * ($B78*_c+'Input spectra'!$Q77))</f>
        <v>0</v>
      </c>
      <c r="EM78">
        <f>EM$2*EXP(- EM$1 * ($B78*_c+'Input spectra'!$Q77))</f>
        <v>0</v>
      </c>
      <c r="EN78">
        <f>EN$2*EXP(- EN$1 * ($B78*_c+'Input spectra'!$Q77))</f>
        <v>0</v>
      </c>
      <c r="EO78">
        <f>EO$2*EXP(- EO$1 * ($B78*_c+'Input spectra'!$Q77))</f>
        <v>0</v>
      </c>
      <c r="EP78">
        <f>EP$2*EXP(- EP$1 * ($B78*_c+'Input spectra'!$Q77))</f>
        <v>0</v>
      </c>
      <c r="EQ78">
        <f>EQ$2*EXP(- EQ$1 * ($B78*_c+'Input spectra'!$Q77))</f>
        <v>0</v>
      </c>
      <c r="ER78">
        <f>ER$2*EXP(- ER$1 * ($B78*_c+'Input spectra'!$Q77))</f>
        <v>0</v>
      </c>
      <c r="ES78">
        <f>ES$2*EXP(- ES$1 * ($B78*_c+'Input spectra'!$Q77))</f>
        <v>0</v>
      </c>
      <c r="ET78">
        <f>ET$2*EXP(- ET$1 * ($B78*_c+'Input spectra'!$Q77))</f>
        <v>0</v>
      </c>
      <c r="EU78">
        <f>EU$2*EXP(- EU$1 * ($B78*_c+'Input spectra'!$Q77))</f>
        <v>0</v>
      </c>
      <c r="EV78">
        <f>EV$2*EXP(- EV$1 * ($B78*_c+'Input spectra'!$Q77))</f>
        <v>0</v>
      </c>
      <c r="EW78">
        <f>EW$2*EXP(- EW$1 * ($B78*_c+'Input spectra'!$Q77))</f>
        <v>0</v>
      </c>
      <c r="EY78">
        <f t="shared" si="1"/>
        <v>0.86812234084679774</v>
      </c>
      <c r="FB78">
        <f>(1-EXP(-(B78*_c+'Input spectra'!$Q77)*_t))/2</f>
        <v>1.2318987171886397E-2</v>
      </c>
      <c r="FC78">
        <f>LN(1-FB78)/(-(B78*_c+'Input spectra'!$Q77))</f>
        <v>0.248440879894537</v>
      </c>
    </row>
    <row r="79" spans="1:159" x14ac:dyDescent="0.25">
      <c r="A79">
        <v>660</v>
      </c>
      <c r="B79">
        <f>'Input spectra'!B78</f>
        <v>0</v>
      </c>
      <c r="C79">
        <f>C$2*EXP(- C$1 * ($B79*_c+'Input spectra'!$Q78))</f>
        <v>2.0653927966864227E-2</v>
      </c>
      <c r="D79">
        <f>D$2*EXP(- D$1 * ($B79*_c+'Input spectra'!$Q78))</f>
        <v>2.0402132474977526E-2</v>
      </c>
      <c r="E79">
        <f>E$2*EXP(- E$1 * ($B79*_c+'Input spectra'!$Q78))</f>
        <v>2.0152322075529569E-2</v>
      </c>
      <c r="F79">
        <f>F$2*EXP(- F$1 * ($B79*_c+'Input spectra'!$Q78))</f>
        <v>1.9904483293681066E-2</v>
      </c>
      <c r="G79">
        <f>G$2*EXP(- G$1 * ($B79*_c+'Input spectra'!$Q78))</f>
        <v>1.9658602739314565E-2</v>
      </c>
      <c r="H79">
        <f>H$2*EXP(- H$1 * ($B79*_c+'Input spectra'!$Q78))</f>
        <v>1.9414667106526118E-2</v>
      </c>
      <c r="I79">
        <f>I$2*EXP(- I$1 * ($B79*_c+'Input spectra'!$Q78))</f>
        <v>1.9172663173119799E-2</v>
      </c>
      <c r="J79">
        <f>J$2*EXP(- J$1 * ($B79*_c+'Input spectra'!$Q78))</f>
        <v>1.8932577800105242E-2</v>
      </c>
      <c r="K79">
        <f>K$2*EXP(- K$1 * ($B79*_c+'Input spectra'!$Q78))</f>
        <v>1.8694397931198078E-2</v>
      </c>
      <c r="L79">
        <f>L$2*EXP(- L$1 * ($B79*_c+'Input spectra'!$Q78))</f>
        <v>1.845811059232327E-2</v>
      </c>
      <c r="M79">
        <f>M$2*EXP(- M$1 * ($B79*_c+'Input spectra'!$Q78))</f>
        <v>1.8223702891121334E-2</v>
      </c>
      <c r="N79">
        <f>N$2*EXP(- N$1 * ($B79*_c+'Input spectra'!$Q78))</f>
        <v>1.7991162016457441E-2</v>
      </c>
      <c r="O79">
        <f>O$2*EXP(- O$1 * ($B79*_c+'Input spectra'!$Q78))</f>
        <v>1.7760475237933393E-2</v>
      </c>
      <c r="P79">
        <f>P$2*EXP(- P$1 * ($B79*_c+'Input spectra'!$Q78))</f>
        <v>1.7531629905402399E-2</v>
      </c>
      <c r="Q79">
        <f>Q$2*EXP(- Q$1 * ($B79*_c+'Input spectra'!$Q78))</f>
        <v>1.7304613448486713E-2</v>
      </c>
      <c r="R79">
        <f>R$2*EXP(- R$1 * ($B79*_c+'Input spectra'!$Q78))</f>
        <v>1.7079413376098061E-2</v>
      </c>
      <c r="S79">
        <f>S$2*EXP(- S$1 * ($B79*_c+'Input spectra'!$Q78))</f>
        <v>1.6856017275960873E-2</v>
      </c>
      <c r="T79">
        <f>T$2*EXP(- T$1 * ($B79*_c+'Input spectra'!$Q78))</f>
        <v>1.6634412814138265E-2</v>
      </c>
      <c r="U79">
        <f>U$2*EXP(- U$1 * ($B79*_c+'Input spectra'!$Q78))</f>
        <v>1.6414587734560809E-2</v>
      </c>
      <c r="V79">
        <f>V$2*EXP(- V$1 * ($B79*_c+'Input spectra'!$Q78))</f>
        <v>1.6196529858558063E-2</v>
      </c>
      <c r="W79">
        <f>W$2*EXP(- W$1 * ($B79*_c+'Input spectra'!$Q78))</f>
        <v>1.5980227084392756E-2</v>
      </c>
      <c r="X79">
        <f>X$2*EXP(- X$1 * ($B79*_c+'Input spectra'!$Q78))</f>
        <v>1.5765667386797782E-2</v>
      </c>
      <c r="Y79">
        <f>Y$2*EXP(- Y$1 * ($B79*_c+'Input spectra'!$Q78))</f>
        <v>1.5552838816515828E-2</v>
      </c>
      <c r="Z79">
        <f>Z$2*EXP(- Z$1 * ($B79*_c+'Input spectra'!$Q78))</f>
        <v>1.5341729499841691E-2</v>
      </c>
      <c r="AA79">
        <f>AA$2*EXP(- AA$1 * ($B79*_c+'Input spectra'!$Q78))</f>
        <v>1.5132327638167306E-2</v>
      </c>
      <c r="AB79">
        <f>AB$2*EXP(- AB$1 * ($B79*_c+'Input spectra'!$Q78))</f>
        <v>1.4924621507529377E-2</v>
      </c>
      <c r="AC79">
        <f>AC$2*EXP(- AC$1 * ($B79*_c+'Input spectra'!$Q78))</f>
        <v>1.4718599458159658E-2</v>
      </c>
      <c r="AD79">
        <f>AD$2*EXP(- AD$1 * ($B79*_c+'Input spectra'!$Q78))</f>
        <v>1.451424991403788E-2</v>
      </c>
      <c r="AE79">
        <f>AE$2*EXP(- AE$1 * ($B79*_c+'Input spectra'!$Q78))</f>
        <v>1.4311561372447259E-2</v>
      </c>
      <c r="AF79">
        <f>AF$2*EXP(- AF$1 * ($B79*_c+'Input spectra'!$Q78))</f>
        <v>1.4110522403532604E-2</v>
      </c>
      <c r="AG79">
        <f>AG$2*EXP(- AG$1 * ($B79*_c+'Input spectra'!$Q78))</f>
        <v>1.3911121649861002E-2</v>
      </c>
      <c r="AH79">
        <f>AH$2*EXP(- AH$1 * ($B79*_c+'Input spectra'!$Q78))</f>
        <v>1.3713347825985085E-2</v>
      </c>
      <c r="AI79">
        <f>AI$2*EXP(- AI$1 * ($B79*_c+'Input spectra'!$Q78))</f>
        <v>1.3517189718008806E-2</v>
      </c>
      <c r="AJ79">
        <f>AJ$2*EXP(- AJ$1 * ($B79*_c+'Input spectra'!$Q78))</f>
        <v>1.3322636183155779E-2</v>
      </c>
      <c r="AK79">
        <f>AK$2*EXP(- AK$1 * ($B79*_c+'Input spectra'!$Q78))</f>
        <v>1.3129676149340146E-2</v>
      </c>
      <c r="AL79">
        <f>AL$2*EXP(- AL$1 * ($B79*_c+'Input spectra'!$Q78))</f>
        <v>1.2938298614739913E-2</v>
      </c>
      <c r="AM79">
        <f>AM$2*EXP(- AM$1 * ($B79*_c+'Input spectra'!$Q78))</f>
        <v>1.274849264737281E-2</v>
      </c>
      <c r="AN79">
        <f>AN$2*EXP(- AN$1 * ($B79*_c+'Input spectra'!$Q78))</f>
        <v>1.2560247384674612E-2</v>
      </c>
      <c r="AO79">
        <f>AO$2*EXP(- AO$1 * ($B79*_c+'Input spectra'!$Q78))</f>
        <v>1.2373552033079938E-2</v>
      </c>
      <c r="AP79">
        <f>AP$2*EXP(- AP$1 * ($B79*_c+'Input spectra'!$Q78))</f>
        <v>1.2188395867605454E-2</v>
      </c>
      <c r="AQ79">
        <f>AQ$2*EXP(- AQ$1 * ($B79*_c+'Input spectra'!$Q78))</f>
        <v>1.2004768231435585E-2</v>
      </c>
      <c r="AR79">
        <f>AR$2*EXP(- AR$1 * ($B79*_c+'Input spectra'!$Q78))</f>
        <v>1.1822658535510582E-2</v>
      </c>
      <c r="AS79">
        <f>AS$2*EXP(- AS$1 * ($B79*_c+'Input spectra'!$Q78))</f>
        <v>1.1642056258117013E-2</v>
      </c>
      <c r="AT79">
        <f>AT$2*EXP(- AT$1 * ($B79*_c+'Input spectra'!$Q78))</f>
        <v>1.1462950944480682E-2</v>
      </c>
      <c r="AU79">
        <f>AU$2*EXP(- AU$1 * ($B79*_c+'Input spectra'!$Q78))</f>
        <v>1.1285332206361871E-2</v>
      </c>
      <c r="AV79">
        <f>AV$2*EXP(- AV$1 * ($B79*_c+'Input spectra'!$Q78))</f>
        <v>1.1109189721652984E-2</v>
      </c>
      <c r="AW79">
        <f>AW$2*EXP(- AW$1 * ($B79*_c+'Input spectra'!$Q78))</f>
        <v>9.8705482346648915E-3</v>
      </c>
      <c r="AX79">
        <f>AX$2*EXP(- AX$1 * ($B79*_c+'Input spectra'!$Q78))</f>
        <v>8.4300539354573208E-3</v>
      </c>
      <c r="AY79">
        <f>AY$2*EXP(- AY$1 * ($B79*_c+'Input spectra'!$Q78))</f>
        <v>7.5849808126950569E-3</v>
      </c>
      <c r="AZ79">
        <f>AZ$2*EXP(- AZ$1 * ($B79*_c+'Input spectra'!$Q78))</f>
        <v>6.9446507084951611E-3</v>
      </c>
      <c r="BA79">
        <f>BA$2*EXP(- BA$1 * ($B79*_c+'Input spectra'!$Q78))</f>
        <v>6.4213650672999252E-3</v>
      </c>
      <c r="BB79">
        <f>BB$2*EXP(- BB$1 * ($B79*_c+'Input spectra'!$Q78))</f>
        <v>5.9770899872328776E-3</v>
      </c>
      <c r="BC79">
        <f>BC$2*EXP(- BC$1 * ($B79*_c+'Input spectra'!$Q78))</f>
        <v>5.5909754227956602E-3</v>
      </c>
      <c r="BD79">
        <f>BD$2*EXP(- BD$1 * ($B79*_c+'Input spectra'!$Q78))</f>
        <v>5.2500179163153084E-3</v>
      </c>
      <c r="BE79">
        <f>BE$2*EXP(- BE$1 * ($B79*_c+'Input spectra'!$Q78))</f>
        <v>4.9454095900681207E-3</v>
      </c>
      <c r="BF79">
        <f>BF$2*EXP(- BF$1 * ($B79*_c+'Input spectra'!$Q78))</f>
        <v>4.6708315012257322E-3</v>
      </c>
      <c r="BG79">
        <f>BG$2*EXP(- BG$1 * ($B79*_c+'Input spectra'!$Q78))</f>
        <v>4.4215546715216962E-3</v>
      </c>
      <c r="BH79">
        <f>BH$2*EXP(- BH$1 * ($B79*_c+'Input spectra'!$Q78))</f>
        <v>4.1939238415056113E-3</v>
      </c>
      <c r="BI79">
        <f>BI$2*EXP(- BI$1 * ($B79*_c+'Input spectra'!$Q78))</f>
        <v>3.9850408867466306E-3</v>
      </c>
      <c r="BJ79">
        <f>BJ$2*EXP(- BJ$1 * ($B79*_c+'Input spectra'!$Q78))</f>
        <v>3.7925603659538752E-3</v>
      </c>
      <c r="BK79">
        <f>BK$2*EXP(- BK$1 * ($B79*_c+'Input spectra'!$Q78))</f>
        <v>3.6145518405586042E-3</v>
      </c>
      <c r="BL79">
        <f>BL$2*EXP(- BL$1 * ($B79*_c+'Input spectra'!$Q78))</f>
        <v>3.4494038979554064E-3</v>
      </c>
      <c r="BM79">
        <f>BM$2*EXP(- BM$1 * ($B79*_c+'Input spectra'!$Q78))</f>
        <v>3.2957552760304485E-3</v>
      </c>
      <c r="BN79">
        <f>BN$2*EXP(- BN$1 * ($B79*_c+'Input spectra'!$Q78))</f>
        <v>3.1524442002717605E-3</v>
      </c>
      <c r="BO79">
        <f>BO$2*EXP(- BO$1 * ($B79*_c+'Input spectra'!$Q78))</f>
        <v>3.0184703168129462E-3</v>
      </c>
      <c r="BP79">
        <f>BP$2*EXP(- BP$1 * ($B79*_c+'Input spectra'!$Q78))</f>
        <v>2.8929655564142384E-3</v>
      </c>
      <c r="BQ79">
        <f>BQ$2*EXP(- BQ$1 * ($B79*_c+'Input spectra'!$Q78))</f>
        <v>2.7751714700838736E-3</v>
      </c>
      <c r="BR79">
        <f>BR$2*EXP(- BR$1 * ($B79*_c+'Input spectra'!$Q78))</f>
        <v>2.6644213450844932E-3</v>
      </c>
      <c r="BS79">
        <f>BS$2*EXP(- BS$1 * ($B79*_c+'Input spectra'!$Q78))</f>
        <v>2.560125912701966E-3</v>
      </c>
      <c r="BT79">
        <f>BT$2*EXP(- BT$1 * ($B79*_c+'Input spectra'!$Q78))</f>
        <v>2.4617617960691332E-3</v>
      </c>
      <c r="BU79">
        <f>BU$2*EXP(- BU$1 * ($B79*_c+'Input spectra'!$Q78))</f>
        <v>2.3688620770593457E-3</v>
      </c>
      <c r="BV79">
        <f>BV$2*EXP(- BV$1 * ($B79*_c+'Input spectra'!$Q78))</f>
        <v>2.2810085223375067E-3</v>
      </c>
      <c r="BW79">
        <f>BW$2*EXP(- BW$1 * ($B79*_c+'Input spectra'!$Q78))</f>
        <v>2.1978251230806252E-3</v>
      </c>
      <c r="BX79">
        <f>BX$2*EXP(- BX$1 * ($B79*_c+'Input spectra'!$Q78))</f>
        <v>2.1189726854617024E-3</v>
      </c>
      <c r="BY79">
        <f>BY$2*EXP(- BY$1 * ($B79*_c+'Input spectra'!$Q78))</f>
        <v>2.0441442694583757E-3</v>
      </c>
      <c r="BZ79">
        <f>BZ$2*EXP(- BZ$1 * ($B79*_c+'Input spectra'!$Q78))</f>
        <v>1.9730613184123095E-3</v>
      </c>
      <c r="CA79">
        <f>CA$2*EXP(- CA$1 * ($B79*_c+'Input spectra'!$Q78))</f>
        <v>1.9054703554603981E-3</v>
      </c>
      <c r="CB79">
        <f>CB$2*EXP(- CB$1 * ($B79*_c+'Input spectra'!$Q78))</f>
        <v>1.8411401485505169E-3</v>
      </c>
      <c r="CC79">
        <f>CC$2*EXP(- CC$1 * ($B79*_c+'Input spectra'!$Q78))</f>
        <v>1.7798592653943002E-3</v>
      </c>
      <c r="CD79">
        <f>CD$2*EXP(- CD$1 * ($B79*_c+'Input spectra'!$Q78))</f>
        <v>1.7214339549272248E-3</v>
      </c>
      <c r="CE79">
        <f>CE$2*EXP(- CE$1 * ($B79*_c+'Input spectra'!$Q78))</f>
        <v>1.6656863037436114E-3</v>
      </c>
      <c r="CF79">
        <f>CF$2*EXP(- CF$1 * ($B79*_c+'Input spectra'!$Q78))</f>
        <v>1.6124526253534425E-3</v>
      </c>
      <c r="CG79">
        <f>CG$2*EXP(- CG$1 * ($B79*_c+'Input spectra'!$Q78))</f>
        <v>1.5615820475598421E-3</v>
      </c>
      <c r="CH79">
        <f>CH$2*EXP(- CH$1 * ($B79*_c+'Input spectra'!$Q78))</f>
        <v>1.5129352692199445E-3</v>
      </c>
      <c r="CI79">
        <f>CI$2*EXP(- CI$1 * ($B79*_c+'Input spectra'!$Q78))</f>
        <v>1.4663834624576294E-3</v>
      </c>
      <c r="CJ79">
        <f>CJ$2*EXP(- CJ$1 * ($B79*_c+'Input spectra'!$Q78))</f>
        <v>1.4218073002939134E-3</v>
      </c>
      <c r="CK79">
        <f>CK$2*EXP(- CK$1 * ($B79*_c+'Input spectra'!$Q78))</f>
        <v>1.3790960928406224E-3</v>
      </c>
      <c r="CL79">
        <f>CL$2*EXP(- CL$1 * ($B79*_c+'Input spectra'!$Q78))</f>
        <v>1.3381470178120967E-3</v>
      </c>
      <c r="CM79">
        <f>CM$2*EXP(- CM$1 * ($B79*_c+'Input spectra'!$Q78))</f>
        <v>1.2988644332621007E-3</v>
      </c>
      <c r="CN79">
        <f>CN$2*EXP(- CN$1 * ($B79*_c+'Input spectra'!$Q78))</f>
        <v>1.2611592622377302E-3</v>
      </c>
      <c r="CO79">
        <f>CO$2*EXP(- CO$1 * ($B79*_c+'Input spectra'!$Q78))</f>
        <v>1.2249484405289347E-3</v>
      </c>
      <c r="CP79">
        <f>CP$2*EXP(- CP$1 * ($B79*_c+'Input spectra'!$Q78))</f>
        <v>1.1901544199366086E-3</v>
      </c>
      <c r="CQ79">
        <f>CQ$2*EXP(- CQ$1 * ($B79*_c+'Input spectra'!$Q78))</f>
        <v>7.6586715711717749E-4</v>
      </c>
      <c r="CR79">
        <f>CR$2*EXP(- CR$1 * ($B79*_c+'Input spectra'!$Q78))</f>
        <v>4.9718423180807319E-4</v>
      </c>
      <c r="CS79">
        <f>CS$2*EXP(- CS$1 * ($B79*_c+'Input spectra'!$Q78))</f>
        <v>3.4414033717028165E-4</v>
      </c>
      <c r="CT79">
        <f>CT$2*EXP(- CT$1 * ($B79*_c+'Input spectra'!$Q78))</f>
        <v>2.3927991952759758E-4</v>
      </c>
      <c r="CU79">
        <f>CU$2*EXP(- CU$1 * ($B79*_c+'Input spectra'!$Q78))</f>
        <v>1.6329705585471581E-4</v>
      </c>
      <c r="CV79">
        <f>CV$2*EXP(- CV$1 * ($B79*_c+'Input spectra'!$Q78))</f>
        <v>1.0728759466191057E-4</v>
      </c>
      <c r="CW79">
        <f>CW$2*EXP(- CW$1 * ($B79*_c+'Input spectra'!$Q78))</f>
        <v>6.6222952276619461E-5</v>
      </c>
      <c r="CX79">
        <f>CX$2*EXP(- CX$1 * ($B79*_c+'Input spectra'!$Q78))</f>
        <v>3.6909103038972566E-5</v>
      </c>
      <c r="CY79">
        <f>CY$2*EXP(- CY$1 * ($B79*_c+'Input spectra'!$Q78))</f>
        <v>1.7153402978649446E-5</v>
      </c>
      <c r="CZ79">
        <f>CZ$2*EXP(- CZ$1 * ($B79*_c+'Input spectra'!$Q78))</f>
        <v>5.364958673108448E-6</v>
      </c>
      <c r="DA79">
        <f>DA$2*EXP(- DA$1 * ($B79*_c+'Input spectra'!$Q78))</f>
        <v>3.4061175482145227E-7</v>
      </c>
      <c r="DB79">
        <f>DB$2*EXP(- DB$1 * ($B79*_c+'Input spectra'!$Q78))</f>
        <v>0</v>
      </c>
      <c r="DC79">
        <f>DC$2*EXP(- DC$1 * ($B79*_c+'Input spectra'!$Q78))</f>
        <v>0</v>
      </c>
      <c r="DD79">
        <f>DD$2*EXP(- DD$1 * ($B79*_c+'Input spectra'!$Q78))</f>
        <v>0</v>
      </c>
      <c r="DE79">
        <f>DE$2*EXP(- DE$1 * ($B79*_c+'Input spectra'!$Q78))</f>
        <v>0</v>
      </c>
      <c r="DF79">
        <f>DF$2*EXP(- DF$1 * ($B79*_c+'Input spectra'!$Q78))</f>
        <v>0</v>
      </c>
      <c r="DG79">
        <f>DG$2*EXP(- DG$1 * ($B79*_c+'Input spectra'!$Q78))</f>
        <v>0</v>
      </c>
      <c r="DH79">
        <f>DH$2*EXP(- DH$1 * ($B79*_c+'Input spectra'!$Q78))</f>
        <v>0</v>
      </c>
      <c r="DI79">
        <f>DI$2*EXP(- DI$1 * ($B79*_c+'Input spectra'!$Q78))</f>
        <v>0</v>
      </c>
      <c r="DJ79">
        <f>DJ$2*EXP(- DJ$1 * ($B79*_c+'Input spectra'!$Q78))</f>
        <v>0</v>
      </c>
      <c r="DK79">
        <f>DK$2*EXP(- DK$1 * ($B79*_c+'Input spectra'!$Q78))</f>
        <v>0</v>
      </c>
      <c r="DL79">
        <f>DL$2*EXP(- DL$1 * ($B79*_c+'Input spectra'!$Q78))</f>
        <v>0</v>
      </c>
      <c r="DM79">
        <f>DM$2*EXP(- DM$1 * ($B79*_c+'Input spectra'!$Q78))</f>
        <v>0</v>
      </c>
      <c r="DN79">
        <f>DN$2*EXP(- DN$1 * ($B79*_c+'Input spectra'!$Q78))</f>
        <v>0</v>
      </c>
      <c r="DO79">
        <f>DO$2*EXP(- DO$1 * ($B79*_c+'Input spectra'!$Q78))</f>
        <v>0</v>
      </c>
      <c r="DP79">
        <f>DP$2*EXP(- DP$1 * ($B79*_c+'Input spectra'!$Q78))</f>
        <v>0</v>
      </c>
      <c r="DQ79">
        <f>DQ$2*EXP(- DQ$1 * ($B79*_c+'Input spectra'!$Q78))</f>
        <v>0</v>
      </c>
      <c r="DR79">
        <f>DR$2*EXP(- DR$1 * ($B79*_c+'Input spectra'!$Q78))</f>
        <v>0</v>
      </c>
      <c r="DS79">
        <f>DS$2*EXP(- DS$1 * ($B79*_c+'Input spectra'!$Q78))</f>
        <v>0</v>
      </c>
      <c r="DT79">
        <f>DT$2*EXP(- DT$1 * ($B79*_c+'Input spectra'!$Q78))</f>
        <v>0</v>
      </c>
      <c r="DU79">
        <f>DU$2*EXP(- DU$1 * ($B79*_c+'Input spectra'!$Q78))</f>
        <v>0</v>
      </c>
      <c r="DV79">
        <f>DV$2*EXP(- DV$1 * ($B79*_c+'Input spectra'!$Q78))</f>
        <v>0</v>
      </c>
      <c r="DW79">
        <f>DW$2*EXP(- DW$1 * ($B79*_c+'Input spectra'!$Q78))</f>
        <v>0</v>
      </c>
      <c r="DX79">
        <f>DX$2*EXP(- DX$1 * ($B79*_c+'Input spectra'!$Q78))</f>
        <v>0</v>
      </c>
      <c r="DY79">
        <f>DY$2*EXP(- DY$1 * ($B79*_c+'Input spectra'!$Q78))</f>
        <v>0</v>
      </c>
      <c r="DZ79">
        <f>DZ$2*EXP(- DZ$1 * ($B79*_c+'Input spectra'!$Q78))</f>
        <v>0</v>
      </c>
      <c r="EA79">
        <f>EA$2*EXP(- EA$1 * ($B79*_c+'Input spectra'!$Q78))</f>
        <v>0</v>
      </c>
      <c r="EB79">
        <f>EB$2*EXP(- EB$1 * ($B79*_c+'Input spectra'!$Q78))</f>
        <v>0</v>
      </c>
      <c r="EC79">
        <f>EC$2*EXP(- EC$1 * ($B79*_c+'Input spectra'!$Q78))</f>
        <v>0</v>
      </c>
      <c r="ED79">
        <f>ED$2*EXP(- ED$1 * ($B79*_c+'Input spectra'!$Q78))</f>
        <v>0</v>
      </c>
      <c r="EE79">
        <f>EE$2*EXP(- EE$1 * ($B79*_c+'Input spectra'!$Q78))</f>
        <v>0</v>
      </c>
      <c r="EF79">
        <f>EF$2*EXP(- EF$1 * ($B79*_c+'Input spectra'!$Q78))</f>
        <v>0</v>
      </c>
      <c r="EG79">
        <f>EG$2*EXP(- EG$1 * ($B79*_c+'Input spectra'!$Q78))</f>
        <v>0</v>
      </c>
      <c r="EH79">
        <f>EH$2*EXP(- EH$1 * ($B79*_c+'Input spectra'!$Q78))</f>
        <v>0</v>
      </c>
      <c r="EI79">
        <f>EI$2*EXP(- EI$1 * ($B79*_c+'Input spectra'!$Q78))</f>
        <v>0</v>
      </c>
      <c r="EJ79">
        <f>EJ$2*EXP(- EJ$1 * ($B79*_c+'Input spectra'!$Q78))</f>
        <v>0</v>
      </c>
      <c r="EK79">
        <f>EK$2*EXP(- EK$1 * ($B79*_c+'Input spectra'!$Q78))</f>
        <v>0</v>
      </c>
      <c r="EL79">
        <f>EL$2*EXP(- EL$1 * ($B79*_c+'Input spectra'!$Q78))</f>
        <v>0</v>
      </c>
      <c r="EM79">
        <f>EM$2*EXP(- EM$1 * ($B79*_c+'Input spectra'!$Q78))</f>
        <v>0</v>
      </c>
      <c r="EN79">
        <f>EN$2*EXP(- EN$1 * ($B79*_c+'Input spectra'!$Q78))</f>
        <v>0</v>
      </c>
      <c r="EO79">
        <f>EO$2*EXP(- EO$1 * ($B79*_c+'Input spectra'!$Q78))</f>
        <v>0</v>
      </c>
      <c r="EP79">
        <f>EP$2*EXP(- EP$1 * ($B79*_c+'Input spectra'!$Q78))</f>
        <v>0</v>
      </c>
      <c r="EQ79">
        <f>EQ$2*EXP(- EQ$1 * ($B79*_c+'Input spectra'!$Q78))</f>
        <v>0</v>
      </c>
      <c r="ER79">
        <f>ER$2*EXP(- ER$1 * ($B79*_c+'Input spectra'!$Q78))</f>
        <v>0</v>
      </c>
      <c r="ES79">
        <f>ES$2*EXP(- ES$1 * ($B79*_c+'Input spectra'!$Q78))</f>
        <v>0</v>
      </c>
      <c r="ET79">
        <f>ET$2*EXP(- ET$1 * ($B79*_c+'Input spectra'!$Q78))</f>
        <v>0</v>
      </c>
      <c r="EU79">
        <f>EU$2*EXP(- EU$1 * ($B79*_c+'Input spectra'!$Q78))</f>
        <v>0</v>
      </c>
      <c r="EV79">
        <f>EV$2*EXP(- EV$1 * ($B79*_c+'Input spectra'!$Q78))</f>
        <v>0</v>
      </c>
      <c r="EW79">
        <f>EW$2*EXP(- EW$1 * ($B79*_c+'Input spectra'!$Q78))</f>
        <v>0</v>
      </c>
      <c r="EY79">
        <f t="shared" si="1"/>
        <v>0.86889080503937288</v>
      </c>
      <c r="FB79">
        <f>(1-EXP(-(B79*_c+'Input spectra'!$Q78)*_t))/2</f>
        <v>1.2239904888986686E-2</v>
      </c>
      <c r="FC79">
        <f>LN(1-FB79)/(-(B79*_c+'Input spectra'!$Q78))</f>
        <v>0.24845101328070915</v>
      </c>
    </row>
    <row r="80" spans="1:159" x14ac:dyDescent="0.25">
      <c r="A80">
        <v>665</v>
      </c>
      <c r="B80">
        <f>'Input spectra'!B79</f>
        <v>0</v>
      </c>
      <c r="C80">
        <f>C$2*EXP(- C$1 * ($B80*_c+'Input spectra'!$Q79))</f>
        <v>2.0653927966864227E-2</v>
      </c>
      <c r="D80">
        <f>D$2*EXP(- D$1 * ($B80*_c+'Input spectra'!$Q79))</f>
        <v>2.0402794113435999E-2</v>
      </c>
      <c r="E80">
        <f>E$2*EXP(- E$1 * ($B80*_c+'Input spectra'!$Q79))</f>
        <v>2.0153629171004196E-2</v>
      </c>
      <c r="F80">
        <f>F$2*EXP(- F$1 * ($B80*_c+'Input spectra'!$Q79))</f>
        <v>1.9906419855766147E-2</v>
      </c>
      <c r="G80">
        <f>G$2*EXP(- G$1 * ($B80*_c+'Input spectra'!$Q79))</f>
        <v>1.9661152966916381E-2</v>
      </c>
      <c r="H80">
        <f>H$2*EXP(- H$1 * ($B80*_c+'Input spectra'!$Q79))</f>
        <v>1.9417815386151806E-2</v>
      </c>
      <c r="I80">
        <f>I$2*EXP(- I$1 * ($B80*_c+'Input spectra'!$Q79))</f>
        <v>1.9176394077179672E-2</v>
      </c>
      <c r="J80">
        <f>J$2*EXP(- J$1 * ($B80*_c+'Input spectra'!$Q79))</f>
        <v>1.8936876085228392E-2</v>
      </c>
      <c r="K80">
        <f>K$2*EXP(- K$1 * ($B80*_c+'Input spectra'!$Q79))</f>
        <v>1.8699248536561235E-2</v>
      </c>
      <c r="L80">
        <f>L$2*EXP(- L$1 * ($B80*_c+'Input spectra'!$Q79))</f>
        <v>1.8463498637992772E-2</v>
      </c>
      <c r="M80">
        <f>M$2*EXP(- M$1 * ($B80*_c+'Input spectra'!$Q79))</f>
        <v>1.8229613676408147E-2</v>
      </c>
      <c r="N80">
        <f>N$2*EXP(- N$1 * ($B80*_c+'Input spectra'!$Q79))</f>
        <v>1.7997581018285122E-2</v>
      </c>
      <c r="O80">
        <f>O$2*EXP(- O$1 * ($B80*_c+'Input spectra'!$Q79))</f>
        <v>1.7767388109218903E-2</v>
      </c>
      <c r="P80">
        <f>P$2*EXP(- P$1 * ($B80*_c+'Input spectra'!$Q79))</f>
        <v>1.753902247344967E-2</v>
      </c>
      <c r="Q80">
        <f>Q$2*EXP(- Q$1 * ($B80*_c+'Input spectra'!$Q79))</f>
        <v>1.7312471713392879E-2</v>
      </c>
      <c r="R80">
        <f>R$2*EXP(- R$1 * ($B80*_c+'Input spectra'!$Q79))</f>
        <v>1.7087723509172269E-2</v>
      </c>
      <c r="S80">
        <f>S$2*EXP(- S$1 * ($B80*_c+'Input spectra'!$Q79))</f>
        <v>1.6864765618155576E-2</v>
      </c>
      <c r="T80">
        <f>T$2*EXP(- T$1 * ($B80*_c+'Input spectra'!$Q79))</f>
        <v>1.6643585874492908E-2</v>
      </c>
      <c r="U80">
        <f>U$2*EXP(- U$1 * ($B80*_c+'Input spectra'!$Q79))</f>
        <v>1.642417218865783E-2</v>
      </c>
      <c r="V80">
        <f>V$2*EXP(- V$1 * ($B80*_c+'Input spectra'!$Q79))</f>
        <v>1.6206512546991077E-2</v>
      </c>
      <c r="W80">
        <f>W$2*EXP(- W$1 * ($B80*_c+'Input spectra'!$Q79))</f>
        <v>1.5990595011246913E-2</v>
      </c>
      <c r="X80">
        <f>X$2*EXP(- X$1 * ($B80*_c+'Input spectra'!$Q79))</f>
        <v>1.5776407718142132E-2</v>
      </c>
      <c r="Y80">
        <f>Y$2*EXP(- Y$1 * ($B80*_c+'Input spectra'!$Q79))</f>
        <v>1.5563938878907637E-2</v>
      </c>
      <c r="Z80">
        <f>Z$2*EXP(- Z$1 * ($B80*_c+'Input spectra'!$Q79))</f>
        <v>1.5353176778842653E-2</v>
      </c>
      <c r="AA80">
        <f>AA$2*EXP(- AA$1 * ($B80*_c+'Input spectra'!$Q79))</f>
        <v>1.5144109776871507E-2</v>
      </c>
      <c r="AB80">
        <f>AB$2*EXP(- AB$1 * ($B80*_c+'Input spectra'!$Q79))</f>
        <v>1.4936726305102959E-2</v>
      </c>
      <c r="AC80">
        <f>AC$2*EXP(- AC$1 * ($B80*_c+'Input spectra'!$Q79))</f>
        <v>1.4731014868392105E-2</v>
      </c>
      <c r="AD80">
        <f>AD$2*EXP(- AD$1 * ($B80*_c+'Input spectra'!$Q79))</f>
        <v>1.4526964043904824E-2</v>
      </c>
      <c r="AE80">
        <f>AE$2*EXP(- AE$1 * ($B80*_c+'Input spectra'!$Q79))</f>
        <v>1.432456248068472E-2</v>
      </c>
      <c r="AF80">
        <f>AF$2*EXP(- AF$1 * ($B80*_c+'Input spectra'!$Q79))</f>
        <v>1.4123798899222608E-2</v>
      </c>
      <c r="AG80">
        <f>AG$2*EXP(- AG$1 * ($B80*_c+'Input spectra'!$Q79))</f>
        <v>1.392466209102846E-2</v>
      </c>
      <c r="AH80">
        <f>AH$2*EXP(- AH$1 * ($B80*_c+'Input spectra'!$Q79))</f>
        <v>1.3727140918205871E-2</v>
      </c>
      <c r="AI80">
        <f>AI$2*EXP(- AI$1 * ($B80*_c+'Input spectra'!$Q79))</f>
        <v>1.3531224313028967E-2</v>
      </c>
      <c r="AJ80">
        <f>AJ$2*EXP(- AJ$1 * ($B80*_c+'Input spectra'!$Q79))</f>
        <v>1.3336901277521752E-2</v>
      </c>
      <c r="AK80">
        <f>AK$2*EXP(- AK$1 * ($B80*_c+'Input spectra'!$Q79))</f>
        <v>1.3144160883039937E-2</v>
      </c>
      <c r="AL80">
        <f>AL$2*EXP(- AL$1 * ($B80*_c+'Input spectra'!$Q79))</f>
        <v>1.2952992269855168E-2</v>
      </c>
      <c r="AM80">
        <f>AM$2*EXP(- AM$1 * ($B80*_c+'Input spectra'!$Q79))</f>
        <v>1.2763384646741651E-2</v>
      </c>
      <c r="AN80">
        <f>AN$2*EXP(- AN$1 * ($B80*_c+'Input spectra'!$Q79))</f>
        <v>1.2575327290565217E-2</v>
      </c>
      <c r="AO80">
        <f>AO$2*EXP(- AO$1 * ($B80*_c+'Input spectra'!$Q79))</f>
        <v>1.238880954587473E-2</v>
      </c>
      <c r="AP80">
        <f>AP$2*EXP(- AP$1 * ($B80*_c+'Input spectra'!$Q79))</f>
        <v>1.2203820824495885E-2</v>
      </c>
      <c r="AQ80">
        <f>AQ$2*EXP(- AQ$1 * ($B80*_c+'Input spectra'!$Q79))</f>
        <v>1.2020350605127373E-2</v>
      </c>
      <c r="AR80">
        <f>AR$2*EXP(- AR$1 * ($B80*_c+'Input spectra'!$Q79))</f>
        <v>1.1838388432939375E-2</v>
      </c>
      <c r="AS80">
        <f>AS$2*EXP(- AS$1 * ($B80*_c+'Input spectra'!$Q79))</f>
        <v>1.1657923919174371E-2</v>
      </c>
      <c r="AT80">
        <f>AT$2*EXP(- AT$1 * ($B80*_c+'Input spectra'!$Q79))</f>
        <v>1.1478946740750326E-2</v>
      </c>
      <c r="AU80">
        <f>AU$2*EXP(- AU$1 * ($B80*_c+'Input spectra'!$Q79))</f>
        <v>1.1301446639866099E-2</v>
      </c>
      <c r="AV80">
        <f>AV$2*EXP(- AV$1 * ($B80*_c+'Input spectra'!$Q79))</f>
        <v>1.1125413423609223E-2</v>
      </c>
      <c r="AW80">
        <f>AW$2*EXP(- AW$1 * ($B80*_c+'Input spectra'!$Q79))</f>
        <v>9.8852836103340037E-3</v>
      </c>
      <c r="AX80">
        <f>AX$2*EXP(- AX$1 * ($B80*_c+'Input spectra'!$Q79))</f>
        <v>8.4429126442316874E-3</v>
      </c>
      <c r="AY80">
        <f>AY$2*EXP(- AY$1 * ($B80*_c+'Input spectra'!$Q79))</f>
        <v>7.5967968517275221E-3</v>
      </c>
      <c r="AZ80">
        <f>AZ$2*EXP(- AZ$1 * ($B80*_c+'Input spectra'!$Q79))</f>
        <v>6.9556947930755827E-3</v>
      </c>
      <c r="BA80">
        <f>BA$2*EXP(- BA$1 * ($B80*_c+'Input spectra'!$Q79))</f>
        <v>6.4317855454216737E-3</v>
      </c>
      <c r="BB80">
        <f>BB$2*EXP(- BB$1 * ($B80*_c+'Input spectra'!$Q79))</f>
        <v>5.9869836543723935E-3</v>
      </c>
      <c r="BC80">
        <f>BC$2*EXP(- BC$1 * ($B80*_c+'Input spectra'!$Q79))</f>
        <v>5.6004115827744368E-3</v>
      </c>
      <c r="BD80">
        <f>BD$2*EXP(- BD$1 * ($B80*_c+'Input spectra'!$Q79))</f>
        <v>5.2590491705371079E-3</v>
      </c>
      <c r="BE80">
        <f>BE$2*EXP(- BE$1 * ($B80*_c+'Input spectra'!$Q79))</f>
        <v>4.9540775018545539E-3</v>
      </c>
      <c r="BF80">
        <f>BF$2*EXP(- BF$1 * ($B80*_c+'Input spectra'!$Q79))</f>
        <v>4.679169894805827E-3</v>
      </c>
      <c r="BG80">
        <f>BG$2*EXP(- BG$1 * ($B80*_c+'Input spectra'!$Q79))</f>
        <v>4.429591701176086E-3</v>
      </c>
      <c r="BH80">
        <f>BH$2*EXP(- BH$1 * ($B80*_c+'Input spectra'!$Q79))</f>
        <v>4.2016833637759125E-3</v>
      </c>
      <c r="BI80">
        <f>BI$2*EXP(- BI$1 * ($B80*_c+'Input spectra'!$Q79))</f>
        <v>3.9925434109965305E-3</v>
      </c>
      <c r="BJ80">
        <f>BJ$2*EXP(- BJ$1 * ($B80*_c+'Input spectra'!$Q79))</f>
        <v>3.7998237363331602E-3</v>
      </c>
      <c r="BK80">
        <f>BK$2*EXP(- BK$1 * ($B80*_c+'Input spectra'!$Q79))</f>
        <v>3.6215917395715815E-3</v>
      </c>
      <c r="BL80">
        <f>BL$2*EXP(- BL$1 * ($B80*_c+'Input spectra'!$Q79))</f>
        <v>3.4562342273799307E-3</v>
      </c>
      <c r="BM80">
        <f>BM$2*EXP(- BM$1 * ($B80*_c+'Input spectra'!$Q79))</f>
        <v>3.3023884510272414E-3</v>
      </c>
      <c r="BN80">
        <f>BN$2*EXP(- BN$1 * ($B80*_c+'Input spectra'!$Q79))</f>
        <v>3.1588913805075708E-3</v>
      </c>
      <c r="BO80">
        <f>BO$2*EXP(- BO$1 * ($B80*_c+'Input spectra'!$Q79))</f>
        <v>3.0247415908931383E-3</v>
      </c>
      <c r="BP80">
        <f>BP$2*EXP(- BP$1 * ($B80*_c+'Input spectra'!$Q79))</f>
        <v>2.8990700910509763E-3</v>
      </c>
      <c r="BQ80">
        <f>BQ$2*EXP(- BQ$1 * ($B80*_c+'Input spectra'!$Q79))</f>
        <v>2.7811176321875354E-3</v>
      </c>
      <c r="BR80">
        <f>BR$2*EXP(- BR$1 * ($B80*_c+'Input spectra'!$Q79))</f>
        <v>2.6702168027589071E-3</v>
      </c>
      <c r="BS80">
        <f>BS$2*EXP(- BS$1 * ($B80*_c+'Input spectra'!$Q79))</f>
        <v>2.5657777195870427E-3</v>
      </c>
      <c r="BT80">
        <f>BT$2*EXP(- BT$1 * ($B80*_c+'Input spectra'!$Q79))</f>
        <v>2.467276462383317E-3</v>
      </c>
      <c r="BU80">
        <f>BU$2*EXP(- BU$1 * ($B80*_c+'Input spectra'!$Q79))</f>
        <v>2.3742456299061304E-3</v>
      </c>
      <c r="BV80">
        <f>BV$2*EXP(- BV$1 * ($B80*_c+'Input spectra'!$Q79))</f>
        <v>2.2862665572619765E-3</v>
      </c>
      <c r="BW80">
        <f>BW$2*EXP(- BW$1 * ($B80*_c+'Input spectra'!$Q79))</f>
        <v>2.2029628484316697E-3</v>
      </c>
      <c r="BX80">
        <f>BX$2*EXP(- BX$1 * ($B80*_c+'Input spectra'!$Q79))</f>
        <v>2.1239949607911612E-3</v>
      </c>
      <c r="BY80">
        <f>BY$2*EXP(- BY$1 * ($B80*_c+'Input spectra'!$Q79))</f>
        <v>2.0490556389409368E-3</v>
      </c>
      <c r="BZ80">
        <f>BZ$2*EXP(- BZ$1 * ($B80*_c+'Input spectra'!$Q79))</f>
        <v>1.9778660400791874E-3</v>
      </c>
      <c r="CA80">
        <f>CA$2*EXP(- CA$1 * ($B80*_c+'Input spectra'!$Q79))</f>
        <v>1.9101724268912113E-3</v>
      </c>
      <c r="CB80">
        <f>CB$2*EXP(- CB$1 * ($B80*_c+'Input spectra'!$Q79))</f>
        <v>1.8457433295509672E-3</v>
      </c>
      <c r="CC80">
        <f>CC$2*EXP(- CC$1 * ($B80*_c+'Input spectra'!$Q79))</f>
        <v>1.7843670980946353E-3</v>
      </c>
      <c r="CD80">
        <f>CD$2*EXP(- CD$1 * ($B80*_c+'Input spectra'!$Q79))</f>
        <v>1.725849781662426E-3</v>
      </c>
      <c r="CE80">
        <f>CE$2*EXP(- CE$1 * ($B80*_c+'Input spectra'!$Q79))</f>
        <v>1.6700132830166537E-3</v>
      </c>
      <c r="CF80">
        <f>CF$2*EXP(- CF$1 * ($B80*_c+'Input spectra'!$Q79))</f>
        <v>1.61669374613462E-3</v>
      </c>
      <c r="CG80">
        <f>CG$2*EXP(- CG$1 * ($B80*_c+'Input spectra'!$Q79))</f>
        <v>1.5657401421357211E-3</v>
      </c>
      <c r="CH80">
        <f>CH$2*EXP(- CH$1 * ($B80*_c+'Input spectra'!$Q79))</f>
        <v>1.5170130247730994E-3</v>
      </c>
      <c r="CI80">
        <f>CI$2*EXP(- CI$1 * ($B80*_c+'Input spectra'!$Q79))</f>
        <v>1.4703834315315612E-3</v>
      </c>
      <c r="CJ80">
        <f>CJ$2*EXP(- CJ$1 * ($B80*_c+'Input spectra'!$Q79))</f>
        <v>1.4257319102753401E-3</v>
      </c>
      <c r="CK80">
        <f>CK$2*EXP(- CK$1 * ($B80*_c+'Input spectra'!$Q79))</f>
        <v>1.3829476545727743E-3</v>
      </c>
      <c r="CL80">
        <f>CL$2*EXP(- CL$1 * ($B80*_c+'Input spectra'!$Q79))</f>
        <v>1.3419277334371013E-3</v>
      </c>
      <c r="CM80">
        <f>CM$2*EXP(- CM$1 * ($B80*_c+'Input spectra'!$Q79))</f>
        <v>1.302576403377431E-3</v>
      </c>
      <c r="CN80">
        <f>CN$2*EXP(- CN$1 * ($B80*_c+'Input spectra'!$Q79))</f>
        <v>1.2648044924405994E-3</v>
      </c>
      <c r="CO80">
        <f>CO$2*EXP(- CO$1 * ($B80*_c+'Input spectra'!$Q79))</f>
        <v>1.2285288474130943E-3</v>
      </c>
      <c r="CP80">
        <f>CP$2*EXP(- CP$1 * ($B80*_c+'Input spectra'!$Q79))</f>
        <v>1.1936718365979629E-3</v>
      </c>
      <c r="CQ80">
        <f>CQ$2*EXP(- CQ$1 * ($B80*_c+'Input spectra'!$Q79))</f>
        <v>7.6815553335269997E-4</v>
      </c>
      <c r="CR80">
        <f>CR$2*EXP(- CR$1 * ($B80*_c+'Input spectra'!$Q79))</f>
        <v>4.9868596747741384E-4</v>
      </c>
      <c r="CS80">
        <f>CS$2*EXP(- CS$1 * ($B80*_c+'Input spectra'!$Q79))</f>
        <v>3.4519100075496679E-4</v>
      </c>
      <c r="CT80">
        <f>CT$2*EXP(- CT$1 * ($B80*_c+'Input spectra'!$Q79))</f>
        <v>2.4001822680882529E-4</v>
      </c>
      <c r="CU80">
        <f>CU$2*EXP(- CU$1 * ($B80*_c+'Input spectra'!$Q79))</f>
        <v>1.6380622716573892E-4</v>
      </c>
      <c r="CV80">
        <f>CV$2*EXP(- CV$1 * ($B80*_c+'Input spectra'!$Q79))</f>
        <v>1.0762561484013638E-4</v>
      </c>
      <c r="CW80">
        <f>CW$2*EXP(- CW$1 * ($B80*_c+'Input spectra'!$Q79))</f>
        <v>6.6433748605342936E-5</v>
      </c>
      <c r="CX80">
        <f>CX$2*EXP(- CX$1 * ($B80*_c+'Input spectra'!$Q79))</f>
        <v>3.7027790314446092E-5</v>
      </c>
      <c r="CY80">
        <f>CY$2*EXP(- CY$1 * ($B80*_c+'Input spectra'!$Q79))</f>
        <v>1.7209120631218231E-5</v>
      </c>
      <c r="CZ80">
        <f>CZ$2*EXP(- CZ$1 * ($B80*_c+'Input spectra'!$Q79))</f>
        <v>5.3825596722168262E-6</v>
      </c>
      <c r="DA80">
        <f>DA$2*EXP(- DA$1 * ($B80*_c+'Input spectra'!$Q79))</f>
        <v>3.4174029341505408E-7</v>
      </c>
      <c r="DB80">
        <f>DB$2*EXP(- DB$1 * ($B80*_c+'Input spectra'!$Q79))</f>
        <v>0</v>
      </c>
      <c r="DC80">
        <f>DC$2*EXP(- DC$1 * ($B80*_c+'Input spectra'!$Q79))</f>
        <v>0</v>
      </c>
      <c r="DD80">
        <f>DD$2*EXP(- DD$1 * ($B80*_c+'Input spectra'!$Q79))</f>
        <v>0</v>
      </c>
      <c r="DE80">
        <f>DE$2*EXP(- DE$1 * ($B80*_c+'Input spectra'!$Q79))</f>
        <v>0</v>
      </c>
      <c r="DF80">
        <f>DF$2*EXP(- DF$1 * ($B80*_c+'Input spectra'!$Q79))</f>
        <v>0</v>
      </c>
      <c r="DG80">
        <f>DG$2*EXP(- DG$1 * ($B80*_c+'Input spectra'!$Q79))</f>
        <v>0</v>
      </c>
      <c r="DH80">
        <f>DH$2*EXP(- DH$1 * ($B80*_c+'Input spectra'!$Q79))</f>
        <v>0</v>
      </c>
      <c r="DI80">
        <f>DI$2*EXP(- DI$1 * ($B80*_c+'Input spectra'!$Q79))</f>
        <v>0</v>
      </c>
      <c r="DJ80">
        <f>DJ$2*EXP(- DJ$1 * ($B80*_c+'Input spectra'!$Q79))</f>
        <v>0</v>
      </c>
      <c r="DK80">
        <f>DK$2*EXP(- DK$1 * ($B80*_c+'Input spectra'!$Q79))</f>
        <v>0</v>
      </c>
      <c r="DL80">
        <f>DL$2*EXP(- DL$1 * ($B80*_c+'Input spectra'!$Q79))</f>
        <v>0</v>
      </c>
      <c r="DM80">
        <f>DM$2*EXP(- DM$1 * ($B80*_c+'Input spectra'!$Q79))</f>
        <v>0</v>
      </c>
      <c r="DN80">
        <f>DN$2*EXP(- DN$1 * ($B80*_c+'Input spectra'!$Q79))</f>
        <v>0</v>
      </c>
      <c r="DO80">
        <f>DO$2*EXP(- DO$1 * ($B80*_c+'Input spectra'!$Q79))</f>
        <v>0</v>
      </c>
      <c r="DP80">
        <f>DP$2*EXP(- DP$1 * ($B80*_c+'Input spectra'!$Q79))</f>
        <v>0</v>
      </c>
      <c r="DQ80">
        <f>DQ$2*EXP(- DQ$1 * ($B80*_c+'Input spectra'!$Q79))</f>
        <v>0</v>
      </c>
      <c r="DR80">
        <f>DR$2*EXP(- DR$1 * ($B80*_c+'Input spectra'!$Q79))</f>
        <v>0</v>
      </c>
      <c r="DS80">
        <f>DS$2*EXP(- DS$1 * ($B80*_c+'Input spectra'!$Q79))</f>
        <v>0</v>
      </c>
      <c r="DT80">
        <f>DT$2*EXP(- DT$1 * ($B80*_c+'Input spectra'!$Q79))</f>
        <v>0</v>
      </c>
      <c r="DU80">
        <f>DU$2*EXP(- DU$1 * ($B80*_c+'Input spectra'!$Q79))</f>
        <v>0</v>
      </c>
      <c r="DV80">
        <f>DV$2*EXP(- DV$1 * ($B80*_c+'Input spectra'!$Q79))</f>
        <v>0</v>
      </c>
      <c r="DW80">
        <f>DW$2*EXP(- DW$1 * ($B80*_c+'Input spectra'!$Q79))</f>
        <v>0</v>
      </c>
      <c r="DX80">
        <f>DX$2*EXP(- DX$1 * ($B80*_c+'Input spectra'!$Q79))</f>
        <v>0</v>
      </c>
      <c r="DY80">
        <f>DY$2*EXP(- DY$1 * ($B80*_c+'Input spectra'!$Q79))</f>
        <v>0</v>
      </c>
      <c r="DZ80">
        <f>DZ$2*EXP(- DZ$1 * ($B80*_c+'Input spectra'!$Q79))</f>
        <v>0</v>
      </c>
      <c r="EA80">
        <f>EA$2*EXP(- EA$1 * ($B80*_c+'Input spectra'!$Q79))</f>
        <v>0</v>
      </c>
      <c r="EB80">
        <f>EB$2*EXP(- EB$1 * ($B80*_c+'Input spectra'!$Q79))</f>
        <v>0</v>
      </c>
      <c r="EC80">
        <f>EC$2*EXP(- EC$1 * ($B80*_c+'Input spectra'!$Q79))</f>
        <v>0</v>
      </c>
      <c r="ED80">
        <f>ED$2*EXP(- ED$1 * ($B80*_c+'Input spectra'!$Q79))</f>
        <v>0</v>
      </c>
      <c r="EE80">
        <f>EE$2*EXP(- EE$1 * ($B80*_c+'Input spectra'!$Q79))</f>
        <v>0</v>
      </c>
      <c r="EF80">
        <f>EF$2*EXP(- EF$1 * ($B80*_c+'Input spectra'!$Q79))</f>
        <v>0</v>
      </c>
      <c r="EG80">
        <f>EG$2*EXP(- EG$1 * ($B80*_c+'Input spectra'!$Q79))</f>
        <v>0</v>
      </c>
      <c r="EH80">
        <f>EH$2*EXP(- EH$1 * ($B80*_c+'Input spectra'!$Q79))</f>
        <v>0</v>
      </c>
      <c r="EI80">
        <f>EI$2*EXP(- EI$1 * ($B80*_c+'Input spectra'!$Q79))</f>
        <v>0</v>
      </c>
      <c r="EJ80">
        <f>EJ$2*EXP(- EJ$1 * ($B80*_c+'Input spectra'!$Q79))</f>
        <v>0</v>
      </c>
      <c r="EK80">
        <f>EK$2*EXP(- EK$1 * ($B80*_c+'Input spectra'!$Q79))</f>
        <v>0</v>
      </c>
      <c r="EL80">
        <f>EL$2*EXP(- EL$1 * ($B80*_c+'Input spectra'!$Q79))</f>
        <v>0</v>
      </c>
      <c r="EM80">
        <f>EM$2*EXP(- EM$1 * ($B80*_c+'Input spectra'!$Q79))</f>
        <v>0</v>
      </c>
      <c r="EN80">
        <f>EN$2*EXP(- EN$1 * ($B80*_c+'Input spectra'!$Q79))</f>
        <v>0</v>
      </c>
      <c r="EO80">
        <f>EO$2*EXP(- EO$1 * ($B80*_c+'Input spectra'!$Q79))</f>
        <v>0</v>
      </c>
      <c r="EP80">
        <f>EP$2*EXP(- EP$1 * ($B80*_c+'Input spectra'!$Q79))</f>
        <v>0</v>
      </c>
      <c r="EQ80">
        <f>EQ$2*EXP(- EQ$1 * ($B80*_c+'Input spectra'!$Q79))</f>
        <v>0</v>
      </c>
      <c r="ER80">
        <f>ER$2*EXP(- ER$1 * ($B80*_c+'Input spectra'!$Q79))</f>
        <v>0</v>
      </c>
      <c r="ES80">
        <f>ES$2*EXP(- ES$1 * ($B80*_c+'Input spectra'!$Q79))</f>
        <v>0</v>
      </c>
      <c r="ET80">
        <f>ET$2*EXP(- ET$1 * ($B80*_c+'Input spectra'!$Q79))</f>
        <v>0</v>
      </c>
      <c r="EU80">
        <f>EU$2*EXP(- EU$1 * ($B80*_c+'Input spectra'!$Q79))</f>
        <v>0</v>
      </c>
      <c r="EV80">
        <f>EV$2*EXP(- EV$1 * ($B80*_c+'Input spectra'!$Q79))</f>
        <v>0</v>
      </c>
      <c r="EW80">
        <f>EW$2*EXP(- EW$1 * ($B80*_c+'Input spectra'!$Q79))</f>
        <v>0</v>
      </c>
      <c r="EY80">
        <f t="shared" si="1"/>
        <v>0.86966033001446441</v>
      </c>
      <c r="FB80">
        <f>(1-EXP(-(B80*_c+'Input spectra'!$Q79)*_t))/2</f>
        <v>1.2160809782115312E-2</v>
      </c>
      <c r="FC80">
        <f>LN(1-FB80)/(-(B80*_c+'Input spectra'!$Q79))</f>
        <v>0.24846114667705888</v>
      </c>
    </row>
    <row r="81" spans="1:159" x14ac:dyDescent="0.25">
      <c r="A81">
        <v>670</v>
      </c>
      <c r="B81">
        <f>'Input spectra'!B80</f>
        <v>0</v>
      </c>
      <c r="C81">
        <f>C$2*EXP(- C$1 * ($B81*_c+'Input spectra'!$Q80))</f>
        <v>2.0653927966864227E-2</v>
      </c>
      <c r="D81">
        <f>D$2*EXP(- D$1 * ($B81*_c+'Input spectra'!$Q80))</f>
        <v>2.0403757114728655E-2</v>
      </c>
      <c r="E81">
        <f>E$2*EXP(- E$1 * ($B81*_c+'Input spectra'!$Q80))</f>
        <v>2.0155531697575661E-2</v>
      </c>
      <c r="F81">
        <f>F$2*EXP(- F$1 * ($B81*_c+'Input spectra'!$Q80))</f>
        <v>1.9909238706866238E-2</v>
      </c>
      <c r="G81">
        <f>G$2*EXP(- G$1 * ($B81*_c+'Input spectra'!$Q80))</f>
        <v>1.9664865214592164E-2</v>
      </c>
      <c r="H81">
        <f>H$2*EXP(- H$1 * ($B81*_c+'Input spectra'!$Q80))</f>
        <v>1.9422398372800343E-2</v>
      </c>
      <c r="I81">
        <f>I$2*EXP(- I$1 * ($B81*_c+'Input spectra'!$Q80))</f>
        <v>1.9181825413119819E-2</v>
      </c>
      <c r="J81">
        <f>J$2*EXP(- J$1 * ($B81*_c+'Input spectra'!$Q80))</f>
        <v>1.8943133646291518E-2</v>
      </c>
      <c r="K81">
        <f>K$2*EXP(- K$1 * ($B81*_c+'Input spectra'!$Q80))</f>
        <v>1.8706310461700692E-2</v>
      </c>
      <c r="L81">
        <f>L$2*EXP(- L$1 * ($B81*_c+'Input spectra'!$Q80))</f>
        <v>1.8471343326912019E-2</v>
      </c>
      <c r="M81">
        <f>M$2*EXP(- M$1 * ($B81*_c+'Input spectra'!$Q80))</f>
        <v>1.8238219787207383E-2</v>
      </c>
      <c r="N81">
        <f>N$2*EXP(- N$1 * ($B81*_c+'Input spectra'!$Q80))</f>
        <v>1.800692746512627E-2</v>
      </c>
      <c r="O81">
        <f>O$2*EXP(- O$1 * ($B81*_c+'Input spectra'!$Q80))</f>
        <v>1.7777454060008864E-2</v>
      </c>
      <c r="P81">
        <f>P$2*EXP(- P$1 * ($B81*_c+'Input spectra'!$Q80))</f>
        <v>1.7549787347541677E-2</v>
      </c>
      <c r="Q81">
        <f>Q$2*EXP(- Q$1 * ($B81*_c+'Input spectra'!$Q80))</f>
        <v>1.7323915179305826E-2</v>
      </c>
      <c r="R81">
        <f>R$2*EXP(- R$1 * ($B81*_c+'Input spectra'!$Q80))</f>
        <v>1.7099825482327923E-2</v>
      </c>
      <c r="S81">
        <f>S$2*EXP(- S$1 * ($B81*_c+'Input spectra'!$Q80))</f>
        <v>1.6877506258633473E-2</v>
      </c>
      <c r="T81">
        <f>T$2*EXP(- T$1 * ($B81*_c+'Input spectra'!$Q80))</f>
        <v>1.6656945584802893E-2</v>
      </c>
      <c r="U81">
        <f>U$2*EXP(- U$1 * ($B81*_c+'Input spectra'!$Q80))</f>
        <v>1.6438131611530033E-2</v>
      </c>
      <c r="V81">
        <f>V$2*EXP(- V$1 * ($B81*_c+'Input spectra'!$Q80))</f>
        <v>1.6221052563183264E-2</v>
      </c>
      <c r="W81">
        <f>W$2*EXP(- W$1 * ($B81*_c+'Input spectra'!$Q80))</f>
        <v>1.6005696737369055E-2</v>
      </c>
      <c r="X81">
        <f>X$2*EXP(- X$1 * ($B81*_c+'Input spectra'!$Q80))</f>
        <v>1.5792052504498055E-2</v>
      </c>
      <c r="Y81">
        <f>Y$2*EXP(- Y$1 * ($B81*_c+'Input spectra'!$Q80))</f>
        <v>1.5580108307353695E-2</v>
      </c>
      <c r="Z81">
        <f>Z$2*EXP(- Z$1 * ($B81*_c+'Input spectra'!$Q80))</f>
        <v>1.5369852660663208E-2</v>
      </c>
      <c r="AA81">
        <f>AA$2*EXP(- AA$1 * ($B81*_c+'Input spectra'!$Q80))</f>
        <v>1.5161274150671171E-2</v>
      </c>
      <c r="AB81">
        <f>AB$2*EXP(- AB$1 * ($B81*_c+'Input spectra'!$Q80))</f>
        <v>1.495436143471545E-2</v>
      </c>
      <c r="AC81">
        <f>AC$2*EXP(- AC$1 * ($B81*_c+'Input spectra'!$Q80))</f>
        <v>1.4749103240805595E-2</v>
      </c>
      <c r="AD81">
        <f>AD$2*EXP(- AD$1 * ($B81*_c+'Input spectra'!$Q80))</f>
        <v>1.4545488367203664E-2</v>
      </c>
      <c r="AE81">
        <f>AE$2*EXP(- AE$1 * ($B81*_c+'Input spectra'!$Q80))</f>
        <v>1.4343505682007427E-2</v>
      </c>
      <c r="AF81">
        <f>AF$2*EXP(- AF$1 * ($B81*_c+'Input spectra'!$Q80))</f>
        <v>1.4143144122735986E-2</v>
      </c>
      <c r="AG81">
        <f>AG$2*EXP(- AG$1 * ($B81*_c+'Input spectra'!$Q80))</f>
        <v>1.3944392695917769E-2</v>
      </c>
      <c r="AH81">
        <f>AH$2*EXP(- AH$1 * ($B81*_c+'Input spectra'!$Q80))</f>
        <v>1.3747240476680885E-2</v>
      </c>
      <c r="AI81">
        <f>AI$2*EXP(- AI$1 * ($B81*_c+'Input spectra'!$Q80))</f>
        <v>1.3551676608345825E-2</v>
      </c>
      <c r="AJ81">
        <f>AJ$2*EXP(- AJ$1 * ($B81*_c+'Input spectra'!$Q80))</f>
        <v>1.3357690302020522E-2</v>
      </c>
      <c r="AK81">
        <f>AK$2*EXP(- AK$1 * ($B81*_c+'Input spectra'!$Q80))</f>
        <v>1.316527083619772E-2</v>
      </c>
      <c r="AL81">
        <f>AL$2*EXP(- AL$1 * ($B81*_c+'Input spectra'!$Q80))</f>
        <v>1.2974407556354676E-2</v>
      </c>
      <c r="AM81">
        <f>AM$2*EXP(- AM$1 * ($B81*_c+'Input spectra'!$Q80))</f>
        <v>1.2785089874555114E-2</v>
      </c>
      <c r="AN81">
        <f>AN$2*EXP(- AN$1 * ($B81*_c+'Input spectra'!$Q80))</f>
        <v>1.2597307269053542E-2</v>
      </c>
      <c r="AO81">
        <f>AO$2*EXP(- AO$1 * ($B81*_c+'Input spectra'!$Q80))</f>
        <v>1.2411049283901784E-2</v>
      </c>
      <c r="AP81">
        <f>AP$2*EXP(- AP$1 * ($B81*_c+'Input spectra'!$Q80))</f>
        <v>1.2226305528557777E-2</v>
      </c>
      <c r="AQ81">
        <f>AQ$2*EXP(- AQ$1 * ($B81*_c+'Input spectra'!$Q80))</f>
        <v>1.2043065677496662E-2</v>
      </c>
      <c r="AR81">
        <f>AR$2*EXP(- AR$1 * ($B81*_c+'Input spectra'!$Q80))</f>
        <v>1.1861319469824065E-2</v>
      </c>
      <c r="AS81">
        <f>AS$2*EXP(- AS$1 * ($B81*_c+'Input spectra'!$Q80))</f>
        <v>1.1681056708891606E-2</v>
      </c>
      <c r="AT81">
        <f>AT$2*EXP(- AT$1 * ($B81*_c+'Input spectra'!$Q80))</f>
        <v>1.150226726191466E-2</v>
      </c>
      <c r="AU81">
        <f>AU$2*EXP(- AU$1 * ($B81*_c+'Input spectra'!$Q80))</f>
        <v>1.1324941059592268E-2</v>
      </c>
      <c r="AV81">
        <f>AV$2*EXP(- AV$1 * ($B81*_c+'Input spectra'!$Q80))</f>
        <v>1.1149068095729261E-2</v>
      </c>
      <c r="AW81">
        <f>AW$2*EXP(- AW$1 * ($B81*_c+'Input spectra'!$Q80))</f>
        <v>9.9067691110122993E-3</v>
      </c>
      <c r="AX81">
        <f>AX$2*EXP(- AX$1 * ($B81*_c+'Input spectra'!$Q80))</f>
        <v>8.4616625426652391E-3</v>
      </c>
      <c r="AY81">
        <f>AY$2*EXP(- AY$1 * ($B81*_c+'Input spectra'!$Q80))</f>
        <v>7.6140270695962903E-3</v>
      </c>
      <c r="AZ81">
        <f>AZ$2*EXP(- AZ$1 * ($B81*_c+'Input spectra'!$Q80))</f>
        <v>6.9717999836789316E-3</v>
      </c>
      <c r="BA81">
        <f>BA$2*EXP(- BA$1 * ($B81*_c+'Input spectra'!$Q80))</f>
        <v>6.4469819582855621E-3</v>
      </c>
      <c r="BB81">
        <f>BB$2*EXP(- BB$1 * ($B81*_c+'Input spectra'!$Q80))</f>
        <v>6.0014123816956458E-3</v>
      </c>
      <c r="BC81">
        <f>BC$2*EXP(- BC$1 * ($B81*_c+'Input spectra'!$Q80))</f>
        <v>5.6141736387355463E-3</v>
      </c>
      <c r="BD81">
        <f>BD$2*EXP(- BD$1 * ($B81*_c+'Input spectra'!$Q80))</f>
        <v>5.2722212209714205E-3</v>
      </c>
      <c r="BE81">
        <f>BE$2*EXP(- BE$1 * ($B81*_c+'Input spectra'!$Q80))</f>
        <v>4.9667201221163604E-3</v>
      </c>
      <c r="BF81">
        <f>BF$2*EXP(- BF$1 * ($B81*_c+'Input spectra'!$Q80))</f>
        <v>4.691332379151909E-3</v>
      </c>
      <c r="BG81">
        <f>BG$2*EXP(- BG$1 * ($B81*_c+'Input spectra'!$Q80))</f>
        <v>4.4413150791678801E-3</v>
      </c>
      <c r="BH81">
        <f>BH$2*EXP(- BH$1 * ($B81*_c+'Input spectra'!$Q80))</f>
        <v>4.2130024006437035E-3</v>
      </c>
      <c r="BI81">
        <f>BI$2*EXP(- BI$1 * ($B81*_c+'Input spectra'!$Q80))</f>
        <v>4.0034879933071241E-3</v>
      </c>
      <c r="BJ81">
        <f>BJ$2*EXP(- BJ$1 * ($B81*_c+'Input spectra'!$Q80))</f>
        <v>3.8104198660921405E-3</v>
      </c>
      <c r="BK81">
        <f>BK$2*EXP(- BK$1 * ($B81*_c+'Input spectra'!$Q80))</f>
        <v>3.6318622682617037E-3</v>
      </c>
      <c r="BL81">
        <f>BL$2*EXP(- BL$1 * ($B81*_c+'Input spectra'!$Q80))</f>
        <v>3.4661994112050488E-3</v>
      </c>
      <c r="BM81">
        <f>BM$2*EXP(- BM$1 * ($B81*_c+'Input spectra'!$Q80))</f>
        <v>3.3120663796098121E-3</v>
      </c>
      <c r="BN81">
        <f>BN$2*EXP(- BN$1 * ($B81*_c+'Input spectra'!$Q80))</f>
        <v>3.1682983137698963E-3</v>
      </c>
      <c r="BO81">
        <f>BO$2*EXP(- BO$1 * ($B81*_c+'Input spectra'!$Q80))</f>
        <v>3.0338922278778531E-3</v>
      </c>
      <c r="BP81">
        <f>BP$2*EXP(- BP$1 * ($B81*_c+'Input spectra'!$Q80))</f>
        <v>2.907977787337492E-3</v>
      </c>
      <c r="BQ81">
        <f>BQ$2*EXP(- BQ$1 * ($B81*_c+'Input spectra'!$Q80))</f>
        <v>2.7897945778399985E-3</v>
      </c>
      <c r="BR81">
        <f>BR$2*EXP(- BR$1 * ($B81*_c+'Input spectra'!$Q80))</f>
        <v>2.6786741695237395E-3</v>
      </c>
      <c r="BS81">
        <f>BS$2*EXP(- BS$1 * ($B81*_c+'Input spectra'!$Q80))</f>
        <v>2.5740257838175401E-3</v>
      </c>
      <c r="BT81">
        <f>BT$2*EXP(- BT$1 * ($B81*_c+'Input spectra'!$Q80))</f>
        <v>2.475324708578116E-3</v>
      </c>
      <c r="BU81">
        <f>BU$2*EXP(- BU$1 * ($B81*_c+'Input spectra'!$Q80))</f>
        <v>2.3821028385993676E-3</v>
      </c>
      <c r="BV81">
        <f>BV$2*EXP(- BV$1 * ($B81*_c+'Input spectra'!$Q80))</f>
        <v>2.2939408801600147E-3</v>
      </c>
      <c r="BW81">
        <f>BW$2*EXP(- BW$1 * ($B81*_c+'Input spectra'!$Q80))</f>
        <v>2.2104618730639479E-3</v>
      </c>
      <c r="BX81">
        <f>BX$2*EXP(- BX$1 * ($B81*_c+'Input spectra'!$Q80))</f>
        <v>2.1313257664698866E-3</v>
      </c>
      <c r="BY81">
        <f>BY$2*EXP(- BY$1 * ($B81*_c+'Input spectra'!$Q80))</f>
        <v>2.0562248454636355E-3</v>
      </c>
      <c r="BZ81">
        <f>BZ$2*EXP(- BZ$1 * ($B81*_c+'Input spectra'!$Q80))</f>
        <v>1.9848798503300253E-3</v>
      </c>
      <c r="CA81">
        <f>CA$2*EXP(- CA$1 * ($B81*_c+'Input spectra'!$Q80))</f>
        <v>1.9170366642803677E-3</v>
      </c>
      <c r="CB81">
        <f>CB$2*EXP(- CB$1 * ($B81*_c+'Input spectra'!$Q80))</f>
        <v>1.8524634710610696E-3</v>
      </c>
      <c r="CC81">
        <f>CC$2*EXP(- CC$1 * ($B81*_c+'Input spectra'!$Q80))</f>
        <v>1.7909483035682512E-3</v>
      </c>
      <c r="CD81">
        <f>CD$2*EXP(- CD$1 * ($B81*_c+'Input spectra'!$Q80))</f>
        <v>1.7322969198567007E-3</v>
      </c>
      <c r="CE81">
        <f>CE$2*EXP(- CE$1 * ($B81*_c+'Input spectra'!$Q80))</f>
        <v>1.6763309548642926E-3</v>
      </c>
      <c r="CF81">
        <f>CF$2*EXP(- CF$1 * ($B81*_c+'Input spectra'!$Q80))</f>
        <v>1.622886305579967E-3</v>
      </c>
      <c r="CG81">
        <f>CG$2*EXP(- CG$1 * ($B81*_c+'Input spectra'!$Q80))</f>
        <v>1.5718117148571765E-3</v>
      </c>
      <c r="CH81">
        <f>CH$2*EXP(- CH$1 * ($B81*_c+'Input spectra'!$Q80))</f>
        <v>1.5229675250559079E-3</v>
      </c>
      <c r="CI81">
        <f>CI$2*EXP(- CI$1 * ($B81*_c+'Input spectra'!$Q80))</f>
        <v>1.4762245775160024E-3</v>
      </c>
      <c r="CJ81">
        <f>CJ$2*EXP(- CJ$1 * ($B81*_c+'Input spectra'!$Q80))</f>
        <v>1.431463237772966E-3</v>
      </c>
      <c r="CK81">
        <f>CK$2*EXP(- CK$1 * ($B81*_c+'Input spectra'!$Q80))</f>
        <v>1.3885725296163111E-3</v>
      </c>
      <c r="CL81">
        <f>CL$2*EXP(- CL$1 * ($B81*_c+'Input spectra'!$Q80))</f>
        <v>1.3474493637069594E-3</v>
      </c>
      <c r="CM81">
        <f>CM$2*EXP(- CM$1 * ($B81*_c+'Input spectra'!$Q80))</f>
        <v>1.3079978486286595E-3</v>
      </c>
      <c r="CN81">
        <f>CN$2*EXP(- CN$1 * ($B81*_c+'Input spectra'!$Q80))</f>
        <v>1.2701286740379636E-3</v>
      </c>
      <c r="CO81">
        <f>CO$2*EXP(- CO$1 * ($B81*_c+'Input spectra'!$Q80))</f>
        <v>1.2337585570682062E-3</v>
      </c>
      <c r="CP81">
        <f>CP$2*EXP(- CP$1 * ($B81*_c+'Input spectra'!$Q80))</f>
        <v>1.1988097443906816E-3</v>
      </c>
      <c r="CQ81">
        <f>CQ$2*EXP(- CQ$1 * ($B81*_c+'Input spectra'!$Q80))</f>
        <v>7.7149830887518662E-4</v>
      </c>
      <c r="CR81">
        <f>CR$2*EXP(- CR$1 * ($B81*_c+'Input spectra'!$Q80))</f>
        <v>5.0087973486253278E-4</v>
      </c>
      <c r="CS81">
        <f>CS$2*EXP(- CS$1 * ($B81*_c+'Input spectra'!$Q80))</f>
        <v>3.467258935741444E-4</v>
      </c>
      <c r="CT81">
        <f>CT$2*EXP(- CT$1 * ($B81*_c+'Input spectra'!$Q80))</f>
        <v>2.4109684768250264E-4</v>
      </c>
      <c r="CU81">
        <f>CU$2*EXP(- CU$1 * ($B81*_c+'Input spectra'!$Q80))</f>
        <v>1.6455012430689942E-4</v>
      </c>
      <c r="CV81">
        <f>CV$2*EXP(- CV$1 * ($B81*_c+'Input spectra'!$Q80))</f>
        <v>1.0811948056401619E-4</v>
      </c>
      <c r="CW81">
        <f>CW$2*EXP(- CW$1 * ($B81*_c+'Input spectra'!$Q80))</f>
        <v>6.6741745683873959E-5</v>
      </c>
      <c r="CX81">
        <f>CX$2*EXP(- CX$1 * ($B81*_c+'Input spectra'!$Q80))</f>
        <v>3.7201212641659508E-5</v>
      </c>
      <c r="CY81">
        <f>CY$2*EXP(- CY$1 * ($B81*_c+'Input spectra'!$Q80))</f>
        <v>1.7290536855050268E-5</v>
      </c>
      <c r="CZ81">
        <f>CZ$2*EXP(- CZ$1 * ($B81*_c+'Input spectra'!$Q80))</f>
        <v>5.4082797786065168E-6</v>
      </c>
      <c r="DA81">
        <f>DA$2*EXP(- DA$1 * ($B81*_c+'Input spectra'!$Q80))</f>
        <v>3.4338947755895076E-7</v>
      </c>
      <c r="DB81">
        <f>DB$2*EXP(- DB$1 * ($B81*_c+'Input spectra'!$Q80))</f>
        <v>0</v>
      </c>
      <c r="DC81">
        <f>DC$2*EXP(- DC$1 * ($B81*_c+'Input spectra'!$Q80))</f>
        <v>0</v>
      </c>
      <c r="DD81">
        <f>DD$2*EXP(- DD$1 * ($B81*_c+'Input spectra'!$Q80))</f>
        <v>0</v>
      </c>
      <c r="DE81">
        <f>DE$2*EXP(- DE$1 * ($B81*_c+'Input spectra'!$Q80))</f>
        <v>0</v>
      </c>
      <c r="DF81">
        <f>DF$2*EXP(- DF$1 * ($B81*_c+'Input spectra'!$Q80))</f>
        <v>0</v>
      </c>
      <c r="DG81">
        <f>DG$2*EXP(- DG$1 * ($B81*_c+'Input spectra'!$Q80))</f>
        <v>0</v>
      </c>
      <c r="DH81">
        <f>DH$2*EXP(- DH$1 * ($B81*_c+'Input spectra'!$Q80))</f>
        <v>0</v>
      </c>
      <c r="DI81">
        <f>DI$2*EXP(- DI$1 * ($B81*_c+'Input spectra'!$Q80))</f>
        <v>0</v>
      </c>
      <c r="DJ81">
        <f>DJ$2*EXP(- DJ$1 * ($B81*_c+'Input spectra'!$Q80))</f>
        <v>0</v>
      </c>
      <c r="DK81">
        <f>DK$2*EXP(- DK$1 * ($B81*_c+'Input spectra'!$Q80))</f>
        <v>0</v>
      </c>
      <c r="DL81">
        <f>DL$2*EXP(- DL$1 * ($B81*_c+'Input spectra'!$Q80))</f>
        <v>0</v>
      </c>
      <c r="DM81">
        <f>DM$2*EXP(- DM$1 * ($B81*_c+'Input spectra'!$Q80))</f>
        <v>0</v>
      </c>
      <c r="DN81">
        <f>DN$2*EXP(- DN$1 * ($B81*_c+'Input spectra'!$Q80))</f>
        <v>0</v>
      </c>
      <c r="DO81">
        <f>DO$2*EXP(- DO$1 * ($B81*_c+'Input spectra'!$Q80))</f>
        <v>0</v>
      </c>
      <c r="DP81">
        <f>DP$2*EXP(- DP$1 * ($B81*_c+'Input spectra'!$Q80))</f>
        <v>0</v>
      </c>
      <c r="DQ81">
        <f>DQ$2*EXP(- DQ$1 * ($B81*_c+'Input spectra'!$Q80))</f>
        <v>0</v>
      </c>
      <c r="DR81">
        <f>DR$2*EXP(- DR$1 * ($B81*_c+'Input spectra'!$Q80))</f>
        <v>0</v>
      </c>
      <c r="DS81">
        <f>DS$2*EXP(- DS$1 * ($B81*_c+'Input spectra'!$Q80))</f>
        <v>0</v>
      </c>
      <c r="DT81">
        <f>DT$2*EXP(- DT$1 * ($B81*_c+'Input spectra'!$Q80))</f>
        <v>0</v>
      </c>
      <c r="DU81">
        <f>DU$2*EXP(- DU$1 * ($B81*_c+'Input spectra'!$Q80))</f>
        <v>0</v>
      </c>
      <c r="DV81">
        <f>DV$2*EXP(- DV$1 * ($B81*_c+'Input spectra'!$Q80))</f>
        <v>0</v>
      </c>
      <c r="DW81">
        <f>DW$2*EXP(- DW$1 * ($B81*_c+'Input spectra'!$Q80))</f>
        <v>0</v>
      </c>
      <c r="DX81">
        <f>DX$2*EXP(- DX$1 * ($B81*_c+'Input spectra'!$Q80))</f>
        <v>0</v>
      </c>
      <c r="DY81">
        <f>DY$2*EXP(- DY$1 * ($B81*_c+'Input spectra'!$Q80))</f>
        <v>0</v>
      </c>
      <c r="DZ81">
        <f>DZ$2*EXP(- DZ$1 * ($B81*_c+'Input spectra'!$Q80))</f>
        <v>0</v>
      </c>
      <c r="EA81">
        <f>EA$2*EXP(- EA$1 * ($B81*_c+'Input spectra'!$Q80))</f>
        <v>0</v>
      </c>
      <c r="EB81">
        <f>EB$2*EXP(- EB$1 * ($B81*_c+'Input spectra'!$Q80))</f>
        <v>0</v>
      </c>
      <c r="EC81">
        <f>EC$2*EXP(- EC$1 * ($B81*_c+'Input spectra'!$Q80))</f>
        <v>0</v>
      </c>
      <c r="ED81">
        <f>ED$2*EXP(- ED$1 * ($B81*_c+'Input spectra'!$Q80))</f>
        <v>0</v>
      </c>
      <c r="EE81">
        <f>EE$2*EXP(- EE$1 * ($B81*_c+'Input spectra'!$Q80))</f>
        <v>0</v>
      </c>
      <c r="EF81">
        <f>EF$2*EXP(- EF$1 * ($B81*_c+'Input spectra'!$Q80))</f>
        <v>0</v>
      </c>
      <c r="EG81">
        <f>EG$2*EXP(- EG$1 * ($B81*_c+'Input spectra'!$Q80))</f>
        <v>0</v>
      </c>
      <c r="EH81">
        <f>EH$2*EXP(- EH$1 * ($B81*_c+'Input spectra'!$Q80))</f>
        <v>0</v>
      </c>
      <c r="EI81">
        <f>EI$2*EXP(- EI$1 * ($B81*_c+'Input spectra'!$Q80))</f>
        <v>0</v>
      </c>
      <c r="EJ81">
        <f>EJ$2*EXP(- EJ$1 * ($B81*_c+'Input spectra'!$Q80))</f>
        <v>0</v>
      </c>
      <c r="EK81">
        <f>EK$2*EXP(- EK$1 * ($B81*_c+'Input spectra'!$Q80))</f>
        <v>0</v>
      </c>
      <c r="EL81">
        <f>EL$2*EXP(- EL$1 * ($B81*_c+'Input spectra'!$Q80))</f>
        <v>0</v>
      </c>
      <c r="EM81">
        <f>EM$2*EXP(- EM$1 * ($B81*_c+'Input spectra'!$Q80))</f>
        <v>0</v>
      </c>
      <c r="EN81">
        <f>EN$2*EXP(- EN$1 * ($B81*_c+'Input spectra'!$Q80))</f>
        <v>0</v>
      </c>
      <c r="EO81">
        <f>EO$2*EXP(- EO$1 * ($B81*_c+'Input spectra'!$Q80))</f>
        <v>0</v>
      </c>
      <c r="EP81">
        <f>EP$2*EXP(- EP$1 * ($B81*_c+'Input spectra'!$Q80))</f>
        <v>0</v>
      </c>
      <c r="EQ81">
        <f>EQ$2*EXP(- EQ$1 * ($B81*_c+'Input spectra'!$Q80))</f>
        <v>0</v>
      </c>
      <c r="ER81">
        <f>ER$2*EXP(- ER$1 * ($B81*_c+'Input spectra'!$Q80))</f>
        <v>0</v>
      </c>
      <c r="ES81">
        <f>ES$2*EXP(- ES$1 * ($B81*_c+'Input spectra'!$Q80))</f>
        <v>0</v>
      </c>
      <c r="ET81">
        <f>ET$2*EXP(- ET$1 * ($B81*_c+'Input spectra'!$Q80))</f>
        <v>0</v>
      </c>
      <c r="EU81">
        <f>EU$2*EXP(- EU$1 * ($B81*_c+'Input spectra'!$Q80))</f>
        <v>0</v>
      </c>
      <c r="EV81">
        <f>EV$2*EXP(- EV$1 * ($B81*_c+'Input spectra'!$Q80))</f>
        <v>0</v>
      </c>
      <c r="EW81">
        <f>EW$2*EXP(- EW$1 * ($B81*_c+'Input spectra'!$Q80))</f>
        <v>0</v>
      </c>
      <c r="EY81">
        <f t="shared" si="1"/>
        <v>0.87078221254936727</v>
      </c>
      <c r="FB81">
        <f>(1-EXP(-(B81*_c+'Input spectra'!$Q80)*_t))/2</f>
        <v>1.2045670130669484E-2</v>
      </c>
      <c r="FC81">
        <f>LN(1-FB81)/(-(B81*_c+'Input spectra'!$Q80))</f>
        <v>0.24847589505978887</v>
      </c>
    </row>
    <row r="82" spans="1:159" x14ac:dyDescent="0.25">
      <c r="A82">
        <v>675</v>
      </c>
      <c r="B82">
        <f>'Input spectra'!B81</f>
        <v>0</v>
      </c>
      <c r="C82">
        <f>C$2*EXP(- C$1 * ($B82*_c+'Input spectra'!$Q81))</f>
        <v>2.0653927966864227E-2</v>
      </c>
      <c r="D82">
        <f>D$2*EXP(- D$1 * ($B82*_c+'Input spectra'!$Q81))</f>
        <v>2.0404722000287309E-2</v>
      </c>
      <c r="E82">
        <f>E$2*EXP(- E$1 * ($B82*_c+'Input spectra'!$Q81))</f>
        <v>2.0157438036804417E-2</v>
      </c>
      <c r="F82">
        <f>F$2*EXP(- F$1 * ($B82*_c+'Input spectra'!$Q81))</f>
        <v>1.9912063340377317E-2</v>
      </c>
      <c r="G82">
        <f>G$2*EXP(- G$1 * ($B82*_c+'Input spectra'!$Q81))</f>
        <v>1.9668585253078789E-2</v>
      </c>
      <c r="H82">
        <f>H$2*EXP(- H$1 * ($B82*_c+'Input spectra'!$Q81))</f>
        <v>1.9426991194635576E-2</v>
      </c>
      <c r="I82">
        <f>I$2*EXP(- I$1 * ($B82*_c+'Input spectra'!$Q81))</f>
        <v>1.9187268661973934E-2</v>
      </c>
      <c r="J82">
        <f>J$2*EXP(- J$1 * ($B82*_c+'Input spectra'!$Q81))</f>
        <v>1.8949405228767743E-2</v>
      </c>
      <c r="K82">
        <f>K$2*EXP(- K$1 * ($B82*_c+'Input spectra'!$Q81))</f>
        <v>1.8713388544989221E-2</v>
      </c>
      <c r="L82">
        <f>L$2*EXP(- L$1 * ($B82*_c+'Input spectra'!$Q81))</f>
        <v>1.847920633646212E-2</v>
      </c>
      <c r="M82">
        <f>M$2*EXP(- M$1 * ($B82*_c+'Input spectra'!$Q81))</f>
        <v>1.8246846404417517E-2</v>
      </c>
      <c r="N82">
        <f>N$2*EXP(- N$1 * ($B82*_c+'Input spectra'!$Q81))</f>
        <v>1.8016296625052084E-2</v>
      </c>
      <c r="O82">
        <f>O$2*EXP(- O$1 * ($B82*_c+'Input spectra'!$Q81))</f>
        <v>1.7787544949088904E-2</v>
      </c>
      <c r="P82">
        <f>P$2*EXP(- P$1 * ($B82*_c+'Input spectra'!$Q81))</f>
        <v>1.7560579401340731E-2</v>
      </c>
      <c r="Q82">
        <f>Q$2*EXP(- Q$1 * ($B82*_c+'Input spectra'!$Q81))</f>
        <v>1.7335388080275762E-2</v>
      </c>
      <c r="R82">
        <f>R$2*EXP(- R$1 * ($B82*_c+'Input spectra'!$Q81))</f>
        <v>1.7111959157585874E-2</v>
      </c>
      <c r="S82">
        <f>S$2*EXP(- S$1 * ($B82*_c+'Input spectra'!$Q81))</f>
        <v>1.6890280877757284E-2</v>
      </c>
      <c r="T82">
        <f>T$2*EXP(- T$1 * ($B82*_c+'Input spectra'!$Q81))</f>
        <v>1.6670341557643676E-2</v>
      </c>
      <c r="U82">
        <f>U$2*EXP(- U$1 * ($B82*_c+'Input spectra'!$Q81))</f>
        <v>1.6452129586041742E-2</v>
      </c>
      <c r="V82">
        <f>V$2*EXP(- V$1 * ($B82*_c+'Input spectra'!$Q81))</f>
        <v>1.6235633423269127E-2</v>
      </c>
      <c r="W82">
        <f>W$2*EXP(- W$1 * ($B82*_c+'Input spectra'!$Q81))</f>
        <v>1.6020841600744774E-2</v>
      </c>
      <c r="X82">
        <f>X$2*EXP(- X$1 * ($B82*_c+'Input spectra'!$Q81))</f>
        <v>1.5807742720571651E-2</v>
      </c>
      <c r="Y82">
        <f>Y$2*EXP(- Y$1 * ($B82*_c+'Input spectra'!$Q81))</f>
        <v>1.5596325455121872E-2</v>
      </c>
      <c r="Z82">
        <f>Z$2*EXP(- Z$1 * ($B82*_c+'Input spectra'!$Q81))</f>
        <v>1.5386578546624114E-2</v>
      </c>
      <c r="AA82">
        <f>AA$2*EXP(- AA$1 * ($B82*_c+'Input spectra'!$Q81))</f>
        <v>1.5178490806753465E-2</v>
      </c>
      <c r="AB82">
        <f>AB$2*EXP(- AB$1 * ($B82*_c+'Input spectra'!$Q81))</f>
        <v>1.4972051116223527E-2</v>
      </c>
      <c r="AC82">
        <f>AC$2*EXP(- AC$1 * ($B82*_c+'Input spectra'!$Q81))</f>
        <v>1.4767248424380873E-2</v>
      </c>
      <c r="AD82">
        <f>AD$2*EXP(- AD$1 * ($B82*_c+'Input spectra'!$Q81))</f>
        <v>1.456407174880181E-2</v>
      </c>
      <c r="AE82">
        <f>AE$2*EXP(- AE$1 * ($B82*_c+'Input spectra'!$Q81))</f>
        <v>1.4362510174891423E-2</v>
      </c>
      <c r="AF82">
        <f>AF$2*EXP(- AF$1 * ($B82*_c+'Input spectra'!$Q81))</f>
        <v>1.4162552855484897E-2</v>
      </c>
      <c r="AG82">
        <f>AG$2*EXP(- AG$1 * ($B82*_c+'Input spectra'!$Q81))</f>
        <v>1.3964189010451128E-2</v>
      </c>
      <c r="AH82">
        <f>AH$2*EXP(- AH$1 * ($B82*_c+'Input spectra'!$Q81))</f>
        <v>1.3767407926298563E-2</v>
      </c>
      <c r="AI82">
        <f>AI$2*EXP(- AI$1 * ($B82*_c+'Input spectra'!$Q81))</f>
        <v>1.3572198955783297E-2</v>
      </c>
      <c r="AJ82">
        <f>AJ$2*EXP(- AJ$1 * ($B82*_c+'Input spectra'!$Q81))</f>
        <v>1.337855151751938E-2</v>
      </c>
      <c r="AK82">
        <f>AK$2*EXP(- AK$1 * ($B82*_c+'Input spectra'!$Q81))</f>
        <v>1.3186455095591382E-2</v>
      </c>
      <c r="AL82">
        <f>AL$2*EXP(- AL$1 * ($B82*_c+'Input spectra'!$Q81))</f>
        <v>1.2995899239169124E-2</v>
      </c>
      <c r="AM82">
        <f>AM$2*EXP(- AM$1 * ($B82*_c+'Input spectra'!$Q81))</f>
        <v>1.2806873562124595E-2</v>
      </c>
      <c r="AN82">
        <f>AN$2*EXP(- AN$1 * ($B82*_c+'Input spectra'!$Q81))</f>
        <v>1.2619367742651107E-2</v>
      </c>
      <c r="AO82">
        <f>AO$2*EXP(- AO$1 * ($B82*_c+'Input spectra'!$Q81))</f>
        <v>1.2433371522884559E-2</v>
      </c>
      <c r="AP82">
        <f>AP$2*EXP(- AP$1 * ($B82*_c+'Input spectra'!$Q81))</f>
        <v>1.2248874708526866E-2</v>
      </c>
      <c r="AQ82">
        <f>AQ$2*EXP(- AQ$1 * ($B82*_c+'Input spectra'!$Q81))</f>
        <v>1.2065867168471571E-2</v>
      </c>
      <c r="AR82">
        <f>AR$2*EXP(- AR$1 * ($B82*_c+'Input spectra'!$Q81))</f>
        <v>1.1884338834431551E-2</v>
      </c>
      <c r="AS82">
        <f>AS$2*EXP(- AS$1 * ($B82*_c+'Input spectra'!$Q81))</f>
        <v>1.1704279700568842E-2</v>
      </c>
      <c r="AT82">
        <f>AT$2*EXP(- AT$1 * ($B82*_c+'Input spectra'!$Q81))</f>
        <v>1.1525679823126621E-2</v>
      </c>
      <c r="AU82">
        <f>AU$2*EXP(- AU$1 * ($B82*_c+'Input spectra'!$Q81))</f>
        <v>1.1348529320063208E-2</v>
      </c>
      <c r="AV82">
        <f>AV$2*EXP(- AV$1 * ($B82*_c+'Input spectra'!$Q81))</f>
        <v>1.1172818370688229E-2</v>
      </c>
      <c r="AW82">
        <f>AW$2*EXP(- AW$1 * ($B82*_c+'Input spectra'!$Q81))</f>
        <v>9.928342466771432E-3</v>
      </c>
      <c r="AX82">
        <f>AX$2*EXP(- AX$1 * ($B82*_c+'Input spectra'!$Q81))</f>
        <v>8.4804899996446352E-3</v>
      </c>
      <c r="AY82">
        <f>AY$2*EXP(- AY$1 * ($B82*_c+'Input spectra'!$Q81))</f>
        <v>7.6313293772869604E-3</v>
      </c>
      <c r="AZ82">
        <f>AZ$2*EXP(- AZ$1 * ($B82*_c+'Input spectra'!$Q81))</f>
        <v>6.9879733211485181E-3</v>
      </c>
      <c r="BA82">
        <f>BA$2*EXP(- BA$1 * ($B82*_c+'Input spectra'!$Q81))</f>
        <v>6.4622433936355125E-3</v>
      </c>
      <c r="BB82">
        <f>BB$2*EXP(- BB$1 * ($B82*_c+'Input spectra'!$Q81))</f>
        <v>6.0159035313241925E-3</v>
      </c>
      <c r="BC82">
        <f>BC$2*EXP(- BC$1 * ($B82*_c+'Input spectra'!$Q81))</f>
        <v>5.627995885809256E-3</v>
      </c>
      <c r="BD82">
        <f>BD$2*EXP(- BD$1 * ($B82*_c+'Input spectra'!$Q81))</f>
        <v>5.285451507040565E-3</v>
      </c>
      <c r="BE82">
        <f>BE$2*EXP(- BE$1 * ($B82*_c+'Input spectra'!$Q81))</f>
        <v>4.9794192372578363E-3</v>
      </c>
      <c r="BF82">
        <f>BF$2*EXP(- BF$1 * ($B82*_c+'Input spectra'!$Q81))</f>
        <v>4.7035497900189509E-3</v>
      </c>
      <c r="BG82">
        <f>BG$2*EXP(- BG$1 * ($B82*_c+'Input spectra'!$Q81))</f>
        <v>4.4530919570169372E-3</v>
      </c>
      <c r="BH82">
        <f>BH$2*EXP(- BH$1 * ($B82*_c+'Input spectra'!$Q81))</f>
        <v>4.2243736293539526E-3</v>
      </c>
      <c r="BI82">
        <f>BI$2*EXP(- BI$1 * ($B82*_c+'Input spectra'!$Q81))</f>
        <v>4.0144835603144685E-3</v>
      </c>
      <c r="BJ82">
        <f>BJ$2*EXP(- BJ$1 * ($B82*_c+'Input spectra'!$Q81))</f>
        <v>3.8210658602438282E-3</v>
      </c>
      <c r="BK82">
        <f>BK$2*EXP(- BK$1 * ($B82*_c+'Input spectra'!$Q81))</f>
        <v>3.6421816166067305E-3</v>
      </c>
      <c r="BL82">
        <f>BL$2*EXP(- BL$1 * ($B82*_c+'Input spectra'!$Q81))</f>
        <v>3.4762124363058632E-3</v>
      </c>
      <c r="BM82">
        <f>BM$2*EXP(- BM$1 * ($B82*_c+'Input spectra'!$Q81))</f>
        <v>3.3217912298257788E-3</v>
      </c>
      <c r="BN82">
        <f>BN$2*EXP(- BN$1 * ($B82*_c+'Input spectra'!$Q81))</f>
        <v>3.1777513013766913E-3</v>
      </c>
      <c r="BO82">
        <f>BO$2*EXP(- BO$1 * ($B82*_c+'Input spectra'!$Q81))</f>
        <v>3.0430880988695746E-3</v>
      </c>
      <c r="BP82">
        <f>BP$2*EXP(- BP$1 * ($B82*_c+'Input spectra'!$Q81))</f>
        <v>2.9169299396319633E-3</v>
      </c>
      <c r="BQ82">
        <f>BQ$2*EXP(- BQ$1 * ($B82*_c+'Input spectra'!$Q81))</f>
        <v>2.7985152398683137E-3</v>
      </c>
      <c r="BR82">
        <f>BR$2*EXP(- BR$1 * ($B82*_c+'Input spectra'!$Q81))</f>
        <v>2.687174547955219E-3</v>
      </c>
      <c r="BS82">
        <f>BS$2*EXP(- BS$1 * ($B82*_c+'Input spectra'!$Q81))</f>
        <v>2.582316186922071E-3</v>
      </c>
      <c r="BT82">
        <f>BT$2*EXP(- BT$1 * ($B82*_c+'Input spectra'!$Q81))</f>
        <v>2.4834146501310867E-3</v>
      </c>
      <c r="BU82">
        <f>BU$2*EXP(- BU$1 * ($B82*_c+'Input spectra'!$Q81))</f>
        <v>2.3900011260810567E-3</v>
      </c>
      <c r="BV82">
        <f>BV$2*EXP(- BV$1 * ($B82*_c+'Input spectra'!$Q81))</f>
        <v>2.301655690155105E-3</v>
      </c>
      <c r="BW82">
        <f>BW$2*EXP(- BW$1 * ($B82*_c+'Input spectra'!$Q81))</f>
        <v>2.2180008161371816E-3</v>
      </c>
      <c r="BX82">
        <f>BX$2*EXP(- BX$1 * ($B82*_c+'Input spectra'!$Q81))</f>
        <v>2.1386959433192208E-3</v>
      </c>
      <c r="BY82">
        <f>BY$2*EXP(- BY$1 * ($B82*_c+'Input spectra'!$Q81))</f>
        <v>2.0634328957902185E-3</v>
      </c>
      <c r="BZ82">
        <f>BZ$2*EXP(- BZ$1 * ($B82*_c+'Input spectra'!$Q81))</f>
        <v>1.9919319955851431E-3</v>
      </c>
      <c r="CA82">
        <f>CA$2*EXP(- CA$1 * ($B82*_c+'Input spectra'!$Q81))</f>
        <v>1.9239387452320994E-3</v>
      </c>
      <c r="CB82">
        <f>CB$2*EXP(- CB$1 * ($B82*_c+'Input spectra'!$Q81))</f>
        <v>1.8592209809524573E-3</v>
      </c>
      <c r="CC82">
        <f>CC$2*EXP(- CC$1 * ($B82*_c+'Input spectra'!$Q81))</f>
        <v>1.7975664175032872E-3</v>
      </c>
      <c r="CD82">
        <f>CD$2*EXP(- CD$1 * ($B82*_c+'Input spectra'!$Q81))</f>
        <v>1.7387805209421276E-3</v>
      </c>
      <c r="CE82">
        <f>CE$2*EXP(- CE$1 * ($B82*_c+'Input spectra'!$Q81))</f>
        <v>1.6826846575479972E-3</v>
      </c>
      <c r="CF82">
        <f>CF$2*EXP(- CF$1 * ($B82*_c+'Input spectra'!$Q81))</f>
        <v>1.6291144765560434E-3</v>
      </c>
      <c r="CG82">
        <f>CG$2*EXP(- CG$1 * ($B82*_c+'Input spectra'!$Q81))</f>
        <v>1.577918491850019E-3</v>
      </c>
      <c r="CH82">
        <f>CH$2*EXP(- CH$1 * ($B82*_c+'Input spectra'!$Q81))</f>
        <v>1.5289568337483041E-3</v>
      </c>
      <c r="CI82">
        <f>CI$2*EXP(- CI$1 * ($B82*_c+'Input spectra'!$Q81))</f>
        <v>1.4821001468470578E-3</v>
      </c>
      <c r="CJ82">
        <f>CJ$2*EXP(- CJ$1 * ($B82*_c+'Input spectra'!$Q81))</f>
        <v>1.4372286137991888E-3</v>
      </c>
      <c r="CK82">
        <f>CK$2*EXP(- CK$1 * ($B82*_c+'Input spectra'!$Q81))</f>
        <v>1.3942310881020555E-3</v>
      </c>
      <c r="CL82">
        <f>CL$2*EXP(- CL$1 * ($B82*_c+'Input spectra'!$Q81))</f>
        <v>1.353004321587673E-3</v>
      </c>
      <c r="CM82">
        <f>CM$2*EXP(- CM$1 * ($B82*_c+'Input spectra'!$Q81))</f>
        <v>1.3134522744712113E-3</v>
      </c>
      <c r="CN82">
        <f>CN$2*EXP(- CN$1 * ($B82*_c+'Input spectra'!$Q81))</f>
        <v>1.2754854976060968E-3</v>
      </c>
      <c r="CO82">
        <f>CO$2*EXP(- CO$1 * ($B82*_c+'Input spectra'!$Q81))</f>
        <v>1.2390205780873789E-3</v>
      </c>
      <c r="CP82">
        <f>CP$2*EXP(- CP$1 * ($B82*_c+'Input spectra'!$Q81))</f>
        <v>1.2039796405947933E-3</v>
      </c>
      <c r="CQ82">
        <f>CQ$2*EXP(- CQ$1 * ($B82*_c+'Input spectra'!$Q81))</f>
        <v>7.7486205529768036E-4</v>
      </c>
      <c r="CR82">
        <f>CR$2*EXP(- CR$1 * ($B82*_c+'Input spectra'!$Q81))</f>
        <v>5.0308736913976383E-4</v>
      </c>
      <c r="CS82">
        <f>CS$2*EXP(- CS$1 * ($B82*_c+'Input spectra'!$Q81))</f>
        <v>3.4827056148651378E-4</v>
      </c>
      <c r="CT82">
        <f>CT$2*EXP(- CT$1 * ($B82*_c+'Input spectra'!$Q81))</f>
        <v>2.4218238912691352E-4</v>
      </c>
      <c r="CU82">
        <f>CU$2*EXP(- CU$1 * ($B82*_c+'Input spectra'!$Q81))</f>
        <v>1.6529882975875138E-4</v>
      </c>
      <c r="CV82">
        <f>CV$2*EXP(- CV$1 * ($B82*_c+'Input spectra'!$Q81))</f>
        <v>1.0861656195962404E-4</v>
      </c>
      <c r="CW82">
        <f>CW$2*EXP(- CW$1 * ($B82*_c+'Input spectra'!$Q81))</f>
        <v>6.7051762847179772E-5</v>
      </c>
      <c r="CX82">
        <f>CX$2*EXP(- CX$1 * ($B82*_c+'Input spectra'!$Q81))</f>
        <v>3.7375780654601401E-5</v>
      </c>
      <c r="CY82">
        <f>CY$2*EXP(- CY$1 * ($B82*_c+'Input spectra'!$Q81))</f>
        <v>1.7372494813497609E-5</v>
      </c>
      <c r="CZ82">
        <f>CZ$2*EXP(- CZ$1 * ($B82*_c+'Input spectra'!$Q81))</f>
        <v>5.434172246982365E-6</v>
      </c>
      <c r="DA82">
        <f>DA$2*EXP(- DA$1 * ($B82*_c+'Input spectra'!$Q81))</f>
        <v>3.4504979206380596E-7</v>
      </c>
      <c r="DB82">
        <f>DB$2*EXP(- DB$1 * ($B82*_c+'Input spectra'!$Q81))</f>
        <v>0</v>
      </c>
      <c r="DC82">
        <f>DC$2*EXP(- DC$1 * ($B82*_c+'Input spectra'!$Q81))</f>
        <v>0</v>
      </c>
      <c r="DD82">
        <f>DD$2*EXP(- DD$1 * ($B82*_c+'Input spectra'!$Q81))</f>
        <v>0</v>
      </c>
      <c r="DE82">
        <f>DE$2*EXP(- DE$1 * ($B82*_c+'Input spectra'!$Q81))</f>
        <v>0</v>
      </c>
      <c r="DF82">
        <f>DF$2*EXP(- DF$1 * ($B82*_c+'Input spectra'!$Q81))</f>
        <v>0</v>
      </c>
      <c r="DG82">
        <f>DG$2*EXP(- DG$1 * ($B82*_c+'Input spectra'!$Q81))</f>
        <v>0</v>
      </c>
      <c r="DH82">
        <f>DH$2*EXP(- DH$1 * ($B82*_c+'Input spectra'!$Q81))</f>
        <v>0</v>
      </c>
      <c r="DI82">
        <f>DI$2*EXP(- DI$1 * ($B82*_c+'Input spectra'!$Q81))</f>
        <v>0</v>
      </c>
      <c r="DJ82">
        <f>DJ$2*EXP(- DJ$1 * ($B82*_c+'Input spectra'!$Q81))</f>
        <v>0</v>
      </c>
      <c r="DK82">
        <f>DK$2*EXP(- DK$1 * ($B82*_c+'Input spectra'!$Q81))</f>
        <v>0</v>
      </c>
      <c r="DL82">
        <f>DL$2*EXP(- DL$1 * ($B82*_c+'Input spectra'!$Q81))</f>
        <v>0</v>
      </c>
      <c r="DM82">
        <f>DM$2*EXP(- DM$1 * ($B82*_c+'Input spectra'!$Q81))</f>
        <v>0</v>
      </c>
      <c r="DN82">
        <f>DN$2*EXP(- DN$1 * ($B82*_c+'Input spectra'!$Q81))</f>
        <v>0</v>
      </c>
      <c r="DO82">
        <f>DO$2*EXP(- DO$1 * ($B82*_c+'Input spectra'!$Q81))</f>
        <v>0</v>
      </c>
      <c r="DP82">
        <f>DP$2*EXP(- DP$1 * ($B82*_c+'Input spectra'!$Q81))</f>
        <v>0</v>
      </c>
      <c r="DQ82">
        <f>DQ$2*EXP(- DQ$1 * ($B82*_c+'Input spectra'!$Q81))</f>
        <v>0</v>
      </c>
      <c r="DR82">
        <f>DR$2*EXP(- DR$1 * ($B82*_c+'Input spectra'!$Q81))</f>
        <v>0</v>
      </c>
      <c r="DS82">
        <f>DS$2*EXP(- DS$1 * ($B82*_c+'Input spectra'!$Q81))</f>
        <v>0</v>
      </c>
      <c r="DT82">
        <f>DT$2*EXP(- DT$1 * ($B82*_c+'Input spectra'!$Q81))</f>
        <v>0</v>
      </c>
      <c r="DU82">
        <f>DU$2*EXP(- DU$1 * ($B82*_c+'Input spectra'!$Q81))</f>
        <v>0</v>
      </c>
      <c r="DV82">
        <f>DV$2*EXP(- DV$1 * ($B82*_c+'Input spectra'!$Q81))</f>
        <v>0</v>
      </c>
      <c r="DW82">
        <f>DW$2*EXP(- DW$1 * ($B82*_c+'Input spectra'!$Q81))</f>
        <v>0</v>
      </c>
      <c r="DX82">
        <f>DX$2*EXP(- DX$1 * ($B82*_c+'Input spectra'!$Q81))</f>
        <v>0</v>
      </c>
      <c r="DY82">
        <f>DY$2*EXP(- DY$1 * ($B82*_c+'Input spectra'!$Q81))</f>
        <v>0</v>
      </c>
      <c r="DZ82">
        <f>DZ$2*EXP(- DZ$1 * ($B82*_c+'Input spectra'!$Q81))</f>
        <v>0</v>
      </c>
      <c r="EA82">
        <f>EA$2*EXP(- EA$1 * ($B82*_c+'Input spectra'!$Q81))</f>
        <v>0</v>
      </c>
      <c r="EB82">
        <f>EB$2*EXP(- EB$1 * ($B82*_c+'Input spectra'!$Q81))</f>
        <v>0</v>
      </c>
      <c r="EC82">
        <f>EC$2*EXP(- EC$1 * ($B82*_c+'Input spectra'!$Q81))</f>
        <v>0</v>
      </c>
      <c r="ED82">
        <f>ED$2*EXP(- ED$1 * ($B82*_c+'Input spectra'!$Q81))</f>
        <v>0</v>
      </c>
      <c r="EE82">
        <f>EE$2*EXP(- EE$1 * ($B82*_c+'Input spectra'!$Q81))</f>
        <v>0</v>
      </c>
      <c r="EF82">
        <f>EF$2*EXP(- EF$1 * ($B82*_c+'Input spectra'!$Q81))</f>
        <v>0</v>
      </c>
      <c r="EG82">
        <f>EG$2*EXP(- EG$1 * ($B82*_c+'Input spectra'!$Q81))</f>
        <v>0</v>
      </c>
      <c r="EH82">
        <f>EH$2*EXP(- EH$1 * ($B82*_c+'Input spectra'!$Q81))</f>
        <v>0</v>
      </c>
      <c r="EI82">
        <f>EI$2*EXP(- EI$1 * ($B82*_c+'Input spectra'!$Q81))</f>
        <v>0</v>
      </c>
      <c r="EJ82">
        <f>EJ$2*EXP(- EJ$1 * ($B82*_c+'Input spectra'!$Q81))</f>
        <v>0</v>
      </c>
      <c r="EK82">
        <f>EK$2*EXP(- EK$1 * ($B82*_c+'Input spectra'!$Q81))</f>
        <v>0</v>
      </c>
      <c r="EL82">
        <f>EL$2*EXP(- EL$1 * ($B82*_c+'Input spectra'!$Q81))</f>
        <v>0</v>
      </c>
      <c r="EM82">
        <f>EM$2*EXP(- EM$1 * ($B82*_c+'Input spectra'!$Q81))</f>
        <v>0</v>
      </c>
      <c r="EN82">
        <f>EN$2*EXP(- EN$1 * ($B82*_c+'Input spectra'!$Q81))</f>
        <v>0</v>
      </c>
      <c r="EO82">
        <f>EO$2*EXP(- EO$1 * ($B82*_c+'Input spectra'!$Q81))</f>
        <v>0</v>
      </c>
      <c r="EP82">
        <f>EP$2*EXP(- EP$1 * ($B82*_c+'Input spectra'!$Q81))</f>
        <v>0</v>
      </c>
      <c r="EQ82">
        <f>EQ$2*EXP(- EQ$1 * ($B82*_c+'Input spectra'!$Q81))</f>
        <v>0</v>
      </c>
      <c r="ER82">
        <f>ER$2*EXP(- ER$1 * ($B82*_c+'Input spectra'!$Q81))</f>
        <v>0</v>
      </c>
      <c r="ES82">
        <f>ES$2*EXP(- ES$1 * ($B82*_c+'Input spectra'!$Q81))</f>
        <v>0</v>
      </c>
      <c r="ET82">
        <f>ET$2*EXP(- ET$1 * ($B82*_c+'Input spectra'!$Q81))</f>
        <v>0</v>
      </c>
      <c r="EU82">
        <f>EU$2*EXP(- EU$1 * ($B82*_c+'Input spectra'!$Q81))</f>
        <v>0</v>
      </c>
      <c r="EV82">
        <f>EV$2*EXP(- EV$1 * ($B82*_c+'Input spectra'!$Q81))</f>
        <v>0</v>
      </c>
      <c r="EW82">
        <f>EW$2*EXP(- EW$1 * ($B82*_c+'Input spectra'!$Q81))</f>
        <v>0</v>
      </c>
      <c r="EY82">
        <f t="shared" si="1"/>
        <v>0.87190850011864118</v>
      </c>
      <c r="FB82">
        <f>(1-EXP(-(B82*_c+'Input spectra'!$Q81)*_t))/2</f>
        <v>1.1930283387085905E-2</v>
      </c>
      <c r="FC82">
        <f>LN(1-FB82)/(-(B82*_c+'Input spectra'!$Q81))</f>
        <v>0.24849067162325553</v>
      </c>
    </row>
    <row r="83" spans="1:159" x14ac:dyDescent="0.25">
      <c r="A83">
        <v>680</v>
      </c>
      <c r="B83">
        <f>'Input spectra'!B82</f>
        <v>0</v>
      </c>
      <c r="C83">
        <f>C$2*EXP(- C$1 * ($B83*_c+'Input spectra'!$Q82))</f>
        <v>2.0653927966864227E-2</v>
      </c>
      <c r="D83">
        <f>D$2*EXP(- D$1 * ($B83*_c+'Input spectra'!$Q82))</f>
        <v>2.0405686931475014E-2</v>
      </c>
      <c r="E83">
        <f>E$2*EXP(- E$1 * ($B83*_c+'Input spectra'!$Q82))</f>
        <v>2.0159344556337479E-2</v>
      </c>
      <c r="F83">
        <f>F$2*EXP(- F$1 * ($B83*_c+'Input spectra'!$Q82))</f>
        <v>1.9914888374634735E-2</v>
      </c>
      <c r="G83">
        <f>G$2*EXP(- G$1 * ($B83*_c+'Input spectra'!$Q82))</f>
        <v>1.9672305995291892E-2</v>
      </c>
      <c r="H83">
        <f>H$2*EXP(- H$1 * ($B83*_c+'Input spectra'!$Q82))</f>
        <v>1.9431585102537112E-2</v>
      </c>
      <c r="I83">
        <f>I$2*EXP(- I$1 * ($B83*_c+'Input spectra'!$Q82))</f>
        <v>1.9192713455465089E-2</v>
      </c>
      <c r="J83">
        <f>J$2*EXP(- J$1 * ($B83*_c+'Input spectra'!$Q82))</f>
        <v>1.8955678887603005E-2</v>
      </c>
      <c r="K83">
        <f>K$2*EXP(- K$1 * ($B83*_c+'Input spectra'!$Q82))</f>
        <v>1.8720469306478943E-2</v>
      </c>
      <c r="L83">
        <f>L$2*EXP(- L$1 * ($B83*_c+'Input spectra'!$Q82))</f>
        <v>1.848707269319266E-2</v>
      </c>
      <c r="M83">
        <f>M$2*EXP(- M$1 * ($B83*_c+'Input spectra'!$Q82))</f>
        <v>1.8255477101988854E-2</v>
      </c>
      <c r="N83">
        <f>N$2*EXP(- N$1 * ($B83*_c+'Input spectra'!$Q82))</f>
        <v>1.8025670659832748E-2</v>
      </c>
      <c r="O83">
        <f>O$2*EXP(- O$1 * ($B83*_c+'Input spectra'!$Q82))</f>
        <v>1.7797641565988124E-2</v>
      </c>
      <c r="P83">
        <f>P$2*EXP(- P$1 * ($B83*_c+'Input spectra'!$Q82))</f>
        <v>1.7571378091597704E-2</v>
      </c>
      <c r="Q83">
        <f>Q$2*EXP(- Q$1 * ($B83*_c+'Input spectra'!$Q82))</f>
        <v>1.7346868579265852E-2</v>
      </c>
      <c r="R83">
        <f>R$2*EXP(- R$1 * ($B83*_c+'Input spectra'!$Q82))</f>
        <v>1.7124101442643695E-2</v>
      </c>
      <c r="S83">
        <f>S$2*EXP(- S$1 * ($B83*_c+'Input spectra'!$Q82))</f>
        <v>1.6903065166016522E-2</v>
      </c>
      <c r="T83">
        <f>T$2*EXP(- T$1 * ($B83*_c+'Input spectra'!$Q82))</f>
        <v>1.6683748303893513E-2</v>
      </c>
      <c r="U83">
        <f>U$2*EXP(- U$1 * ($B83*_c+'Input spectra'!$Q82))</f>
        <v>1.6466139480599783E-2</v>
      </c>
      <c r="V83">
        <f>V$2*EXP(- V$1 * ($B83*_c+'Input spectra'!$Q82))</f>
        <v>1.6250227389870735E-2</v>
      </c>
      <c r="W83">
        <f>W$2*EXP(- W$1 * ($B83*_c+'Input spectra'!$Q82))</f>
        <v>1.6036000794448651E-2</v>
      </c>
      <c r="X83">
        <f>X$2*EXP(- X$1 * ($B83*_c+'Input spectra'!$Q82))</f>
        <v>1.5823448525681589E-2</v>
      </c>
      <c r="Y83">
        <f>Y$2*EXP(- Y$1 * ($B83*_c+'Input spectra'!$Q82))</f>
        <v>1.561255948312454E-2</v>
      </c>
      <c r="Z83">
        <f>Z$2*EXP(- Z$1 * ($B83*_c+'Input spectra'!$Q82))</f>
        <v>1.5403322634142789E-2</v>
      </c>
      <c r="AA83">
        <f>AA$2*EXP(- AA$1 * ($B83*_c+'Input spectra'!$Q82))</f>
        <v>1.5195727013517558E-2</v>
      </c>
      <c r="AB83">
        <f>AB$2*EXP(- AB$1 * ($B83*_c+'Input spectra'!$Q82))</f>
        <v>1.4989761723053838E-2</v>
      </c>
      <c r="AC83">
        <f>AC$2*EXP(- AC$1 * ($B83*_c+'Input spectra'!$Q82))</f>
        <v>1.4785415931190421E-2</v>
      </c>
      <c r="AD83">
        <f>AD$2*EXP(- AD$1 * ($B83*_c+'Input spectra'!$Q82))</f>
        <v>1.458267887261217E-2</v>
      </c>
      <c r="AE83">
        <f>AE$2*EXP(- AE$1 * ($B83*_c+'Input spectra'!$Q82))</f>
        <v>1.4381539847864422E-2</v>
      </c>
      <c r="AF83">
        <f>AF$2*EXP(- AF$1 * ($B83*_c+'Input spectra'!$Q82))</f>
        <v>1.4181988222969589E-2</v>
      </c>
      <c r="AG83">
        <f>AG$2*EXP(- AG$1 * ($B83*_c+'Input spectra'!$Q82))</f>
        <v>1.3984013429045924E-2</v>
      </c>
      <c r="AH83">
        <f>AH$2*EXP(- AH$1 * ($B83*_c+'Input spectra'!$Q82))</f>
        <v>1.378760496192841E-2</v>
      </c>
      <c r="AI83">
        <f>AI$2*EXP(- AI$1 * ($B83*_c+'Input spectra'!$Q82))</f>
        <v>1.3592752381791815E-2</v>
      </c>
      <c r="AJ83">
        <f>AJ$2*EXP(- AJ$1 * ($B83*_c+'Input spectra'!$Q82))</f>
        <v>1.3399445312775831E-2</v>
      </c>
      <c r="AK83">
        <f>AK$2*EXP(- AK$1 * ($B83*_c+'Input spectra'!$Q82))</f>
        <v>1.3207673442612377E-2</v>
      </c>
      <c r="AL83">
        <f>AL$2*EXP(- AL$1 * ($B83*_c+'Input spectra'!$Q82))</f>
        <v>1.301742652225496E-2</v>
      </c>
      <c r="AM83">
        <f>AM$2*EXP(- AM$1 * ($B83*_c+'Input spectra'!$Q82))</f>
        <v>1.2828694365510132E-2</v>
      </c>
      <c r="AN83">
        <f>AN$2*EXP(- AN$1 * ($B83*_c+'Input spectra'!$Q82))</f>
        <v>1.2641466848671054E-2</v>
      </c>
      <c r="AO83">
        <f>AO$2*EXP(- AO$1 * ($B83*_c+'Input spectra'!$Q82))</f>
        <v>1.2455733910153087E-2</v>
      </c>
      <c r="AP83">
        <f>AP$2*EXP(- AP$1 * ($B83*_c+'Input spectra'!$Q82))</f>
        <v>1.2271485550131451E-2</v>
      </c>
      <c r="AQ83">
        <f>AQ$2*EXP(- AQ$1 * ($B83*_c+'Input spectra'!$Q82))</f>
        <v>1.208871183018095E-2</v>
      </c>
      <c r="AR83">
        <f>AR$2*EXP(- AR$1 * ($B83*_c+'Input spectra'!$Q82))</f>
        <v>1.1907402872917706E-2</v>
      </c>
      <c r="AS83">
        <f>AS$2*EXP(- AS$1 * ($B83*_c+'Input spectra'!$Q82))</f>
        <v>1.1727548861642892E-2</v>
      </c>
      <c r="AT83">
        <f>AT$2*EXP(- AT$1 * ($B83*_c+'Input spectra'!$Q82))</f>
        <v>1.1549140039988545E-2</v>
      </c>
      <c r="AU83">
        <f>AU$2*EXP(- AU$1 * ($B83*_c+'Input spectra'!$Q82))</f>
        <v>1.1372166711565299E-2</v>
      </c>
      <c r="AV83">
        <f>AV$2*EXP(- AV$1 * ($B83*_c+'Input spectra'!$Q82))</f>
        <v>1.119661923961216E-2</v>
      </c>
      <c r="AW83">
        <f>AW$2*EXP(- AW$1 * ($B83*_c+'Input spectra'!$Q82))</f>
        <v>9.949962801487423E-3</v>
      </c>
      <c r="AX83">
        <f>AX$2*EXP(- AX$1 * ($B83*_c+'Input spectra'!$Q82))</f>
        <v>8.4993593482894682E-3</v>
      </c>
      <c r="AY83">
        <f>AY$2*EXP(- AY$1 * ($B83*_c+'Input spectra'!$Q82))</f>
        <v>7.6486710031792408E-3</v>
      </c>
      <c r="AZ83">
        <f>AZ$2*EXP(- AZ$1 * ($B83*_c+'Input spectra'!$Q82))</f>
        <v>7.0041841778879484E-3</v>
      </c>
      <c r="BA83">
        <f>BA$2*EXP(- BA$1 * ($B83*_c+'Input spectra'!$Q82))</f>
        <v>6.4775409561858236E-3</v>
      </c>
      <c r="BB83">
        <f>BB$2*EXP(- BB$1 * ($B83*_c+'Input spectra'!$Q82))</f>
        <v>6.0304296716189656E-3</v>
      </c>
      <c r="BC83">
        <f>BC$2*EXP(- BC$1 * ($B83*_c+'Input spectra'!$Q82))</f>
        <v>5.6418521636284408E-3</v>
      </c>
      <c r="BD83">
        <f>BD$2*EXP(- BD$1 * ($B83*_c+'Input spectra'!$Q82))</f>
        <v>5.2987149936265529E-3</v>
      </c>
      <c r="BE83">
        <f>BE$2*EXP(- BE$1 * ($B83*_c+'Input spectra'!$Q82))</f>
        <v>4.992150822021397E-3</v>
      </c>
      <c r="BF83">
        <f>BF$2*EXP(- BF$1 * ($B83*_c+'Input spectra'!$Q82))</f>
        <v>4.7157990181004254E-3</v>
      </c>
      <c r="BG83">
        <f>BG$2*EXP(- BG$1 * ($B83*_c+'Input spectra'!$Q82))</f>
        <v>4.464900063195755E-3</v>
      </c>
      <c r="BH83">
        <f>BH$2*EXP(- BH$1 * ($B83*_c+'Input spectra'!$Q82))</f>
        <v>4.235775549915304E-3</v>
      </c>
      <c r="BI83">
        <f>BI$2*EXP(- BI$1 * ($B83*_c+'Input spectra'!$Q82))</f>
        <v>4.025509326611533E-3</v>
      </c>
      <c r="BJ83">
        <f>BJ$2*EXP(- BJ$1 * ($B83*_c+'Input spectra'!$Q82))</f>
        <v>3.8317415984120418E-3</v>
      </c>
      <c r="BK83">
        <f>BK$2*EXP(- BK$1 * ($B83*_c+'Input spectra'!$Q82))</f>
        <v>3.652530285708546E-3</v>
      </c>
      <c r="BL83">
        <f>BL$2*EXP(- BL$1 * ($B83*_c+'Input spectra'!$Q82))</f>
        <v>3.4862543866529686E-3</v>
      </c>
      <c r="BM83">
        <f>BM$2*EXP(- BM$1 * ($B83*_c+'Input spectra'!$Q82))</f>
        <v>3.3315446340321793E-3</v>
      </c>
      <c r="BN83">
        <f>BN$2*EXP(- BN$1 * ($B83*_c+'Input spectra'!$Q82))</f>
        <v>3.1872324930747177E-3</v>
      </c>
      <c r="BO83">
        <f>BO$2*EXP(- BO$1 * ($B83*_c+'Input spectra'!$Q82))</f>
        <v>3.052311842981676E-3</v>
      </c>
      <c r="BP83">
        <f>BP$2*EXP(- BP$1 * ($B83*_c+'Input spectra'!$Q82))</f>
        <v>2.925909650950801E-3</v>
      </c>
      <c r="BQ83">
        <f>BQ$2*EXP(- BQ$1 * ($B83*_c+'Input spectra'!$Q82))</f>
        <v>2.8072631619489681E-3</v>
      </c>
      <c r="BR83">
        <f>BR$2*EXP(- BR$1 * ($B83*_c+'Input spectra'!$Q82))</f>
        <v>2.6957019010872036E-3</v>
      </c>
      <c r="BS83">
        <f>BS$2*EXP(- BS$1 * ($B83*_c+'Input spectra'!$Q82))</f>
        <v>2.5906332916952727E-3</v>
      </c>
      <c r="BT83">
        <f>BT$2*EXP(- BT$1 * ($B83*_c+'Input spectra'!$Q82))</f>
        <v>2.4915310315099526E-3</v>
      </c>
      <c r="BU83">
        <f>BU$2*EXP(- BU$1 * ($B83*_c+'Input spectra'!$Q82))</f>
        <v>2.3979256017457786E-3</v>
      </c>
      <c r="BV83">
        <f>BV$2*EXP(- BV$1 * ($B83*_c+'Input spectra'!$Q82))</f>
        <v>2.3093964460208019E-3</v>
      </c>
      <c r="BW83">
        <f>BW$2*EXP(- BW$1 * ($B83*_c+'Input spectra'!$Q82))</f>
        <v>2.2255654713311942E-3</v>
      </c>
      <c r="BX83">
        <f>BX$2*EXP(- BX$1 * ($B83*_c+'Input spectra'!$Q82))</f>
        <v>2.1460916064211227E-3</v>
      </c>
      <c r="BY83">
        <f>BY$2*EXP(- BY$1 * ($B83*_c+'Input spectra'!$Q82))</f>
        <v>2.0706662137764268E-3</v>
      </c>
      <c r="BZ83">
        <f>BZ$2*EXP(- BZ$1 * ($B83*_c+'Input spectra'!$Q82))</f>
        <v>1.9990091966403329E-3</v>
      </c>
      <c r="CA83">
        <f>CA$2*EXP(- CA$1 * ($B83*_c+'Input spectra'!$Q82))</f>
        <v>1.9308656763718057E-3</v>
      </c>
      <c r="CB83">
        <f>CB$2*EXP(- CB$1 * ($B83*_c+'Input spectra'!$Q82))</f>
        <v>1.8660031412300157E-3</v>
      </c>
      <c r="CC83">
        <f>CC$2*EXP(- CC$1 * ($B83*_c+'Input spectra'!$Q82))</f>
        <v>1.8042089874385145E-3</v>
      </c>
      <c r="CD83">
        <f>CD$2*EXP(- CD$1 * ($B83*_c+'Input spectra'!$Q82))</f>
        <v>1.7452883887006351E-3</v>
      </c>
      <c r="CE83">
        <f>CE$2*EXP(- CE$1 * ($B83*_c+'Input spectra'!$Q82))</f>
        <v>1.6890624423126735E-3</v>
      </c>
      <c r="CF83">
        <f>CF$2*EXP(- CF$1 * ($B83*_c+'Input spectra'!$Q82))</f>
        <v>1.6353665494613998E-3</v>
      </c>
      <c r="CG83">
        <f>CG$2*EXP(- CG$1 * ($B83*_c+'Input spectra'!$Q82))</f>
        <v>1.5840489947922776E-3</v>
      </c>
      <c r="CH83">
        <f>CH$2*EXP(- CH$1 * ($B83*_c+'Input spectra'!$Q82))</f>
        <v>1.5349696963366439E-3</v>
      </c>
      <c r="CI83">
        <f>CI$2*EXP(- CI$1 * ($B83*_c+'Input spectra'!$Q82))</f>
        <v>1.4879991017222156E-3</v>
      </c>
      <c r="CJ83">
        <f>CJ$2*EXP(- CJ$1 * ($B83*_c+'Input spectra'!$Q82))</f>
        <v>1.4430172105130586E-3</v>
      </c>
      <c r="CK83">
        <f>CK$2*EXP(- CK$1 * ($B83*_c+'Input spectra'!$Q82))</f>
        <v>1.3999127057247565E-3</v>
      </c>
      <c r="CL83">
        <f>CL$2*EXP(- CL$1 * ($B83*_c+'Input spectra'!$Q82))</f>
        <v>1.3585821801857614E-3</v>
      </c>
      <c r="CM83">
        <f>CM$2*EXP(- CM$1 * ($B83*_c+'Input spectra'!$Q82))</f>
        <v>1.3189294455815035E-3</v>
      </c>
      <c r="CN83">
        <f>CN$2*EXP(- CN$1 * ($B83*_c+'Input spectra'!$Q82))</f>
        <v>1.2808649138133267E-3</v>
      </c>
      <c r="CO83">
        <f>CO$2*EXP(- CO$1 * ($B83*_c+'Input spectra'!$Q82))</f>
        <v>1.2443050418000964E-3</v>
      </c>
      <c r="CP83">
        <f>CP$2*EXP(- CP$1 * ($B83*_c+'Input spectra'!$Q82))</f>
        <v>1.20917183210213E-3</v>
      </c>
      <c r="CQ83">
        <f>CQ$2*EXP(- CQ$1 * ($B83*_c+'Input spectra'!$Q82))</f>
        <v>7.7824046771472538E-4</v>
      </c>
      <c r="CR83">
        <f>CR$2*EXP(- CR$1 * ($B83*_c+'Input spectra'!$Q82))</f>
        <v>5.0530473359524438E-4</v>
      </c>
      <c r="CS83">
        <f>CS$2*EXP(- CS$1 * ($B83*_c+'Input spectra'!$Q82))</f>
        <v>3.4982211091250413E-4</v>
      </c>
      <c r="CT83">
        <f>CT$2*EXP(- CT$1 * ($B83*_c+'Input spectra'!$Q82))</f>
        <v>2.4327281823467963E-4</v>
      </c>
      <c r="CU83">
        <f>CU$2*EXP(- CU$1 * ($B83*_c+'Input spectra'!$Q82))</f>
        <v>1.6605094183126657E-4</v>
      </c>
      <c r="CV83">
        <f>CV$2*EXP(- CV$1 * ($B83*_c+'Input spectra'!$Q82))</f>
        <v>1.0911592869652801E-4</v>
      </c>
      <c r="CW83">
        <f>CW$2*EXP(- CW$1 * ($B83*_c+'Input spectra'!$Q82))</f>
        <v>6.7363220048359253E-5</v>
      </c>
      <c r="CX83">
        <f>CX$2*EXP(- CX$1 * ($B83*_c+'Input spectra'!$Q82))</f>
        <v>3.7551167834150434E-5</v>
      </c>
      <c r="CY83">
        <f>CY$2*EXP(- CY$1 * ($B83*_c+'Input spectra'!$Q82))</f>
        <v>1.7454841256525205E-5</v>
      </c>
      <c r="CZ83">
        <f>CZ$2*EXP(- CZ$1 * ($B83*_c+'Input spectra'!$Q82))</f>
        <v>5.460188677125356E-6</v>
      </c>
      <c r="DA83">
        <f>DA$2*EXP(- DA$1 * ($B83*_c+'Input spectra'!$Q82))</f>
        <v>3.467181343168452E-7</v>
      </c>
      <c r="DB83">
        <f>DB$2*EXP(- DB$1 * ($B83*_c+'Input spectra'!$Q82))</f>
        <v>0</v>
      </c>
      <c r="DC83">
        <f>DC$2*EXP(- DC$1 * ($B83*_c+'Input spectra'!$Q82))</f>
        <v>0</v>
      </c>
      <c r="DD83">
        <f>DD$2*EXP(- DD$1 * ($B83*_c+'Input spectra'!$Q82))</f>
        <v>0</v>
      </c>
      <c r="DE83">
        <f>DE$2*EXP(- DE$1 * ($B83*_c+'Input spectra'!$Q82))</f>
        <v>0</v>
      </c>
      <c r="DF83">
        <f>DF$2*EXP(- DF$1 * ($B83*_c+'Input spectra'!$Q82))</f>
        <v>0</v>
      </c>
      <c r="DG83">
        <f>DG$2*EXP(- DG$1 * ($B83*_c+'Input spectra'!$Q82))</f>
        <v>0</v>
      </c>
      <c r="DH83">
        <f>DH$2*EXP(- DH$1 * ($B83*_c+'Input spectra'!$Q82))</f>
        <v>0</v>
      </c>
      <c r="DI83">
        <f>DI$2*EXP(- DI$1 * ($B83*_c+'Input spectra'!$Q82))</f>
        <v>0</v>
      </c>
      <c r="DJ83">
        <f>DJ$2*EXP(- DJ$1 * ($B83*_c+'Input spectra'!$Q82))</f>
        <v>0</v>
      </c>
      <c r="DK83">
        <f>DK$2*EXP(- DK$1 * ($B83*_c+'Input spectra'!$Q82))</f>
        <v>0</v>
      </c>
      <c r="DL83">
        <f>DL$2*EXP(- DL$1 * ($B83*_c+'Input spectra'!$Q82))</f>
        <v>0</v>
      </c>
      <c r="DM83">
        <f>DM$2*EXP(- DM$1 * ($B83*_c+'Input spectra'!$Q82))</f>
        <v>0</v>
      </c>
      <c r="DN83">
        <f>DN$2*EXP(- DN$1 * ($B83*_c+'Input spectra'!$Q82))</f>
        <v>0</v>
      </c>
      <c r="DO83">
        <f>DO$2*EXP(- DO$1 * ($B83*_c+'Input spectra'!$Q82))</f>
        <v>0</v>
      </c>
      <c r="DP83">
        <f>DP$2*EXP(- DP$1 * ($B83*_c+'Input spectra'!$Q82))</f>
        <v>0</v>
      </c>
      <c r="DQ83">
        <f>DQ$2*EXP(- DQ$1 * ($B83*_c+'Input spectra'!$Q82))</f>
        <v>0</v>
      </c>
      <c r="DR83">
        <f>DR$2*EXP(- DR$1 * ($B83*_c+'Input spectra'!$Q82))</f>
        <v>0</v>
      </c>
      <c r="DS83">
        <f>DS$2*EXP(- DS$1 * ($B83*_c+'Input spectra'!$Q82))</f>
        <v>0</v>
      </c>
      <c r="DT83">
        <f>DT$2*EXP(- DT$1 * ($B83*_c+'Input spectra'!$Q82))</f>
        <v>0</v>
      </c>
      <c r="DU83">
        <f>DU$2*EXP(- DU$1 * ($B83*_c+'Input spectra'!$Q82))</f>
        <v>0</v>
      </c>
      <c r="DV83">
        <f>DV$2*EXP(- DV$1 * ($B83*_c+'Input spectra'!$Q82))</f>
        <v>0</v>
      </c>
      <c r="DW83">
        <f>DW$2*EXP(- DW$1 * ($B83*_c+'Input spectra'!$Q82))</f>
        <v>0</v>
      </c>
      <c r="DX83">
        <f>DX$2*EXP(- DX$1 * ($B83*_c+'Input spectra'!$Q82))</f>
        <v>0</v>
      </c>
      <c r="DY83">
        <f>DY$2*EXP(- DY$1 * ($B83*_c+'Input spectra'!$Q82))</f>
        <v>0</v>
      </c>
      <c r="DZ83">
        <f>DZ$2*EXP(- DZ$1 * ($B83*_c+'Input spectra'!$Q82))</f>
        <v>0</v>
      </c>
      <c r="EA83">
        <f>EA$2*EXP(- EA$1 * ($B83*_c+'Input spectra'!$Q82))</f>
        <v>0</v>
      </c>
      <c r="EB83">
        <f>EB$2*EXP(- EB$1 * ($B83*_c+'Input spectra'!$Q82))</f>
        <v>0</v>
      </c>
      <c r="EC83">
        <f>EC$2*EXP(- EC$1 * ($B83*_c+'Input spectra'!$Q82))</f>
        <v>0</v>
      </c>
      <c r="ED83">
        <f>ED$2*EXP(- ED$1 * ($B83*_c+'Input spectra'!$Q82))</f>
        <v>0</v>
      </c>
      <c r="EE83">
        <f>EE$2*EXP(- EE$1 * ($B83*_c+'Input spectra'!$Q82))</f>
        <v>0</v>
      </c>
      <c r="EF83">
        <f>EF$2*EXP(- EF$1 * ($B83*_c+'Input spectra'!$Q82))</f>
        <v>0</v>
      </c>
      <c r="EG83">
        <f>EG$2*EXP(- EG$1 * ($B83*_c+'Input spectra'!$Q82))</f>
        <v>0</v>
      </c>
      <c r="EH83">
        <f>EH$2*EXP(- EH$1 * ($B83*_c+'Input spectra'!$Q82))</f>
        <v>0</v>
      </c>
      <c r="EI83">
        <f>EI$2*EXP(- EI$1 * ($B83*_c+'Input spectra'!$Q82))</f>
        <v>0</v>
      </c>
      <c r="EJ83">
        <f>EJ$2*EXP(- EJ$1 * ($B83*_c+'Input spectra'!$Q82))</f>
        <v>0</v>
      </c>
      <c r="EK83">
        <f>EK$2*EXP(- EK$1 * ($B83*_c+'Input spectra'!$Q82))</f>
        <v>0</v>
      </c>
      <c r="EL83">
        <f>EL$2*EXP(- EL$1 * ($B83*_c+'Input spectra'!$Q82))</f>
        <v>0</v>
      </c>
      <c r="EM83">
        <f>EM$2*EXP(- EM$1 * ($B83*_c+'Input spectra'!$Q82))</f>
        <v>0</v>
      </c>
      <c r="EN83">
        <f>EN$2*EXP(- EN$1 * ($B83*_c+'Input spectra'!$Q82))</f>
        <v>0</v>
      </c>
      <c r="EO83">
        <f>EO$2*EXP(- EO$1 * ($B83*_c+'Input spectra'!$Q82))</f>
        <v>0</v>
      </c>
      <c r="EP83">
        <f>EP$2*EXP(- EP$1 * ($B83*_c+'Input spectra'!$Q82))</f>
        <v>0</v>
      </c>
      <c r="EQ83">
        <f>EQ$2*EXP(- EQ$1 * ($B83*_c+'Input spectra'!$Q82))</f>
        <v>0</v>
      </c>
      <c r="ER83">
        <f>ER$2*EXP(- ER$1 * ($B83*_c+'Input spectra'!$Q82))</f>
        <v>0</v>
      </c>
      <c r="ES83">
        <f>ES$2*EXP(- ES$1 * ($B83*_c+'Input spectra'!$Q82))</f>
        <v>0</v>
      </c>
      <c r="ET83">
        <f>ET$2*EXP(- ET$1 * ($B83*_c+'Input spectra'!$Q82))</f>
        <v>0</v>
      </c>
      <c r="EU83">
        <f>EU$2*EXP(- EU$1 * ($B83*_c+'Input spectra'!$Q82))</f>
        <v>0</v>
      </c>
      <c r="EV83">
        <f>EV$2*EXP(- EV$1 * ($B83*_c+'Input spectra'!$Q82))</f>
        <v>0</v>
      </c>
      <c r="EW83">
        <f>EW$2*EXP(- EW$1 * ($B83*_c+'Input spectra'!$Q82))</f>
        <v>0</v>
      </c>
      <c r="EY83">
        <f t="shared" si="1"/>
        <v>0.87303705853572611</v>
      </c>
      <c r="FB83">
        <f>(1-EXP(-(B83*_c+'Input spectra'!$Q82)*_t))/2</f>
        <v>1.1814869357955782E-2</v>
      </c>
      <c r="FC83">
        <f>LN(1-FB83)/(-(B83*_c+'Input spectra'!$Q82))</f>
        <v>0.24850544820781603</v>
      </c>
    </row>
    <row r="84" spans="1:159" x14ac:dyDescent="0.25">
      <c r="A84">
        <v>685</v>
      </c>
      <c r="B84">
        <f>'Input spectra'!B83</f>
        <v>0</v>
      </c>
      <c r="C84">
        <f>C$2*EXP(- C$1 * ($B84*_c+'Input spectra'!$Q83))</f>
        <v>2.0653927966864227E-2</v>
      </c>
      <c r="D84">
        <f>D$2*EXP(- D$1 * ($B84*_c+'Input spectra'!$Q83))</f>
        <v>2.0406651908293934E-2</v>
      </c>
      <c r="E84">
        <f>E$2*EXP(- E$1 * ($B84*_c+'Input spectra'!$Q83))</f>
        <v>2.0161251256191906E-2</v>
      </c>
      <c r="F84">
        <f>F$2*EXP(- F$1 * ($B84*_c+'Input spectra'!$Q83))</f>
        <v>1.9917713809695346E-2</v>
      </c>
      <c r="G84">
        <f>G$2*EXP(- G$1 * ($B84*_c+'Input spectra'!$Q83))</f>
        <v>1.96760274413646E-2</v>
      </c>
      <c r="H84">
        <f>H$2*EXP(- H$1 * ($B84*_c+'Input spectra'!$Q83))</f>
        <v>1.9436180096761773E-2</v>
      </c>
      <c r="I84">
        <f>I$2*EXP(- I$1 * ($B84*_c+'Input spectra'!$Q83))</f>
        <v>1.9198159794031611E-2</v>
      </c>
      <c r="J84">
        <f>J$2*EXP(- J$1 * ($B84*_c+'Input spectra'!$Q83))</f>
        <v>1.8961954623484736E-2</v>
      </c>
      <c r="K84">
        <f>K$2*EXP(- K$1 * ($B84*_c+'Input spectra'!$Q83))</f>
        <v>1.8727552747183237E-2</v>
      </c>
      <c r="L84">
        <f>L$2*EXP(- L$1 * ($B84*_c+'Input spectra'!$Q83))</f>
        <v>1.8494942398528499E-2</v>
      </c>
      <c r="M84">
        <f>M$2*EXP(- M$1 * ($B84*_c+'Input spectra'!$Q83))</f>
        <v>1.8264111881851397E-2</v>
      </c>
      <c r="N84">
        <f>N$2*EXP(- N$1 * ($B84*_c+'Input spectra'!$Q83))</f>
        <v>1.8035049572004691E-2</v>
      </c>
      <c r="O84">
        <f>O$2*EXP(- O$1 * ($B84*_c+'Input spectra'!$Q83))</f>
        <v>1.7807743913957775E-2</v>
      </c>
      <c r="P84">
        <f>P$2*EXP(- P$1 * ($B84*_c+'Input spectra'!$Q83))</f>
        <v>1.7582183422393614E-2</v>
      </c>
      <c r="Q84">
        <f>Q$2*EXP(- Q$1 * ($B84*_c+'Input spectra'!$Q83))</f>
        <v>1.7358356681307942E-2</v>
      </c>
      <c r="R84">
        <f>R$2*EXP(- R$1 * ($B84*_c+'Input spectra'!$Q83))</f>
        <v>1.7136252343610721E-2</v>
      </c>
      <c r="S84">
        <f>S$2*EXP(- S$1 * ($B84*_c+'Input spectra'!$Q83))</f>
        <v>1.691585913072978E-2</v>
      </c>
      <c r="T84">
        <f>T$2*EXP(- T$1 * ($B84*_c+'Input spectra'!$Q83))</f>
        <v>1.6697165832216671E-2</v>
      </c>
      <c r="U84">
        <f>U$2*EXP(- U$1 * ($B84*_c+'Input spectra'!$Q83))</f>
        <v>1.6480161305354735E-2</v>
      </c>
      <c r="V84">
        <f>V$2*EXP(- V$1 * ($B84*_c+'Input spectra'!$Q83))</f>
        <v>1.6264834474769337E-2</v>
      </c>
      <c r="W84">
        <f>W$2*EXP(- W$1 * ($B84*_c+'Input spectra'!$Q83))</f>
        <v>1.6051174332040286E-2</v>
      </c>
      <c r="X84">
        <f>X$2*EXP(- X$1 * ($B84*_c+'Input spectra'!$Q83))</f>
        <v>1.5839169935316377E-2</v>
      </c>
      <c r="Y84">
        <f>Y$2*EXP(- Y$1 * ($B84*_c+'Input spectra'!$Q83))</f>
        <v>1.5628810408932142E-2</v>
      </c>
      <c r="Z84">
        <f>Z$2*EXP(- Z$1 * ($B84*_c+'Input spectra'!$Q83))</f>
        <v>1.5420084943026661E-2</v>
      </c>
      <c r="AA84">
        <f>AA$2*EXP(- AA$1 * ($B84*_c+'Input spectra'!$Q83))</f>
        <v>1.5212982793164581E-2</v>
      </c>
      <c r="AB84">
        <f>AB$2*EXP(- AB$1 * ($B84*_c+'Input spectra'!$Q83))</f>
        <v>1.5007493279959181E-2</v>
      </c>
      <c r="AC84">
        <f>AC$2*EXP(- AC$1 * ($B84*_c+'Input spectra'!$Q83))</f>
        <v>1.4803605788697553E-2</v>
      </c>
      <c r="AD84">
        <f>AD$2*EXP(- AD$1 * ($B84*_c+'Input spectra'!$Q83))</f>
        <v>1.4601309768967905E-2</v>
      </c>
      <c r="AE84">
        <f>AE$2*EXP(- AE$1 * ($B84*_c+'Input spectra'!$Q83))</f>
        <v>1.4400594734288905E-2</v>
      </c>
      <c r="AF84">
        <f>AF$2*EXP(- AF$1 * ($B84*_c+'Input spectra'!$Q83))</f>
        <v>1.4201450261741098E-2</v>
      </c>
      <c r="AG84">
        <f>AG$2*EXP(- AG$1 * ($B84*_c+'Input spectra'!$Q83))</f>
        <v>1.4003865991600412E-2</v>
      </c>
      <c r="AH84">
        <f>AH$2*EXP(- AH$1 * ($B84*_c+'Input spectra'!$Q83))</f>
        <v>1.3807831626973644E-2</v>
      </c>
      <c r="AI84">
        <f>AI$2*EXP(- AI$1 * ($B84*_c+'Input spectra'!$Q83))</f>
        <v>1.3613336933436058E-2</v>
      </c>
      <c r="AJ84">
        <f>AJ$2*EXP(- AJ$1 * ($B84*_c+'Input spectra'!$Q83))</f>
        <v>1.342037173867093E-2</v>
      </c>
      <c r="AK84">
        <f>AK$2*EXP(- AK$1 * ($B84*_c+'Input spectra'!$Q83))</f>
        <v>1.3228925932111167E-2</v>
      </c>
      <c r="AL84">
        <f>AL$2*EXP(- AL$1 * ($B84*_c+'Input spectra'!$Q83))</f>
        <v>1.303898946458288E-2</v>
      </c>
      <c r="AM84">
        <f>AM$2*EXP(- AM$1 * ($B84*_c+'Input spectra'!$Q83))</f>
        <v>1.2850552347950971E-2</v>
      </c>
      <c r="AN84">
        <f>AN$2*EXP(- AN$1 * ($B84*_c+'Input spectra'!$Q83))</f>
        <v>1.2663604654766698E-2</v>
      </c>
      <c r="AO84">
        <f>AO$2*EXP(- AO$1 * ($B84*_c+'Input spectra'!$Q83))</f>
        <v>1.2478136517917193E-2</v>
      </c>
      <c r="AP84">
        <f>AP$2*EXP(- AP$1 * ($B84*_c+'Input spectra'!$Q83))</f>
        <v>1.2294138130276942E-2</v>
      </c>
      <c r="AQ84">
        <f>AQ$2*EXP(- AQ$1 * ($B84*_c+'Input spectra'!$Q83))</f>
        <v>1.2111599744361235E-2</v>
      </c>
      <c r="AR84">
        <f>AR$2*EXP(- AR$1 * ($B84*_c+'Input spectra'!$Q83))</f>
        <v>1.1930511671981519E-2</v>
      </c>
      <c r="AS84">
        <f>AS$2*EXP(- AS$1 * ($B84*_c+'Input spectra'!$Q83))</f>
        <v>1.1750864283902674E-2</v>
      </c>
      <c r="AT84">
        <f>AT$2*EXP(- AT$1 * ($B84*_c+'Input spectra'!$Q83))</f>
        <v>1.1572648009502258E-2</v>
      </c>
      <c r="AU84">
        <f>AU$2*EXP(- AU$1 * ($B84*_c+'Input spectra'!$Q83))</f>
        <v>1.1395853336431581E-2</v>
      </c>
      <c r="AV84">
        <f>AV$2*EXP(- AV$1 * ($B84*_c+'Input spectra'!$Q83))</f>
        <v>1.1220470810278724E-2</v>
      </c>
      <c r="AW84">
        <f>AW$2*EXP(- AW$1 * ($B84*_c+'Input spectra'!$Q83))</f>
        <v>9.9716302174634314E-3</v>
      </c>
      <c r="AX84">
        <f>AX$2*EXP(- AX$1 * ($B84*_c+'Input spectra'!$Q83))</f>
        <v>8.5182706818099745E-3</v>
      </c>
      <c r="AY84">
        <f>AY$2*EXP(- AY$1 * ($B84*_c+'Input spectra'!$Q83))</f>
        <v>7.6660520366208119E-3</v>
      </c>
      <c r="AZ84">
        <f>AZ$2*EXP(- AZ$1 * ($B84*_c+'Input spectra'!$Q83))</f>
        <v>7.0204326409352659E-3</v>
      </c>
      <c r="BA84">
        <f>BA$2*EXP(- BA$1 * ($B84*_c+'Input spectra'!$Q83))</f>
        <v>6.4928747314575864E-3</v>
      </c>
      <c r="BB84">
        <f>BB$2*EXP(- BB$1 * ($B84*_c+'Input spectra'!$Q83))</f>
        <v>6.0449908870692445E-3</v>
      </c>
      <c r="BC84">
        <f>BC$2*EXP(- BC$1 * ($B84*_c+'Input spectra'!$Q83))</f>
        <v>5.6557425559777171E-3</v>
      </c>
      <c r="BD84">
        <f>BD$2*EXP(- BD$1 * ($B84*_c+'Input spectra'!$Q83))</f>
        <v>5.3120117640438613E-3</v>
      </c>
      <c r="BE84">
        <f>BE$2*EXP(- BE$1 * ($B84*_c+'Input spectra'!$Q83))</f>
        <v>5.0049149594267152E-3</v>
      </c>
      <c r="BF84">
        <f>BF$2*EXP(- BF$1 * ($B84*_c+'Input spectra'!$Q83))</f>
        <v>4.7280801462563742E-3</v>
      </c>
      <c r="BG84">
        <f>BG$2*EXP(- BG$1 * ($B84*_c+'Input spectra'!$Q83))</f>
        <v>4.4767394805113906E-3</v>
      </c>
      <c r="BH84">
        <f>BH$2*EXP(- BH$1 * ($B84*_c+'Input spectra'!$Q83))</f>
        <v>4.2472082451675067E-3</v>
      </c>
      <c r="BI84">
        <f>BI$2*EXP(- BI$1 * ($B84*_c+'Input spectra'!$Q83))</f>
        <v>4.0365653751405738E-3</v>
      </c>
      <c r="BJ84">
        <f>BJ$2*EXP(- BJ$1 * ($B84*_c+'Input spectra'!$Q83))</f>
        <v>3.8424471636990761E-3</v>
      </c>
      <c r="BK84">
        <f>BK$2*EXP(- BK$1 * ($B84*_c+'Input spectra'!$Q83))</f>
        <v>3.6629083588773335E-3</v>
      </c>
      <c r="BL84">
        <f>BL$2*EXP(- BL$1 * ($B84*_c+'Input spectra'!$Q83))</f>
        <v>3.496325345804518E-3</v>
      </c>
      <c r="BM84">
        <f>BM$2*EXP(- BM$1 * ($B84*_c+'Input spectra'!$Q83))</f>
        <v>3.3413266760689039E-3</v>
      </c>
      <c r="BN84">
        <f>BN$2*EXP(- BN$1 * ($B84*_c+'Input spectra'!$Q83))</f>
        <v>3.1967419730141726E-3</v>
      </c>
      <c r="BO84">
        <f>BO$2*EXP(- BO$1 * ($B84*_c+'Input spectra'!$Q83))</f>
        <v>3.0615635446989086E-3</v>
      </c>
      <c r="BP84">
        <f>BP$2*EXP(- BP$1 * ($B84*_c+'Input spectra'!$Q83))</f>
        <v>2.9349170061339193E-3</v>
      </c>
      <c r="BQ84">
        <f>BQ$2*EXP(- BQ$1 * ($B84*_c+'Input spectra'!$Q83))</f>
        <v>2.8160384292945824E-3</v>
      </c>
      <c r="BR84">
        <f>BR$2*EXP(- BR$1 * ($B84*_c+'Input spectra'!$Q83))</f>
        <v>2.7042563145199382E-3</v>
      </c>
      <c r="BS84">
        <f>BS$2*EXP(- BS$1 * ($B84*_c+'Input spectra'!$Q83))</f>
        <v>2.598977184137684E-3</v>
      </c>
      <c r="BT84">
        <f>BT$2*EXP(- BT$1 * ($B84*_c+'Input spectra'!$Q83))</f>
        <v>2.4996739391262637E-3</v>
      </c>
      <c r="BU84">
        <f>BU$2*EXP(- BU$1 * ($B84*_c+'Input spectra'!$Q83))</f>
        <v>2.4058763524251333E-3</v>
      </c>
      <c r="BV84">
        <f>BV$2*EXP(- BV$1 * ($B84*_c+'Input spectra'!$Q83))</f>
        <v>2.3171632350163138E-3</v>
      </c>
      <c r="BW84">
        <f>BW$2*EXP(- BW$1 * ($B84*_c+'Input spectra'!$Q83))</f>
        <v>2.2331559263390694E-3</v>
      </c>
      <c r="BX84">
        <f>BX$2*EXP(- BX$1 * ($B84*_c+'Input spectra'!$Q83))</f>
        <v>2.1535128439076805E-3</v>
      </c>
      <c r="BY84">
        <f>BY$2*EXP(- BY$1 * ($B84*_c+'Input spectra'!$Q83))</f>
        <v>2.0779248879974777E-3</v>
      </c>
      <c r="BZ84">
        <f>BZ$2*EXP(- BZ$1 * ($B84*_c+'Input spectra'!$Q83))</f>
        <v>2.0061115425171762E-3</v>
      </c>
      <c r="CA84">
        <f>CA$2*EXP(- CA$1 * ($B84*_c+'Input spectra'!$Q83))</f>
        <v>1.9378175471698731E-3</v>
      </c>
      <c r="CB84">
        <f>CB$2*EXP(- CB$1 * ($B84*_c+'Input spectra'!$Q83))</f>
        <v>1.8728100418146717E-3</v>
      </c>
      <c r="CC84">
        <f>CC$2*EXP(- CC$1 * ($B84*_c+'Input spectra'!$Q83))</f>
        <v>1.8108761037465013E-3</v>
      </c>
      <c r="CD84">
        <f>CD$2*EXP(- CD$1 * ($B84*_c+'Input spectra'!$Q83))</f>
        <v>1.7518206139569702E-3</v>
      </c>
      <c r="CE84">
        <f>CE$2*EXP(- CE$1 * ($B84*_c+'Input spectra'!$Q83))</f>
        <v>1.6954644004352768E-3</v>
      </c>
      <c r="CF84">
        <f>CF$2*EXP(- CF$1 * ($B84*_c+'Input spectra'!$Q83))</f>
        <v>1.6416426160247685E-3</v>
      </c>
      <c r="CG84">
        <f>CG$2*EXP(- CG$1 * ($B84*_c+'Input spectra'!$Q83))</f>
        <v>1.5902033158636214E-3</v>
      </c>
      <c r="CH84">
        <f>CH$2*EXP(- CH$1 * ($B84*_c+'Input spectra'!$Q83))</f>
        <v>1.5410062054503194E-3</v>
      </c>
      <c r="CI84">
        <f>CI$2*EXP(- CI$1 * ($B84*_c+'Input spectra'!$Q83))</f>
        <v>1.4939215352190395E-3</v>
      </c>
      <c r="CJ84">
        <f>CJ$2*EXP(- CJ$1 * ($B84*_c+'Input spectra'!$Q83))</f>
        <v>1.4488291214384556E-3</v>
      </c>
      <c r="CK84">
        <f>CK$2*EXP(- CK$1 * ($B84*_c+'Input spectra'!$Q83))</f>
        <v>1.4056174764524815E-3</v>
      </c>
      <c r="CL84">
        <f>CL$2*EXP(- CL$1 * ($B84*_c+'Input spectra'!$Q83))</f>
        <v>1.3641830339110961E-3</v>
      </c>
      <c r="CM84">
        <f>CM$2*EXP(- CM$1 * ($B84*_c+'Input spectra'!$Q83))</f>
        <v>1.3244294568086038E-3</v>
      </c>
      <c r="CN84">
        <f>CN$2*EXP(- CN$1 * ($B84*_c+'Input spectra'!$Q83))</f>
        <v>1.2862670179451035E-3</v>
      </c>
      <c r="CO84">
        <f>CO$2*EXP(- CO$1 * ($B84*_c+'Input spectra'!$Q83))</f>
        <v>1.2496120439251896E-3</v>
      </c>
      <c r="CP84">
        <f>CP$2*EXP(- CP$1 * ($B84*_c+'Input spectra'!$Q83))</f>
        <v>1.21438641506173E-3</v>
      </c>
      <c r="CQ84">
        <f>CQ$2*EXP(- CQ$1 * ($B84*_c+'Input spectra'!$Q83))</f>
        <v>7.8163361007032087E-4</v>
      </c>
      <c r="CR84">
        <f>CR$2*EXP(- CR$1 * ($B84*_c+'Input spectra'!$Q83))</f>
        <v>5.0753187111486826E-4</v>
      </c>
      <c r="CS84">
        <f>CS$2*EXP(- CS$1 * ($B84*_c+'Input spectra'!$Q83))</f>
        <v>3.5138057250933956E-4</v>
      </c>
      <c r="CT84">
        <f>CT$2*EXP(- CT$1 * ($B84*_c+'Input spectra'!$Q83))</f>
        <v>2.4436815701256399E-4</v>
      </c>
      <c r="CU84">
        <f>CU$2*EXP(- CU$1 * ($B84*_c+'Input spectra'!$Q83))</f>
        <v>1.6680647602461862E-4</v>
      </c>
      <c r="CV84">
        <f>CV$2*EXP(- CV$1 * ($B84*_c+'Input spectra'!$Q83))</f>
        <v>1.0961759128162885E-4</v>
      </c>
      <c r="CW84">
        <f>CW$2*EXP(- CW$1 * ($B84*_c+'Input spectra'!$Q83))</f>
        <v>6.7676123976426246E-5</v>
      </c>
      <c r="CX84">
        <f>CX$2*EXP(- CX$1 * ($B84*_c+'Input spectra'!$Q83))</f>
        <v>3.7727378024275064E-5</v>
      </c>
      <c r="CY84">
        <f>CY$2*EXP(- CY$1 * ($B84*_c+'Input spectra'!$Q83))</f>
        <v>1.7537578025568268E-5</v>
      </c>
      <c r="CZ84">
        <f>CZ$2*EXP(- CZ$1 * ($B84*_c+'Input spectra'!$Q83))</f>
        <v>5.4863296625099957E-6</v>
      </c>
      <c r="DA84">
        <f>DA$2*EXP(- DA$1 * ($B84*_c+'Input spectra'!$Q83))</f>
        <v>3.4839454313284809E-7</v>
      </c>
      <c r="DB84">
        <f>DB$2*EXP(- DB$1 * ($B84*_c+'Input spectra'!$Q83))</f>
        <v>0</v>
      </c>
      <c r="DC84">
        <f>DC$2*EXP(- DC$1 * ($B84*_c+'Input spectra'!$Q83))</f>
        <v>0</v>
      </c>
      <c r="DD84">
        <f>DD$2*EXP(- DD$1 * ($B84*_c+'Input spectra'!$Q83))</f>
        <v>0</v>
      </c>
      <c r="DE84">
        <f>DE$2*EXP(- DE$1 * ($B84*_c+'Input spectra'!$Q83))</f>
        <v>0</v>
      </c>
      <c r="DF84">
        <f>DF$2*EXP(- DF$1 * ($B84*_c+'Input spectra'!$Q83))</f>
        <v>0</v>
      </c>
      <c r="DG84">
        <f>DG$2*EXP(- DG$1 * ($B84*_c+'Input spectra'!$Q83))</f>
        <v>0</v>
      </c>
      <c r="DH84">
        <f>DH$2*EXP(- DH$1 * ($B84*_c+'Input spectra'!$Q83))</f>
        <v>0</v>
      </c>
      <c r="DI84">
        <f>DI$2*EXP(- DI$1 * ($B84*_c+'Input spectra'!$Q83))</f>
        <v>0</v>
      </c>
      <c r="DJ84">
        <f>DJ$2*EXP(- DJ$1 * ($B84*_c+'Input spectra'!$Q83))</f>
        <v>0</v>
      </c>
      <c r="DK84">
        <f>DK$2*EXP(- DK$1 * ($B84*_c+'Input spectra'!$Q83))</f>
        <v>0</v>
      </c>
      <c r="DL84">
        <f>DL$2*EXP(- DL$1 * ($B84*_c+'Input spectra'!$Q83))</f>
        <v>0</v>
      </c>
      <c r="DM84">
        <f>DM$2*EXP(- DM$1 * ($B84*_c+'Input spectra'!$Q83))</f>
        <v>0</v>
      </c>
      <c r="DN84">
        <f>DN$2*EXP(- DN$1 * ($B84*_c+'Input spectra'!$Q83))</f>
        <v>0</v>
      </c>
      <c r="DO84">
        <f>DO$2*EXP(- DO$1 * ($B84*_c+'Input spectra'!$Q83))</f>
        <v>0</v>
      </c>
      <c r="DP84">
        <f>DP$2*EXP(- DP$1 * ($B84*_c+'Input spectra'!$Q83))</f>
        <v>0</v>
      </c>
      <c r="DQ84">
        <f>DQ$2*EXP(- DQ$1 * ($B84*_c+'Input spectra'!$Q83))</f>
        <v>0</v>
      </c>
      <c r="DR84">
        <f>DR$2*EXP(- DR$1 * ($B84*_c+'Input spectra'!$Q83))</f>
        <v>0</v>
      </c>
      <c r="DS84">
        <f>DS$2*EXP(- DS$1 * ($B84*_c+'Input spectra'!$Q83))</f>
        <v>0</v>
      </c>
      <c r="DT84">
        <f>DT$2*EXP(- DT$1 * ($B84*_c+'Input spectra'!$Q83))</f>
        <v>0</v>
      </c>
      <c r="DU84">
        <f>DU$2*EXP(- DU$1 * ($B84*_c+'Input spectra'!$Q83))</f>
        <v>0</v>
      </c>
      <c r="DV84">
        <f>DV$2*EXP(- DV$1 * ($B84*_c+'Input spectra'!$Q83))</f>
        <v>0</v>
      </c>
      <c r="DW84">
        <f>DW$2*EXP(- DW$1 * ($B84*_c+'Input spectra'!$Q83))</f>
        <v>0</v>
      </c>
      <c r="DX84">
        <f>DX$2*EXP(- DX$1 * ($B84*_c+'Input spectra'!$Q83))</f>
        <v>0</v>
      </c>
      <c r="DY84">
        <f>DY$2*EXP(- DY$1 * ($B84*_c+'Input spectra'!$Q83))</f>
        <v>0</v>
      </c>
      <c r="DZ84">
        <f>DZ$2*EXP(- DZ$1 * ($B84*_c+'Input spectra'!$Q83))</f>
        <v>0</v>
      </c>
      <c r="EA84">
        <f>EA$2*EXP(- EA$1 * ($B84*_c+'Input spectra'!$Q83))</f>
        <v>0</v>
      </c>
      <c r="EB84">
        <f>EB$2*EXP(- EB$1 * ($B84*_c+'Input spectra'!$Q83))</f>
        <v>0</v>
      </c>
      <c r="EC84">
        <f>EC$2*EXP(- EC$1 * ($B84*_c+'Input spectra'!$Q83))</f>
        <v>0</v>
      </c>
      <c r="ED84">
        <f>ED$2*EXP(- ED$1 * ($B84*_c+'Input spectra'!$Q83))</f>
        <v>0</v>
      </c>
      <c r="EE84">
        <f>EE$2*EXP(- EE$1 * ($B84*_c+'Input spectra'!$Q83))</f>
        <v>0</v>
      </c>
      <c r="EF84">
        <f>EF$2*EXP(- EF$1 * ($B84*_c+'Input spectra'!$Q83))</f>
        <v>0</v>
      </c>
      <c r="EG84">
        <f>EG$2*EXP(- EG$1 * ($B84*_c+'Input spectra'!$Q83))</f>
        <v>0</v>
      </c>
      <c r="EH84">
        <f>EH$2*EXP(- EH$1 * ($B84*_c+'Input spectra'!$Q83))</f>
        <v>0</v>
      </c>
      <c r="EI84">
        <f>EI$2*EXP(- EI$1 * ($B84*_c+'Input spectra'!$Q83))</f>
        <v>0</v>
      </c>
      <c r="EJ84">
        <f>EJ$2*EXP(- EJ$1 * ($B84*_c+'Input spectra'!$Q83))</f>
        <v>0</v>
      </c>
      <c r="EK84">
        <f>EK$2*EXP(- EK$1 * ($B84*_c+'Input spectra'!$Q83))</f>
        <v>0</v>
      </c>
      <c r="EL84">
        <f>EL$2*EXP(- EL$1 * ($B84*_c+'Input spectra'!$Q83))</f>
        <v>0</v>
      </c>
      <c r="EM84">
        <f>EM$2*EXP(- EM$1 * ($B84*_c+'Input spectra'!$Q83))</f>
        <v>0</v>
      </c>
      <c r="EN84">
        <f>EN$2*EXP(- EN$1 * ($B84*_c+'Input spectra'!$Q83))</f>
        <v>0</v>
      </c>
      <c r="EO84">
        <f>EO$2*EXP(- EO$1 * ($B84*_c+'Input spectra'!$Q83))</f>
        <v>0</v>
      </c>
      <c r="EP84">
        <f>EP$2*EXP(- EP$1 * ($B84*_c+'Input spectra'!$Q83))</f>
        <v>0</v>
      </c>
      <c r="EQ84">
        <f>EQ$2*EXP(- EQ$1 * ($B84*_c+'Input spectra'!$Q83))</f>
        <v>0</v>
      </c>
      <c r="ER84">
        <f>ER$2*EXP(- ER$1 * ($B84*_c+'Input spectra'!$Q83))</f>
        <v>0</v>
      </c>
      <c r="ES84">
        <f>ES$2*EXP(- ES$1 * ($B84*_c+'Input spectra'!$Q83))</f>
        <v>0</v>
      </c>
      <c r="ET84">
        <f>ET$2*EXP(- ET$1 * ($B84*_c+'Input spectra'!$Q83))</f>
        <v>0</v>
      </c>
      <c r="EU84">
        <f>EU$2*EXP(- EU$1 * ($B84*_c+'Input spectra'!$Q83))</f>
        <v>0</v>
      </c>
      <c r="EV84">
        <f>EV$2*EXP(- EV$1 * ($B84*_c+'Input spectra'!$Q83))</f>
        <v>0</v>
      </c>
      <c r="EW84">
        <f>EW$2*EXP(- EW$1 * ($B84*_c+'Input spectra'!$Q83))</f>
        <v>0</v>
      </c>
      <c r="EY84">
        <f t="shared" si="1"/>
        <v>0.87416789351440349</v>
      </c>
      <c r="FB84">
        <f>(1-EXP(-(B84*_c+'Input spectra'!$Q83)*_t))/2</f>
        <v>1.1699428036826887E-2</v>
      </c>
      <c r="FC84">
        <f>LN(1-FB84)/(-(B84*_c+'Input spectra'!$Q83))</f>
        <v>0.24852022481326083</v>
      </c>
    </row>
    <row r="85" spans="1:159" x14ac:dyDescent="0.25">
      <c r="A85">
        <v>690</v>
      </c>
      <c r="B85">
        <f>'Input spectra'!B84</f>
        <v>0</v>
      </c>
      <c r="C85">
        <f>C$2*EXP(- C$1 * ($B85*_c+'Input spectra'!$Q84))</f>
        <v>2.0653927966864227E-2</v>
      </c>
      <c r="D85">
        <f>D$2*EXP(- D$1 * ($B85*_c+'Input spectra'!$Q84))</f>
        <v>2.040761693074622E-2</v>
      </c>
      <c r="E85">
        <f>E$2*EXP(- E$1 * ($B85*_c+'Input spectra'!$Q84))</f>
        <v>2.0163158136384751E-2</v>
      </c>
      <c r="F85">
        <f>F$2*EXP(- F$1 * ($B85*_c+'Input spectra'!$Q84))</f>
        <v>1.992053964561601E-2</v>
      </c>
      <c r="G85">
        <f>G$2*EXP(- G$1 * ($B85*_c+'Input spectra'!$Q84))</f>
        <v>1.9679749591430061E-2</v>
      </c>
      <c r="H85">
        <f>H$2*EXP(- H$1 * ($B85*_c+'Input spectra'!$Q84))</f>
        <v>1.9440776177566444E-2</v>
      </c>
      <c r="I85">
        <f>I$2*EXP(- I$1 * ($B85*_c+'Input spectra'!$Q84))</f>
        <v>1.9203607678111946E-2</v>
      </c>
      <c r="J85">
        <f>J$2*EXP(- J$1 * ($B85*_c+'Input spectra'!$Q84))</f>
        <v>1.8968232437100593E-2</v>
      </c>
      <c r="K85">
        <f>K$2*EXP(- K$1 * ($B85*_c+'Input spectra'!$Q84))</f>
        <v>1.8734638868115862E-2</v>
      </c>
      <c r="L85">
        <f>L$2*EXP(- L$1 * ($B85*_c+'Input spectra'!$Q84))</f>
        <v>1.8502815453895094E-2</v>
      </c>
      <c r="M85">
        <f>M$2*EXP(- M$1 * ($B85*_c+'Input spectra'!$Q84))</f>
        <v>1.8272750745936053E-2</v>
      </c>
      <c r="N85">
        <f>N$2*EXP(- N$1 * ($B85*_c+'Input spectra'!$Q84))</f>
        <v>1.8044433364105668E-2</v>
      </c>
      <c r="O85">
        <f>O$2*EXP(- O$1 * ($B85*_c+'Input spectra'!$Q84))</f>
        <v>1.7817851996250939E-2</v>
      </c>
      <c r="P85">
        <f>P$2*EXP(- P$1 * ($B85*_c+'Input spectra'!$Q84))</f>
        <v>1.7592995397811988E-2</v>
      </c>
      <c r="Q85">
        <f>Q$2*EXP(- Q$1 * ($B85*_c+'Input spectra'!$Q84))</f>
        <v>1.7369852391437221E-2</v>
      </c>
      <c r="R85">
        <f>R$2*EXP(- R$1 * ($B85*_c+'Input spectra'!$Q84))</f>
        <v>1.7148411866600623E-2</v>
      </c>
      <c r="S85">
        <f>S$2*EXP(- S$1 * ($B85*_c+'Input spectra'!$Q84))</f>
        <v>1.6928662779221188E-2</v>
      </c>
      <c r="T85">
        <f>T$2*EXP(- T$1 * ($B85*_c+'Input spectra'!$Q84))</f>
        <v>1.6710594151284393E-2</v>
      </c>
      <c r="U85">
        <f>U$2*EXP(- U$1 * ($B85*_c+'Input spectra'!$Q84))</f>
        <v>1.6494195070465813E-2</v>
      </c>
      <c r="V85">
        <f>V$2*EXP(- V$1 * ($B85*_c+'Input spectra'!$Q84))</f>
        <v>1.6279454689756782E-2</v>
      </c>
      <c r="W85">
        <f>W$2*EXP(- W$1 * ($B85*_c+'Input spectra'!$Q84))</f>
        <v>1.606636222709212E-2</v>
      </c>
      <c r="X85">
        <f>X$2*EXP(- X$1 * ($B85*_c+'Input spectra'!$Q84))</f>
        <v>1.5854906964979921E-2</v>
      </c>
      <c r="Y85">
        <f>Y$2*EXP(- Y$1 * ($B85*_c+'Input spectra'!$Q84))</f>
        <v>1.56450782501334E-2</v>
      </c>
      <c r="Z85">
        <f>Z$2*EXP(- Z$1 * ($B85*_c+'Input spectra'!$Q84))</f>
        <v>1.5436865493104711E-2</v>
      </c>
      <c r="AA85">
        <f>AA$2*EXP(- AA$1 * ($B85*_c+'Input spectra'!$Q84))</f>
        <v>1.5230258167920875E-2</v>
      </c>
      <c r="AB85">
        <f>AB$2*EXP(- AB$1 * ($B85*_c+'Input spectra'!$Q84))</f>
        <v>1.5025245811721639E-2</v>
      </c>
      <c r="AC85">
        <f>AC$2*EXP(- AC$1 * ($B85*_c+'Input spectra'!$Q84))</f>
        <v>1.4821818024399367E-2</v>
      </c>
      <c r="AD85">
        <f>AD$2*EXP(- AD$1 * ($B85*_c+'Input spectra'!$Q84))</f>
        <v>1.461996446824093E-2</v>
      </c>
      <c r="AE85">
        <f>AE$2*EXP(- AE$1 * ($B85*_c+'Input spectra'!$Q84))</f>
        <v>1.441967486757155E-2</v>
      </c>
      <c r="AF85">
        <f>AF$2*EXP(- AF$1 * ($B85*_c+'Input spectra'!$Q84))</f>
        <v>1.4220939008400621E-2</v>
      </c>
      <c r="AG85">
        <f>AG$2*EXP(- AG$1 * ($B85*_c+'Input spectra'!$Q84))</f>
        <v>1.4023746738069482E-2</v>
      </c>
      <c r="AH85">
        <f>AH$2*EXP(- AH$1 * ($B85*_c+'Input spectra'!$Q84))</f>
        <v>1.3828087964901153E-2</v>
      </c>
      <c r="AI85">
        <f>AI$2*EXP(- AI$1 * ($B85*_c+'Input spectra'!$Q84))</f>
        <v>1.3633952657851977E-2</v>
      </c>
      <c r="AJ85">
        <f>AJ$2*EXP(- AJ$1 * ($B85*_c+'Input spectra'!$Q84))</f>
        <v>1.34413308461652E-2</v>
      </c>
      <c r="AK85">
        <f>AK$2*EXP(- AK$1 * ($B85*_c+'Input spectra'!$Q84))</f>
        <v>1.3250212619026475E-2</v>
      </c>
      <c r="AL85">
        <f>AL$2*EXP(- AL$1 * ($B85*_c+'Input spectra'!$Q84))</f>
        <v>1.3060588125221262E-2</v>
      </c>
      <c r="AM85">
        <f>AM$2*EXP(- AM$1 * ($B85*_c+'Input spectra'!$Q84))</f>
        <v>1.2872447572794104E-2</v>
      </c>
      <c r="AN85">
        <f>AN$2*EXP(- AN$1 * ($B85*_c+'Input spectra'!$Q84))</f>
        <v>1.2685781228709827E-2</v>
      </c>
      <c r="AO85">
        <f>AO$2*EXP(- AO$1 * ($B85*_c+'Input spectra'!$Q84))</f>
        <v>1.2500579418516573E-2</v>
      </c>
      <c r="AP85">
        <f>AP$2*EXP(- AP$1 * ($B85*_c+'Input spectra'!$Q84))</f>
        <v>1.2316832526010709E-2</v>
      </c>
      <c r="AQ85">
        <f>AQ$2*EXP(- AQ$1 * ($B85*_c+'Input spectra'!$Q84))</f>
        <v>1.2134530992903602E-2</v>
      </c>
      <c r="AR85">
        <f>AR$2*EXP(- AR$1 * ($B85*_c+'Input spectra'!$Q84))</f>
        <v>1.1953665318490228E-2</v>
      </c>
      <c r="AS85">
        <f>AS$2*EXP(- AS$1 * ($B85*_c+'Input spectra'!$Q84))</f>
        <v>1.1774226059319591E-2</v>
      </c>
      <c r="AT85">
        <f>AT$2*EXP(- AT$1 * ($B85*_c+'Input spectra'!$Q84))</f>
        <v>1.1596203828867026E-2</v>
      </c>
      <c r="AU85">
        <f>AU$2*EXP(- AU$1 * ($B85*_c+'Input spectra'!$Q84))</f>
        <v>1.1419589297208233E-2</v>
      </c>
      <c r="AV85">
        <f>AV$2*EXP(- AV$1 * ($B85*_c+'Input spectra'!$Q84))</f>
        <v>1.1244373190695191E-2</v>
      </c>
      <c r="AW85">
        <f>AW$2*EXP(- AW$1 * ($B85*_c+'Input spectra'!$Q84))</f>
        <v>9.9933448172253997E-3</v>
      </c>
      <c r="AX85">
        <f>AX$2*EXP(- AX$1 * ($B85*_c+'Input spectra'!$Q84))</f>
        <v>8.5372240936237836E-3</v>
      </c>
      <c r="AY85">
        <f>AY$2*EXP(- AY$1 * ($B85*_c+'Input spectra'!$Q84))</f>
        <v>7.6834725671623902E-3</v>
      </c>
      <c r="AZ85">
        <f>AZ$2*EXP(- AZ$1 * ($B85*_c+'Input spectra'!$Q84))</f>
        <v>7.0367187975304297E-3</v>
      </c>
      <c r="BA85">
        <f>BA$2*EXP(- BA$1 * ($B85*_c+'Input spectra'!$Q84))</f>
        <v>6.5082448051743472E-3</v>
      </c>
      <c r="BB85">
        <f>BB$2*EXP(- BB$1 * ($B85*_c+'Input spectra'!$Q84))</f>
        <v>6.0595872623683163E-3</v>
      </c>
      <c r="BC85">
        <f>BC$2*EXP(- BC$1 * ($B85*_c+'Input spectra'!$Q84))</f>
        <v>5.6696671468479815E-3</v>
      </c>
      <c r="BD85">
        <f>BD$2*EXP(- BD$1 * ($B85*_c+'Input spectra'!$Q84))</f>
        <v>5.325341901816041E-3</v>
      </c>
      <c r="BE85">
        <f>BE$2*EXP(- BE$1 * ($B85*_c+'Input spectra'!$Q84))</f>
        <v>5.0177117327057322E-3</v>
      </c>
      <c r="BF85">
        <f>BF$2*EXP(- BF$1 * ($B85*_c+'Input spectra'!$Q84))</f>
        <v>4.7403932575626256E-3</v>
      </c>
      <c r="BG85">
        <f>BG$2*EXP(- BG$1 * ($B85*_c+'Input spectra'!$Q84))</f>
        <v>4.4886102919904783E-3</v>
      </c>
      <c r="BH85">
        <f>BH$2*EXP(- BH$1 * ($B85*_c+'Input spectra'!$Q84))</f>
        <v>4.2586717981739023E-3</v>
      </c>
      <c r="BI85">
        <f>BI$2*EXP(- BI$1 * ($B85*_c+'Input spectra'!$Q84))</f>
        <v>4.0476517890716459E-3</v>
      </c>
      <c r="BJ85">
        <f>BJ$2*EXP(- BJ$1 * ($B85*_c+'Input spectra'!$Q84))</f>
        <v>3.8531826394394074E-3</v>
      </c>
      <c r="BK85">
        <f>BK$2*EXP(- BK$1 * ($B85*_c+'Input spectra'!$Q84))</f>
        <v>3.6733159196599891E-3</v>
      </c>
      <c r="BL85">
        <f>BL$2*EXP(- BL$1 * ($B85*_c+'Input spectra'!$Q84))</f>
        <v>3.506425397560047E-3</v>
      </c>
      <c r="BM85">
        <f>BM$2*EXP(- BM$1 * ($B85*_c+'Input spectra'!$Q84))</f>
        <v>3.3511374400220146E-3</v>
      </c>
      <c r="BN85">
        <f>BN$2*EXP(- BN$1 * ($B85*_c+'Input spectra'!$Q84))</f>
        <v>3.2062798255963272E-3</v>
      </c>
      <c r="BO85">
        <f>BO$2*EXP(- BO$1 * ($B85*_c+'Input spectra'!$Q84))</f>
        <v>3.0708432887620986E-3</v>
      </c>
      <c r="BP85">
        <f>BP$2*EXP(- BP$1 * ($B85*_c+'Input spectra'!$Q84))</f>
        <v>2.9439520902824127E-3</v>
      </c>
      <c r="BQ85">
        <f>BQ$2*EXP(- BQ$1 * ($B85*_c+'Input spectra'!$Q84))</f>
        <v>2.8248411273841456E-3</v>
      </c>
      <c r="BR85">
        <f>BR$2*EXP(- BR$1 * ($B85*_c+'Input spectra'!$Q84))</f>
        <v>2.71283787412531E-3</v>
      </c>
      <c r="BS85">
        <f>BS$2*EXP(- BS$1 * ($B85*_c+'Input spectra'!$Q84))</f>
        <v>2.6073479505268316E-3</v>
      </c>
      <c r="BT85">
        <f>BT$2*EXP(- BT$1 * ($B85*_c+'Input spectra'!$Q84))</f>
        <v>2.5078434596739877E-3</v>
      </c>
      <c r="BU85">
        <f>BU$2*EXP(- BU$1 * ($B85*_c+'Input spectra'!$Q84))</f>
        <v>2.4138534652386272E-3</v>
      </c>
      <c r="BV85">
        <f>BV$2*EXP(- BV$1 * ($B85*_c+'Input spectra'!$Q84))</f>
        <v>2.3249561446943138E-3</v>
      </c>
      <c r="BW85">
        <f>BW$2*EXP(- BW$1 * ($B85*_c+'Input spectra'!$Q84))</f>
        <v>2.2407722691529758E-3</v>
      </c>
      <c r="BX85">
        <f>BX$2*EXP(- BX$1 * ($B85*_c+'Input spectra'!$Q84))</f>
        <v>2.1609597442157464E-3</v>
      </c>
      <c r="BY85">
        <f>BY$2*EXP(- BY$1 * ($B85*_c+'Input spectra'!$Q84))</f>
        <v>2.08520900733909E-3</v>
      </c>
      <c r="BZ85">
        <f>BZ$2*EXP(- BZ$1 * ($B85*_c+'Input spectra'!$Q84))</f>
        <v>2.0132391225535437E-3</v>
      </c>
      <c r="CA85">
        <f>CA$2*EXP(- CA$1 * ($B85*_c+'Input spectra'!$Q84))</f>
        <v>1.9447944474188172E-3</v>
      </c>
      <c r="CB85">
        <f>CB$2*EXP(- CB$1 * ($B85*_c+'Input spectra'!$Q84))</f>
        <v>1.879641772955369E-3</v>
      </c>
      <c r="CC85">
        <f>CC$2*EXP(- CC$1 * ($B85*_c+'Input spectra'!$Q84))</f>
        <v>1.8175678571337715E-3</v>
      </c>
      <c r="CD85">
        <f>CD$2*EXP(- CD$1 * ($B85*_c+'Input spectra'!$Q84))</f>
        <v>1.7583772878758182E-3</v>
      </c>
      <c r="CE85">
        <f>CE$2*EXP(- CE$1 * ($B85*_c+'Input spectra'!$Q84))</f>
        <v>1.7018906235387232E-3</v>
      </c>
      <c r="CF85">
        <f>CF$2*EXP(- CF$1 * ($B85*_c+'Input spectra'!$Q84))</f>
        <v>1.6479427683269115E-3</v>
      </c>
      <c r="CG85">
        <f>CG$2*EXP(- CG$1 * ($B85*_c+'Input spectra'!$Q84))</f>
        <v>1.5963815476018552E-3</v>
      </c>
      <c r="CH85">
        <f>CH$2*EXP(- CH$1 * ($B85*_c+'Input spectra'!$Q84))</f>
        <v>1.5470664540830023E-3</v>
      </c>
      <c r="CI85">
        <f>CI$2*EXP(- CI$1 * ($B85*_c+'Input spectra'!$Q84))</f>
        <v>1.4998675407855546E-3</v>
      </c>
      <c r="CJ85">
        <f>CJ$2*EXP(- CJ$1 * ($B85*_c+'Input spectra'!$Q84))</f>
        <v>1.4546644404759398E-3</v>
      </c>
      <c r="CK85">
        <f>CK$2*EXP(- CK$1 * ($B85*_c+'Input spectra'!$Q84))</f>
        <v>1.4113454946362263E-3</v>
      </c>
      <c r="CL85">
        <f>CL$2*EXP(- CL$1 * ($B85*_c+'Input spectra'!$Q84))</f>
        <v>1.3698069775627615E-3</v>
      </c>
      <c r="CM85">
        <f>CM$2*EXP(- CM$1 * ($B85*_c+'Input spectra'!$Q84))</f>
        <v>1.3299524033971075E-3</v>
      </c>
      <c r="CN85">
        <f>CN$2*EXP(- CN$1 * ($B85*_c+'Input spectra'!$Q84))</f>
        <v>1.2916919056887488E-3</v>
      </c>
      <c r="CO85">
        <f>CO$2*EXP(- CO$1 * ($B85*_c+'Input spectra'!$Q84))</f>
        <v>1.2549416805897337E-3</v>
      </c>
      <c r="CP85">
        <f>CP$2*EXP(- CP$1 * ($B85*_c+'Input spectra'!$Q84))</f>
        <v>1.2196234860372779E-3</v>
      </c>
      <c r="CQ85">
        <f>CQ$2*EXP(- CQ$1 * ($B85*_c+'Input spectra'!$Q84))</f>
        <v>7.8504154658726307E-4</v>
      </c>
      <c r="CR85">
        <f>CR$2*EXP(- CR$1 * ($B85*_c+'Input spectra'!$Q84))</f>
        <v>5.097688247735502E-4</v>
      </c>
      <c r="CS85">
        <f>CS$2*EXP(- CS$1 * ($B85*_c+'Input spectra'!$Q84))</f>
        <v>3.5294597707082232E-4</v>
      </c>
      <c r="CT85">
        <f>CT$2*EXP(- CT$1 * ($B85*_c+'Input spectra'!$Q84))</f>
        <v>2.4546842756641537E-4</v>
      </c>
      <c r="CU85">
        <f>CU$2*EXP(- CU$1 * ($B85*_c+'Input spectra'!$Q84))</f>
        <v>1.6756544790950714E-4</v>
      </c>
      <c r="CV85">
        <f>CV$2*EXP(- CV$1 * ($B85*_c+'Input spectra'!$Q84))</f>
        <v>1.1012156027013301E-4</v>
      </c>
      <c r="CW85">
        <f>CW$2*EXP(- CW$1 * ($B85*_c+'Input spectra'!$Q84))</f>
        <v>6.799048135146527E-5</v>
      </c>
      <c r="CX85">
        <f>CX$2*EXP(- CX$1 * ($B85*_c+'Input spectra'!$Q84))</f>
        <v>3.7904415086981722E-5</v>
      </c>
      <c r="CY85">
        <f>CY$2*EXP(- CY$1 * ($B85*_c+'Input spectra'!$Q84))</f>
        <v>1.7620706970790507E-5</v>
      </c>
      <c r="CZ85">
        <f>CZ$2*EXP(- CZ$1 * ($B85*_c+'Input spectra'!$Q84))</f>
        <v>5.5125957994520853E-6</v>
      </c>
      <c r="DA85">
        <f>DA$2*EXP(- DA$1 * ($B85*_c+'Input spectra'!$Q84))</f>
        <v>3.5007905751426667E-7</v>
      </c>
      <c r="DB85">
        <f>DB$2*EXP(- DB$1 * ($B85*_c+'Input spectra'!$Q84))</f>
        <v>0</v>
      </c>
      <c r="DC85">
        <f>DC$2*EXP(- DC$1 * ($B85*_c+'Input spectra'!$Q84))</f>
        <v>0</v>
      </c>
      <c r="DD85">
        <f>DD$2*EXP(- DD$1 * ($B85*_c+'Input spectra'!$Q84))</f>
        <v>0</v>
      </c>
      <c r="DE85">
        <f>DE$2*EXP(- DE$1 * ($B85*_c+'Input spectra'!$Q84))</f>
        <v>0</v>
      </c>
      <c r="DF85">
        <f>DF$2*EXP(- DF$1 * ($B85*_c+'Input spectra'!$Q84))</f>
        <v>0</v>
      </c>
      <c r="DG85">
        <f>DG$2*EXP(- DG$1 * ($B85*_c+'Input spectra'!$Q84))</f>
        <v>0</v>
      </c>
      <c r="DH85">
        <f>DH$2*EXP(- DH$1 * ($B85*_c+'Input spectra'!$Q84))</f>
        <v>0</v>
      </c>
      <c r="DI85">
        <f>DI$2*EXP(- DI$1 * ($B85*_c+'Input spectra'!$Q84))</f>
        <v>0</v>
      </c>
      <c r="DJ85">
        <f>DJ$2*EXP(- DJ$1 * ($B85*_c+'Input spectra'!$Q84))</f>
        <v>0</v>
      </c>
      <c r="DK85">
        <f>DK$2*EXP(- DK$1 * ($B85*_c+'Input spectra'!$Q84))</f>
        <v>0</v>
      </c>
      <c r="DL85">
        <f>DL$2*EXP(- DL$1 * ($B85*_c+'Input spectra'!$Q84))</f>
        <v>0</v>
      </c>
      <c r="DM85">
        <f>DM$2*EXP(- DM$1 * ($B85*_c+'Input spectra'!$Q84))</f>
        <v>0</v>
      </c>
      <c r="DN85">
        <f>DN$2*EXP(- DN$1 * ($B85*_c+'Input spectra'!$Q84))</f>
        <v>0</v>
      </c>
      <c r="DO85">
        <f>DO$2*EXP(- DO$1 * ($B85*_c+'Input spectra'!$Q84))</f>
        <v>0</v>
      </c>
      <c r="DP85">
        <f>DP$2*EXP(- DP$1 * ($B85*_c+'Input spectra'!$Q84))</f>
        <v>0</v>
      </c>
      <c r="DQ85">
        <f>DQ$2*EXP(- DQ$1 * ($B85*_c+'Input spectra'!$Q84))</f>
        <v>0</v>
      </c>
      <c r="DR85">
        <f>DR$2*EXP(- DR$1 * ($B85*_c+'Input spectra'!$Q84))</f>
        <v>0</v>
      </c>
      <c r="DS85">
        <f>DS$2*EXP(- DS$1 * ($B85*_c+'Input spectra'!$Q84))</f>
        <v>0</v>
      </c>
      <c r="DT85">
        <f>DT$2*EXP(- DT$1 * ($B85*_c+'Input spectra'!$Q84))</f>
        <v>0</v>
      </c>
      <c r="DU85">
        <f>DU$2*EXP(- DU$1 * ($B85*_c+'Input spectra'!$Q84))</f>
        <v>0</v>
      </c>
      <c r="DV85">
        <f>DV$2*EXP(- DV$1 * ($B85*_c+'Input spectra'!$Q84))</f>
        <v>0</v>
      </c>
      <c r="DW85">
        <f>DW$2*EXP(- DW$1 * ($B85*_c+'Input spectra'!$Q84))</f>
        <v>0</v>
      </c>
      <c r="DX85">
        <f>DX$2*EXP(- DX$1 * ($B85*_c+'Input spectra'!$Q84))</f>
        <v>0</v>
      </c>
      <c r="DY85">
        <f>DY$2*EXP(- DY$1 * ($B85*_c+'Input spectra'!$Q84))</f>
        <v>0</v>
      </c>
      <c r="DZ85">
        <f>DZ$2*EXP(- DZ$1 * ($B85*_c+'Input spectra'!$Q84))</f>
        <v>0</v>
      </c>
      <c r="EA85">
        <f>EA$2*EXP(- EA$1 * ($B85*_c+'Input spectra'!$Q84))</f>
        <v>0</v>
      </c>
      <c r="EB85">
        <f>EB$2*EXP(- EB$1 * ($B85*_c+'Input spectra'!$Q84))</f>
        <v>0</v>
      </c>
      <c r="EC85">
        <f>EC$2*EXP(- EC$1 * ($B85*_c+'Input spectra'!$Q84))</f>
        <v>0</v>
      </c>
      <c r="ED85">
        <f>ED$2*EXP(- ED$1 * ($B85*_c+'Input spectra'!$Q84))</f>
        <v>0</v>
      </c>
      <c r="EE85">
        <f>EE$2*EXP(- EE$1 * ($B85*_c+'Input spectra'!$Q84))</f>
        <v>0</v>
      </c>
      <c r="EF85">
        <f>EF$2*EXP(- EF$1 * ($B85*_c+'Input spectra'!$Q84))</f>
        <v>0</v>
      </c>
      <c r="EG85">
        <f>EG$2*EXP(- EG$1 * ($B85*_c+'Input spectra'!$Q84))</f>
        <v>0</v>
      </c>
      <c r="EH85">
        <f>EH$2*EXP(- EH$1 * ($B85*_c+'Input spectra'!$Q84))</f>
        <v>0</v>
      </c>
      <c r="EI85">
        <f>EI$2*EXP(- EI$1 * ($B85*_c+'Input spectra'!$Q84))</f>
        <v>0</v>
      </c>
      <c r="EJ85">
        <f>EJ$2*EXP(- EJ$1 * ($B85*_c+'Input spectra'!$Q84))</f>
        <v>0</v>
      </c>
      <c r="EK85">
        <f>EK$2*EXP(- EK$1 * ($B85*_c+'Input spectra'!$Q84))</f>
        <v>0</v>
      </c>
      <c r="EL85">
        <f>EL$2*EXP(- EL$1 * ($B85*_c+'Input spectra'!$Q84))</f>
        <v>0</v>
      </c>
      <c r="EM85">
        <f>EM$2*EXP(- EM$1 * ($B85*_c+'Input spectra'!$Q84))</f>
        <v>0</v>
      </c>
      <c r="EN85">
        <f>EN$2*EXP(- EN$1 * ($B85*_c+'Input spectra'!$Q84))</f>
        <v>0</v>
      </c>
      <c r="EO85">
        <f>EO$2*EXP(- EO$1 * ($B85*_c+'Input spectra'!$Q84))</f>
        <v>0</v>
      </c>
      <c r="EP85">
        <f>EP$2*EXP(- EP$1 * ($B85*_c+'Input spectra'!$Q84))</f>
        <v>0</v>
      </c>
      <c r="EQ85">
        <f>EQ$2*EXP(- EQ$1 * ($B85*_c+'Input spectra'!$Q84))</f>
        <v>0</v>
      </c>
      <c r="ER85">
        <f>ER$2*EXP(- ER$1 * ($B85*_c+'Input spectra'!$Q84))</f>
        <v>0</v>
      </c>
      <c r="ES85">
        <f>ES$2*EXP(- ES$1 * ($B85*_c+'Input spectra'!$Q84))</f>
        <v>0</v>
      </c>
      <c r="ET85">
        <f>ET$2*EXP(- ET$1 * ($B85*_c+'Input spectra'!$Q84))</f>
        <v>0</v>
      </c>
      <c r="EU85">
        <f>EU$2*EXP(- EU$1 * ($B85*_c+'Input spectra'!$Q84))</f>
        <v>0</v>
      </c>
      <c r="EV85">
        <f>EV$2*EXP(- EV$1 * ($B85*_c+'Input spectra'!$Q84))</f>
        <v>0</v>
      </c>
      <c r="EW85">
        <f>EW$2*EXP(- EW$1 * ($B85*_c+'Input spectra'!$Q84))</f>
        <v>0</v>
      </c>
      <c r="EY85">
        <f t="shared" si="1"/>
        <v>0.87530101078504896</v>
      </c>
      <c r="FB85">
        <f>(1-EXP(-(B85*_c+'Input spectra'!$Q84)*_t))/2</f>
        <v>1.1583959417245382E-2</v>
      </c>
      <c r="FC85">
        <f>LN(1-FB85)/(-(B85*_c+'Input spectra'!$Q84))</f>
        <v>0.24853500143938456</v>
      </c>
    </row>
    <row r="86" spans="1:159" x14ac:dyDescent="0.25">
      <c r="A86">
        <v>695</v>
      </c>
      <c r="B86">
        <f>'Input spectra'!B85</f>
        <v>0</v>
      </c>
      <c r="C86">
        <f>C$2*EXP(- C$1 * ($B86*_c+'Input spectra'!$Q85))</f>
        <v>2.0653927966864227E-2</v>
      </c>
      <c r="D86">
        <f>D$2*EXP(- D$1 * ($B86*_c+'Input spectra'!$Q85))</f>
        <v>2.0408581998834035E-2</v>
      </c>
      <c r="E86">
        <f>E$2*EXP(- E$1 * ($B86*_c+'Input spectra'!$Q85))</f>
        <v>2.0165065196933077E-2</v>
      </c>
      <c r="F86">
        <f>F$2*EXP(- F$1 * ($B86*_c+'Input spectra'!$Q85))</f>
        <v>1.9923365882453602E-2</v>
      </c>
      <c r="G86">
        <f>G$2*EXP(- G$1 * ($B86*_c+'Input spectra'!$Q85))</f>
        <v>1.968347244562145E-2</v>
      </c>
      <c r="H86">
        <f>H$2*EXP(- H$1 * ($B86*_c+'Input spectra'!$Q85))</f>
        <v>1.9445373345208072E-2</v>
      </c>
      <c r="I86">
        <f>I$2*EXP(- I$1 * ($B86*_c+'Input spectra'!$Q85))</f>
        <v>1.9209057108144672E-2</v>
      </c>
      <c r="J86">
        <f>J$2*EXP(- J$1 * ($B86*_c+'Input spectra'!$Q85))</f>
        <v>1.8974512329138455E-2</v>
      </c>
      <c r="K86">
        <f>K$2*EXP(- K$1 * ($B86*_c+'Input spectra'!$Q85))</f>
        <v>1.8741727670290961E-2</v>
      </c>
      <c r="L86">
        <f>L$2*EXP(- L$1 * ($B86*_c+'Input spectra'!$Q85))</f>
        <v>1.8510691860718506E-2</v>
      </c>
      <c r="M86">
        <f>M$2*EXP(- M$1 * ($B86*_c+'Input spectra'!$Q85))</f>
        <v>1.8281393696174649E-2</v>
      </c>
      <c r="N86">
        <f>N$2*EXP(- N$1 * ($B86*_c+'Input spectra'!$Q85))</f>
        <v>1.8053822038674738E-2</v>
      </c>
      <c r="O86">
        <f>O$2*EXP(- O$1 * ($B86*_c+'Input spectra'!$Q85))</f>
        <v>1.7827965816122546E-2</v>
      </c>
      <c r="P86">
        <f>P$2*EXP(- P$1 * ($B86*_c+'Input spectra'!$Q85))</f>
        <v>1.760381402193887E-2</v>
      </c>
      <c r="Q86">
        <f>Q$2*EXP(- Q$1 * ($B86*_c+'Input spectra'!$Q85))</f>
        <v>1.7381355714692195E-2</v>
      </c>
      <c r="R86">
        <f>R$2*EXP(- R$1 * ($B86*_c+'Input spectra'!$Q85))</f>
        <v>1.7160580017731401E-2</v>
      </c>
      <c r="S86">
        <f>S$2*EXP(- S$1 * ($B86*_c+'Input spectra'!$Q85))</f>
        <v>1.6941476118820412E-2</v>
      </c>
      <c r="T86">
        <f>T$2*EXP(- T$1 * ($B86*_c+'Input spectra'!$Q85))</f>
        <v>1.6724033269774889E-2</v>
      </c>
      <c r="U86">
        <f>U$2*EXP(- U$1 * ($B86*_c+'Input spectra'!$Q85))</f>
        <v>1.6508240786100893E-2</v>
      </c>
      <c r="V86">
        <f>V$2*EXP(- V$1 * ($B86*_c+'Input spectra'!$Q85))</f>
        <v>1.6294088046635496E-2</v>
      </c>
      <c r="W86">
        <f>W$2*EXP(- W$1 * ($B86*_c+'Input spectra'!$Q85))</f>
        <v>1.6081564493189413E-2</v>
      </c>
      <c r="X86">
        <f>X$2*EXP(- X$1 * ($B86*_c+'Input spectra'!$Q85))</f>
        <v>1.5870659630191512E-2</v>
      </c>
      <c r="Y86">
        <f>Y$2*EXP(- Y$1 * ($B86*_c+'Input spectra'!$Q85))</f>
        <v>1.566136302433534E-2</v>
      </c>
      <c r="Z86">
        <f>Z$2*EXP(- Z$1 * ($B86*_c+'Input spectra'!$Q85))</f>
        <v>1.5453664304227493E-2</v>
      </c>
      <c r="AA86">
        <f>AA$2*EXP(- AA$1 * ($B86*_c+'Input spectra'!$Q85))</f>
        <v>1.5247553160038011E-2</v>
      </c>
      <c r="AB86">
        <f>AB$2*EXP(- AB$1 * ($B86*_c+'Input spectra'!$Q85))</f>
        <v>1.50430193431526E-2</v>
      </c>
      <c r="AC86">
        <f>AC$2*EXP(- AC$1 * ($B86*_c+'Input spectra'!$Q85))</f>
        <v>1.4840052665826782E-2</v>
      </c>
      <c r="AD86">
        <f>AD$2*EXP(- AD$1 * ($B86*_c+'Input spectra'!$Q85))</f>
        <v>1.4638643000841951E-2</v>
      </c>
      <c r="AE86">
        <f>AE$2*EXP(- AE$1 * ($B86*_c+'Input spectra'!$Q85))</f>
        <v>1.4438780281163289E-2</v>
      </c>
      <c r="AF86">
        <f>AF$2*EXP(- AF$1 * ($B86*_c+'Input spectra'!$Q85))</f>
        <v>1.4240454499599554E-2</v>
      </c>
      <c r="AG86">
        <f>AG$2*EXP(- AG$1 * ($B86*_c+'Input spectra'!$Q85))</f>
        <v>1.4043655708464742E-2</v>
      </c>
      <c r="AH86">
        <f>AH$2*EXP(- AH$1 * ($B86*_c+'Input spectra'!$Q85))</f>
        <v>1.3848374019241586E-2</v>
      </c>
      <c r="AI86">
        <f>AI$2*EXP(- AI$1 * ($B86*_c+'Input spectra'!$Q85))</f>
        <v>1.3654599602246895E-2</v>
      </c>
      <c r="AJ86">
        <f>AJ$2*EXP(- AJ$1 * ($B86*_c+'Input spectra'!$Q85))</f>
        <v>1.3462322686298732E-2</v>
      </c>
      <c r="AK86">
        <f>AK$2*EXP(- AK$1 * ($B86*_c+'Input spectra'!$Q85))</f>
        <v>1.3271533558385411E-2</v>
      </c>
      <c r="AL86">
        <f>AL$2*EXP(- AL$1 * ($B86*_c+'Input spectra'!$Q85))</f>
        <v>1.3082222563336307E-2</v>
      </c>
      <c r="AM86">
        <f>AM$2*EXP(- AM$1 * ($B86*_c+'Input spectra'!$Q85))</f>
        <v>1.2894380103494439E-2</v>
      </c>
      <c r="AN86">
        <f>AN$2*EXP(- AN$1 * ($B86*_c+'Input spectra'!$Q85))</f>
        <v>1.2707996638390902E-2</v>
      </c>
      <c r="AO86">
        <f>AO$2*EXP(- AO$1 * ($B86*_c+'Input spectra'!$Q85))</f>
        <v>1.2523062684421027E-2</v>
      </c>
      <c r="AP86">
        <f>AP$2*EXP(- AP$1 * ($B86*_c+'Input spectra'!$Q85))</f>
        <v>1.2339568814522335E-2</v>
      </c>
      <c r="AQ86">
        <f>AQ$2*EXP(- AQ$1 * ($B86*_c+'Input spectra'!$Q85))</f>
        <v>1.2157505657854268E-2</v>
      </c>
      <c r="AR86">
        <f>AR$2*EXP(- AR$1 * ($B86*_c+'Input spectra'!$Q85))</f>
        <v>1.197686389947965E-2</v>
      </c>
      <c r="AS86">
        <f>AS$2*EXP(- AS$1 * ($B86*_c+'Input spectra'!$Q85))</f>
        <v>1.1797634280047884E-2</v>
      </c>
      <c r="AT86">
        <f>AT$2*EXP(- AT$1 * ($B86*_c+'Input spectra'!$Q85))</f>
        <v>1.1619807595479944E-2</v>
      </c>
      <c r="AU86">
        <f>AU$2*EXP(- AU$1 * ($B86*_c+'Input spectra'!$Q85))</f>
        <v>1.1443374696655012E-2</v>
      </c>
      <c r="AV86">
        <f>AV$2*EXP(- AV$1 * ($B86*_c+'Input spectra'!$Q85))</f>
        <v>1.1268326489098894E-2</v>
      </c>
      <c r="AW86">
        <f>AW$2*EXP(- AW$1 * ($B86*_c+'Input spectra'!$Q85))</f>
        <v>1.0015106703522517E-2</v>
      </c>
      <c r="AX86">
        <f>AX$2*EXP(- AX$1 * ($B86*_c+'Input spectra'!$Q85))</f>
        <v>8.5562196773563762E-3</v>
      </c>
      <c r="AY86">
        <f>AY$2*EXP(- AY$1 * ($B86*_c+'Input spectra'!$Q85))</f>
        <v>7.7009326845581746E-3</v>
      </c>
      <c r="AZ86">
        <f>AZ$2*EXP(- AZ$1 * ($B86*_c+'Input spectra'!$Q85))</f>
        <v>7.0530427351157658E-3</v>
      </c>
      <c r="BA86">
        <f>BA$2*EXP(- BA$1 * ($B86*_c+'Input spectra'!$Q85))</f>
        <v>6.5236512632625603E-3</v>
      </c>
      <c r="BB86">
        <f>BB$2*EXP(- BB$1 * ($B86*_c+'Input spectra'!$Q85))</f>
        <v>6.0742188824139606E-3</v>
      </c>
      <c r="BC86">
        <f>BC$2*EXP(- BC$1 * ($B86*_c+'Input spectra'!$Q85))</f>
        <v>5.6836260204369124E-3</v>
      </c>
      <c r="BD86">
        <f>BD$2*EXP(- BD$1 * ($B86*_c+'Input spectra'!$Q85))</f>
        <v>5.3387054906762262E-3</v>
      </c>
      <c r="BE86">
        <f>BE$2*EXP(- BE$1 * ($B86*_c+'Input spectra'!$Q85))</f>
        <v>5.0305412253031931E-3</v>
      </c>
      <c r="BF86">
        <f>BF$2*EXP(- BF$1 * ($B86*_c+'Input spectra'!$Q85))</f>
        <v>4.7527384353113515E-3</v>
      </c>
      <c r="BG86">
        <f>BG$2*EXP(- BG$1 * ($B86*_c+'Input spectra'!$Q85))</f>
        <v>4.500512580879806E-3</v>
      </c>
      <c r="BH86">
        <f>BH$2*EXP(- BH$1 * ($B86*_c+'Input spectra'!$Q85))</f>
        <v>4.2701662922220223E-3</v>
      </c>
      <c r="BI86">
        <f>BI$2*EXP(- BI$1 * ($B86*_c+'Input spectra'!$Q85))</f>
        <v>4.0587686518032259E-3</v>
      </c>
      <c r="BJ86">
        <f>BJ$2*EXP(- BJ$1 * ($B86*_c+'Input spectra'!$Q85))</f>
        <v>3.8639481092003335E-3</v>
      </c>
      <c r="BK86">
        <f>BK$2*EXP(- BK$1 * ($B86*_c+'Input spectra'!$Q85))</f>
        <v>3.6837530518407857E-3</v>
      </c>
      <c r="BL86">
        <f>BL$2*EXP(- BL$1 * ($B86*_c+'Input spectra'!$Q85))</f>
        <v>3.5165546259611586E-3</v>
      </c>
      <c r="BM86">
        <f>BM$2*EXP(- BM$1 * ($B86*_c+'Input spectra'!$Q85))</f>
        <v>3.3609770102244591E-3</v>
      </c>
      <c r="BN86">
        <f>BN$2*EXP(- BN$1 * ($B86*_c+'Input spectra'!$Q85))</f>
        <v>3.2158461354742656E-3</v>
      </c>
      <c r="BO86">
        <f>BO$2*EXP(- BO$1 * ($B86*_c+'Input spectra'!$Q85))</f>
        <v>3.08015116016892E-3</v>
      </c>
      <c r="BP86">
        <f>BP$2*EXP(- BP$1 * ($B86*_c+'Input spectra'!$Q85))</f>
        <v>2.9530149887593503E-3</v>
      </c>
      <c r="BQ86">
        <f>BQ$2*EXP(- BQ$1 * ($B86*_c+'Input spectra'!$Q85))</f>
        <v>2.8336713419638403E-3</v>
      </c>
      <c r="BR86">
        <f>BR$2*EXP(- BR$1 * ($B86*_c+'Input spectra'!$Q85))</f>
        <v>2.7214466660476998E-3</v>
      </c>
      <c r="BS86">
        <f>BS$2*EXP(- BS$1 * ($B86*_c+'Input spectra'!$Q85))</f>
        <v>2.6157456774181203E-3</v>
      </c>
      <c r="BT86">
        <f>BT$2*EXP(- BT$1 * ($B86*_c+'Input spectra'!$Q85))</f>
        <v>2.5160396801304193E-3</v>
      </c>
      <c r="BU86">
        <f>BU$2*EXP(- BU$1 * ($B86*_c+'Input spectra'!$Q85))</f>
        <v>2.4218570275946218E-3</v>
      </c>
      <c r="BV86">
        <f>BV$2*EXP(- BV$1 * ($B86*_c+'Input spectra'!$Q85))</f>
        <v>2.332775262901919E-3</v>
      </c>
      <c r="BW86">
        <f>BW$2*EXP(- BW$1 * ($B86*_c+'Input spectra'!$Q85))</f>
        <v>2.2484145880651792E-3</v>
      </c>
      <c r="BX86">
        <f>BX$2*EXP(- BX$1 * ($B86*_c+'Input spectra'!$Q85))</f>
        <v>2.1684323960879841E-3</v>
      </c>
      <c r="BY86">
        <f>BY$2*EXP(- BY$1 * ($B86*_c+'Input spectra'!$Q85))</f>
        <v>2.0925186609985626E-3</v>
      </c>
      <c r="BZ86">
        <f>BZ$2*EXP(- BZ$1 * ($B86*_c+'Input spectra'!$Q85))</f>
        <v>2.0203920264047111E-3</v>
      </c>
      <c r="CA86">
        <f>CA$2*EXP(- CA$1 * ($B86*_c+'Input spectra'!$Q85))</f>
        <v>1.9517964672344369E-3</v>
      </c>
      <c r="CB86">
        <f>CB$2*EXP(- CB$1 * ($B86*_c+'Input spectra'!$Q85))</f>
        <v>1.8864984252302626E-3</v>
      </c>
      <c r="CC86">
        <f>CC$2*EXP(- CC$1 * ($B86*_c+'Input spectra'!$Q85))</f>
        <v>1.8242843386420324E-3</v>
      </c>
      <c r="CD86">
        <f>CD$2*EXP(- CD$1 * ($B86*_c+'Input spectra'!$Q85))</f>
        <v>1.7649585019630673E-3</v>
      </c>
      <c r="CE86">
        <f>CE$2*EXP(- CE$1 * ($B86*_c+'Input spectra'!$Q85))</f>
        <v>1.7083412035931987E-3</v>
      </c>
      <c r="CF86">
        <f>CF$2*EXP(- CF$1 * ($B86*_c+'Input spectra'!$Q85))</f>
        <v>1.6542670988019652E-3</v>
      </c>
      <c r="CG86">
        <f>CG$2*EXP(- CG$1 * ($B86*_c+'Input spectra'!$Q85))</f>
        <v>1.6025837829043048E-3</v>
      </c>
      <c r="CH86">
        <f>CH$2*EXP(- CH$1 * ($B86*_c+'Input spectra'!$Q85))</f>
        <v>1.5531505355940716E-3</v>
      </c>
      <c r="CI86">
        <f>CI$2*EXP(- CI$1 * ($B86*_c+'Input spectra'!$Q85))</f>
        <v>1.5058372122417176E-3</v>
      </c>
      <c r="CJ86">
        <f>CJ$2*EXP(- CJ$1 * ($B86*_c+'Input spectra'!$Q85))</f>
        <v>1.4605232619042602E-3</v>
      </c>
      <c r="CK86">
        <f>CK$2*EXP(- CK$1 * ($B86*_c+'Input spectra'!$Q85))</f>
        <v>1.4170968550114714E-3</v>
      </c>
      <c r="CL86">
        <f>CL$2*EXP(- CL$1 * ($B86*_c+'Input spectra'!$Q85))</f>
        <v>1.3754541063306536E-3</v>
      </c>
      <c r="CM86">
        <f>CM$2*EXP(- CM$1 * ($B86*_c+'Input spectra'!$Q85))</f>
        <v>1.335498380988781E-3</v>
      </c>
      <c r="CN86">
        <f>CN$2*EXP(- CN$1 * ($B86*_c+'Input spectra'!$Q85))</f>
        <v>1.2971396731351454E-3</v>
      </c>
      <c r="CO86">
        <f>CO$2*EXP(- CO$1 * ($B86*_c+'Input spectra'!$Q85))</f>
        <v>1.2602940483307846E-3</v>
      </c>
      <c r="CP86">
        <f>CP$2*EXP(- CP$1 * ($B86*_c+'Input spectra'!$Q85))</f>
        <v>1.2248831420088875E-3</v>
      </c>
      <c r="CQ86">
        <f>CQ$2*EXP(- CQ$1 * ($B86*_c+'Input spectra'!$Q85))</f>
        <v>7.8846434176835863E-4</v>
      </c>
      <c r="CR86">
        <f>CR$2*EXP(- CR$1 * ($B86*_c+'Input spectra'!$Q85))</f>
        <v>5.120156378360561E-4</v>
      </c>
      <c r="CS86">
        <f>CS$2*EXP(- CS$1 * ($B86*_c+'Input spectra'!$Q85))</f>
        <v>3.5451835552794054E-4</v>
      </c>
      <c r="CT86">
        <f>CT$2*EXP(- CT$1 * ($B86*_c+'Input spectra'!$Q85))</f>
        <v>2.4657365210161363E-4</v>
      </c>
      <c r="CU86">
        <f>CU$2*EXP(- CU$1 * ($B86*_c+'Input spectra'!$Q85))</f>
        <v>1.6832787312747808E-4</v>
      </c>
      <c r="CV86">
        <f>CV$2*EXP(- CV$1 * ($B86*_c+'Input spectra'!$Q85))</f>
        <v>1.1062784626577437E-4</v>
      </c>
      <c r="CW86">
        <f>CW$2*EXP(- CW$1 * ($B86*_c+'Input spectra'!$Q85))</f>
        <v>6.830629892477555E-5</v>
      </c>
      <c r="CX86">
        <f>CX$2*EXP(- CX$1 * ($B86*_c+'Input spectra'!$Q85))</f>
        <v>3.8082282902399327E-5</v>
      </c>
      <c r="CY86">
        <f>CY$2*EXP(- CY$1 * ($B86*_c+'Input spectra'!$Q85))</f>
        <v>1.7704229951125424E-5</v>
      </c>
      <c r="CZ86">
        <f>CZ$2*EXP(- CZ$1 * ($B86*_c+'Input spectra'!$Q85))</f>
        <v>5.5389876871223079E-6</v>
      </c>
      <c r="DA86">
        <f>DA$2*EXP(- DA$1 * ($B86*_c+'Input spectra'!$Q85))</f>
        <v>3.5177171665213163E-7</v>
      </c>
      <c r="DB86">
        <f>DB$2*EXP(- DB$1 * ($B86*_c+'Input spectra'!$Q85))</f>
        <v>0</v>
      </c>
      <c r="DC86">
        <f>DC$2*EXP(- DC$1 * ($B86*_c+'Input spectra'!$Q85))</f>
        <v>0</v>
      </c>
      <c r="DD86">
        <f>DD$2*EXP(- DD$1 * ($B86*_c+'Input spectra'!$Q85))</f>
        <v>0</v>
      </c>
      <c r="DE86">
        <f>DE$2*EXP(- DE$1 * ($B86*_c+'Input spectra'!$Q85))</f>
        <v>0</v>
      </c>
      <c r="DF86">
        <f>DF$2*EXP(- DF$1 * ($B86*_c+'Input spectra'!$Q85))</f>
        <v>0</v>
      </c>
      <c r="DG86">
        <f>DG$2*EXP(- DG$1 * ($B86*_c+'Input spectra'!$Q85))</f>
        <v>0</v>
      </c>
      <c r="DH86">
        <f>DH$2*EXP(- DH$1 * ($B86*_c+'Input spectra'!$Q85))</f>
        <v>0</v>
      </c>
      <c r="DI86">
        <f>DI$2*EXP(- DI$1 * ($B86*_c+'Input spectra'!$Q85))</f>
        <v>0</v>
      </c>
      <c r="DJ86">
        <f>DJ$2*EXP(- DJ$1 * ($B86*_c+'Input spectra'!$Q85))</f>
        <v>0</v>
      </c>
      <c r="DK86">
        <f>DK$2*EXP(- DK$1 * ($B86*_c+'Input spectra'!$Q85))</f>
        <v>0</v>
      </c>
      <c r="DL86">
        <f>DL$2*EXP(- DL$1 * ($B86*_c+'Input spectra'!$Q85))</f>
        <v>0</v>
      </c>
      <c r="DM86">
        <f>DM$2*EXP(- DM$1 * ($B86*_c+'Input spectra'!$Q85))</f>
        <v>0</v>
      </c>
      <c r="DN86">
        <f>DN$2*EXP(- DN$1 * ($B86*_c+'Input spectra'!$Q85))</f>
        <v>0</v>
      </c>
      <c r="DO86">
        <f>DO$2*EXP(- DO$1 * ($B86*_c+'Input spectra'!$Q85))</f>
        <v>0</v>
      </c>
      <c r="DP86">
        <f>DP$2*EXP(- DP$1 * ($B86*_c+'Input spectra'!$Q85))</f>
        <v>0</v>
      </c>
      <c r="DQ86">
        <f>DQ$2*EXP(- DQ$1 * ($B86*_c+'Input spectra'!$Q85))</f>
        <v>0</v>
      </c>
      <c r="DR86">
        <f>DR$2*EXP(- DR$1 * ($B86*_c+'Input spectra'!$Q85))</f>
        <v>0</v>
      </c>
      <c r="DS86">
        <f>DS$2*EXP(- DS$1 * ($B86*_c+'Input spectra'!$Q85))</f>
        <v>0</v>
      </c>
      <c r="DT86">
        <f>DT$2*EXP(- DT$1 * ($B86*_c+'Input spectra'!$Q85))</f>
        <v>0</v>
      </c>
      <c r="DU86">
        <f>DU$2*EXP(- DU$1 * ($B86*_c+'Input spectra'!$Q85))</f>
        <v>0</v>
      </c>
      <c r="DV86">
        <f>DV$2*EXP(- DV$1 * ($B86*_c+'Input spectra'!$Q85))</f>
        <v>0</v>
      </c>
      <c r="DW86">
        <f>DW$2*EXP(- DW$1 * ($B86*_c+'Input spectra'!$Q85))</f>
        <v>0</v>
      </c>
      <c r="DX86">
        <f>DX$2*EXP(- DX$1 * ($B86*_c+'Input spectra'!$Q85))</f>
        <v>0</v>
      </c>
      <c r="DY86">
        <f>DY$2*EXP(- DY$1 * ($B86*_c+'Input spectra'!$Q85))</f>
        <v>0</v>
      </c>
      <c r="DZ86">
        <f>DZ$2*EXP(- DZ$1 * ($B86*_c+'Input spectra'!$Q85))</f>
        <v>0</v>
      </c>
      <c r="EA86">
        <f>EA$2*EXP(- EA$1 * ($B86*_c+'Input spectra'!$Q85))</f>
        <v>0</v>
      </c>
      <c r="EB86">
        <f>EB$2*EXP(- EB$1 * ($B86*_c+'Input spectra'!$Q85))</f>
        <v>0</v>
      </c>
      <c r="EC86">
        <f>EC$2*EXP(- EC$1 * ($B86*_c+'Input spectra'!$Q85))</f>
        <v>0</v>
      </c>
      <c r="ED86">
        <f>ED$2*EXP(- ED$1 * ($B86*_c+'Input spectra'!$Q85))</f>
        <v>0</v>
      </c>
      <c r="EE86">
        <f>EE$2*EXP(- EE$1 * ($B86*_c+'Input spectra'!$Q85))</f>
        <v>0</v>
      </c>
      <c r="EF86">
        <f>EF$2*EXP(- EF$1 * ($B86*_c+'Input spectra'!$Q85))</f>
        <v>0</v>
      </c>
      <c r="EG86">
        <f>EG$2*EXP(- EG$1 * ($B86*_c+'Input spectra'!$Q85))</f>
        <v>0</v>
      </c>
      <c r="EH86">
        <f>EH$2*EXP(- EH$1 * ($B86*_c+'Input spectra'!$Q85))</f>
        <v>0</v>
      </c>
      <c r="EI86">
        <f>EI$2*EXP(- EI$1 * ($B86*_c+'Input spectra'!$Q85))</f>
        <v>0</v>
      </c>
      <c r="EJ86">
        <f>EJ$2*EXP(- EJ$1 * ($B86*_c+'Input spectra'!$Q85))</f>
        <v>0</v>
      </c>
      <c r="EK86">
        <f>EK$2*EXP(- EK$1 * ($B86*_c+'Input spectra'!$Q85))</f>
        <v>0</v>
      </c>
      <c r="EL86">
        <f>EL$2*EXP(- EL$1 * ($B86*_c+'Input spectra'!$Q85))</f>
        <v>0</v>
      </c>
      <c r="EM86">
        <f>EM$2*EXP(- EM$1 * ($B86*_c+'Input spectra'!$Q85))</f>
        <v>0</v>
      </c>
      <c r="EN86">
        <f>EN$2*EXP(- EN$1 * ($B86*_c+'Input spectra'!$Q85))</f>
        <v>0</v>
      </c>
      <c r="EO86">
        <f>EO$2*EXP(- EO$1 * ($B86*_c+'Input spectra'!$Q85))</f>
        <v>0</v>
      </c>
      <c r="EP86">
        <f>EP$2*EXP(- EP$1 * ($B86*_c+'Input spectra'!$Q85))</f>
        <v>0</v>
      </c>
      <c r="EQ86">
        <f>EQ$2*EXP(- EQ$1 * ($B86*_c+'Input spectra'!$Q85))</f>
        <v>0</v>
      </c>
      <c r="ER86">
        <f>ER$2*EXP(- ER$1 * ($B86*_c+'Input spectra'!$Q85))</f>
        <v>0</v>
      </c>
      <c r="ES86">
        <f>ES$2*EXP(- ES$1 * ($B86*_c+'Input spectra'!$Q85))</f>
        <v>0</v>
      </c>
      <c r="ET86">
        <f>ET$2*EXP(- ET$1 * ($B86*_c+'Input spectra'!$Q85))</f>
        <v>0</v>
      </c>
      <c r="EU86">
        <f>EU$2*EXP(- EU$1 * ($B86*_c+'Input spectra'!$Q85))</f>
        <v>0</v>
      </c>
      <c r="EV86">
        <f>EV$2*EXP(- EV$1 * ($B86*_c+'Input spectra'!$Q85))</f>
        <v>0</v>
      </c>
      <c r="EW86">
        <f>EW$2*EXP(- EW$1 * ($B86*_c+'Input spectra'!$Q85))</f>
        <v>0</v>
      </c>
      <c r="EY86">
        <f t="shared" si="1"/>
        <v>0.87643641609468614</v>
      </c>
      <c r="FB86">
        <f>(1-EXP(-(B86*_c+'Input spectra'!$Q85)*_t))/2</f>
        <v>1.1468463492756042E-2</v>
      </c>
      <c r="FC86">
        <f>LN(1-FB86)/(-(B86*_c+'Input spectra'!$Q85))</f>
        <v>0.24854977808598186</v>
      </c>
    </row>
    <row r="87" spans="1:159" x14ac:dyDescent="0.25">
      <c r="A87">
        <v>700</v>
      </c>
      <c r="B87">
        <f>'Input spectra'!B86</f>
        <v>0</v>
      </c>
      <c r="C87">
        <f>C$2*EXP(- C$1 * ($B87*_c+'Input spectra'!$Q86))</f>
        <v>2.0653927966864227E-2</v>
      </c>
      <c r="D87">
        <f>D$2*EXP(- D$1 * ($B87*_c+'Input spectra'!$Q86))</f>
        <v>2.0408926921592869E-2</v>
      </c>
      <c r="E87">
        <f>E$2*EXP(- E$1 * ($B87*_c+'Input spectra'!$Q86))</f>
        <v>2.0165746816919829E-2</v>
      </c>
      <c r="F87">
        <f>F$2*EXP(- F$1 * ($B87*_c+'Input spectra'!$Q86))</f>
        <v>1.9924376066081686E-2</v>
      </c>
      <c r="G87">
        <f>G$2*EXP(- G$1 * ($B87*_c+'Input spectra'!$Q86))</f>
        <v>1.9684803150466834E-2</v>
      </c>
      <c r="H87">
        <f>H$2*EXP(- H$1 * ($B87*_c+'Input spectra'!$Q86))</f>
        <v>1.944701661923327E-2</v>
      </c>
      <c r="I87">
        <f>I$2*EXP(- I$1 * ($B87*_c+'Input spectra'!$Q86))</f>
        <v>1.9211005088928455E-2</v>
      </c>
      <c r="J87">
        <f>J$2*EXP(- J$1 * ($B87*_c+'Input spectra'!$Q86))</f>
        <v>1.8976757243111236E-2</v>
      </c>
      <c r="K87">
        <f>K$2*EXP(- K$1 * ($B87*_c+'Input spectra'!$Q86))</f>
        <v>1.8744261831975841E-2</v>
      </c>
      <c r="L87">
        <f>L$2*EXP(- L$1 * ($B87*_c+'Input spectra'!$Q86))</f>
        <v>1.8513507671977902E-2</v>
      </c>
      <c r="M87">
        <f>M$2*EXP(- M$1 * ($B87*_c+'Input spectra'!$Q86))</f>
        <v>1.8284483645462507E-2</v>
      </c>
      <c r="N87">
        <f>N$2*EXP(- N$1 * ($B87*_c+'Input spectra'!$Q86))</f>
        <v>1.8057178700294281E-2</v>
      </c>
      <c r="O87">
        <f>O$2*EXP(- O$1 * ($B87*_c+'Input spectra'!$Q86))</f>
        <v>1.7831581849489495E-2</v>
      </c>
      <c r="P87">
        <f>P$2*EXP(- P$1 * ($B87*_c+'Input spectra'!$Q86))</f>
        <v>1.7607682170850139E-2</v>
      </c>
      <c r="Q87">
        <f>Q$2*EXP(- Q$1 * ($B87*_c+'Input spectra'!$Q86))</f>
        <v>1.7385468806599989E-2</v>
      </c>
      <c r="R87">
        <f>R$2*EXP(- R$1 * ($B87*_c+'Input spectra'!$Q86))</f>
        <v>1.7164930963022712E-2</v>
      </c>
      <c r="S87">
        <f>S$2*EXP(- S$1 * ($B87*_c+'Input spectra'!$Q86))</f>
        <v>1.6946057910101849E-2</v>
      </c>
      <c r="T87">
        <f>T$2*EXP(- T$1 * ($B87*_c+'Input spectra'!$Q86))</f>
        <v>1.6728838981162814E-2</v>
      </c>
      <c r="U87">
        <f>U$2*EXP(- U$1 * ($B87*_c+'Input spectra'!$Q86))</f>
        <v>1.651326357251685E-2</v>
      </c>
      <c r="V87">
        <f>V$2*EXP(- V$1 * ($B87*_c+'Input spectra'!$Q86))</f>
        <v>1.6299321143106872E-2</v>
      </c>
      <c r="W87">
        <f>W$2*EXP(- W$1 * ($B87*_c+'Input spectra'!$Q86))</f>
        <v>1.6087001214155267E-2</v>
      </c>
      <c r="X87">
        <f>X$2*EXP(- X$1 * ($B87*_c+'Input spectra'!$Q86))</f>
        <v>1.5876293368813625E-2</v>
      </c>
      <c r="Y87">
        <f>Y$2*EXP(- Y$1 * ($B87*_c+'Input spectra'!$Q86))</f>
        <v>1.5667187251814353E-2</v>
      </c>
      <c r="Z87">
        <f>Z$2*EXP(- Z$1 * ($B87*_c+'Input spectra'!$Q86))</f>
        <v>1.5459672569124172E-2</v>
      </c>
      <c r="AA87">
        <f>AA$2*EXP(- AA$1 * ($B87*_c+'Input spectra'!$Q86))</f>
        <v>1.5253739087599555E-2</v>
      </c>
      <c r="AB87">
        <f>AB$2*EXP(- AB$1 * ($B87*_c+'Input spectra'!$Q86))</f>
        <v>1.5049376634643985E-2</v>
      </c>
      <c r="AC87">
        <f>AC$2*EXP(- AC$1 * ($B87*_c+'Input spectra'!$Q86))</f>
        <v>1.4846575097867094E-2</v>
      </c>
      <c r="AD87">
        <f>AD$2*EXP(- AD$1 * ($B87*_c+'Input spectra'!$Q86))</f>
        <v>1.464532442474569E-2</v>
      </c>
      <c r="AE87">
        <f>AE$2*EXP(- AE$1 * ($B87*_c+'Input spectra'!$Q86))</f>
        <v>1.4445614622286584E-2</v>
      </c>
      <c r="AF87">
        <f>AF$2*EXP(- AF$1 * ($B87*_c+'Input spectra'!$Q86))</f>
        <v>1.4247435756691282E-2</v>
      </c>
      <c r="AG87">
        <f>AG$2*EXP(- AG$1 * ($B87*_c+'Input spectra'!$Q86))</f>
        <v>1.4050777953022502E-2</v>
      </c>
      <c r="AH87">
        <f>AH$2*EXP(- AH$1 * ($B87*_c+'Input spectra'!$Q86))</f>
        <v>1.3855631394872493E-2</v>
      </c>
      <c r="AI87">
        <f>AI$2*EXP(- AI$1 * ($B87*_c+'Input spectra'!$Q86))</f>
        <v>1.3661986324033183E-2</v>
      </c>
      <c r="AJ87">
        <f>AJ$2*EXP(- AJ$1 * ($B87*_c+'Input spectra'!$Q86))</f>
        <v>1.3469833040168107E-2</v>
      </c>
      <c r="AK87">
        <f>AK$2*EXP(- AK$1 * ($B87*_c+'Input spectra'!$Q86))</f>
        <v>1.3279161900486124E-2</v>
      </c>
      <c r="AL87">
        <f>AL$2*EXP(- AL$1 * ($B87*_c+'Input spectra'!$Q86))</f>
        <v>1.3089963319416939E-2</v>
      </c>
      <c r="AM87">
        <f>AM$2*EXP(- AM$1 * ($B87*_c+'Input spectra'!$Q86))</f>
        <v>1.2902227768288343E-2</v>
      </c>
      <c r="AN87">
        <f>AN$2*EXP(- AN$1 * ($B87*_c+'Input spectra'!$Q86))</f>
        <v>1.2715945775005273E-2</v>
      </c>
      <c r="AO87">
        <f>AO$2*EXP(- AO$1 * ($B87*_c+'Input spectra'!$Q86))</f>
        <v>1.2531107923730583E-2</v>
      </c>
      <c r="AP87">
        <f>AP$2*EXP(- AP$1 * ($B87*_c+'Input spectra'!$Q86))</f>
        <v>1.2347704854567551E-2</v>
      </c>
      <c r="AQ87">
        <f>AQ$2*EXP(- AQ$1 * ($B87*_c+'Input spectra'!$Q86))</f>
        <v>1.2165727263244159E-2</v>
      </c>
      <c r="AR87">
        <f>AR$2*EXP(- AR$1 * ($B87*_c+'Input spectra'!$Q86))</f>
        <v>1.1985165900799063E-2</v>
      </c>
      <c r="AS87">
        <f>AS$2*EXP(- AS$1 * ($B87*_c+'Input spectra'!$Q86))</f>
        <v>1.1806011573269253E-2</v>
      </c>
      <c r="AT87">
        <f>AT$2*EXP(- AT$1 * ($B87*_c+'Input spectra'!$Q86))</f>
        <v>1.1628255141379506E-2</v>
      </c>
      <c r="AU87">
        <f>AU$2*EXP(- AU$1 * ($B87*_c+'Input spectra'!$Q86))</f>
        <v>1.1451887520233421E-2</v>
      </c>
      <c r="AV87">
        <f>AV$2*EXP(- AV$1 * ($B87*_c+'Input spectra'!$Q86))</f>
        <v>1.1276899679006231E-2</v>
      </c>
      <c r="AW87">
        <f>AW$2*EXP(- AW$1 * ($B87*_c+'Input spectra'!$Q86))</f>
        <v>1.0022895809114163E-2</v>
      </c>
      <c r="AX87">
        <f>AX$2*EXP(- AX$1 * ($B87*_c+'Input spectra'!$Q86))</f>
        <v>8.5630188744975997E-3</v>
      </c>
      <c r="AY87">
        <f>AY$2*EXP(- AY$1 * ($B87*_c+'Input spectra'!$Q86))</f>
        <v>7.7071824840485512E-3</v>
      </c>
      <c r="AZ87">
        <f>AZ$2*EXP(- AZ$1 * ($B87*_c+'Input spectra'!$Q86))</f>
        <v>7.0588860297553027E-3</v>
      </c>
      <c r="BA87">
        <f>BA$2*EXP(- BA$1 * ($B87*_c+'Input spectra'!$Q86))</f>
        <v>6.529166315137295E-3</v>
      </c>
      <c r="BB87">
        <f>BB$2*EXP(- BB$1 * ($B87*_c+'Input spectra'!$Q86))</f>
        <v>6.0794567334714117E-3</v>
      </c>
      <c r="BC87">
        <f>BC$2*EXP(- BC$1 * ($B87*_c+'Input spectra'!$Q86))</f>
        <v>5.6886232009655952E-3</v>
      </c>
      <c r="BD87">
        <f>BD$2*EXP(- BD$1 * ($B87*_c+'Input spectra'!$Q86))</f>
        <v>5.3434897168797759E-3</v>
      </c>
      <c r="BE87">
        <f>BE$2*EXP(- BE$1 * ($B87*_c+'Input spectra'!$Q86))</f>
        <v>5.0351343899645764E-3</v>
      </c>
      <c r="BF87">
        <f>BF$2*EXP(- BF$1 * ($B87*_c+'Input spectra'!$Q86))</f>
        <v>4.7571583492825665E-3</v>
      </c>
      <c r="BG87">
        <f>BG$2*EXP(- BG$1 * ($B87*_c+'Input spectra'!$Q86))</f>
        <v>4.5047740651596221E-3</v>
      </c>
      <c r="BH87">
        <f>BH$2*EXP(- BH$1 * ($B87*_c+'Input spectra'!$Q86))</f>
        <v>4.2742819020707493E-3</v>
      </c>
      <c r="BI87">
        <f>BI$2*EXP(- BI$1 * ($B87*_c+'Input spectra'!$Q86))</f>
        <v>4.062749178267747E-3</v>
      </c>
      <c r="BJ87">
        <f>BJ$2*EXP(- BJ$1 * ($B87*_c+'Input spectra'!$Q86))</f>
        <v>3.867802938864177E-3</v>
      </c>
      <c r="BK87">
        <f>BK$2*EXP(- BK$1 * ($B87*_c+'Input spectra'!$Q86))</f>
        <v>3.6874904324228782E-3</v>
      </c>
      <c r="BL87">
        <f>BL$2*EXP(- BL$1 * ($B87*_c+'Input spectra'!$Q86))</f>
        <v>3.5201818671925372E-3</v>
      </c>
      <c r="BM87">
        <f>BM$2*EXP(- BM$1 * ($B87*_c+'Input spectra'!$Q86))</f>
        <v>3.364500638921325E-3</v>
      </c>
      <c r="BN87">
        <f>BN$2*EXP(- BN$1 * ($B87*_c+'Input spectra'!$Q86))</f>
        <v>3.2192720173816343E-3</v>
      </c>
      <c r="BO87">
        <f>BO$2*EXP(- BO$1 * ($B87*_c+'Input spectra'!$Q86))</f>
        <v>3.0834845971749354E-3</v>
      </c>
      <c r="BP87">
        <f>BP$2*EXP(- BP$1 * ($B87*_c+'Input spectra'!$Q86))</f>
        <v>2.9562607975098629E-3</v>
      </c>
      <c r="BQ87">
        <f>BQ$2*EXP(- BQ$1 * ($B87*_c+'Input spectra'!$Q86))</f>
        <v>2.836833918197449E-3</v>
      </c>
      <c r="BR87">
        <f>BR$2*EXP(- BR$1 * ($B87*_c+'Input spectra'!$Q86))</f>
        <v>2.7245300378065935E-3</v>
      </c>
      <c r="BS87">
        <f>BS$2*EXP(- BS$1 * ($B87*_c+'Input spectra'!$Q86))</f>
        <v>2.6187535494788987E-3</v>
      </c>
      <c r="BT87">
        <f>BT$2*EXP(- BT$1 * ($B87*_c+'Input spectra'!$Q86))</f>
        <v>2.5189754714232742E-3</v>
      </c>
      <c r="BU87">
        <f>BU$2*EXP(- BU$1 * ($B87*_c+'Input spectra'!$Q86))</f>
        <v>2.424723902963367E-3</v>
      </c>
      <c r="BV87">
        <f>BV$2*EXP(- BV$1 * ($B87*_c+'Input spectra'!$Q86))</f>
        <v>2.3355761602522418E-3</v>
      </c>
      <c r="BW87">
        <f>BW$2*EXP(- BW$1 * ($B87*_c+'Input spectra'!$Q86))</f>
        <v>2.2511522417214703E-3</v>
      </c>
      <c r="BX87">
        <f>BX$2*EXP(- BX$1 * ($B87*_c+'Input spectra'!$Q86))</f>
        <v>2.1711093570079775E-3</v>
      </c>
      <c r="BY87">
        <f>BY$2*EXP(- BY$1 * ($B87*_c+'Input spectra'!$Q86))</f>
        <v>2.0951373143644862E-3</v>
      </c>
      <c r="BZ87">
        <f>BZ$2*EXP(- BZ$1 * ($B87*_c+'Input spectra'!$Q86))</f>
        <v>2.0229546070090324E-3</v>
      </c>
      <c r="CA87">
        <f>CA$2*EXP(- CA$1 * ($B87*_c+'Input spectra'!$Q86))</f>
        <v>1.9543050729998956E-3</v>
      </c>
      <c r="CB87">
        <f>CB$2*EXP(- CB$1 * ($B87*_c+'Input spectra'!$Q86))</f>
        <v>1.8889550291422937E-3</v>
      </c>
      <c r="CC87">
        <f>CC$2*EXP(- CC$1 * ($B87*_c+'Input spectra'!$Q86))</f>
        <v>1.8266907993228232E-3</v>
      </c>
      <c r="CD87">
        <f>CD$2*EXP(- CD$1 * ($B87*_c+'Input spectra'!$Q86))</f>
        <v>1.7673165730774693E-3</v>
      </c>
      <c r="CE87">
        <f>CE$2*EXP(- CE$1 * ($B87*_c+'Input spectra'!$Q86))</f>
        <v>1.7106525422452886E-3</v>
      </c>
      <c r="CF87">
        <f>CF$2*EXP(- CF$1 * ($B87*_c+'Input spectra'!$Q86))</f>
        <v>1.6565332730555525E-3</v>
      </c>
      <c r="CG87">
        <f>CG$2*EXP(- CG$1 * ($B87*_c+'Input spectra'!$Q86))</f>
        <v>1.6048062785399067E-3</v>
      </c>
      <c r="CH87">
        <f>CH$2*EXP(- CH$1 * ($B87*_c+'Input spectra'!$Q86))</f>
        <v>1.5553307621977844E-3</v>
      </c>
      <c r="CI87">
        <f>CI$2*EXP(- CI$1 * ($B87*_c+'Input spectra'!$Q86))</f>
        <v>1.5079765087073203E-3</v>
      </c>
      <c r="CJ87">
        <f>CJ$2*EXP(- CJ$1 * ($B87*_c+'Input spectra'!$Q86))</f>
        <v>1.4626229014181743E-3</v>
      </c>
      <c r="CK87">
        <f>CK$2*EXP(- CK$1 * ($B87*_c+'Input spectra'!$Q86))</f>
        <v>1.4191580495804229E-3</v>
      </c>
      <c r="CL87">
        <f>CL$2*EXP(- CL$1 * ($B87*_c+'Input spectra'!$Q86))</f>
        <v>1.3774780109036937E-3</v>
      </c>
      <c r="CM87">
        <f>CM$2*EXP(- CM$1 * ($B87*_c+'Input spectra'!$Q86))</f>
        <v>1.3374860972184084E-3</v>
      </c>
      <c r="CN87">
        <f>CN$2*EXP(- CN$1 * ($B87*_c+'Input spectra'!$Q86))</f>
        <v>1.2990922528164333E-3</v>
      </c>
      <c r="CO87">
        <f>CO$2*EXP(- CO$1 * ($B87*_c+'Input spectra'!$Q86))</f>
        <v>1.2622124965524504E-3</v>
      </c>
      <c r="CP87">
        <f>CP$2*EXP(- CP$1 * ($B87*_c+'Input spectra'!$Q86))</f>
        <v>1.2267684200459991E-3</v>
      </c>
      <c r="CQ87">
        <f>CQ$2*EXP(- CQ$1 * ($B87*_c+'Input spectra'!$Q86))</f>
        <v>7.8969125235463363E-4</v>
      </c>
      <c r="CR87">
        <f>CR$2*EXP(- CR$1 * ($B87*_c+'Input spectra'!$Q86))</f>
        <v>5.1282104015174153E-4</v>
      </c>
      <c r="CS87">
        <f>CS$2*EXP(- CS$1 * ($B87*_c+'Input spectra'!$Q86))</f>
        <v>3.5508201518327852E-4</v>
      </c>
      <c r="CT87">
        <f>CT$2*EXP(- CT$1 * ($B87*_c+'Input spectra'!$Q86))</f>
        <v>2.469698610820301E-4</v>
      </c>
      <c r="CU87">
        <f>CU$2*EXP(- CU$1 * ($B87*_c+'Input spectra'!$Q86))</f>
        <v>1.6860120166772556E-4</v>
      </c>
      <c r="CV87">
        <f>CV$2*EXP(- CV$1 * ($B87*_c+'Input spectra'!$Q86))</f>
        <v>1.108093550198186E-4</v>
      </c>
      <c r="CW87">
        <f>CW$2*EXP(- CW$1 * ($B87*_c+'Input spectra'!$Q86))</f>
        <v>6.8419526416018411E-5</v>
      </c>
      <c r="CX87">
        <f>CX$2*EXP(- CX$1 * ($B87*_c+'Input spectra'!$Q86))</f>
        <v>3.8146054441011117E-5</v>
      </c>
      <c r="CY87">
        <f>CY$2*EXP(- CY$1 * ($B87*_c+'Input spectra'!$Q86))</f>
        <v>1.7734176683297502E-5</v>
      </c>
      <c r="CZ87">
        <f>CZ$2*EXP(- CZ$1 * ($B87*_c+'Input spectra'!$Q86))</f>
        <v>5.5484506653577371E-6</v>
      </c>
      <c r="DA87">
        <f>DA$2*EXP(- DA$1 * ($B87*_c+'Input spectra'!$Q86))</f>
        <v>3.5237864975991763E-7</v>
      </c>
      <c r="DB87">
        <f>DB$2*EXP(- DB$1 * ($B87*_c+'Input spectra'!$Q86))</f>
        <v>0</v>
      </c>
      <c r="DC87">
        <f>DC$2*EXP(- DC$1 * ($B87*_c+'Input spectra'!$Q86))</f>
        <v>0</v>
      </c>
      <c r="DD87">
        <f>DD$2*EXP(- DD$1 * ($B87*_c+'Input spectra'!$Q86))</f>
        <v>0</v>
      </c>
      <c r="DE87">
        <f>DE$2*EXP(- DE$1 * ($B87*_c+'Input spectra'!$Q86))</f>
        <v>0</v>
      </c>
      <c r="DF87">
        <f>DF$2*EXP(- DF$1 * ($B87*_c+'Input spectra'!$Q86))</f>
        <v>0</v>
      </c>
      <c r="DG87">
        <f>DG$2*EXP(- DG$1 * ($B87*_c+'Input spectra'!$Q86))</f>
        <v>0</v>
      </c>
      <c r="DH87">
        <f>DH$2*EXP(- DH$1 * ($B87*_c+'Input spectra'!$Q86))</f>
        <v>0</v>
      </c>
      <c r="DI87">
        <f>DI$2*EXP(- DI$1 * ($B87*_c+'Input spectra'!$Q86))</f>
        <v>0</v>
      </c>
      <c r="DJ87">
        <f>DJ$2*EXP(- DJ$1 * ($B87*_c+'Input spectra'!$Q86))</f>
        <v>0</v>
      </c>
      <c r="DK87">
        <f>DK$2*EXP(- DK$1 * ($B87*_c+'Input spectra'!$Q86))</f>
        <v>0</v>
      </c>
      <c r="DL87">
        <f>DL$2*EXP(- DL$1 * ($B87*_c+'Input spectra'!$Q86))</f>
        <v>0</v>
      </c>
      <c r="DM87">
        <f>DM$2*EXP(- DM$1 * ($B87*_c+'Input spectra'!$Q86))</f>
        <v>0</v>
      </c>
      <c r="DN87">
        <f>DN$2*EXP(- DN$1 * ($B87*_c+'Input spectra'!$Q86))</f>
        <v>0</v>
      </c>
      <c r="DO87">
        <f>DO$2*EXP(- DO$1 * ($B87*_c+'Input spectra'!$Q86))</f>
        <v>0</v>
      </c>
      <c r="DP87">
        <f>DP$2*EXP(- DP$1 * ($B87*_c+'Input spectra'!$Q86))</f>
        <v>0</v>
      </c>
      <c r="DQ87">
        <f>DQ$2*EXP(- DQ$1 * ($B87*_c+'Input spectra'!$Q86))</f>
        <v>0</v>
      </c>
      <c r="DR87">
        <f>DR$2*EXP(- DR$1 * ($B87*_c+'Input spectra'!$Q86))</f>
        <v>0</v>
      </c>
      <c r="DS87">
        <f>DS$2*EXP(- DS$1 * ($B87*_c+'Input spectra'!$Q86))</f>
        <v>0</v>
      </c>
      <c r="DT87">
        <f>DT$2*EXP(- DT$1 * ($B87*_c+'Input spectra'!$Q86))</f>
        <v>0</v>
      </c>
      <c r="DU87">
        <f>DU$2*EXP(- DU$1 * ($B87*_c+'Input spectra'!$Q86))</f>
        <v>0</v>
      </c>
      <c r="DV87">
        <f>DV$2*EXP(- DV$1 * ($B87*_c+'Input spectra'!$Q86))</f>
        <v>0</v>
      </c>
      <c r="DW87">
        <f>DW$2*EXP(- DW$1 * ($B87*_c+'Input spectra'!$Q86))</f>
        <v>0</v>
      </c>
      <c r="DX87">
        <f>DX$2*EXP(- DX$1 * ($B87*_c+'Input spectra'!$Q86))</f>
        <v>0</v>
      </c>
      <c r="DY87">
        <f>DY$2*EXP(- DY$1 * ($B87*_c+'Input spectra'!$Q86))</f>
        <v>0</v>
      </c>
      <c r="DZ87">
        <f>DZ$2*EXP(- DZ$1 * ($B87*_c+'Input spectra'!$Q86))</f>
        <v>0</v>
      </c>
      <c r="EA87">
        <f>EA$2*EXP(- EA$1 * ($B87*_c+'Input spectra'!$Q86))</f>
        <v>0</v>
      </c>
      <c r="EB87">
        <f>EB$2*EXP(- EB$1 * ($B87*_c+'Input spectra'!$Q86))</f>
        <v>0</v>
      </c>
      <c r="EC87">
        <f>EC$2*EXP(- EC$1 * ($B87*_c+'Input spectra'!$Q86))</f>
        <v>0</v>
      </c>
      <c r="ED87">
        <f>ED$2*EXP(- ED$1 * ($B87*_c+'Input spectra'!$Q86))</f>
        <v>0</v>
      </c>
      <c r="EE87">
        <f>EE$2*EXP(- EE$1 * ($B87*_c+'Input spectra'!$Q86))</f>
        <v>0</v>
      </c>
      <c r="EF87">
        <f>EF$2*EXP(- EF$1 * ($B87*_c+'Input spectra'!$Q86))</f>
        <v>0</v>
      </c>
      <c r="EG87">
        <f>EG$2*EXP(- EG$1 * ($B87*_c+'Input spectra'!$Q86))</f>
        <v>0</v>
      </c>
      <c r="EH87">
        <f>EH$2*EXP(- EH$1 * ($B87*_c+'Input spectra'!$Q86))</f>
        <v>0</v>
      </c>
      <c r="EI87">
        <f>EI$2*EXP(- EI$1 * ($B87*_c+'Input spectra'!$Q86))</f>
        <v>0</v>
      </c>
      <c r="EJ87">
        <f>EJ$2*EXP(- EJ$1 * ($B87*_c+'Input spectra'!$Q86))</f>
        <v>0</v>
      </c>
      <c r="EK87">
        <f>EK$2*EXP(- EK$1 * ($B87*_c+'Input spectra'!$Q86))</f>
        <v>0</v>
      </c>
      <c r="EL87">
        <f>EL$2*EXP(- EL$1 * ($B87*_c+'Input spectra'!$Q86))</f>
        <v>0</v>
      </c>
      <c r="EM87">
        <f>EM$2*EXP(- EM$1 * ($B87*_c+'Input spectra'!$Q86))</f>
        <v>0</v>
      </c>
      <c r="EN87">
        <f>EN$2*EXP(- EN$1 * ($B87*_c+'Input spectra'!$Q86))</f>
        <v>0</v>
      </c>
      <c r="EO87">
        <f>EO$2*EXP(- EO$1 * ($B87*_c+'Input spectra'!$Q86))</f>
        <v>0</v>
      </c>
      <c r="EP87">
        <f>EP$2*EXP(- EP$1 * ($B87*_c+'Input spectra'!$Q86))</f>
        <v>0</v>
      </c>
      <c r="EQ87">
        <f>EQ$2*EXP(- EQ$1 * ($B87*_c+'Input spectra'!$Q86))</f>
        <v>0</v>
      </c>
      <c r="ER87">
        <f>ER$2*EXP(- ER$1 * ($B87*_c+'Input spectra'!$Q86))</f>
        <v>0</v>
      </c>
      <c r="ES87">
        <f>ES$2*EXP(- ES$1 * ($B87*_c+'Input spectra'!$Q86))</f>
        <v>0</v>
      </c>
      <c r="ET87">
        <f>ET$2*EXP(- ET$1 * ($B87*_c+'Input spectra'!$Q86))</f>
        <v>0</v>
      </c>
      <c r="EU87">
        <f>EU$2*EXP(- EU$1 * ($B87*_c+'Input spectra'!$Q86))</f>
        <v>0</v>
      </c>
      <c r="EV87">
        <f>EV$2*EXP(- EV$1 * ($B87*_c+'Input spectra'!$Q86))</f>
        <v>0</v>
      </c>
      <c r="EW87">
        <f>EW$2*EXP(- EW$1 * ($B87*_c+'Input spectra'!$Q86))</f>
        <v>0</v>
      </c>
      <c r="EY87">
        <f t="shared" si="1"/>
        <v>0.87684276175747</v>
      </c>
      <c r="FB87">
        <f>(1-EXP(-(B87*_c+'Input spectra'!$Q86)*_t))/2</f>
        <v>1.14271790612267E-2</v>
      </c>
      <c r="FC87">
        <f>LN(1-FB87)/(-(B87*_c+'Input spectra'!$Q86))</f>
        <v>0.24855505920858317</v>
      </c>
    </row>
    <row r="88" spans="1:159" x14ac:dyDescent="0.25">
      <c r="A88">
        <v>705</v>
      </c>
      <c r="B88">
        <f>'Input spectra'!B87</f>
        <v>0</v>
      </c>
      <c r="C88">
        <f>C$2*EXP(- C$1 * ($B88*_c+'Input spectra'!$Q87))</f>
        <v>2.0653927966864227E-2</v>
      </c>
      <c r="D88">
        <f>D$2*EXP(- D$1 * ($B88*_c+'Input spectra'!$Q87))</f>
        <v>2.0409243264313731E-2</v>
      </c>
      <c r="E88">
        <f>E$2*EXP(- E$1 * ($B88*_c+'Input spectra'!$Q87))</f>
        <v>2.0166371968519513E-2</v>
      </c>
      <c r="F88">
        <f>F$2*EXP(- F$1 * ($B88*_c+'Input spectra'!$Q87))</f>
        <v>1.9925302576680369E-2</v>
      </c>
      <c r="G88">
        <f>G$2*EXP(- G$1 * ($B88*_c+'Input spectra'!$Q87))</f>
        <v>1.9686023653435324E-2</v>
      </c>
      <c r="H88">
        <f>H$2*EXP(- H$1 * ($B88*_c+'Input spectra'!$Q87))</f>
        <v>1.9448523830486661E-2</v>
      </c>
      <c r="I88">
        <f>I$2*EXP(- I$1 * ($B88*_c+'Input spectra'!$Q87))</f>
        <v>1.9212791806224972E-2</v>
      </c>
      <c r="J88">
        <f>J$2*EXP(- J$1 * ($B88*_c+'Input spectra'!$Q87))</f>
        <v>1.8978816345356215E-2</v>
      </c>
      <c r="K88">
        <f>K$2*EXP(- K$1 * ($B88*_c+'Input spectra'!$Q87))</f>
        <v>1.8746586278530854E-2</v>
      </c>
      <c r="L88">
        <f>L$2*EXP(- L$1 * ($B88*_c+'Input spectra'!$Q87))</f>
        <v>1.8516090501974947E-2</v>
      </c>
      <c r="M88">
        <f>M$2*EXP(- M$1 * ($B88*_c+'Input spectra'!$Q87))</f>
        <v>1.8287317977123272E-2</v>
      </c>
      <c r="N88">
        <f>N$2*EXP(- N$1 * ($B88*_c+'Input spectra'!$Q87))</f>
        <v>1.8060257730254405E-2</v>
      </c>
      <c r="O88">
        <f>O$2*EXP(- O$1 * ($B88*_c+'Input spectra'!$Q87))</f>
        <v>1.7834898852127811E-2</v>
      </c>
      <c r="P88">
        <f>P$2*EXP(- P$1 * ($B88*_c+'Input spectra'!$Q87))</f>
        <v>1.7611230497622886E-2</v>
      </c>
      <c r="Q88">
        <f>Q$2*EXP(- Q$1 * ($B88*_c+'Input spectra'!$Q87))</f>
        <v>1.7389241885379932E-2</v>
      </c>
      <c r="R88">
        <f>R$2*EXP(- R$1 * ($B88*_c+'Input spectra'!$Q87))</f>
        <v>1.7168922297443132E-2</v>
      </c>
      <c r="S88">
        <f>S$2*EXP(- S$1 * ($B88*_c+'Input spectra'!$Q87))</f>
        <v>1.6950261078905415E-2</v>
      </c>
      <c r="T88">
        <f>T$2*EXP(- T$1 * ($B88*_c+'Input spectra'!$Q87))</f>
        <v>1.6733247637555237E-2</v>
      </c>
      <c r="U88">
        <f>U$2*EXP(- U$1 * ($B88*_c+'Input spectra'!$Q87))</f>
        <v>1.6517871443525338E-2</v>
      </c>
      <c r="V88">
        <f>V$2*EXP(- V$1 * ($B88*_c+'Input spectra'!$Q87))</f>
        <v>1.6304122028943348E-2</v>
      </c>
      <c r="W88">
        <f>W$2*EXP(- W$1 * ($B88*_c+'Input spectra'!$Q87))</f>
        <v>1.6091988987584301E-2</v>
      </c>
      <c r="X88">
        <f>X$2*EXP(- X$1 * ($B88*_c+'Input spectra'!$Q87))</f>
        <v>1.5881461974525033E-2</v>
      </c>
      <c r="Y88">
        <f>Y$2*EXP(- Y$1 * ($B88*_c+'Input spectra'!$Q87))</f>
        <v>1.5672530705800488E-2</v>
      </c>
      <c r="Z88">
        <f>Z$2*EXP(- Z$1 * ($B88*_c+'Input spectra'!$Q87))</f>
        <v>1.5465184958061833E-2</v>
      </c>
      <c r="AA88">
        <f>AA$2*EXP(- AA$1 * ($B88*_c+'Input spectra'!$Q87))</f>
        <v>1.525941456823646E-2</v>
      </c>
      <c r="AB88">
        <f>AB$2*EXP(- AB$1 * ($B88*_c+'Input spectra'!$Q87))</f>
        <v>1.5055209433189843E-2</v>
      </c>
      <c r="AC88">
        <f>AC$2*EXP(- AC$1 * ($B88*_c+'Input spectra'!$Q87))</f>
        <v>1.4852559509389199E-2</v>
      </c>
      <c r="AD88">
        <f>AD$2*EXP(- AD$1 * ($B88*_c+'Input spectra'!$Q87))</f>
        <v>1.4651454812569005E-2</v>
      </c>
      <c r="AE88">
        <f>AE$2*EXP(- AE$1 * ($B88*_c+'Input spectra'!$Q87))</f>
        <v>1.4451885417398313E-2</v>
      </c>
      <c r="AF88">
        <f>AF$2*EXP(- AF$1 * ($B88*_c+'Input spectra'!$Q87))</f>
        <v>1.4253841457149865E-2</v>
      </c>
      <c r="AG88">
        <f>AG$2*EXP(- AG$1 * ($B88*_c+'Input spectra'!$Q87))</f>
        <v>1.4057313123371039E-2</v>
      </c>
      <c r="AH88">
        <f>AH$2*EXP(- AH$1 * ($B88*_c+'Input spectra'!$Q87))</f>
        <v>1.386229066555654E-2</v>
      </c>
      <c r="AI88">
        <f>AI$2*EXP(- AI$1 * ($B88*_c+'Input spectra'!$Q87))</f>
        <v>1.3668764390822895E-2</v>
      </c>
      <c r="AJ88">
        <f>AJ$2*EXP(- AJ$1 * ($B88*_c+'Input spectra'!$Q87))</f>
        <v>1.3476724663584702E-2</v>
      </c>
      <c r="AK88">
        <f>AK$2*EXP(- AK$1 * ($B88*_c+'Input spectra'!$Q87))</f>
        <v>1.3286161905232654E-2</v>
      </c>
      <c r="AL88">
        <f>AL$2*EXP(- AL$1 * ($B88*_c+'Input spectra'!$Q87))</f>
        <v>1.3097066593813303E-2</v>
      </c>
      <c r="AM88">
        <f>AM$2*EXP(- AM$1 * ($B88*_c+'Input spectra'!$Q87))</f>
        <v>1.2909429263710553E-2</v>
      </c>
      <c r="AN88">
        <f>AN$2*EXP(- AN$1 * ($B88*_c+'Input spectra'!$Q87))</f>
        <v>1.2723240505328913E-2</v>
      </c>
      <c r="AO88">
        <f>AO$2*EXP(- AO$1 * ($B88*_c+'Input spectra'!$Q87))</f>
        <v>1.2538490964778441E-2</v>
      </c>
      <c r="AP88">
        <f>AP$2*EXP(- AP$1 * ($B88*_c+'Input spectra'!$Q87))</f>
        <v>1.2355171343561415E-2</v>
      </c>
      <c r="AQ88">
        <f>AQ$2*EXP(- AQ$1 * ($B88*_c+'Input spectra'!$Q87))</f>
        <v>1.2173272398260715E-2</v>
      </c>
      <c r="AR88">
        <f>AR$2*EXP(- AR$1 * ($B88*_c+'Input spectra'!$Q87))</f>
        <v>1.1992784940229897E-2</v>
      </c>
      <c r="AS88">
        <f>AS$2*EXP(- AS$1 * ($B88*_c+'Input spectra'!$Q87))</f>
        <v>1.1813699835284913E-2</v>
      </c>
      <c r="AT88">
        <f>AT$2*EXP(- AT$1 * ($B88*_c+'Input spectra'!$Q87))</f>
        <v>1.1636008003397594E-2</v>
      </c>
      <c r="AU88">
        <f>AU$2*EXP(- AU$1 * ($B88*_c+'Input spectra'!$Q87))</f>
        <v>1.1459700418390704E-2</v>
      </c>
      <c r="AV88">
        <f>AV$2*EXP(- AV$1 * ($B88*_c+'Input spectra'!$Q87))</f>
        <v>1.1284768107634725E-2</v>
      </c>
      <c r="AW88">
        <f>AW$2*EXP(- AW$1 * ($B88*_c+'Input spectra'!$Q87))</f>
        <v>1.0030044725092771E-2</v>
      </c>
      <c r="AX88">
        <f>AX$2*EXP(- AX$1 * ($B88*_c+'Input spectra'!$Q87))</f>
        <v>8.5692593440819462E-3</v>
      </c>
      <c r="AY88">
        <f>AY$2*EXP(- AY$1 * ($B88*_c+'Input spectra'!$Q87))</f>
        <v>7.7129187959482058E-3</v>
      </c>
      <c r="AZ88">
        <f>AZ$2*EXP(- AZ$1 * ($B88*_c+'Input spectra'!$Q87))</f>
        <v>7.0642493223928857E-3</v>
      </c>
      <c r="BA88">
        <f>BA$2*EXP(- BA$1 * ($B88*_c+'Input spectra'!$Q87))</f>
        <v>6.5342284107747662E-3</v>
      </c>
      <c r="BB88">
        <f>BB$2*EXP(- BB$1 * ($B88*_c+'Input spectra'!$Q87))</f>
        <v>6.0842644729331803E-3</v>
      </c>
      <c r="BC88">
        <f>BC$2*EXP(- BC$1 * ($B88*_c+'Input spectra'!$Q87))</f>
        <v>5.6932101071180286E-3</v>
      </c>
      <c r="BD88">
        <f>BD$2*EXP(- BD$1 * ($B88*_c+'Input spectra'!$Q87))</f>
        <v>5.3478812236494319E-3</v>
      </c>
      <c r="BE88">
        <f>BE$2*EXP(- BE$1 * ($B88*_c+'Input spectra'!$Q87))</f>
        <v>5.0393505870301039E-3</v>
      </c>
      <c r="BF88">
        <f>BF$2*EXP(- BF$1 * ($B88*_c+'Input spectra'!$Q87))</f>
        <v>4.7612155803173984E-3</v>
      </c>
      <c r="BG88">
        <f>BG$2*EXP(- BG$1 * ($B88*_c+'Input spectra'!$Q87))</f>
        <v>4.5086859300710255E-3</v>
      </c>
      <c r="BH88">
        <f>BH$2*EXP(- BH$1 * ($B88*_c+'Input spectra'!$Q87))</f>
        <v>4.2780599215399484E-3</v>
      </c>
      <c r="BI88">
        <f>BI$2*EXP(- BI$1 * ($B88*_c+'Input spectra'!$Q87))</f>
        <v>4.0664032540091441E-3</v>
      </c>
      <c r="BJ88">
        <f>BJ$2*EXP(- BJ$1 * ($B88*_c+'Input spectra'!$Q87))</f>
        <v>3.8713416837720472E-3</v>
      </c>
      <c r="BK88">
        <f>BK$2*EXP(- BK$1 * ($B88*_c+'Input spectra'!$Q87))</f>
        <v>3.6909214143122184E-3</v>
      </c>
      <c r="BL88">
        <f>BL$2*EXP(- BL$1 * ($B88*_c+'Input spectra'!$Q87))</f>
        <v>3.5235117931427125E-3</v>
      </c>
      <c r="BM88">
        <f>BM$2*EXP(- BM$1 * ($B88*_c+'Input spectra'!$Q87))</f>
        <v>3.3677354975847167E-3</v>
      </c>
      <c r="BN88">
        <f>BN$2*EXP(- BN$1 * ($B88*_c+'Input spectra'!$Q87))</f>
        <v>3.2224171907971498E-3</v>
      </c>
      <c r="BO88">
        <f>BO$2*EXP(- BO$1 * ($B88*_c+'Input spectra'!$Q87))</f>
        <v>3.0865449499789428E-3</v>
      </c>
      <c r="BP88">
        <f>BP$2*EXP(- BP$1 * ($B88*_c+'Input spectra'!$Q87))</f>
        <v>2.9592407490780801E-3</v>
      </c>
      <c r="BQ88">
        <f>BQ$2*EXP(- BQ$1 * ($B88*_c+'Input spectra'!$Q87))</f>
        <v>2.8397375016825429E-3</v>
      </c>
      <c r="BR88">
        <f>BR$2*EXP(- BR$1 * ($B88*_c+'Input spectra'!$Q87))</f>
        <v>2.7273609489671768E-3</v>
      </c>
      <c r="BS88">
        <f>BS$2*EXP(- BS$1 * ($B88*_c+'Input spectra'!$Q87))</f>
        <v>2.621515187451236E-3</v>
      </c>
      <c r="BT88">
        <f>BT$2*EXP(- BT$1 * ($B88*_c+'Input spectra'!$Q87))</f>
        <v>2.5216709730585376E-3</v>
      </c>
      <c r="BU88">
        <f>BU$2*EXP(- BU$1 * ($B88*_c+'Input spectra'!$Q87))</f>
        <v>2.4273561719716282E-3</v>
      </c>
      <c r="BV88">
        <f>BV$2*EXP(- BV$1 * ($B88*_c+'Input spectra'!$Q87))</f>
        <v>2.3381478921143803E-3</v>
      </c>
      <c r="BW88">
        <f>BW$2*EXP(- BW$1 * ($B88*_c+'Input spectra'!$Q87))</f>
        <v>2.2536659451218312E-3</v>
      </c>
      <c r="BX88">
        <f>BX$2*EXP(- BX$1 * ($B88*_c+'Input spectra'!$Q87))</f>
        <v>2.1735673723835671E-3</v>
      </c>
      <c r="BY88">
        <f>BY$2*EXP(- BY$1 * ($B88*_c+'Input spectra'!$Q87))</f>
        <v>2.0975418300467207E-3</v>
      </c>
      <c r="BZ88">
        <f>BZ$2*EXP(- BZ$1 * ($B88*_c+'Input spectra'!$Q87))</f>
        <v>2.0253076733416958E-3</v>
      </c>
      <c r="CA88">
        <f>CA$2*EXP(- CA$1 * ($B88*_c+'Input spectra'!$Q87))</f>
        <v>1.9566086147450464E-3</v>
      </c>
      <c r="CB88">
        <f>CB$2*EXP(- CB$1 * ($B88*_c+'Input spectra'!$Q87))</f>
        <v>1.8912108564293146E-3</v>
      </c>
      <c r="CC88">
        <f>CC$2*EXP(- CC$1 * ($B88*_c+'Input spectra'!$Q87))</f>
        <v>1.8289006173509933E-3</v>
      </c>
      <c r="CD88">
        <f>CD$2*EXP(- CD$1 * ($B88*_c+'Input spectra'!$Q87))</f>
        <v>1.769481990746618E-3</v>
      </c>
      <c r="CE88">
        <f>CE$2*EXP(- CE$1 * ($B88*_c+'Input spectra'!$Q87))</f>
        <v>1.7127750798602368E-3</v>
      </c>
      <c r="CF88">
        <f>CF$2*EXP(- CF$1 * ($B88*_c+'Input spectra'!$Q87))</f>
        <v>1.6586143692266838E-3</v>
      </c>
      <c r="CG88">
        <f>CG$2*EXP(- CG$1 * ($B88*_c+'Input spectra'!$Q87))</f>
        <v>1.6068472963831023E-3</v>
      </c>
      <c r="CH88">
        <f>CH$2*EXP(- CH$1 * ($B88*_c+'Input spectra'!$Q87))</f>
        <v>1.5573329949213047E-3</v>
      </c>
      <c r="CI88">
        <f>CI$2*EXP(- CI$1 * ($B88*_c+'Input spectra'!$Q87))</f>
        <v>1.5099411846602666E-3</v>
      </c>
      <c r="CJ88">
        <f>CJ$2*EXP(- CJ$1 * ($B88*_c+'Input spectra'!$Q87))</f>
        <v>1.4645511886644186E-3</v>
      </c>
      <c r="CK88">
        <f>CK$2*EXP(- CK$1 * ($B88*_c+'Input spectra'!$Q87))</f>
        <v>1.4210510600529255E-3</v>
      </c>
      <c r="CL88">
        <f>CL$2*EXP(- CL$1 * ($B88*_c+'Input spectra'!$Q87))</f>
        <v>1.3793368041866067E-3</v>
      </c>
      <c r="CM88">
        <f>CM$2*EXP(- CM$1 * ($B88*_c+'Input spectra'!$Q87))</f>
        <v>1.3393116839980263E-3</v>
      </c>
      <c r="CN88">
        <f>CN$2*EXP(- CN$1 * ($B88*_c+'Input spectra'!$Q87))</f>
        <v>1.3008855980366878E-3</v>
      </c>
      <c r="CO88">
        <f>CO$2*EXP(- CO$1 * ($B88*_c+'Input spectra'!$Q87))</f>
        <v>1.2639745223060844E-3</v>
      </c>
      <c r="CP88">
        <f>CP$2*EXP(- CP$1 * ($B88*_c+'Input spectra'!$Q87))</f>
        <v>1.2285000082286834E-3</v>
      </c>
      <c r="CQ88">
        <f>CQ$2*EXP(- CQ$1 * ($B88*_c+'Input spectra'!$Q87))</f>
        <v>7.9081816215146922E-4</v>
      </c>
      <c r="CR88">
        <f>CR$2*EXP(- CR$1 * ($B88*_c+'Input spectra'!$Q87))</f>
        <v>5.1356080918922608E-4</v>
      </c>
      <c r="CS88">
        <f>CS$2*EXP(- CS$1 * ($B88*_c+'Input spectra'!$Q87))</f>
        <v>3.5559974987027699E-4</v>
      </c>
      <c r="CT88">
        <f>CT$2*EXP(- CT$1 * ($B88*_c+'Input spectra'!$Q87))</f>
        <v>2.4733379427057956E-4</v>
      </c>
      <c r="CU88">
        <f>CU$2*EXP(- CU$1 * ($B88*_c+'Input spectra'!$Q87))</f>
        <v>1.6885226851268961E-4</v>
      </c>
      <c r="CV88">
        <f>CV$2*EXP(- CV$1 * ($B88*_c+'Input spectra'!$Q87))</f>
        <v>1.1097608319399838E-4</v>
      </c>
      <c r="CW88">
        <f>CW$2*EXP(- CW$1 * ($B88*_c+'Input spectra'!$Q87))</f>
        <v>6.8523535276701647E-5</v>
      </c>
      <c r="CX88">
        <f>CX$2*EXP(- CX$1 * ($B88*_c+'Input spectra'!$Q87))</f>
        <v>3.8204634848072856E-5</v>
      </c>
      <c r="CY88">
        <f>CY$2*EXP(- CY$1 * ($B88*_c+'Input spectra'!$Q87))</f>
        <v>1.7761686136869003E-5</v>
      </c>
      <c r="CZ88">
        <f>CZ$2*EXP(- CZ$1 * ($B88*_c+'Input spectra'!$Q87))</f>
        <v>5.5571436197731849E-6</v>
      </c>
      <c r="DA88">
        <f>DA$2*EXP(- DA$1 * ($B88*_c+'Input spectra'!$Q87))</f>
        <v>3.5293620438813821E-7</v>
      </c>
      <c r="DB88">
        <f>DB$2*EXP(- DB$1 * ($B88*_c+'Input spectra'!$Q87))</f>
        <v>0</v>
      </c>
      <c r="DC88">
        <f>DC$2*EXP(- DC$1 * ($B88*_c+'Input spectra'!$Q87))</f>
        <v>0</v>
      </c>
      <c r="DD88">
        <f>DD$2*EXP(- DD$1 * ($B88*_c+'Input spectra'!$Q87))</f>
        <v>0</v>
      </c>
      <c r="DE88">
        <f>DE$2*EXP(- DE$1 * ($B88*_c+'Input spectra'!$Q87))</f>
        <v>0</v>
      </c>
      <c r="DF88">
        <f>DF$2*EXP(- DF$1 * ($B88*_c+'Input spectra'!$Q87))</f>
        <v>0</v>
      </c>
      <c r="DG88">
        <f>DG$2*EXP(- DG$1 * ($B88*_c+'Input spectra'!$Q87))</f>
        <v>0</v>
      </c>
      <c r="DH88">
        <f>DH$2*EXP(- DH$1 * ($B88*_c+'Input spectra'!$Q87))</f>
        <v>0</v>
      </c>
      <c r="DI88">
        <f>DI$2*EXP(- DI$1 * ($B88*_c+'Input spectra'!$Q87))</f>
        <v>0</v>
      </c>
      <c r="DJ88">
        <f>DJ$2*EXP(- DJ$1 * ($B88*_c+'Input spectra'!$Q87))</f>
        <v>0</v>
      </c>
      <c r="DK88">
        <f>DK$2*EXP(- DK$1 * ($B88*_c+'Input spectra'!$Q87))</f>
        <v>0</v>
      </c>
      <c r="DL88">
        <f>DL$2*EXP(- DL$1 * ($B88*_c+'Input spectra'!$Q87))</f>
        <v>0</v>
      </c>
      <c r="DM88">
        <f>DM$2*EXP(- DM$1 * ($B88*_c+'Input spectra'!$Q87))</f>
        <v>0</v>
      </c>
      <c r="DN88">
        <f>DN$2*EXP(- DN$1 * ($B88*_c+'Input spectra'!$Q87))</f>
        <v>0</v>
      </c>
      <c r="DO88">
        <f>DO$2*EXP(- DO$1 * ($B88*_c+'Input spectra'!$Q87))</f>
        <v>0</v>
      </c>
      <c r="DP88">
        <f>DP$2*EXP(- DP$1 * ($B88*_c+'Input spectra'!$Q87))</f>
        <v>0</v>
      </c>
      <c r="DQ88">
        <f>DQ$2*EXP(- DQ$1 * ($B88*_c+'Input spectra'!$Q87))</f>
        <v>0</v>
      </c>
      <c r="DR88">
        <f>DR$2*EXP(- DR$1 * ($B88*_c+'Input spectra'!$Q87))</f>
        <v>0</v>
      </c>
      <c r="DS88">
        <f>DS$2*EXP(- DS$1 * ($B88*_c+'Input spectra'!$Q87))</f>
        <v>0</v>
      </c>
      <c r="DT88">
        <f>DT$2*EXP(- DT$1 * ($B88*_c+'Input spectra'!$Q87))</f>
        <v>0</v>
      </c>
      <c r="DU88">
        <f>DU$2*EXP(- DU$1 * ($B88*_c+'Input spectra'!$Q87))</f>
        <v>0</v>
      </c>
      <c r="DV88">
        <f>DV$2*EXP(- DV$1 * ($B88*_c+'Input spectra'!$Q87))</f>
        <v>0</v>
      </c>
      <c r="DW88">
        <f>DW$2*EXP(- DW$1 * ($B88*_c+'Input spectra'!$Q87))</f>
        <v>0</v>
      </c>
      <c r="DX88">
        <f>DX$2*EXP(- DX$1 * ($B88*_c+'Input spectra'!$Q87))</f>
        <v>0</v>
      </c>
      <c r="DY88">
        <f>DY$2*EXP(- DY$1 * ($B88*_c+'Input spectra'!$Q87))</f>
        <v>0</v>
      </c>
      <c r="DZ88">
        <f>DZ$2*EXP(- DZ$1 * ($B88*_c+'Input spectra'!$Q87))</f>
        <v>0</v>
      </c>
      <c r="EA88">
        <f>EA$2*EXP(- EA$1 * ($B88*_c+'Input spectra'!$Q87))</f>
        <v>0</v>
      </c>
      <c r="EB88">
        <f>EB$2*EXP(- EB$1 * ($B88*_c+'Input spectra'!$Q87))</f>
        <v>0</v>
      </c>
      <c r="EC88">
        <f>EC$2*EXP(- EC$1 * ($B88*_c+'Input spectra'!$Q87))</f>
        <v>0</v>
      </c>
      <c r="ED88">
        <f>ED$2*EXP(- ED$1 * ($B88*_c+'Input spectra'!$Q87))</f>
        <v>0</v>
      </c>
      <c r="EE88">
        <f>EE$2*EXP(- EE$1 * ($B88*_c+'Input spectra'!$Q87))</f>
        <v>0</v>
      </c>
      <c r="EF88">
        <f>EF$2*EXP(- EF$1 * ($B88*_c+'Input spectra'!$Q87))</f>
        <v>0</v>
      </c>
      <c r="EG88">
        <f>EG$2*EXP(- EG$1 * ($B88*_c+'Input spectra'!$Q87))</f>
        <v>0</v>
      </c>
      <c r="EH88">
        <f>EH$2*EXP(- EH$1 * ($B88*_c+'Input spectra'!$Q87))</f>
        <v>0</v>
      </c>
      <c r="EI88">
        <f>EI$2*EXP(- EI$1 * ($B88*_c+'Input spectra'!$Q87))</f>
        <v>0</v>
      </c>
      <c r="EJ88">
        <f>EJ$2*EXP(- EJ$1 * ($B88*_c+'Input spectra'!$Q87))</f>
        <v>0</v>
      </c>
      <c r="EK88">
        <f>EK$2*EXP(- EK$1 * ($B88*_c+'Input spectra'!$Q87))</f>
        <v>0</v>
      </c>
      <c r="EL88">
        <f>EL$2*EXP(- EL$1 * ($B88*_c+'Input spectra'!$Q87))</f>
        <v>0</v>
      </c>
      <c r="EM88">
        <f>EM$2*EXP(- EM$1 * ($B88*_c+'Input spectra'!$Q87))</f>
        <v>0</v>
      </c>
      <c r="EN88">
        <f>EN$2*EXP(- EN$1 * ($B88*_c+'Input spectra'!$Q87))</f>
        <v>0</v>
      </c>
      <c r="EO88">
        <f>EO$2*EXP(- EO$1 * ($B88*_c+'Input spectra'!$Q87))</f>
        <v>0</v>
      </c>
      <c r="EP88">
        <f>EP$2*EXP(- EP$1 * ($B88*_c+'Input spectra'!$Q87))</f>
        <v>0</v>
      </c>
      <c r="EQ88">
        <f>EQ$2*EXP(- EQ$1 * ($B88*_c+'Input spectra'!$Q87))</f>
        <v>0</v>
      </c>
      <c r="ER88">
        <f>ER$2*EXP(- ER$1 * ($B88*_c+'Input spectra'!$Q87))</f>
        <v>0</v>
      </c>
      <c r="ES88">
        <f>ES$2*EXP(- ES$1 * ($B88*_c+'Input spectra'!$Q87))</f>
        <v>0</v>
      </c>
      <c r="ET88">
        <f>ET$2*EXP(- ET$1 * ($B88*_c+'Input spectra'!$Q87))</f>
        <v>0</v>
      </c>
      <c r="EU88">
        <f>EU$2*EXP(- EU$1 * ($B88*_c+'Input spectra'!$Q87))</f>
        <v>0</v>
      </c>
      <c r="EV88">
        <f>EV$2*EXP(- EV$1 * ($B88*_c+'Input spectra'!$Q87))</f>
        <v>0</v>
      </c>
      <c r="EW88">
        <f>EW$2*EXP(- EW$1 * ($B88*_c+'Input spectra'!$Q87))</f>
        <v>0</v>
      </c>
      <c r="EY88">
        <f t="shared" si="1"/>
        <v>0.8772156896909663</v>
      </c>
      <c r="FB88">
        <f>(1-EXP(-(B88*_c+'Input spectra'!$Q87)*_t))/2</f>
        <v>1.1389312972651833E-2</v>
      </c>
      <c r="FC88">
        <f>LN(1-FB88)/(-(B88*_c+'Input spectra'!$Q87))</f>
        <v>0.24855990266517544</v>
      </c>
    </row>
    <row r="89" spans="1:159" x14ac:dyDescent="0.25">
      <c r="A89">
        <v>710</v>
      </c>
      <c r="B89">
        <f>'Input spectra'!B88</f>
        <v>0</v>
      </c>
      <c r="C89">
        <f>C$2*EXP(- C$1 * ($B89*_c+'Input spectra'!$Q88))</f>
        <v>2.0653927966864227E-2</v>
      </c>
      <c r="D89">
        <f>D$2*EXP(- D$1 * ($B89*_c+'Input spectra'!$Q88))</f>
        <v>2.0409559611937977E-2</v>
      </c>
      <c r="E89">
        <f>E$2*EXP(- E$1 * ($B89*_c+'Input spectra'!$Q88))</f>
        <v>2.0166997139499317E-2</v>
      </c>
      <c r="F89">
        <f>F$2*EXP(- F$1 * ($B89*_c+'Input spectra'!$Q88))</f>
        <v>1.9926229130363057E-2</v>
      </c>
      <c r="G89">
        <f>G$2*EXP(- G$1 * ($B89*_c+'Input spectra'!$Q88))</f>
        <v>1.9687244232077798E-2</v>
      </c>
      <c r="H89">
        <f>H$2*EXP(- H$1 * ($B89*_c+'Input spectra'!$Q88))</f>
        <v>1.9450031158554155E-2</v>
      </c>
      <c r="I89">
        <f>I$2*EXP(- I$1 * ($B89*_c+'Input spectra'!$Q88))</f>
        <v>1.9214578689694919E-2</v>
      </c>
      <c r="J89">
        <f>J$2*EXP(- J$1 * ($B89*_c+'Input spectra'!$Q88))</f>
        <v>1.8980875671027249E-2</v>
      </c>
      <c r="K89">
        <f>K$2*EXP(- K$1 * ($B89*_c+'Input spectra'!$Q88))</f>
        <v>1.8748911013336839E-2</v>
      </c>
      <c r="L89">
        <f>L$2*EXP(- L$1 * ($B89*_c+'Input spectra'!$Q88))</f>
        <v>1.8518673692304075E-2</v>
      </c>
      <c r="M89">
        <f>M$2*EXP(- M$1 * ($B89*_c+'Input spectra'!$Q88))</f>
        <v>1.8290152748142136E-2</v>
      </c>
      <c r="N89">
        <f>N$2*EXP(- N$1 * ($B89*_c+'Input spectra'!$Q88))</f>
        <v>1.8063337285237048E-2</v>
      </c>
      <c r="O89">
        <f>O$2*EXP(- O$1 * ($B89*_c+'Input spectra'!$Q88))</f>
        <v>1.7838216471789705E-2</v>
      </c>
      <c r="P89">
        <f>P$2*EXP(- P$1 * ($B89*_c+'Input spectra'!$Q88))</f>
        <v>1.7614779539459811E-2</v>
      </c>
      <c r="Q89">
        <f>Q$2*EXP(- Q$1 * ($B89*_c+'Input spectra'!$Q88))</f>
        <v>1.739301578301173E-2</v>
      </c>
      <c r="R89">
        <f>R$2*EXP(- R$1 * ($B89*_c+'Input spectra'!$Q88))</f>
        <v>1.7172914559962272E-2</v>
      </c>
      <c r="S89">
        <f>S$2*EXP(- S$1 * ($B89*_c+'Input spectra'!$Q88))</f>
        <v>1.6954465290230376E-2</v>
      </c>
      <c r="T89">
        <f>T$2*EXP(- T$1 * ($B89*_c+'Input spectra'!$Q88))</f>
        <v>1.6737657455788667E-2</v>
      </c>
      <c r="U89">
        <f>U$2*EXP(- U$1 * ($B89*_c+'Input spectra'!$Q88))</f>
        <v>1.6522480600316924E-2</v>
      </c>
      <c r="V89">
        <f>V$2*EXP(- V$1 * ($B89*_c+'Input spectra'!$Q88))</f>
        <v>1.6308924328857419E-2</v>
      </c>
      <c r="W89">
        <f>W$2*EXP(- W$1 * ($B89*_c+'Input spectra'!$Q88))</f>
        <v>1.6096978307472077E-2</v>
      </c>
      <c r="X89">
        <f>X$2*EXP(- X$1 * ($B89*_c+'Input spectra'!$Q88))</f>
        <v>1.5886632262901552E-2</v>
      </c>
      <c r="Y89">
        <f>Y$2*EXP(- Y$1 * ($B89*_c+'Input spectra'!$Q88))</f>
        <v>1.56778759822261E-2</v>
      </c>
      <c r="Z89">
        <f>Z$2*EXP(- Z$1 * ($B89*_c+'Input spectra'!$Q88))</f>
        <v>1.5470699312528299E-2</v>
      </c>
      <c r="AA89">
        <f>AA$2*EXP(- AA$1 * ($B89*_c+'Input spectra'!$Q88))</f>
        <v>1.5265092160557603E-2</v>
      </c>
      <c r="AB89">
        <f>AB$2*EXP(- AB$1 * ($B89*_c+'Input spectra'!$Q88))</f>
        <v>1.5061044492396704E-2</v>
      </c>
      <c r="AC89">
        <f>AC$2*EXP(- AC$1 * ($B89*_c+'Input spectra'!$Q88))</f>
        <v>1.4858546333129677E-2</v>
      </c>
      <c r="AD89">
        <f>AD$2*EXP(- AD$1 * ($B89*_c+'Input spectra'!$Q88))</f>
        <v>1.4657587766511972E-2</v>
      </c>
      <c r="AE89">
        <f>AE$2*EXP(- AE$1 * ($B89*_c+'Input spectra'!$Q88))</f>
        <v>1.445815893464214E-2</v>
      </c>
      <c r="AF89">
        <f>AF$2*EXP(- AF$1 * ($B89*_c+'Input spectra'!$Q88))</f>
        <v>1.4260250037635354E-2</v>
      </c>
      <c r="AG89">
        <f>AG$2*EXP(- AG$1 * ($B89*_c+'Input spectra'!$Q88))</f>
        <v>1.4063851333298709E-2</v>
      </c>
      <c r="AH89">
        <f>AH$2*EXP(- AH$1 * ($B89*_c+'Input spectra'!$Q88))</f>
        <v>1.3868953136808264E-2</v>
      </c>
      <c r="AI89">
        <f>AI$2*EXP(- AI$1 * ($B89*_c+'Input spectra'!$Q88))</f>
        <v>1.3675545820387847E-2</v>
      </c>
      <c r="AJ89">
        <f>AJ$2*EXP(- AJ$1 * ($B89*_c+'Input spectra'!$Q88))</f>
        <v>1.3483619812989562E-2</v>
      </c>
      <c r="AK89">
        <f>AK$2*EXP(- AK$1 * ($B89*_c+'Input spectra'!$Q88))</f>
        <v>1.3293165599976092E-2</v>
      </c>
      <c r="AL89">
        <f>AL$2*EXP(- AL$1 * ($B89*_c+'Input spectra'!$Q88))</f>
        <v>1.3104173722804662E-2</v>
      </c>
      <c r="AM89">
        <f>AM$2*EXP(- AM$1 * ($B89*_c+'Input spectra'!$Q88))</f>
        <v>1.2916634778712731E-2</v>
      </c>
      <c r="AN89">
        <f>AN$2*EXP(- AN$1 * ($B89*_c+'Input spectra'!$Q88))</f>
        <v>1.2730539420405411E-2</v>
      </c>
      <c r="AO89">
        <f>AO$2*EXP(- AO$1 * ($B89*_c+'Input spectra'!$Q88))</f>
        <v>1.254587835574455E-2</v>
      </c>
      <c r="AP89">
        <f>AP$2*EXP(- AP$1 * ($B89*_c+'Input spectra'!$Q88))</f>
        <v>1.2362642347439501E-2</v>
      </c>
      <c r="AQ89">
        <f>AQ$2*EXP(- AQ$1 * ($B89*_c+'Input spectra'!$Q88))</f>
        <v>1.2180822212739594E-2</v>
      </c>
      <c r="AR89">
        <f>AR$2*EXP(- AR$1 * ($B89*_c+'Input spectra'!$Q88))</f>
        <v>1.2000408823128254E-2</v>
      </c>
      <c r="AS89">
        <f>AS$2*EXP(- AS$1 * ($B89*_c+'Input spectra'!$Q88))</f>
        <v>1.1821393104018751E-2</v>
      </c>
      <c r="AT89">
        <f>AT$2*EXP(- AT$1 * ($B89*_c+'Input spectra'!$Q88))</f>
        <v>1.1643766034451679E-2</v>
      </c>
      <c r="AU89">
        <f>AU$2*EXP(- AU$1 * ($B89*_c+'Input spectra'!$Q88))</f>
        <v>1.1467518646793979E-2</v>
      </c>
      <c r="AV89">
        <f>AV$2*EXP(- AV$1 * ($B89*_c+'Input spectra'!$Q88))</f>
        <v>1.1292642026439665E-2</v>
      </c>
      <c r="AW89">
        <f>AW$2*EXP(- AW$1 * ($B89*_c+'Input spectra'!$Q88))</f>
        <v>1.003719874009671E-2</v>
      </c>
      <c r="AX89">
        <f>AX$2*EXP(- AX$1 * ($B89*_c+'Input spectra'!$Q88))</f>
        <v>8.5755043615320815E-3</v>
      </c>
      <c r="AY89">
        <f>AY$2*EXP(- AY$1 * ($B89*_c+'Input spectra'!$Q88))</f>
        <v>7.7186593772776103E-3</v>
      </c>
      <c r="AZ89">
        <f>AZ$2*EXP(- AZ$1 * ($B89*_c+'Input spectra'!$Q88))</f>
        <v>7.0696166900230065E-3</v>
      </c>
      <c r="BA89">
        <f>BA$2*EXP(- BA$1 * ($B89*_c+'Input spectra'!$Q88))</f>
        <v>6.5392944310805621E-3</v>
      </c>
      <c r="BB89">
        <f>BB$2*EXP(- BB$1 * ($B89*_c+'Input spectra'!$Q88))</f>
        <v>6.0890760144384102E-3</v>
      </c>
      <c r="BC89">
        <f>BC$2*EXP(- BC$1 * ($B89*_c+'Input spectra'!$Q88))</f>
        <v>5.6978007118293735E-3</v>
      </c>
      <c r="BD89">
        <f>BD$2*EXP(- BD$1 * ($B89*_c+'Input spectra'!$Q88))</f>
        <v>5.3522763395458415E-3</v>
      </c>
      <c r="BE89">
        <f>BE$2*EXP(- BE$1 * ($B89*_c+'Input spectra'!$Q88))</f>
        <v>5.0435703145510899E-3</v>
      </c>
      <c r="BF89">
        <f>BF$2*EXP(- BF$1 * ($B89*_c+'Input spectra'!$Q88))</f>
        <v>4.7652762716372263E-3</v>
      </c>
      <c r="BG89">
        <f>BG$2*EXP(- BG$1 * ($B89*_c+'Input spectra'!$Q88))</f>
        <v>4.5126011919756764E-3</v>
      </c>
      <c r="BH89">
        <f>BH$2*EXP(- BH$1 * ($B89*_c+'Input spectra'!$Q88))</f>
        <v>4.2818412803843752E-3</v>
      </c>
      <c r="BI89">
        <f>BI$2*EXP(- BI$1 * ($B89*_c+'Input spectra'!$Q88))</f>
        <v>4.0700606162614545E-3</v>
      </c>
      <c r="BJ89">
        <f>BJ$2*EXP(- BJ$1 * ($B89*_c+'Input spectra'!$Q88))</f>
        <v>3.8748836663618029E-3</v>
      </c>
      <c r="BK89">
        <f>BK$2*EXP(- BK$1 * ($B89*_c+'Input spectra'!$Q88))</f>
        <v>3.694355588518103E-3</v>
      </c>
      <c r="BL89">
        <f>BL$2*EXP(- BL$1 * ($B89*_c+'Input spectra'!$Q88))</f>
        <v>3.5268448690457155E-3</v>
      </c>
      <c r="BM89">
        <f>BM$2*EXP(- BM$1 * ($B89*_c+'Input spectra'!$Q88))</f>
        <v>3.3709734664601988E-3</v>
      </c>
      <c r="BN89">
        <f>BN$2*EXP(- BN$1 * ($B89*_c+'Input spectra'!$Q88))</f>
        <v>3.2255654369930187E-3</v>
      </c>
      <c r="BO89">
        <f>BO$2*EXP(- BO$1 * ($B89*_c+'Input spectra'!$Q88))</f>
        <v>3.0896083401774897E-3</v>
      </c>
      <c r="BP89">
        <f>BP$2*EXP(- BP$1 * ($B89*_c+'Input spectra'!$Q88))</f>
        <v>2.9622237044784868E-3</v>
      </c>
      <c r="BQ89">
        <f>BQ$2*EXP(- BQ$1 * ($B89*_c+'Input spectra'!$Q88))</f>
        <v>2.842644057071277E-3</v>
      </c>
      <c r="BR89">
        <f>BR$2*EXP(- BR$1 * ($B89*_c+'Input spectra'!$Q88))</f>
        <v>2.7301948015737649E-3</v>
      </c>
      <c r="BS89">
        <f>BS$2*EXP(- BS$1 * ($B89*_c+'Input spectra'!$Q88))</f>
        <v>2.6242797377420265E-3</v>
      </c>
      <c r="BT89">
        <f>BT$2*EXP(- BT$1 * ($B89*_c+'Input spectra'!$Q88))</f>
        <v>2.5243693590922974E-3</v>
      </c>
      <c r="BU89">
        <f>BU$2*EXP(- BU$1 * ($B89*_c+'Input spectra'!$Q88))</f>
        <v>2.4299912985588984E-3</v>
      </c>
      <c r="BV89">
        <f>BV$2*EXP(- BV$1 * ($B89*_c+'Input spectra'!$Q88))</f>
        <v>2.34072245574235E-3</v>
      </c>
      <c r="BW89">
        <f>BW$2*EXP(- BW$1 * ($B89*_c+'Input spectra'!$Q88))</f>
        <v>2.2561824553980064E-3</v>
      </c>
      <c r="BX89">
        <f>BX$2*EXP(- BX$1 * ($B89*_c+'Input spectra'!$Q88))</f>
        <v>2.1760281705943759E-3</v>
      </c>
      <c r="BY89">
        <f>BY$2*EXP(- BY$1 * ($B89*_c+'Input spectra'!$Q88))</f>
        <v>2.0999491053073482E-3</v>
      </c>
      <c r="BZ89">
        <f>BZ$2*EXP(- BZ$1 * ($B89*_c+'Input spectra'!$Q88))</f>
        <v>2.0276634767210258E-3</v>
      </c>
      <c r="CA89">
        <f>CA$2*EXP(- CA$1 * ($B89*_c+'Input spectra'!$Q88))</f>
        <v>1.9589148716776276E-3</v>
      </c>
      <c r="CB89">
        <f>CB$2*EXP(- CB$1 * ($B89*_c+'Input spectra'!$Q88))</f>
        <v>1.8934693776696948E-3</v>
      </c>
      <c r="CC89">
        <f>CC$2*EXP(- CC$1 * ($B89*_c+'Input spectra'!$Q88))</f>
        <v>1.8311131086809161E-3</v>
      </c>
      <c r="CD89">
        <f>CD$2*EXP(- CD$1 * ($B89*_c+'Input spectra'!$Q88))</f>
        <v>1.7716500616097388E-3</v>
      </c>
      <c r="CE89">
        <f>CE$2*EXP(- CE$1 * ($B89*_c+'Input spectra'!$Q88))</f>
        <v>1.7149002510701515E-3</v>
      </c>
      <c r="CF89">
        <f>CF$2*EXP(- CF$1 * ($B89*_c+'Input spectra'!$Q88))</f>
        <v>1.6606980798706678E-3</v>
      </c>
      <c r="CG89">
        <f>CG$2*EXP(- CG$1 * ($B89*_c+'Input spectra'!$Q88))</f>
        <v>1.6088909100248625E-3</v>
      </c>
      <c r="CH89">
        <f>CH$2*EXP(- CH$1 * ($B89*_c+'Input spectra'!$Q88))</f>
        <v>1.5593378051903699E-3</v>
      </c>
      <c r="CI89">
        <f>CI$2*EXP(- CI$1 * ($B89*_c+'Input spectra'!$Q88))</f>
        <v>1.5119084203026884E-3</v>
      </c>
      <c r="CJ89">
        <f>CJ$2*EXP(- CJ$1 * ($B89*_c+'Input spectra'!$Q88))</f>
        <v>1.466482018118705E-3</v>
      </c>
      <c r="CK89">
        <f>CK$2*EXP(- CK$1 * ($B89*_c+'Input spectra'!$Q88))</f>
        <v>1.4229465956061605E-3</v>
      </c>
      <c r="CL89">
        <f>CL$2*EXP(- CL$1 * ($B89*_c+'Input spectra'!$Q88))</f>
        <v>1.3811981057581743E-3</v>
      </c>
      <c r="CM89">
        <f>CM$2*EXP(- CM$1 * ($B89*_c+'Input spectra'!$Q88))</f>
        <v>1.3411397625920235E-3</v>
      </c>
      <c r="CN89">
        <f>CN$2*EXP(- CN$1 * ($B89*_c+'Input spectra'!$Q88))</f>
        <v>1.3026814188987373E-3</v>
      </c>
      <c r="CO89">
        <f>CO$2*EXP(- CO$1 * ($B89*_c+'Input spectra'!$Q88))</f>
        <v>1.265739007815713E-3</v>
      </c>
      <c r="CP89">
        <f>CP$2*EXP(- CP$1 * ($B89*_c+'Input spectra'!$Q88))</f>
        <v>1.2302340405545193E-3</v>
      </c>
      <c r="CQ89">
        <f>CQ$2*EXP(- CQ$1 * ($B89*_c+'Input spectra'!$Q88))</f>
        <v>7.9194668007766646E-4</v>
      </c>
      <c r="CR89">
        <f>CR$2*EXP(- CR$1 * ($B89*_c+'Input spectra'!$Q88))</f>
        <v>5.1430164537915896E-4</v>
      </c>
      <c r="CS89">
        <f>CS$2*EXP(- CS$1 * ($B89*_c+'Input spectra'!$Q88))</f>
        <v>3.5611823945105924E-4</v>
      </c>
      <c r="CT89">
        <f>CT$2*EXP(- CT$1 * ($B89*_c+'Input spectra'!$Q88))</f>
        <v>2.4769826374871956E-4</v>
      </c>
      <c r="CU89">
        <f>CU$2*EXP(- CU$1 * ($B89*_c+'Input spectra'!$Q88))</f>
        <v>1.6910370922545526E-4</v>
      </c>
      <c r="CV89">
        <f>CV$2*EXP(- CV$1 * ($B89*_c+'Input spectra'!$Q88))</f>
        <v>1.1114306223403737E-4</v>
      </c>
      <c r="CW89">
        <f>CW$2*EXP(- CW$1 * ($B89*_c+'Input spectra'!$Q88))</f>
        <v>6.8627702247849287E-5</v>
      </c>
      <c r="CX89">
        <f>CX$2*EXP(- CX$1 * ($B89*_c+'Input spectra'!$Q88))</f>
        <v>3.8263305216315136E-5</v>
      </c>
      <c r="CY89">
        <f>CY$2*EXP(- CY$1 * ($B89*_c+'Input spectra'!$Q88))</f>
        <v>1.7789238263413091E-5</v>
      </c>
      <c r="CZ89">
        <f>CZ$2*EXP(- CZ$1 * ($B89*_c+'Input spectra'!$Q88))</f>
        <v>5.5658501937485776E-6</v>
      </c>
      <c r="DA89">
        <f>DA$2*EXP(- DA$1 * ($B89*_c+'Input spectra'!$Q88))</f>
        <v>3.5349464121272208E-7</v>
      </c>
      <c r="DB89">
        <f>DB$2*EXP(- DB$1 * ($B89*_c+'Input spectra'!$Q88))</f>
        <v>0</v>
      </c>
      <c r="DC89">
        <f>DC$2*EXP(- DC$1 * ($B89*_c+'Input spectra'!$Q88))</f>
        <v>0</v>
      </c>
      <c r="DD89">
        <f>DD$2*EXP(- DD$1 * ($B89*_c+'Input spectra'!$Q88))</f>
        <v>0</v>
      </c>
      <c r="DE89">
        <f>DE$2*EXP(- DE$1 * ($B89*_c+'Input spectra'!$Q88))</f>
        <v>0</v>
      </c>
      <c r="DF89">
        <f>DF$2*EXP(- DF$1 * ($B89*_c+'Input spectra'!$Q88))</f>
        <v>0</v>
      </c>
      <c r="DG89">
        <f>DG$2*EXP(- DG$1 * ($B89*_c+'Input spectra'!$Q88))</f>
        <v>0</v>
      </c>
      <c r="DH89">
        <f>DH$2*EXP(- DH$1 * ($B89*_c+'Input spectra'!$Q88))</f>
        <v>0</v>
      </c>
      <c r="DI89">
        <f>DI$2*EXP(- DI$1 * ($B89*_c+'Input spectra'!$Q88))</f>
        <v>0</v>
      </c>
      <c r="DJ89">
        <f>DJ$2*EXP(- DJ$1 * ($B89*_c+'Input spectra'!$Q88))</f>
        <v>0</v>
      </c>
      <c r="DK89">
        <f>DK$2*EXP(- DK$1 * ($B89*_c+'Input spectra'!$Q88))</f>
        <v>0</v>
      </c>
      <c r="DL89">
        <f>DL$2*EXP(- DL$1 * ($B89*_c+'Input spectra'!$Q88))</f>
        <v>0</v>
      </c>
      <c r="DM89">
        <f>DM$2*EXP(- DM$1 * ($B89*_c+'Input spectra'!$Q88))</f>
        <v>0</v>
      </c>
      <c r="DN89">
        <f>DN$2*EXP(- DN$1 * ($B89*_c+'Input spectra'!$Q88))</f>
        <v>0</v>
      </c>
      <c r="DO89">
        <f>DO$2*EXP(- DO$1 * ($B89*_c+'Input spectra'!$Q88))</f>
        <v>0</v>
      </c>
      <c r="DP89">
        <f>DP$2*EXP(- DP$1 * ($B89*_c+'Input spectra'!$Q88))</f>
        <v>0</v>
      </c>
      <c r="DQ89">
        <f>DQ$2*EXP(- DQ$1 * ($B89*_c+'Input spectra'!$Q88))</f>
        <v>0</v>
      </c>
      <c r="DR89">
        <f>DR$2*EXP(- DR$1 * ($B89*_c+'Input spectra'!$Q88))</f>
        <v>0</v>
      </c>
      <c r="DS89">
        <f>DS$2*EXP(- DS$1 * ($B89*_c+'Input spectra'!$Q88))</f>
        <v>0</v>
      </c>
      <c r="DT89">
        <f>DT$2*EXP(- DT$1 * ($B89*_c+'Input spectra'!$Q88))</f>
        <v>0</v>
      </c>
      <c r="DU89">
        <f>DU$2*EXP(- DU$1 * ($B89*_c+'Input spectra'!$Q88))</f>
        <v>0</v>
      </c>
      <c r="DV89">
        <f>DV$2*EXP(- DV$1 * ($B89*_c+'Input spectra'!$Q88))</f>
        <v>0</v>
      </c>
      <c r="DW89">
        <f>DW$2*EXP(- DW$1 * ($B89*_c+'Input spectra'!$Q88))</f>
        <v>0</v>
      </c>
      <c r="DX89">
        <f>DX$2*EXP(- DX$1 * ($B89*_c+'Input spectra'!$Q88))</f>
        <v>0</v>
      </c>
      <c r="DY89">
        <f>DY$2*EXP(- DY$1 * ($B89*_c+'Input spectra'!$Q88))</f>
        <v>0</v>
      </c>
      <c r="DZ89">
        <f>DZ$2*EXP(- DZ$1 * ($B89*_c+'Input spectra'!$Q88))</f>
        <v>0</v>
      </c>
      <c r="EA89">
        <f>EA$2*EXP(- EA$1 * ($B89*_c+'Input spectra'!$Q88))</f>
        <v>0</v>
      </c>
      <c r="EB89">
        <f>EB$2*EXP(- EB$1 * ($B89*_c+'Input spectra'!$Q88))</f>
        <v>0</v>
      </c>
      <c r="EC89">
        <f>EC$2*EXP(- EC$1 * ($B89*_c+'Input spectra'!$Q88))</f>
        <v>0</v>
      </c>
      <c r="ED89">
        <f>ED$2*EXP(- ED$1 * ($B89*_c+'Input spectra'!$Q88))</f>
        <v>0</v>
      </c>
      <c r="EE89">
        <f>EE$2*EXP(- EE$1 * ($B89*_c+'Input spectra'!$Q88))</f>
        <v>0</v>
      </c>
      <c r="EF89">
        <f>EF$2*EXP(- EF$1 * ($B89*_c+'Input spectra'!$Q88))</f>
        <v>0</v>
      </c>
      <c r="EG89">
        <f>EG$2*EXP(- EG$1 * ($B89*_c+'Input spectra'!$Q88))</f>
        <v>0</v>
      </c>
      <c r="EH89">
        <f>EH$2*EXP(- EH$1 * ($B89*_c+'Input spectra'!$Q88))</f>
        <v>0</v>
      </c>
      <c r="EI89">
        <f>EI$2*EXP(- EI$1 * ($B89*_c+'Input spectra'!$Q88))</f>
        <v>0</v>
      </c>
      <c r="EJ89">
        <f>EJ$2*EXP(- EJ$1 * ($B89*_c+'Input spectra'!$Q88))</f>
        <v>0</v>
      </c>
      <c r="EK89">
        <f>EK$2*EXP(- EK$1 * ($B89*_c+'Input spectra'!$Q88))</f>
        <v>0</v>
      </c>
      <c r="EL89">
        <f>EL$2*EXP(- EL$1 * ($B89*_c+'Input spectra'!$Q88))</f>
        <v>0</v>
      </c>
      <c r="EM89">
        <f>EM$2*EXP(- EM$1 * ($B89*_c+'Input spectra'!$Q88))</f>
        <v>0</v>
      </c>
      <c r="EN89">
        <f>EN$2*EXP(- EN$1 * ($B89*_c+'Input spectra'!$Q88))</f>
        <v>0</v>
      </c>
      <c r="EO89">
        <f>EO$2*EXP(- EO$1 * ($B89*_c+'Input spectra'!$Q88))</f>
        <v>0</v>
      </c>
      <c r="EP89">
        <f>EP$2*EXP(- EP$1 * ($B89*_c+'Input spectra'!$Q88))</f>
        <v>0</v>
      </c>
      <c r="EQ89">
        <f>EQ$2*EXP(- EQ$1 * ($B89*_c+'Input spectra'!$Q88))</f>
        <v>0</v>
      </c>
      <c r="ER89">
        <f>ER$2*EXP(- ER$1 * ($B89*_c+'Input spectra'!$Q88))</f>
        <v>0</v>
      </c>
      <c r="ES89">
        <f>ES$2*EXP(- ES$1 * ($B89*_c+'Input spectra'!$Q88))</f>
        <v>0</v>
      </c>
      <c r="ET89">
        <f>ET$2*EXP(- ET$1 * ($B89*_c+'Input spectra'!$Q88))</f>
        <v>0</v>
      </c>
      <c r="EU89">
        <f>EU$2*EXP(- EU$1 * ($B89*_c+'Input spectra'!$Q88))</f>
        <v>0</v>
      </c>
      <c r="EV89">
        <f>EV$2*EXP(- EV$1 * ($B89*_c+'Input spectra'!$Q88))</f>
        <v>0</v>
      </c>
      <c r="EW89">
        <f>EW$2*EXP(- EW$1 * ($B89*_c+'Input spectra'!$Q88))</f>
        <v>0</v>
      </c>
      <c r="EY89">
        <f t="shared" si="1"/>
        <v>0.87758886449118501</v>
      </c>
      <c r="FB89">
        <f>(1-EXP(-(B89*_c+'Input spectra'!$Q88)*_t))/2</f>
        <v>1.1351443949323747E-2</v>
      </c>
      <c r="FC89">
        <f>LN(1-FB89)/(-(B89*_c+'Input spectra'!$Q88))</f>
        <v>0.24856474612392718</v>
      </c>
    </row>
    <row r="90" spans="1:159" x14ac:dyDescent="0.25">
      <c r="A90">
        <v>715</v>
      </c>
      <c r="B90">
        <f>'Input spectra'!B89</f>
        <v>0</v>
      </c>
      <c r="C90">
        <f>C$2*EXP(- C$1 * ($B90*_c+'Input spectra'!$Q89))</f>
        <v>2.0653927966864227E-2</v>
      </c>
      <c r="D90">
        <f>D$2*EXP(- D$1 * ($B90*_c+'Input spectra'!$Q89))</f>
        <v>2.0409875964465675E-2</v>
      </c>
      <c r="E90">
        <f>E$2*EXP(- E$1 * ($B90*_c+'Input spectra'!$Q89))</f>
        <v>2.016762232985984E-2</v>
      </c>
      <c r="F90">
        <f>F$2*EXP(- F$1 * ($B90*_c+'Input spectra'!$Q89))</f>
        <v>1.9927155727131753E-2</v>
      </c>
      <c r="G90">
        <f>G$2*EXP(- G$1 * ($B90*_c+'Input spectra'!$Q89))</f>
        <v>1.968846488639895E-2</v>
      </c>
      <c r="H90">
        <f>H$2*EXP(- H$1 * ($B90*_c+'Input spectra'!$Q89))</f>
        <v>1.9451538603444805E-2</v>
      </c>
      <c r="I90">
        <f>I$2*EXP(- I$1 * ($B90*_c+'Input spectra'!$Q89))</f>
        <v>1.9216365739353761E-2</v>
      </c>
      <c r="J90">
        <f>J$2*EXP(- J$1 * ($B90*_c+'Input spectra'!$Q89))</f>
        <v>1.8982935220148586E-2</v>
      </c>
      <c r="K90">
        <f>K$2*EXP(- K$1 * ($B90*_c+'Input spectra'!$Q89))</f>
        <v>1.8751236036429548E-2</v>
      </c>
      <c r="L90">
        <f>L$2*EXP(- L$1 * ($B90*_c+'Input spectra'!$Q89))</f>
        <v>1.8521257243015558E-2</v>
      </c>
      <c r="M90">
        <f>M$2*EXP(- M$1 * ($B90*_c+'Input spectra'!$Q89))</f>
        <v>1.8292987958587206E-2</v>
      </c>
      <c r="N90">
        <f>N$2*EXP(- N$1 * ($B90*_c+'Input spectra'!$Q89))</f>
        <v>1.8066417365331738E-2</v>
      </c>
      <c r="O90">
        <f>O$2*EXP(- O$1 * ($B90*_c+'Input spectra'!$Q89))</f>
        <v>1.784153470858996E-2</v>
      </c>
      <c r="P90">
        <f>P$2*EXP(- P$1 * ($B90*_c+'Input spectra'!$Q89))</f>
        <v>1.7618329296505027E-2</v>
      </c>
      <c r="Q90">
        <f>Q$2*EXP(- Q$1 * ($B90*_c+'Input spectra'!$Q89))</f>
        <v>1.7396790499673104E-2</v>
      </c>
      <c r="R90">
        <f>R$2*EXP(- R$1 * ($B90*_c+'Input spectra'!$Q89))</f>
        <v>1.7176907750795944E-2</v>
      </c>
      <c r="S90">
        <f>S$2*EXP(- S$1 * ($B90*_c+'Input spectra'!$Q89))</f>
        <v>1.6958670544335318E-2</v>
      </c>
      <c r="T90">
        <f>T$2*EXP(- T$1 * ($B90*_c+'Input spectra'!$Q89))</f>
        <v>1.6742068436169297E-2</v>
      </c>
      <c r="U90">
        <f>U$2*EXP(- U$1 * ($B90*_c+'Input spectra'!$Q89))</f>
        <v>1.65270910432504E-2</v>
      </c>
      <c r="V90">
        <f>V$2*EXP(- V$1 * ($B90*_c+'Input spectra'!$Q89))</f>
        <v>1.6313728043265592E-2</v>
      </c>
      <c r="W90">
        <f>W$2*EXP(- W$1 * ($B90*_c+'Input spectra'!$Q89))</f>
        <v>1.6101969174298087E-2</v>
      </c>
      <c r="X90">
        <f>X$2*EXP(- X$1 * ($B90*_c+'Input spectra'!$Q89))</f>
        <v>1.5891804234490988E-2</v>
      </c>
      <c r="Y90">
        <f>Y$2*EXP(- Y$1 * ($B90*_c+'Input spectra'!$Q89))</f>
        <v>1.5683223081712751E-2</v>
      </c>
      <c r="Z90">
        <f>Z$2*EXP(- Z$1 * ($B90*_c+'Input spectra'!$Q89))</f>
        <v>1.5476215633224419E-2</v>
      </c>
      <c r="AA90">
        <f>AA$2*EXP(- AA$1 * ($B90*_c+'Input spectra'!$Q89))</f>
        <v>1.5270771865348689E-2</v>
      </c>
      <c r="AB90">
        <f>AB$2*EXP(- AB$1 * ($B90*_c+'Input spectra'!$Q89))</f>
        <v>1.506688181314075E-2</v>
      </c>
      <c r="AC90">
        <f>AC$2*EXP(- AC$1 * ($B90*_c+'Input spectra'!$Q89))</f>
        <v>1.486453557006086E-2</v>
      </c>
      <c r="AD90">
        <f>AD$2*EXP(- AD$1 * ($B90*_c+'Input spectra'!$Q89))</f>
        <v>1.466372328764875E-2</v>
      </c>
      <c r="AE90">
        <f>AE$2*EXP(- AE$1 * ($B90*_c+'Input spectra'!$Q89))</f>
        <v>1.4464435175199748E-2</v>
      </c>
      <c r="AF90">
        <f>AF$2*EXP(- AF$1 * ($B90*_c+'Input spectra'!$Q89))</f>
        <v>1.4266661499442626E-2</v>
      </c>
      <c r="AG90">
        <f>AG$2*EXP(- AG$1 * ($B90*_c+'Input spectra'!$Q89))</f>
        <v>1.4070392584219257E-2</v>
      </c>
      <c r="AH90">
        <f>AH$2*EXP(- AH$1 * ($B90*_c+'Input spectra'!$Q89))</f>
        <v>1.3875618810165927E-2</v>
      </c>
      <c r="AI90">
        <f>AI$2*EXP(- AI$1 * ($B90*_c+'Input spectra'!$Q89))</f>
        <v>1.3682330614396407E-2</v>
      </c>
      <c r="AJ90">
        <f>AJ$2*EXP(- AJ$1 * ($B90*_c+'Input spectra'!$Q89))</f>
        <v>1.3490518490186714E-2</v>
      </c>
      <c r="AK90">
        <f>AK$2*EXP(- AK$1 * ($B90*_c+'Input spectra'!$Q89))</f>
        <v>1.3300172986661604E-2</v>
      </c>
      <c r="AL90">
        <f>AL$2*EXP(- AL$1 * ($B90*_c+'Input spectra'!$Q89))</f>
        <v>1.3111284708482723E-2</v>
      </c>
      <c r="AM90">
        <f>AM$2*EXP(- AM$1 * ($B90*_c+'Input spectra'!$Q89))</f>
        <v>1.292384431553845E-2</v>
      </c>
      <c r="AN90">
        <f>AN$2*EXP(- AN$1 * ($B90*_c+'Input spectra'!$Q89))</f>
        <v>1.2737842522635436E-2</v>
      </c>
      <c r="AO90">
        <f>AO$2*EXP(- AO$1 * ($B90*_c+'Input spectra'!$Q89))</f>
        <v>1.2553270099191792E-2</v>
      </c>
      <c r="AP90">
        <f>AP$2*EXP(- AP$1 * ($B90*_c+'Input spectra'!$Q89))</f>
        <v>1.2370117868931909E-2</v>
      </c>
      <c r="AQ90">
        <f>AQ$2*EXP(- AQ$1 * ($B90*_c+'Input spectra'!$Q89))</f>
        <v>1.218837670958299E-2</v>
      </c>
      <c r="AR90">
        <f>AR$2*EXP(- AR$1 * ($B90*_c+'Input spectra'!$Q89))</f>
        <v>1.2008037552573163E-2</v>
      </c>
      <c r="AS90">
        <f>AS$2*EXP(- AS$1 * ($B90*_c+'Input spectra'!$Q89))</f>
        <v>1.1829091382731234E-2</v>
      </c>
      <c r="AT90">
        <f>AT$2*EXP(- AT$1 * ($B90*_c+'Input spectra'!$Q89))</f>
        <v>1.1651529237988104E-2</v>
      </c>
      <c r="AU90">
        <f>AU$2*EXP(- AU$1 * ($B90*_c+'Input spectra'!$Q89))</f>
        <v>1.1475342209079746E-2</v>
      </c>
      <c r="AV90">
        <f>AV$2*EXP(- AV$1 * ($B90*_c+'Input spectra'!$Q89))</f>
        <v>1.130052143925182E-2</v>
      </c>
      <c r="AW90">
        <f>AW$2*EXP(- AW$1 * ($B90*_c+'Input spectra'!$Q89))</f>
        <v>1.0044357857762911E-2</v>
      </c>
      <c r="AX90">
        <f>AX$2*EXP(- AX$1 * ($B90*_c+'Input spectra'!$Q89))</f>
        <v>8.5817539301623613E-3</v>
      </c>
      <c r="AY90">
        <f>AY$2*EXP(- AY$1 * ($B90*_c+'Input spectra'!$Q89))</f>
        <v>7.7244042312144285E-3</v>
      </c>
      <c r="AZ90">
        <f>AZ$2*EXP(- AZ$1 * ($B90*_c+'Input spectra'!$Q89))</f>
        <v>7.0749881357418214E-3</v>
      </c>
      <c r="BA90">
        <f>BA$2*EXP(- BA$1 * ($B90*_c+'Input spectra'!$Q89))</f>
        <v>6.544364379097503E-3</v>
      </c>
      <c r="BB90">
        <f>BB$2*EXP(- BB$1 * ($B90*_c+'Input spectra'!$Q89))</f>
        <v>6.0938913609938274E-3</v>
      </c>
      <c r="BC90">
        <f>BC$2*EXP(- BC$1 * ($B90*_c+'Input spectra'!$Q89))</f>
        <v>5.7023950180818935E-3</v>
      </c>
      <c r="BD90">
        <f>BD$2*EXP(- BD$1 * ($B90*_c+'Input spectra'!$Q89))</f>
        <v>5.3566750675351424E-3</v>
      </c>
      <c r="BE90">
        <f>BE$2*EXP(- BE$1 * ($B90*_c+'Input spectra'!$Q89))</f>
        <v>5.0477935754837822E-3</v>
      </c>
      <c r="BF90">
        <f>BF$2*EXP(- BF$1 * ($B90*_c+'Input spectra'!$Q89))</f>
        <v>4.7693404261932226E-3</v>
      </c>
      <c r="BG90">
        <f>BG$2*EXP(- BG$1 * ($B90*_c+'Input spectra'!$Q89))</f>
        <v>4.5165198538234651E-3</v>
      </c>
      <c r="BH90">
        <f>BH$2*EXP(- BH$1 * ($B90*_c+'Input spectra'!$Q89))</f>
        <v>4.2856259815556939E-3</v>
      </c>
      <c r="BI90">
        <f>BI$2*EXP(- BI$1 * ($B90*_c+'Input spectra'!$Q89))</f>
        <v>4.0737212679806036E-3</v>
      </c>
      <c r="BJ90">
        <f>BJ$2*EXP(- BJ$1 * ($B90*_c+'Input spectra'!$Q89))</f>
        <v>3.878428889595682E-3</v>
      </c>
      <c r="BK90">
        <f>BK$2*EXP(- BK$1 * ($B90*_c+'Input spectra'!$Q89))</f>
        <v>3.6977929580107906E-3</v>
      </c>
      <c r="BL90">
        <f>BL$2*EXP(- BL$1 * ($B90*_c+'Input spectra'!$Q89))</f>
        <v>3.5301810978812572E-3</v>
      </c>
      <c r="BM90">
        <f>BM$2*EXP(- BM$1 * ($B90*_c+'Input spectra'!$Q89))</f>
        <v>3.3742145485381437E-3</v>
      </c>
      <c r="BN90">
        <f>BN$2*EXP(- BN$1 * ($B90*_c+'Input spectra'!$Q89))</f>
        <v>3.2287167589712981E-3</v>
      </c>
      <c r="BO90">
        <f>BO$2*EXP(- BO$1 * ($B90*_c+'Input spectra'!$Q89))</f>
        <v>3.092674770785188E-3</v>
      </c>
      <c r="BP90">
        <f>BP$2*EXP(- BP$1 * ($B90*_c+'Input spectra'!$Q89))</f>
        <v>2.9652096667389912E-3</v>
      </c>
      <c r="BQ90">
        <f>BQ$2*EXP(- BQ$1 * ($B90*_c+'Input spectra'!$Q89))</f>
        <v>2.8455535874054869E-3</v>
      </c>
      <c r="BR90">
        <f>BR$2*EXP(- BR$1 * ($B90*_c+'Input spectra'!$Q89))</f>
        <v>2.7330315986826576E-3</v>
      </c>
      <c r="BS90">
        <f>BS$2*EXP(- BS$1 * ($B90*_c+'Input spectra'!$Q89))</f>
        <v>2.6270472034224932E-3</v>
      </c>
      <c r="BT90">
        <f>BT$2*EXP(- BT$1 * ($B90*_c+'Input spectra'!$Q89))</f>
        <v>2.5270706326110891E-3</v>
      </c>
      <c r="BU90">
        <f>BU$2*EXP(- BU$1 * ($B90*_c+'Input spectra'!$Q89))</f>
        <v>2.4326292858273557E-3</v>
      </c>
      <c r="BV90">
        <f>BV$2*EXP(- BV$1 * ($B90*_c+'Input spectra'!$Q89))</f>
        <v>2.3432998542542464E-3</v>
      </c>
      <c r="BW90">
        <f>BW$2*EXP(- BW$1 * ($B90*_c+'Input spectra'!$Q89))</f>
        <v>2.25870177568424E-3</v>
      </c>
      <c r="BX90">
        <f>BX$2*EXP(- BX$1 * ($B90*_c+'Input spectra'!$Q89))</f>
        <v>2.1784917547909861E-3</v>
      </c>
      <c r="BY90">
        <f>BY$2*EXP(- BY$1 * ($B90*_c+'Input spectra'!$Q89))</f>
        <v>2.102359143313443E-3</v>
      </c>
      <c r="BZ90">
        <f>BZ$2*EXP(- BZ$1 * ($B90*_c+'Input spectra'!$Q89))</f>
        <v>2.0300220203307109E-3</v>
      </c>
      <c r="CA90">
        <f>CA$2*EXP(- CA$1 * ($B90*_c+'Input spectra'!$Q89))</f>
        <v>1.9612238469980366E-3</v>
      </c>
      <c r="CB90">
        <f>CB$2*EXP(- CB$1 * ($B90*_c+'Input spectra'!$Q89))</f>
        <v>1.8957305960806091E-3</v>
      </c>
      <c r="CC90">
        <f>CC$2*EXP(- CC$1 * ($B90*_c+'Input spectra'!$Q89))</f>
        <v>1.8333282765465903E-3</v>
      </c>
      <c r="CD90">
        <f>CD$2*EXP(- CD$1 * ($B90*_c+'Input spectra'!$Q89))</f>
        <v>1.7738207889176807E-3</v>
      </c>
      <c r="CE90">
        <f>CE$2*EXP(- CE$1 * ($B90*_c+'Input spectra'!$Q89))</f>
        <v>1.7170280591427385E-3</v>
      </c>
      <c r="CF90">
        <f>CF$2*EXP(- CF$1 * ($B90*_c+'Input spectra'!$Q89))</f>
        <v>1.6627844082720584E-3</v>
      </c>
      <c r="CG90">
        <f>CG$2*EXP(- CG$1 * ($B90*_c+'Input spectra'!$Q89))</f>
        <v>1.6109371227665671E-3</v>
      </c>
      <c r="CH90">
        <f>CH$2*EXP(- CH$1 * ($B90*_c+'Input spectra'!$Q89))</f>
        <v>1.5613451963231494E-3</v>
      </c>
      <c r="CI90">
        <f>CI$2*EXP(- CI$1 * ($B90*_c+'Input spectra'!$Q89))</f>
        <v>1.513878218969494E-3</v>
      </c>
      <c r="CJ90">
        <f>CJ$2*EXP(- CJ$1 * ($B90*_c+'Input spectra'!$Q89))</f>
        <v>1.4684153931326222E-3</v>
      </c>
      <c r="CK90">
        <f>CK$2*EXP(- CK$1 * ($B90*_c+'Input spectra'!$Q89))</f>
        <v>1.4248446596083276E-3</v>
      </c>
      <c r="CL90">
        <f>CL$2*EXP(- CL$1 * ($B90*_c+'Input spectra'!$Q89))</f>
        <v>1.3830619190031287E-3</v>
      </c>
      <c r="CM90">
        <f>CM$2*EXP(- CM$1 * ($B90*_c+'Input spectra'!$Q89))</f>
        <v>1.3429703364015756E-3</v>
      </c>
      <c r="CN90">
        <f>CN$2*EXP(- CN$1 * ($B90*_c+'Input spectra'!$Q89))</f>
        <v>1.3044797188201103E-3</v>
      </c>
      <c r="CO90">
        <f>CO$2*EXP(- CO$1 * ($B90*_c+'Input spectra'!$Q89))</f>
        <v>1.2675059565151134E-3</v>
      </c>
      <c r="CP90">
        <f>CP$2*EXP(- CP$1 * ($B90*_c+'Input spectra'!$Q89))</f>
        <v>1.2319705204734267E-3</v>
      </c>
      <c r="CQ90">
        <f>CQ$2*EXP(- CQ$1 * ($B90*_c+'Input spectra'!$Q89))</f>
        <v>7.9307680842806904E-4</v>
      </c>
      <c r="CR90">
        <f>CR$2*EXP(- CR$1 * ($B90*_c+'Input spectra'!$Q89))</f>
        <v>5.1504355026096003E-4</v>
      </c>
      <c r="CS90">
        <f>CS$2*EXP(- CS$1 * ($B90*_c+'Input spectra'!$Q89))</f>
        <v>3.566374850263145E-4</v>
      </c>
      <c r="CT90">
        <f>CT$2*EXP(- CT$1 * ($B90*_c+'Input spectra'!$Q89))</f>
        <v>2.4806327030672332E-4</v>
      </c>
      <c r="CU90">
        <f>CU$2*EXP(- CU$1 * ($B90*_c+'Input spectra'!$Q89))</f>
        <v>1.6935552436275552E-4</v>
      </c>
      <c r="CV90">
        <f>CV$2*EXP(- CV$1 * ($B90*_c+'Input spectra'!$Q89))</f>
        <v>1.1131029251739854E-4</v>
      </c>
      <c r="CW90">
        <f>CW$2*EXP(- CW$1 * ($B90*_c+'Input spectra'!$Q89))</f>
        <v>6.8732027569815211E-5</v>
      </c>
      <c r="CX90">
        <f>CX$2*EXP(- CX$1 * ($B90*_c+'Input spectra'!$Q89))</f>
        <v>3.8322065683890249E-5</v>
      </c>
      <c r="CY90">
        <f>CY$2*EXP(- CY$1 * ($B90*_c+'Input spectra'!$Q89))</f>
        <v>1.7816833129124598E-5</v>
      </c>
      <c r="CZ90">
        <f>CZ$2*EXP(- CZ$1 * ($B90*_c+'Input spectra'!$Q89))</f>
        <v>5.5745704086221747E-6</v>
      </c>
      <c r="DA90">
        <f>DA$2*EXP(- DA$1 * ($B90*_c+'Input spectra'!$Q89))</f>
        <v>3.5405396162953394E-7</v>
      </c>
      <c r="DB90">
        <f>DB$2*EXP(- DB$1 * ($B90*_c+'Input spectra'!$Q89))</f>
        <v>0</v>
      </c>
      <c r="DC90">
        <f>DC$2*EXP(- DC$1 * ($B90*_c+'Input spectra'!$Q89))</f>
        <v>0</v>
      </c>
      <c r="DD90">
        <f>DD$2*EXP(- DD$1 * ($B90*_c+'Input spectra'!$Q89))</f>
        <v>0</v>
      </c>
      <c r="DE90">
        <f>DE$2*EXP(- DE$1 * ($B90*_c+'Input spectra'!$Q89))</f>
        <v>0</v>
      </c>
      <c r="DF90">
        <f>DF$2*EXP(- DF$1 * ($B90*_c+'Input spectra'!$Q89))</f>
        <v>0</v>
      </c>
      <c r="DG90">
        <f>DG$2*EXP(- DG$1 * ($B90*_c+'Input spectra'!$Q89))</f>
        <v>0</v>
      </c>
      <c r="DH90">
        <f>DH$2*EXP(- DH$1 * ($B90*_c+'Input spectra'!$Q89))</f>
        <v>0</v>
      </c>
      <c r="DI90">
        <f>DI$2*EXP(- DI$1 * ($B90*_c+'Input spectra'!$Q89))</f>
        <v>0</v>
      </c>
      <c r="DJ90">
        <f>DJ$2*EXP(- DJ$1 * ($B90*_c+'Input spectra'!$Q89))</f>
        <v>0</v>
      </c>
      <c r="DK90">
        <f>DK$2*EXP(- DK$1 * ($B90*_c+'Input spectra'!$Q89))</f>
        <v>0</v>
      </c>
      <c r="DL90">
        <f>DL$2*EXP(- DL$1 * ($B90*_c+'Input spectra'!$Q89))</f>
        <v>0</v>
      </c>
      <c r="DM90">
        <f>DM$2*EXP(- DM$1 * ($B90*_c+'Input spectra'!$Q89))</f>
        <v>0</v>
      </c>
      <c r="DN90">
        <f>DN$2*EXP(- DN$1 * ($B90*_c+'Input spectra'!$Q89))</f>
        <v>0</v>
      </c>
      <c r="DO90">
        <f>DO$2*EXP(- DO$1 * ($B90*_c+'Input spectra'!$Q89))</f>
        <v>0</v>
      </c>
      <c r="DP90">
        <f>DP$2*EXP(- DP$1 * ($B90*_c+'Input spectra'!$Q89))</f>
        <v>0</v>
      </c>
      <c r="DQ90">
        <f>DQ$2*EXP(- DQ$1 * ($B90*_c+'Input spectra'!$Q89))</f>
        <v>0</v>
      </c>
      <c r="DR90">
        <f>DR$2*EXP(- DR$1 * ($B90*_c+'Input spectra'!$Q89))</f>
        <v>0</v>
      </c>
      <c r="DS90">
        <f>DS$2*EXP(- DS$1 * ($B90*_c+'Input spectra'!$Q89))</f>
        <v>0</v>
      </c>
      <c r="DT90">
        <f>DT$2*EXP(- DT$1 * ($B90*_c+'Input spectra'!$Q89))</f>
        <v>0</v>
      </c>
      <c r="DU90">
        <f>DU$2*EXP(- DU$1 * ($B90*_c+'Input spectra'!$Q89))</f>
        <v>0</v>
      </c>
      <c r="DV90">
        <f>DV$2*EXP(- DV$1 * ($B90*_c+'Input spectra'!$Q89))</f>
        <v>0</v>
      </c>
      <c r="DW90">
        <f>DW$2*EXP(- DW$1 * ($B90*_c+'Input spectra'!$Q89))</f>
        <v>0</v>
      </c>
      <c r="DX90">
        <f>DX$2*EXP(- DX$1 * ($B90*_c+'Input spectra'!$Q89))</f>
        <v>0</v>
      </c>
      <c r="DY90">
        <f>DY$2*EXP(- DY$1 * ($B90*_c+'Input spectra'!$Q89))</f>
        <v>0</v>
      </c>
      <c r="DZ90">
        <f>DZ$2*EXP(- DZ$1 * ($B90*_c+'Input spectra'!$Q89))</f>
        <v>0</v>
      </c>
      <c r="EA90">
        <f>EA$2*EXP(- EA$1 * ($B90*_c+'Input spectra'!$Q89))</f>
        <v>0</v>
      </c>
      <c r="EB90">
        <f>EB$2*EXP(- EB$1 * ($B90*_c+'Input spectra'!$Q89))</f>
        <v>0</v>
      </c>
      <c r="EC90">
        <f>EC$2*EXP(- EC$1 * ($B90*_c+'Input spectra'!$Q89))</f>
        <v>0</v>
      </c>
      <c r="ED90">
        <f>ED$2*EXP(- ED$1 * ($B90*_c+'Input spectra'!$Q89))</f>
        <v>0</v>
      </c>
      <c r="EE90">
        <f>EE$2*EXP(- EE$1 * ($B90*_c+'Input spectra'!$Q89))</f>
        <v>0</v>
      </c>
      <c r="EF90">
        <f>EF$2*EXP(- EF$1 * ($B90*_c+'Input spectra'!$Q89))</f>
        <v>0</v>
      </c>
      <c r="EG90">
        <f>EG$2*EXP(- EG$1 * ($B90*_c+'Input spectra'!$Q89))</f>
        <v>0</v>
      </c>
      <c r="EH90">
        <f>EH$2*EXP(- EH$1 * ($B90*_c+'Input spectra'!$Q89))</f>
        <v>0</v>
      </c>
      <c r="EI90">
        <f>EI$2*EXP(- EI$1 * ($B90*_c+'Input spectra'!$Q89))</f>
        <v>0</v>
      </c>
      <c r="EJ90">
        <f>EJ$2*EXP(- EJ$1 * ($B90*_c+'Input spectra'!$Q89))</f>
        <v>0</v>
      </c>
      <c r="EK90">
        <f>EK$2*EXP(- EK$1 * ($B90*_c+'Input spectra'!$Q89))</f>
        <v>0</v>
      </c>
      <c r="EL90">
        <f>EL$2*EXP(- EL$1 * ($B90*_c+'Input spectra'!$Q89))</f>
        <v>0</v>
      </c>
      <c r="EM90">
        <f>EM$2*EXP(- EM$1 * ($B90*_c+'Input spectra'!$Q89))</f>
        <v>0</v>
      </c>
      <c r="EN90">
        <f>EN$2*EXP(- EN$1 * ($B90*_c+'Input spectra'!$Q89))</f>
        <v>0</v>
      </c>
      <c r="EO90">
        <f>EO$2*EXP(- EO$1 * ($B90*_c+'Input spectra'!$Q89))</f>
        <v>0</v>
      </c>
      <c r="EP90">
        <f>EP$2*EXP(- EP$1 * ($B90*_c+'Input spectra'!$Q89))</f>
        <v>0</v>
      </c>
      <c r="EQ90">
        <f>EQ$2*EXP(- EQ$1 * ($B90*_c+'Input spectra'!$Q89))</f>
        <v>0</v>
      </c>
      <c r="ER90">
        <f>ER$2*EXP(- ER$1 * ($B90*_c+'Input spectra'!$Q89))</f>
        <v>0</v>
      </c>
      <c r="ES90">
        <f>ES$2*EXP(- ES$1 * ($B90*_c+'Input spectra'!$Q89))</f>
        <v>0</v>
      </c>
      <c r="ET90">
        <f>ET$2*EXP(- ET$1 * ($B90*_c+'Input spectra'!$Q89))</f>
        <v>0</v>
      </c>
      <c r="EU90">
        <f>EU$2*EXP(- EU$1 * ($B90*_c+'Input spectra'!$Q89))</f>
        <v>0</v>
      </c>
      <c r="EV90">
        <f>EV$2*EXP(- EV$1 * ($B90*_c+'Input spectra'!$Q89))</f>
        <v>0</v>
      </c>
      <c r="EW90">
        <f>EW$2*EXP(- EW$1 * ($B90*_c+'Input spectra'!$Q89))</f>
        <v>0</v>
      </c>
      <c r="EY90">
        <f t="shared" si="1"/>
        <v>0.87796228636189888</v>
      </c>
      <c r="FB90">
        <f>(1-EXP(-(B90*_c+'Input spectra'!$Q89)*_t))/2</f>
        <v>1.1313571991014959E-2</v>
      </c>
      <c r="FC90">
        <f>LN(1-FB90)/(-(B90*_c+'Input spectra'!$Q89))</f>
        <v>0.24856958958483394</v>
      </c>
    </row>
    <row r="91" spans="1:159" x14ac:dyDescent="0.25">
      <c r="A91">
        <v>720</v>
      </c>
      <c r="B91">
        <f>'Input spectra'!B90</f>
        <v>0</v>
      </c>
      <c r="C91">
        <f>C$2*EXP(- C$1 * ($B91*_c+'Input spectra'!$Q90))</f>
        <v>2.0653927966864227E-2</v>
      </c>
      <c r="D91">
        <f>D$2*EXP(- D$1 * ($B91*_c+'Input spectra'!$Q90))</f>
        <v>2.0410192321896909E-2</v>
      </c>
      <c r="E91">
        <f>E$2*EXP(- E$1 * ($B91*_c+'Input spectra'!$Q90))</f>
        <v>2.016824753960168E-2</v>
      </c>
      <c r="F91">
        <f>F$2*EXP(- F$1 * ($B91*_c+'Input spectra'!$Q90))</f>
        <v>1.9928082366988457E-2</v>
      </c>
      <c r="G91">
        <f>G$2*EXP(- G$1 * ($B91*_c+'Input spectra'!$Q90))</f>
        <v>1.9689685616403472E-2</v>
      </c>
      <c r="H91">
        <f>H$2*EXP(- H$1 * ($B91*_c+'Input spectra'!$Q90))</f>
        <v>1.9453046165167662E-2</v>
      </c>
      <c r="I91">
        <f>I$2*EXP(- I$1 * ($B91*_c+'Input spectra'!$Q90))</f>
        <v>1.9218152955216946E-2</v>
      </c>
      <c r="J91">
        <f>J$2*EXP(- J$1 * ($B91*_c+'Input spectra'!$Q90))</f>
        <v>1.8984994992744468E-2</v>
      </c>
      <c r="K91">
        <f>K$2*EXP(- K$1 * ($B91*_c+'Input spectra'!$Q90))</f>
        <v>1.8753561347844734E-2</v>
      </c>
      <c r="L91">
        <f>L$2*EXP(- L$1 * ($B91*_c+'Input spectra'!$Q90))</f>
        <v>1.8523841154159674E-2</v>
      </c>
      <c r="M91">
        <f>M$2*EXP(- M$1 * ($B91*_c+'Input spectra'!$Q90))</f>
        <v>1.8295823608526596E-2</v>
      </c>
      <c r="N91">
        <f>N$2*EXP(- N$1 * ($B91*_c+'Input spectra'!$Q90))</f>
        <v>1.8069497970628012E-2</v>
      </c>
      <c r="O91">
        <f>O$2*EXP(- O$1 * ($B91*_c+'Input spectra'!$Q90))</f>
        <v>1.7844853562643374E-2</v>
      </c>
      <c r="P91">
        <f>P$2*EXP(- P$1 * ($B91*_c+'Input spectra'!$Q90))</f>
        <v>1.762187976890266E-2</v>
      </c>
      <c r="Q91">
        <f>Q$2*EXP(- Q$1 * ($B91*_c+'Input spectra'!$Q90))</f>
        <v>1.7400566035541798E-2</v>
      </c>
      <c r="R91">
        <f>R$2*EXP(- R$1 * ($B91*_c+'Input spectra'!$Q90))</f>
        <v>1.7180901870160005E-2</v>
      </c>
      <c r="S91">
        <f>S$2*EXP(- S$1 * ($B91*_c+'Input spectra'!$Q90))</f>
        <v>1.6962876841478885E-2</v>
      </c>
      <c r="T91">
        <f>T$2*EXP(- T$1 * ($B91*_c+'Input spectra'!$Q90))</f>
        <v>1.6746480579003391E-2</v>
      </c>
      <c r="U91">
        <f>U$2*EXP(- U$1 * ($B91*_c+'Input spectra'!$Q90))</f>
        <v>1.6531702772684648E-2</v>
      </c>
      <c r="V91">
        <f>V$2*EXP(- V$1 * ($B91*_c+'Input spectra'!$Q90))</f>
        <v>1.6318533172584505E-2</v>
      </c>
      <c r="W91">
        <f>W$2*EXP(- W$1 * ($B91*_c+'Input spectra'!$Q90))</f>
        <v>1.6106961588541954E-2</v>
      </c>
      <c r="X91">
        <f>X$2*EXP(- X$1 * ($B91*_c+'Input spectra'!$Q90))</f>
        <v>1.5896977889841318E-2</v>
      </c>
      <c r="Y91">
        <f>Y$2*EXP(- Y$1 * ($B91*_c+'Input spectra'!$Q90))</f>
        <v>1.5688572004882211E-2</v>
      </c>
      <c r="Z91">
        <f>Z$2*EXP(- Z$1 * ($B91*_c+'Input spectra'!$Q90))</f>
        <v>1.5481733920851273E-2</v>
      </c>
      <c r="AA91">
        <f>AA$2*EXP(- AA$1 * ($B91*_c+'Input spectra'!$Q90))</f>
        <v>1.5276453683395705E-2</v>
      </c>
      <c r="AB91">
        <f>AB$2*EXP(- AB$1 * ($B91*_c+'Input spectra'!$Q90))</f>
        <v>1.5072721396298502E-2</v>
      </c>
      <c r="AC91">
        <f>AC$2*EXP(- AC$1 * ($B91*_c+'Input spectra'!$Q90))</f>
        <v>1.4870527221155462E-2</v>
      </c>
      <c r="AD91">
        <f>AD$2*EXP(- AD$1 * ($B91*_c+'Input spectra'!$Q90))</f>
        <v>1.4669861377053939E-2</v>
      </c>
      <c r="AE91">
        <f>AE$2*EXP(- AE$1 * ($B91*_c+'Input spectra'!$Q90))</f>
        <v>1.4470714140253308E-2</v>
      </c>
      <c r="AF91">
        <f>AF$2*EXP(- AF$1 * ($B91*_c+'Input spectra'!$Q90))</f>
        <v>1.427307584386713E-2</v>
      </c>
      <c r="AG91">
        <f>AG$2*EXP(- AG$1 * ($B91*_c+'Input spectra'!$Q90))</f>
        <v>1.407693687754708E-2</v>
      </c>
      <c r="AH91">
        <f>AH$2*EXP(- AH$1 * ($B91*_c+'Input spectra'!$Q90))</f>
        <v>1.3882287687168511E-2</v>
      </c>
      <c r="AI91">
        <f>AI$2*EXP(- AI$1 * ($B91*_c+'Input spectra'!$Q90))</f>
        <v>1.3689118774517759E-2</v>
      </c>
      <c r="AJ91">
        <f>AJ$2*EXP(- AJ$1 * ($B91*_c+'Input spectra'!$Q90))</f>
        <v>1.349742069698109E-2</v>
      </c>
      <c r="AK91">
        <f>AK$2*EXP(- AK$1 * ($B91*_c+'Input spectra'!$Q90))</f>
        <v>1.3307184067235361E-2</v>
      </c>
      <c r="AL91">
        <f>AL$2*EXP(- AL$1 * ($B91*_c+'Input spectra'!$Q90))</f>
        <v>1.3118399552940313E-2</v>
      </c>
      <c r="AM91">
        <f>AM$2*EXP(- AM$1 * ($B91*_c+'Input spectra'!$Q90))</f>
        <v>1.2931057876432521E-2</v>
      </c>
      <c r="AN91">
        <f>AN$2*EXP(- AN$1 * ($B91*_c+'Input spectra'!$Q90))</f>
        <v>1.2745149814421021E-2</v>
      </c>
      <c r="AO91">
        <f>AO$2*EXP(- AO$1 * ($B91*_c+'Input spectra'!$Q90))</f>
        <v>1.2560666197684542E-2</v>
      </c>
      <c r="AP91">
        <f>AP$2*EXP(- AP$1 * ($B91*_c+'Input spectra'!$Q90))</f>
        <v>1.2377597910770373E-2</v>
      </c>
      <c r="AQ91">
        <f>AQ$2*EXP(- AQ$1 * ($B91*_c+'Input spectra'!$Q90))</f>
        <v>1.2195935891694881E-2</v>
      </c>
      <c r="AR91">
        <f>AR$2*EXP(- AR$1 * ($B91*_c+'Input spectra'!$Q90))</f>
        <v>1.2015671131645598E-2</v>
      </c>
      <c r="AS91">
        <f>AS$2*EXP(- AS$1 * ($B91*_c+'Input spectra'!$Q90))</f>
        <v>1.1836794674684931E-2</v>
      </c>
      <c r="AT91">
        <f>AT$2*EXP(- AT$1 * ($B91*_c+'Input spectra'!$Q90))</f>
        <v>1.1659297617455492E-2</v>
      </c>
      <c r="AU91">
        <f>AU$2*EXP(- AU$1 * ($B91*_c+'Input spectra'!$Q90))</f>
        <v>1.1483171108886969E-2</v>
      </c>
      <c r="AV91">
        <f>AV$2*EXP(- AV$1 * ($B91*_c+'Input spectra'!$Q90))</f>
        <v>1.1308406349904616E-2</v>
      </c>
      <c r="AW91">
        <f>AW$2*EXP(- AW$1 * ($B91*_c+'Input spectra'!$Q90))</f>
        <v>1.005152208173089E-2</v>
      </c>
      <c r="AX91">
        <f>AX$2*EXP(- AX$1 * ($B91*_c+'Input spectra'!$Q90))</f>
        <v>8.5880080532895475E-3</v>
      </c>
      <c r="AY91">
        <f>AY$2*EXP(- AY$1 * ($B91*_c+'Input spectra'!$Q90))</f>
        <v>7.7301533609386774E-3</v>
      </c>
      <c r="AZ91">
        <f>AZ$2*EXP(- AZ$1 * ($B91*_c+'Input spectra'!$Q90))</f>
        <v>7.0803636626478317E-3</v>
      </c>
      <c r="BA91">
        <f>BA$2*EXP(- BA$1 * ($B91*_c+'Input spectra'!$Q90))</f>
        <v>6.5494382578707615E-3</v>
      </c>
      <c r="BB91">
        <f>BB$2*EXP(- BB$1 * ($B91*_c+'Input spectra'!$Q90))</f>
        <v>6.0987105156085292E-3</v>
      </c>
      <c r="BC91">
        <f>BC$2*EXP(- BC$1 * ($B91*_c+'Input spectra'!$Q90))</f>
        <v>5.7069930288602497E-3</v>
      </c>
      <c r="BD91">
        <f>BD$2*EXP(- BD$1 * ($B91*_c+'Input spectra'!$Q90))</f>
        <v>5.3610774105859052E-3</v>
      </c>
      <c r="BE91">
        <f>BE$2*EXP(- BE$1 * ($B91*_c+'Input spectra'!$Q90))</f>
        <v>5.0520203727869011E-3</v>
      </c>
      <c r="BF91">
        <f>BF$2*EXP(- BF$1 * ($B91*_c+'Input spectra'!$Q90))</f>
        <v>4.7734080469390722E-3</v>
      </c>
      <c r="BG91">
        <f>BG$2*EXP(- BG$1 * ($B91*_c+'Input spectra'!$Q90))</f>
        <v>4.5204419185668398E-3</v>
      </c>
      <c r="BH91">
        <f>BH$2*EXP(- BH$1 * ($B91*_c+'Input spectra'!$Q90))</f>
        <v>4.2894140280081696E-3</v>
      </c>
      <c r="BI91">
        <f>BI$2*EXP(- BI$1 * ($B91*_c+'Input spectra'!$Q90))</f>
        <v>4.0773852121251657E-3</v>
      </c>
      <c r="BJ91">
        <f>BJ$2*EXP(- BJ$1 * ($B91*_c+'Input spectra'!$Q90))</f>
        <v>3.8819773564386234E-3</v>
      </c>
      <c r="BK91">
        <f>BK$2*EXP(- BK$1 * ($B91*_c+'Input spectra'!$Q90))</f>
        <v>3.7012335257632948E-3</v>
      </c>
      <c r="BL91">
        <f>BL$2*EXP(- BL$1 * ($B91*_c+'Input spectra'!$Q90))</f>
        <v>3.5335204826318608E-3</v>
      </c>
      <c r="BM91">
        <f>BM$2*EXP(- BM$1 * ($B91*_c+'Input spectra'!$Q90))</f>
        <v>3.3774587468117928E-3</v>
      </c>
      <c r="BN91">
        <f>BN$2*EXP(- BN$1 * ($B91*_c+'Input spectra'!$Q90))</f>
        <v>3.2318711597369735E-3</v>
      </c>
      <c r="BO91">
        <f>BO$2*EXP(- BO$1 * ($B91*_c+'Input spectra'!$Q90))</f>
        <v>3.0957442448196382E-3</v>
      </c>
      <c r="BP91">
        <f>BP$2*EXP(- BP$1 * ($B91*_c+'Input spectra'!$Q90))</f>
        <v>2.9681986388905468E-3</v>
      </c>
      <c r="BQ91">
        <f>BQ$2*EXP(- BQ$1 * ($B91*_c+'Input spectra'!$Q90))</f>
        <v>2.8484660957301157E-3</v>
      </c>
      <c r="BR91">
        <f>BR$2*EXP(- BR$1 * ($B91*_c+'Input spectra'!$Q90))</f>
        <v>2.7358713433533262E-3</v>
      </c>
      <c r="BS91">
        <f>BS$2*EXP(- BS$1 * ($B91*_c+'Input spectra'!$Q90))</f>
        <v>2.6298175875670944E-3</v>
      </c>
      <c r="BT91">
        <f>BT$2*EXP(- BT$1 * ($B91*_c+'Input spectra'!$Q90))</f>
        <v>2.5297747967047476E-3</v>
      </c>
      <c r="BU91">
        <f>BU$2*EXP(- BU$1 * ($B91*_c+'Input spectra'!$Q90))</f>
        <v>2.4352701368825394E-3</v>
      </c>
      <c r="BV91">
        <f>BV$2*EXP(- BV$1 * ($B91*_c+'Input spectra'!$Q90))</f>
        <v>2.3458800907715949E-3</v>
      </c>
      <c r="BW91">
        <f>BW$2*EXP(- BW$1 * ($B91*_c+'Input spectra'!$Q90))</f>
        <v>2.2612239091182704E-3</v>
      </c>
      <c r="BX91">
        <f>BX$2*EXP(- BX$1 * ($B91*_c+'Input spectra'!$Q90))</f>
        <v>2.1809581281275426E-3</v>
      </c>
      <c r="BY91">
        <f>BY$2*EXP(- BY$1 * ($B91*_c+'Input spectra'!$Q90))</f>
        <v>2.1047719472357101E-3</v>
      </c>
      <c r="BZ91">
        <f>BZ$2*EXP(- BZ$1 * ($B91*_c+'Input spectra'!$Q90))</f>
        <v>2.032383307358139E-3</v>
      </c>
      <c r="CA91">
        <f>CA$2*EXP(- CA$1 * ($B91*_c+'Input spectra'!$Q90))</f>
        <v>1.9635355439104386E-3</v>
      </c>
      <c r="CB91">
        <f>CB$2*EXP(- CB$1 * ($B91*_c+'Input spectra'!$Q90))</f>
        <v>1.8979945148830705E-3</v>
      </c>
      <c r="CC91">
        <f>CC$2*EXP(- CC$1 * ($B91*_c+'Input spectra'!$Q90))</f>
        <v>1.8355461241859219E-3</v>
      </c>
      <c r="CD91">
        <f>CD$2*EXP(- CD$1 * ($B91*_c+'Input spectra'!$Q90))</f>
        <v>1.7759941759252708E-3</v>
      </c>
      <c r="CE91">
        <f>CE$2*EXP(- CE$1 * ($B91*_c+'Input spectra'!$Q90))</f>
        <v>1.7191585073497535E-3</v>
      </c>
      <c r="CF91">
        <f>CF$2*EXP(- CF$1 * ($B91*_c+'Input spectra'!$Q90))</f>
        <v>1.6648733577195325E-3</v>
      </c>
      <c r="CG91">
        <f>CG$2*EXP(- CG$1 * ($B91*_c+'Input spectra'!$Q90))</f>
        <v>1.6129859379137911E-3</v>
      </c>
      <c r="CH91">
        <f>CH$2*EXP(- CH$1 * ($B91*_c+'Input spectra'!$Q90))</f>
        <v>1.5633551716420788E-3</v>
      </c>
      <c r="CI91">
        <f>CI$2*EXP(- CI$1 * ($B91*_c+'Input spectra'!$Q90))</f>
        <v>1.5158505839999335E-3</v>
      </c>
      <c r="CJ91">
        <f>CJ$2*EXP(- CJ$1 * ($B91*_c+'Input spectra'!$Q90))</f>
        <v>1.4703513170621746E-3</v>
      </c>
      <c r="CK91">
        <f>CK$2*EXP(- CK$1 * ($B91*_c+'Input spectra'!$Q90))</f>
        <v>1.4267452554321157E-3</v>
      </c>
      <c r="CL91">
        <f>CL$2*EXP(- CL$1 * ($B91*_c+'Input spectra'!$Q90))</f>
        <v>1.3849282473107646E-3</v>
      </c>
      <c r="CM91">
        <f>CM$2*EXP(- CM$1 * ($B91*_c+'Input spectra'!$Q90))</f>
        <v>1.344803408832499E-3</v>
      </c>
      <c r="CN91">
        <f>CN$2*EXP(- CN$1 * ($B91*_c+'Input spectra'!$Q90))</f>
        <v>1.306280501223048E-3</v>
      </c>
      <c r="CO91">
        <f>CO$2*EXP(- CO$1 * ($B91*_c+'Input spectra'!$Q90))</f>
        <v>1.269275371842853E-3</v>
      </c>
      <c r="CP91">
        <f>CP$2*EXP(- CP$1 * ($B91*_c+'Input spectra'!$Q90))</f>
        <v>1.2337094514401912E-3</v>
      </c>
      <c r="CQ91">
        <f>CQ$2*EXP(- CQ$1 * ($B91*_c+'Input spectra'!$Q90))</f>
        <v>7.9420854950079298E-4</v>
      </c>
      <c r="CR91">
        <f>CR$2*EXP(- CR$1 * ($B91*_c+'Input spectra'!$Q90))</f>
        <v>5.1578652537626816E-4</v>
      </c>
      <c r="CS91">
        <f>CS$2*EXP(- CS$1 * ($B91*_c+'Input spectra'!$Q90))</f>
        <v>3.5715748769833575E-4</v>
      </c>
      <c r="CT91">
        <f>CT$2*EXP(- CT$1 * ($B91*_c+'Input spectra'!$Q90))</f>
        <v>2.4842881473602818E-4</v>
      </c>
      <c r="CU91">
        <f>CU$2*EXP(- CU$1 * ($B91*_c+'Input spectra'!$Q90))</f>
        <v>1.696077144821521E-4</v>
      </c>
      <c r="CV91">
        <f>CV$2*EXP(- CV$1 * ($B91*_c+'Input spectra'!$Q90))</f>
        <v>1.1147777442211249E-4</v>
      </c>
      <c r="CW91">
        <f>CW$2*EXP(- CW$1 * ($B91*_c+'Input spectra'!$Q90))</f>
        <v>6.8836511483318471E-5</v>
      </c>
      <c r="CX91">
        <f>CX$2*EXP(- CX$1 * ($B91*_c+'Input spectra'!$Q90))</f>
        <v>3.8380916389162546E-5</v>
      </c>
      <c r="CY91">
        <f>CY$2*EXP(- CY$1 * ($B91*_c+'Input spectra'!$Q90))</f>
        <v>1.7844470800300977E-5</v>
      </c>
      <c r="CZ91">
        <f>CZ$2*EXP(- CZ$1 * ($B91*_c+'Input spectra'!$Q90))</f>
        <v>5.5833042857656472E-6</v>
      </c>
      <c r="DA91">
        <f>DA$2*EXP(- DA$1 * ($B91*_c+'Input spectra'!$Q90))</f>
        <v>3.5461416703664598E-7</v>
      </c>
      <c r="DB91">
        <f>DB$2*EXP(- DB$1 * ($B91*_c+'Input spectra'!$Q90))</f>
        <v>0</v>
      </c>
      <c r="DC91">
        <f>DC$2*EXP(- DC$1 * ($B91*_c+'Input spectra'!$Q90))</f>
        <v>0</v>
      </c>
      <c r="DD91">
        <f>DD$2*EXP(- DD$1 * ($B91*_c+'Input spectra'!$Q90))</f>
        <v>0</v>
      </c>
      <c r="DE91">
        <f>DE$2*EXP(- DE$1 * ($B91*_c+'Input spectra'!$Q90))</f>
        <v>0</v>
      </c>
      <c r="DF91">
        <f>DF$2*EXP(- DF$1 * ($B91*_c+'Input spectra'!$Q90))</f>
        <v>0</v>
      </c>
      <c r="DG91">
        <f>DG$2*EXP(- DG$1 * ($B91*_c+'Input spectra'!$Q90))</f>
        <v>0</v>
      </c>
      <c r="DH91">
        <f>DH$2*EXP(- DH$1 * ($B91*_c+'Input spectra'!$Q90))</f>
        <v>0</v>
      </c>
      <c r="DI91">
        <f>DI$2*EXP(- DI$1 * ($B91*_c+'Input spectra'!$Q90))</f>
        <v>0</v>
      </c>
      <c r="DJ91">
        <f>DJ$2*EXP(- DJ$1 * ($B91*_c+'Input spectra'!$Q90))</f>
        <v>0</v>
      </c>
      <c r="DK91">
        <f>DK$2*EXP(- DK$1 * ($B91*_c+'Input spectra'!$Q90))</f>
        <v>0</v>
      </c>
      <c r="DL91">
        <f>DL$2*EXP(- DL$1 * ($B91*_c+'Input spectra'!$Q90))</f>
        <v>0</v>
      </c>
      <c r="DM91">
        <f>DM$2*EXP(- DM$1 * ($B91*_c+'Input spectra'!$Q90))</f>
        <v>0</v>
      </c>
      <c r="DN91">
        <f>DN$2*EXP(- DN$1 * ($B91*_c+'Input spectra'!$Q90))</f>
        <v>0</v>
      </c>
      <c r="DO91">
        <f>DO$2*EXP(- DO$1 * ($B91*_c+'Input spectra'!$Q90))</f>
        <v>0</v>
      </c>
      <c r="DP91">
        <f>DP$2*EXP(- DP$1 * ($B91*_c+'Input spectra'!$Q90))</f>
        <v>0</v>
      </c>
      <c r="DQ91">
        <f>DQ$2*EXP(- DQ$1 * ($B91*_c+'Input spectra'!$Q90))</f>
        <v>0</v>
      </c>
      <c r="DR91">
        <f>DR$2*EXP(- DR$1 * ($B91*_c+'Input spectra'!$Q90))</f>
        <v>0</v>
      </c>
      <c r="DS91">
        <f>DS$2*EXP(- DS$1 * ($B91*_c+'Input spectra'!$Q90))</f>
        <v>0</v>
      </c>
      <c r="DT91">
        <f>DT$2*EXP(- DT$1 * ($B91*_c+'Input spectra'!$Q90))</f>
        <v>0</v>
      </c>
      <c r="DU91">
        <f>DU$2*EXP(- DU$1 * ($B91*_c+'Input spectra'!$Q90))</f>
        <v>0</v>
      </c>
      <c r="DV91">
        <f>DV$2*EXP(- DV$1 * ($B91*_c+'Input spectra'!$Q90))</f>
        <v>0</v>
      </c>
      <c r="DW91">
        <f>DW$2*EXP(- DW$1 * ($B91*_c+'Input spectra'!$Q90))</f>
        <v>0</v>
      </c>
      <c r="DX91">
        <f>DX$2*EXP(- DX$1 * ($B91*_c+'Input spectra'!$Q90))</f>
        <v>0</v>
      </c>
      <c r="DY91">
        <f>DY$2*EXP(- DY$1 * ($B91*_c+'Input spectra'!$Q90))</f>
        <v>0</v>
      </c>
      <c r="DZ91">
        <f>DZ$2*EXP(- DZ$1 * ($B91*_c+'Input spectra'!$Q90))</f>
        <v>0</v>
      </c>
      <c r="EA91">
        <f>EA$2*EXP(- EA$1 * ($B91*_c+'Input spectra'!$Q90))</f>
        <v>0</v>
      </c>
      <c r="EB91">
        <f>EB$2*EXP(- EB$1 * ($B91*_c+'Input spectra'!$Q90))</f>
        <v>0</v>
      </c>
      <c r="EC91">
        <f>EC$2*EXP(- EC$1 * ($B91*_c+'Input spectra'!$Q90))</f>
        <v>0</v>
      </c>
      <c r="ED91">
        <f>ED$2*EXP(- ED$1 * ($B91*_c+'Input spectra'!$Q90))</f>
        <v>0</v>
      </c>
      <c r="EE91">
        <f>EE$2*EXP(- EE$1 * ($B91*_c+'Input spectra'!$Q90))</f>
        <v>0</v>
      </c>
      <c r="EF91">
        <f>EF$2*EXP(- EF$1 * ($B91*_c+'Input spectra'!$Q90))</f>
        <v>0</v>
      </c>
      <c r="EG91">
        <f>EG$2*EXP(- EG$1 * ($B91*_c+'Input spectra'!$Q90))</f>
        <v>0</v>
      </c>
      <c r="EH91">
        <f>EH$2*EXP(- EH$1 * ($B91*_c+'Input spectra'!$Q90))</f>
        <v>0</v>
      </c>
      <c r="EI91">
        <f>EI$2*EXP(- EI$1 * ($B91*_c+'Input spectra'!$Q90))</f>
        <v>0</v>
      </c>
      <c r="EJ91">
        <f>EJ$2*EXP(- EJ$1 * ($B91*_c+'Input spectra'!$Q90))</f>
        <v>0</v>
      </c>
      <c r="EK91">
        <f>EK$2*EXP(- EK$1 * ($B91*_c+'Input spectra'!$Q90))</f>
        <v>0</v>
      </c>
      <c r="EL91">
        <f>EL$2*EXP(- EL$1 * ($B91*_c+'Input spectra'!$Q90))</f>
        <v>0</v>
      </c>
      <c r="EM91">
        <f>EM$2*EXP(- EM$1 * ($B91*_c+'Input spectra'!$Q90))</f>
        <v>0</v>
      </c>
      <c r="EN91">
        <f>EN$2*EXP(- EN$1 * ($B91*_c+'Input spectra'!$Q90))</f>
        <v>0</v>
      </c>
      <c r="EO91">
        <f>EO$2*EXP(- EO$1 * ($B91*_c+'Input spectra'!$Q90))</f>
        <v>0</v>
      </c>
      <c r="EP91">
        <f>EP$2*EXP(- EP$1 * ($B91*_c+'Input spectra'!$Q90))</f>
        <v>0</v>
      </c>
      <c r="EQ91">
        <f>EQ$2*EXP(- EQ$1 * ($B91*_c+'Input spectra'!$Q90))</f>
        <v>0</v>
      </c>
      <c r="ER91">
        <f>ER$2*EXP(- ER$1 * ($B91*_c+'Input spectra'!$Q90))</f>
        <v>0</v>
      </c>
      <c r="ES91">
        <f>ES$2*EXP(- ES$1 * ($B91*_c+'Input spectra'!$Q90))</f>
        <v>0</v>
      </c>
      <c r="ET91">
        <f>ET$2*EXP(- ET$1 * ($B91*_c+'Input spectra'!$Q90))</f>
        <v>0</v>
      </c>
      <c r="EU91">
        <f>EU$2*EXP(- EU$1 * ($B91*_c+'Input spectra'!$Q90))</f>
        <v>0</v>
      </c>
      <c r="EV91">
        <f>EV$2*EXP(- EV$1 * ($B91*_c+'Input spectra'!$Q90))</f>
        <v>0</v>
      </c>
      <c r="EW91">
        <f>EW$2*EXP(- EW$1 * ($B91*_c+'Input spectra'!$Q90))</f>
        <v>0</v>
      </c>
      <c r="EY91">
        <f t="shared" si="1"/>
        <v>0.87833595550706944</v>
      </c>
      <c r="FB91">
        <f>(1-EXP(-(B91*_c+'Input spectra'!$Q90)*_t))/2</f>
        <v>1.1275697097498039E-2</v>
      </c>
      <c r="FC91">
        <f>LN(1-FB91)/(-(B91*_c+'Input spectra'!$Q90))</f>
        <v>0.24857443304789256</v>
      </c>
    </row>
    <row r="92" spans="1:159" x14ac:dyDescent="0.25">
      <c r="A92">
        <v>725</v>
      </c>
      <c r="B92">
        <f>'Input spectra'!B91</f>
        <v>0</v>
      </c>
      <c r="C92">
        <f>C$2*EXP(- C$1 * ($B92*_c+'Input spectra'!$Q91))</f>
        <v>2.0653927966864227E-2</v>
      </c>
      <c r="D92">
        <f>D$2*EXP(- D$1 * ($B92*_c+'Input spectra'!$Q91))</f>
        <v>2.0410508684231745E-2</v>
      </c>
      <c r="E92">
        <f>E$2*EXP(- E$1 * ($B92*_c+'Input spectra'!$Q91))</f>
        <v>2.0168872768725438E-2</v>
      </c>
      <c r="F92">
        <f>F$2*EXP(- F$1 * ($B92*_c+'Input spectra'!$Q91))</f>
        <v>1.9929009049935179E-2</v>
      </c>
      <c r="G92">
        <f>G$2*EXP(- G$1 * ($B92*_c+'Input spectra'!$Q91))</f>
        <v>1.9690906422096054E-2</v>
      </c>
      <c r="H92">
        <f>H$2*EXP(- H$1 * ($B92*_c+'Input spectra'!$Q91))</f>
        <v>1.9454553843731782E-2</v>
      </c>
      <c r="I92">
        <f>I$2*EXP(- I$1 * ($B92*_c+'Input spectra'!$Q91))</f>
        <v>1.9219940337299936E-2</v>
      </c>
      <c r="J92">
        <f>J$2*EXP(- J$1 * ($B92*_c+'Input spectra'!$Q91))</f>
        <v>1.8987054988839146E-2</v>
      </c>
      <c r="K92">
        <f>K$2*EXP(- K$1 * ($B92*_c+'Input spectra'!$Q91))</f>
        <v>1.8755886947618143E-2</v>
      </c>
      <c r="L92">
        <f>L$2*EXP(- L$1 * ($B92*_c+'Input spectra'!$Q91))</f>
        <v>1.8526425425786704E-2</v>
      </c>
      <c r="M92">
        <f>M$2*EXP(- M$1 * ($B92*_c+'Input spectra'!$Q91))</f>
        <v>1.8298659698028436E-2</v>
      </c>
      <c r="N92">
        <f>N$2*EXP(- N$1 * ($B92*_c+'Input spectra'!$Q91))</f>
        <v>1.807257910121543E-2</v>
      </c>
      <c r="O92">
        <f>O$2*EXP(- O$1 * ($B92*_c+'Input spectra'!$Q91))</f>
        <v>1.7848173034064767E-2</v>
      </c>
      <c r="P92">
        <f>P$2*EXP(- P$1 * ($B92*_c+'Input spectra'!$Q91))</f>
        <v>1.7625430956796861E-2</v>
      </c>
      <c r="Q92">
        <f>Q$2*EXP(- Q$1 * ($B92*_c+'Input spectra'!$Q91))</f>
        <v>1.7404342390795604E-2</v>
      </c>
      <c r="R92">
        <f>R$2*EXP(- R$1 * ($B92*_c+'Input spectra'!$Q91))</f>
        <v>1.7184896918270364E-2</v>
      </c>
      <c r="S92">
        <f>S$2*EXP(- S$1 * ($B92*_c+'Input spectra'!$Q91))</f>
        <v>1.6967084181919775E-2</v>
      </c>
      <c r="T92">
        <f>T$2*EXP(- T$1 * ($B92*_c+'Input spectra'!$Q91))</f>
        <v>1.6750893884597301E-2</v>
      </c>
      <c r="U92">
        <f>U$2*EXP(- U$1 * ($B92*_c+'Input spectra'!$Q91))</f>
        <v>1.6536315788978653E-2</v>
      </c>
      <c r="V92">
        <f>V$2*EXP(- V$1 * ($B92*_c+'Input spectra'!$Q91))</f>
        <v>1.6323339717230906E-2</v>
      </c>
      <c r="W92">
        <f>W$2*EXP(- W$1 * ($B92*_c+'Input spectra'!$Q91))</f>
        <v>1.6111955550683458E-2</v>
      </c>
      <c r="X92">
        <f>X$2*EXP(- X$1 * ($B92*_c+'Input spectra'!$Q91))</f>
        <v>1.5902153229500698E-2</v>
      </c>
      <c r="Y92">
        <f>Y$2*EXP(- Y$1 * ($B92*_c+'Input spectra'!$Q91))</f>
        <v>1.5693922752356464E-2</v>
      </c>
      <c r="Z92">
        <f>Z$2*EXP(- Z$1 * ($B92*_c+'Input spectra'!$Q91))</f>
        <v>1.548725417611021E-2</v>
      </c>
      <c r="AA92">
        <f>AA$2*EXP(- AA$1 * ($B92*_c+'Input spectra'!$Q91))</f>
        <v>1.5282137615484932E-2</v>
      </c>
      <c r="AB92">
        <f>AB$2*EXP(- AB$1 * ($B92*_c+'Input spectra'!$Q91))</f>
        <v>1.5078563242746819E-2</v>
      </c>
      <c r="AC92">
        <f>AC$2*EXP(- AC$1 * ($B92*_c+'Input spectra'!$Q91))</f>
        <v>1.4876521287386592E-2</v>
      </c>
      <c r="AD92">
        <f>AD$2*EXP(- AD$1 * ($B92*_c+'Input spectra'!$Q91))</f>
        <v>1.4676002035802589E-2</v>
      </c>
      <c r="AE92">
        <f>AE$2*EXP(- AE$1 * ($B92*_c+'Input spectra'!$Q91))</f>
        <v>1.4476995830985518E-2</v>
      </c>
      <c r="AF92">
        <f>AF$2*EXP(- AF$1 * ($B92*_c+'Input spectra'!$Q91))</f>
        <v>1.4279493072204904E-2</v>
      </c>
      <c r="AG92">
        <f>AG$2*EXP(- AG$1 * ($B92*_c+'Input spectra'!$Q91))</f>
        <v>1.4083484214697234E-2</v>
      </c>
      <c r="AH92">
        <f>AH$2*EXP(- AH$1 * ($B92*_c+'Input spectra'!$Q91))</f>
        <v>1.388895976935575E-2</v>
      </c>
      <c r="AI92">
        <f>AI$2*EXP(- AI$1 * ($B92*_c+'Input spectra'!$Q91))</f>
        <v>1.3695910302421921E-2</v>
      </c>
      <c r="AJ92">
        <f>AJ$2*EXP(- AJ$1 * ($B92*_c+'Input spectra'!$Q91))</f>
        <v>1.3504326435178553E-2</v>
      </c>
      <c r="AK92">
        <f>AK$2*EXP(- AK$1 * ($B92*_c+'Input spectra'!$Q91))</f>
        <v>1.3314198843644568E-2</v>
      </c>
      <c r="AL92">
        <f>AL$2*EXP(- AL$1 * ($B92*_c+'Input spectra'!$Q91))</f>
        <v>1.31255182582714E-2</v>
      </c>
      <c r="AM92">
        <f>AM$2*EXP(- AM$1 * ($B92*_c+'Input spectra'!$Q91))</f>
        <v>1.2938275463641015E-2</v>
      </c>
      <c r="AN92">
        <f>AN$2*EXP(- AN$1 * ($B92*_c+'Input spectra'!$Q91))</f>
        <v>1.2752461298165575E-2</v>
      </c>
      <c r="AO92">
        <f>AO$2*EXP(- AO$1 * ($B92*_c+'Input spectra'!$Q91))</f>
        <v>1.2568066653788693E-2</v>
      </c>
      <c r="AP92">
        <f>AP$2*EXP(- AP$1 * ($B92*_c+'Input spectra'!$Q91))</f>
        <v>1.2385082475688286E-2</v>
      </c>
      <c r="AQ92">
        <f>AQ$2*EXP(- AQ$1 * ($B92*_c+'Input spectra'!$Q91))</f>
        <v>1.2203499761981051E-2</v>
      </c>
      <c r="AR92">
        <f>AR$2*EXP(- AR$1 * ($B92*_c+'Input spectra'!$Q91))</f>
        <v>1.2023309563428492E-2</v>
      </c>
      <c r="AS92">
        <f>AS$2*EXP(- AS$1 * ($B92*_c+'Input spectra'!$Q91))</f>
        <v>1.1844502983144545E-2</v>
      </c>
      <c r="AT92">
        <f>AT$2*EXP(- AT$1 * ($B92*_c+'Input spectra'!$Q91))</f>
        <v>1.166707117630477E-2</v>
      </c>
      <c r="AU92">
        <f>AU$2*EXP(- AU$1 * ($B92*_c+'Input spectra'!$Q91))</f>
        <v>1.1491005349857104E-2</v>
      </c>
      <c r="AV92">
        <f>AV$2*EXP(- AV$1 * ($B92*_c+'Input spectra'!$Q91))</f>
        <v>1.1316296762234154E-2</v>
      </c>
      <c r="AW92">
        <f>AW$2*EXP(- AW$1 * ($B92*_c+'Input spectra'!$Q91))</f>
        <v>1.005869141564276E-2</v>
      </c>
      <c r="AX92">
        <f>AX$2*EXP(- AX$1 * ($B92*_c+'Input spectra'!$Q91))</f>
        <v>8.5942667342328149E-3</v>
      </c>
      <c r="AY92">
        <f>AY$2*EXP(- AY$1 * ($B92*_c+'Input spectra'!$Q91))</f>
        <v>7.735906769632748E-3</v>
      </c>
      <c r="AZ92">
        <f>AZ$2*EXP(- AZ$1 * ($B92*_c+'Input spectra'!$Q91))</f>
        <v>7.0857432738418947E-3</v>
      </c>
      <c r="BA92">
        <f>BA$2*EXP(- BA$1 * ($B92*_c+'Input spectra'!$Q91))</f>
        <v>6.5545160704478722E-3</v>
      </c>
      <c r="BB92">
        <f>BB$2*EXP(- BB$1 * ($B92*_c+'Input spectra'!$Q91))</f>
        <v>6.1035334812939946E-3</v>
      </c>
      <c r="BC92">
        <f>BC$2*EXP(- BC$1 * ($B92*_c+'Input spectra'!$Q91))</f>
        <v>5.7115947471515112E-3</v>
      </c>
      <c r="BD92">
        <f>BD$2*EXP(- BD$1 * ($B92*_c+'Input spectra'!$Q91))</f>
        <v>5.3654833716691407E-3</v>
      </c>
      <c r="BE92">
        <f>BE$2*EXP(- BE$1 * ($B92*_c+'Input spectra'!$Q91))</f>
        <v>5.0562507094216464E-3</v>
      </c>
      <c r="BF92">
        <f>BF$2*EXP(- BF$1 * ($B92*_c+'Input spectra'!$Q91))</f>
        <v>4.7774791368309782E-3</v>
      </c>
      <c r="BG92">
        <f>BG$2*EXP(- BG$1 * ($B92*_c+'Input spectra'!$Q91))</f>
        <v>4.5243673891608143E-3</v>
      </c>
      <c r="BH92">
        <f>BH$2*EXP(- BH$1 * ($B92*_c+'Input spectra'!$Q91))</f>
        <v>4.2932054226986838E-3</v>
      </c>
      <c r="BI92">
        <f>BI$2*EXP(- BI$1 * ($B92*_c+'Input spectra'!$Q91))</f>
        <v>4.0810524516563815E-3</v>
      </c>
      <c r="BJ92">
        <f>BJ$2*EXP(- BJ$1 * ($B92*_c+'Input spectra'!$Q91))</f>
        <v>3.8855290698582832E-3</v>
      </c>
      <c r="BK92">
        <f>BK$2*EXP(- BK$1 * ($B92*_c+'Input spectra'!$Q91))</f>
        <v>3.7046772947514003E-3</v>
      </c>
      <c r="BL92">
        <f>BL$2*EXP(- BL$1 * ($B92*_c+'Input spectra'!$Q91))</f>
        <v>3.5368630262828733E-3</v>
      </c>
      <c r="BM92">
        <f>BM$2*EXP(- BM$1 * ($B92*_c+'Input spectra'!$Q91))</f>
        <v>3.3807060642772687E-3</v>
      </c>
      <c r="BN92">
        <f>BN$2*EXP(- BN$1 * ($B92*_c+'Input spectra'!$Q91))</f>
        <v>3.2350286422979666E-3</v>
      </c>
      <c r="BO92">
        <f>BO$2*EXP(- BO$1 * ($B92*_c+'Input spectra'!$Q91))</f>
        <v>3.0988167653014337E-3</v>
      </c>
      <c r="BP92">
        <f>BP$2*EXP(- BP$1 * ($B92*_c+'Input spectra'!$Q91))</f>
        <v>2.9711906239671656E-3</v>
      </c>
      <c r="BQ92">
        <f>BQ$2*EXP(- BQ$1 * ($B92*_c+'Input spectra'!$Q91))</f>
        <v>2.8513815850932244E-3</v>
      </c>
      <c r="BR92">
        <f>BR$2*EXP(- BR$1 * ($B92*_c+'Input spectra'!$Q91))</f>
        <v>2.7387140386484214E-3</v>
      </c>
      <c r="BS92">
        <f>BS$2*EXP(- BS$1 * ($B92*_c+'Input spectra'!$Q91))</f>
        <v>2.6325908932535312E-3</v>
      </c>
      <c r="BT92">
        <f>BT$2*EXP(- BT$1 * ($B92*_c+'Input spectra'!$Q91))</f>
        <v>2.5324818544664152E-3</v>
      </c>
      <c r="BU92">
        <f>BU$2*EXP(- BU$1 * ($B92*_c+'Input spectra'!$Q91))</f>
        <v>2.437913854833365E-3</v>
      </c>
      <c r="BV92">
        <f>BV$2*EXP(- BV$1 * ($B92*_c+'Input spectra'!$Q91))</f>
        <v>2.3484631684193564E-3</v>
      </c>
      <c r="BW92">
        <f>BW$2*EXP(- BW$1 * ($B92*_c+'Input spectra'!$Q91))</f>
        <v>2.263748858841343E-3</v>
      </c>
      <c r="BX92">
        <f>BX$2*EXP(- BX$1 * ($B92*_c+'Input spectra'!$Q91))</f>
        <v>2.1834272937617614E-3</v>
      </c>
      <c r="BY92">
        <f>BY$2*EXP(- BY$1 * ($B92*_c+'Input spectra'!$Q91))</f>
        <v>2.1071875202484935E-3</v>
      </c>
      <c r="BZ92">
        <f>BZ$2*EXP(- BZ$1 * ($B92*_c+'Input spectra'!$Q91))</f>
        <v>2.0347473409944063E-3</v>
      </c>
      <c r="CA92">
        <f>CA$2*EXP(- CA$1 * ($B92*_c+'Input spectra'!$Q91))</f>
        <v>1.9658499656227779E-3</v>
      </c>
      <c r="CB92">
        <f>CB$2*EXP(- CB$1 * ($B92*_c+'Input spectra'!$Q91))</f>
        <v>1.9002611373019397E-3</v>
      </c>
      <c r="CC92">
        <f>CC$2*EXP(- CC$1 * ($B92*_c+'Input spectra'!$Q91))</f>
        <v>1.8377666548407368E-3</v>
      </c>
      <c r="CD92">
        <f>CD$2*EXP(- CD$1 * ($B92*_c+'Input spectra'!$Q91))</f>
        <v>1.7781702258913255E-3</v>
      </c>
      <c r="CE92">
        <f>CE$2*EXP(- CE$1 * ($B92*_c+'Input spectra'!$Q91))</f>
        <v>1.7212915989670138E-3</v>
      </c>
      <c r="CF92">
        <f>CF$2*EXP(- CF$1 * ($B92*_c+'Input spectra'!$Q91))</f>
        <v>1.6669649315059001E-3</v>
      </c>
      <c r="CG92">
        <f>CG$2*EXP(- CG$1 * ($B92*_c+'Input spectra'!$Q91))</f>
        <v>1.6150373587763146E-3</v>
      </c>
      <c r="CH92">
        <f>CH$2*EXP(- CH$1 * ($B92*_c+'Input spectra'!$Q91))</f>
        <v>1.5653677344738737E-3</v>
      </c>
      <c r="CI92">
        <f>CI$2*EXP(- CI$1 * ($B92*_c+'Input spectra'!$Q91))</f>
        <v>1.5178255187376088E-3</v>
      </c>
      <c r="CJ92">
        <f>CJ$2*EXP(- CJ$1 * ($B92*_c+'Input spectra'!$Q91))</f>
        <v>1.4722897932677912E-3</v>
      </c>
      <c r="CK92">
        <f>CK$2*EXP(- CK$1 * ($B92*_c+'Input spectra'!$Q91))</f>
        <v>1.4286483864547137E-3</v>
      </c>
      <c r="CL92">
        <f>CL$2*EXP(- CL$1 * ($B92*_c+'Input spectra'!$Q91))</f>
        <v>1.3867970940749528E-3</v>
      </c>
      <c r="CM92">
        <f>CM$2*EXP(- CM$1 * ($B92*_c+'Input spectra'!$Q91))</f>
        <v>1.3466389832952584E-3</v>
      </c>
      <c r="CN92">
        <f>CN$2*EXP(- CN$1 * ($B92*_c+'Input spectra'!$Q91))</f>
        <v>1.3080837695345177E-3</v>
      </c>
      <c r="CO92">
        <f>CO$2*EXP(- CO$1 * ($B92*_c+'Input spectra'!$Q91))</f>
        <v>1.2710472572422995E-3</v>
      </c>
      <c r="CP92">
        <f>CP$2*EXP(- CP$1 * ($B92*_c+'Input spectra'!$Q91))</f>
        <v>1.235450836914476E-3</v>
      </c>
      <c r="CQ92">
        <f>CQ$2*EXP(- CQ$1 * ($B92*_c+'Input spectra'!$Q91))</f>
        <v>7.9534190559723498E-4</v>
      </c>
      <c r="CR92">
        <f>CR$2*EXP(- CR$1 * ($B92*_c+'Input spectra'!$Q91))</f>
        <v>5.1653057226894682E-4</v>
      </c>
      <c r="CS92">
        <f>CS$2*EXP(- CS$1 * ($B92*_c+'Input spectra'!$Q91))</f>
        <v>3.5767824857102374E-4</v>
      </c>
      <c r="CT92">
        <f>CT$2*EXP(- CT$1 * ($B92*_c+'Input spectra'!$Q91))</f>
        <v>2.487948978292377E-4</v>
      </c>
      <c r="CU92">
        <f>CU$2*EXP(- CU$1 * ($B92*_c+'Input spectra'!$Q91))</f>
        <v>1.6986028014203701E-4</v>
      </c>
      <c r="CV92">
        <f>CV$2*EXP(- CV$1 * ($B92*_c+'Input spectra'!$Q91))</f>
        <v>1.1164550832677877E-4</v>
      </c>
      <c r="CW92">
        <f>CW$2*EXP(- CW$1 * ($B92*_c+'Input spectra'!$Q91))</f>
        <v>6.8941154229444106E-5</v>
      </c>
      <c r="CX92">
        <f>CX$2*EXP(- CX$1 * ($B92*_c+'Input spectra'!$Q91))</f>
        <v>3.8439857470708914E-5</v>
      </c>
      <c r="CY92">
        <f>CY$2*EXP(- CY$1 * ($B92*_c+'Input spectra'!$Q91))</f>
        <v>1.7872151343342549E-5</v>
      </c>
      <c r="CZ92">
        <f>CZ$2*EXP(- CZ$1 * ($B92*_c+'Input spectra'!$Q91))</f>
        <v>5.5920518465841599E-6</v>
      </c>
      <c r="DA92">
        <f>DA$2*EXP(- DA$1 * ($B92*_c+'Input spectra'!$Q91))</f>
        <v>3.5517525883434306E-7</v>
      </c>
      <c r="DB92">
        <f>DB$2*EXP(- DB$1 * ($B92*_c+'Input spectra'!$Q91))</f>
        <v>0</v>
      </c>
      <c r="DC92">
        <f>DC$2*EXP(- DC$1 * ($B92*_c+'Input spectra'!$Q91))</f>
        <v>0</v>
      </c>
      <c r="DD92">
        <f>DD$2*EXP(- DD$1 * ($B92*_c+'Input spectra'!$Q91))</f>
        <v>0</v>
      </c>
      <c r="DE92">
        <f>DE$2*EXP(- DE$1 * ($B92*_c+'Input spectra'!$Q91))</f>
        <v>0</v>
      </c>
      <c r="DF92">
        <f>DF$2*EXP(- DF$1 * ($B92*_c+'Input spectra'!$Q91))</f>
        <v>0</v>
      </c>
      <c r="DG92">
        <f>DG$2*EXP(- DG$1 * ($B92*_c+'Input spectra'!$Q91))</f>
        <v>0</v>
      </c>
      <c r="DH92">
        <f>DH$2*EXP(- DH$1 * ($B92*_c+'Input spectra'!$Q91))</f>
        <v>0</v>
      </c>
      <c r="DI92">
        <f>DI$2*EXP(- DI$1 * ($B92*_c+'Input spectra'!$Q91))</f>
        <v>0</v>
      </c>
      <c r="DJ92">
        <f>DJ$2*EXP(- DJ$1 * ($B92*_c+'Input spectra'!$Q91))</f>
        <v>0</v>
      </c>
      <c r="DK92">
        <f>DK$2*EXP(- DK$1 * ($B92*_c+'Input spectra'!$Q91))</f>
        <v>0</v>
      </c>
      <c r="DL92">
        <f>DL$2*EXP(- DL$1 * ($B92*_c+'Input spectra'!$Q91))</f>
        <v>0</v>
      </c>
      <c r="DM92">
        <f>DM$2*EXP(- DM$1 * ($B92*_c+'Input spectra'!$Q91))</f>
        <v>0</v>
      </c>
      <c r="DN92">
        <f>DN$2*EXP(- DN$1 * ($B92*_c+'Input spectra'!$Q91))</f>
        <v>0</v>
      </c>
      <c r="DO92">
        <f>DO$2*EXP(- DO$1 * ($B92*_c+'Input spectra'!$Q91))</f>
        <v>0</v>
      </c>
      <c r="DP92">
        <f>DP$2*EXP(- DP$1 * ($B92*_c+'Input spectra'!$Q91))</f>
        <v>0</v>
      </c>
      <c r="DQ92">
        <f>DQ$2*EXP(- DQ$1 * ($B92*_c+'Input spectra'!$Q91))</f>
        <v>0</v>
      </c>
      <c r="DR92">
        <f>DR$2*EXP(- DR$1 * ($B92*_c+'Input spectra'!$Q91))</f>
        <v>0</v>
      </c>
      <c r="DS92">
        <f>DS$2*EXP(- DS$1 * ($B92*_c+'Input spectra'!$Q91))</f>
        <v>0</v>
      </c>
      <c r="DT92">
        <f>DT$2*EXP(- DT$1 * ($B92*_c+'Input spectra'!$Q91))</f>
        <v>0</v>
      </c>
      <c r="DU92">
        <f>DU$2*EXP(- DU$1 * ($B92*_c+'Input spectra'!$Q91))</f>
        <v>0</v>
      </c>
      <c r="DV92">
        <f>DV$2*EXP(- DV$1 * ($B92*_c+'Input spectra'!$Q91))</f>
        <v>0</v>
      </c>
      <c r="DW92">
        <f>DW$2*EXP(- DW$1 * ($B92*_c+'Input spectra'!$Q91))</f>
        <v>0</v>
      </c>
      <c r="DX92">
        <f>DX$2*EXP(- DX$1 * ($B92*_c+'Input spectra'!$Q91))</f>
        <v>0</v>
      </c>
      <c r="DY92">
        <f>DY$2*EXP(- DY$1 * ($B92*_c+'Input spectra'!$Q91))</f>
        <v>0</v>
      </c>
      <c r="DZ92">
        <f>DZ$2*EXP(- DZ$1 * ($B92*_c+'Input spectra'!$Q91))</f>
        <v>0</v>
      </c>
      <c r="EA92">
        <f>EA$2*EXP(- EA$1 * ($B92*_c+'Input spectra'!$Q91))</f>
        <v>0</v>
      </c>
      <c r="EB92">
        <f>EB$2*EXP(- EB$1 * ($B92*_c+'Input spectra'!$Q91))</f>
        <v>0</v>
      </c>
      <c r="EC92">
        <f>EC$2*EXP(- EC$1 * ($B92*_c+'Input spectra'!$Q91))</f>
        <v>0</v>
      </c>
      <c r="ED92">
        <f>ED$2*EXP(- ED$1 * ($B92*_c+'Input spectra'!$Q91))</f>
        <v>0</v>
      </c>
      <c r="EE92">
        <f>EE$2*EXP(- EE$1 * ($B92*_c+'Input spectra'!$Q91))</f>
        <v>0</v>
      </c>
      <c r="EF92">
        <f>EF$2*EXP(- EF$1 * ($B92*_c+'Input spectra'!$Q91))</f>
        <v>0</v>
      </c>
      <c r="EG92">
        <f>EG$2*EXP(- EG$1 * ($B92*_c+'Input spectra'!$Q91))</f>
        <v>0</v>
      </c>
      <c r="EH92">
        <f>EH$2*EXP(- EH$1 * ($B92*_c+'Input spectra'!$Q91))</f>
        <v>0</v>
      </c>
      <c r="EI92">
        <f>EI$2*EXP(- EI$1 * ($B92*_c+'Input spectra'!$Q91))</f>
        <v>0</v>
      </c>
      <c r="EJ92">
        <f>EJ$2*EXP(- EJ$1 * ($B92*_c+'Input spectra'!$Q91))</f>
        <v>0</v>
      </c>
      <c r="EK92">
        <f>EK$2*EXP(- EK$1 * ($B92*_c+'Input spectra'!$Q91))</f>
        <v>0</v>
      </c>
      <c r="EL92">
        <f>EL$2*EXP(- EL$1 * ($B92*_c+'Input spectra'!$Q91))</f>
        <v>0</v>
      </c>
      <c r="EM92">
        <f>EM$2*EXP(- EM$1 * ($B92*_c+'Input spectra'!$Q91))</f>
        <v>0</v>
      </c>
      <c r="EN92">
        <f>EN$2*EXP(- EN$1 * ($B92*_c+'Input spectra'!$Q91))</f>
        <v>0</v>
      </c>
      <c r="EO92">
        <f>EO$2*EXP(- EO$1 * ($B92*_c+'Input spectra'!$Q91))</f>
        <v>0</v>
      </c>
      <c r="EP92">
        <f>EP$2*EXP(- EP$1 * ($B92*_c+'Input spectra'!$Q91))</f>
        <v>0</v>
      </c>
      <c r="EQ92">
        <f>EQ$2*EXP(- EQ$1 * ($B92*_c+'Input spectra'!$Q91))</f>
        <v>0</v>
      </c>
      <c r="ER92">
        <f>ER$2*EXP(- ER$1 * ($B92*_c+'Input spectra'!$Q91))</f>
        <v>0</v>
      </c>
      <c r="ES92">
        <f>ES$2*EXP(- ES$1 * ($B92*_c+'Input spectra'!$Q91))</f>
        <v>0</v>
      </c>
      <c r="ET92">
        <f>ET$2*EXP(- ET$1 * ($B92*_c+'Input spectra'!$Q91))</f>
        <v>0</v>
      </c>
      <c r="EU92">
        <f>EU$2*EXP(- EU$1 * ($B92*_c+'Input spectra'!$Q91))</f>
        <v>0</v>
      </c>
      <c r="EV92">
        <f>EV$2*EXP(- EV$1 * ($B92*_c+'Input spectra'!$Q91))</f>
        <v>0</v>
      </c>
      <c r="EW92">
        <f>EW$2*EXP(- EW$1 * ($B92*_c+'Input spectra'!$Q91))</f>
        <v>0</v>
      </c>
      <c r="EY92">
        <f t="shared" si="1"/>
        <v>0.87870987213085516</v>
      </c>
      <c r="FB92">
        <f>(1-EXP(-(B92*_c+'Input spectra'!$Q91)*_t))/2</f>
        <v>1.1237819268545446E-2</v>
      </c>
      <c r="FC92">
        <f>LN(1-FB92)/(-(B92*_c+'Input spectra'!$Q91))</f>
        <v>0.24857927651308601</v>
      </c>
    </row>
    <row r="93" spans="1:159" x14ac:dyDescent="0.25">
      <c r="A93">
        <v>730</v>
      </c>
      <c r="B93">
        <f>'Input spectra'!B92</f>
        <v>0</v>
      </c>
      <c r="C93">
        <f>C$2*EXP(- C$1 * ($B93*_c+'Input spectra'!$Q92))</f>
        <v>2.0653927966864227E-2</v>
      </c>
      <c r="D93">
        <f>D$2*EXP(- D$1 * ($B93*_c+'Input spectra'!$Q92))</f>
        <v>2.0410386933440387E-2</v>
      </c>
      <c r="E93">
        <f>E$2*EXP(- E$1 * ($B93*_c+'Input spectra'!$Q92))</f>
        <v>2.0168632150626739E-2</v>
      </c>
      <c r="F93">
        <f>F$2*EXP(- F$1 * ($B93*_c+'Input spectra'!$Q92))</f>
        <v>1.9928652416273542E-2</v>
      </c>
      <c r="G93">
        <f>G$2*EXP(- G$1 * ($B93*_c+'Input spectra'!$Q92))</f>
        <v>1.9690436593141632E-2</v>
      </c>
      <c r="H93">
        <f>H$2*EXP(- H$1 * ($B93*_c+'Input spectra'!$Q92))</f>
        <v>1.9453973608543906E-2</v>
      </c>
      <c r="I93">
        <f>I$2*EXP(- I$1 * ($B93*_c+'Input spectra'!$Q92))</f>
        <v>1.9219252453988672E-2</v>
      </c>
      <c r="J93">
        <f>J$2*EXP(- J$1 * ($B93*_c+'Input spectra'!$Q92))</f>
        <v>1.8986262184824913E-2</v>
      </c>
      <c r="K93">
        <f>K$2*EXP(- K$1 * ($B93*_c+'Input spectra'!$Q92))</f>
        <v>1.8754991919889479E-2</v>
      </c>
      <c r="L93">
        <f>L$2*EXP(- L$1 * ($B93*_c+'Input spectra'!$Q92))</f>
        <v>1.8525430841156151E-2</v>
      </c>
      <c r="M93">
        <f>M$2*EXP(- M$1 * ($B93*_c+'Input spectra'!$Q92))</f>
        <v>1.829756819338656E-2</v>
      </c>
      <c r="N93">
        <f>N$2*EXP(- N$1 * ($B93*_c+'Input spectra'!$Q92))</f>
        <v>1.8071393283782999E-2</v>
      </c>
      <c r="O93">
        <f>O$2*EXP(- O$1 * ($B93*_c+'Input spectra'!$Q92))</f>
        <v>1.7846895481643109E-2</v>
      </c>
      <c r="P93">
        <f>P$2*EXP(- P$1 * ($B93*_c+'Input spectra'!$Q92))</f>
        <v>1.7624064218016367E-2</v>
      </c>
      <c r="Q93">
        <f>Q$2*EXP(- Q$1 * ($B93*_c+'Input spectra'!$Q92))</f>
        <v>1.740288898536246E-2</v>
      </c>
      <c r="R93">
        <f>R$2*EXP(- R$1 * ($B93*_c+'Input spectra'!$Q92))</f>
        <v>1.7183359337211462E-2</v>
      </c>
      <c r="S93">
        <f>S$2*EXP(- S$1 * ($B93*_c+'Input spectra'!$Q92))</f>
        <v>1.6965464887825837E-2</v>
      </c>
      <c r="T93">
        <f>T$2*EXP(- T$1 * ($B93*_c+'Input spectra'!$Q92))</f>
        <v>1.6749195311864244E-2</v>
      </c>
      <c r="U93">
        <f>U$2*EXP(- U$1 * ($B93*_c+'Input spectra'!$Q92))</f>
        <v>1.653454034404718E-2</v>
      </c>
      <c r="V93">
        <f>V$2*EXP(- V$1 * ($B93*_c+'Input spectra'!$Q92))</f>
        <v>1.6321489778824357E-2</v>
      </c>
      <c r="W93">
        <f>W$2*EXP(- W$1 * ($B93*_c+'Input spectra'!$Q92))</f>
        <v>1.6110033470043906E-2</v>
      </c>
      <c r="X93">
        <f>X$2*EXP(- X$1 * ($B93*_c+'Input spectra'!$Q92))</f>
        <v>1.5900161330623344E-2</v>
      </c>
      <c r="Y93">
        <f>Y$2*EXP(- Y$1 * ($B93*_c+'Input spectra'!$Q92))</f>
        <v>1.5691863332222281E-2</v>
      </c>
      <c r="Z93">
        <f>Z$2*EXP(- Z$1 * ($B93*_c+'Input spectra'!$Q92))</f>
        <v>1.5485129504916918E-2</v>
      </c>
      <c r="AA93">
        <f>AA$2*EXP(- AA$1 * ($B93*_c+'Input spectra'!$Q92))</f>
        <v>1.527994993687626E-2</v>
      </c>
      <c r="AB93">
        <f>AB$2*EXP(- AB$1 * ($B93*_c+'Input spectra'!$Q92))</f>
        <v>1.5076314774040089E-2</v>
      </c>
      <c r="AC93">
        <f>AC$2*EXP(- AC$1 * ($B93*_c+'Input spectra'!$Q92))</f>
        <v>1.4874214219798638E-2</v>
      </c>
      <c r="AD93">
        <f>AD$2*EXP(- AD$1 * ($B93*_c+'Input spectra'!$Q92))</f>
        <v>1.4673638534674016E-2</v>
      </c>
      <c r="AE93">
        <f>AE$2*EXP(- AE$1 * ($B93*_c+'Input spectra'!$Q92))</f>
        <v>1.4474578036003308E-2</v>
      </c>
      <c r="AF93">
        <f>AF$2*EXP(- AF$1 * ($B93*_c+'Input spectra'!$Q92))</f>
        <v>1.4277023097623383E-2</v>
      </c>
      <c r="AG93">
        <f>AG$2*EXP(- AG$1 * ($B93*_c+'Input spectra'!$Q92))</f>
        <v>1.4080964149557427E-2</v>
      </c>
      <c r="AH93">
        <f>AH$2*EXP(- AH$1 * ($B93*_c+'Input spectra'!$Q92))</f>
        <v>1.3886391677703109E-2</v>
      </c>
      <c r="AI93">
        <f>AI$2*EXP(- AI$1 * ($B93*_c+'Input spectra'!$Q92))</f>
        <v>1.3693296223522453E-2</v>
      </c>
      <c r="AJ93">
        <f>AJ$2*EXP(- AJ$1 * ($B93*_c+'Input spectra'!$Q92))</f>
        <v>1.3501668383733352E-2</v>
      </c>
      <c r="AK93">
        <f>AK$2*EXP(- AK$1 * ($B93*_c+'Input spectra'!$Q92))</f>
        <v>1.3311498810002766E-2</v>
      </c>
      <c r="AL93">
        <f>AL$2*EXP(- AL$1 * ($B93*_c+'Input spectra'!$Q92))</f>
        <v>1.3122778208641548E-2</v>
      </c>
      <c r="AM93">
        <f>AM$2*EXP(- AM$1 * ($B93*_c+'Input spectra'!$Q92))</f>
        <v>1.2935497340300894E-2</v>
      </c>
      <c r="AN93">
        <f>AN$2*EXP(- AN$1 * ($B93*_c+'Input spectra'!$Q92))</f>
        <v>1.2749647019670473E-2</v>
      </c>
      <c r="AO93">
        <f>AO$2*EXP(- AO$1 * ($B93*_c+'Input spectra'!$Q92))</f>
        <v>1.2565218115178118E-2</v>
      </c>
      <c r="AP93">
        <f>AP$2*EXP(- AP$1 * ($B93*_c+'Input spectra'!$Q92))</f>
        <v>1.2382201548691173E-2</v>
      </c>
      <c r="AQ93">
        <f>AQ$2*EXP(- AQ$1 * ($B93*_c+'Input spectra'!$Q92))</f>
        <v>1.2200588295219424E-2</v>
      </c>
      <c r="AR93">
        <f>AR$2*EXP(- AR$1 * ($B93*_c+'Input spectra'!$Q92))</f>
        <v>1.2020369382619637E-2</v>
      </c>
      <c r="AS93">
        <f>AS$2*EXP(- AS$1 * ($B93*_c+'Input spectra'!$Q92))</f>
        <v>1.1841535891301673E-2</v>
      </c>
      <c r="AT93">
        <f>AT$2*EXP(- AT$1 * ($B93*_c+'Input spectra'!$Q92))</f>
        <v>1.1664078953936195E-2</v>
      </c>
      <c r="AU93">
        <f>AU$2*EXP(- AU$1 * ($B93*_c+'Input spectra'!$Q92))</f>
        <v>1.1487989755163934E-2</v>
      </c>
      <c r="AV93">
        <f>AV$2*EXP(- AV$1 * ($B93*_c+'Input spectra'!$Q92))</f>
        <v>1.1313259531306522E-2</v>
      </c>
      <c r="AW93">
        <f>AW$2*EXP(- AW$1 * ($B93*_c+'Input spectra'!$Q92))</f>
        <v>1.005593173394639E-2</v>
      </c>
      <c r="AX93">
        <f>AX$2*EXP(- AX$1 * ($B93*_c+'Input spectra'!$Q92))</f>
        <v>8.5918575774289567E-3</v>
      </c>
      <c r="AY93">
        <f>AY$2*EXP(- AY$1 * ($B93*_c+'Input spectra'!$Q92))</f>
        <v>7.7336920969410501E-3</v>
      </c>
      <c r="AZ93">
        <f>AZ$2*EXP(- AZ$1 * ($B93*_c+'Input spectra'!$Q92))</f>
        <v>7.0836724780011257E-3</v>
      </c>
      <c r="BA93">
        <f>BA$2*EXP(- BA$1 * ($B93*_c+'Input spectra'!$Q92))</f>
        <v>6.5525614378717503E-3</v>
      </c>
      <c r="BB93">
        <f>BB$2*EXP(- BB$1 * ($B93*_c+'Input spectra'!$Q92))</f>
        <v>6.1016769395971816E-3</v>
      </c>
      <c r="BC93">
        <f>BC$2*EXP(- BC$1 * ($B93*_c+'Input spectra'!$Q92))</f>
        <v>5.7098233634916545E-3</v>
      </c>
      <c r="BD93">
        <f>BD$2*EXP(- BD$1 * ($B93*_c+'Input spectra'!$Q92))</f>
        <v>5.36378733462896E-3</v>
      </c>
      <c r="BE93">
        <f>BE$2*EXP(- BE$1 * ($B93*_c+'Input spectra'!$Q92))</f>
        <v>5.0546222697489514E-3</v>
      </c>
      <c r="BF93">
        <f>BF$2*EXP(- BF$1 * ($B93*_c+'Input spectra'!$Q92))</f>
        <v>4.7759119906524176E-3</v>
      </c>
      <c r="BG93">
        <f>BG$2*EXP(- BG$1 * ($B93*_c+'Input spectra'!$Q92))</f>
        <v>4.5228562912173788E-3</v>
      </c>
      <c r="BH93">
        <f>BH$2*EXP(- BH$1 * ($B93*_c+'Input spectra'!$Q92))</f>
        <v>4.2917459299090409E-3</v>
      </c>
      <c r="BI93">
        <f>BI$2*EXP(- BI$1 * ($B93*_c+'Input spectra'!$Q92))</f>
        <v>4.0796407455159014E-3</v>
      </c>
      <c r="BJ93">
        <f>BJ$2*EXP(- BJ$1 * ($B93*_c+'Input spectra'!$Q92))</f>
        <v>3.8841618290494434E-3</v>
      </c>
      <c r="BK93">
        <f>BK$2*EXP(- BK$1 * ($B93*_c+'Input spectra'!$Q92))</f>
        <v>3.703351601097883E-3</v>
      </c>
      <c r="BL93">
        <f>BL$2*EXP(- BL$1 * ($B93*_c+'Input spectra'!$Q92))</f>
        <v>3.5355762936242173E-3</v>
      </c>
      <c r="BM93">
        <f>BM$2*EXP(- BM$1 * ($B93*_c+'Input spectra'!$Q92))</f>
        <v>3.3794559835637816E-3</v>
      </c>
      <c r="BN93">
        <f>BN$2*EXP(- BN$1 * ($B93*_c+'Input spectra'!$Q92))</f>
        <v>3.2338131384526373E-3</v>
      </c>
      <c r="BO93">
        <f>BO$2*EXP(- BO$1 * ($B93*_c+'Input spectra'!$Q92))</f>
        <v>3.0976339628031552E-3</v>
      </c>
      <c r="BP93">
        <f>BP$2*EXP(- BP$1 * ($B93*_c+'Input spectra'!$Q92))</f>
        <v>2.9700388190199442E-3</v>
      </c>
      <c r="BQ93">
        <f>BQ$2*EXP(- BQ$1 * ($B93*_c+'Input spectra'!$Q92))</f>
        <v>2.850259222851479E-3</v>
      </c>
      <c r="BR93">
        <f>BR$2*EXP(- BR$1 * ($B93*_c+'Input spectra'!$Q92))</f>
        <v>2.7376196943809999E-3</v>
      </c>
      <c r="BS93">
        <f>BS$2*EXP(- BS$1 * ($B93*_c+'Input spectra'!$Q92))</f>
        <v>2.6315232566163503E-3</v>
      </c>
      <c r="BT93">
        <f>BT$2*EXP(- BT$1 * ($B93*_c+'Input spectra'!$Q92))</f>
        <v>2.5314397162575324E-3</v>
      </c>
      <c r="BU93">
        <f>BU$2*EXP(- BU$1 * ($B93*_c+'Input spectra'!$Q92))</f>
        <v>2.4368960957515911E-3</v>
      </c>
      <c r="BV93">
        <f>BV$2*EXP(- BV$1 * ($B93*_c+'Input spectra'!$Q92))</f>
        <v>2.3474687494555368E-3</v>
      </c>
      <c r="BW93">
        <f>BW$2*EXP(- BW$1 * ($B93*_c+'Input spectra'!$Q92))</f>
        <v>2.2627768130118507E-3</v>
      </c>
      <c r="BX93">
        <f>BX$2*EXP(- BX$1 * ($B93*_c+'Input spectra'!$Q92))</f>
        <v>2.1824767189543345E-3</v>
      </c>
      <c r="BY93">
        <f>BY$2*EXP(- BY$1 * ($B93*_c+'Input spectra'!$Q92))</f>
        <v>2.1062575729967592E-3</v>
      </c>
      <c r="BZ93">
        <f>BZ$2*EXP(- BZ$1 * ($B93*_c+'Input spectra'!$Q92))</f>
        <v>2.0338372310330761E-3</v>
      </c>
      <c r="CA93">
        <f>CA$2*EXP(- CA$1 * ($B93*_c+'Input spectra'!$Q92))</f>
        <v>1.9649589511032532E-3</v>
      </c>
      <c r="CB93">
        <f>CB$2*EXP(- CB$1 * ($B93*_c+'Input spectra'!$Q92))</f>
        <v>1.8993885205698647E-3</v>
      </c>
      <c r="CC93">
        <f>CC$2*EXP(- CC$1 * ($B93*_c+'Input spectra'!$Q92))</f>
        <v>1.8369117786943474E-3</v>
      </c>
      <c r="CD93">
        <f>CD$2*EXP(- CD$1 * ($B93*_c+'Input spectra'!$Q92))</f>
        <v>1.7773324702532488E-3</v>
      </c>
      <c r="CE93">
        <f>CE$2*EXP(- CE$1 * ($B93*_c+'Input spectra'!$Q92))</f>
        <v>1.7204703779133107E-3</v>
      </c>
      <c r="CF93">
        <f>CF$2*EXP(- CF$1 * ($B93*_c+'Input spectra'!$Q92))</f>
        <v>1.6661596906051592E-3</v>
      </c>
      <c r="CG93">
        <f>CG$2*EXP(- CG$1 * ($B93*_c+'Input spectra'!$Q92))</f>
        <v>1.6142475726989697E-3</v>
      </c>
      <c r="CH93">
        <f>CH$2*EXP(- CH$1 * ($B93*_c+'Input spectra'!$Q92))</f>
        <v>1.5645929048379642E-3</v>
      </c>
      <c r="CI93">
        <f>CI$2*EXP(- CI$1 * ($B93*_c+'Input spectra'!$Q92))</f>
        <v>1.5170651721621931E-3</v>
      </c>
      <c r="CJ93">
        <f>CJ$2*EXP(- CJ$1 * ($B93*_c+'Input spectra'!$Q92))</f>
        <v>1.4715434796093683E-3</v>
      </c>
      <c r="CK93">
        <f>CK$2*EXP(- CK$1 * ($B93*_c+'Input spectra'!$Q92))</f>
        <v>1.4279156772054697E-3</v>
      </c>
      <c r="CL93">
        <f>CL$2*EXP(- CL$1 * ($B93*_c+'Input spectra'!$Q92))</f>
        <v>1.3860775809045531E-3</v>
      </c>
      <c r="CM93">
        <f>CM$2*EXP(- CM$1 * ($B93*_c+'Input spectra'!$Q92))</f>
        <v>1.3459322767203419E-3</v>
      </c>
      <c r="CN93">
        <f>CN$2*EXP(- CN$1 * ($B93*_c+'Input spectra'!$Q92))</f>
        <v>1.3073894977021312E-3</v>
      </c>
      <c r="CO93">
        <f>CO$2*EXP(- CO$1 * ($B93*_c+'Input spectra'!$Q92))</f>
        <v>1.2703650648152587E-3</v>
      </c>
      <c r="CP93">
        <f>CP$2*EXP(- CP$1 * ($B93*_c+'Input spectra'!$Q92))</f>
        <v>1.2347803840481394E-3</v>
      </c>
      <c r="CQ93">
        <f>CQ$2*EXP(- CQ$1 * ($B93*_c+'Input spectra'!$Q92))</f>
        <v>7.9490554875602201E-4</v>
      </c>
      <c r="CR93">
        <f>CR$2*EXP(- CR$1 * ($B93*_c+'Input spectra'!$Q92))</f>
        <v>5.1624410317051099E-4</v>
      </c>
      <c r="CS93">
        <f>CS$2*EXP(- CS$1 * ($B93*_c+'Input spectra'!$Q92))</f>
        <v>3.574777469492121E-4</v>
      </c>
      <c r="CT93">
        <f>CT$2*EXP(- CT$1 * ($B93*_c+'Input spectra'!$Q92))</f>
        <v>2.4865394906067016E-4</v>
      </c>
      <c r="CU93">
        <f>CU$2*EXP(- CU$1 * ($B93*_c+'Input spectra'!$Q92))</f>
        <v>1.6976303722352246E-4</v>
      </c>
      <c r="CV93">
        <f>CV$2*EXP(- CV$1 * ($B93*_c+'Input spectra'!$Q92))</f>
        <v>1.1158092705248157E-4</v>
      </c>
      <c r="CW93">
        <f>CW$2*EXP(- CW$1 * ($B93*_c+'Input spectra'!$Q92))</f>
        <v>6.890086425878179E-5</v>
      </c>
      <c r="CX93">
        <f>CX$2*EXP(- CX$1 * ($B93*_c+'Input spectra'!$Q92))</f>
        <v>3.8417163630459268E-5</v>
      </c>
      <c r="CY93">
        <f>CY$2*EXP(- CY$1 * ($B93*_c+'Input spectra'!$Q92))</f>
        <v>1.7861493567830155E-5</v>
      </c>
      <c r="CZ93">
        <f>CZ$2*EXP(- CZ$1 * ($B93*_c+'Input spectra'!$Q92))</f>
        <v>5.5886837774080423E-6</v>
      </c>
      <c r="DA93">
        <f>DA$2*EXP(- DA$1 * ($B93*_c+'Input spectra'!$Q92))</f>
        <v>3.5495922089710204E-7</v>
      </c>
      <c r="DB93">
        <f>DB$2*EXP(- DB$1 * ($B93*_c+'Input spectra'!$Q92))</f>
        <v>0</v>
      </c>
      <c r="DC93">
        <f>DC$2*EXP(- DC$1 * ($B93*_c+'Input spectra'!$Q92))</f>
        <v>0</v>
      </c>
      <c r="DD93">
        <f>DD$2*EXP(- DD$1 * ($B93*_c+'Input spectra'!$Q92))</f>
        <v>0</v>
      </c>
      <c r="DE93">
        <f>DE$2*EXP(- DE$1 * ($B93*_c+'Input spectra'!$Q92))</f>
        <v>0</v>
      </c>
      <c r="DF93">
        <f>DF$2*EXP(- DF$1 * ($B93*_c+'Input spectra'!$Q92))</f>
        <v>0</v>
      </c>
      <c r="DG93">
        <f>DG$2*EXP(- DG$1 * ($B93*_c+'Input spectra'!$Q92))</f>
        <v>0</v>
      </c>
      <c r="DH93">
        <f>DH$2*EXP(- DH$1 * ($B93*_c+'Input spectra'!$Q92))</f>
        <v>0</v>
      </c>
      <c r="DI93">
        <f>DI$2*EXP(- DI$1 * ($B93*_c+'Input spectra'!$Q92))</f>
        <v>0</v>
      </c>
      <c r="DJ93">
        <f>DJ$2*EXP(- DJ$1 * ($B93*_c+'Input spectra'!$Q92))</f>
        <v>0</v>
      </c>
      <c r="DK93">
        <f>DK$2*EXP(- DK$1 * ($B93*_c+'Input spectra'!$Q92))</f>
        <v>0</v>
      </c>
      <c r="DL93">
        <f>DL$2*EXP(- DL$1 * ($B93*_c+'Input spectra'!$Q92))</f>
        <v>0</v>
      </c>
      <c r="DM93">
        <f>DM$2*EXP(- DM$1 * ($B93*_c+'Input spectra'!$Q92))</f>
        <v>0</v>
      </c>
      <c r="DN93">
        <f>DN$2*EXP(- DN$1 * ($B93*_c+'Input spectra'!$Q92))</f>
        <v>0</v>
      </c>
      <c r="DO93">
        <f>DO$2*EXP(- DO$1 * ($B93*_c+'Input spectra'!$Q92))</f>
        <v>0</v>
      </c>
      <c r="DP93">
        <f>DP$2*EXP(- DP$1 * ($B93*_c+'Input spectra'!$Q92))</f>
        <v>0</v>
      </c>
      <c r="DQ93">
        <f>DQ$2*EXP(- DQ$1 * ($B93*_c+'Input spectra'!$Q92))</f>
        <v>0</v>
      </c>
      <c r="DR93">
        <f>DR$2*EXP(- DR$1 * ($B93*_c+'Input spectra'!$Q92))</f>
        <v>0</v>
      </c>
      <c r="DS93">
        <f>DS$2*EXP(- DS$1 * ($B93*_c+'Input spectra'!$Q92))</f>
        <v>0</v>
      </c>
      <c r="DT93">
        <f>DT$2*EXP(- DT$1 * ($B93*_c+'Input spectra'!$Q92))</f>
        <v>0</v>
      </c>
      <c r="DU93">
        <f>DU$2*EXP(- DU$1 * ($B93*_c+'Input spectra'!$Q92))</f>
        <v>0</v>
      </c>
      <c r="DV93">
        <f>DV$2*EXP(- DV$1 * ($B93*_c+'Input spectra'!$Q92))</f>
        <v>0</v>
      </c>
      <c r="DW93">
        <f>DW$2*EXP(- DW$1 * ($B93*_c+'Input spectra'!$Q92))</f>
        <v>0</v>
      </c>
      <c r="DX93">
        <f>DX$2*EXP(- DX$1 * ($B93*_c+'Input spectra'!$Q92))</f>
        <v>0</v>
      </c>
      <c r="DY93">
        <f>DY$2*EXP(- DY$1 * ($B93*_c+'Input spectra'!$Q92))</f>
        <v>0</v>
      </c>
      <c r="DZ93">
        <f>DZ$2*EXP(- DZ$1 * ($B93*_c+'Input spectra'!$Q92))</f>
        <v>0</v>
      </c>
      <c r="EA93">
        <f>EA$2*EXP(- EA$1 * ($B93*_c+'Input spectra'!$Q92))</f>
        <v>0</v>
      </c>
      <c r="EB93">
        <f>EB$2*EXP(- EB$1 * ($B93*_c+'Input spectra'!$Q92))</f>
        <v>0</v>
      </c>
      <c r="EC93">
        <f>EC$2*EXP(- EC$1 * ($B93*_c+'Input spectra'!$Q92))</f>
        <v>0</v>
      </c>
      <c r="ED93">
        <f>ED$2*EXP(- ED$1 * ($B93*_c+'Input spectra'!$Q92))</f>
        <v>0</v>
      </c>
      <c r="EE93">
        <f>EE$2*EXP(- EE$1 * ($B93*_c+'Input spectra'!$Q92))</f>
        <v>0</v>
      </c>
      <c r="EF93">
        <f>EF$2*EXP(- EF$1 * ($B93*_c+'Input spectra'!$Q92))</f>
        <v>0</v>
      </c>
      <c r="EG93">
        <f>EG$2*EXP(- EG$1 * ($B93*_c+'Input spectra'!$Q92))</f>
        <v>0</v>
      </c>
      <c r="EH93">
        <f>EH$2*EXP(- EH$1 * ($B93*_c+'Input spectra'!$Q92))</f>
        <v>0</v>
      </c>
      <c r="EI93">
        <f>EI$2*EXP(- EI$1 * ($B93*_c+'Input spectra'!$Q92))</f>
        <v>0</v>
      </c>
      <c r="EJ93">
        <f>EJ$2*EXP(- EJ$1 * ($B93*_c+'Input spectra'!$Q92))</f>
        <v>0</v>
      </c>
      <c r="EK93">
        <f>EK$2*EXP(- EK$1 * ($B93*_c+'Input spectra'!$Q92))</f>
        <v>0</v>
      </c>
      <c r="EL93">
        <f>EL$2*EXP(- EL$1 * ($B93*_c+'Input spectra'!$Q92))</f>
        <v>0</v>
      </c>
      <c r="EM93">
        <f>EM$2*EXP(- EM$1 * ($B93*_c+'Input spectra'!$Q92))</f>
        <v>0</v>
      </c>
      <c r="EN93">
        <f>EN$2*EXP(- EN$1 * ($B93*_c+'Input spectra'!$Q92))</f>
        <v>0</v>
      </c>
      <c r="EO93">
        <f>EO$2*EXP(- EO$1 * ($B93*_c+'Input spectra'!$Q92))</f>
        <v>0</v>
      </c>
      <c r="EP93">
        <f>EP$2*EXP(- EP$1 * ($B93*_c+'Input spectra'!$Q92))</f>
        <v>0</v>
      </c>
      <c r="EQ93">
        <f>EQ$2*EXP(- EQ$1 * ($B93*_c+'Input spectra'!$Q92))</f>
        <v>0</v>
      </c>
      <c r="ER93">
        <f>ER$2*EXP(- ER$1 * ($B93*_c+'Input spectra'!$Q92))</f>
        <v>0</v>
      </c>
      <c r="ES93">
        <f>ES$2*EXP(- ES$1 * ($B93*_c+'Input spectra'!$Q92))</f>
        <v>0</v>
      </c>
      <c r="ET93">
        <f>ET$2*EXP(- ET$1 * ($B93*_c+'Input spectra'!$Q92))</f>
        <v>0</v>
      </c>
      <c r="EU93">
        <f>EU$2*EXP(- EU$1 * ($B93*_c+'Input spectra'!$Q92))</f>
        <v>0</v>
      </c>
      <c r="EV93">
        <f>EV$2*EXP(- EV$1 * ($B93*_c+'Input spectra'!$Q92))</f>
        <v>0</v>
      </c>
      <c r="EW93">
        <f>EW$2*EXP(- EW$1 * ($B93*_c+'Input spectra'!$Q92))</f>
        <v>0</v>
      </c>
      <c r="EY93">
        <f t="shared" si="1"/>
        <v>0.87856594317846803</v>
      </c>
      <c r="FB93">
        <f>(1-EXP(-(B93*_c+'Input spectra'!$Q92)*_t))/2</f>
        <v>1.1252396678957499E-2</v>
      </c>
      <c r="FC93">
        <f>LN(1-FB93)/(-(B93*_c+'Input spectra'!$Q92))</f>
        <v>0.24857741253332724</v>
      </c>
    </row>
    <row r="94" spans="1:159" x14ac:dyDescent="0.25">
      <c r="A94">
        <v>735</v>
      </c>
      <c r="B94">
        <f>'Input spectra'!B93</f>
        <v>0</v>
      </c>
      <c r="C94">
        <f>C$2*EXP(- C$1 * ($B94*_c+'Input spectra'!$Q93))</f>
        <v>2.0653927966864227E-2</v>
      </c>
      <c r="D94">
        <f>D$2*EXP(- D$1 * ($B94*_c+'Input spectra'!$Q93))</f>
        <v>2.0410226784006006E-2</v>
      </c>
      <c r="E94">
        <f>E$2*EXP(- E$1 * ($B94*_c+'Input spectra'!$Q93))</f>
        <v>2.0168315646841715E-2</v>
      </c>
      <c r="F94">
        <f>F$2*EXP(- F$1 * ($B94*_c+'Input spectra'!$Q93))</f>
        <v>1.9928183311393694E-2</v>
      </c>
      <c r="G94">
        <f>G$2*EXP(- G$1 * ($B94*_c+'Input spectra'!$Q93))</f>
        <v>1.9689818598945079E-2</v>
      </c>
      <c r="H94">
        <f>H$2*EXP(- H$1 * ($B94*_c+'Input spectra'!$Q93))</f>
        <v>1.9453210395678714E-2</v>
      </c>
      <c r="I94">
        <f>I$2*EXP(- I$1 * ($B94*_c+'Input spectra'!$Q93))</f>
        <v>1.9218347652318002E-2</v>
      </c>
      <c r="J94">
        <f>J$2*EXP(- J$1 * ($B94*_c+'Input spectra'!$Q93))</f>
        <v>1.8985219383769666E-2</v>
      </c>
      <c r="K94">
        <f>K$2*EXP(- K$1 * ($B94*_c+'Input spectra'!$Q93))</f>
        <v>1.8753814668768444E-2</v>
      </c>
      <c r="L94">
        <f>L$2*EXP(- L$1 * ($B94*_c+'Input spectra'!$Q93))</f>
        <v>1.8524122649523658E-2</v>
      </c>
      <c r="M94">
        <f>M$2*EXP(- M$1 * ($B94*_c+'Input spectra'!$Q93))</f>
        <v>1.829613253136772E-2</v>
      </c>
      <c r="N94">
        <f>N$2*EXP(- N$1 * ($B94*_c+'Input spectra'!$Q93))</f>
        <v>1.8069833582406474E-2</v>
      </c>
      <c r="O94">
        <f>O$2*EXP(- O$1 * ($B94*_c+'Input spectra'!$Q93))</f>
        <v>1.7845215133171468E-2</v>
      </c>
      <c r="P94">
        <f>P$2*EXP(- P$1 * ($B94*_c+'Input spectra'!$Q93))</f>
        <v>1.7622266576274043E-2</v>
      </c>
      <c r="Q94">
        <f>Q$2*EXP(- Q$1 * ($B94*_c+'Input spectra'!$Q93))</f>
        <v>1.7400977366061283E-2</v>
      </c>
      <c r="R94">
        <f>R$2*EXP(- R$1 * ($B94*_c+'Input spectra'!$Q93))</f>
        <v>1.7181337018273866E-2</v>
      </c>
      <c r="S94">
        <f>S$2*EXP(- S$1 * ($B94*_c+'Input spectra'!$Q93))</f>
        <v>1.6963335109705664E-2</v>
      </c>
      <c r="T94">
        <f>T$2*EXP(- T$1 * ($B94*_c+'Input spectra'!$Q93))</f>
        <v>1.6746961277865229E-2</v>
      </c>
      <c r="U94">
        <f>U$2*EXP(- U$1 * ($B94*_c+'Input spectra'!$Q93))</f>
        <v>1.6532205220639095E-2</v>
      </c>
      <c r="V94">
        <f>V$2*EXP(- V$1 * ($B94*_c+'Input spectra'!$Q93))</f>
        <v>1.631905669595685E-2</v>
      </c>
      <c r="W94">
        <f>W$2*EXP(- W$1 * ($B94*_c+'Input spectra'!$Q93))</f>
        <v>1.6107505521458038E-2</v>
      </c>
      <c r="X94">
        <f>X$2*EXP(- X$1 * ($B94*_c+'Input spectra'!$Q93))</f>
        <v>1.5897541574160842E-2</v>
      </c>
      <c r="Y94">
        <f>Y$2*EXP(- Y$1 * ($B94*_c+'Input spectra'!$Q93))</f>
        <v>1.568915479013254E-2</v>
      </c>
      <c r="Z94">
        <f>Z$2*EXP(- Z$1 * ($B94*_c+'Input spectra'!$Q93))</f>
        <v>1.5482335164161715E-2</v>
      </c>
      <c r="AA94">
        <f>AA$2*EXP(- AA$1 * ($B94*_c+'Input spectra'!$Q93))</f>
        <v>1.5277072749432283E-2</v>
      </c>
      <c r="AB94">
        <f>AB$2*EXP(- AB$1 * ($B94*_c+'Input spectra'!$Q93))</f>
        <v>1.5073357657199202E-2</v>
      </c>
      <c r="AC94">
        <f>AC$2*EXP(- AC$1 * ($B94*_c+'Input spectra'!$Q93))</f>
        <v>1.4871180056465955E-2</v>
      </c>
      <c r="AD94">
        <f>AD$2*EXP(- AD$1 * ($B94*_c+'Input spectra'!$Q93))</f>
        <v>1.4670530173663777E-2</v>
      </c>
      <c r="AE94">
        <f>AE$2*EXP(- AE$1 * ($B94*_c+'Input spectra'!$Q93))</f>
        <v>1.447139829233259E-2</v>
      </c>
      <c r="AF94">
        <f>AF$2*EXP(- AF$1 * ($B94*_c+'Input spectra'!$Q93))</f>
        <v>1.4273774752803645E-2</v>
      </c>
      <c r="AG94">
        <f>AG$2*EXP(- AG$1 * ($B94*_c+'Input spectra'!$Q93))</f>
        <v>1.4077649951883891E-2</v>
      </c>
      <c r="AH94">
        <f>AH$2*EXP(- AH$1 * ($B94*_c+'Input spectra'!$Q93))</f>
        <v>1.3883014342542023E-2</v>
      </c>
      <c r="AI94">
        <f>AI$2*EXP(- AI$1 * ($B94*_c+'Input spectra'!$Q93))</f>
        <v>1.3689858433596228E-2</v>
      </c>
      <c r="AJ94">
        <f>AJ$2*EXP(- AJ$1 * ($B94*_c+'Input spectra'!$Q93))</f>
        <v>1.3498172789403603E-2</v>
      </c>
      <c r="AK94">
        <f>AK$2*EXP(- AK$1 * ($B94*_c+'Input spectra'!$Q93))</f>
        <v>1.3307948029551245E-2</v>
      </c>
      <c r="AL94">
        <f>AL$2*EXP(- AL$1 * ($B94*_c+'Input spectra'!$Q93))</f>
        <v>1.3119174828549011E-2</v>
      </c>
      <c r="AM94">
        <f>AM$2*EXP(- AM$1 * ($B94*_c+'Input spectra'!$Q93))</f>
        <v>1.293184391552391E-2</v>
      </c>
      <c r="AN94">
        <f>AN$2*EXP(- AN$1 * ($B94*_c+'Input spectra'!$Q93))</f>
        <v>1.2745946073916166E-2</v>
      </c>
      <c r="AO94">
        <f>AO$2*EXP(- AO$1 * ($B94*_c+'Input spectra'!$Q93))</f>
        <v>1.2561472141176894E-2</v>
      </c>
      <c r="AP94">
        <f>AP$2*EXP(- AP$1 * ($B94*_c+'Input spectra'!$Q93))</f>
        <v>1.2378413008467402E-2</v>
      </c>
      <c r="AQ94">
        <f>AQ$2*EXP(- AQ$1 * ($B94*_c+'Input spectra'!$Q93))</f>
        <v>1.2196759620360136E-2</v>
      </c>
      <c r="AR94">
        <f>AR$2*EXP(- AR$1 * ($B94*_c+'Input spectra'!$Q93))</f>
        <v>1.201650297454122E-2</v>
      </c>
      <c r="AS94">
        <f>AS$2*EXP(- AS$1 * ($B94*_c+'Input spectra'!$Q93))</f>
        <v>1.1837634121514565E-2</v>
      </c>
      <c r="AT94">
        <f>AT$2*EXP(- AT$1 * ($B94*_c+'Input spectra'!$Q93))</f>
        <v>1.1660144164307643E-2</v>
      </c>
      <c r="AU94">
        <f>AU$2*EXP(- AU$1 * ($B94*_c+'Input spectra'!$Q93))</f>
        <v>1.1484024258178769E-2</v>
      </c>
      <c r="AV94">
        <f>AV$2*EXP(- AV$1 * ($B94*_c+'Input spectra'!$Q93))</f>
        <v>1.1309265610326014E-2</v>
      </c>
      <c r="AW94">
        <f>AW$2*EXP(- AW$1 * ($B94*_c+'Input spectra'!$Q93))</f>
        <v>1.0052302811821229E-2</v>
      </c>
      <c r="AX94">
        <f>AX$2*EXP(- AX$1 * ($B94*_c+'Input spectra'!$Q93))</f>
        <v>8.5886896098818031E-3</v>
      </c>
      <c r="AY94">
        <f>AY$2*EXP(- AY$1 * ($B94*_c+'Input spectra'!$Q93))</f>
        <v>7.7307798901667642E-3</v>
      </c>
      <c r="AZ94">
        <f>AZ$2*EXP(- AZ$1 * ($B94*_c+'Input spectra'!$Q93))</f>
        <v>7.0809494823851332E-3</v>
      </c>
      <c r="BA94">
        <f>BA$2*EXP(- BA$1 * ($B94*_c+'Input spectra'!$Q93))</f>
        <v>6.549991209037165E-3</v>
      </c>
      <c r="BB94">
        <f>BB$2*EXP(- BB$1 * ($B94*_c+'Input spectra'!$Q93))</f>
        <v>6.0992357114564152E-3</v>
      </c>
      <c r="BC94">
        <f>BC$2*EXP(- BC$1 * ($B94*_c+'Input spectra'!$Q93))</f>
        <v>5.7074941285580163E-3</v>
      </c>
      <c r="BD94">
        <f>BD$2*EXP(- BD$1 * ($B94*_c+'Input spectra'!$Q93))</f>
        <v>5.3615571901765649E-3</v>
      </c>
      <c r="BE94">
        <f>BE$2*EXP(- BE$1 * ($B94*_c+'Input spectra'!$Q93))</f>
        <v>5.0524810248721783E-3</v>
      </c>
      <c r="BF94">
        <f>BF$2*EXP(- BF$1 * ($B94*_c+'Input spectra'!$Q93))</f>
        <v>4.7738513551807433E-3</v>
      </c>
      <c r="BG94">
        <f>BG$2*EXP(- BG$1 * ($B94*_c+'Input spectra'!$Q93))</f>
        <v>4.5208693671109981E-3</v>
      </c>
      <c r="BH94">
        <f>BH$2*EXP(- BH$1 * ($B94*_c+'Input spectra'!$Q93))</f>
        <v>4.2898268740373235E-3</v>
      </c>
      <c r="BI94">
        <f>BI$2*EXP(- BI$1 * ($B94*_c+'Input spectra'!$Q93))</f>
        <v>4.07778453610615E-3</v>
      </c>
      <c r="BJ94">
        <f>BJ$2*EXP(- BJ$1 * ($B94*_c+'Input spectra'!$Q93))</f>
        <v>3.8823640981646475E-3</v>
      </c>
      <c r="BK94">
        <f>BK$2*EXP(- BK$1 * ($B94*_c+'Input spectra'!$Q93))</f>
        <v>3.7016085109622928E-3</v>
      </c>
      <c r="BL94">
        <f>BL$2*EXP(- BL$1 * ($B94*_c+'Input spectra'!$Q93))</f>
        <v>3.5338844430900739E-3</v>
      </c>
      <c r="BM94">
        <f>BM$2*EXP(- BM$1 * ($B94*_c+'Input spectra'!$Q93))</f>
        <v>3.3778123359082248E-3</v>
      </c>
      <c r="BN94">
        <f>BN$2*EXP(- BN$1 * ($B94*_c+'Input spectra'!$Q93))</f>
        <v>3.2322149646486446E-3</v>
      </c>
      <c r="BO94">
        <f>BO$2*EXP(- BO$1 * ($B94*_c+'Input spectra'!$Q93))</f>
        <v>3.0960787962593401E-3</v>
      </c>
      <c r="BP94">
        <f>BP$2*EXP(- BP$1 * ($B94*_c+'Input spectra'!$Q93))</f>
        <v>2.9685244189812244E-3</v>
      </c>
      <c r="BQ94">
        <f>BQ$2*EXP(- BQ$1 * ($B94*_c+'Input spectra'!$Q93))</f>
        <v>2.8487835444487276E-3</v>
      </c>
      <c r="BR94">
        <f>BR$2*EXP(- BR$1 * ($B94*_c+'Input spectra'!$Q93))</f>
        <v>2.736180863860317E-3</v>
      </c>
      <c r="BS94">
        <f>BS$2*EXP(- BS$1 * ($B94*_c+'Input spectra'!$Q93))</f>
        <v>2.6301195506563324E-3</v>
      </c>
      <c r="BT94">
        <f>BT$2*EXP(- BT$1 * ($B94*_c+'Input spectra'!$Q93))</f>
        <v>2.5300695445510963E-3</v>
      </c>
      <c r="BU94">
        <f>BU$2*EXP(- BU$1 * ($B94*_c+'Input spectra'!$Q93))</f>
        <v>2.435557986222559E-3</v>
      </c>
      <c r="BV94">
        <f>BV$2*EXP(- BV$1 * ($B94*_c+'Input spectra'!$Q93))</f>
        <v>2.346161335622298E-3</v>
      </c>
      <c r="BW94">
        <f>BW$2*EXP(- BW$1 * ($B94*_c+'Input spectra'!$Q93))</f>
        <v>2.2614988231161172E-3</v>
      </c>
      <c r="BX94">
        <f>BX$2*EXP(- BX$1 * ($B94*_c+'Input spectra'!$Q93))</f>
        <v>2.1812269665527077E-3</v>
      </c>
      <c r="BY94">
        <f>BY$2*EXP(- BY$1 * ($B94*_c+'Input spectra'!$Q93))</f>
        <v>2.1050349487735875E-3</v>
      </c>
      <c r="BZ94">
        <f>BZ$2*EXP(- BZ$1 * ($B94*_c+'Input spectra'!$Q93))</f>
        <v>2.0326406956399632E-3</v>
      </c>
      <c r="CA94">
        <f>CA$2*EXP(- CA$1 * ($B94*_c+'Input spectra'!$Q93))</f>
        <v>1.9637875288670472E-3</v>
      </c>
      <c r="CB94">
        <f>CB$2*EXP(- CB$1 * ($B94*_c+'Input spectra'!$Q93))</f>
        <v>1.8982412939396636E-3</v>
      </c>
      <c r="CC94">
        <f>CC$2*EXP(- CC$1 * ($B94*_c+'Input spectra'!$Q93))</f>
        <v>1.8357878833207884E-3</v>
      </c>
      <c r="CD94">
        <f>CD$2*EXP(- CD$1 * ($B94*_c+'Input spectra'!$Q93))</f>
        <v>1.7762310906115268E-3</v>
      </c>
      <c r="CE94">
        <f>CE$2*EXP(- CE$1 * ($B94*_c+'Input spectra'!$Q93))</f>
        <v>1.719390743396E-3</v>
      </c>
      <c r="CF94">
        <f>CF$2*EXP(- CF$1 * ($B94*_c+'Input spectra'!$Q93))</f>
        <v>1.6651010720227844E-3</v>
      </c>
      <c r="CG94">
        <f>CG$2*EXP(- CG$1 * ($B94*_c+'Input spectra'!$Q93))</f>
        <v>1.6132092791359479E-3</v>
      </c>
      <c r="CH94">
        <f>CH$2*EXP(- CH$1 * ($B94*_c+'Input spectra'!$Q93))</f>
        <v>1.563574280819493E-3</v>
      </c>
      <c r="CI94">
        <f>CI$2*EXP(- CI$1 * ($B94*_c+'Input spectra'!$Q93))</f>
        <v>1.5160655950942218E-3</v>
      </c>
      <c r="CJ94">
        <f>CJ$2*EXP(- CJ$1 * ($B94*_c+'Input spectra'!$Q93))</f>
        <v>1.470562357459249E-3</v>
      </c>
      <c r="CK94">
        <f>CK$2*EXP(- CK$1 * ($B94*_c+'Input spectra'!$Q93))</f>
        <v>1.4269524463954239E-3</v>
      </c>
      <c r="CL94">
        <f>CL$2*EXP(- CL$1 * ($B94*_c+'Input spectra'!$Q93))</f>
        <v>1.385131704393914E-3</v>
      </c>
      <c r="CM94">
        <f>CM$2*EXP(- CM$1 * ($B94*_c+'Input spectra'!$Q93))</f>
        <v>1.3450032422557454E-3</v>
      </c>
      <c r="CN94">
        <f>CN$2*EXP(- CN$1 * ($B94*_c+'Input spectra'!$Q93))</f>
        <v>1.3064768162175471E-3</v>
      </c>
      <c r="CO94">
        <f>CO$2*EXP(- CO$1 * ($B94*_c+'Input spectra'!$Q93))</f>
        <v>1.2694682689660685E-3</v>
      </c>
      <c r="CP94">
        <f>CP$2*EXP(- CP$1 * ($B94*_c+'Input spectra'!$Q93))</f>
        <v>1.2338990268654371E-3</v>
      </c>
      <c r="CQ94">
        <f>CQ$2*EXP(- CQ$1 * ($B94*_c+'Input spectra'!$Q93))</f>
        <v>7.9433193113166635E-4</v>
      </c>
      <c r="CR94">
        <f>CR$2*EXP(- CR$1 * ($B94*_c+'Input spectra'!$Q93))</f>
        <v>5.1586752470668352E-4</v>
      </c>
      <c r="CS94">
        <f>CS$2*EXP(- CS$1 * ($B94*_c+'Input spectra'!$Q93))</f>
        <v>3.572141790050751E-4</v>
      </c>
      <c r="CT94">
        <f>CT$2*EXP(- CT$1 * ($B94*_c+'Input spectra'!$Q93))</f>
        <v>2.4846866716476864E-4</v>
      </c>
      <c r="CU94">
        <f>CU$2*EXP(- CU$1 * ($B94*_c+'Input spectra'!$Q93))</f>
        <v>1.6963520901992605E-4</v>
      </c>
      <c r="CV94">
        <f>CV$2*EXP(- CV$1 * ($B94*_c+'Input spectra'!$Q93))</f>
        <v>1.1149603396825684E-4</v>
      </c>
      <c r="CW94">
        <f>CW$2*EXP(- CW$1 * ($B94*_c+'Input spectra'!$Q93))</f>
        <v>6.8847902834736537E-5</v>
      </c>
      <c r="CX94">
        <f>CX$2*EXP(- CX$1 * ($B94*_c+'Input spectra'!$Q93))</f>
        <v>3.8387332638350706E-5</v>
      </c>
      <c r="CY94">
        <f>CY$2*EXP(- CY$1 * ($B94*_c+'Input spectra'!$Q93))</f>
        <v>1.7847484047263965E-5</v>
      </c>
      <c r="CZ94">
        <f>CZ$2*EXP(- CZ$1 * ($B94*_c+'Input spectra'!$Q93))</f>
        <v>5.5842565206604382E-6</v>
      </c>
      <c r="DA94">
        <f>DA$2*EXP(- DA$1 * ($B94*_c+'Input spectra'!$Q93))</f>
        <v>3.5467524549145869E-7</v>
      </c>
      <c r="DB94">
        <f>DB$2*EXP(- DB$1 * ($B94*_c+'Input spectra'!$Q93))</f>
        <v>0</v>
      </c>
      <c r="DC94">
        <f>DC$2*EXP(- DC$1 * ($B94*_c+'Input spectra'!$Q93))</f>
        <v>0</v>
      </c>
      <c r="DD94">
        <f>DD$2*EXP(- DD$1 * ($B94*_c+'Input spectra'!$Q93))</f>
        <v>0</v>
      </c>
      <c r="DE94">
        <f>DE$2*EXP(- DE$1 * ($B94*_c+'Input spectra'!$Q93))</f>
        <v>0</v>
      </c>
      <c r="DF94">
        <f>DF$2*EXP(- DF$1 * ($B94*_c+'Input spectra'!$Q93))</f>
        <v>0</v>
      </c>
      <c r="DG94">
        <f>DG$2*EXP(- DG$1 * ($B94*_c+'Input spectra'!$Q93))</f>
        <v>0</v>
      </c>
      <c r="DH94">
        <f>DH$2*EXP(- DH$1 * ($B94*_c+'Input spectra'!$Q93))</f>
        <v>0</v>
      </c>
      <c r="DI94">
        <f>DI$2*EXP(- DI$1 * ($B94*_c+'Input spectra'!$Q93))</f>
        <v>0</v>
      </c>
      <c r="DJ94">
        <f>DJ$2*EXP(- DJ$1 * ($B94*_c+'Input spectra'!$Q93))</f>
        <v>0</v>
      </c>
      <c r="DK94">
        <f>DK$2*EXP(- DK$1 * ($B94*_c+'Input spectra'!$Q93))</f>
        <v>0</v>
      </c>
      <c r="DL94">
        <f>DL$2*EXP(- DL$1 * ($B94*_c+'Input spectra'!$Q93))</f>
        <v>0</v>
      </c>
      <c r="DM94">
        <f>DM$2*EXP(- DM$1 * ($B94*_c+'Input spectra'!$Q93))</f>
        <v>0</v>
      </c>
      <c r="DN94">
        <f>DN$2*EXP(- DN$1 * ($B94*_c+'Input spectra'!$Q93))</f>
        <v>0</v>
      </c>
      <c r="DO94">
        <f>DO$2*EXP(- DO$1 * ($B94*_c+'Input spectra'!$Q93))</f>
        <v>0</v>
      </c>
      <c r="DP94">
        <f>DP$2*EXP(- DP$1 * ($B94*_c+'Input spectra'!$Q93))</f>
        <v>0</v>
      </c>
      <c r="DQ94">
        <f>DQ$2*EXP(- DQ$1 * ($B94*_c+'Input spectra'!$Q93))</f>
        <v>0</v>
      </c>
      <c r="DR94">
        <f>DR$2*EXP(- DR$1 * ($B94*_c+'Input spectra'!$Q93))</f>
        <v>0</v>
      </c>
      <c r="DS94">
        <f>DS$2*EXP(- DS$1 * ($B94*_c+'Input spectra'!$Q93))</f>
        <v>0</v>
      </c>
      <c r="DT94">
        <f>DT$2*EXP(- DT$1 * ($B94*_c+'Input spectra'!$Q93))</f>
        <v>0</v>
      </c>
      <c r="DU94">
        <f>DU$2*EXP(- DU$1 * ($B94*_c+'Input spectra'!$Q93))</f>
        <v>0</v>
      </c>
      <c r="DV94">
        <f>DV$2*EXP(- DV$1 * ($B94*_c+'Input spectra'!$Q93))</f>
        <v>0</v>
      </c>
      <c r="DW94">
        <f>DW$2*EXP(- DW$1 * ($B94*_c+'Input spectra'!$Q93))</f>
        <v>0</v>
      </c>
      <c r="DX94">
        <f>DX$2*EXP(- DX$1 * ($B94*_c+'Input spectra'!$Q93))</f>
        <v>0</v>
      </c>
      <c r="DY94">
        <f>DY$2*EXP(- DY$1 * ($B94*_c+'Input spectra'!$Q93))</f>
        <v>0</v>
      </c>
      <c r="DZ94">
        <f>DZ$2*EXP(- DZ$1 * ($B94*_c+'Input spectra'!$Q93))</f>
        <v>0</v>
      </c>
      <c r="EA94">
        <f>EA$2*EXP(- EA$1 * ($B94*_c+'Input spectra'!$Q93))</f>
        <v>0</v>
      </c>
      <c r="EB94">
        <f>EB$2*EXP(- EB$1 * ($B94*_c+'Input spectra'!$Q93))</f>
        <v>0</v>
      </c>
      <c r="EC94">
        <f>EC$2*EXP(- EC$1 * ($B94*_c+'Input spectra'!$Q93))</f>
        <v>0</v>
      </c>
      <c r="ED94">
        <f>ED$2*EXP(- ED$1 * ($B94*_c+'Input spectra'!$Q93))</f>
        <v>0</v>
      </c>
      <c r="EE94">
        <f>EE$2*EXP(- EE$1 * ($B94*_c+'Input spectra'!$Q93))</f>
        <v>0</v>
      </c>
      <c r="EF94">
        <f>EF$2*EXP(- EF$1 * ($B94*_c+'Input spectra'!$Q93))</f>
        <v>0</v>
      </c>
      <c r="EG94">
        <f>EG$2*EXP(- EG$1 * ($B94*_c+'Input spectra'!$Q93))</f>
        <v>0</v>
      </c>
      <c r="EH94">
        <f>EH$2*EXP(- EH$1 * ($B94*_c+'Input spectra'!$Q93))</f>
        <v>0</v>
      </c>
      <c r="EI94">
        <f>EI$2*EXP(- EI$1 * ($B94*_c+'Input spectra'!$Q93))</f>
        <v>0</v>
      </c>
      <c r="EJ94">
        <f>EJ$2*EXP(- EJ$1 * ($B94*_c+'Input spectra'!$Q93))</f>
        <v>0</v>
      </c>
      <c r="EK94">
        <f>EK$2*EXP(- EK$1 * ($B94*_c+'Input spectra'!$Q93))</f>
        <v>0</v>
      </c>
      <c r="EL94">
        <f>EL$2*EXP(- EL$1 * ($B94*_c+'Input spectra'!$Q93))</f>
        <v>0</v>
      </c>
      <c r="EM94">
        <f>EM$2*EXP(- EM$1 * ($B94*_c+'Input spectra'!$Q93))</f>
        <v>0</v>
      </c>
      <c r="EN94">
        <f>EN$2*EXP(- EN$1 * ($B94*_c+'Input spectra'!$Q93))</f>
        <v>0</v>
      </c>
      <c r="EO94">
        <f>EO$2*EXP(- EO$1 * ($B94*_c+'Input spectra'!$Q93))</f>
        <v>0</v>
      </c>
      <c r="EP94">
        <f>EP$2*EXP(- EP$1 * ($B94*_c+'Input spectra'!$Q93))</f>
        <v>0</v>
      </c>
      <c r="EQ94">
        <f>EQ$2*EXP(- EQ$1 * ($B94*_c+'Input spectra'!$Q93))</f>
        <v>0</v>
      </c>
      <c r="ER94">
        <f>ER$2*EXP(- ER$1 * ($B94*_c+'Input spectra'!$Q93))</f>
        <v>0</v>
      </c>
      <c r="ES94">
        <f>ES$2*EXP(- ES$1 * ($B94*_c+'Input spectra'!$Q93))</f>
        <v>0</v>
      </c>
      <c r="ET94">
        <f>ET$2*EXP(- ET$1 * ($B94*_c+'Input spectra'!$Q93))</f>
        <v>0</v>
      </c>
      <c r="EU94">
        <f>EU$2*EXP(- EU$1 * ($B94*_c+'Input spectra'!$Q93))</f>
        <v>0</v>
      </c>
      <c r="EV94">
        <f>EV$2*EXP(- EV$1 * ($B94*_c+'Input spectra'!$Q93))</f>
        <v>0</v>
      </c>
      <c r="EW94">
        <f>EW$2*EXP(- EW$1 * ($B94*_c+'Input spectra'!$Q93))</f>
        <v>0</v>
      </c>
      <c r="EY94">
        <f t="shared" si="1"/>
        <v>0.87837667540977293</v>
      </c>
      <c r="FB94">
        <f>(1-EXP(-(B94*_c+'Input spectra'!$Q93)*_t))/2</f>
        <v>1.127157108857646E-2</v>
      </c>
      <c r="FC94">
        <f>LN(1-FB94)/(-(B94*_c+'Input spectra'!$Q93))</f>
        <v>0.2485749606617296</v>
      </c>
    </row>
    <row r="95" spans="1:159" x14ac:dyDescent="0.25">
      <c r="A95">
        <v>740</v>
      </c>
      <c r="B95">
        <f>'Input spectra'!B94</f>
        <v>0</v>
      </c>
      <c r="C95">
        <f>C$2*EXP(- C$1 * ($B95*_c+'Input spectra'!$Q94))</f>
        <v>2.0653927966864227E-2</v>
      </c>
      <c r="D95">
        <f>D$2*EXP(- D$1 * ($B95*_c+'Input spectra'!$Q94))</f>
        <v>2.0410066635828235E-2</v>
      </c>
      <c r="E95">
        <f>E$2*EXP(- E$1 * ($B95*_c+'Input spectra'!$Q94))</f>
        <v>2.0167999148023544E-2</v>
      </c>
      <c r="F95">
        <f>F$2*EXP(- F$1 * ($B95*_c+'Input spectra'!$Q94))</f>
        <v>1.9927714217556212E-2</v>
      </c>
      <c r="G95">
        <f>G$2*EXP(- G$1 * ($B95*_c+'Input spectra'!$Q94))</f>
        <v>1.968920062414458E-2</v>
      </c>
      <c r="H95">
        <f>H$2*EXP(- H$1 * ($B95*_c+'Input spectra'!$Q94))</f>
        <v>1.9452447212755672E-2</v>
      </c>
      <c r="I95">
        <f>I$2*EXP(- I$1 * ($B95*_c+'Input spectra'!$Q94))</f>
        <v>1.9217442893243477E-2</v>
      </c>
      <c r="J95">
        <f>J$2*EXP(- J$1 * ($B95*_c+'Input spectra'!$Q94))</f>
        <v>1.8984176639989209E-2</v>
      </c>
      <c r="K95">
        <f>K$2*EXP(- K$1 * ($B95*_c+'Input spectra'!$Q94))</f>
        <v>1.8752637491543479E-2</v>
      </c>
      <c r="L95">
        <f>L$2*EXP(- L$1 * ($B95*_c+'Input spectra'!$Q94))</f>
        <v>1.8522814550270411E-2</v>
      </c>
      <c r="M95">
        <f>M$2*EXP(- M$1 * ($B95*_c+'Input spectra'!$Q94))</f>
        <v>1.8294696981993652E-2</v>
      </c>
      <c r="N95">
        <f>N$2*EXP(- N$1 * ($B95*_c+'Input spectra'!$Q94))</f>
        <v>1.8068274015644273E-2</v>
      </c>
      <c r="O95">
        <f>O$2*EXP(- O$1 * ($B95*_c+'Input spectra'!$Q94))</f>
        <v>1.7843534942910595E-2</v>
      </c>
      <c r="P95">
        <f>P$2*EXP(- P$1 * ($B95*_c+'Input spectra'!$Q94))</f>
        <v>1.7620469117889864E-2</v>
      </c>
      <c r="Q95">
        <f>Q$2*EXP(- Q$1 * ($B95*_c+'Input spectra'!$Q94))</f>
        <v>1.7399065956741816E-2</v>
      </c>
      <c r="R95">
        <f>R$2*EXP(- R$1 * ($B95*_c+'Input spectra'!$Q94))</f>
        <v>1.7179314937344085E-2</v>
      </c>
      <c r="S95">
        <f>S$2*EXP(- S$1 * ($B95*_c+'Input spectra'!$Q94))</f>
        <v>1.6961205598949508E-2</v>
      </c>
      <c r="T95">
        <f>T$2*EXP(- T$1 * ($B95*_c+'Input spectra'!$Q94))</f>
        <v>1.6744727541845181E-2</v>
      </c>
      <c r="U95">
        <f>U$2*EXP(- U$1 * ($B95*_c+'Input spectra'!$Q94))</f>
        <v>1.6529870427013465E-2</v>
      </c>
      <c r="V95">
        <f>V$2*EXP(- V$1 * ($B95*_c+'Input spectra'!$Q94))</f>
        <v>1.6316623975794725E-2</v>
      </c>
      <c r="W95">
        <f>W$2*EXP(- W$1 * ($B95*_c+'Input spectra'!$Q94))</f>
        <v>1.6104977969551917E-2</v>
      </c>
      <c r="X95">
        <f>X$2*EXP(- X$1 * ($B95*_c+'Input spectra'!$Q94))</f>
        <v>1.5894922249336974E-2</v>
      </c>
      <c r="Y95">
        <f>Y$2*EXP(- Y$1 * ($B95*_c+'Input spectra'!$Q94))</f>
        <v>1.5686446715558987E-2</v>
      </c>
      <c r="Z95">
        <f>Z$2*EXP(- Z$1 * ($B95*_c+'Input spectra'!$Q94))</f>
        <v>1.5479541327654165E-2</v>
      </c>
      <c r="AA95">
        <f>AA$2*EXP(- AA$1 * ($B95*_c+'Input spectra'!$Q94))</f>
        <v>1.5274196103757593E-2</v>
      </c>
      <c r="AB95">
        <f>AB$2*EXP(- AB$1 * ($B95*_c+'Input spectra'!$Q94))</f>
        <v>1.5070401120376713E-2</v>
      </c>
      <c r="AC95">
        <f>AC$2*EXP(- AC$1 * ($B95*_c+'Input spectra'!$Q94))</f>
        <v>1.4868146512066607E-2</v>
      </c>
      <c r="AD95">
        <f>AD$2*EXP(- AD$1 * ($B95*_c+'Input spectra'!$Q94))</f>
        <v>1.4667422471106998E-2</v>
      </c>
      <c r="AE95">
        <f>AE$2*EXP(- AE$1 * ($B95*_c+'Input spectra'!$Q94))</f>
        <v>1.4468219247181011E-2</v>
      </c>
      <c r="AF95">
        <f>AF$2*EXP(- AF$1 * ($B95*_c+'Input spectra'!$Q94))</f>
        <v>1.4270527147055626E-2</v>
      </c>
      <c r="AG95">
        <f>AG$2*EXP(- AG$1 * ($B95*_c+'Input spectra'!$Q94))</f>
        <v>1.4074336534263909E-2</v>
      </c>
      <c r="AH95">
        <f>AH$2*EXP(- AH$1 * ($B95*_c+'Input spectra'!$Q94))</f>
        <v>1.3879637828788901E-2</v>
      </c>
      <c r="AI95">
        <f>AI$2*EXP(- AI$1 * ($B95*_c+'Input spectra'!$Q94))</f>
        <v>1.368642150674923E-2</v>
      </c>
      <c r="AJ95">
        <f>AJ$2*EXP(- AJ$1 * ($B95*_c+'Input spectra'!$Q94))</f>
        <v>1.3494678100086427E-2</v>
      </c>
      <c r="AK95">
        <f>AK$2*EXP(- AK$1 * ($B95*_c+'Input spectra'!$Q94))</f>
        <v>1.3304398196253902E-2</v>
      </c>
      <c r="AL95">
        <f>AL$2*EXP(- AL$1 * ($B95*_c+'Input spectra'!$Q94))</f>
        <v>1.3115572437907629E-2</v>
      </c>
      <c r="AM95">
        <f>AM$2*EXP(- AM$1 * ($B95*_c+'Input spectra'!$Q94))</f>
        <v>1.2928191522598442E-2</v>
      </c>
      <c r="AN95">
        <f>AN$2*EXP(- AN$1 * ($B95*_c+'Input spectra'!$Q94))</f>
        <v>1.2742246202466067E-2</v>
      </c>
      <c r="AO95">
        <f>AO$2*EXP(- AO$1 * ($B95*_c+'Input spectra'!$Q94))</f>
        <v>1.2557727283934728E-2</v>
      </c>
      <c r="AP95">
        <f>AP$2*EXP(- AP$1 * ($B95*_c+'Input spectra'!$Q94))</f>
        <v>1.2374625627410431E-2</v>
      </c>
      <c r="AQ95">
        <f>AQ$2*EXP(- AQ$1 * ($B95*_c+'Input spectra'!$Q94))</f>
        <v>1.2192932146979892E-2</v>
      </c>
      <c r="AR95">
        <f>AR$2*EXP(- AR$1 * ($B95*_c+'Input spectra'!$Q94))</f>
        <v>1.2012637810111056E-2</v>
      </c>
      <c r="AS95">
        <f>AS$2*EXP(- AS$1 * ($B95*_c+'Input spectra'!$Q94))</f>
        <v>1.183373363735523E-2</v>
      </c>
      <c r="AT95">
        <f>AT$2*EXP(- AT$1 * ($B95*_c+'Input spectra'!$Q94))</f>
        <v>1.1656210702050879E-2</v>
      </c>
      <c r="AU95">
        <f>AU$2*EXP(- AU$1 * ($B95*_c+'Input spectra'!$Q94))</f>
        <v>1.1480060130028936E-2</v>
      </c>
      <c r="AV95">
        <f>AV$2*EXP(- AV$1 * ($B95*_c+'Input spectra'!$Q94))</f>
        <v>1.1305273099319769E-2</v>
      </c>
      <c r="AW95">
        <f>AW$2*EXP(- AW$1 * ($B95*_c+'Input spectra'!$Q94))</f>
        <v>1.0048675199278916E-2</v>
      </c>
      <c r="AX95">
        <f>AX$2*EXP(- AX$1 * ($B95*_c+'Input spectra'!$Q94))</f>
        <v>8.5855228104194607E-3</v>
      </c>
      <c r="AY95">
        <f>AY$2*EXP(- AY$1 * ($B95*_c+'Input spectra'!$Q94))</f>
        <v>7.7278687800159482E-3</v>
      </c>
      <c r="AZ95">
        <f>AZ$2*EXP(- AZ$1 * ($B95*_c+'Input spectra'!$Q94))</f>
        <v>7.07822753350092E-3</v>
      </c>
      <c r="BA95">
        <f>BA$2*EXP(- BA$1 * ($B95*_c+'Input spectra'!$Q94))</f>
        <v>6.5474219883695835E-3</v>
      </c>
      <c r="BB95">
        <f>BB$2*EXP(- BB$1 * ($B95*_c+'Input spectra'!$Q94))</f>
        <v>6.0967954600298982E-3</v>
      </c>
      <c r="BC95">
        <f>BC$2*EXP(- BC$1 * ($B95*_c+'Input spectra'!$Q94))</f>
        <v>5.7051658438000688E-3</v>
      </c>
      <c r="BD95">
        <f>BD$2*EXP(- BD$1 * ($B95*_c+'Input spectra'!$Q94))</f>
        <v>5.3593279729690357E-3</v>
      </c>
      <c r="BE95">
        <f>BE$2*EXP(- BE$1 * ($B95*_c+'Input spectra'!$Q94))</f>
        <v>5.050340687072009E-3</v>
      </c>
      <c r="BF95">
        <f>BF$2*EXP(- BF$1 * ($B95*_c+'Input spectra'!$Q94))</f>
        <v>4.7717916087996852E-3</v>
      </c>
      <c r="BG95">
        <f>BG$2*EXP(- BG$1 * ($B95*_c+'Input spectra'!$Q94))</f>
        <v>4.5188833158750193E-3</v>
      </c>
      <c r="BH95">
        <f>BH$2*EXP(- BH$1 * ($B95*_c+'Input spectra'!$Q94))</f>
        <v>4.2879086762721876E-3</v>
      </c>
      <c r="BI95">
        <f>BI$2*EXP(- BI$1 * ($B95*_c+'Input spectra'!$Q94))</f>
        <v>4.0759291712593329E-3</v>
      </c>
      <c r="BJ95">
        <f>BJ$2*EXP(- BJ$1 * ($B95*_c+'Input spectra'!$Q94))</f>
        <v>3.8805671993348652E-3</v>
      </c>
      <c r="BK95">
        <f>BK$2*EXP(- BK$1 * ($B95*_c+'Input spectra'!$Q94))</f>
        <v>3.6998662412627671E-3</v>
      </c>
      <c r="BL95">
        <f>BL$2*EXP(- BL$1 * ($B95*_c+'Input spectra'!$Q94))</f>
        <v>3.5321934021433883E-3</v>
      </c>
      <c r="BM95">
        <f>BM$2*EXP(- BM$1 * ($B95*_c+'Input spectra'!$Q94))</f>
        <v>3.3761694876646509E-3</v>
      </c>
      <c r="BN95">
        <f>BN$2*EXP(- BN$1 * ($B95*_c+'Input spectra'!$Q94))</f>
        <v>3.2306175806736839E-3</v>
      </c>
      <c r="BO95">
        <f>BO$2*EXP(- BO$1 * ($B95*_c+'Input spectra'!$Q94))</f>
        <v>3.0945244104865913E-3</v>
      </c>
      <c r="BP95">
        <f>BP$2*EXP(- BP$1 * ($B95*_c+'Input spectra'!$Q94))</f>
        <v>2.9670107911234796E-3</v>
      </c>
      <c r="BQ95">
        <f>BQ$2*EXP(- BQ$1 * ($B95*_c+'Input spectra'!$Q94))</f>
        <v>2.8473086300560449E-3</v>
      </c>
      <c r="BR95">
        <f>BR$2*EXP(- BR$1 * ($B95*_c+'Input spectra'!$Q94))</f>
        <v>2.7347427895561618E-3</v>
      </c>
      <c r="BS95">
        <f>BS$2*EXP(- BS$1 * ($B95*_c+'Input spectra'!$Q94))</f>
        <v>2.6287165934605187E-3</v>
      </c>
      <c r="BT95">
        <f>BT$2*EXP(- BT$1 * ($B95*_c+'Input spectra'!$Q94))</f>
        <v>2.5287001144663106E-3</v>
      </c>
      <c r="BU95">
        <f>BU$2*EXP(- BU$1 * ($B95*_c+'Input spectra'!$Q94))</f>
        <v>2.4342206114548945E-3</v>
      </c>
      <c r="BV95">
        <f>BV$2*EXP(- BV$1 * ($B95*_c+'Input spectra'!$Q94))</f>
        <v>2.3448546499482423E-3</v>
      </c>
      <c r="BW95">
        <f>BW$2*EXP(- BW$1 * ($B95*_c+'Input spectra'!$Q94))</f>
        <v>2.2602215550141377E-3</v>
      </c>
      <c r="BX95">
        <f>BX$2*EXP(- BX$1 * ($B95*_c+'Input spectra'!$Q94))</f>
        <v>2.1799779297972301E-3</v>
      </c>
      <c r="BY95">
        <f>BY$2*EXP(- BY$1 * ($B95*_c+'Input spectra'!$Q94))</f>
        <v>2.1038130342499357E-3</v>
      </c>
      <c r="BZ95">
        <f>BZ$2*EXP(- BZ$1 * ($B95*_c+'Input spectra'!$Q94))</f>
        <v>2.0314448641856526E-3</v>
      </c>
      <c r="CA95">
        <f>CA$2*EXP(- CA$1 * ($B95*_c+'Input spectra'!$Q94))</f>
        <v>1.9626168049813341E-3</v>
      </c>
      <c r="CB95">
        <f>CB$2*EXP(- CB$1 * ($B95*_c+'Input spectra'!$Q94))</f>
        <v>1.8970947602319074E-3</v>
      </c>
      <c r="CC95">
        <f>CC$2*EXP(- CC$1 * ($B95*_c+'Input spectra'!$Q94))</f>
        <v>1.8346646755909276E-3</v>
      </c>
      <c r="CD95">
        <f>CD$2*EXP(- CD$1 * ($B95*_c+'Input spectra'!$Q94))</f>
        <v>1.7751303934741385E-3</v>
      </c>
      <c r="CE95">
        <f>CE$2*EXP(- CE$1 * ($B95*_c+'Input spectra'!$Q94))</f>
        <v>1.7183117863740437E-3</v>
      </c>
      <c r="CF95">
        <f>CF$2*EXP(- CF$1 * ($B95*_c+'Input spectra'!$Q94))</f>
        <v>1.6640431260489877E-3</v>
      </c>
      <c r="CG95">
        <f>CG$2*EXP(- CG$1 * ($B95*_c+'Input spectra'!$Q94))</f>
        <v>1.6121716534094708E-3</v>
      </c>
      <c r="CH95">
        <f>CH$2*EXP(- CH$1 * ($B95*_c+'Input spectra'!$Q94))</f>
        <v>1.5625563199734578E-3</v>
      </c>
      <c r="CI95">
        <f>CI$2*EXP(- CI$1 * ($B95*_c+'Input spectra'!$Q94))</f>
        <v>1.5150666766362635E-3</v>
      </c>
      <c r="CJ95">
        <f>CJ$2*EXP(- CJ$1 * ($B95*_c+'Input spectra'!$Q94))</f>
        <v>1.4695818894526771E-3</v>
      </c>
      <c r="CK95">
        <f>CK$2*EXP(- CK$1 * ($B95*_c+'Input spectra'!$Q94))</f>
        <v>1.4259898653531528E-3</v>
      </c>
      <c r="CL95">
        <f>CL$2*EXP(- CL$1 * ($B95*_c+'Input spectra'!$Q94))</f>
        <v>1.3841864733611211E-3</v>
      </c>
      <c r="CM95">
        <f>CM$2*EXP(- CM$1 * ($B95*_c+'Input spectra'!$Q94))</f>
        <v>1.3440748490604385E-3</v>
      </c>
      <c r="CN95">
        <f>CN$2*EXP(- CN$1 * ($B95*_c+'Input spectra'!$Q94))</f>
        <v>1.305564771870933E-3</v>
      </c>
      <c r="CO95">
        <f>CO$2*EXP(- CO$1 * ($B95*_c+'Input spectra'!$Q94))</f>
        <v>1.2685721061969398E-3</v>
      </c>
      <c r="CP95">
        <f>CP$2*EXP(- CP$1 * ($B95*_c+'Input spectra'!$Q94))</f>
        <v>1.2330182987747513E-3</v>
      </c>
      <c r="CQ95">
        <f>CQ$2*EXP(- CQ$1 * ($B95*_c+'Input spectra'!$Q94))</f>
        <v>7.937587274397317E-4</v>
      </c>
      <c r="CR95">
        <f>CR$2*EXP(- CR$1 * ($B95*_c+'Input spectra'!$Q94))</f>
        <v>5.1549122094108159E-4</v>
      </c>
      <c r="CS95">
        <f>CS$2*EXP(- CS$1 * ($B95*_c+'Input spectra'!$Q94))</f>
        <v>3.5695080538928898E-4</v>
      </c>
      <c r="CT95">
        <f>CT$2*EXP(- CT$1 * ($B95*_c+'Input spectra'!$Q94))</f>
        <v>2.4828352332973856E-4</v>
      </c>
      <c r="CU95">
        <f>CU$2*EXP(- CU$1 * ($B95*_c+'Input spectra'!$Q94))</f>
        <v>1.6950747706843416E-4</v>
      </c>
      <c r="CV95">
        <f>CV$2*EXP(- CV$1 * ($B95*_c+'Input spectra'!$Q94))</f>
        <v>1.1141120547245171E-4</v>
      </c>
      <c r="CW95">
        <f>CW$2*EXP(- CW$1 * ($B95*_c+'Input spectra'!$Q94))</f>
        <v>6.8794982120085337E-5</v>
      </c>
      <c r="CX95">
        <f>CX$2*EXP(- CX$1 * ($B95*_c+'Input spectra'!$Q94))</f>
        <v>3.83575248100576E-5</v>
      </c>
      <c r="CY95">
        <f>CY$2*EXP(- CY$1 * ($B95*_c+'Input spectra'!$Q94))</f>
        <v>1.7833485514953904E-5</v>
      </c>
      <c r="CZ95">
        <f>CZ$2*EXP(- CZ$1 * ($B95*_c+'Input spectra'!$Q94))</f>
        <v>5.5798327711075621E-6</v>
      </c>
      <c r="DA95">
        <f>DA$2*EXP(- DA$1 * ($B95*_c+'Input spectra'!$Q94))</f>
        <v>3.5439149727256283E-7</v>
      </c>
      <c r="DB95">
        <f>DB$2*EXP(- DB$1 * ($B95*_c+'Input spectra'!$Q94))</f>
        <v>0</v>
      </c>
      <c r="DC95">
        <f>DC$2*EXP(- DC$1 * ($B95*_c+'Input spectra'!$Q94))</f>
        <v>0</v>
      </c>
      <c r="DD95">
        <f>DD$2*EXP(- DD$1 * ($B95*_c+'Input spectra'!$Q94))</f>
        <v>0</v>
      </c>
      <c r="DE95">
        <f>DE$2*EXP(- DE$1 * ($B95*_c+'Input spectra'!$Q94))</f>
        <v>0</v>
      </c>
      <c r="DF95">
        <f>DF$2*EXP(- DF$1 * ($B95*_c+'Input spectra'!$Q94))</f>
        <v>0</v>
      </c>
      <c r="DG95">
        <f>DG$2*EXP(- DG$1 * ($B95*_c+'Input spectra'!$Q94))</f>
        <v>0</v>
      </c>
      <c r="DH95">
        <f>DH$2*EXP(- DH$1 * ($B95*_c+'Input spectra'!$Q94))</f>
        <v>0</v>
      </c>
      <c r="DI95">
        <f>DI$2*EXP(- DI$1 * ($B95*_c+'Input spectra'!$Q94))</f>
        <v>0</v>
      </c>
      <c r="DJ95">
        <f>DJ$2*EXP(- DJ$1 * ($B95*_c+'Input spectra'!$Q94))</f>
        <v>0</v>
      </c>
      <c r="DK95">
        <f>DK$2*EXP(- DK$1 * ($B95*_c+'Input spectra'!$Q94))</f>
        <v>0</v>
      </c>
      <c r="DL95">
        <f>DL$2*EXP(- DL$1 * ($B95*_c+'Input spectra'!$Q94))</f>
        <v>0</v>
      </c>
      <c r="DM95">
        <f>DM$2*EXP(- DM$1 * ($B95*_c+'Input spectra'!$Q94))</f>
        <v>0</v>
      </c>
      <c r="DN95">
        <f>DN$2*EXP(- DN$1 * ($B95*_c+'Input spectra'!$Q94))</f>
        <v>0</v>
      </c>
      <c r="DO95">
        <f>DO$2*EXP(- DO$1 * ($B95*_c+'Input spectra'!$Q94))</f>
        <v>0</v>
      </c>
      <c r="DP95">
        <f>DP$2*EXP(- DP$1 * ($B95*_c+'Input spectra'!$Q94))</f>
        <v>0</v>
      </c>
      <c r="DQ95">
        <f>DQ$2*EXP(- DQ$1 * ($B95*_c+'Input spectra'!$Q94))</f>
        <v>0</v>
      </c>
      <c r="DR95">
        <f>DR$2*EXP(- DR$1 * ($B95*_c+'Input spectra'!$Q94))</f>
        <v>0</v>
      </c>
      <c r="DS95">
        <f>DS$2*EXP(- DS$1 * ($B95*_c+'Input spectra'!$Q94))</f>
        <v>0</v>
      </c>
      <c r="DT95">
        <f>DT$2*EXP(- DT$1 * ($B95*_c+'Input spectra'!$Q94))</f>
        <v>0</v>
      </c>
      <c r="DU95">
        <f>DU$2*EXP(- DU$1 * ($B95*_c+'Input spectra'!$Q94))</f>
        <v>0</v>
      </c>
      <c r="DV95">
        <f>DV$2*EXP(- DV$1 * ($B95*_c+'Input spectra'!$Q94))</f>
        <v>0</v>
      </c>
      <c r="DW95">
        <f>DW$2*EXP(- DW$1 * ($B95*_c+'Input spectra'!$Q94))</f>
        <v>0</v>
      </c>
      <c r="DX95">
        <f>DX$2*EXP(- DX$1 * ($B95*_c+'Input spectra'!$Q94))</f>
        <v>0</v>
      </c>
      <c r="DY95">
        <f>DY$2*EXP(- DY$1 * ($B95*_c+'Input spectra'!$Q94))</f>
        <v>0</v>
      </c>
      <c r="DZ95">
        <f>DZ$2*EXP(- DZ$1 * ($B95*_c+'Input spectra'!$Q94))</f>
        <v>0</v>
      </c>
      <c r="EA95">
        <f>EA$2*EXP(- EA$1 * ($B95*_c+'Input spectra'!$Q94))</f>
        <v>0</v>
      </c>
      <c r="EB95">
        <f>EB$2*EXP(- EB$1 * ($B95*_c+'Input spectra'!$Q94))</f>
        <v>0</v>
      </c>
      <c r="EC95">
        <f>EC$2*EXP(- EC$1 * ($B95*_c+'Input spectra'!$Q94))</f>
        <v>0</v>
      </c>
      <c r="ED95">
        <f>ED$2*EXP(- ED$1 * ($B95*_c+'Input spectra'!$Q94))</f>
        <v>0</v>
      </c>
      <c r="EE95">
        <f>EE$2*EXP(- EE$1 * ($B95*_c+'Input spectra'!$Q94))</f>
        <v>0</v>
      </c>
      <c r="EF95">
        <f>EF$2*EXP(- EF$1 * ($B95*_c+'Input spectra'!$Q94))</f>
        <v>0</v>
      </c>
      <c r="EG95">
        <f>EG$2*EXP(- EG$1 * ($B95*_c+'Input spectra'!$Q94))</f>
        <v>0</v>
      </c>
      <c r="EH95">
        <f>EH$2*EXP(- EH$1 * ($B95*_c+'Input spectra'!$Q94))</f>
        <v>0</v>
      </c>
      <c r="EI95">
        <f>EI$2*EXP(- EI$1 * ($B95*_c+'Input spectra'!$Q94))</f>
        <v>0</v>
      </c>
      <c r="EJ95">
        <f>EJ$2*EXP(- EJ$1 * ($B95*_c+'Input spectra'!$Q94))</f>
        <v>0</v>
      </c>
      <c r="EK95">
        <f>EK$2*EXP(- EK$1 * ($B95*_c+'Input spectra'!$Q94))</f>
        <v>0</v>
      </c>
      <c r="EL95">
        <f>EL$2*EXP(- EL$1 * ($B95*_c+'Input spectra'!$Q94))</f>
        <v>0</v>
      </c>
      <c r="EM95">
        <f>EM$2*EXP(- EM$1 * ($B95*_c+'Input spectra'!$Q94))</f>
        <v>0</v>
      </c>
      <c r="EN95">
        <f>EN$2*EXP(- EN$1 * ($B95*_c+'Input spectra'!$Q94))</f>
        <v>0</v>
      </c>
      <c r="EO95">
        <f>EO$2*EXP(- EO$1 * ($B95*_c+'Input spectra'!$Q94))</f>
        <v>0</v>
      </c>
      <c r="EP95">
        <f>EP$2*EXP(- EP$1 * ($B95*_c+'Input spectra'!$Q94))</f>
        <v>0</v>
      </c>
      <c r="EQ95">
        <f>EQ$2*EXP(- EQ$1 * ($B95*_c+'Input spectra'!$Q94))</f>
        <v>0</v>
      </c>
      <c r="ER95">
        <f>ER$2*EXP(- ER$1 * ($B95*_c+'Input spectra'!$Q94))</f>
        <v>0</v>
      </c>
      <c r="ES95">
        <f>ES$2*EXP(- ES$1 * ($B95*_c+'Input spectra'!$Q94))</f>
        <v>0</v>
      </c>
      <c r="ET95">
        <f>ET$2*EXP(- ET$1 * ($B95*_c+'Input spectra'!$Q94))</f>
        <v>0</v>
      </c>
      <c r="EU95">
        <f>EU$2*EXP(- EU$1 * ($B95*_c+'Input spectra'!$Q94))</f>
        <v>0</v>
      </c>
      <c r="EV95">
        <f>EV$2*EXP(- EV$1 * ($B95*_c+'Input spectra'!$Q94))</f>
        <v>0</v>
      </c>
      <c r="EW95">
        <f>EW$2*EXP(- EW$1 * ($B95*_c+'Input spectra'!$Q94))</f>
        <v>0</v>
      </c>
      <c r="EY95">
        <f t="shared" si="1"/>
        <v>0.87818747106598327</v>
      </c>
      <c r="FB95">
        <f>(1-EXP(-(B95*_c+'Input spectra'!$Q94)*_t))/2</f>
        <v>1.1290744745950432E-2</v>
      </c>
      <c r="FC95">
        <f>LN(1-FB95)/(-(B95*_c+'Input spectra'!$Q94))</f>
        <v>0.24857250879068316</v>
      </c>
    </row>
    <row r="96" spans="1:159" x14ac:dyDescent="0.25">
      <c r="A96">
        <v>745</v>
      </c>
      <c r="B96">
        <f>'Input spectra'!B95</f>
        <v>0</v>
      </c>
      <c r="C96">
        <f>C$2*EXP(- C$1 * ($B96*_c+'Input spectra'!$Q95))</f>
        <v>2.0653927966864227E-2</v>
      </c>
      <c r="D96">
        <f>D$2*EXP(- D$1 * ($B96*_c+'Input spectra'!$Q95))</f>
        <v>2.0409906488907056E-2</v>
      </c>
      <c r="E96">
        <f>E$2*EXP(- E$1 * ($B96*_c+'Input spectra'!$Q95))</f>
        <v>2.0167682654172146E-2</v>
      </c>
      <c r="F96">
        <f>F$2*EXP(- F$1 * ($B96*_c+'Input spectra'!$Q95))</f>
        <v>1.9927245134760827E-2</v>
      </c>
      <c r="G96">
        <f>G$2*EXP(- G$1 * ($B96*_c+'Input spectra'!$Q95))</f>
        <v>1.9688582668739532E-2</v>
      </c>
      <c r="H96">
        <f>H$2*EXP(- H$1 * ($B96*_c+'Input spectra'!$Q95))</f>
        <v>1.9451684059773613E-2</v>
      </c>
      <c r="I96">
        <f>I$2*EXP(- I$1 * ($B96*_c+'Input spectra'!$Q95))</f>
        <v>1.9216538176763096E-2</v>
      </c>
      <c r="J96">
        <f>J$2*EXP(- J$1 * ($B96*_c+'Input spectra'!$Q95))</f>
        <v>1.8983133953480388E-2</v>
      </c>
      <c r="K96">
        <f>K$2*EXP(- K$1 * ($B96*_c+'Input spectra'!$Q95))</f>
        <v>1.8751460388209944E-2</v>
      </c>
      <c r="L96">
        <f>L$2*EXP(- L$1 * ($B96*_c+'Input spectra'!$Q95))</f>
        <v>1.8521506543389889E-2</v>
      </c>
      <c r="M96">
        <f>M$2*EXP(- M$1 * ($B96*_c+'Input spectra'!$Q95))</f>
        <v>1.8293261545255523E-2</v>
      </c>
      <c r="N96">
        <f>N$2*EXP(- N$1 * ($B96*_c+'Input spectra'!$Q95))</f>
        <v>1.8066714583484779E-2</v>
      </c>
      <c r="O96">
        <f>O$2*EXP(- O$1 * ($B96*_c+'Input spectra'!$Q95))</f>
        <v>1.7841854910845591E-2</v>
      </c>
      <c r="P96">
        <f>P$2*EXP(- P$1 * ($B96*_c+'Input spectra'!$Q95))</f>
        <v>1.761867184284514E-2</v>
      </c>
      <c r="Q96">
        <f>Q$2*EXP(- Q$1 * ($B96*_c+'Input spectra'!$Q95))</f>
        <v>1.7397154757380989E-2</v>
      </c>
      <c r="R96">
        <f>R$2*EXP(- R$1 * ($B96*_c+'Input spectra'!$Q95))</f>
        <v>1.7177293094394121E-2</v>
      </c>
      <c r="S96">
        <f>S$2*EXP(- S$1 * ($B96*_c+'Input spectra'!$Q95))</f>
        <v>1.6959076355523805E-2</v>
      </c>
      <c r="T96">
        <f>T$2*EXP(- T$1 * ($B96*_c+'Input spectra'!$Q95))</f>
        <v>1.6742494103764355E-2</v>
      </c>
      <c r="U96">
        <f>U$2*EXP(- U$1 * ($B96*_c+'Input spectra'!$Q95))</f>
        <v>1.6527535963123719E-2</v>
      </c>
      <c r="V96">
        <f>V$2*EXP(- V$1 * ($B96*_c+'Input spectra'!$Q95))</f>
        <v>1.6314191618283919E-2</v>
      </c>
      <c r="W96">
        <f>W$2*EXP(- W$1 * ($B96*_c+'Input spectra'!$Q95))</f>
        <v>1.6102450814263303E-2</v>
      </c>
      <c r="X96">
        <f>X$2*EXP(- X$1 * ($B96*_c+'Input spectra'!$Q95))</f>
        <v>1.5892303356080623E-2</v>
      </c>
      <c r="Y96">
        <f>Y$2*EXP(- Y$1 * ($B96*_c+'Input spectra'!$Q95))</f>
        <v>1.5683739108420938E-2</v>
      </c>
      <c r="Z96">
        <f>Z$2*EXP(- Z$1 * ($B96*_c+'Input spectra'!$Q95))</f>
        <v>1.5476747995303283E-2</v>
      </c>
      <c r="AA96">
        <f>AA$2*EXP(- AA$1 * ($B96*_c+'Input spectra'!$Q95))</f>
        <v>1.5271319999750177E-2</v>
      </c>
      <c r="AB96">
        <f>AB$2*EXP(- AB$1 * ($B96*_c+'Input spectra'!$Q95))</f>
        <v>1.5067445163458865E-2</v>
      </c>
      <c r="AC96">
        <f>AC$2*EXP(- AC$1 * ($B96*_c+'Input spectra'!$Q95))</f>
        <v>1.4865113586474353E-2</v>
      </c>
      <c r="AD96">
        <f>AD$2*EXP(- AD$1 * ($B96*_c+'Input spectra'!$Q95))</f>
        <v>1.4664315426864211E-2</v>
      </c>
      <c r="AE96">
        <f>AE$2*EXP(- AE$1 * ($B96*_c+'Input spectra'!$Q95))</f>
        <v>1.4465040900395128E-2</v>
      </c>
      <c r="AF96">
        <f>AF$2*EXP(- AF$1 * ($B96*_c+'Input spectra'!$Q95))</f>
        <v>1.4267280280211183E-2</v>
      </c>
      <c r="AG96">
        <f>AG$2*EXP(- AG$1 * ($B96*_c+'Input spectra'!$Q95))</f>
        <v>1.4071023896513895E-2</v>
      </c>
      <c r="AH96">
        <f>AH$2*EXP(- AH$1 * ($B96*_c+'Input spectra'!$Q95))</f>
        <v>1.3876262136243975E-2</v>
      </c>
      <c r="AI96">
        <f>AI$2*EXP(- AI$1 * ($B96*_c+'Input spectra'!$Q95))</f>
        <v>1.3682985442764787E-2</v>
      </c>
      <c r="AJ96">
        <f>AJ$2*EXP(- AJ$1 * ($B96*_c+'Input spectra'!$Q95))</f>
        <v>1.3491184315547525E-2</v>
      </c>
      <c r="AK96">
        <f>AK$2*EXP(- AK$1 * ($B96*_c+'Input spectra'!$Q95))</f>
        <v>1.3300849309858103E-2</v>
      </c>
      <c r="AL96">
        <f>AL$2*EXP(- AL$1 * ($B96*_c+'Input spectra'!$Q95))</f>
        <v>1.3111971036445715E-2</v>
      </c>
      <c r="AM96">
        <f>AM$2*EXP(- AM$1 * ($B96*_c+'Input spectra'!$Q95))</f>
        <v>1.2924540161233069E-2</v>
      </c>
      <c r="AN96">
        <f>AN$2*EXP(- AN$1 * ($B96*_c+'Input spectra'!$Q95))</f>
        <v>1.2738547405008334E-2</v>
      </c>
      <c r="AO96">
        <f>AO$2*EXP(- AO$1 * ($B96*_c+'Input spectra'!$Q95))</f>
        <v>1.2553983543118697E-2</v>
      </c>
      <c r="AP96">
        <f>AP$2*EXP(- AP$1 * ($B96*_c+'Input spectra'!$Q95))</f>
        <v>1.2370839405165606E-2</v>
      </c>
      <c r="AQ96">
        <f>AQ$2*EXP(- AQ$1 * ($B96*_c+'Input spectra'!$Q95))</f>
        <v>1.218910587470166E-2</v>
      </c>
      <c r="AR96">
        <f>AR$2*EXP(- AR$1 * ($B96*_c+'Input spectra'!$Q95))</f>
        <v>1.2008773888929127E-2</v>
      </c>
      <c r="AS96">
        <f>AS$2*EXP(- AS$1 * ($B96*_c+'Input spectra'!$Q95))</f>
        <v>1.1829834438400065E-2</v>
      </c>
      <c r="AT96">
        <f>AT$2*EXP(- AT$1 * ($B96*_c+'Input spectra'!$Q95))</f>
        <v>1.1652278566718138E-2</v>
      </c>
      <c r="AU96">
        <f>AU$2*EXP(- AU$1 * ($B96*_c+'Input spectra'!$Q95))</f>
        <v>1.1476097370241944E-2</v>
      </c>
      <c r="AV96">
        <f>AV$2*EXP(- AV$1 * ($B96*_c+'Input spectra'!$Q95))</f>
        <v>1.1301281997790029E-2</v>
      </c>
      <c r="AW96">
        <f>AW$2*EXP(- AW$1 * ($B96*_c+'Input spectra'!$Q95))</f>
        <v>1.0045048895846872E-2</v>
      </c>
      <c r="AX96">
        <f>AX$2*EXP(- AX$1 * ($B96*_c+'Input spectra'!$Q95))</f>
        <v>8.5823571786112478E-3</v>
      </c>
      <c r="AY96">
        <f>AY$2*EXP(- AY$1 * ($B96*_c+'Input spectra'!$Q95))</f>
        <v>7.7249587660756661E-3</v>
      </c>
      <c r="AZ96">
        <f>AZ$2*EXP(- AZ$1 * ($B96*_c+'Input spectra'!$Q95))</f>
        <v>7.0755066309461257E-3</v>
      </c>
      <c r="BA96">
        <f>BA$2*EXP(- BA$1 * ($B96*_c+'Input spectra'!$Q95))</f>
        <v>6.5448537754735636E-3</v>
      </c>
      <c r="BB96">
        <f>BB$2*EXP(- BB$1 * ($B96*_c+'Input spectra'!$Q95))</f>
        <v>6.0943561849268642E-3</v>
      </c>
      <c r="BC96">
        <f>BC$2*EXP(- BC$1 * ($B96*_c+'Input spectra'!$Q95))</f>
        <v>5.702838508830208E-3</v>
      </c>
      <c r="BD96">
        <f>BD$2*EXP(- BD$1 * ($B96*_c+'Input spectra'!$Q95))</f>
        <v>5.3570996826208493E-3</v>
      </c>
      <c r="BE96">
        <f>BE$2*EXP(- BE$1 * ($B96*_c+'Input spectra'!$Q95))</f>
        <v>5.0482012559641947E-3</v>
      </c>
      <c r="BF96">
        <f>BF$2*EXP(- BF$1 * ($B96*_c+'Input spectra'!$Q95))</f>
        <v>4.7697327511256379E-3</v>
      </c>
      <c r="BG96">
        <f>BG$2*EXP(- BG$1 * ($B96*_c+'Input spectra'!$Q95))</f>
        <v>4.5168981371259912E-3</v>
      </c>
      <c r="BH96">
        <f>BH$2*EXP(- BH$1 * ($B96*_c+'Input spectra'!$Q95))</f>
        <v>4.2859913362299365E-3</v>
      </c>
      <c r="BI96">
        <f>BI$2*EXP(- BI$1 * ($B96*_c+'Input spectra'!$Q95))</f>
        <v>4.0740746505911864E-3</v>
      </c>
      <c r="BJ96">
        <f>BJ$2*EXP(- BJ$1 * ($B96*_c+'Input spectra'!$Q95))</f>
        <v>3.8787711321749963E-3</v>
      </c>
      <c r="BK96">
        <f>BK$2*EXP(- BK$1 * ($B96*_c+'Input spectra'!$Q95))</f>
        <v>3.698124791613148E-3</v>
      </c>
      <c r="BL96">
        <f>BL$2*EXP(- BL$1 * ($B96*_c+'Input spectra'!$Q95))</f>
        <v>3.5305031703967587E-3</v>
      </c>
      <c r="BM96">
        <f>BM$2*EXP(- BM$1 * ($B96*_c+'Input spectra'!$Q95))</f>
        <v>3.3745274384442588E-3</v>
      </c>
      <c r="BN96">
        <f>BN$2*EXP(- BN$1 * ($B96*_c+'Input spectra'!$Q95))</f>
        <v>3.22902098613742E-3</v>
      </c>
      <c r="BO96">
        <f>BO$2*EXP(- BO$1 * ($B96*_c+'Input spectra'!$Q95))</f>
        <v>3.0929708050929277E-3</v>
      </c>
      <c r="BP96">
        <f>BP$2*EXP(- BP$1 * ($B96*_c+'Input spectra'!$Q95))</f>
        <v>2.9654979350529848E-3</v>
      </c>
      <c r="BQ96">
        <f>BQ$2*EXP(- BQ$1 * ($B96*_c+'Input spectra'!$Q95))</f>
        <v>2.8458344792778789E-3</v>
      </c>
      <c r="BR96">
        <f>BR$2*EXP(- BR$1 * ($B96*_c+'Input spectra'!$Q95))</f>
        <v>2.7333054710710894E-3</v>
      </c>
      <c r="BS96">
        <f>BS$2*EXP(- BS$1 * ($B96*_c+'Input spectra'!$Q95))</f>
        <v>2.6273143846295074E-3</v>
      </c>
      <c r="BT96">
        <f>BT$2*EXP(- BT$1 * ($B96*_c+'Input spectra'!$Q95))</f>
        <v>2.5273314256017672E-3</v>
      </c>
      <c r="BU96">
        <f>BU$2*EXP(- BU$1 * ($B96*_c+'Input spectra'!$Q95))</f>
        <v>2.4328839710451404E-3</v>
      </c>
      <c r="BV96">
        <f>BV$2*EXP(- BV$1 * ($B96*_c+'Input spectra'!$Q95))</f>
        <v>2.3435486920278278E-3</v>
      </c>
      <c r="BW96">
        <f>BW$2*EXP(- BW$1 * ($B96*_c+'Input spectra'!$Q95))</f>
        <v>2.2589450082982549E-3</v>
      </c>
      <c r="BX96">
        <f>BX$2*EXP(- BX$1 * ($B96*_c+'Input spectra'!$Q95))</f>
        <v>2.1787296082781062E-3</v>
      </c>
      <c r="BY96">
        <f>BY$2*EXP(- BY$1 * ($B96*_c+'Input spectra'!$Q95))</f>
        <v>2.1025918290138454E-3</v>
      </c>
      <c r="BZ96">
        <f>BZ$2*EXP(- BZ$1 * ($B96*_c+'Input spectra'!$Q95))</f>
        <v>2.0302497362560097E-3</v>
      </c>
      <c r="CA96">
        <f>CA$2*EXP(- CA$1 * ($B96*_c+'Input spectra'!$Q95))</f>
        <v>1.9614467790297916E-3</v>
      </c>
      <c r="CB96">
        <f>CB$2*EXP(- CB$1 * ($B96*_c+'Input spectra'!$Q95))</f>
        <v>1.895948919028076E-3</v>
      </c>
      <c r="CC96">
        <f>CC$2*EXP(- CC$1 * ($B96*_c+'Input spectra'!$Q95))</f>
        <v>1.8335421550840396E-3</v>
      </c>
      <c r="CD96">
        <f>CD$2*EXP(- CD$1 * ($B96*_c+'Input spectra'!$Q95))</f>
        <v>1.7740303784181508E-3</v>
      </c>
      <c r="CE96">
        <f>CE$2*EXP(- CE$1 * ($B96*_c+'Input spectra'!$Q95))</f>
        <v>1.7172335064223009E-3</v>
      </c>
      <c r="CF96">
        <f>CF$2*EXP(- CF$1 * ($B96*_c+'Input spectra'!$Q95))</f>
        <v>1.6629858522564207E-3</v>
      </c>
      <c r="CG96">
        <f>CG$2*EXP(- CG$1 * ($B96*_c+'Input spectra'!$Q95))</f>
        <v>1.611134695089984E-3</v>
      </c>
      <c r="CH96">
        <f>CH$2*EXP(- CH$1 * ($B96*_c+'Input spectra'!$Q95))</f>
        <v>1.5615390218681054E-3</v>
      </c>
      <c r="CI96">
        <f>CI$2*EXP(- CI$1 * ($B96*_c+'Input spectra'!$Q95))</f>
        <v>1.5140684163543702E-3</v>
      </c>
      <c r="CJ96">
        <f>CJ$2*EXP(- CJ$1 * ($B96*_c+'Input spectra'!$Q95))</f>
        <v>1.4686020751535176E-3</v>
      </c>
      <c r="CK96">
        <f>CK$2*EXP(- CK$1 * ($B96*_c+'Input spectra'!$Q95))</f>
        <v>1.4250279336403436E-3</v>
      </c>
      <c r="CL96">
        <f>CL$2*EXP(- CL$1 * ($B96*_c+'Input spectra'!$Q95))</f>
        <v>1.3832418873656951E-3</v>
      </c>
      <c r="CM96">
        <f>CM$2*EXP(- CM$1 * ($B96*_c+'Input spectra'!$Q95))</f>
        <v>1.3431470966917851E-3</v>
      </c>
      <c r="CN96">
        <f>CN$2*EXP(- CN$1 * ($B96*_c+'Input spectra'!$Q95))</f>
        <v>1.304653364217509E-3</v>
      </c>
      <c r="CO96">
        <f>CO$2*EXP(- CO$1 * ($B96*_c+'Input spectra'!$Q95))</f>
        <v>1.2676765760609617E-3</v>
      </c>
      <c r="CP96">
        <f>CP$2*EXP(- CP$1 * ($B96*_c+'Input spectra'!$Q95))</f>
        <v>1.2321381993270534E-3</v>
      </c>
      <c r="CQ96">
        <f>CQ$2*EXP(- CQ$1 * ($B96*_c+'Input spectra'!$Q95))</f>
        <v>7.9318593738151883E-4</v>
      </c>
      <c r="CR96">
        <f>CR$2*EXP(- CR$1 * ($B96*_c+'Input spectra'!$Q95))</f>
        <v>5.1511519167332567E-4</v>
      </c>
      <c r="CS96">
        <f>CS$2*EXP(- CS$1 * ($B96*_c+'Input spectra'!$Q95))</f>
        <v>3.5668762595857643E-4</v>
      </c>
      <c r="CT96">
        <f>CT$2*EXP(- CT$1 * ($B96*_c+'Input spectra'!$Q95))</f>
        <v>2.4809851745270577E-4</v>
      </c>
      <c r="CU96">
        <f>CU$2*EXP(- CU$1 * ($B96*_c+'Input spectra'!$Q95))</f>
        <v>1.6937984129657125E-4</v>
      </c>
      <c r="CV96">
        <f>CV$2*EXP(- CV$1 * ($B96*_c+'Input spectra'!$Q95))</f>
        <v>1.1132644151592622E-4</v>
      </c>
      <c r="CW96">
        <f>CW$2*EXP(- CW$1 * ($B96*_c+'Input spectra'!$Q95))</f>
        <v>6.874210208353657E-5</v>
      </c>
      <c r="CX96">
        <f>CX$2*EXP(- CX$1 * ($B96*_c+'Input spectra'!$Q95))</f>
        <v>3.8327740127593281E-5</v>
      </c>
      <c r="CY96">
        <f>CY$2*EXP(- CY$1 * ($B96*_c+'Input spectra'!$Q95))</f>
        <v>1.7819497962281456E-5</v>
      </c>
      <c r="CZ96">
        <f>CZ$2*EXP(- CZ$1 * ($B96*_c+'Input spectra'!$Q95))</f>
        <v>5.5754125259710865E-6</v>
      </c>
      <c r="DA96">
        <f>DA$2*EXP(- DA$1 * ($B96*_c+'Input spectra'!$Q95))</f>
        <v>3.5410797605866063E-7</v>
      </c>
      <c r="DB96">
        <f>DB$2*EXP(- DB$1 * ($B96*_c+'Input spectra'!$Q95))</f>
        <v>0</v>
      </c>
      <c r="DC96">
        <f>DC$2*EXP(- DC$1 * ($B96*_c+'Input spectra'!$Q95))</f>
        <v>0</v>
      </c>
      <c r="DD96">
        <f>DD$2*EXP(- DD$1 * ($B96*_c+'Input spectra'!$Q95))</f>
        <v>0</v>
      </c>
      <c r="DE96">
        <f>DE$2*EXP(- DE$1 * ($B96*_c+'Input spectra'!$Q95))</f>
        <v>0</v>
      </c>
      <c r="DF96">
        <f>DF$2*EXP(- DF$1 * ($B96*_c+'Input spectra'!$Q95))</f>
        <v>0</v>
      </c>
      <c r="DG96">
        <f>DG$2*EXP(- DG$1 * ($B96*_c+'Input spectra'!$Q95))</f>
        <v>0</v>
      </c>
      <c r="DH96">
        <f>DH$2*EXP(- DH$1 * ($B96*_c+'Input spectra'!$Q95))</f>
        <v>0</v>
      </c>
      <c r="DI96">
        <f>DI$2*EXP(- DI$1 * ($B96*_c+'Input spectra'!$Q95))</f>
        <v>0</v>
      </c>
      <c r="DJ96">
        <f>DJ$2*EXP(- DJ$1 * ($B96*_c+'Input spectra'!$Q95))</f>
        <v>0</v>
      </c>
      <c r="DK96">
        <f>DK$2*EXP(- DK$1 * ($B96*_c+'Input spectra'!$Q95))</f>
        <v>0</v>
      </c>
      <c r="DL96">
        <f>DL$2*EXP(- DL$1 * ($B96*_c+'Input spectra'!$Q95))</f>
        <v>0</v>
      </c>
      <c r="DM96">
        <f>DM$2*EXP(- DM$1 * ($B96*_c+'Input spectra'!$Q95))</f>
        <v>0</v>
      </c>
      <c r="DN96">
        <f>DN$2*EXP(- DN$1 * ($B96*_c+'Input spectra'!$Q95))</f>
        <v>0</v>
      </c>
      <c r="DO96">
        <f>DO$2*EXP(- DO$1 * ($B96*_c+'Input spectra'!$Q95))</f>
        <v>0</v>
      </c>
      <c r="DP96">
        <f>DP$2*EXP(- DP$1 * ($B96*_c+'Input spectra'!$Q95))</f>
        <v>0</v>
      </c>
      <c r="DQ96">
        <f>DQ$2*EXP(- DQ$1 * ($B96*_c+'Input spectra'!$Q95))</f>
        <v>0</v>
      </c>
      <c r="DR96">
        <f>DR$2*EXP(- DR$1 * ($B96*_c+'Input spectra'!$Q95))</f>
        <v>0</v>
      </c>
      <c r="DS96">
        <f>DS$2*EXP(- DS$1 * ($B96*_c+'Input spectra'!$Q95))</f>
        <v>0</v>
      </c>
      <c r="DT96">
        <f>DT$2*EXP(- DT$1 * ($B96*_c+'Input spectra'!$Q95))</f>
        <v>0</v>
      </c>
      <c r="DU96">
        <f>DU$2*EXP(- DU$1 * ($B96*_c+'Input spectra'!$Q95))</f>
        <v>0</v>
      </c>
      <c r="DV96">
        <f>DV$2*EXP(- DV$1 * ($B96*_c+'Input spectra'!$Q95))</f>
        <v>0</v>
      </c>
      <c r="DW96">
        <f>DW$2*EXP(- DW$1 * ($B96*_c+'Input spectra'!$Q95))</f>
        <v>0</v>
      </c>
      <c r="DX96">
        <f>DX$2*EXP(- DX$1 * ($B96*_c+'Input spectra'!$Q95))</f>
        <v>0</v>
      </c>
      <c r="DY96">
        <f>DY$2*EXP(- DY$1 * ($B96*_c+'Input spectra'!$Q95))</f>
        <v>0</v>
      </c>
      <c r="DZ96">
        <f>DZ$2*EXP(- DZ$1 * ($B96*_c+'Input spectra'!$Q95))</f>
        <v>0</v>
      </c>
      <c r="EA96">
        <f>EA$2*EXP(- EA$1 * ($B96*_c+'Input spectra'!$Q95))</f>
        <v>0</v>
      </c>
      <c r="EB96">
        <f>EB$2*EXP(- EB$1 * ($B96*_c+'Input spectra'!$Q95))</f>
        <v>0</v>
      </c>
      <c r="EC96">
        <f>EC$2*EXP(- EC$1 * ($B96*_c+'Input spectra'!$Q95))</f>
        <v>0</v>
      </c>
      <c r="ED96">
        <f>ED$2*EXP(- ED$1 * ($B96*_c+'Input spectra'!$Q95))</f>
        <v>0</v>
      </c>
      <c r="EE96">
        <f>EE$2*EXP(- EE$1 * ($B96*_c+'Input spectra'!$Q95))</f>
        <v>0</v>
      </c>
      <c r="EF96">
        <f>EF$2*EXP(- EF$1 * ($B96*_c+'Input spectra'!$Q95))</f>
        <v>0</v>
      </c>
      <c r="EG96">
        <f>EG$2*EXP(- EG$1 * ($B96*_c+'Input spectra'!$Q95))</f>
        <v>0</v>
      </c>
      <c r="EH96">
        <f>EH$2*EXP(- EH$1 * ($B96*_c+'Input spectra'!$Q95))</f>
        <v>0</v>
      </c>
      <c r="EI96">
        <f>EI$2*EXP(- EI$1 * ($B96*_c+'Input spectra'!$Q95))</f>
        <v>0</v>
      </c>
      <c r="EJ96">
        <f>EJ$2*EXP(- EJ$1 * ($B96*_c+'Input spectra'!$Q95))</f>
        <v>0</v>
      </c>
      <c r="EK96">
        <f>EK$2*EXP(- EK$1 * ($B96*_c+'Input spectra'!$Q95))</f>
        <v>0</v>
      </c>
      <c r="EL96">
        <f>EL$2*EXP(- EL$1 * ($B96*_c+'Input spectra'!$Q95))</f>
        <v>0</v>
      </c>
      <c r="EM96">
        <f>EM$2*EXP(- EM$1 * ($B96*_c+'Input spectra'!$Q95))</f>
        <v>0</v>
      </c>
      <c r="EN96">
        <f>EN$2*EXP(- EN$1 * ($B96*_c+'Input spectra'!$Q95))</f>
        <v>0</v>
      </c>
      <c r="EO96">
        <f>EO$2*EXP(- EO$1 * ($B96*_c+'Input spectra'!$Q95))</f>
        <v>0</v>
      </c>
      <c r="EP96">
        <f>EP$2*EXP(- EP$1 * ($B96*_c+'Input spectra'!$Q95))</f>
        <v>0</v>
      </c>
      <c r="EQ96">
        <f>EQ$2*EXP(- EQ$1 * ($B96*_c+'Input spectra'!$Q95))</f>
        <v>0</v>
      </c>
      <c r="ER96">
        <f>ER$2*EXP(- ER$1 * ($B96*_c+'Input spectra'!$Q95))</f>
        <v>0</v>
      </c>
      <c r="ES96">
        <f>ES$2*EXP(- ES$1 * ($B96*_c+'Input spectra'!$Q95))</f>
        <v>0</v>
      </c>
      <c r="ET96">
        <f>ET$2*EXP(- ET$1 * ($B96*_c+'Input spectra'!$Q95))</f>
        <v>0</v>
      </c>
      <c r="EU96">
        <f>EU$2*EXP(- EU$1 * ($B96*_c+'Input spectra'!$Q95))</f>
        <v>0</v>
      </c>
      <c r="EV96">
        <f>EV$2*EXP(- EV$1 * ($B96*_c+'Input spectra'!$Q95))</f>
        <v>0</v>
      </c>
      <c r="EW96">
        <f>EW$2*EXP(- EW$1 * ($B96*_c+'Input spectra'!$Q95))</f>
        <v>0</v>
      </c>
      <c r="EY96">
        <f t="shared" si="1"/>
        <v>0.8779983301206078</v>
      </c>
      <c r="FB96">
        <f>(1-EXP(-(B96*_c+'Input spectra'!$Q95)*_t))/2</f>
        <v>1.1309917651108725E-2</v>
      </c>
      <c r="FC96">
        <f>LN(1-FB96)/(-(B96*_c+'Input spectra'!$Q95))</f>
        <v>0.24857005692018058</v>
      </c>
    </row>
    <row r="97" spans="1:159" x14ac:dyDescent="0.25">
      <c r="A97">
        <v>750</v>
      </c>
      <c r="B97">
        <f>'Input spectra'!B96</f>
        <v>0</v>
      </c>
      <c r="C97">
        <f>C$2*EXP(- C$1 * ($B97*_c+'Input spectra'!$Q96))</f>
        <v>2.0653927966864227E-2</v>
      </c>
      <c r="D97">
        <f>D$2*EXP(- D$1 * ($B97*_c+'Input spectra'!$Q96))</f>
        <v>2.0409746343242469E-2</v>
      </c>
      <c r="E97">
        <f>E$2*EXP(- E$1 * ($B97*_c+'Input spectra'!$Q96))</f>
        <v>2.0167366165287449E-2</v>
      </c>
      <c r="F97">
        <f>F$2*EXP(- F$1 * ($B97*_c+'Input spectra'!$Q96))</f>
        <v>1.9926776063007287E-2</v>
      </c>
      <c r="G97">
        <f>G$2*EXP(- G$1 * ($B97*_c+'Input spectra'!$Q96))</f>
        <v>1.968796473272932E-2</v>
      </c>
      <c r="H97">
        <f>H$2*EXP(- H$1 * ($B97*_c+'Input spectra'!$Q96))</f>
        <v>1.9450920936731356E-2</v>
      </c>
      <c r="I97">
        <f>I$2*EXP(- I$1 * ($B97*_c+'Input spectra'!$Q96))</f>
        <v>1.9215633502874845E-2</v>
      </c>
      <c r="J97">
        <f>J$2*EXP(- J$1 * ($B97*_c+'Input spectra'!$Q96))</f>
        <v>1.8982091324240054E-2</v>
      </c>
      <c r="K97">
        <f>K$2*EXP(- K$1 * ($B97*_c+'Input spectra'!$Q96))</f>
        <v>1.8750283358763203E-2</v>
      </c>
      <c r="L97">
        <f>L$2*EXP(- L$1 * ($B97*_c+'Input spectra'!$Q96))</f>
        <v>1.8520198628875564E-2</v>
      </c>
      <c r="M97">
        <f>M$2*EXP(- M$1 * ($B97*_c+'Input spectra'!$Q96))</f>
        <v>1.8291826221144489E-2</v>
      </c>
      <c r="N97">
        <f>N$2*EXP(- N$1 * ($B97*_c+'Input spectra'!$Q96))</f>
        <v>1.8065155285916366E-2</v>
      </c>
      <c r="O97">
        <f>O$2*EXP(- O$1 * ($B97*_c+'Input spectra'!$Q96))</f>
        <v>1.7840175036961555E-2</v>
      </c>
      <c r="P97">
        <f>P$2*EXP(- P$1 * ($B97*_c+'Input spectra'!$Q96))</f>
        <v>1.7616874751121159E-2</v>
      </c>
      <c r="Q97">
        <f>Q$2*EXP(- Q$1 * ($B97*_c+'Input spectra'!$Q96))</f>
        <v>1.7395243767955742E-2</v>
      </c>
      <c r="R97">
        <f>R$2*EXP(- R$1 * ($B97*_c+'Input spectra'!$Q96))</f>
        <v>1.717527148939595E-2</v>
      </c>
      <c r="S97">
        <f>S$2*EXP(- S$1 * ($B97*_c+'Input spectra'!$Q96))</f>
        <v>1.6956947379394995E-2</v>
      </c>
      <c r="T97">
        <f>T$2*EXP(- T$1 * ($B97*_c+'Input spectra'!$Q96))</f>
        <v>1.6740260963583008E-2</v>
      </c>
      <c r="U97">
        <f>U$2*EXP(- U$1 * ($B97*_c+'Input spectra'!$Q96))</f>
        <v>1.6525201828923287E-2</v>
      </c>
      <c r="V97">
        <f>V$2*EXP(- V$1 * ($B97*_c+'Input spectra'!$Q96))</f>
        <v>1.6311759623370368E-2</v>
      </c>
      <c r="W97">
        <f>W$2*EXP(- W$1 * ($B97*_c+'Input spectra'!$Q96))</f>
        <v>1.6099924055529954E-2</v>
      </c>
      <c r="X97">
        <f>X$2*EXP(- X$1 * ($B97*_c+'Input spectra'!$Q96))</f>
        <v>1.5889684894320681E-2</v>
      </c>
      <c r="Y97">
        <f>Y$2*EXP(- Y$1 * ($B97*_c+'Input spectra'!$Q96))</f>
        <v>1.5681031968637699E-2</v>
      </c>
      <c r="Z97">
        <f>Z$2*EXP(- Z$1 * ($B97*_c+'Input spectra'!$Q96))</f>
        <v>1.5473955167018084E-2</v>
      </c>
      <c r="AA97">
        <f>AA$2*EXP(- AA$1 * ($B97*_c+'Input spectra'!$Q96))</f>
        <v>1.5268444437308038E-2</v>
      </c>
      <c r="AB97">
        <f>AB$2*EXP(- AB$1 * ($B97*_c+'Input spectra'!$Q96))</f>
        <v>1.5064489786331904E-2</v>
      </c>
      <c r="AC97">
        <f>AC$2*EXP(- AC$1 * ($B97*_c+'Input spectra'!$Q96))</f>
        <v>1.4862081279562952E-2</v>
      </c>
      <c r="AD97">
        <f>AD$2*EXP(- AD$1 * ($B97*_c+'Input spectra'!$Q96))</f>
        <v>1.4661209040795951E-2</v>
      </c>
      <c r="AE97">
        <f>AE$2*EXP(- AE$1 * ($B97*_c+'Input spectra'!$Q96))</f>
        <v>1.4461863251821517E-2</v>
      </c>
      <c r="AF97">
        <f>AF$2*EXP(- AF$1 * ($B97*_c+'Input spectra'!$Q96))</f>
        <v>1.4264034152102183E-2</v>
      </c>
      <c r="AG97">
        <f>AG$2*EXP(- AG$1 * ($B97*_c+'Input spectra'!$Q96))</f>
        <v>1.4067712038450281E-2</v>
      </c>
      <c r="AH97">
        <f>AH$2*EXP(- AH$1 * ($B97*_c+'Input spectra'!$Q96))</f>
        <v>1.3872887264707512E-2</v>
      </c>
      <c r="AI97">
        <f>AI$2*EXP(- AI$1 * ($B97*_c+'Input spectra'!$Q96))</f>
        <v>1.3679550241426263E-2</v>
      </c>
      <c r="AJ97">
        <f>AJ$2*EXP(- AJ$1 * ($B97*_c+'Input spectra'!$Q96))</f>
        <v>1.3487691435552642E-2</v>
      </c>
      <c r="AK97">
        <f>AK$2*EXP(- AK$1 * ($B97*_c+'Input spectra'!$Q96))</f>
        <v>1.3297301370111255E-2</v>
      </c>
      <c r="AL97">
        <f>AL$2*EXP(- AL$1 * ($B97*_c+'Input spectra'!$Q96))</f>
        <v>1.3108370623891641E-2</v>
      </c>
      <c r="AM97">
        <f>AM$2*EXP(- AM$1 * ($B97*_c+'Input spectra'!$Q96))</f>
        <v>1.2920889831136435E-2</v>
      </c>
      <c r="AN97">
        <f>AN$2*EXP(- AN$1 * ($B97*_c+'Input spectra'!$Q96))</f>
        <v>1.2734849681231203E-2</v>
      </c>
      <c r="AO97">
        <f>AO$2*EXP(- AO$1 * ($B97*_c+'Input spectra'!$Q96))</f>
        <v>1.2550240918395964E-2</v>
      </c>
      <c r="AP97">
        <f>AP$2*EXP(- AP$1 * ($B97*_c+'Input spectra'!$Q96))</f>
        <v>1.2367054341378358E-2</v>
      </c>
      <c r="AQ97">
        <f>AQ$2*EXP(- AQ$1 * ($B97*_c+'Input spectra'!$Q96))</f>
        <v>1.2185280803148513E-2</v>
      </c>
      <c r="AR97">
        <f>AR$2*EXP(- AR$1 * ($B97*_c+'Input spectra'!$Q96))</f>
        <v>1.2004911210595527E-2</v>
      </c>
      <c r="AS97">
        <f>AS$2*EXP(- AS$1 * ($B97*_c+'Input spectra'!$Q96))</f>
        <v>1.1825936524225589E-2</v>
      </c>
      <c r="AT97">
        <f>AT$2*EXP(- AT$1 * ($B97*_c+'Input spectra'!$Q96))</f>
        <v>1.1648347757861778E-2</v>
      </c>
      <c r="AU97">
        <f>AU$2*EXP(- AU$1 * ($B97*_c+'Input spectra'!$Q96))</f>
        <v>1.1472135978345441E-2</v>
      </c>
      <c r="AV97">
        <f>AV$2*EXP(- AV$1 * ($B97*_c+'Input spectra'!$Q96))</f>
        <v>1.1297292305239199E-2</v>
      </c>
      <c r="AW97">
        <f>AW$2*EXP(- AW$1 * ($B97*_c+'Input spectra'!$Q96))</f>
        <v>1.004142390105266E-2</v>
      </c>
      <c r="AX97">
        <f>AX$2*EXP(- AX$1 * ($B97*_c+'Input spectra'!$Q96))</f>
        <v>8.5791927140266185E-3</v>
      </c>
      <c r="AY97">
        <f>AY$2*EXP(- AY$1 * ($B97*_c+'Input spectra'!$Q96))</f>
        <v>7.7220498479331169E-3</v>
      </c>
      <c r="AZ97">
        <f>AZ$2*EXP(- AZ$1 * ($B97*_c+'Input spectra'!$Q96))</f>
        <v>7.0727867743185287E-3</v>
      </c>
      <c r="BA97">
        <f>BA$2*EXP(- BA$1 * ($B97*_c+'Input spectra'!$Q96))</f>
        <v>6.5422865699537999E-3</v>
      </c>
      <c r="BB97">
        <f>BB$2*EXP(- BB$1 * ($B97*_c+'Input spectra'!$Q96))</f>
        <v>6.0919178857566855E-3</v>
      </c>
      <c r="BC97">
        <f>BC$2*EXP(- BC$1 * ($B97*_c+'Input spectra'!$Q96))</f>
        <v>5.7005121232609783E-3</v>
      </c>
      <c r="BD97">
        <f>BD$2*EXP(- BD$1 * ($B97*_c+'Input spectra'!$Q96))</f>
        <v>5.3548723187466325E-3</v>
      </c>
      <c r="BE97">
        <f>BE$2*EXP(- BE$1 * ($B97*_c+'Input spectra'!$Q96))</f>
        <v>5.0460627311646336E-3</v>
      </c>
      <c r="BF97">
        <f>BF$2*EXP(- BF$1 * ($B97*_c+'Input spectra'!$Q96))</f>
        <v>4.7676747817751502E-3</v>
      </c>
      <c r="BG97">
        <f>BG$2*EXP(- BG$1 * ($B97*_c+'Input spectra'!$Q96))</f>
        <v>4.5149138304806172E-3</v>
      </c>
      <c r="BH97">
        <f>BH$2*EXP(- BH$1 * ($B97*_c+'Input spectra'!$Q96))</f>
        <v>4.2840748535270326E-3</v>
      </c>
      <c r="BI97">
        <f>BI$2*EXP(- BI$1 * ($B97*_c+'Input spectra'!$Q96))</f>
        <v>4.0722209737176079E-3</v>
      </c>
      <c r="BJ97">
        <f>BJ$2*EXP(- BJ$1 * ($B97*_c+'Input spectra'!$Q96))</f>
        <v>3.87697589630011E-3</v>
      </c>
      <c r="BK97">
        <f>BK$2*EXP(- BK$1 * ($B97*_c+'Input spectra'!$Q96))</f>
        <v>3.696384161627451E-3</v>
      </c>
      <c r="BL97">
        <f>BL$2*EXP(- BL$1 * ($B97*_c+'Input spectra'!$Q96))</f>
        <v>3.5288137474629622E-3</v>
      </c>
      <c r="BM97">
        <f>BM$2*EXP(- BM$1 * ($B97*_c+'Input spectra'!$Q96))</f>
        <v>3.3728861878584266E-3</v>
      </c>
      <c r="BN97">
        <f>BN$2*EXP(- BN$1 * ($B97*_c+'Input spectra'!$Q96))</f>
        <v>3.227425180649703E-3</v>
      </c>
      <c r="BO97">
        <f>BO$2*EXP(- BO$1 * ($B97*_c+'Input spectra'!$Q96))</f>
        <v>3.0914179796865549E-3</v>
      </c>
      <c r="BP97">
        <f>BP$2*EXP(- BP$1 * ($B97*_c+'Input spectra'!$Q96))</f>
        <v>2.9639858503762075E-3</v>
      </c>
      <c r="BQ97">
        <f>BQ$2*EXP(- BQ$1 * ($B97*_c+'Input spectra'!$Q96))</f>
        <v>2.844361091718877E-3</v>
      </c>
      <c r="BR97">
        <f>BR$2*EXP(- BR$1 * ($B97*_c+'Input spectra'!$Q96))</f>
        <v>2.7318689080078544E-3</v>
      </c>
      <c r="BS97">
        <f>BS$2*EXP(- BS$1 * ($B97*_c+'Input spectra'!$Q96))</f>
        <v>2.6259129237641032E-3</v>
      </c>
      <c r="BT97">
        <f>BT$2*EXP(- BT$1 * ($B97*_c+'Input spectra'!$Q96))</f>
        <v>2.5259634775562693E-3</v>
      </c>
      <c r="BU97">
        <f>BU$2*EXP(- BU$1 * ($B97*_c+'Input spectra'!$Q96))</f>
        <v>2.4315480645900537E-3</v>
      </c>
      <c r="BV97">
        <f>BV$2*EXP(- BV$1 * ($B97*_c+'Input spectra'!$Q96))</f>
        <v>2.3422434614557316E-3</v>
      </c>
      <c r="BW97">
        <f>BW$2*EXP(- BW$1 * ($B97*_c+'Input spectra'!$Q96))</f>
        <v>2.2576691825610343E-3</v>
      </c>
      <c r="BX97">
        <f>BX$2*EXP(- BX$1 * ($B97*_c+'Input spectra'!$Q96))</f>
        <v>2.1774820015857655E-3</v>
      </c>
      <c r="BY97">
        <f>BY$2*EXP(- BY$1 * ($B97*_c+'Input spectra'!$Q96))</f>
        <v>2.1013713326535921E-3</v>
      </c>
      <c r="BZ97">
        <f>BZ$2*EXP(- BZ$1 * ($B97*_c+'Input spectra'!$Q96))</f>
        <v>2.0290553114371375E-3</v>
      </c>
      <c r="CA97">
        <f>CA$2*EXP(- CA$1 * ($B97*_c+'Input spectra'!$Q96))</f>
        <v>1.9602774505963383E-3</v>
      </c>
      <c r="CB97">
        <f>CB$2*EXP(- CB$1 * ($B97*_c+'Input spectra'!$Q96))</f>
        <v>1.8948037699098952E-3</v>
      </c>
      <c r="CC97">
        <f>CC$2*EXP(- CC$1 * ($B97*_c+'Input spectra'!$Q96))</f>
        <v>1.8324203213796516E-3</v>
      </c>
      <c r="CD97">
        <f>CD$2*EXP(- CD$1 * ($B97*_c+'Input spectra'!$Q96))</f>
        <v>1.772931045020888E-3</v>
      </c>
      <c r="CE97">
        <f>CE$2*EXP(- CE$1 * ($B97*_c+'Input spectra'!$Q96))</f>
        <v>1.7161559031158918E-3</v>
      </c>
      <c r="CF97">
        <f>CF$2*EXP(- CF$1 * ($B97*_c+'Input spectra'!$Q96))</f>
        <v>1.6619292502180003E-3</v>
      </c>
      <c r="CG97">
        <f>CG$2*EXP(- CG$1 * ($B97*_c+'Input spectra'!$Q96))</f>
        <v>1.6100984037482056E-3</v>
      </c>
      <c r="CH97">
        <f>CH$2*EXP(- CH$1 * ($B97*_c+'Input spectra'!$Q96))</f>
        <v>1.5605223860719576E-3</v>
      </c>
      <c r="CI97">
        <f>CI$2*EXP(- CI$1 * ($B97*_c+'Input spectra'!$Q96))</f>
        <v>1.5130708138148747E-3</v>
      </c>
      <c r="CJ97">
        <f>CJ$2*EXP(- CJ$1 * ($B97*_c+'Input spectra'!$Q96))</f>
        <v>1.4676229141259221E-3</v>
      </c>
      <c r="CK97">
        <f>CK$2*EXP(- CK$1 * ($B97*_c+'Input spectra'!$Q96))</f>
        <v>1.4240666508189754E-3</v>
      </c>
      <c r="CL97">
        <f>CL$2*EXP(- CL$1 * ($B97*_c+'Input spectra'!$Q96))</f>
        <v>1.3822979459674517E-3</v>
      </c>
      <c r="CM97">
        <f>CM$2*EXP(- CM$1 * ($B97*_c+'Input spectra'!$Q96))</f>
        <v>1.3422199847074497E-3</v>
      </c>
      <c r="CN97">
        <f>CN$2*EXP(- CN$1 * ($B97*_c+'Input spectra'!$Q96))</f>
        <v>1.3037425928128007E-3</v>
      </c>
      <c r="CO97">
        <f>CO$2*EXP(- CO$1 * ($B97*_c+'Input spectra'!$Q96))</f>
        <v>1.2667816781115331E-3</v>
      </c>
      <c r="CP97">
        <f>CP$2*EXP(- CP$1 * ($B97*_c+'Input spectra'!$Q96))</f>
        <v>1.2312587280736309E-3</v>
      </c>
      <c r="CQ97">
        <f>CQ$2*EXP(- CQ$1 * ($B97*_c+'Input spectra'!$Q96))</f>
        <v>7.9261356065854103E-4</v>
      </c>
      <c r="CR97">
        <f>CR$2*EXP(- CR$1 * ($B97*_c+'Input spectra'!$Q96))</f>
        <v>5.1473943670317975E-4</v>
      </c>
      <c r="CS97">
        <f>CS$2*EXP(- CS$1 * ($B97*_c+'Input spectra'!$Q96))</f>
        <v>3.5642464056976427E-4</v>
      </c>
      <c r="CT97">
        <f>CT$2*EXP(- CT$1 * ($B97*_c+'Input spectra'!$Q96))</f>
        <v>2.4791364943087181E-4</v>
      </c>
      <c r="CU97">
        <f>CU$2*EXP(- CU$1 * ($B97*_c+'Input spectra'!$Q96))</f>
        <v>1.6925230163191557E-4</v>
      </c>
      <c r="CV97">
        <f>CV$2*EXP(- CV$1 * ($B97*_c+'Input spectra'!$Q96))</f>
        <v>1.1124174204957729E-4</v>
      </c>
      <c r="CW97">
        <f>CW$2*EXP(- CW$1 * ($B97*_c+'Input spectra'!$Q96))</f>
        <v>6.8689262693822403E-5</v>
      </c>
      <c r="CX97">
        <f>CX$2*EXP(- CX$1 * ($B97*_c+'Input spectra'!$Q96))</f>
        <v>3.8297978572984908E-5</v>
      </c>
      <c r="CY97">
        <f>CY$2*EXP(- CY$1 * ($B97*_c+'Input spectra'!$Q96))</f>
        <v>1.7805521380634795E-5</v>
      </c>
      <c r="CZ97">
        <f>CZ$2*EXP(- CZ$1 * ($B97*_c+'Input spectra'!$Q96))</f>
        <v>5.5709957824748626E-6</v>
      </c>
      <c r="DA97">
        <f>DA$2*EXP(- DA$1 * ($B97*_c+'Input spectra'!$Q96))</f>
        <v>3.538246816681422E-7</v>
      </c>
      <c r="DB97">
        <f>DB$2*EXP(- DB$1 * ($B97*_c+'Input spectra'!$Q96))</f>
        <v>0</v>
      </c>
      <c r="DC97">
        <f>DC$2*EXP(- DC$1 * ($B97*_c+'Input spectra'!$Q96))</f>
        <v>0</v>
      </c>
      <c r="DD97">
        <f>DD$2*EXP(- DD$1 * ($B97*_c+'Input spectra'!$Q96))</f>
        <v>0</v>
      </c>
      <c r="DE97">
        <f>DE$2*EXP(- DE$1 * ($B97*_c+'Input spectra'!$Q96))</f>
        <v>0</v>
      </c>
      <c r="DF97">
        <f>DF$2*EXP(- DF$1 * ($B97*_c+'Input spectra'!$Q96))</f>
        <v>0</v>
      </c>
      <c r="DG97">
        <f>DG$2*EXP(- DG$1 * ($B97*_c+'Input spectra'!$Q96))</f>
        <v>0</v>
      </c>
      <c r="DH97">
        <f>DH$2*EXP(- DH$1 * ($B97*_c+'Input spectra'!$Q96))</f>
        <v>0</v>
      </c>
      <c r="DI97">
        <f>DI$2*EXP(- DI$1 * ($B97*_c+'Input spectra'!$Q96))</f>
        <v>0</v>
      </c>
      <c r="DJ97">
        <f>DJ$2*EXP(- DJ$1 * ($B97*_c+'Input spectra'!$Q96))</f>
        <v>0</v>
      </c>
      <c r="DK97">
        <f>DK$2*EXP(- DK$1 * ($B97*_c+'Input spectra'!$Q96))</f>
        <v>0</v>
      </c>
      <c r="DL97">
        <f>DL$2*EXP(- DL$1 * ($B97*_c+'Input spectra'!$Q96))</f>
        <v>0</v>
      </c>
      <c r="DM97">
        <f>DM$2*EXP(- DM$1 * ($B97*_c+'Input spectra'!$Q96))</f>
        <v>0</v>
      </c>
      <c r="DN97">
        <f>DN$2*EXP(- DN$1 * ($B97*_c+'Input spectra'!$Q96))</f>
        <v>0</v>
      </c>
      <c r="DO97">
        <f>DO$2*EXP(- DO$1 * ($B97*_c+'Input spectra'!$Q96))</f>
        <v>0</v>
      </c>
      <c r="DP97">
        <f>DP$2*EXP(- DP$1 * ($B97*_c+'Input spectra'!$Q96))</f>
        <v>0</v>
      </c>
      <c r="DQ97">
        <f>DQ$2*EXP(- DQ$1 * ($B97*_c+'Input spectra'!$Q96))</f>
        <v>0</v>
      </c>
      <c r="DR97">
        <f>DR$2*EXP(- DR$1 * ($B97*_c+'Input spectra'!$Q96))</f>
        <v>0</v>
      </c>
      <c r="DS97">
        <f>DS$2*EXP(- DS$1 * ($B97*_c+'Input spectra'!$Q96))</f>
        <v>0</v>
      </c>
      <c r="DT97">
        <f>DT$2*EXP(- DT$1 * ($B97*_c+'Input spectra'!$Q96))</f>
        <v>0</v>
      </c>
      <c r="DU97">
        <f>DU$2*EXP(- DU$1 * ($B97*_c+'Input spectra'!$Q96))</f>
        <v>0</v>
      </c>
      <c r="DV97">
        <f>DV$2*EXP(- DV$1 * ($B97*_c+'Input spectra'!$Q96))</f>
        <v>0</v>
      </c>
      <c r="DW97">
        <f>DW$2*EXP(- DW$1 * ($B97*_c+'Input spectra'!$Q96))</f>
        <v>0</v>
      </c>
      <c r="DX97">
        <f>DX$2*EXP(- DX$1 * ($B97*_c+'Input spectra'!$Q96))</f>
        <v>0</v>
      </c>
      <c r="DY97">
        <f>DY$2*EXP(- DY$1 * ($B97*_c+'Input spectra'!$Q96))</f>
        <v>0</v>
      </c>
      <c r="DZ97">
        <f>DZ$2*EXP(- DZ$1 * ($B97*_c+'Input spectra'!$Q96))</f>
        <v>0</v>
      </c>
      <c r="EA97">
        <f>EA$2*EXP(- EA$1 * ($B97*_c+'Input spectra'!$Q96))</f>
        <v>0</v>
      </c>
      <c r="EB97">
        <f>EB$2*EXP(- EB$1 * ($B97*_c+'Input spectra'!$Q96))</f>
        <v>0</v>
      </c>
      <c r="EC97">
        <f>EC$2*EXP(- EC$1 * ($B97*_c+'Input spectra'!$Q96))</f>
        <v>0</v>
      </c>
      <c r="ED97">
        <f>ED$2*EXP(- ED$1 * ($B97*_c+'Input spectra'!$Q96))</f>
        <v>0</v>
      </c>
      <c r="EE97">
        <f>EE$2*EXP(- EE$1 * ($B97*_c+'Input spectra'!$Q96))</f>
        <v>0</v>
      </c>
      <c r="EF97">
        <f>EF$2*EXP(- EF$1 * ($B97*_c+'Input spectra'!$Q96))</f>
        <v>0</v>
      </c>
      <c r="EG97">
        <f>EG$2*EXP(- EG$1 * ($B97*_c+'Input spectra'!$Q96))</f>
        <v>0</v>
      </c>
      <c r="EH97">
        <f>EH$2*EXP(- EH$1 * ($B97*_c+'Input spectra'!$Q96))</f>
        <v>0</v>
      </c>
      <c r="EI97">
        <f>EI$2*EXP(- EI$1 * ($B97*_c+'Input spectra'!$Q96))</f>
        <v>0</v>
      </c>
      <c r="EJ97">
        <f>EJ$2*EXP(- EJ$1 * ($B97*_c+'Input spectra'!$Q96))</f>
        <v>0</v>
      </c>
      <c r="EK97">
        <f>EK$2*EXP(- EK$1 * ($B97*_c+'Input spectra'!$Q96))</f>
        <v>0</v>
      </c>
      <c r="EL97">
        <f>EL$2*EXP(- EL$1 * ($B97*_c+'Input spectra'!$Q96))</f>
        <v>0</v>
      </c>
      <c r="EM97">
        <f>EM$2*EXP(- EM$1 * ($B97*_c+'Input spectra'!$Q96))</f>
        <v>0</v>
      </c>
      <c r="EN97">
        <f>EN$2*EXP(- EN$1 * ($B97*_c+'Input spectra'!$Q96))</f>
        <v>0</v>
      </c>
      <c r="EO97">
        <f>EO$2*EXP(- EO$1 * ($B97*_c+'Input spectra'!$Q96))</f>
        <v>0</v>
      </c>
      <c r="EP97">
        <f>EP$2*EXP(- EP$1 * ($B97*_c+'Input spectra'!$Q96))</f>
        <v>0</v>
      </c>
      <c r="EQ97">
        <f>EQ$2*EXP(- EQ$1 * ($B97*_c+'Input spectra'!$Q96))</f>
        <v>0</v>
      </c>
      <c r="ER97">
        <f>ER$2*EXP(- ER$1 * ($B97*_c+'Input spectra'!$Q96))</f>
        <v>0</v>
      </c>
      <c r="ES97">
        <f>ES$2*EXP(- ES$1 * ($B97*_c+'Input spectra'!$Q96))</f>
        <v>0</v>
      </c>
      <c r="ET97">
        <f>ET$2*EXP(- ET$1 * ($B97*_c+'Input spectra'!$Q96))</f>
        <v>0</v>
      </c>
      <c r="EU97">
        <f>EU$2*EXP(- EU$1 * ($B97*_c+'Input spectra'!$Q96))</f>
        <v>0</v>
      </c>
      <c r="EV97">
        <f>EV$2*EXP(- EV$1 * ($B97*_c+'Input spectra'!$Q96))</f>
        <v>0</v>
      </c>
      <c r="EW97">
        <f>EW$2*EXP(- EW$1 * ($B97*_c+'Input spectra'!$Q96))</f>
        <v>0</v>
      </c>
      <c r="EY97">
        <f t="shared" si="1"/>
        <v>0.87780925254716424</v>
      </c>
      <c r="FB97">
        <f>(1-EXP(-(B97*_c+'Input spectra'!$Q96)*_t))/2</f>
        <v>1.1329089804081038E-2</v>
      </c>
      <c r="FC97">
        <f>LN(1-FB97)/(-(B97*_c+'Input spectra'!$Q96))</f>
        <v>0.24856760505023198</v>
      </c>
    </row>
    <row r="98" spans="1:159" x14ac:dyDescent="0.25">
      <c r="A98">
        <v>755</v>
      </c>
      <c r="B98">
        <f>'Input spectra'!B97</f>
        <v>0</v>
      </c>
      <c r="C98">
        <f>C$2*EXP(- C$1 * ($B98*_c+'Input spectra'!$Q97))</f>
        <v>2.0653927966864227E-2</v>
      </c>
      <c r="D98">
        <f>D$2*EXP(- D$1 * ($B98*_c+'Input spectra'!$Q97))</f>
        <v>2.0409586198834456E-2</v>
      </c>
      <c r="E98">
        <f>E$2*EXP(- E$1 * ($B98*_c+'Input spectra'!$Q97))</f>
        <v>2.0167049681369374E-2</v>
      </c>
      <c r="F98">
        <f>F$2*EXP(- F$1 * ($B98*_c+'Input spectra'!$Q97))</f>
        <v>1.9926307002295324E-2</v>
      </c>
      <c r="G98">
        <f>G$2*EXP(- G$1 * ($B98*_c+'Input spectra'!$Q97))</f>
        <v>1.9687346816113338E-2</v>
      </c>
      <c r="H98">
        <f>H$2*EXP(- H$1 * ($B98*_c+'Input spectra'!$Q97))</f>
        <v>1.9450157843627729E-2</v>
      </c>
      <c r="I98">
        <f>I$2*EXP(- I$1 * ($B98*_c+'Input spectra'!$Q97))</f>
        <v>1.9214728871576728E-2</v>
      </c>
      <c r="J98">
        <f>J$2*EXP(- J$1 * ($B98*_c+'Input spectra'!$Q97))</f>
        <v>1.898104875226507E-2</v>
      </c>
      <c r="K98">
        <f>K$2*EXP(- K$1 * ($B98*_c+'Input spectra'!$Q97))</f>
        <v>1.8749106403198618E-2</v>
      </c>
      <c r="L98">
        <f>L$2*EXP(- L$1 * ($B98*_c+'Input spectra'!$Q97))</f>
        <v>1.8518890806720919E-2</v>
      </c>
      <c r="M98">
        <f>M$2*EXP(- M$1 * ($B98*_c+'Input spectra'!$Q97))</f>
        <v>1.8290391009651717E-2</v>
      </c>
      <c r="N98">
        <f>N$2*EXP(- N$1 * ($B98*_c+'Input spectra'!$Q97))</f>
        <v>1.8063596122927433E-2</v>
      </c>
      <c r="O98">
        <f>O$2*EXP(- O$1 * ($B98*_c+'Input spectra'!$Q97))</f>
        <v>1.7838495321243607E-2</v>
      </c>
      <c r="P98">
        <f>P$2*EXP(- P$1 * ($B98*_c+'Input spectra'!$Q97))</f>
        <v>1.761507784269923E-2</v>
      </c>
      <c r="Q98">
        <f>Q$2*EXP(- Q$1 * ($B98*_c+'Input spectra'!$Q97))</f>
        <v>1.7393332988443016E-2</v>
      </c>
      <c r="R98">
        <f>R$2*EXP(- R$1 * ($B98*_c+'Input spectra'!$Q97))</f>
        <v>1.7173250122321577E-2</v>
      </c>
      <c r="S98">
        <f>S$2*EXP(- S$1 * ($B98*_c+'Input spectra'!$Q97))</f>
        <v>1.6954818670529524E-2</v>
      </c>
      <c r="T98">
        <f>T$2*EXP(- T$1 * ($B98*_c+'Input spectra'!$Q97))</f>
        <v>1.6738028121261409E-2</v>
      </c>
      <c r="U98">
        <f>U$2*EXP(- U$1 * ($B98*_c+'Input spectra'!$Q97))</f>
        <v>1.652286802436561E-2</v>
      </c>
      <c r="V98">
        <f>V$2*EXP(- V$1 * ($B98*_c+'Input spectra'!$Q97))</f>
        <v>1.630932799100002E-2</v>
      </c>
      <c r="W98">
        <f>W$2*EXP(- W$1 * ($B98*_c+'Input spectra'!$Q97))</f>
        <v>1.6097397693289651E-2</v>
      </c>
      <c r="X98">
        <f>X$2*EXP(- X$1 * ($B98*_c+'Input spectra'!$Q97))</f>
        <v>1.5887066863986058E-2</v>
      </c>
      <c r="Y98">
        <f>Y$2*EXP(- Y$1 * ($B98*_c+'Input spectra'!$Q97))</f>
        <v>1.5678325296128615E-2</v>
      </c>
      <c r="Z98">
        <f>Z$2*EXP(- Z$1 * ($B98*_c+'Input spectra'!$Q97))</f>
        <v>1.5471162842707612E-2</v>
      </c>
      <c r="AA98">
        <f>AA$2*EXP(- AA$1 * ($B98*_c+'Input spectra'!$Q97))</f>
        <v>1.5265569416329202E-2</v>
      </c>
      <c r="AB98">
        <f>AB$2*EXP(- AB$1 * ($B98*_c+'Input spectra'!$Q97))</f>
        <v>1.5061534988882117E-2</v>
      </c>
      <c r="AC98">
        <f>AC$2*EXP(- AC$1 * ($B98*_c+'Input spectra'!$Q97))</f>
        <v>1.485904959120621E-2</v>
      </c>
      <c r="AD98">
        <f>AD$2*EXP(- AD$1 * ($B98*_c+'Input spectra'!$Q97))</f>
        <v>1.4658103312762806E-2</v>
      </c>
      <c r="AE98">
        <f>AE$2*EXP(- AE$1 * ($B98*_c+'Input spectra'!$Q97))</f>
        <v>1.4458686301306803E-2</v>
      </c>
      <c r="AF98">
        <f>AF$2*EXP(- AF$1 * ($B98*_c+'Input spectra'!$Q97))</f>
        <v>1.426078876256056E-2</v>
      </c>
      <c r="AG98">
        <f>AG$2*EXP(- AG$1 * ($B98*_c+'Input spectra'!$Q97))</f>
        <v>1.4064400959889565E-2</v>
      </c>
      <c r="AH98">
        <f>AH$2*EXP(- AH$1 * ($B98*_c+'Input spectra'!$Q97))</f>
        <v>1.3869513213979841E-2</v>
      </c>
      <c r="AI98">
        <f>AI$2*EXP(- AI$1 * ($B98*_c+'Input spectra'!$Q97))</f>
        <v>1.367611590251709E-2</v>
      </c>
      <c r="AJ98">
        <f>AJ$2*EXP(- AJ$1 * ($B98*_c+'Input spectra'!$Q97))</f>
        <v>1.3484199459867598E-2</v>
      </c>
      <c r="AK98">
        <f>AK$2*EXP(- AK$1 * ($B98*_c+'Input spectra'!$Q97))</f>
        <v>1.329375437676085E-2</v>
      </c>
      <c r="AL98">
        <f>AL$2*EXP(- AL$1 * ($B98*_c+'Input spectra'!$Q97))</f>
        <v>1.3104771199973877E-2</v>
      </c>
      <c r="AM98">
        <f>AM$2*EXP(- AM$1 * ($B98*_c+'Input spectra'!$Q97))</f>
        <v>1.2917240532017283E-2</v>
      </c>
      <c r="AN98">
        <f>AN$2*EXP(- AN$1 * ($B98*_c+'Input spectra'!$Q97))</f>
        <v>1.2731153030823016E-2</v>
      </c>
      <c r="AO98">
        <f>AO$2*EXP(- AO$1 * ($B98*_c+'Input spectra'!$Q97))</f>
        <v>1.2546499409433804E-2</v>
      </c>
      <c r="AP98">
        <f>AP$2*EXP(- AP$1 * ($B98*_c+'Input spectra'!$Q97))</f>
        <v>1.2363270435694249E-2</v>
      </c>
      <c r="AQ98">
        <f>AQ$2*EXP(- AQ$1 * ($B98*_c+'Input spectra'!$Q97))</f>
        <v>1.2181456931943661E-2</v>
      </c>
      <c r="AR98">
        <f>AR$2*EXP(- AR$1 * ($B98*_c+'Input spectra'!$Q97))</f>
        <v>1.20010497747105E-2</v>
      </c>
      <c r="AS98">
        <f>AS$2*EXP(- AS$1 * ($B98*_c+'Input spectra'!$Q97))</f>
        <v>1.1822039894408474E-2</v>
      </c>
      <c r="AT98">
        <f>AT$2*EXP(- AT$1 * ($B98*_c+'Input spectra'!$Q97))</f>
        <v>1.1644418275034337E-2</v>
      </c>
      <c r="AU98">
        <f>AU$2*EXP(- AU$1 * ($B98*_c+'Input spectra'!$Q97))</f>
        <v>1.1468175953867262E-2</v>
      </c>
      <c r="AV98">
        <f>AV$2*EXP(- AV$1 * ($B98*_c+'Input spectra'!$Q97))</f>
        <v>1.1293304021169877E-2</v>
      </c>
      <c r="AW98">
        <f>AW$2*EXP(- AW$1 * ($B98*_c+'Input spectra'!$Q97))</f>
        <v>1.0037800214424037E-2</v>
      </c>
      <c r="AX98">
        <f>AX$2*EXP(- AX$1 * ($B98*_c+'Input spectra'!$Q97))</f>
        <v>8.5760294162352049E-3</v>
      </c>
      <c r="AY98">
        <f>AY$2*EXP(- AY$1 * ($B98*_c+'Input spectra'!$Q97))</f>
        <v>7.7191420251756767E-3</v>
      </c>
      <c r="AZ98">
        <f>AZ$2*EXP(- AZ$1 * ($B98*_c+'Input spectra'!$Q97))</f>
        <v>7.0700679632160765E-3</v>
      </c>
      <c r="BA98">
        <f>BA$2*EXP(- BA$1 * ($B98*_c+'Input spectra'!$Q97))</f>
        <v>6.5397203714151588E-3</v>
      </c>
      <c r="BB98">
        <f>BB$2*EXP(- BB$1 * ($B98*_c+'Input spectra'!$Q97))</f>
        <v>6.0894805621289072E-3</v>
      </c>
      <c r="BC98">
        <f>BC$2*EXP(- BC$1 * ($B98*_c+'Input spectra'!$Q97))</f>
        <v>5.6981866867050895E-3</v>
      </c>
      <c r="BD98">
        <f>BD$2*EXP(- BD$1 * ($B98*_c+'Input spectra'!$Q97))</f>
        <v>5.3526458809611821E-3</v>
      </c>
      <c r="BE98">
        <f>BE$2*EXP(- BE$1 * ($B98*_c+'Input spectra'!$Q97))</f>
        <v>5.0439251122894012E-3</v>
      </c>
      <c r="BF98">
        <f>BF$2*EXP(- BF$1 * ($B98*_c+'Input spectra'!$Q97))</f>
        <v>4.7656177003649472E-3</v>
      </c>
      <c r="BG98">
        <f>BG$2*EXP(- BG$1 * ($B98*_c+'Input spectra'!$Q97))</f>
        <v>4.5129303955557818E-3</v>
      </c>
      <c r="BH98">
        <f>BH$2*EXP(- BH$1 * ($B98*_c+'Input spectra'!$Q97))</f>
        <v>4.2821592277801209E-3</v>
      </c>
      <c r="BI98">
        <f>BI$2*EXP(- BI$1 * ($B98*_c+'Input spectra'!$Q97))</f>
        <v>4.0703681402546833E-3</v>
      </c>
      <c r="BJ98">
        <f>BJ$2*EXP(- BJ$1 * ($B98*_c+'Input spectra'!$Q97))</f>
        <v>3.8751814913254605E-3</v>
      </c>
      <c r="BK98">
        <f>BK$2*EXP(- BK$1 * ($B98*_c+'Input spectra'!$Q97))</f>
        <v>3.6946443509198817E-3</v>
      </c>
      <c r="BL98">
        <f>BL$2*EXP(- BL$1 * ($B98*_c+'Input spectra'!$Q97))</f>
        <v>3.5271251329549668E-3</v>
      </c>
      <c r="BM98">
        <f>BM$2*EXP(- BM$1 * ($B98*_c+'Input spectra'!$Q97))</f>
        <v>3.3712457355187324E-3</v>
      </c>
      <c r="BN98">
        <f>BN$2*EXP(- BN$1 * ($B98*_c+'Input spectra'!$Q97))</f>
        <v>3.2258301638205828E-3</v>
      </c>
      <c r="BO98">
        <f>BO$2*EXP(- BO$1 * ($B98*_c+'Input spectra'!$Q97))</f>
        <v>3.0898659338758848E-3</v>
      </c>
      <c r="BP98">
        <f>BP$2*EXP(- BP$1 * ($B98*_c+'Input spectra'!$Q97))</f>
        <v>2.962474536699824E-3</v>
      </c>
      <c r="BQ98">
        <f>BQ$2*EXP(- BQ$1 * ($B98*_c+'Input spectra'!$Q97))</f>
        <v>2.8428884669838973E-3</v>
      </c>
      <c r="BR98">
        <f>BR$2*EXP(- BR$1 * ($B98*_c+'Input spectra'!$Q97))</f>
        <v>2.7304330999694281E-3</v>
      </c>
      <c r="BS98">
        <f>BS$2*EXP(- BS$1 * ($B98*_c+'Input spectra'!$Q97))</f>
        <v>2.624512210465329E-3</v>
      </c>
      <c r="BT98">
        <f>BT$2*EXP(- BT$1 * ($B98*_c+'Input spectra'!$Q97))</f>
        <v>2.5245962699288423E-3</v>
      </c>
      <c r="BU98">
        <f>BU$2*EXP(- BU$1 * ($B98*_c+'Input spectra'!$Q97))</f>
        <v>2.4302128916866214E-3</v>
      </c>
      <c r="BV98">
        <f>BV$2*EXP(- BV$1 * ($B98*_c+'Input spectra'!$Q97))</f>
        <v>2.3409389578268633E-3</v>
      </c>
      <c r="BW98">
        <f>BW$2*EXP(- BW$1 * ($B98*_c+'Input spectra'!$Q97))</f>
        <v>2.2563940773952791E-3</v>
      </c>
      <c r="BX98">
        <f>BX$2*EXP(- BX$1 * ($B98*_c+'Input spectra'!$Q97))</f>
        <v>2.1762351093108797E-3</v>
      </c>
      <c r="BY98">
        <f>BY$2*EXP(- BY$1 * ($B98*_c+'Input spectra'!$Q97))</f>
        <v>2.1001515447576962E-3</v>
      </c>
      <c r="BZ98">
        <f>BZ$2*EXP(- BZ$1 * ($B98*_c+'Input spectra'!$Q97))</f>
        <v>2.02786158931539E-3</v>
      </c>
      <c r="CA98">
        <f>CA$2*EXP(- CA$1 * ($B98*_c+'Input spectra'!$Q97))</f>
        <v>1.9591088192651481E-3</v>
      </c>
      <c r="CB98">
        <f>CB$2*EXP(- CB$1 * ($B98*_c+'Input spectra'!$Q97))</f>
        <v>1.8936593124593501E-3</v>
      </c>
      <c r="CC98">
        <f>CC$2*EXP(- CC$1 * ($B98*_c+'Input spectra'!$Q97))</f>
        <v>1.8312991740575535E-3</v>
      </c>
      <c r="CD98">
        <f>CD$2*EXP(- CD$1 * ($B98*_c+'Input spectra'!$Q97))</f>
        <v>1.7718323928599424E-3</v>
      </c>
      <c r="CE98">
        <f>CE$2*EXP(- CE$1 * ($B98*_c+'Input spectra'!$Q97))</f>
        <v>1.7150789760302083E-3</v>
      </c>
      <c r="CF98">
        <f>CF$2*EXP(- CF$1 * ($B98*_c+'Input spectra'!$Q97))</f>
        <v>1.6608733195069205E-3</v>
      </c>
      <c r="CG98">
        <f>CG$2*EXP(- CG$1 * ($B98*_c+'Input spectra'!$Q97))</f>
        <v>1.6090627789551335E-3</v>
      </c>
      <c r="CH98">
        <f>CH$2*EXP(- CH$1 * ($B98*_c+'Input spectra'!$Q97))</f>
        <v>1.5595064121538219E-3</v>
      </c>
      <c r="CI98">
        <f>CI$2*EXP(- CI$1 * ($B98*_c+'Input spectra'!$Q97))</f>
        <v>1.5120738685843998E-3</v>
      </c>
      <c r="CJ98">
        <f>CJ$2*EXP(- CJ$1 * ($B98*_c+'Input spectra'!$Q97))</f>
        <v>1.4666444059343369E-3</v>
      </c>
      <c r="CK98">
        <f>CK$2*EXP(- CK$1 * ($B98*_c+'Input spectra'!$Q97))</f>
        <v>1.423106016451327E-3</v>
      </c>
      <c r="CL98">
        <f>CL$2*EXP(- CL$1 * ($B98*_c+'Input spectra'!$Q97))</f>
        <v>1.3813546487265124E-3</v>
      </c>
      <c r="CM98">
        <f>CM$2*EXP(- CM$1 * ($B98*_c+'Input spectra'!$Q97))</f>
        <v>1.3412935126654074E-3</v>
      </c>
      <c r="CN98">
        <f>CN$2*EXP(- CN$1 * ($B98*_c+'Input spectra'!$Q97))</f>
        <v>1.3028324572126482E-3</v>
      </c>
      <c r="CO98">
        <f>CO$2*EXP(- CO$1 * ($B98*_c+'Input spectra'!$Q97))</f>
        <v>1.2658874119023736E-3</v>
      </c>
      <c r="CP98">
        <f>CP$2*EXP(- CP$1 * ($B98*_c+'Input spectra'!$Q97))</f>
        <v>1.2303798845660955E-3</v>
      </c>
      <c r="CQ98">
        <f>CQ$2*EXP(- CQ$1 * ($B98*_c+'Input spectra'!$Q97))</f>
        <v>7.9204159697253006E-4</v>
      </c>
      <c r="CR98">
        <f>CR$2*EXP(- CR$1 * ($B98*_c+'Input spectra'!$Q97))</f>
        <v>5.1436395583055641E-4</v>
      </c>
      <c r="CS98">
        <f>CS$2*EXP(- CS$1 * ($B98*_c+'Input spectra'!$Q97))</f>
        <v>3.5616184907978632E-4</v>
      </c>
      <c r="CT98">
        <f>CT$2*EXP(- CT$1 * ($B98*_c+'Input spectra'!$Q97))</f>
        <v>2.4772891916151585E-4</v>
      </c>
      <c r="CU98">
        <f>CU$2*EXP(- CU$1 * ($B98*_c+'Input spectra'!$Q97))</f>
        <v>1.6912485800210073E-4</v>
      </c>
      <c r="CV98">
        <f>CV$2*EXP(- CV$1 * ($B98*_c+'Input spectra'!$Q97))</f>
        <v>1.1115710702433969E-4</v>
      </c>
      <c r="CW98">
        <f>CW$2*EXP(- CW$1 * ($B98*_c+'Input spectra'!$Q97))</f>
        <v>6.8636463919699353E-5</v>
      </c>
      <c r="CX98">
        <f>CX$2*EXP(- CX$1 * ($B98*_c+'Input spectra'!$Q97))</f>
        <v>3.8268240128273724E-5</v>
      </c>
      <c r="CY98">
        <f>CY$2*EXP(- CY$1 * ($B98*_c+'Input spectra'!$Q97))</f>
        <v>1.7791555761408922E-5</v>
      </c>
      <c r="CZ98">
        <f>CZ$2*EXP(- CZ$1 * ($B98*_c+'Input spectra'!$Q97))</f>
        <v>5.566582537844966E-6</v>
      </c>
      <c r="DA98">
        <f>DA$2*EXP(- DA$1 * ($B98*_c+'Input spectra'!$Q97))</f>
        <v>3.5354161391954453E-7</v>
      </c>
      <c r="DB98">
        <f>DB$2*EXP(- DB$1 * ($B98*_c+'Input spectra'!$Q97))</f>
        <v>0</v>
      </c>
      <c r="DC98">
        <f>DC$2*EXP(- DC$1 * ($B98*_c+'Input spectra'!$Q97))</f>
        <v>0</v>
      </c>
      <c r="DD98">
        <f>DD$2*EXP(- DD$1 * ($B98*_c+'Input spectra'!$Q97))</f>
        <v>0</v>
      </c>
      <c r="DE98">
        <f>DE$2*EXP(- DE$1 * ($B98*_c+'Input spectra'!$Q97))</f>
        <v>0</v>
      </c>
      <c r="DF98">
        <f>DF$2*EXP(- DF$1 * ($B98*_c+'Input spectra'!$Q97))</f>
        <v>0</v>
      </c>
      <c r="DG98">
        <f>DG$2*EXP(- DG$1 * ($B98*_c+'Input spectra'!$Q97))</f>
        <v>0</v>
      </c>
      <c r="DH98">
        <f>DH$2*EXP(- DH$1 * ($B98*_c+'Input spectra'!$Q97))</f>
        <v>0</v>
      </c>
      <c r="DI98">
        <f>DI$2*EXP(- DI$1 * ($B98*_c+'Input spectra'!$Q97))</f>
        <v>0</v>
      </c>
      <c r="DJ98">
        <f>DJ$2*EXP(- DJ$1 * ($B98*_c+'Input spectra'!$Q97))</f>
        <v>0</v>
      </c>
      <c r="DK98">
        <f>DK$2*EXP(- DK$1 * ($B98*_c+'Input spectra'!$Q97))</f>
        <v>0</v>
      </c>
      <c r="DL98">
        <f>DL$2*EXP(- DL$1 * ($B98*_c+'Input spectra'!$Q97))</f>
        <v>0</v>
      </c>
      <c r="DM98">
        <f>DM$2*EXP(- DM$1 * ($B98*_c+'Input spectra'!$Q97))</f>
        <v>0</v>
      </c>
      <c r="DN98">
        <f>DN$2*EXP(- DN$1 * ($B98*_c+'Input spectra'!$Q97))</f>
        <v>0</v>
      </c>
      <c r="DO98">
        <f>DO$2*EXP(- DO$1 * ($B98*_c+'Input spectra'!$Q97))</f>
        <v>0</v>
      </c>
      <c r="DP98">
        <f>DP$2*EXP(- DP$1 * ($B98*_c+'Input spectra'!$Q97))</f>
        <v>0</v>
      </c>
      <c r="DQ98">
        <f>DQ$2*EXP(- DQ$1 * ($B98*_c+'Input spectra'!$Q97))</f>
        <v>0</v>
      </c>
      <c r="DR98">
        <f>DR$2*EXP(- DR$1 * ($B98*_c+'Input spectra'!$Q97))</f>
        <v>0</v>
      </c>
      <c r="DS98">
        <f>DS$2*EXP(- DS$1 * ($B98*_c+'Input spectra'!$Q97))</f>
        <v>0</v>
      </c>
      <c r="DT98">
        <f>DT$2*EXP(- DT$1 * ($B98*_c+'Input spectra'!$Q97))</f>
        <v>0</v>
      </c>
      <c r="DU98">
        <f>DU$2*EXP(- DU$1 * ($B98*_c+'Input spectra'!$Q97))</f>
        <v>0</v>
      </c>
      <c r="DV98">
        <f>DV$2*EXP(- DV$1 * ($B98*_c+'Input spectra'!$Q97))</f>
        <v>0</v>
      </c>
      <c r="DW98">
        <f>DW$2*EXP(- DW$1 * ($B98*_c+'Input spectra'!$Q97))</f>
        <v>0</v>
      </c>
      <c r="DX98">
        <f>DX$2*EXP(- DX$1 * ($B98*_c+'Input spectra'!$Q97))</f>
        <v>0</v>
      </c>
      <c r="DY98">
        <f>DY$2*EXP(- DY$1 * ($B98*_c+'Input spectra'!$Q97))</f>
        <v>0</v>
      </c>
      <c r="DZ98">
        <f>DZ$2*EXP(- DZ$1 * ($B98*_c+'Input spectra'!$Q97))</f>
        <v>0</v>
      </c>
      <c r="EA98">
        <f>EA$2*EXP(- EA$1 * ($B98*_c+'Input spectra'!$Q97))</f>
        <v>0</v>
      </c>
      <c r="EB98">
        <f>EB$2*EXP(- EB$1 * ($B98*_c+'Input spectra'!$Q97))</f>
        <v>0</v>
      </c>
      <c r="EC98">
        <f>EC$2*EXP(- EC$1 * ($B98*_c+'Input spectra'!$Q97))</f>
        <v>0</v>
      </c>
      <c r="ED98">
        <f>ED$2*EXP(- ED$1 * ($B98*_c+'Input spectra'!$Q97))</f>
        <v>0</v>
      </c>
      <c r="EE98">
        <f>EE$2*EXP(- EE$1 * ($B98*_c+'Input spectra'!$Q97))</f>
        <v>0</v>
      </c>
      <c r="EF98">
        <f>EF$2*EXP(- EF$1 * ($B98*_c+'Input spectra'!$Q97))</f>
        <v>0</v>
      </c>
      <c r="EG98">
        <f>EG$2*EXP(- EG$1 * ($B98*_c+'Input spectra'!$Q97))</f>
        <v>0</v>
      </c>
      <c r="EH98">
        <f>EH$2*EXP(- EH$1 * ($B98*_c+'Input spectra'!$Q97))</f>
        <v>0</v>
      </c>
      <c r="EI98">
        <f>EI$2*EXP(- EI$1 * ($B98*_c+'Input spectra'!$Q97))</f>
        <v>0</v>
      </c>
      <c r="EJ98">
        <f>EJ$2*EXP(- EJ$1 * ($B98*_c+'Input spectra'!$Q97))</f>
        <v>0</v>
      </c>
      <c r="EK98">
        <f>EK$2*EXP(- EK$1 * ($B98*_c+'Input spectra'!$Q97))</f>
        <v>0</v>
      </c>
      <c r="EL98">
        <f>EL$2*EXP(- EL$1 * ($B98*_c+'Input spectra'!$Q97))</f>
        <v>0</v>
      </c>
      <c r="EM98">
        <f>EM$2*EXP(- EM$1 * ($B98*_c+'Input spectra'!$Q97))</f>
        <v>0</v>
      </c>
      <c r="EN98">
        <f>EN$2*EXP(- EN$1 * ($B98*_c+'Input spectra'!$Q97))</f>
        <v>0</v>
      </c>
      <c r="EO98">
        <f>EO$2*EXP(- EO$1 * ($B98*_c+'Input spectra'!$Q97))</f>
        <v>0</v>
      </c>
      <c r="EP98">
        <f>EP$2*EXP(- EP$1 * ($B98*_c+'Input spectra'!$Q97))</f>
        <v>0</v>
      </c>
      <c r="EQ98">
        <f>EQ$2*EXP(- EQ$1 * ($B98*_c+'Input spectra'!$Q97))</f>
        <v>0</v>
      </c>
      <c r="ER98">
        <f>ER$2*EXP(- ER$1 * ($B98*_c+'Input spectra'!$Q97))</f>
        <v>0</v>
      </c>
      <c r="ES98">
        <f>ES$2*EXP(- ES$1 * ($B98*_c+'Input spectra'!$Q97))</f>
        <v>0</v>
      </c>
      <c r="ET98">
        <f>ET$2*EXP(- ET$1 * ($B98*_c+'Input spectra'!$Q97))</f>
        <v>0</v>
      </c>
      <c r="EU98">
        <f>EU$2*EXP(- EU$1 * ($B98*_c+'Input spectra'!$Q97))</f>
        <v>0</v>
      </c>
      <c r="EV98">
        <f>EV$2*EXP(- EV$1 * ($B98*_c+'Input spectra'!$Q97))</f>
        <v>0</v>
      </c>
      <c r="EW98">
        <f>EW$2*EXP(- EW$1 * ($B98*_c+'Input spectra'!$Q97))</f>
        <v>0</v>
      </c>
      <c r="EY98">
        <f t="shared" si="1"/>
        <v>0.8776202383191849</v>
      </c>
      <c r="FB98">
        <f>(1-EXP(-(B98*_c+'Input spectra'!$Q97)*_t))/2</f>
        <v>1.1348261204896737E-2</v>
      </c>
      <c r="FC98">
        <f>LN(1-FB98)/(-(B98*_c+'Input spectra'!$Q97))</f>
        <v>0.24856515318083502</v>
      </c>
    </row>
    <row r="99" spans="1:159" x14ac:dyDescent="0.25">
      <c r="A99">
        <v>760</v>
      </c>
      <c r="B99">
        <f>'Input spectra'!B98</f>
        <v>0</v>
      </c>
      <c r="C99">
        <f>C$2*EXP(- C$1 * ($B99*_c+'Input spectra'!$Q98))</f>
        <v>2.0653927966864227E-2</v>
      </c>
      <c r="D99">
        <f>D$2*EXP(- D$1 * ($B99*_c+'Input spectra'!$Q98))</f>
        <v>2.0409628080685568E-2</v>
      </c>
      <c r="E99">
        <f>E$2*EXP(- E$1 * ($B99*_c+'Input spectra'!$Q98))</f>
        <v>2.016713244975385E-2</v>
      </c>
      <c r="F99">
        <f>F$2*EXP(- F$1 * ($B99*_c+'Input spectra'!$Q98))</f>
        <v>1.9926429672935609E-2</v>
      </c>
      <c r="G99">
        <f>G$2*EXP(- G$1 * ($B99*_c+'Input spectra'!$Q98))</f>
        <v>1.9687508415678984E-2</v>
      </c>
      <c r="H99">
        <f>H$2*EXP(- H$1 * ($B99*_c+'Input spectra'!$Q98))</f>
        <v>1.9450357409642998E-2</v>
      </c>
      <c r="I99">
        <f>I$2*EXP(- I$1 * ($B99*_c+'Input spectra'!$Q98))</f>
        <v>1.9214965452328862E-2</v>
      </c>
      <c r="J99">
        <f>J$2*EXP(- J$1 * ($B99*_c+'Input spectra'!$Q98))</f>
        <v>1.8981321406713235E-2</v>
      </c>
      <c r="K99">
        <f>K$2*EXP(- K$1 * ($B99*_c+'Input spectra'!$Q98))</f>
        <v>1.8749414200883524E-2</v>
      </c>
      <c r="L99">
        <f>L$2*EXP(- L$1 * ($B99*_c+'Input spectra'!$Q98))</f>
        <v>1.8519232827675067E-2</v>
      </c>
      <c r="M99">
        <f>M$2*EXP(- M$1 * ($B99*_c+'Input spectra'!$Q98))</f>
        <v>1.8290766344310358E-2</v>
      </c>
      <c r="N99">
        <f>N$2*EXP(- N$1 * ($B99*_c+'Input spectra'!$Q98))</f>
        <v>1.8064003872040137E-2</v>
      </c>
      <c r="O99">
        <f>O$2*EXP(- O$1 * ($B99*_c+'Input spectra'!$Q98))</f>
        <v>1.783893459578649E-2</v>
      </c>
      <c r="P99">
        <f>P$2*EXP(- P$1 * ($B99*_c+'Input spectra'!$Q98))</f>
        <v>1.7615547763787834E-2</v>
      </c>
      <c r="Q99">
        <f>Q$2*EXP(- Q$1 * ($B99*_c+'Input spectra'!$Q98))</f>
        <v>1.7393832687245821E-2</v>
      </c>
      <c r="R99">
        <f>R$2*EXP(- R$1 * ($B99*_c+'Input spectra'!$Q98))</f>
        <v>1.7173778739974162E-2</v>
      </c>
      <c r="S99">
        <f>S$2*EXP(- S$1 * ($B99*_c+'Input spectra'!$Q98))</f>
        <v>1.6955375358049338E-2</v>
      </c>
      <c r="T99">
        <f>T$2*EXP(- T$1 * ($B99*_c+'Input spectra'!$Q98))</f>
        <v>1.6738612039463186E-2</v>
      </c>
      <c r="U99">
        <f>U$2*EXP(- U$1 * ($B99*_c+'Input spectra'!$Q98))</f>
        <v>1.6523478343777393E-2</v>
      </c>
      <c r="V99">
        <f>V$2*EXP(- V$1 * ($B99*_c+'Input spectra'!$Q98))</f>
        <v>1.6309963891779824E-2</v>
      </c>
      <c r="W99">
        <f>W$2*EXP(- W$1 * ($B99*_c+'Input spectra'!$Q98))</f>
        <v>1.609805836514272E-2</v>
      </c>
      <c r="X99">
        <f>X$2*EXP(- X$1 * ($B99*_c+'Input spectra'!$Q98))</f>
        <v>1.5887751506082754E-2</v>
      </c>
      <c r="Y99">
        <f>Y$2*EXP(- Y$1 * ($B99*_c+'Input spectra'!$Q98))</f>
        <v>1.5679033117022883E-2</v>
      </c>
      <c r="Z99">
        <f>Z$2*EXP(- Z$1 * ($B99*_c+'Input spectra'!$Q98))</f>
        <v>1.5471893060256075E-2</v>
      </c>
      <c r="AA99">
        <f>AA$2*EXP(- AA$1 * ($B99*_c+'Input spectra'!$Q98))</f>
        <v>1.5266321257610835E-2</v>
      </c>
      <c r="AB99">
        <f>AB$2*EXP(- AB$1 * ($B99*_c+'Input spectra'!$Q98))</f>
        <v>1.5062307690118541E-2</v>
      </c>
      <c r="AC99">
        <f>AC$2*EXP(- AC$1 * ($B99*_c+'Input spectra'!$Q98))</f>
        <v>1.485984239768254E-2</v>
      </c>
      <c r="AD99">
        <f>AD$2*EXP(- AD$1 * ($B99*_c+'Input spectra'!$Q98))</f>
        <v>1.465891547874912E-2</v>
      </c>
      <c r="AE99">
        <f>AE$2*EXP(- AE$1 * ($B99*_c+'Input spectra'!$Q98))</f>
        <v>1.4459517089980169E-2</v>
      </c>
      <c r="AF99">
        <f>AF$2*EXP(- AF$1 * ($B99*_c+'Input spectra'!$Q98))</f>
        <v>1.4261637445927655E-2</v>
      </c>
      <c r="AG99">
        <f>AG$2*EXP(- AG$1 * ($B99*_c+'Input spectra'!$Q98))</f>
        <v>1.4065266818709857E-2</v>
      </c>
      <c r="AH99">
        <f>AH$2*EXP(- AH$1 * ($B99*_c+'Input spectra'!$Q98))</f>
        <v>1.3870395537689352E-2</v>
      </c>
      <c r="AI99">
        <f>AI$2*EXP(- AI$1 * ($B99*_c+'Input spectra'!$Q98))</f>
        <v>1.3677013989152725E-2</v>
      </c>
      <c r="AJ99">
        <f>AJ$2*EXP(- AJ$1 * ($B99*_c+'Input spectra'!$Q98))</f>
        <v>1.3485112615992027E-2</v>
      </c>
      <c r="AK99">
        <f>AK$2*EXP(- AK$1 * ($B99*_c+'Input spectra'!$Q98))</f>
        <v>1.329468191738796E-2</v>
      </c>
      <c r="AL99">
        <f>AL$2*EXP(- AL$1 * ($B99*_c+'Input spectra'!$Q98))</f>
        <v>1.3105712448494775E-2</v>
      </c>
      <c r="AM99">
        <f>AM$2*EXP(- AM$1 * ($B99*_c+'Input spectra'!$Q98))</f>
        <v>1.2918194820126848E-2</v>
      </c>
      <c r="AN99">
        <f>AN$2*EXP(- AN$1 * ($B99*_c+'Input spectra'!$Q98))</f>
        <v>1.2732119698447005E-2</v>
      </c>
      <c r="AO99">
        <f>AO$2*EXP(- AO$1 * ($B99*_c+'Input spectra'!$Q98))</f>
        <v>1.2547477804656489E-2</v>
      </c>
      <c r="AP99">
        <f>AP$2*EXP(- AP$1 * ($B99*_c+'Input spectra'!$Q98))</f>
        <v>1.2364259914686615E-2</v>
      </c>
      <c r="AQ99">
        <f>AQ$2*EXP(- AQ$1 * ($B99*_c+'Input spectra'!$Q98))</f>
        <v>1.2182456858892129E-2</v>
      </c>
      <c r="AR99">
        <f>AR$2*EXP(- AR$1 * ($B99*_c+'Input spectra'!$Q98))</f>
        <v>1.2002059521746171E-2</v>
      </c>
      <c r="AS99">
        <f>AS$2*EXP(- AS$1 * ($B99*_c+'Input spectra'!$Q98))</f>
        <v>1.1823058841536928E-2</v>
      </c>
      <c r="AT99">
        <f>AT$2*EXP(- AT$1 * ($B99*_c+'Input spectra'!$Q98))</f>
        <v>1.1645445810065939E-2</v>
      </c>
      <c r="AU99">
        <f>AU$2*EXP(- AU$1 * ($B99*_c+'Input spectra'!$Q98))</f>
        <v>1.1469211472347994E-2</v>
      </c>
      <c r="AV99">
        <f>AV$2*EXP(- AV$1 * ($B99*_c+'Input spectra'!$Q98))</f>
        <v>1.1294346926312702E-2</v>
      </c>
      <c r="AW99">
        <f>AW$2*EXP(- AW$1 * ($B99*_c+'Input spectra'!$Q98))</f>
        <v>1.0038747777437462E-2</v>
      </c>
      <c r="AX99">
        <f>AX$2*EXP(- AX$1 * ($B99*_c+'Input spectra'!$Q98))</f>
        <v>8.5768565891146346E-3</v>
      </c>
      <c r="AY99">
        <f>AY$2*EXP(- AY$1 * ($B99*_c+'Input spectra'!$Q98))</f>
        <v>7.7199023915125245E-3</v>
      </c>
      <c r="AZ99">
        <f>AZ$2*EXP(- AZ$1 * ($B99*_c+'Input spectra'!$Q98))</f>
        <v>7.0707789028506881E-3</v>
      </c>
      <c r="BA99">
        <f>BA$2*EXP(- BA$1 * ($B99*_c+'Input spectra'!$Q98))</f>
        <v>6.540391402574188E-3</v>
      </c>
      <c r="BB99">
        <f>BB$2*EXP(- BB$1 * ($B99*_c+'Input spectra'!$Q98))</f>
        <v>6.0901178921466004E-3</v>
      </c>
      <c r="BC99">
        <f>BC$2*EXP(- BC$1 * ($B99*_c+'Input spectra'!$Q98))</f>
        <v>5.6987947578738827E-3</v>
      </c>
      <c r="BD99">
        <f>BD$2*EXP(- BD$1 * ($B99*_c+'Input spectra'!$Q98))</f>
        <v>5.3532280635626957E-3</v>
      </c>
      <c r="BE99">
        <f>BE$2*EXP(- BE$1 * ($B99*_c+'Input spectra'!$Q98))</f>
        <v>5.0444840683581977E-3</v>
      </c>
      <c r="BF99">
        <f>BF$2*EXP(- BF$1 * ($B99*_c+'Input spectra'!$Q98))</f>
        <v>4.7661555955061238E-3</v>
      </c>
      <c r="BG99">
        <f>BG$2*EXP(- BG$1 * ($B99*_c+'Input spectra'!$Q98))</f>
        <v>4.5134490317713235E-3</v>
      </c>
      <c r="BH99">
        <f>BH$2*EXP(- BH$1 * ($B99*_c+'Input spectra'!$Q98))</f>
        <v>4.2826601315388707E-3</v>
      </c>
      <c r="BI99">
        <f>BI$2*EXP(- BI$1 * ($B99*_c+'Input spectra'!$Q98))</f>
        <v>4.0708526234885713E-3</v>
      </c>
      <c r="BJ99">
        <f>BJ$2*EXP(- BJ$1 * ($B99*_c+'Input spectra'!$Q98))</f>
        <v>3.8756506951818561E-3</v>
      </c>
      <c r="BK99">
        <f>BK$2*EXP(- BK$1 * ($B99*_c+'Input spectra'!$Q98))</f>
        <v>3.6950992780626509E-3</v>
      </c>
      <c r="BL99">
        <f>BL$2*EXP(- BL$1 * ($B99*_c+'Input spectra'!$Q98))</f>
        <v>3.5275666719937647E-3</v>
      </c>
      <c r="BM99">
        <f>BM$2*EXP(- BM$1 * ($B99*_c+'Input spectra'!$Q98))</f>
        <v>3.3716746798675462E-3</v>
      </c>
      <c r="BN99">
        <f>BN$2*EXP(- BN$1 * ($B99*_c+'Input spectra'!$Q98))</f>
        <v>3.2262472265149138E-3</v>
      </c>
      <c r="BO99">
        <f>BO$2*EXP(- BO$1 * ($B99*_c+'Input spectra'!$Q98))</f>
        <v>3.0902717593945519E-3</v>
      </c>
      <c r="BP99">
        <f>BP$2*EXP(- BP$1 * ($B99*_c+'Input spectra'!$Q98))</f>
        <v>2.9628697105247431E-3</v>
      </c>
      <c r="BQ99">
        <f>BQ$2*EXP(- BQ$1 * ($B99*_c+'Input spectra'!$Q98))</f>
        <v>2.8432735234232664E-3</v>
      </c>
      <c r="BR99">
        <f>BR$2*EXP(- BR$1 * ($B99*_c+'Input spectra'!$Q98))</f>
        <v>2.7308085286280757E-3</v>
      </c>
      <c r="BS99">
        <f>BS$2*EXP(- BS$1 * ($B99*_c+'Input spectra'!$Q98))</f>
        <v>2.6248784616473221E-3</v>
      </c>
      <c r="BT99">
        <f>BT$2*EXP(- BT$1 * ($B99*_c+'Input spectra'!$Q98))</f>
        <v>2.5249537591874186E-3</v>
      </c>
      <c r="BU99">
        <f>BU$2*EXP(- BU$1 * ($B99*_c+'Input spectra'!$Q98))</f>
        <v>2.4305620036859385E-3</v>
      </c>
      <c r="BV99">
        <f>BV$2*EXP(- BV$1 * ($B99*_c+'Input spectra'!$Q98))</f>
        <v>2.3412800496429298E-3</v>
      </c>
      <c r="BW99">
        <f>BW$2*EXP(- BW$1 * ($B99*_c+'Input spectra'!$Q98))</f>
        <v>2.2567274813558441E-3</v>
      </c>
      <c r="BX99">
        <f>BX$2*EXP(- BX$1 * ($B99*_c+'Input spectra'!$Q98))</f>
        <v>2.1765611354532246E-3</v>
      </c>
      <c r="BY99">
        <f>BY$2*EXP(- BY$1 * ($B99*_c+'Input spectra'!$Q98))</f>
        <v>2.100470482967417E-3</v>
      </c>
      <c r="BZ99">
        <f>BZ$2*EXP(- BZ$1 * ($B99*_c+'Input spectra'!$Q98))</f>
        <v>2.0281737111970083E-3</v>
      </c>
      <c r="CA99">
        <f>CA$2*EXP(- CA$1 * ($B99*_c+'Input spectra'!$Q98))</f>
        <v>1.9594143797858573E-3</v>
      </c>
      <c r="CB99">
        <f>CB$2*EXP(- CB$1 * ($B99*_c+'Input spectra'!$Q98))</f>
        <v>1.8939585513997232E-3</v>
      </c>
      <c r="CC99">
        <f>CC$2*EXP(- CC$1 * ($B99*_c+'Input spectra'!$Q98))</f>
        <v>1.8315923172970813E-3</v>
      </c>
      <c r="CD99">
        <f>CD$2*EXP(- CD$1 * ($B99*_c+'Input spectra'!$Q98))</f>
        <v>1.7721196535205367E-3</v>
      </c>
      <c r="CE99">
        <f>CE$2*EXP(- CE$1 * ($B99*_c+'Input spectra'!$Q98))</f>
        <v>1.715360555496983E-3</v>
      </c>
      <c r="CF99">
        <f>CF$2*EXP(- CF$1 * ($B99*_c+'Input spectra'!$Q98))</f>
        <v>1.6611494083424523E-3</v>
      </c>
      <c r="CG99">
        <f>CG$2*EXP(- CG$1 * ($B99*_c+'Input spectra'!$Q98))</f>
        <v>1.6093335577208913E-3</v>
      </c>
      <c r="CH99">
        <f>CH$2*EXP(- CH$1 * ($B99*_c+'Input spectra'!$Q98))</f>
        <v>1.5597720521503646E-3</v>
      </c>
      <c r="CI99">
        <f>CI$2*EXP(- CI$1 * ($B99*_c+'Input spectra'!$Q98))</f>
        <v>1.5123345325202344E-3</v>
      </c>
      <c r="CJ99">
        <f>CJ$2*EXP(- CJ$1 * ($B99*_c+'Input spectra'!$Q98))</f>
        <v>1.4669002485319009E-3</v>
      </c>
      <c r="CK99">
        <f>CK$2*EXP(- CK$1 * ($B99*_c+'Input spectra'!$Q98))</f>
        <v>1.4233571849973754E-3</v>
      </c>
      <c r="CL99">
        <f>CL$2*EXP(- CL$1 * ($B99*_c+'Input spectra'!$Q98))</f>
        <v>1.3816012835731852E-3</v>
      </c>
      <c r="CM99">
        <f>CM$2*EXP(- CM$1 * ($B99*_c+'Input spectra'!$Q98))</f>
        <v>1.3415357476874233E-3</v>
      </c>
      <c r="CN99">
        <f>CN$2*EXP(- CN$1 * ($B99*_c+'Input spectra'!$Q98))</f>
        <v>1.3030704202253499E-3</v>
      </c>
      <c r="CO99">
        <f>CO$2*EXP(- CO$1 * ($B99*_c+'Input spectra'!$Q98))</f>
        <v>1.2661212250447548E-3</v>
      </c>
      <c r="CP99">
        <f>CP$2*EXP(- CP$1 * ($B99*_c+'Input spectra'!$Q98))</f>
        <v>1.2306096646524168E-3</v>
      </c>
      <c r="CQ99">
        <f>CQ$2*EXP(- CQ$1 * ($B99*_c+'Input spectra'!$Q98))</f>
        <v>7.9219114064349244E-4</v>
      </c>
      <c r="CR99">
        <f>CR$2*EXP(- CR$1 * ($B99*_c+'Input spectra'!$Q98))</f>
        <v>5.1446212749203769E-4</v>
      </c>
      <c r="CS99">
        <f>CS$2*EXP(- CS$1 * ($B99*_c+'Input spectra'!$Q98))</f>
        <v>3.5623055724661856E-4</v>
      </c>
      <c r="CT99">
        <f>CT$2*EXP(- CT$1 * ($B99*_c+'Input spectra'!$Q98))</f>
        <v>2.4777721768666364E-4</v>
      </c>
      <c r="CU99">
        <f>CU$2*EXP(- CU$1 * ($B99*_c+'Input spectra'!$Q98))</f>
        <v>1.6915817859187125E-4</v>
      </c>
      <c r="CV99">
        <f>CV$2*EXP(- CV$1 * ($B99*_c+'Input spectra'!$Q98))</f>
        <v>1.1117923508824183E-4</v>
      </c>
      <c r="CW99">
        <f>CW$2*EXP(- CW$1 * ($B99*_c+'Input spectra'!$Q98))</f>
        <v>6.8650268266765019E-5</v>
      </c>
      <c r="CX99">
        <f>CX$2*EXP(- CX$1 * ($B99*_c+'Input spectra'!$Q98))</f>
        <v>3.8276015282702002E-5</v>
      </c>
      <c r="CY99">
        <f>CY$2*EXP(- CY$1 * ($B99*_c+'Input spectra'!$Q98))</f>
        <v>1.7795207079847974E-5</v>
      </c>
      <c r="CZ99">
        <f>CZ$2*EXP(- CZ$1 * ($B99*_c+'Input spectra'!$Q98))</f>
        <v>5.5677363796144352E-6</v>
      </c>
      <c r="DA99">
        <f>DA$2*EXP(- DA$1 * ($B99*_c+'Input spectra'!$Q98))</f>
        <v>3.5361562170131947E-7</v>
      </c>
      <c r="DB99">
        <f>DB$2*EXP(- DB$1 * ($B99*_c+'Input spectra'!$Q98))</f>
        <v>0</v>
      </c>
      <c r="DC99">
        <f>DC$2*EXP(- DC$1 * ($B99*_c+'Input spectra'!$Q98))</f>
        <v>0</v>
      </c>
      <c r="DD99">
        <f>DD$2*EXP(- DD$1 * ($B99*_c+'Input spectra'!$Q98))</f>
        <v>0</v>
      </c>
      <c r="DE99">
        <f>DE$2*EXP(- DE$1 * ($B99*_c+'Input spectra'!$Q98))</f>
        <v>0</v>
      </c>
      <c r="DF99">
        <f>DF$2*EXP(- DF$1 * ($B99*_c+'Input spectra'!$Q98))</f>
        <v>0</v>
      </c>
      <c r="DG99">
        <f>DG$2*EXP(- DG$1 * ($B99*_c+'Input spectra'!$Q98))</f>
        <v>0</v>
      </c>
      <c r="DH99">
        <f>DH$2*EXP(- DH$1 * ($B99*_c+'Input spectra'!$Q98))</f>
        <v>0</v>
      </c>
      <c r="DI99">
        <f>DI$2*EXP(- DI$1 * ($B99*_c+'Input spectra'!$Q98))</f>
        <v>0</v>
      </c>
      <c r="DJ99">
        <f>DJ$2*EXP(- DJ$1 * ($B99*_c+'Input spectra'!$Q98))</f>
        <v>0</v>
      </c>
      <c r="DK99">
        <f>DK$2*EXP(- DK$1 * ($B99*_c+'Input spectra'!$Q98))</f>
        <v>0</v>
      </c>
      <c r="DL99">
        <f>DL$2*EXP(- DL$1 * ($B99*_c+'Input spectra'!$Q98))</f>
        <v>0</v>
      </c>
      <c r="DM99">
        <f>DM$2*EXP(- DM$1 * ($B99*_c+'Input spectra'!$Q98))</f>
        <v>0</v>
      </c>
      <c r="DN99">
        <f>DN$2*EXP(- DN$1 * ($B99*_c+'Input spectra'!$Q98))</f>
        <v>0</v>
      </c>
      <c r="DO99">
        <f>DO$2*EXP(- DO$1 * ($B99*_c+'Input spectra'!$Q98))</f>
        <v>0</v>
      </c>
      <c r="DP99">
        <f>DP$2*EXP(- DP$1 * ($B99*_c+'Input spectra'!$Q98))</f>
        <v>0</v>
      </c>
      <c r="DQ99">
        <f>DQ$2*EXP(- DQ$1 * ($B99*_c+'Input spectra'!$Q98))</f>
        <v>0</v>
      </c>
      <c r="DR99">
        <f>DR$2*EXP(- DR$1 * ($B99*_c+'Input spectra'!$Q98))</f>
        <v>0</v>
      </c>
      <c r="DS99">
        <f>DS$2*EXP(- DS$1 * ($B99*_c+'Input spectra'!$Q98))</f>
        <v>0</v>
      </c>
      <c r="DT99">
        <f>DT$2*EXP(- DT$1 * ($B99*_c+'Input spectra'!$Q98))</f>
        <v>0</v>
      </c>
      <c r="DU99">
        <f>DU$2*EXP(- DU$1 * ($B99*_c+'Input spectra'!$Q98))</f>
        <v>0</v>
      </c>
      <c r="DV99">
        <f>DV$2*EXP(- DV$1 * ($B99*_c+'Input spectra'!$Q98))</f>
        <v>0</v>
      </c>
      <c r="DW99">
        <f>DW$2*EXP(- DW$1 * ($B99*_c+'Input spectra'!$Q98))</f>
        <v>0</v>
      </c>
      <c r="DX99">
        <f>DX$2*EXP(- DX$1 * ($B99*_c+'Input spectra'!$Q98))</f>
        <v>0</v>
      </c>
      <c r="DY99">
        <f>DY$2*EXP(- DY$1 * ($B99*_c+'Input spectra'!$Q98))</f>
        <v>0</v>
      </c>
      <c r="DZ99">
        <f>DZ$2*EXP(- DZ$1 * ($B99*_c+'Input spectra'!$Q98))</f>
        <v>0</v>
      </c>
      <c r="EA99">
        <f>EA$2*EXP(- EA$1 * ($B99*_c+'Input spectra'!$Q98))</f>
        <v>0</v>
      </c>
      <c r="EB99">
        <f>EB$2*EXP(- EB$1 * ($B99*_c+'Input spectra'!$Q98))</f>
        <v>0</v>
      </c>
      <c r="EC99">
        <f>EC$2*EXP(- EC$1 * ($B99*_c+'Input spectra'!$Q98))</f>
        <v>0</v>
      </c>
      <c r="ED99">
        <f>ED$2*EXP(- ED$1 * ($B99*_c+'Input spectra'!$Q98))</f>
        <v>0</v>
      </c>
      <c r="EE99">
        <f>EE$2*EXP(- EE$1 * ($B99*_c+'Input spectra'!$Q98))</f>
        <v>0</v>
      </c>
      <c r="EF99">
        <f>EF$2*EXP(- EF$1 * ($B99*_c+'Input spectra'!$Q98))</f>
        <v>0</v>
      </c>
      <c r="EG99">
        <f>EG$2*EXP(- EG$1 * ($B99*_c+'Input spectra'!$Q98))</f>
        <v>0</v>
      </c>
      <c r="EH99">
        <f>EH$2*EXP(- EH$1 * ($B99*_c+'Input spectra'!$Q98))</f>
        <v>0</v>
      </c>
      <c r="EI99">
        <f>EI$2*EXP(- EI$1 * ($B99*_c+'Input spectra'!$Q98))</f>
        <v>0</v>
      </c>
      <c r="EJ99">
        <f>EJ$2*EXP(- EJ$1 * ($B99*_c+'Input spectra'!$Q98))</f>
        <v>0</v>
      </c>
      <c r="EK99">
        <f>EK$2*EXP(- EK$1 * ($B99*_c+'Input spectra'!$Q98))</f>
        <v>0</v>
      </c>
      <c r="EL99">
        <f>EL$2*EXP(- EL$1 * ($B99*_c+'Input spectra'!$Q98))</f>
        <v>0</v>
      </c>
      <c r="EM99">
        <f>EM$2*EXP(- EM$1 * ($B99*_c+'Input spectra'!$Q98))</f>
        <v>0</v>
      </c>
      <c r="EN99">
        <f>EN$2*EXP(- EN$1 * ($B99*_c+'Input spectra'!$Q98))</f>
        <v>0</v>
      </c>
      <c r="EO99">
        <f>EO$2*EXP(- EO$1 * ($B99*_c+'Input spectra'!$Q98))</f>
        <v>0</v>
      </c>
      <c r="EP99">
        <f>EP$2*EXP(- EP$1 * ($B99*_c+'Input spectra'!$Q98))</f>
        <v>0</v>
      </c>
      <c r="EQ99">
        <f>EQ$2*EXP(- EQ$1 * ($B99*_c+'Input spectra'!$Q98))</f>
        <v>0</v>
      </c>
      <c r="ER99">
        <f>ER$2*EXP(- ER$1 * ($B99*_c+'Input spectra'!$Q98))</f>
        <v>0</v>
      </c>
      <c r="ES99">
        <f>ES$2*EXP(- ES$1 * ($B99*_c+'Input spectra'!$Q98))</f>
        <v>0</v>
      </c>
      <c r="ET99">
        <f>ET$2*EXP(- ET$1 * ($B99*_c+'Input spectra'!$Q98))</f>
        <v>0</v>
      </c>
      <c r="EU99">
        <f>EU$2*EXP(- EU$1 * ($B99*_c+'Input spectra'!$Q98))</f>
        <v>0</v>
      </c>
      <c r="EV99">
        <f>EV$2*EXP(- EV$1 * ($B99*_c+'Input spectra'!$Q98))</f>
        <v>0</v>
      </c>
      <c r="EW99">
        <f>EW$2*EXP(- EW$1 * ($B99*_c+'Input spectra'!$Q98))</f>
        <v>0</v>
      </c>
      <c r="EY99">
        <f t="shared" si="1"/>
        <v>0.87766966439298588</v>
      </c>
      <c r="FB99">
        <f>(1-EXP(-(B99*_c+'Input spectra'!$Q98)*_t))/2</f>
        <v>1.1343247452250182E-2</v>
      </c>
      <c r="FC99">
        <f>LN(1-FB99)/(-(B99*_c+'Input spectra'!$Q98))</f>
        <v>0.24856579440908166</v>
      </c>
    </row>
    <row r="100" spans="1:159" x14ac:dyDescent="0.25">
      <c r="A100">
        <v>765</v>
      </c>
      <c r="B100">
        <f>'Input spectra'!B99</f>
        <v>0</v>
      </c>
      <c r="C100">
        <f>C$2*EXP(- C$1 * ($B100*_c+'Input spectra'!$Q99))</f>
        <v>2.0653927966864227E-2</v>
      </c>
      <c r="D100">
        <f>D$2*EXP(- D$1 * ($B100*_c+'Input spectra'!$Q99))</f>
        <v>2.0409893443835554E-2</v>
      </c>
      <c r="E100">
        <f>E$2*EXP(- E$1 * ($B100*_c+'Input spectra'!$Q99))</f>
        <v>2.0167656873674004E-2</v>
      </c>
      <c r="F100">
        <f>F$2*EXP(- F$1 * ($B100*_c+'Input spectra'!$Q99))</f>
        <v>1.9927206925055417E-2</v>
      </c>
      <c r="G100">
        <f>G$2*EXP(- G$1 * ($B100*_c+'Input spectra'!$Q99))</f>
        <v>1.9688532332649535E-2</v>
      </c>
      <c r="H100">
        <f>H$2*EXP(- H$1 * ($B100*_c+'Input spectra'!$Q99))</f>
        <v>1.9451621896753618E-2</v>
      </c>
      <c r="I100">
        <f>I$2*EXP(- I$1 * ($B100*_c+'Input spectra'!$Q99))</f>
        <v>1.9216464482927961E-2</v>
      </c>
      <c r="J100">
        <f>J$2*EXP(- J$1 * ($B100*_c+'Input spectra'!$Q99))</f>
        <v>1.8983049021633423E-2</v>
      </c>
      <c r="K100">
        <f>K$2*EXP(- K$1 * ($B100*_c+'Input spectra'!$Q99))</f>
        <v>1.8751364507870873E-2</v>
      </c>
      <c r="L100">
        <f>L$2*EXP(- L$1 * ($B100*_c+'Input spectra'!$Q99))</f>
        <v>1.852140000082261E-2</v>
      </c>
      <c r="M100">
        <f>M$2*EXP(- M$1 * ($B100*_c+'Input spectra'!$Q99))</f>
        <v>1.8293144623495676E-2</v>
      </c>
      <c r="N100">
        <f>N$2*EXP(- N$1 * ($B100*_c+'Input spectra'!$Q99))</f>
        <v>1.8066587562367096E-2</v>
      </c>
      <c r="O100">
        <f>O$2*EXP(- O$1 * ($B100*_c+'Input spectra'!$Q99))</f>
        <v>1.7841718067031054E-2</v>
      </c>
      <c r="P100">
        <f>P$2*EXP(- P$1 * ($B100*_c+'Input spectra'!$Q99))</f>
        <v>1.761852544984795E-2</v>
      </c>
      <c r="Q100">
        <f>Q$2*EXP(- Q$1 * ($B100*_c+'Input spectra'!$Q99))</f>
        <v>1.7396999085595319E-2</v>
      </c>
      <c r="R100">
        <f>R$2*EXP(- R$1 * ($B100*_c+'Input spectra'!$Q99))</f>
        <v>1.7177128411120676E-2</v>
      </c>
      <c r="S100">
        <f>S$2*EXP(- S$1 * ($B100*_c+'Input spectra'!$Q99))</f>
        <v>1.6958902924996209E-2</v>
      </c>
      <c r="T100">
        <f>T$2*EXP(- T$1 * ($B100*_c+'Input spectra'!$Q99))</f>
        <v>1.6742312187175316E-2</v>
      </c>
      <c r="U100">
        <f>U$2*EXP(- U$1 * ($B100*_c+'Input spectra'!$Q99))</f>
        <v>1.6527345818651021E-2</v>
      </c>
      <c r="V100">
        <f>V$2*EXP(- V$1 * ($B100*_c+'Input spectra'!$Q99))</f>
        <v>1.6313993501116206E-2</v>
      </c>
      <c r="W100">
        <f>W$2*EXP(- W$1 * ($B100*_c+'Input spectra'!$Q99))</f>
        <v>1.6102244976625695E-2</v>
      </c>
      <c r="X100">
        <f>X$2*EXP(- X$1 * ($B100*_c+'Input spectra'!$Q99))</f>
        <v>1.5892090047260131E-2</v>
      </c>
      <c r="Y100">
        <f>Y$2*EXP(- Y$1 * ($B100*_c+'Input spectra'!$Q99))</f>
        <v>1.5683518574791687E-2</v>
      </c>
      <c r="Z100">
        <f>Z$2*EXP(- Z$1 * ($B100*_c+'Input spectra'!$Q99))</f>
        <v>1.5476520480351561E-2</v>
      </c>
      <c r="AA100">
        <f>AA$2*EXP(- AA$1 * ($B100*_c+'Input spectra'!$Q99))</f>
        <v>1.5271085744099289E-2</v>
      </c>
      <c r="AB100">
        <f>AB$2*EXP(- AB$1 * ($B100*_c+'Input spectra'!$Q99))</f>
        <v>1.5067204404893814E-2</v>
      </c>
      <c r="AC100">
        <f>AC$2*EXP(- AC$1 * ($B100*_c+'Input spectra'!$Q99))</f>
        <v>1.4864866559966326E-2</v>
      </c>
      <c r="AD100">
        <f>AD$2*EXP(- AD$1 * ($B100*_c+'Input spectra'!$Q99))</f>
        <v>1.4664062364594905E-2</v>
      </c>
      <c r="AE100">
        <f>AE$2*EXP(- AE$1 * ($B100*_c+'Input spectra'!$Q99))</f>
        <v>1.4464782031780865E-2</v>
      </c>
      <c r="AF100">
        <f>AF$2*EXP(- AF$1 * ($B100*_c+'Input spectra'!$Q99))</f>
        <v>1.4267015831926874E-2</v>
      </c>
      <c r="AG100">
        <f>AG$2*EXP(- AG$1 * ($B100*_c+'Input spectra'!$Q99))</f>
        <v>1.4070754092516824E-2</v>
      </c>
      <c r="AH100">
        <f>AH$2*EXP(- AH$1 * ($B100*_c+'Input spectra'!$Q99))</f>
        <v>1.3875987197797384E-2</v>
      </c>
      <c r="AI100">
        <f>AI$2*EXP(- AI$1 * ($B100*_c+'Input spectra'!$Q99))</f>
        <v>1.3682705588461313E-2</v>
      </c>
      <c r="AJ100">
        <f>AJ$2*EXP(- AJ$1 * ($B100*_c+'Input spectra'!$Q99))</f>
        <v>1.3490899761332449E-2</v>
      </c>
      <c r="AK100">
        <f>AK$2*EXP(- AK$1 * ($B100*_c+'Input spectra'!$Q99))</f>
        <v>1.3300560269052431E-2</v>
      </c>
      <c r="AL100">
        <f>AL$2*EXP(- AL$1 * ($B100*_c+'Input spectra'!$Q99))</f>
        <v>1.3111677719769085E-2</v>
      </c>
      <c r="AM100">
        <f>AM$2*EXP(- AM$1 * ($B100*_c+'Input spectra'!$Q99))</f>
        <v>1.2924242776826494E-2</v>
      </c>
      <c r="AN100">
        <f>AN$2*EXP(- AN$1 * ($B100*_c+'Input spectra'!$Q99))</f>
        <v>1.2738246158456762E-2</v>
      </c>
      <c r="AO100">
        <f>AO$2*EXP(- AO$1 * ($B100*_c+'Input spectra'!$Q99))</f>
        <v>1.2553678637473423E-2</v>
      </c>
      <c r="AP100">
        <f>AP$2*EXP(- AP$1 * ($B100*_c+'Input spectra'!$Q99))</f>
        <v>1.2370531040966498E-2</v>
      </c>
      <c r="AQ100">
        <f>AQ$2*EXP(- AQ$1 * ($B100*_c+'Input spectra'!$Q99))</f>
        <v>1.2188794249999232E-2</v>
      </c>
      <c r="AR100">
        <f>AR$2*EXP(- AR$1 * ($B100*_c+'Input spectra'!$Q99))</f>
        <v>1.200845919930644E-2</v>
      </c>
      <c r="AS100">
        <f>AS$2*EXP(- AS$1 * ($B100*_c+'Input spectra'!$Q99))</f>
        <v>1.1829516876994477E-2</v>
      </c>
      <c r="AT100">
        <f>AT$2*EXP(- AT$1 * ($B100*_c+'Input spectra'!$Q99))</f>
        <v>1.1651958324242866E-2</v>
      </c>
      <c r="AU100">
        <f>AU$2*EXP(- AU$1 * ($B100*_c+'Input spectra'!$Q99))</f>
        <v>1.1475774635007496E-2</v>
      </c>
      <c r="AV100">
        <f>AV$2*EXP(- AV$1 * ($B100*_c+'Input spectra'!$Q99))</f>
        <v>1.1300956955725456E-2</v>
      </c>
      <c r="AW100">
        <f>AW$2*EXP(- AW$1 * ($B100*_c+'Input spectra'!$Q99))</f>
        <v>1.0044753564810003E-2</v>
      </c>
      <c r="AX100">
        <f>AX$2*EXP(- AX$1 * ($B100*_c+'Input spectra'!$Q99))</f>
        <v>8.5820993663859556E-3</v>
      </c>
      <c r="AY100">
        <f>AY$2*EXP(- AY$1 * ($B100*_c+'Input spectra'!$Q99))</f>
        <v>7.7247217726311565E-3</v>
      </c>
      <c r="AZ100">
        <f>AZ$2*EXP(- AZ$1 * ($B100*_c+'Input spectra'!$Q99))</f>
        <v>7.0752850397971532E-3</v>
      </c>
      <c r="BA100">
        <f>BA$2*EXP(- BA$1 * ($B100*_c+'Input spectra'!$Q99))</f>
        <v>6.544644620305279E-3</v>
      </c>
      <c r="BB100">
        <f>BB$2*EXP(- BB$1 * ($B100*_c+'Input spectra'!$Q99))</f>
        <v>6.0941575312908301E-3</v>
      </c>
      <c r="BC100">
        <f>BC$2*EXP(- BC$1 * ($B100*_c+'Input spectra'!$Q99))</f>
        <v>5.7026489723602386E-3</v>
      </c>
      <c r="BD100">
        <f>BD$2*EXP(- BD$1 * ($B100*_c+'Input spectra'!$Q99))</f>
        <v>5.3569182130429422E-3</v>
      </c>
      <c r="BE100">
        <f>BE$2*EXP(- BE$1 * ($B100*_c+'Input spectra'!$Q99))</f>
        <v>5.048027023726879E-3</v>
      </c>
      <c r="BF100">
        <f>BF$2*EXP(- BF$1 * ($B100*_c+'Input spectra'!$Q99))</f>
        <v>4.7695650813860176E-3</v>
      </c>
      <c r="BG100">
        <f>BG$2*EXP(- BG$1 * ($B100*_c+'Input spectra'!$Q99))</f>
        <v>4.5167364683541241E-3</v>
      </c>
      <c r="BH100">
        <f>BH$2*EXP(- BH$1 * ($B100*_c+'Input spectra'!$Q99))</f>
        <v>4.2858351927618568E-3</v>
      </c>
      <c r="BI100">
        <f>BI$2*EXP(- BI$1 * ($B100*_c+'Input spectra'!$Q99))</f>
        <v>4.0739236236196075E-3</v>
      </c>
      <c r="BJ100">
        <f>BJ$2*EXP(- BJ$1 * ($B100*_c+'Input spectra'!$Q99))</f>
        <v>3.8786248661141212E-3</v>
      </c>
      <c r="BK100">
        <f>BK$2*EXP(- BK$1 * ($B100*_c+'Input spectra'!$Q99))</f>
        <v>3.6979829740322874E-3</v>
      </c>
      <c r="BL100">
        <f>BL$2*EXP(- BL$1 * ($B100*_c+'Input spectra'!$Q99))</f>
        <v>3.5303655244071906E-3</v>
      </c>
      <c r="BM100">
        <f>BM$2*EXP(- BM$1 * ($B100*_c+'Input spectra'!$Q99))</f>
        <v>3.3743937168221961E-3</v>
      </c>
      <c r="BN100">
        <f>BN$2*EXP(- BN$1 * ($B100*_c+'Input spectra'!$Q99))</f>
        <v>3.22889096670645E-3</v>
      </c>
      <c r="BO100">
        <f>BO$2*EXP(- BO$1 * ($B100*_c+'Input spectra'!$Q99))</f>
        <v>3.0928442870399478E-3</v>
      </c>
      <c r="BP100">
        <f>BP$2*EXP(- BP$1 * ($B100*_c+'Input spectra'!$Q99))</f>
        <v>2.9653747359490784E-3</v>
      </c>
      <c r="BQ100">
        <f>BQ$2*EXP(- BQ$1 * ($B100*_c+'Input spectra'!$Q99))</f>
        <v>2.8457144326403836E-3</v>
      </c>
      <c r="BR100">
        <f>BR$2*EXP(- BR$1 * ($B100*_c+'Input spectra'!$Q99))</f>
        <v>2.7331884243472658E-3</v>
      </c>
      <c r="BS100">
        <f>BS$2*EXP(- BS$1 * ($B100*_c+'Input spectra'!$Q99))</f>
        <v>2.6272001975129523E-3</v>
      </c>
      <c r="BT100">
        <f>BT$2*EXP(- BT$1 * ($B100*_c+'Input spectra'!$Q99))</f>
        <v>2.5272199686145504E-3</v>
      </c>
      <c r="BU100">
        <f>BU$2*EXP(- BU$1 * ($B100*_c+'Input spectra'!$Q99))</f>
        <v>2.4327751243344051E-3</v>
      </c>
      <c r="BV100">
        <f>BV$2*EXP(- BV$1 * ($B100*_c+'Input spectra'!$Q99))</f>
        <v>2.3434423443371597E-3</v>
      </c>
      <c r="BW100">
        <f>BW$2*EXP(- BW$1 * ($B100*_c+'Input spectra'!$Q99))</f>
        <v>2.2588410560827219E-3</v>
      </c>
      <c r="BX100">
        <f>BX$2*EXP(- BX$1 * ($B100*_c+'Input spectra'!$Q99))</f>
        <v>2.1786279549383773E-3</v>
      </c>
      <c r="BY100">
        <f>BY$2*EXP(- BY$1 * ($B100*_c+'Input spectra'!$Q99))</f>
        <v>2.102492384229715E-3</v>
      </c>
      <c r="BZ100">
        <f>BZ$2*EXP(- BZ$1 * ($B100*_c+'Input spectra'!$Q99))</f>
        <v>2.0301524154034954E-3</v>
      </c>
      <c r="CA100">
        <f>CA$2*EXP(- CA$1 * ($B100*_c+'Input spectra'!$Q99))</f>
        <v>1.9613515026689274E-3</v>
      </c>
      <c r="CB100">
        <f>CB$2*EXP(- CB$1 * ($B100*_c+'Input spectra'!$Q99))</f>
        <v>1.895855612450861E-3</v>
      </c>
      <c r="CC100">
        <f>CC$2*EXP(- CC$1 * ($B100*_c+'Input spectra'!$Q99))</f>
        <v>1.8334507479138549E-3</v>
      </c>
      <c r="CD100">
        <f>CD$2*EXP(- CD$1 * ($B100*_c+'Input spectra'!$Q99))</f>
        <v>1.7739408042534389E-3</v>
      </c>
      <c r="CE100">
        <f>CE$2*EXP(- CE$1 * ($B100*_c+'Input spectra'!$Q99))</f>
        <v>1.7171457025184896E-3</v>
      </c>
      <c r="CF100">
        <f>CF$2*EXP(- CF$1 * ($B100*_c+'Input spectra'!$Q99))</f>
        <v>1.6628997592410362E-3</v>
      </c>
      <c r="CG100">
        <f>CG$2*EXP(- CG$1 * ($B100*_c+'Input spectra'!$Q99))</f>
        <v>1.6110502567066949E-3</v>
      </c>
      <c r="CH100">
        <f>CH$2*EXP(- CH$1 * ($B100*_c+'Input spectra'!$Q99))</f>
        <v>1.5614561847460773E-3</v>
      </c>
      <c r="CI100">
        <f>CI$2*EXP(- CI$1 * ($B100*_c+'Input spectra'!$Q99))</f>
        <v>1.5139871297998532E-3</v>
      </c>
      <c r="CJ100">
        <f>CJ$2*EXP(- CJ$1 * ($B100*_c+'Input spectra'!$Q99))</f>
        <v>1.4685222909610249E-3</v>
      </c>
      <c r="CK100">
        <f>CK$2*EXP(- CK$1 * ($B100*_c+'Input spectra'!$Q99))</f>
        <v>1.4249496059211538E-3</v>
      </c>
      <c r="CL100">
        <f>CL$2*EXP(- CL$1 * ($B100*_c+'Input spectra'!$Q99))</f>
        <v>1.3831649723917232E-3</v>
      </c>
      <c r="CM100">
        <f>CM$2*EXP(- CM$1 * ($B100*_c+'Input spectra'!$Q99))</f>
        <v>1.343071552753126E-3</v>
      </c>
      <c r="CN100">
        <f>CN$2*EXP(- CN$1 * ($B100*_c+'Input spectra'!$Q99))</f>
        <v>1.3045791514921794E-3</v>
      </c>
      <c r="CO100">
        <f>CO$2*EXP(- CO$1 * ($B100*_c+'Input spectra'!$Q99))</f>
        <v>1.2676036564955517E-3</v>
      </c>
      <c r="CP100">
        <f>CP$2*EXP(- CP$1 * ($B100*_c+'Input spectra'!$Q99))</f>
        <v>1.232066536527169E-3</v>
      </c>
      <c r="CQ100">
        <f>CQ$2*EXP(- CQ$1 * ($B100*_c+'Input spectra'!$Q99))</f>
        <v>7.9313929769182518E-4</v>
      </c>
      <c r="CR100">
        <f>CR$2*EXP(- CR$1 * ($B100*_c+'Input spectra'!$Q99))</f>
        <v>5.1508457344995719E-4</v>
      </c>
      <c r="CS100">
        <f>CS$2*EXP(- CS$1 * ($B100*_c+'Input spectra'!$Q99))</f>
        <v>3.5666619663619735E-4</v>
      </c>
      <c r="CT100">
        <f>CT$2*EXP(- CT$1 * ($B100*_c+'Input spectra'!$Q99))</f>
        <v>2.4808345345721244E-4</v>
      </c>
      <c r="CU100">
        <f>CU$2*EXP(- CU$1 * ($B100*_c+'Input spectra'!$Q99))</f>
        <v>1.6936944867248629E-4</v>
      </c>
      <c r="CV100">
        <f>CV$2*EXP(- CV$1 * ($B100*_c+'Input spectra'!$Q99))</f>
        <v>1.1131953971884183E-4</v>
      </c>
      <c r="CW100">
        <f>CW$2*EXP(- CW$1 * ($B100*_c+'Input spectra'!$Q99))</f>
        <v>6.8737796412254046E-5</v>
      </c>
      <c r="CX100">
        <f>CX$2*EXP(- CX$1 * ($B100*_c+'Input spectra'!$Q99))</f>
        <v>3.8325314968381241E-5</v>
      </c>
      <c r="CY100">
        <f>CY$2*EXP(- CY$1 * ($B100*_c+'Input spectra'!$Q99))</f>
        <v>1.7818359058137831E-5</v>
      </c>
      <c r="CZ100">
        <f>CZ$2*EXP(- CZ$1 * ($B100*_c+'Input spectra'!$Q99))</f>
        <v>5.5750526192556121E-6</v>
      </c>
      <c r="DA100">
        <f>DA$2*EXP(- DA$1 * ($B100*_c+'Input spectra'!$Q99))</f>
        <v>3.5408489119510272E-7</v>
      </c>
      <c r="DB100">
        <f>DB$2*EXP(- DB$1 * ($B100*_c+'Input spectra'!$Q99))</f>
        <v>0</v>
      </c>
      <c r="DC100">
        <f>DC$2*EXP(- DC$1 * ($B100*_c+'Input spectra'!$Q99))</f>
        <v>0</v>
      </c>
      <c r="DD100">
        <f>DD$2*EXP(- DD$1 * ($B100*_c+'Input spectra'!$Q99))</f>
        <v>0</v>
      </c>
      <c r="DE100">
        <f>DE$2*EXP(- DE$1 * ($B100*_c+'Input spectra'!$Q99))</f>
        <v>0</v>
      </c>
      <c r="DF100">
        <f>DF$2*EXP(- DF$1 * ($B100*_c+'Input spectra'!$Q99))</f>
        <v>0</v>
      </c>
      <c r="DG100">
        <f>DG$2*EXP(- DG$1 * ($B100*_c+'Input spectra'!$Q99))</f>
        <v>0</v>
      </c>
      <c r="DH100">
        <f>DH$2*EXP(- DH$1 * ($B100*_c+'Input spectra'!$Q99))</f>
        <v>0</v>
      </c>
      <c r="DI100">
        <f>DI$2*EXP(- DI$1 * ($B100*_c+'Input spectra'!$Q99))</f>
        <v>0</v>
      </c>
      <c r="DJ100">
        <f>DJ$2*EXP(- DJ$1 * ($B100*_c+'Input spectra'!$Q99))</f>
        <v>0</v>
      </c>
      <c r="DK100">
        <f>DK$2*EXP(- DK$1 * ($B100*_c+'Input spectra'!$Q99))</f>
        <v>0</v>
      </c>
      <c r="DL100">
        <f>DL$2*EXP(- DL$1 * ($B100*_c+'Input spectra'!$Q99))</f>
        <v>0</v>
      </c>
      <c r="DM100">
        <f>DM$2*EXP(- DM$1 * ($B100*_c+'Input spectra'!$Q99))</f>
        <v>0</v>
      </c>
      <c r="DN100">
        <f>DN$2*EXP(- DN$1 * ($B100*_c+'Input spectra'!$Q99))</f>
        <v>0</v>
      </c>
      <c r="DO100">
        <f>DO$2*EXP(- DO$1 * ($B100*_c+'Input spectra'!$Q99))</f>
        <v>0</v>
      </c>
      <c r="DP100">
        <f>DP$2*EXP(- DP$1 * ($B100*_c+'Input spectra'!$Q99))</f>
        <v>0</v>
      </c>
      <c r="DQ100">
        <f>DQ$2*EXP(- DQ$1 * ($B100*_c+'Input spectra'!$Q99))</f>
        <v>0</v>
      </c>
      <c r="DR100">
        <f>DR$2*EXP(- DR$1 * ($B100*_c+'Input spectra'!$Q99))</f>
        <v>0</v>
      </c>
      <c r="DS100">
        <f>DS$2*EXP(- DS$1 * ($B100*_c+'Input spectra'!$Q99))</f>
        <v>0</v>
      </c>
      <c r="DT100">
        <f>DT$2*EXP(- DT$1 * ($B100*_c+'Input spectra'!$Q99))</f>
        <v>0</v>
      </c>
      <c r="DU100">
        <f>DU$2*EXP(- DU$1 * ($B100*_c+'Input spectra'!$Q99))</f>
        <v>0</v>
      </c>
      <c r="DV100">
        <f>DV$2*EXP(- DV$1 * ($B100*_c+'Input spectra'!$Q99))</f>
        <v>0</v>
      </c>
      <c r="DW100">
        <f>DW$2*EXP(- DW$1 * ($B100*_c+'Input spectra'!$Q99))</f>
        <v>0</v>
      </c>
      <c r="DX100">
        <f>DX$2*EXP(- DX$1 * ($B100*_c+'Input spectra'!$Q99))</f>
        <v>0</v>
      </c>
      <c r="DY100">
        <f>DY$2*EXP(- DY$1 * ($B100*_c+'Input spectra'!$Q99))</f>
        <v>0</v>
      </c>
      <c r="DZ100">
        <f>DZ$2*EXP(- DZ$1 * ($B100*_c+'Input spectra'!$Q99))</f>
        <v>0</v>
      </c>
      <c r="EA100">
        <f>EA$2*EXP(- EA$1 * ($B100*_c+'Input spectra'!$Q99))</f>
        <v>0</v>
      </c>
      <c r="EB100">
        <f>EB$2*EXP(- EB$1 * ($B100*_c+'Input spectra'!$Q99))</f>
        <v>0</v>
      </c>
      <c r="EC100">
        <f>EC$2*EXP(- EC$1 * ($B100*_c+'Input spectra'!$Q99))</f>
        <v>0</v>
      </c>
      <c r="ED100">
        <f>ED$2*EXP(- ED$1 * ($B100*_c+'Input spectra'!$Q99))</f>
        <v>0</v>
      </c>
      <c r="EE100">
        <f>EE$2*EXP(- EE$1 * ($B100*_c+'Input spectra'!$Q99))</f>
        <v>0</v>
      </c>
      <c r="EF100">
        <f>EF$2*EXP(- EF$1 * ($B100*_c+'Input spectra'!$Q99))</f>
        <v>0</v>
      </c>
      <c r="EG100">
        <f>EG$2*EXP(- EG$1 * ($B100*_c+'Input spectra'!$Q99))</f>
        <v>0</v>
      </c>
      <c r="EH100">
        <f>EH$2*EXP(- EH$1 * ($B100*_c+'Input spectra'!$Q99))</f>
        <v>0</v>
      </c>
      <c r="EI100">
        <f>EI$2*EXP(- EI$1 * ($B100*_c+'Input spectra'!$Q99))</f>
        <v>0</v>
      </c>
      <c r="EJ100">
        <f>EJ$2*EXP(- EJ$1 * ($B100*_c+'Input spectra'!$Q99))</f>
        <v>0</v>
      </c>
      <c r="EK100">
        <f>EK$2*EXP(- EK$1 * ($B100*_c+'Input spectra'!$Q99))</f>
        <v>0</v>
      </c>
      <c r="EL100">
        <f>EL$2*EXP(- EL$1 * ($B100*_c+'Input spectra'!$Q99))</f>
        <v>0</v>
      </c>
      <c r="EM100">
        <f>EM$2*EXP(- EM$1 * ($B100*_c+'Input spectra'!$Q99))</f>
        <v>0</v>
      </c>
      <c r="EN100">
        <f>EN$2*EXP(- EN$1 * ($B100*_c+'Input spectra'!$Q99))</f>
        <v>0</v>
      </c>
      <c r="EO100">
        <f>EO$2*EXP(- EO$1 * ($B100*_c+'Input spectra'!$Q99))</f>
        <v>0</v>
      </c>
      <c r="EP100">
        <f>EP$2*EXP(- EP$1 * ($B100*_c+'Input spectra'!$Q99))</f>
        <v>0</v>
      </c>
      <c r="EQ100">
        <f>EQ$2*EXP(- EQ$1 * ($B100*_c+'Input spectra'!$Q99))</f>
        <v>0</v>
      </c>
      <c r="ER100">
        <f>ER$2*EXP(- ER$1 * ($B100*_c+'Input spectra'!$Q99))</f>
        <v>0</v>
      </c>
      <c r="ES100">
        <f>ES$2*EXP(- ES$1 * ($B100*_c+'Input spectra'!$Q99))</f>
        <v>0</v>
      </c>
      <c r="ET100">
        <f>ET$2*EXP(- ET$1 * ($B100*_c+'Input spectra'!$Q99))</f>
        <v>0</v>
      </c>
      <c r="EU100">
        <f>EU$2*EXP(- EU$1 * ($B100*_c+'Input spectra'!$Q99))</f>
        <v>0</v>
      </c>
      <c r="EV100">
        <f>EV$2*EXP(- EV$1 * ($B100*_c+'Input spectra'!$Q99))</f>
        <v>0</v>
      </c>
      <c r="EW100">
        <f>EW$2*EXP(- EW$1 * ($B100*_c+'Input spectra'!$Q99))</f>
        <v>0</v>
      </c>
      <c r="EY100">
        <f t="shared" si="1"/>
        <v>0.87798292601210493</v>
      </c>
      <c r="FB100">
        <f>(1-EXP(-(B100*_c+'Input spectra'!$Q99)*_t))/2</f>
        <v>1.131147938999294E-2</v>
      </c>
      <c r="FC100">
        <f>LN(1-FB100)/(-(B100*_c+'Input spectra'!$Q99))</f>
        <v>0.24856985719759098</v>
      </c>
    </row>
    <row r="101" spans="1:159" x14ac:dyDescent="0.25">
      <c r="A101">
        <v>770</v>
      </c>
      <c r="B101">
        <f>'Input spectra'!B100</f>
        <v>0</v>
      </c>
      <c r="C101">
        <f>C$2*EXP(- C$1 * ($B101*_c+'Input spectra'!$Q100))</f>
        <v>2.0653927966864227E-2</v>
      </c>
      <c r="D101">
        <f>D$2*EXP(- D$1 * ($B101*_c+'Input spectra'!$Q100))</f>
        <v>2.0410158810435754E-2</v>
      </c>
      <c r="E101">
        <f>E$2*EXP(- E$1 * ($B101*_c+'Input spectra'!$Q100))</f>
        <v>2.0168181311231222E-2</v>
      </c>
      <c r="F101">
        <f>F$2*EXP(- F$1 * ($B101*_c+'Input spectra'!$Q100))</f>
        <v>1.992798420749279E-2</v>
      </c>
      <c r="G101">
        <f>G$2*EXP(- G$1 * ($B101*_c+'Input spectra'!$Q100))</f>
        <v>1.9689556302872429E-2</v>
      </c>
      <c r="H101">
        <f>H$2*EXP(- H$1 * ($B101*_c+'Input spectra'!$Q100))</f>
        <v>1.9452886466069803E-2</v>
      </c>
      <c r="I101">
        <f>I$2*EXP(- I$1 * ($B101*_c+'Input spectra'!$Q100))</f>
        <v>1.9217963630471995E-2</v>
      </c>
      <c r="J101">
        <f>J$2*EXP(- J$1 * ($B101*_c+'Input spectra'!$Q100))</f>
        <v>1.8984776793795208E-2</v>
      </c>
      <c r="K101">
        <f>K$2*EXP(- K$1 * ($B101*_c+'Input spectra'!$Q100))</f>
        <v>1.8753315017728422E-2</v>
      </c>
      <c r="L101">
        <f>L$2*EXP(- L$1 * ($B101*_c+'Input spectra'!$Q100))</f>
        <v>1.8523567427578901E-2</v>
      </c>
      <c r="M101">
        <f>M$2*EXP(- M$1 * ($B101*_c+'Input spectra'!$Q100))</f>
        <v>1.8295523211919643E-2</v>
      </c>
      <c r="N101">
        <f>N$2*EXP(- N$1 * ($B101*_c+'Input spectra'!$Q100))</f>
        <v>1.8069171622238686E-2</v>
      </c>
      <c r="O101">
        <f>O$2*EXP(- O$1 * ($B101*_c+'Input spectra'!$Q100))</f>
        <v>1.7844501972590358E-2</v>
      </c>
      <c r="P101">
        <f>P$2*EXP(- P$1 * ($B101*_c+'Input spectra'!$Q100))</f>
        <v>1.7621503639248321E-2</v>
      </c>
      <c r="Q101">
        <f>Q$2*EXP(- Q$1 * ($B101*_c+'Input spectra'!$Q100))</f>
        <v>1.7400166060360531E-2</v>
      </c>
      <c r="R101">
        <f>R$2*EXP(- R$1 * ($B101*_c+'Input spectra'!$Q100))</f>
        <v>1.7180478735606037E-2</v>
      </c>
      <c r="S101">
        <f>S$2*EXP(- S$1 * ($B101*_c+'Input spectra'!$Q100))</f>
        <v>1.6962431225853614E-2</v>
      </c>
      <c r="T101">
        <f>T$2*EXP(- T$1 * ($B101*_c+'Input spectra'!$Q100))</f>
        <v>1.6746013152822235E-2</v>
      </c>
      <c r="U101">
        <f>U$2*EXP(- U$1 * ($B101*_c+'Input spectra'!$Q100))</f>
        <v>1.6531214198743364E-2</v>
      </c>
      <c r="V101">
        <f>V$2*EXP(- V$1 * ($B101*_c+'Input spectra'!$Q100))</f>
        <v>1.6318024106025081E-2</v>
      </c>
      <c r="W101">
        <f>W$2*EXP(- W$1 * ($B101*_c+'Input spectra'!$Q100))</f>
        <v>1.6106432676917973E-2</v>
      </c>
      <c r="X101">
        <f>X$2*EXP(- X$1 * ($B101*_c+'Input spectra'!$Q100))</f>
        <v>1.5896429773182848E-2</v>
      </c>
      <c r="Y101">
        <f>Y$2*EXP(- Y$1 * ($B101*_c+'Input spectra'!$Q100))</f>
        <v>1.5688005315760242E-2</v>
      </c>
      <c r="Z101">
        <f>Z$2*EXP(- Z$1 * ($B101*_c+'Input spectra'!$Q100))</f>
        <v>1.5481149284441666E-2</v>
      </c>
      <c r="AA101">
        <f>AA$2*EXP(- AA$1 * ($B101*_c+'Input spectra'!$Q100))</f>
        <v>1.5275851717542661E-2</v>
      </c>
      <c r="AB101">
        <f>AB$2*EXP(- AB$1 * ($B101*_c+'Input spectra'!$Q100))</f>
        <v>1.5072102711577584E-2</v>
      </c>
      <c r="AC101">
        <f>AC$2*EXP(- AC$1 * ($B101*_c+'Input spectra'!$Q100))</f>
        <v>1.4869892420936141E-2</v>
      </c>
      <c r="AD101">
        <f>AD$2*EXP(- AD$1 * ($B101*_c+'Input spectra'!$Q100))</f>
        <v>1.4669211057561683E-2</v>
      </c>
      <c r="AE101">
        <f>AE$2*EXP(- AE$1 * ($B101*_c+'Input spectra'!$Q100))</f>
        <v>1.4470048890631207E-2</v>
      </c>
      <c r="AF101">
        <f>AF$2*EXP(- AF$1 * ($B101*_c+'Input spectra'!$Q100))</f>
        <v>1.4272396246237084E-2</v>
      </c>
      <c r="AG101">
        <f>AG$2*EXP(- AG$1 * ($B101*_c+'Input spectra'!$Q100))</f>
        <v>1.4076243507070513E-2</v>
      </c>
      <c r="AH101">
        <f>AH$2*EXP(- AH$1 * ($B101*_c+'Input spectra'!$Q100))</f>
        <v>1.3881581112106651E-2</v>
      </c>
      <c r="AI101">
        <f>AI$2*EXP(- AI$1 * ($B101*_c+'Input spectra'!$Q100))</f>
        <v>1.3688399556291472E-2</v>
      </c>
      <c r="AJ101">
        <f>AJ$2*EXP(- AJ$1 * ($B101*_c+'Input spectra'!$Q100))</f>
        <v>1.3496689390230266E-2</v>
      </c>
      <c r="AK101">
        <f>AK$2*EXP(- AK$1 * ($B101*_c+'Input spectra'!$Q100))</f>
        <v>1.3306441219877865E-2</v>
      </c>
      <c r="AL101">
        <f>AL$2*EXP(- AL$1 * ($B101*_c+'Input spectra'!$Q100))</f>
        <v>1.3117645706230495E-2</v>
      </c>
      <c r="AM101">
        <f>AM$2*EXP(- AM$1 * ($B101*_c+'Input spectra'!$Q100))</f>
        <v>1.2930293565019298E-2</v>
      </c>
      <c r="AN101">
        <f>AN$2*EXP(- AN$1 * ($B101*_c+'Input spectra'!$Q100))</f>
        <v>1.2744375566405522E-2</v>
      </c>
      <c r="AO101">
        <f>AO$2*EXP(- AO$1 * ($B101*_c+'Input spectra'!$Q100))</f>
        <v>1.2559882534677339E-2</v>
      </c>
      <c r="AP101">
        <f>AP$2*EXP(- AP$1 * ($B101*_c+'Input spectra'!$Q100))</f>
        <v>1.2376805347948265E-2</v>
      </c>
      <c r="AQ101">
        <f>AQ$2*EXP(- AQ$1 * ($B101*_c+'Input spectra'!$Q100))</f>
        <v>1.2195134937857273E-2</v>
      </c>
      <c r="AR101">
        <f>AR$2*EXP(- AR$1 * ($B101*_c+'Input spectra'!$Q100))</f>
        <v>1.2014862289270458E-2</v>
      </c>
      <c r="AS101">
        <f>AS$2*EXP(- AS$1 * ($B101*_c+'Input spectra'!$Q100))</f>
        <v>1.1835978439984327E-2</v>
      </c>
      <c r="AT101">
        <f>AT$2*EXP(- AT$1 * ($B101*_c+'Input spectra'!$Q100))</f>
        <v>1.165847448043072E-2</v>
      </c>
      <c r="AU101">
        <f>AU$2*EXP(- AU$1 * ($B101*_c+'Input spectra'!$Q100))</f>
        <v>1.1482341553383266E-2</v>
      </c>
      <c r="AV101">
        <f>AV$2*EXP(- AV$1 * ($B101*_c+'Input spectra'!$Q100))</f>
        <v>1.1307570853665461E-2</v>
      </c>
      <c r="AW101">
        <f>AW$2*EXP(- AW$1 * ($B101*_c+'Input spectra'!$Q100))</f>
        <v>1.0050762945208562E-2</v>
      </c>
      <c r="AX101">
        <f>AX$2*EXP(- AX$1 * ($B101*_c+'Input spectra'!$Q100))</f>
        <v>8.5873453484110497E-3</v>
      </c>
      <c r="AY101">
        <f>AY$2*EXP(- AY$1 * ($B101*_c+'Input spectra'!$Q100))</f>
        <v>7.7295441623933181E-3</v>
      </c>
      <c r="AZ101">
        <f>AZ$2*EXP(- AZ$1 * ($B101*_c+'Input spectra'!$Q100))</f>
        <v>7.079794048459799E-3</v>
      </c>
      <c r="BA101">
        <f>BA$2*EXP(- BA$1 * ($B101*_c+'Input spectra'!$Q100))</f>
        <v>6.5489006039046432E-3</v>
      </c>
      <c r="BB101">
        <f>BB$2*EXP(- BB$1 * ($B101*_c+'Input spectra'!$Q100))</f>
        <v>6.0981998499701207E-3</v>
      </c>
      <c r="BC101">
        <f>BC$2*EXP(- BC$1 * ($B101*_c+'Input spectra'!$Q100))</f>
        <v>5.7065057935327349E-3</v>
      </c>
      <c r="BD101">
        <f>BD$2*EXP(- BD$1 * ($B101*_c+'Input spectra'!$Q100))</f>
        <v>5.360610906259982E-3</v>
      </c>
      <c r="BE101">
        <f>BE$2*EXP(- BE$1 * ($B101*_c+'Input spectra'!$Q100))</f>
        <v>5.0515724674635642E-3</v>
      </c>
      <c r="BF101">
        <f>BF$2*EXP(- BF$1 * ($B101*_c+'Input spectra'!$Q100))</f>
        <v>4.7729770062534217E-3</v>
      </c>
      <c r="BG101">
        <f>BG$2*EXP(- BG$1 * ($B101*_c+'Input spectra'!$Q100))</f>
        <v>4.5200262993894177E-3</v>
      </c>
      <c r="BH101">
        <f>BH$2*EXP(- BH$1 * ($B101*_c+'Input spectra'!$Q100))</f>
        <v>4.2890126078988728E-3</v>
      </c>
      <c r="BI101">
        <f>BI$2*EXP(- BI$1 * ($B101*_c+'Input spectra'!$Q100))</f>
        <v>4.0769969404746021E-3</v>
      </c>
      <c r="BJ101">
        <f>BJ$2*EXP(- BJ$1 * ($B101*_c+'Input spectra'!$Q100))</f>
        <v>3.881601319422542E-3</v>
      </c>
      <c r="BK101">
        <f>BK$2*EXP(- BK$1 * ($B101*_c+'Input spectra'!$Q100))</f>
        <v>3.7008689204698591E-3</v>
      </c>
      <c r="BL101">
        <f>BL$2*EXP(- BL$1 * ($B101*_c+'Input spectra'!$Q100))</f>
        <v>3.5331665974944015E-3</v>
      </c>
      <c r="BM101">
        <f>BM$2*EXP(- BM$1 * ($B101*_c+'Input spectra'!$Q100))</f>
        <v>3.3771149465038021E-3</v>
      </c>
      <c r="BN101">
        <f>BN$2*EXP(- BN$1 * ($B101*_c+'Input spectra'!$Q100))</f>
        <v>3.2315368733042507E-3</v>
      </c>
      <c r="BO101">
        <f>BO$2*EXP(- BO$1 * ($B101*_c+'Input spectra'!$Q100))</f>
        <v>3.0954189562117213E-3</v>
      </c>
      <c r="BP101">
        <f>BP$2*EXP(- BP$1 * ($B101*_c+'Input spectra'!$Q100))</f>
        <v>2.9678818793039971E-3</v>
      </c>
      <c r="BQ101">
        <f>BQ$2*EXP(- BQ$1 * ($B101*_c+'Input spectra'!$Q100))</f>
        <v>2.8481574373427775E-3</v>
      </c>
      <c r="BR101">
        <f>BR$2*EXP(- BR$1 * ($B101*_c+'Input spectra'!$Q100))</f>
        <v>2.7355703941421648E-3</v>
      </c>
      <c r="BS101">
        <f>BS$2*EXP(- BS$1 * ($B101*_c+'Input spectra'!$Q100))</f>
        <v>2.6295239869812571E-3</v>
      </c>
      <c r="BT101">
        <f>BT$2*EXP(- BT$1 * ($B101*_c+'Input spectra'!$Q100))</f>
        <v>2.5294882120215716E-3</v>
      </c>
      <c r="BU101">
        <f>BU$2*EXP(- BU$1 * ($B101*_c+'Input spectra'!$Q100))</f>
        <v>2.4349902601147624E-3</v>
      </c>
      <c r="BV101">
        <f>BV$2*EXP(- BV$1 * ($B101*_c+'Input spectra'!$Q100))</f>
        <v>2.3456066360237385E-3</v>
      </c>
      <c r="BW101">
        <f>BW$2*EXP(- BW$1 * ($B101*_c+'Input spectra'!$Q100))</f>
        <v>2.2609566103122926E-3</v>
      </c>
      <c r="BX101">
        <f>BX$2*EXP(- BX$1 * ($B101*_c+'Input spectra'!$Q100))</f>
        <v>2.1806967370345109E-3</v>
      </c>
      <c r="BY101">
        <f>BY$2*EXP(- BY$1 * ($B101*_c+'Input spectra'!$Q100))</f>
        <v>2.1045162317629776E-3</v>
      </c>
      <c r="BZ101">
        <f>BZ$2*EXP(- BZ$1 * ($B101*_c+'Input spectra'!$Q100))</f>
        <v>2.0321330500513027E-3</v>
      </c>
      <c r="CA101">
        <f>CA$2*EXP(- CA$1 * ($B101*_c+'Input spectra'!$Q100))</f>
        <v>1.9632905406369856E-3</v>
      </c>
      <c r="CB101">
        <f>CB$2*EXP(- CB$1 * ($B101*_c+'Input spectra'!$Q100))</f>
        <v>1.8977545736706316E-3</v>
      </c>
      <c r="CC101">
        <f>CC$2*EXP(- CC$1 * ($B101*_c+'Input spectra'!$Q100))</f>
        <v>1.8353110641928056E-3</v>
      </c>
      <c r="CD101">
        <f>CD$2*EXP(- CD$1 * ($B101*_c+'Input spectra'!$Q100))</f>
        <v>1.7757638265247472E-3</v>
      </c>
      <c r="CE101">
        <f>CE$2*EXP(- CE$1 * ($B101*_c+'Input spectra'!$Q100))</f>
        <v>1.718932707312625E-3</v>
      </c>
      <c r="CF101">
        <f>CF$2*EXP(- CF$1 * ($B101*_c+'Input spectra'!$Q100))</f>
        <v>1.6646519544820089E-3</v>
      </c>
      <c r="CG101">
        <f>CG$2*EXP(- CG$1 * ($B101*_c+'Input spectra'!$Q100))</f>
        <v>1.6127687869197124E-3</v>
      </c>
      <c r="CH101">
        <f>CH$2*EXP(- CH$1 * ($B101*_c+'Input spectra'!$Q100))</f>
        <v>1.5631421357501889E-3</v>
      </c>
      <c r="CI101">
        <f>CI$2*EXP(- CI$1 * ($B101*_c+'Input spectra'!$Q100))</f>
        <v>1.5156415329482863E-3</v>
      </c>
      <c r="CJ101">
        <f>CJ$2*EXP(- CJ$1 * ($B101*_c+'Input spectra'!$Q100))</f>
        <v>1.4701461269828928E-3</v>
      </c>
      <c r="CK101">
        <f>CK$2*EXP(- CK$1 * ($B101*_c+'Input spectra'!$Q100))</f>
        <v>1.4265438084106732E-3</v>
      </c>
      <c r="CL101">
        <f>CL$2*EXP(- CL$1 * ($B101*_c+'Input spectra'!$Q100))</f>
        <v>1.3847304309847616E-3</v>
      </c>
      <c r="CM101">
        <f>CM$2*EXP(- CM$1 * ($B101*_c+'Input spectra'!$Q100))</f>
        <v>1.3446091160255736E-3</v>
      </c>
      <c r="CN101">
        <f>CN$2*EXP(- CN$1 * ($B101*_c+'Input spectra'!$Q100))</f>
        <v>1.3060896296101386E-3</v>
      </c>
      <c r="CO101">
        <f>CO$2*EXP(- CO$1 * ($B101*_c+'Input spectra'!$Q100))</f>
        <v>1.2690878236435018E-3</v>
      </c>
      <c r="CP101">
        <f>CP$2*EXP(- CP$1 * ($B101*_c+'Input spectra'!$Q100))</f>
        <v>1.2335251331370024E-3</v>
      </c>
      <c r="CQ101">
        <f>CQ$2*EXP(- CQ$1 * ($B101*_c+'Input spectra'!$Q100))</f>
        <v>7.9408858956954713E-4</v>
      </c>
      <c r="CR101">
        <f>CR$2*EXP(- CR$1 * ($B101*_c+'Input spectra'!$Q100))</f>
        <v>5.1570777250309948E-4</v>
      </c>
      <c r="CS101">
        <f>CS$2*EXP(- CS$1 * ($B101*_c+'Input spectra'!$Q100))</f>
        <v>3.5710236877535052E-4</v>
      </c>
      <c r="CT101">
        <f>CT$2*EXP(- CT$1 * ($B101*_c+'Input spectra'!$Q100))</f>
        <v>2.4839006771432284E-4</v>
      </c>
      <c r="CU101">
        <f>CU$2*EXP(- CU$1 * ($B101*_c+'Input spectra'!$Q100))</f>
        <v>1.6958098261883541E-4</v>
      </c>
      <c r="CV101">
        <f>CV$2*EXP(- CV$1 * ($B101*_c+'Input spectra'!$Q100))</f>
        <v>1.1146002140938789E-4</v>
      </c>
      <c r="CW101">
        <f>CW$2*EXP(- CW$1 * ($B101*_c+'Input spectra'!$Q100))</f>
        <v>6.8825436154921728E-5</v>
      </c>
      <c r="CX101">
        <f>CX$2*EXP(- CX$1 * ($B101*_c+'Input spectra'!$Q100))</f>
        <v>3.8374678152284906E-5</v>
      </c>
      <c r="CY101">
        <f>CY$2*EXP(- CY$1 * ($B101*_c+'Input spectra'!$Q100))</f>
        <v>1.7841541157689909E-5</v>
      </c>
      <c r="CZ101">
        <f>CZ$2*EXP(- CZ$1 * ($B101*_c+'Input spectra'!$Q100))</f>
        <v>5.5823784727432138E-6</v>
      </c>
      <c r="DA101">
        <f>DA$2*EXP(- DA$1 * ($B101*_c+'Input spectra'!$Q100))</f>
        <v>3.545547834381208E-7</v>
      </c>
      <c r="DB101">
        <f>DB$2*EXP(- DB$1 * ($B101*_c+'Input spectra'!$Q100))</f>
        <v>0</v>
      </c>
      <c r="DC101">
        <f>DC$2*EXP(- DC$1 * ($B101*_c+'Input spectra'!$Q100))</f>
        <v>0</v>
      </c>
      <c r="DD101">
        <f>DD$2*EXP(- DD$1 * ($B101*_c+'Input spectra'!$Q100))</f>
        <v>0</v>
      </c>
      <c r="DE101">
        <f>DE$2*EXP(- DE$1 * ($B101*_c+'Input spectra'!$Q100))</f>
        <v>0</v>
      </c>
      <c r="DF101">
        <f>DF$2*EXP(- DF$1 * ($B101*_c+'Input spectra'!$Q100))</f>
        <v>0</v>
      </c>
      <c r="DG101">
        <f>DG$2*EXP(- DG$1 * ($B101*_c+'Input spectra'!$Q100))</f>
        <v>0</v>
      </c>
      <c r="DH101">
        <f>DH$2*EXP(- DH$1 * ($B101*_c+'Input spectra'!$Q100))</f>
        <v>0</v>
      </c>
      <c r="DI101">
        <f>DI$2*EXP(- DI$1 * ($B101*_c+'Input spectra'!$Q100))</f>
        <v>0</v>
      </c>
      <c r="DJ101">
        <f>DJ$2*EXP(- DJ$1 * ($B101*_c+'Input spectra'!$Q100))</f>
        <v>0</v>
      </c>
      <c r="DK101">
        <f>DK$2*EXP(- DK$1 * ($B101*_c+'Input spectra'!$Q100))</f>
        <v>0</v>
      </c>
      <c r="DL101">
        <f>DL$2*EXP(- DL$1 * ($B101*_c+'Input spectra'!$Q100))</f>
        <v>0</v>
      </c>
      <c r="DM101">
        <f>DM$2*EXP(- DM$1 * ($B101*_c+'Input spectra'!$Q100))</f>
        <v>0</v>
      </c>
      <c r="DN101">
        <f>DN$2*EXP(- DN$1 * ($B101*_c+'Input spectra'!$Q100))</f>
        <v>0</v>
      </c>
      <c r="DO101">
        <f>DO$2*EXP(- DO$1 * ($B101*_c+'Input spectra'!$Q100))</f>
        <v>0</v>
      </c>
      <c r="DP101">
        <f>DP$2*EXP(- DP$1 * ($B101*_c+'Input spectra'!$Q100))</f>
        <v>0</v>
      </c>
      <c r="DQ101">
        <f>DQ$2*EXP(- DQ$1 * ($B101*_c+'Input spectra'!$Q100))</f>
        <v>0</v>
      </c>
      <c r="DR101">
        <f>DR$2*EXP(- DR$1 * ($B101*_c+'Input spectra'!$Q100))</f>
        <v>0</v>
      </c>
      <c r="DS101">
        <f>DS$2*EXP(- DS$1 * ($B101*_c+'Input spectra'!$Q100))</f>
        <v>0</v>
      </c>
      <c r="DT101">
        <f>DT$2*EXP(- DT$1 * ($B101*_c+'Input spectra'!$Q100))</f>
        <v>0</v>
      </c>
      <c r="DU101">
        <f>DU$2*EXP(- DU$1 * ($B101*_c+'Input spectra'!$Q100))</f>
        <v>0</v>
      </c>
      <c r="DV101">
        <f>DV$2*EXP(- DV$1 * ($B101*_c+'Input spectra'!$Q100))</f>
        <v>0</v>
      </c>
      <c r="DW101">
        <f>DW$2*EXP(- DW$1 * ($B101*_c+'Input spectra'!$Q100))</f>
        <v>0</v>
      </c>
      <c r="DX101">
        <f>DX$2*EXP(- DX$1 * ($B101*_c+'Input spectra'!$Q100))</f>
        <v>0</v>
      </c>
      <c r="DY101">
        <f>DY$2*EXP(- DY$1 * ($B101*_c+'Input spectra'!$Q100))</f>
        <v>0</v>
      </c>
      <c r="DZ101">
        <f>DZ$2*EXP(- DZ$1 * ($B101*_c+'Input spectra'!$Q100))</f>
        <v>0</v>
      </c>
      <c r="EA101">
        <f>EA$2*EXP(- EA$1 * ($B101*_c+'Input spectra'!$Q100))</f>
        <v>0</v>
      </c>
      <c r="EB101">
        <f>EB$2*EXP(- EB$1 * ($B101*_c+'Input spectra'!$Q100))</f>
        <v>0</v>
      </c>
      <c r="EC101">
        <f>EC$2*EXP(- EC$1 * ($B101*_c+'Input spectra'!$Q100))</f>
        <v>0</v>
      </c>
      <c r="ED101">
        <f>ED$2*EXP(- ED$1 * ($B101*_c+'Input spectra'!$Q100))</f>
        <v>0</v>
      </c>
      <c r="EE101">
        <f>EE$2*EXP(- EE$1 * ($B101*_c+'Input spectra'!$Q100))</f>
        <v>0</v>
      </c>
      <c r="EF101">
        <f>EF$2*EXP(- EF$1 * ($B101*_c+'Input spectra'!$Q100))</f>
        <v>0</v>
      </c>
      <c r="EG101">
        <f>EG$2*EXP(- EG$1 * ($B101*_c+'Input spectra'!$Q100))</f>
        <v>0</v>
      </c>
      <c r="EH101">
        <f>EH$2*EXP(- EH$1 * ($B101*_c+'Input spectra'!$Q100))</f>
        <v>0</v>
      </c>
      <c r="EI101">
        <f>EI$2*EXP(- EI$1 * ($B101*_c+'Input spectra'!$Q100))</f>
        <v>0</v>
      </c>
      <c r="EJ101">
        <f>EJ$2*EXP(- EJ$1 * ($B101*_c+'Input spectra'!$Q100))</f>
        <v>0</v>
      </c>
      <c r="EK101">
        <f>EK$2*EXP(- EK$1 * ($B101*_c+'Input spectra'!$Q100))</f>
        <v>0</v>
      </c>
      <c r="EL101">
        <f>EL$2*EXP(- EL$1 * ($B101*_c+'Input spectra'!$Q100))</f>
        <v>0</v>
      </c>
      <c r="EM101">
        <f>EM$2*EXP(- EM$1 * ($B101*_c+'Input spectra'!$Q100))</f>
        <v>0</v>
      </c>
      <c r="EN101">
        <f>EN$2*EXP(- EN$1 * ($B101*_c+'Input spectra'!$Q100))</f>
        <v>0</v>
      </c>
      <c r="EO101">
        <f>EO$2*EXP(- EO$1 * ($B101*_c+'Input spectra'!$Q100))</f>
        <v>0</v>
      </c>
      <c r="EP101">
        <f>EP$2*EXP(- EP$1 * ($B101*_c+'Input spectra'!$Q100))</f>
        <v>0</v>
      </c>
      <c r="EQ101">
        <f>EQ$2*EXP(- EQ$1 * ($B101*_c+'Input spectra'!$Q100))</f>
        <v>0</v>
      </c>
      <c r="ER101">
        <f>ER$2*EXP(- ER$1 * ($B101*_c+'Input spectra'!$Q100))</f>
        <v>0</v>
      </c>
      <c r="ES101">
        <f>ES$2*EXP(- ES$1 * ($B101*_c+'Input spectra'!$Q100))</f>
        <v>0</v>
      </c>
      <c r="ET101">
        <f>ET$2*EXP(- ET$1 * ($B101*_c+'Input spectra'!$Q100))</f>
        <v>0</v>
      </c>
      <c r="EU101">
        <f>EU$2*EXP(- EU$1 * ($B101*_c+'Input spectra'!$Q100))</f>
        <v>0</v>
      </c>
      <c r="EV101">
        <f>EV$2*EXP(- EV$1 * ($B101*_c+'Input spectra'!$Q100))</f>
        <v>0</v>
      </c>
      <c r="EW101">
        <f>EW$2*EXP(- EW$1 * ($B101*_c+'Input spectra'!$Q100))</f>
        <v>0</v>
      </c>
      <c r="EY101">
        <f t="shared" si="1"/>
        <v>0.87829636162584879</v>
      </c>
      <c r="FB101">
        <f>(1-EXP(-(B101*_c+'Input spectra'!$Q100)*_t))/2</f>
        <v>1.1279709262462412E-2</v>
      </c>
      <c r="FC101">
        <f>LN(1-FB101)/(-(B101*_c+'Input spectra'!$Q100))</f>
        <v>0.24857391998761308</v>
      </c>
    </row>
    <row r="102" spans="1:159" x14ac:dyDescent="0.25">
      <c r="A102">
        <v>775</v>
      </c>
      <c r="B102">
        <f>'Input spectra'!B101</f>
        <v>0</v>
      </c>
      <c r="C102">
        <f>C$2*EXP(- C$1 * ($B102*_c+'Input spectra'!$Q101))</f>
        <v>2.0653927966864227E-2</v>
      </c>
      <c r="D102">
        <f>D$2*EXP(- D$1 * ($B102*_c+'Input spectra'!$Q101))</f>
        <v>2.0410424180486213E-2</v>
      </c>
      <c r="E102">
        <f>E$2*EXP(- E$1 * ($B102*_c+'Input spectra'!$Q101))</f>
        <v>2.0168705762425857E-2</v>
      </c>
      <c r="F102">
        <f>F$2*EXP(- F$1 * ($B102*_c+'Input spectra'!$Q101))</f>
        <v>1.992876152024891E-2</v>
      </c>
      <c r="G102">
        <f>G$2*EXP(- G$1 * ($B102*_c+'Input spectra'!$Q101))</f>
        <v>1.9690580326350439E-2</v>
      </c>
      <c r="H102">
        <f>H$2*EXP(- H$1 * ($B102*_c+'Input spectra'!$Q101))</f>
        <v>1.94541511175969E-2</v>
      </c>
      <c r="I102">
        <f>I$2*EXP(- I$1 * ($B102*_c+'Input spectra'!$Q101))</f>
        <v>1.9219462894970073E-2</v>
      </c>
      <c r="J102">
        <f>J$2*EXP(- J$1 * ($B102*_c+'Input spectra'!$Q101))</f>
        <v>1.8986504723212901E-2</v>
      </c>
      <c r="K102">
        <f>K$2*EXP(- K$1 * ($B102*_c+'Input spectra'!$Q101))</f>
        <v>1.8755265730477266E-2</v>
      </c>
      <c r="L102">
        <f>L$2*EXP(- L$1 * ($B102*_c+'Input spectra'!$Q101))</f>
        <v>1.8525735107973618E-2</v>
      </c>
      <c r="M102">
        <f>M$2*EXP(- M$1 * ($B102*_c+'Input spectra'!$Q101))</f>
        <v>1.8297902109622465E-2</v>
      </c>
      <c r="N102">
        <f>N$2*EXP(- N$1 * ($B102*_c+'Input spectra'!$Q101))</f>
        <v>1.8071756051707768E-2</v>
      </c>
      <c r="O102">
        <f>O$2*EXP(- O$1 * ($B102*_c+'Input spectra'!$Q101))</f>
        <v>1.784728631253216E-2</v>
      </c>
      <c r="P102">
        <f>P$2*EXP(- P$1 * ($B102*_c+'Input spectra'!$Q101))</f>
        <v>1.7624482332074028E-2</v>
      </c>
      <c r="Q102">
        <f>Q$2*EXP(- Q$1 * ($B102*_c+'Input spectra'!$Q101))</f>
        <v>1.740333361164639E-2</v>
      </c>
      <c r="R102">
        <f>R$2*EXP(- R$1 * ($B102*_c+'Input spectra'!$Q101))</f>
        <v>1.7183829713557672E-2</v>
      </c>
      <c r="S102">
        <f>S$2*EXP(- S$1 * ($B102*_c+'Input spectra'!$Q101))</f>
        <v>1.6965960260774241E-2</v>
      </c>
      <c r="T102">
        <f>T$2*EXP(- T$1 * ($B102*_c+'Input spectra'!$Q101))</f>
        <v>1.6749714936584746E-2</v>
      </c>
      <c r="U102">
        <f>U$2*EXP(- U$1 * ($B102*_c+'Input spectra'!$Q101))</f>
        <v>1.6535083484266307E-2</v>
      </c>
      <c r="V102">
        <f>V$2*EXP(- V$1 * ($B102*_c+'Input spectra'!$Q101))</f>
        <v>1.6322055706752422E-2</v>
      </c>
      <c r="W102">
        <f>W$2*EXP(- W$1 * ($B102*_c+'Input spectra'!$Q101))</f>
        <v>1.6110621466302717E-2</v>
      </c>
      <c r="X102">
        <f>X$2*EXP(- X$1 * ($B102*_c+'Input spectra'!$Q101))</f>
        <v>1.590077068417443E-2</v>
      </c>
      <c r="Y102">
        <f>Y$2*EXP(- Y$1 * ($B102*_c+'Input spectra'!$Q101))</f>
        <v>1.5692493340295648E-2</v>
      </c>
      <c r="Z102">
        <f>Z$2*EXP(- Z$1 * ($B102*_c+'Input spectra'!$Q101))</f>
        <v>1.5485779472940326E-2</v>
      </c>
      <c r="AA102">
        <f>AA$2*EXP(- AA$1 * ($B102*_c+'Input spectra'!$Q101))</f>
        <v>1.5280619178405019E-2</v>
      </c>
      <c r="AB102">
        <f>AB$2*EXP(- AB$1 * ($B102*_c+'Input spectra'!$Q101))</f>
        <v>1.5077002610687376E-2</v>
      </c>
      <c r="AC102">
        <f>AC$2*EXP(- AC$1 * ($B102*_c+'Input spectra'!$Q101))</f>
        <v>1.4874919981166313E-2</v>
      </c>
      <c r="AD102">
        <f>AD$2*EXP(- AD$1 * ($B102*_c+'Input spectra'!$Q101))</f>
        <v>1.4674361558283951E-2</v>
      </c>
      <c r="AE102">
        <f>AE$2*EXP(- AE$1 * ($B102*_c+'Input spectra'!$Q101))</f>
        <v>1.4475317667229228E-2</v>
      </c>
      <c r="AF102">
        <f>AF$2*EXP(- AF$1 * ($B102*_c+'Input spectra'!$Q101))</f>
        <v>1.4277778689623204E-2</v>
      </c>
      <c r="AG102">
        <f>AG$2*EXP(- AG$1 * ($B102*_c+'Input spectra'!$Q101))</f>
        <v>1.4081735063206089E-2</v>
      </c>
      <c r="AH102">
        <f>AH$2*EXP(- AH$1 * ($B102*_c+'Input spectra'!$Q101))</f>
        <v>1.3887177281525904E-2</v>
      </c>
      <c r="AI102">
        <f>AI$2*EXP(- AI$1 * ($B102*_c+'Input spectra'!$Q101))</f>
        <v>1.369409589362885E-2</v>
      </c>
      <c r="AJ102">
        <f>AJ$2*EXP(- AJ$1 * ($B102*_c+'Input spectra'!$Q101))</f>
        <v>1.3502481503751303E-2</v>
      </c>
      <c r="AK102">
        <f>AK$2*EXP(- AK$1 * ($B102*_c+'Input spectra'!$Q101))</f>
        <v>1.3312324771013505E-2</v>
      </c>
      <c r="AL102">
        <f>AL$2*EXP(- AL$1 * ($B102*_c+'Input spectra'!$Q101))</f>
        <v>1.3123616409114863E-2</v>
      </c>
      <c r="AM102">
        <f>AM$2*EXP(- AM$1 * ($B102*_c+'Input spectra'!$Q101))</f>
        <v>1.2936347186030888E-2</v>
      </c>
      <c r="AN102">
        <f>AN$2*EXP(- AN$1 * ($B102*_c+'Input spectra'!$Q101))</f>
        <v>1.2750507923711782E-2</v>
      </c>
      <c r="AO102">
        <f>AO$2*EXP(- AO$1 * ($B102*_c+'Input spectra'!$Q101))</f>
        <v>1.2566089497782623E-2</v>
      </c>
      <c r="AP102">
        <f>AP$2*EXP(- AP$1 * ($B102*_c+'Input spectra'!$Q101))</f>
        <v>1.2383082837245162E-2</v>
      </c>
      <c r="AQ102">
        <f>AQ$2*EXP(- AQ$1 * ($B102*_c+'Input spectra'!$Q101))</f>
        <v>1.2201478924181238E-2</v>
      </c>
      <c r="AR102">
        <f>AR$2*EXP(- AR$1 * ($B102*_c+'Input spectra'!$Q101))</f>
        <v>1.2021268793457766E-2</v>
      </c>
      <c r="AS102">
        <f>AS$2*EXP(- AS$1 * ($B102*_c+'Input spectra'!$Q101))</f>
        <v>1.1842443532433302E-2</v>
      </c>
      <c r="AT102">
        <f>AT$2*EXP(- AT$1 * ($B102*_c+'Input spectra'!$Q101))</f>
        <v>1.1664994280666235E-2</v>
      </c>
      <c r="AU102">
        <f>AU$2*EXP(- AU$1 * ($B102*_c+'Input spectra'!$Q101))</f>
        <v>1.148891222962448E-2</v>
      </c>
      <c r="AV102">
        <f>AV$2*EXP(- AV$1 * ($B102*_c+'Input spectra'!$Q101))</f>
        <v>1.1314188622396772E-2</v>
      </c>
      <c r="AW102">
        <f>AW$2*EXP(- AW$1 * ($B102*_c+'Input spectra'!$Q101))</f>
        <v>1.0056775920782707E-2</v>
      </c>
      <c r="AX102">
        <f>AX$2*EXP(- AX$1 * ($B102*_c+'Input spectra'!$Q101))</f>
        <v>8.5925945371488847E-3</v>
      </c>
      <c r="AY102">
        <f>AY$2*EXP(- AY$1 * ($B102*_c+'Input spectra'!$Q101))</f>
        <v>7.734369562677243E-3</v>
      </c>
      <c r="AZ102">
        <f>AZ$2*EXP(- AZ$1 * ($B102*_c+'Input spectra'!$Q101))</f>
        <v>7.0843059306687417E-3</v>
      </c>
      <c r="BA102">
        <f>BA$2*EXP(- BA$1 * ($B102*_c+'Input spectra'!$Q101))</f>
        <v>6.5531593551709233E-3</v>
      </c>
      <c r="BB102">
        <f>BB$2*EXP(- BB$1 * ($B102*_c+'Input spectra'!$Q101))</f>
        <v>6.1022448499618359E-3</v>
      </c>
      <c r="BC102">
        <f>BC$2*EXP(- BC$1 * ($B102*_c+'Input spectra'!$Q101))</f>
        <v>5.7103652231543268E-3</v>
      </c>
      <c r="BD102">
        <f>BD$2*EXP(- BD$1 * ($B102*_c+'Input spectra'!$Q101))</f>
        <v>5.3643061449672918E-3</v>
      </c>
      <c r="BE102">
        <f>BE$2*EXP(- BE$1 * ($B102*_c+'Input spectra'!$Q101))</f>
        <v>5.0551204013159377E-3</v>
      </c>
      <c r="BF102">
        <f>BF$2*EXP(- BF$1 * ($B102*_c+'Input spectra'!$Q101))</f>
        <v>4.7763913718530714E-3</v>
      </c>
      <c r="BG102">
        <f>BG$2*EXP(- BG$1 * ($B102*_c+'Input spectra'!$Q101))</f>
        <v>4.5233185266212381E-3</v>
      </c>
      <c r="BH102">
        <f>BH$2*EXP(- BH$1 * ($B102*_c+'Input spectra'!$Q101))</f>
        <v>4.2921923786950538E-3</v>
      </c>
      <c r="BI102">
        <f>BI$2*EXP(- BI$1 * ($B102*_c+'Input spectra'!$Q101))</f>
        <v>4.0800725758012631E-3</v>
      </c>
      <c r="BJ102">
        <f>BJ$2*EXP(- BJ$1 * ($B102*_c+'Input spectra'!$Q101))</f>
        <v>3.8845800568586115E-3</v>
      </c>
      <c r="BK102">
        <f>BK$2*EXP(- BK$1 * ($B102*_c+'Input spectra'!$Q101))</f>
        <v>3.7037571191316575E-3</v>
      </c>
      <c r="BL102">
        <f>BL$2*EXP(- BL$1 * ($B102*_c+'Input spectra'!$Q101))</f>
        <v>3.535969893017331E-3</v>
      </c>
      <c r="BM102">
        <f>BM$2*EXP(- BM$1 * ($B102*_c+'Input spectra'!$Q101))</f>
        <v>3.3798383706806576E-3</v>
      </c>
      <c r="BN102">
        <f>BN$2*EXP(- BN$1 * ($B102*_c+'Input spectra'!$Q101))</f>
        <v>3.234184948083571E-3</v>
      </c>
      <c r="BO102">
        <f>BO$2*EXP(- BO$1 * ($B102*_c+'Input spectra'!$Q101))</f>
        <v>3.0979957686926071E-3</v>
      </c>
      <c r="BP102">
        <f>BP$2*EXP(- BP$1 * ($B102*_c+'Input spectra'!$Q101))</f>
        <v>2.970391142380153E-3</v>
      </c>
      <c r="BQ102">
        <f>BQ$2*EXP(- BQ$1 * ($B102*_c+'Input spectra'!$Q101))</f>
        <v>2.8506025393293917E-3</v>
      </c>
      <c r="BR102">
        <f>BR$2*EXP(- BR$1 * ($B102*_c+'Input spectra'!$Q101))</f>
        <v>2.7379544398203259E-3</v>
      </c>
      <c r="BS102">
        <f>BS$2*EXP(- BS$1 * ($B102*_c+'Input spectra'!$Q101))</f>
        <v>2.6318498318686724E-3</v>
      </c>
      <c r="BT102">
        <f>BT$2*EXP(- BT$1 * ($B102*_c+'Input spectra'!$Q101))</f>
        <v>2.5317584912340303E-3</v>
      </c>
      <c r="BU102">
        <f>BU$2*EXP(- BU$1 * ($B102*_c+'Input spectra'!$Q101))</f>
        <v>2.4372074128618643E-3</v>
      </c>
      <c r="BV102">
        <f>BV$2*EXP(- BV$1 * ($B102*_c+'Input spectra'!$Q101))</f>
        <v>2.3477729265469925E-3</v>
      </c>
      <c r="BW102">
        <f>BW$2*EXP(- BW$1 * ($B102*_c+'Input spectra'!$Q101))</f>
        <v>2.2630741458984911E-3</v>
      </c>
      <c r="BX102">
        <f>BX$2*EXP(- BX$1 * ($B102*_c+'Input spectra'!$Q101))</f>
        <v>2.1827674836052812E-3</v>
      </c>
      <c r="BY102">
        <f>BY$2*EXP(- BY$1 * ($B102*_c+'Input spectra'!$Q101))</f>
        <v>2.1065420274406755E-3</v>
      </c>
      <c r="BZ102">
        <f>BZ$2*EXP(- BZ$1 * ($B102*_c+'Input spectra'!$Q101))</f>
        <v>2.0341156170237862E-3</v>
      </c>
      <c r="CA102">
        <f>CA$2*EXP(- CA$1 * ($B102*_c+'Input spectra'!$Q101))</f>
        <v>1.9652314955833296E-3</v>
      </c>
      <c r="CB102">
        <f>CB$2*EXP(- CB$1 * ($B102*_c+'Input spectra'!$Q101))</f>
        <v>1.8996554369623165E-3</v>
      </c>
      <c r="CC102">
        <f>CC$2*EXP(- CC$1 * ($B102*_c+'Input spectra'!$Q101))</f>
        <v>1.8371732680472269E-3</v>
      </c>
      <c r="CD102">
        <f>CD$2*EXP(- CD$1 * ($B102*_c+'Input spectra'!$Q101))</f>
        <v>1.7775887222577817E-3</v>
      </c>
      <c r="CE102">
        <f>CE$2*EXP(- CE$1 * ($B102*_c+'Input spectra'!$Q101))</f>
        <v>1.7207215718127416E-3</v>
      </c>
      <c r="CF102">
        <f>CF$2*EXP(- CF$1 * ($B102*_c+'Input spectra'!$Q101))</f>
        <v>1.6664059960087517E-3</v>
      </c>
      <c r="CG102">
        <f>CG$2*EXP(- CG$1 * ($B102*_c+'Input spectra'!$Q101))</f>
        <v>1.6144891503133408E-3</v>
      </c>
      <c r="CH102">
        <f>CH$2*EXP(- CH$1 * ($B102*_c+'Input spectra'!$Q101))</f>
        <v>1.5648299071260891E-3</v>
      </c>
      <c r="CI102">
        <f>CI$2*EXP(- CI$1 * ($B102*_c+'Input spectra'!$Q101))</f>
        <v>1.5172977439388887E-3</v>
      </c>
      <c r="CJ102">
        <f>CJ$2*EXP(- CJ$1 * ($B102*_c+'Input spectra'!$Q101))</f>
        <v>1.4717717585807913E-3</v>
      </c>
      <c r="CK102">
        <f>CK$2*EXP(- CK$1 * ($B102*_c+'Input spectra'!$Q101))</f>
        <v>1.4281397944591108E-3</v>
      </c>
      <c r="CL102">
        <f>CL$2*EXP(- CL$1 * ($B102*_c+'Input spectra'!$Q101))</f>
        <v>1.3862976613553211E-3</v>
      </c>
      <c r="CM102">
        <f>CM$2*EXP(- CM$1 * ($B102*_c+'Input spectra'!$Q101))</f>
        <v>1.3461484395175805E-3</v>
      </c>
      <c r="CN102">
        <f>CN$2*EXP(- CN$1 * ($B102*_c+'Input spectra'!$Q101))</f>
        <v>1.3076018566017804E-3</v>
      </c>
      <c r="CO102">
        <f>CO$2*EXP(- CO$1 * ($B102*_c+'Input spectra'!$Q101))</f>
        <v>1.2705737285208379E-3</v>
      </c>
      <c r="CP102">
        <f>CP$2*EXP(- CP$1 * ($B102*_c+'Input spectra'!$Q101))</f>
        <v>1.2349854565237642E-3</v>
      </c>
      <c r="CQ102">
        <f>CQ$2*EXP(- CQ$1 * ($B102*_c+'Input spectra'!$Q101))</f>
        <v>7.9503901763491186E-4</v>
      </c>
      <c r="CR102">
        <f>CR$2*EXP(- CR$1 * ($B102*_c+'Input spectra'!$Q101))</f>
        <v>5.1633172556263198E-4</v>
      </c>
      <c r="CS102">
        <f>CS$2*EXP(- CS$1 * ($B102*_c+'Input spectra'!$Q101))</f>
        <v>3.5753907431558513E-4</v>
      </c>
      <c r="CT102">
        <f>CT$2*EXP(- CT$1 * ($B102*_c+'Input spectra'!$Q101))</f>
        <v>2.4869706092577845E-4</v>
      </c>
      <c r="CU102">
        <f>CU$2*EXP(- CU$1 * ($B102*_c+'Input spectra'!$Q101))</f>
        <v>1.6979278076047362E-4</v>
      </c>
      <c r="CV102">
        <f>CV$2*EXP(- CV$1 * ($B102*_c+'Input spectra'!$Q101))</f>
        <v>1.1160068038332397E-4</v>
      </c>
      <c r="CW102">
        <f>CW$2*EXP(- CW$1 * ($B102*_c+'Input spectra'!$Q101))</f>
        <v>6.8913187637052945E-5</v>
      </c>
      <c r="CX102">
        <f>CX$2*EXP(- CX$1 * ($B102*_c+'Input spectra'!$Q101))</f>
        <v>3.8424104916198982E-5</v>
      </c>
      <c r="CY102">
        <f>CY$2*EXP(- CY$1 * ($B102*_c+'Input spectra'!$Q101))</f>
        <v>1.7864753417692668E-5</v>
      </c>
      <c r="CZ102">
        <f>CZ$2*EXP(- CZ$1 * ($B102*_c+'Input spectra'!$Q101))</f>
        <v>5.5897139527102395E-6</v>
      </c>
      <c r="DA102">
        <f>DA$2*EXP(- DA$1 * ($B102*_c+'Input spectra'!$Q101))</f>
        <v>3.5502529925679971E-7</v>
      </c>
      <c r="DB102">
        <f>DB$2*EXP(- DB$1 * ($B102*_c+'Input spectra'!$Q101))</f>
        <v>0</v>
      </c>
      <c r="DC102">
        <f>DC$2*EXP(- DC$1 * ($B102*_c+'Input spectra'!$Q101))</f>
        <v>0</v>
      </c>
      <c r="DD102">
        <f>DD$2*EXP(- DD$1 * ($B102*_c+'Input spectra'!$Q101))</f>
        <v>0</v>
      </c>
      <c r="DE102">
        <f>DE$2*EXP(- DE$1 * ($B102*_c+'Input spectra'!$Q101))</f>
        <v>0</v>
      </c>
      <c r="DF102">
        <f>DF$2*EXP(- DF$1 * ($B102*_c+'Input spectra'!$Q101))</f>
        <v>0</v>
      </c>
      <c r="DG102">
        <f>DG$2*EXP(- DG$1 * ($B102*_c+'Input spectra'!$Q101))</f>
        <v>0</v>
      </c>
      <c r="DH102">
        <f>DH$2*EXP(- DH$1 * ($B102*_c+'Input spectra'!$Q101))</f>
        <v>0</v>
      </c>
      <c r="DI102">
        <f>DI$2*EXP(- DI$1 * ($B102*_c+'Input spectra'!$Q101))</f>
        <v>0</v>
      </c>
      <c r="DJ102">
        <f>DJ$2*EXP(- DJ$1 * ($B102*_c+'Input spectra'!$Q101))</f>
        <v>0</v>
      </c>
      <c r="DK102">
        <f>DK$2*EXP(- DK$1 * ($B102*_c+'Input spectra'!$Q101))</f>
        <v>0</v>
      </c>
      <c r="DL102">
        <f>DL$2*EXP(- DL$1 * ($B102*_c+'Input spectra'!$Q101))</f>
        <v>0</v>
      </c>
      <c r="DM102">
        <f>DM$2*EXP(- DM$1 * ($B102*_c+'Input spectra'!$Q101))</f>
        <v>0</v>
      </c>
      <c r="DN102">
        <f>DN$2*EXP(- DN$1 * ($B102*_c+'Input spectra'!$Q101))</f>
        <v>0</v>
      </c>
      <c r="DO102">
        <f>DO$2*EXP(- DO$1 * ($B102*_c+'Input spectra'!$Q101))</f>
        <v>0</v>
      </c>
      <c r="DP102">
        <f>DP$2*EXP(- DP$1 * ($B102*_c+'Input spectra'!$Q101))</f>
        <v>0</v>
      </c>
      <c r="DQ102">
        <f>DQ$2*EXP(- DQ$1 * ($B102*_c+'Input spectra'!$Q101))</f>
        <v>0</v>
      </c>
      <c r="DR102">
        <f>DR$2*EXP(- DR$1 * ($B102*_c+'Input spectra'!$Q101))</f>
        <v>0</v>
      </c>
      <c r="DS102">
        <f>DS$2*EXP(- DS$1 * ($B102*_c+'Input spectra'!$Q101))</f>
        <v>0</v>
      </c>
      <c r="DT102">
        <f>DT$2*EXP(- DT$1 * ($B102*_c+'Input spectra'!$Q101))</f>
        <v>0</v>
      </c>
      <c r="DU102">
        <f>DU$2*EXP(- DU$1 * ($B102*_c+'Input spectra'!$Q101))</f>
        <v>0</v>
      </c>
      <c r="DV102">
        <f>DV$2*EXP(- DV$1 * ($B102*_c+'Input spectra'!$Q101))</f>
        <v>0</v>
      </c>
      <c r="DW102">
        <f>DW$2*EXP(- DW$1 * ($B102*_c+'Input spectra'!$Q101))</f>
        <v>0</v>
      </c>
      <c r="DX102">
        <f>DX$2*EXP(- DX$1 * ($B102*_c+'Input spectra'!$Q101))</f>
        <v>0</v>
      </c>
      <c r="DY102">
        <f>DY$2*EXP(- DY$1 * ($B102*_c+'Input spectra'!$Q101))</f>
        <v>0</v>
      </c>
      <c r="DZ102">
        <f>DZ$2*EXP(- DZ$1 * ($B102*_c+'Input spectra'!$Q101))</f>
        <v>0</v>
      </c>
      <c r="EA102">
        <f>EA$2*EXP(- EA$1 * ($B102*_c+'Input spectra'!$Q101))</f>
        <v>0</v>
      </c>
      <c r="EB102">
        <f>EB$2*EXP(- EB$1 * ($B102*_c+'Input spectra'!$Q101))</f>
        <v>0</v>
      </c>
      <c r="EC102">
        <f>EC$2*EXP(- EC$1 * ($B102*_c+'Input spectra'!$Q101))</f>
        <v>0</v>
      </c>
      <c r="ED102">
        <f>ED$2*EXP(- ED$1 * ($B102*_c+'Input spectra'!$Q101))</f>
        <v>0</v>
      </c>
      <c r="EE102">
        <f>EE$2*EXP(- EE$1 * ($B102*_c+'Input spectra'!$Q101))</f>
        <v>0</v>
      </c>
      <c r="EF102">
        <f>EF$2*EXP(- EF$1 * ($B102*_c+'Input spectra'!$Q101))</f>
        <v>0</v>
      </c>
      <c r="EG102">
        <f>EG$2*EXP(- EG$1 * ($B102*_c+'Input spectra'!$Q101))</f>
        <v>0</v>
      </c>
      <c r="EH102">
        <f>EH$2*EXP(- EH$1 * ($B102*_c+'Input spectra'!$Q101))</f>
        <v>0</v>
      </c>
      <c r="EI102">
        <f>EI$2*EXP(- EI$1 * ($B102*_c+'Input spectra'!$Q101))</f>
        <v>0</v>
      </c>
      <c r="EJ102">
        <f>EJ$2*EXP(- EJ$1 * ($B102*_c+'Input spectra'!$Q101))</f>
        <v>0</v>
      </c>
      <c r="EK102">
        <f>EK$2*EXP(- EK$1 * ($B102*_c+'Input spectra'!$Q101))</f>
        <v>0</v>
      </c>
      <c r="EL102">
        <f>EL$2*EXP(- EL$1 * ($B102*_c+'Input spectra'!$Q101))</f>
        <v>0</v>
      </c>
      <c r="EM102">
        <f>EM$2*EXP(- EM$1 * ($B102*_c+'Input spectra'!$Q101))</f>
        <v>0</v>
      </c>
      <c r="EN102">
        <f>EN$2*EXP(- EN$1 * ($B102*_c+'Input spectra'!$Q101))</f>
        <v>0</v>
      </c>
      <c r="EO102">
        <f>EO$2*EXP(- EO$1 * ($B102*_c+'Input spectra'!$Q101))</f>
        <v>0</v>
      </c>
      <c r="EP102">
        <f>EP$2*EXP(- EP$1 * ($B102*_c+'Input spectra'!$Q101))</f>
        <v>0</v>
      </c>
      <c r="EQ102">
        <f>EQ$2*EXP(- EQ$1 * ($B102*_c+'Input spectra'!$Q101))</f>
        <v>0</v>
      </c>
      <c r="ER102">
        <f>ER$2*EXP(- ER$1 * ($B102*_c+'Input spectra'!$Q101))</f>
        <v>0</v>
      </c>
      <c r="ES102">
        <f>ES$2*EXP(- ES$1 * ($B102*_c+'Input spectra'!$Q101))</f>
        <v>0</v>
      </c>
      <c r="ET102">
        <f>ET$2*EXP(- ET$1 * ($B102*_c+'Input spectra'!$Q101))</f>
        <v>0</v>
      </c>
      <c r="EU102">
        <f>EU$2*EXP(- EU$1 * ($B102*_c+'Input spectra'!$Q101))</f>
        <v>0</v>
      </c>
      <c r="EV102">
        <f>EV$2*EXP(- EV$1 * ($B102*_c+'Input spectra'!$Q101))</f>
        <v>0</v>
      </c>
      <c r="EW102">
        <f>EW$2*EXP(- EW$1 * ($B102*_c+'Input spectra'!$Q101))</f>
        <v>0</v>
      </c>
      <c r="EY102">
        <f t="shared" si="1"/>
        <v>0.87860997135471119</v>
      </c>
      <c r="FB102">
        <f>(1-EXP(-(B102*_c+'Input spectra'!$Q101)*_t))/2</f>
        <v>1.1247937069524205E-2</v>
      </c>
      <c r="FC102">
        <f>LN(1-FB102)/(-(B102*_c+'Input spectra'!$Q101))</f>
        <v>0.24857798277914209</v>
      </c>
    </row>
    <row r="103" spans="1:159" x14ac:dyDescent="0.25">
      <c r="A103">
        <v>780</v>
      </c>
      <c r="B103">
        <f>'Input spectra'!B102</f>
        <v>0</v>
      </c>
      <c r="C103">
        <f>C$2*EXP(- C$1 * ($B103*_c+'Input spectra'!$Q102))</f>
        <v>2.0653927966864227E-2</v>
      </c>
      <c r="D103">
        <f>D$2*EXP(- D$1 * ($B103*_c+'Input spectra'!$Q102))</f>
        <v>2.0410689553986977E-2</v>
      </c>
      <c r="E103">
        <f>E$2*EXP(- E$1 * ($B103*_c+'Input spectra'!$Q102))</f>
        <v>2.0169230227258264E-2</v>
      </c>
      <c r="F103">
        <f>F$2*EXP(- F$1 * ($B103*_c+'Input spectra'!$Q102))</f>
        <v>1.9929538863324964E-2</v>
      </c>
      <c r="G103">
        <f>G$2*EXP(- G$1 * ($B103*_c+'Input spectra'!$Q102))</f>
        <v>1.9691604403086333E-2</v>
      </c>
      <c r="H103">
        <f>H$2*EXP(- H$1 * ($B103*_c+'Input spectra'!$Q102))</f>
        <v>1.9455415851340259E-2</v>
      </c>
      <c r="I103">
        <f>I$2*EXP(- I$1 * ($B103*_c+'Input spectra'!$Q102))</f>
        <v>1.922096227643133E-2</v>
      </c>
      <c r="J103">
        <f>J$2*EXP(- J$1 * ($B103*_c+'Input spectra'!$Q102))</f>
        <v>1.8988232809900821E-2</v>
      </c>
      <c r="K103">
        <f>K$2*EXP(- K$1 * ($B103*_c+'Input spectra'!$Q102))</f>
        <v>1.8757216646138518E-2</v>
      </c>
      <c r="L103">
        <f>L$2*EXP(- L$1 * ($B103*_c+'Input spectra'!$Q102))</f>
        <v>1.8527903042036439E-2</v>
      </c>
      <c r="M103">
        <f>M$2*EXP(- M$1 * ($B103*_c+'Input spectra'!$Q102))</f>
        <v>1.8300281316644362E-2</v>
      </c>
      <c r="N103">
        <f>N$2*EXP(- N$1 * ($B103*_c+'Input spectra'!$Q102))</f>
        <v>1.8074340850827205E-2</v>
      </c>
      <c r="O103">
        <f>O$2*EXP(- O$1 * ($B103*_c+'Input spectra'!$Q102))</f>
        <v>1.7850071086924251E-2</v>
      </c>
      <c r="P103">
        <f>P$2*EXP(- P$1 * ($B103*_c+'Input spectra'!$Q102))</f>
        <v>1.7627461528410167E-2</v>
      </c>
      <c r="Q103">
        <f>Q$2*EXP(- Q$1 * ($B103*_c+'Input spectra'!$Q102))</f>
        <v>1.7406501739557843E-2</v>
      </c>
      <c r="R103">
        <f>R$2*EXP(- R$1 * ($B103*_c+'Input spectra'!$Q102))</f>
        <v>1.7187181345103043E-2</v>
      </c>
      <c r="S103">
        <f>S$2*EXP(- S$1 * ($B103*_c+'Input spectra'!$Q102))</f>
        <v>1.6969490029910817E-2</v>
      </c>
      <c r="T103">
        <f>T$2*EXP(- T$1 * ($B103*_c+'Input spectra'!$Q102))</f>
        <v>1.6753417538643709E-2</v>
      </c>
      <c r="U103">
        <f>U$2*EXP(- U$1 * ($B103*_c+'Input spectra'!$Q102))</f>
        <v>1.6538953675431765E-2</v>
      </c>
      <c r="V103">
        <f>V$2*EXP(- V$1 * ($B103*_c+'Input spectra'!$Q102))</f>
        <v>1.6326088303544255E-2</v>
      </c>
      <c r="W103">
        <f>W$2*EXP(- W$1 * ($B103*_c+'Input spectra'!$Q102))</f>
        <v>1.6114811345063172E-2</v>
      </c>
      <c r="X103">
        <f>X$2*EXP(- X$1 * ($B103*_c+'Input spectra'!$Q102))</f>
        <v>1.5905112780558485E-2</v>
      </c>
      <c r="Y103">
        <f>Y$2*EXP(- Y$1 * ($B103*_c+'Input spectra'!$Q102))</f>
        <v>1.5696982648765106E-2</v>
      </c>
      <c r="Z103">
        <f>Z$2*EXP(- Z$1 * ($B103*_c+'Input spectra'!$Q102))</f>
        <v>1.5490411046261593E-2</v>
      </c>
      <c r="AA103">
        <f>AA$2*EXP(- AA$1 * ($B103*_c+'Input spectra'!$Q102))</f>
        <v>1.5285388127150574E-2</v>
      </c>
      <c r="AB103">
        <f>AB$2*EXP(- AB$1 * ($B103*_c+'Input spectra'!$Q102))</f>
        <v>1.5081904102740884E-2</v>
      </c>
      <c r="AC103">
        <f>AC$2*EXP(- AC$1 * ($B103*_c+'Input spectra'!$Q102))</f>
        <v>1.487994924123137E-2</v>
      </c>
      <c r="AD103">
        <f>AD$2*EXP(- AD$1 * ($B103*_c+'Input spectra'!$Q102))</f>
        <v>1.4679513867396432E-2</v>
      </c>
      <c r="AE103">
        <f>AE$2*EXP(- AE$1 * ($B103*_c+'Input spectra'!$Q102))</f>
        <v>1.4480588362273209E-2</v>
      </c>
      <c r="AF103">
        <f>AF$2*EXP(- AF$1 * ($B103*_c+'Input spectra'!$Q102))</f>
        <v>1.4283163162850448E-2</v>
      </c>
      <c r="AG103">
        <f>AG$2*EXP(- AG$1 * ($B103*_c+'Input spectra'!$Q102))</f>
        <v>1.4087228761759052E-2</v>
      </c>
      <c r="AH103">
        <f>AH$2*EXP(- AH$1 * ($B103*_c+'Input spectra'!$Q102))</f>
        <v>1.3892775706964261E-2</v>
      </c>
      <c r="AI103">
        <f>AI$2*EXP(- AI$1 * ($B103*_c+'Input spectra'!$Q102))</f>
        <v>1.3699794601459502E-2</v>
      </c>
      <c r="AJ103">
        <f>AJ$2*EXP(- AJ$1 * ($B103*_c+'Input spectra'!$Q102))</f>
        <v>1.3508276102961835E-2</v>
      </c>
      <c r="AK103">
        <f>AK$2*EXP(- AK$1 * ($B103*_c+'Input spectra'!$Q102))</f>
        <v>1.3318210923609101E-2</v>
      </c>
      <c r="AL103">
        <f>AL$2*EXP(- AL$1 * ($B103*_c+'Input spectra'!$Q102))</f>
        <v>1.3129589829658617E-2</v>
      </c>
      <c r="AM103">
        <f>AM$2*EXP(- AM$1 * ($B103*_c+'Input spectra'!$Q102))</f>
        <v>1.2942403641187516E-2</v>
      </c>
      <c r="AN103">
        <f>AN$2*EXP(- AN$1 * ($B103*_c+'Input spectra'!$Q102))</f>
        <v>1.2756643231794712E-2</v>
      </c>
      <c r="AO103">
        <f>AO$2*EXP(- AO$1 * ($B103*_c+'Input spectra'!$Q102))</f>
        <v>1.2572299528304413E-2</v>
      </c>
      <c r="AP103">
        <f>AP$2*EXP(- AP$1 * ($B103*_c+'Input spectra'!$Q102))</f>
        <v>1.2389363510471254E-2</v>
      </c>
      <c r="AQ103">
        <f>AQ$2*EXP(- AQ$1 * ($B103*_c+'Input spectra'!$Q102))</f>
        <v>1.2207826210687013E-2</v>
      </c>
      <c r="AR103">
        <f>AR$2*EXP(- AR$1 * ($B103*_c+'Input spectra'!$Q102))</f>
        <v>1.2027678713688879E-2</v>
      </c>
      <c r="AS103">
        <f>AS$2*EXP(- AS$1 * ($B103*_c+'Input spectra'!$Q102))</f>
        <v>1.1848912156269275E-2</v>
      </c>
      <c r="AT103">
        <f>AT$2*EXP(- AT$1 * ($B103*_c+'Input spectra'!$Q102))</f>
        <v>1.167151772698728E-2</v>
      </c>
      <c r="AU103">
        <f>AU$2*EXP(- AU$1 * ($B103*_c+'Input spectra'!$Q102))</f>
        <v>1.1495486665881545E-2</v>
      </c>
      <c r="AV103">
        <f>AV$2*EXP(- AV$1 * ($B103*_c+'Input spectra'!$Q102))</f>
        <v>1.1320810264184777E-2</v>
      </c>
      <c r="AW103">
        <f>AW$2*EXP(- AW$1 * ($B103*_c+'Input spectra'!$Q102))</f>
        <v>1.006279249368329E-2</v>
      </c>
      <c r="AX103">
        <f>AX$2*EXP(- AX$1 * ($B103*_c+'Input spectra'!$Q102))</f>
        <v>8.5978469345596355E-3</v>
      </c>
      <c r="AY103">
        <f>AY$2*EXP(- AY$1 * ($B103*_c+'Input spectra'!$Q102))</f>
        <v>7.739197975362341E-3</v>
      </c>
      <c r="AZ103">
        <f>AZ$2*EXP(- AZ$1 * ($B103*_c+'Input spectra'!$Q102))</f>
        <v>7.0888206882552618E-3</v>
      </c>
      <c r="BA103">
        <f>BA$2*EXP(- BA$1 * ($B103*_c+'Input spectra'!$Q102))</f>
        <v>6.5574208759039349E-3</v>
      </c>
      <c r="BB103">
        <f>BB$2*EXP(- BB$1 * ($B103*_c+'Input spectra'!$Q102))</f>
        <v>6.1062925330445193E-3</v>
      </c>
      <c r="BC103">
        <f>BC$2*EXP(- BC$1 * ($B103*_c+'Input spectra'!$Q102))</f>
        <v>5.7142272629891631E-3</v>
      </c>
      <c r="BD103">
        <f>BD$2*EXP(- BD$1 * ($B103*_c+'Input spectra'!$Q102))</f>
        <v>5.3680039309195599E-3</v>
      </c>
      <c r="BE103">
        <f>BE$2*EXP(- BE$1 * ($B103*_c+'Input spectra'!$Q102))</f>
        <v>5.0586708270329139E-3</v>
      </c>
      <c r="BF103">
        <f>BF$2*EXP(- BF$1 * ($B103*_c+'Input spectra'!$Q102))</f>
        <v>4.7798081799309573E-3</v>
      </c>
      <c r="BG103">
        <f>BG$2*EXP(- BG$1 * ($B103*_c+'Input spectra'!$Q102))</f>
        <v>4.5266131517948914E-3</v>
      </c>
      <c r="BH103">
        <f>BH$2*EXP(- BH$1 * ($B103*_c+'Input spectra'!$Q102))</f>
        <v>4.2953745068968303E-3</v>
      </c>
      <c r="BI103">
        <f>BI$2*EXP(- BI$1 * ($B103*_c+'Input spectra'!$Q102))</f>
        <v>4.0831505313486159E-3</v>
      </c>
      <c r="BJ103">
        <f>BJ$2*EXP(- BJ$1 * ($B103*_c+'Input spectra'!$Q102))</f>
        <v>3.8875610801751685E-3</v>
      </c>
      <c r="BK103">
        <f>BK$2*EXP(- BK$1 * ($B103*_c+'Input spectra'!$Q102))</f>
        <v>3.706647571775341E-3</v>
      </c>
      <c r="BL103">
        <f>BL$2*EXP(- BL$1 * ($B103*_c+'Input spectra'!$Q102))</f>
        <v>3.5387754127393098E-3</v>
      </c>
      <c r="BM103">
        <f>BM$2*EXP(- BM$1 * ($B103*_c+'Input spectra'!$Q102))</f>
        <v>3.38256399112248E-3</v>
      </c>
      <c r="BN103">
        <f>BN$2*EXP(- BN$1 * ($B103*_c+'Input spectra'!$Q102))</f>
        <v>3.2368351928211223E-3</v>
      </c>
      <c r="BO103">
        <f>BO$2*EXP(- BO$1 * ($B103*_c+'Input spectra'!$Q102))</f>
        <v>3.1005747262668245E-3</v>
      </c>
      <c r="BP103">
        <f>BP$2*EXP(- BP$1 * ($B103*_c+'Input spectra'!$Q102))</f>
        <v>2.9729025269697121E-3</v>
      </c>
      <c r="BQ103">
        <f>BQ$2*EXP(- BQ$1 * ($B103*_c+'Input spectra'!$Q102))</f>
        <v>2.8530497404007154E-3</v>
      </c>
      <c r="BR103">
        <f>BR$2*EXP(- BR$1 * ($B103*_c+'Input spectra'!$Q102))</f>
        <v>2.7403405631908793E-3</v>
      </c>
      <c r="BS103">
        <f>BS$2*EXP(- BS$1 * ($B103*_c+'Input spectra'!$Q102))</f>
        <v>2.6341777339932413E-3</v>
      </c>
      <c r="BT103">
        <f>BT$2*EXP(- BT$1 * ($B103*_c+'Input spectra'!$Q102))</f>
        <v>2.5340308080791128E-3</v>
      </c>
      <c r="BU103">
        <f>BU$2*EXP(- BU$1 * ($B103*_c+'Input spectra'!$Q102))</f>
        <v>2.4394265844122388E-3</v>
      </c>
      <c r="BV103">
        <f>BV$2*EXP(- BV$1 * ($B103*_c+'Input spectra'!$Q102))</f>
        <v>2.3499412177529519E-3</v>
      </c>
      <c r="BW103">
        <f>BW$2*EXP(- BW$1 * ($B103*_c+'Input spectra'!$Q102))</f>
        <v>2.2651936646969897E-3</v>
      </c>
      <c r="BX103">
        <f>BX$2*EXP(- BX$1 * ($B103*_c+'Input spectra'!$Q102))</f>
        <v>2.184840196516115E-3</v>
      </c>
      <c r="BY103">
        <f>BY$2*EXP(- BY$1 * ($B103*_c+'Input spectra'!$Q102))</f>
        <v>2.1085697731380816E-3</v>
      </c>
      <c r="BZ103">
        <f>BZ$2*EXP(- BZ$1 * ($B103*_c+'Input spectra'!$Q102))</f>
        <v>2.0361001182061388E-3</v>
      </c>
      <c r="CA103">
        <f>CA$2*EXP(- CA$1 * ($B103*_c+'Input spectra'!$Q102))</f>
        <v>1.9671743694031295E-3</v>
      </c>
      <c r="CB103">
        <f>CB$2*EXP(- CB$1 * ($B103*_c+'Input spectra'!$Q102))</f>
        <v>1.9015582042311036E-3</v>
      </c>
      <c r="CC103">
        <f>CC$2*EXP(- CC$1 * ($B103*_c+'Input spectra'!$Q102))</f>
        <v>1.8390373613923529E-3</v>
      </c>
      <c r="CD103">
        <f>CD$2*EXP(- CD$1 * ($B103*_c+'Input spectra'!$Q102))</f>
        <v>1.7794154933778396E-3</v>
      </c>
      <c r="CE103">
        <f>CE$2*EXP(- CE$1 * ($B103*_c+'Input spectra'!$Q102))</f>
        <v>1.7225122979542054E-3</v>
      </c>
      <c r="CF103">
        <f>CF$2*EXP(- CF$1 * ($B103*_c+'Input spectra'!$Q102))</f>
        <v>1.6681618857666935E-3</v>
      </c>
      <c r="CG103">
        <f>CG$2*EXP(- CG$1 * ($B103*_c+'Input spectra'!$Q102))</f>
        <v>1.6162113488430592E-3</v>
      </c>
      <c r="CH103">
        <f>CH$2*EXP(- CH$1 * ($B103*_c+'Input spectra'!$Q102))</f>
        <v>1.5665195008392882E-3</v>
      </c>
      <c r="CI103">
        <f>CI$2*EXP(- CI$1 * ($B103*_c+'Input spectra'!$Q102))</f>
        <v>1.5189557647471729E-3</v>
      </c>
      <c r="CJ103">
        <f>CJ$2*EXP(- CJ$1 * ($B103*_c+'Input spectra'!$Q102))</f>
        <v>1.4733991877401997E-3</v>
      </c>
      <c r="CK103">
        <f>CK$2*EXP(- CK$1 * ($B103*_c+'Input spectra'!$Q102))</f>
        <v>1.4297375660618737E-3</v>
      </c>
      <c r="CL103">
        <f>CL$2*EXP(- CL$1 * ($B103*_c+'Input spectra'!$Q102))</f>
        <v>1.3878666655086907E-3</v>
      </c>
      <c r="CM103">
        <f>CM$2*EXP(- CM$1 * ($B103*_c+'Input spectra'!$Q102))</f>
        <v>1.3476895252442654E-3</v>
      </c>
      <c r="CN103">
        <f>CN$2*EXP(- CN$1 * ($B103*_c+'Input spectra'!$Q102))</f>
        <v>1.3091158344919996E-3</v>
      </c>
      <c r="CO103">
        <f>CO$2*EXP(- CO$1 * ($B103*_c+'Input spectra'!$Q102))</f>
        <v>1.2720613731621708E-3</v>
      </c>
      <c r="CP103">
        <f>CP$2*EXP(- CP$1 * ($B103*_c+'Input spectra'!$Q102))</f>
        <v>1.2364475087317209E-3</v>
      </c>
      <c r="CQ103">
        <f>CQ$2*EXP(- CQ$1 * ($B103*_c+'Input spectra'!$Q102))</f>
        <v>7.959905832477988E-4</v>
      </c>
      <c r="CR103">
        <f>CR$2*EXP(- CR$1 * ($B103*_c+'Input spectra'!$Q102))</f>
        <v>5.1695643354082417E-4</v>
      </c>
      <c r="CS103">
        <f>CS$2*EXP(- CS$1 * ($B103*_c+'Input spectra'!$Q102))</f>
        <v>3.5797631390920487E-4</v>
      </c>
      <c r="CT103">
        <f>CT$2*EXP(- CT$1 * ($B103*_c+'Input spectra'!$Q102))</f>
        <v>2.4900443355994109E-4</v>
      </c>
      <c r="CU103">
        <f>CU$2*EXP(- CU$1 * ($B103*_c+'Input spectra'!$Q102))</f>
        <v>1.7000484342736757E-4</v>
      </c>
      <c r="CV103">
        <f>CV$2*EXP(- CV$1 * ($B103*_c+'Input spectra'!$Q102))</f>
        <v>1.1174151686437603E-4</v>
      </c>
      <c r="CW103">
        <f>CW$2*EXP(- CW$1 * ($B103*_c+'Input spectra'!$Q102))</f>
        <v>6.9001051001113962E-5</v>
      </c>
      <c r="CX103">
        <f>CX$2*EXP(- CX$1 * ($B103*_c+'Input spectra'!$Q102))</f>
        <v>3.8473595342014831E-5</v>
      </c>
      <c r="CY103">
        <f>CY$2*EXP(- CY$1 * ($B103*_c+'Input spectra'!$Q102))</f>
        <v>1.7887995877385565E-5</v>
      </c>
      <c r="CZ103">
        <f>CZ$2*EXP(- CZ$1 * ($B103*_c+'Input spectra'!$Q102))</f>
        <v>5.597059071806286E-6</v>
      </c>
      <c r="DA103">
        <f>DA$2*EXP(- DA$1 * ($B103*_c+'Input spectra'!$Q102))</f>
        <v>3.5549643947866247E-7</v>
      </c>
      <c r="DB103">
        <f>DB$2*EXP(- DB$1 * ($B103*_c+'Input spectra'!$Q102))</f>
        <v>0</v>
      </c>
      <c r="DC103">
        <f>DC$2*EXP(- DC$1 * ($B103*_c+'Input spectra'!$Q102))</f>
        <v>0</v>
      </c>
      <c r="DD103">
        <f>DD$2*EXP(- DD$1 * ($B103*_c+'Input spectra'!$Q102))</f>
        <v>0</v>
      </c>
      <c r="DE103">
        <f>DE$2*EXP(- DE$1 * ($B103*_c+'Input spectra'!$Q102))</f>
        <v>0</v>
      </c>
      <c r="DF103">
        <f>DF$2*EXP(- DF$1 * ($B103*_c+'Input spectra'!$Q102))</f>
        <v>0</v>
      </c>
      <c r="DG103">
        <f>DG$2*EXP(- DG$1 * ($B103*_c+'Input spectra'!$Q102))</f>
        <v>0</v>
      </c>
      <c r="DH103">
        <f>DH$2*EXP(- DH$1 * ($B103*_c+'Input spectra'!$Q102))</f>
        <v>0</v>
      </c>
      <c r="DI103">
        <f>DI$2*EXP(- DI$1 * ($B103*_c+'Input spectra'!$Q102))</f>
        <v>0</v>
      </c>
      <c r="DJ103">
        <f>DJ$2*EXP(- DJ$1 * ($B103*_c+'Input spectra'!$Q102))</f>
        <v>0</v>
      </c>
      <c r="DK103">
        <f>DK$2*EXP(- DK$1 * ($B103*_c+'Input spectra'!$Q102))</f>
        <v>0</v>
      </c>
      <c r="DL103">
        <f>DL$2*EXP(- DL$1 * ($B103*_c+'Input spectra'!$Q102))</f>
        <v>0</v>
      </c>
      <c r="DM103">
        <f>DM$2*EXP(- DM$1 * ($B103*_c+'Input spectra'!$Q102))</f>
        <v>0</v>
      </c>
      <c r="DN103">
        <f>DN$2*EXP(- DN$1 * ($B103*_c+'Input spectra'!$Q102))</f>
        <v>0</v>
      </c>
      <c r="DO103">
        <f>DO$2*EXP(- DO$1 * ($B103*_c+'Input spectra'!$Q102))</f>
        <v>0</v>
      </c>
      <c r="DP103">
        <f>DP$2*EXP(- DP$1 * ($B103*_c+'Input spectra'!$Q102))</f>
        <v>0</v>
      </c>
      <c r="DQ103">
        <f>DQ$2*EXP(- DQ$1 * ($B103*_c+'Input spectra'!$Q102))</f>
        <v>0</v>
      </c>
      <c r="DR103">
        <f>DR$2*EXP(- DR$1 * ($B103*_c+'Input spectra'!$Q102))</f>
        <v>0</v>
      </c>
      <c r="DS103">
        <f>DS$2*EXP(- DS$1 * ($B103*_c+'Input spectra'!$Q102))</f>
        <v>0</v>
      </c>
      <c r="DT103">
        <f>DT$2*EXP(- DT$1 * ($B103*_c+'Input spectra'!$Q102))</f>
        <v>0</v>
      </c>
      <c r="DU103">
        <f>DU$2*EXP(- DU$1 * ($B103*_c+'Input spectra'!$Q102))</f>
        <v>0</v>
      </c>
      <c r="DV103">
        <f>DV$2*EXP(- DV$1 * ($B103*_c+'Input spectra'!$Q102))</f>
        <v>0</v>
      </c>
      <c r="DW103">
        <f>DW$2*EXP(- DW$1 * ($B103*_c+'Input spectra'!$Q102))</f>
        <v>0</v>
      </c>
      <c r="DX103">
        <f>DX$2*EXP(- DX$1 * ($B103*_c+'Input spectra'!$Q102))</f>
        <v>0</v>
      </c>
      <c r="DY103">
        <f>DY$2*EXP(- DY$1 * ($B103*_c+'Input spectra'!$Q102))</f>
        <v>0</v>
      </c>
      <c r="DZ103">
        <f>DZ$2*EXP(- DZ$1 * ($B103*_c+'Input spectra'!$Q102))</f>
        <v>0</v>
      </c>
      <c r="EA103">
        <f>EA$2*EXP(- EA$1 * ($B103*_c+'Input spectra'!$Q102))</f>
        <v>0</v>
      </c>
      <c r="EB103">
        <f>EB$2*EXP(- EB$1 * ($B103*_c+'Input spectra'!$Q102))</f>
        <v>0</v>
      </c>
      <c r="EC103">
        <f>EC$2*EXP(- EC$1 * ($B103*_c+'Input spectra'!$Q102))</f>
        <v>0</v>
      </c>
      <c r="ED103">
        <f>ED$2*EXP(- ED$1 * ($B103*_c+'Input spectra'!$Q102))</f>
        <v>0</v>
      </c>
      <c r="EE103">
        <f>EE$2*EXP(- EE$1 * ($B103*_c+'Input spectra'!$Q102))</f>
        <v>0</v>
      </c>
      <c r="EF103">
        <f>EF$2*EXP(- EF$1 * ($B103*_c+'Input spectra'!$Q102))</f>
        <v>0</v>
      </c>
      <c r="EG103">
        <f>EG$2*EXP(- EG$1 * ($B103*_c+'Input spectra'!$Q102))</f>
        <v>0</v>
      </c>
      <c r="EH103">
        <f>EH$2*EXP(- EH$1 * ($B103*_c+'Input spectra'!$Q102))</f>
        <v>0</v>
      </c>
      <c r="EI103">
        <f>EI$2*EXP(- EI$1 * ($B103*_c+'Input spectra'!$Q102))</f>
        <v>0</v>
      </c>
      <c r="EJ103">
        <f>EJ$2*EXP(- EJ$1 * ($B103*_c+'Input spectra'!$Q102))</f>
        <v>0</v>
      </c>
      <c r="EK103">
        <f>EK$2*EXP(- EK$1 * ($B103*_c+'Input spectra'!$Q102))</f>
        <v>0</v>
      </c>
      <c r="EL103">
        <f>EL$2*EXP(- EL$1 * ($B103*_c+'Input spectra'!$Q102))</f>
        <v>0</v>
      </c>
      <c r="EM103">
        <f>EM$2*EXP(- EM$1 * ($B103*_c+'Input spectra'!$Q102))</f>
        <v>0</v>
      </c>
      <c r="EN103">
        <f>EN$2*EXP(- EN$1 * ($B103*_c+'Input spectra'!$Q102))</f>
        <v>0</v>
      </c>
      <c r="EO103">
        <f>EO$2*EXP(- EO$1 * ($B103*_c+'Input spectra'!$Q102))</f>
        <v>0</v>
      </c>
      <c r="EP103">
        <f>EP$2*EXP(- EP$1 * ($B103*_c+'Input spectra'!$Q102))</f>
        <v>0</v>
      </c>
      <c r="EQ103">
        <f>EQ$2*EXP(- EQ$1 * ($B103*_c+'Input spectra'!$Q102))</f>
        <v>0</v>
      </c>
      <c r="ER103">
        <f>ER$2*EXP(- ER$1 * ($B103*_c+'Input spectra'!$Q102))</f>
        <v>0</v>
      </c>
      <c r="ES103">
        <f>ES$2*EXP(- ES$1 * ($B103*_c+'Input spectra'!$Q102))</f>
        <v>0</v>
      </c>
      <c r="ET103">
        <f>ET$2*EXP(- ET$1 * ($B103*_c+'Input spectra'!$Q102))</f>
        <v>0</v>
      </c>
      <c r="EU103">
        <f>EU$2*EXP(- EU$1 * ($B103*_c+'Input spectra'!$Q102))</f>
        <v>0</v>
      </c>
      <c r="EV103">
        <f>EV$2*EXP(- EV$1 * ($B103*_c+'Input spectra'!$Q102))</f>
        <v>0</v>
      </c>
      <c r="EW103">
        <f>EW$2*EXP(- EW$1 * ($B103*_c+'Input spectra'!$Q102))</f>
        <v>0</v>
      </c>
      <c r="EY103">
        <f t="shared" si="1"/>
        <v>0.87892375531928102</v>
      </c>
      <c r="FB103">
        <f>(1-EXP(-(B103*_c+'Input spectra'!$Q102)*_t))/2</f>
        <v>1.1216162811044039E-2</v>
      </c>
      <c r="FC103">
        <f>LN(1-FB103)/(-(B103*_c+'Input spectra'!$Q102))</f>
        <v>0.24858204557217234</v>
      </c>
    </row>
    <row r="104" spans="1:159" x14ac:dyDescent="0.25">
      <c r="A104">
        <v>785</v>
      </c>
      <c r="B104">
        <f>'Input spectra'!B103</f>
        <v>0</v>
      </c>
      <c r="C104">
        <f>C$2*EXP(- C$1 * ($B104*_c+'Input spectra'!$Q103))</f>
        <v>2.0653927966864227E-2</v>
      </c>
      <c r="D104">
        <f>D$2*EXP(- D$1 * ($B104*_c+'Input spectra'!$Q103))</f>
        <v>2.0410954930938089E-2</v>
      </c>
      <c r="E104">
        <f>E$2*EXP(- E$1 * ($B104*_c+'Input spectra'!$Q103))</f>
        <v>2.01697547057288E-2</v>
      </c>
      <c r="F104">
        <f>F$2*EXP(- F$1 * ($B104*_c+'Input spectra'!$Q103))</f>
        <v>1.9930316236722131E-2</v>
      </c>
      <c r="G104">
        <f>G$2*EXP(- G$1 * ($B104*_c+'Input spectra'!$Q103))</f>
        <v>1.9692628533082877E-2</v>
      </c>
      <c r="H104">
        <f>H$2*EXP(- H$1 * ($B104*_c+'Input spectra'!$Q103))</f>
        <v>1.9456680667305212E-2</v>
      </c>
      <c r="I104">
        <f>I$2*EXP(- I$1 * ($B104*_c+'Input spectra'!$Q103))</f>
        <v>1.9222461774864887E-2</v>
      </c>
      <c r="J104">
        <f>J$2*EXP(- J$1 * ($B104*_c+'Input spectra'!$Q103))</f>
        <v>1.8989961053873274E-2</v>
      </c>
      <c r="K104">
        <f>K$2*EXP(- K$1 * ($B104*_c+'Input spectra'!$Q103))</f>
        <v>1.8759167764733277E-2</v>
      </c>
      <c r="L104">
        <f>L$2*EXP(- L$1 * ($B104*_c+'Input spectra'!$Q103))</f>
        <v>1.8530071229797055E-2</v>
      </c>
      <c r="M104">
        <f>M$2*EXP(- M$1 * ($B104*_c+'Input spectra'!$Q103))</f>
        <v>1.8302660833025553E-2</v>
      </c>
      <c r="N104">
        <f>N$2*EXP(- N$1 * ($B104*_c+'Input spectra'!$Q103))</f>
        <v>1.8076926019649865E-2</v>
      </c>
      <c r="O104">
        <f>O$2*EXP(- O$1 * ($B104*_c+'Input spectra'!$Q103))</f>
        <v>1.7852856295834409E-2</v>
      </c>
      <c r="P104">
        <f>P$2*EXP(- P$1 * ($B104*_c+'Input spectra'!$Q103))</f>
        <v>1.7630441228341853E-2</v>
      </c>
      <c r="Q104">
        <f>Q$2*EXP(- Q$1 * ($B104*_c+'Input spectra'!$Q103))</f>
        <v>1.740967044419987E-2</v>
      </c>
      <c r="R104">
        <f>R$2*EXP(- R$1 * ($B104*_c+'Input spectra'!$Q103))</f>
        <v>1.7190533630369629E-2</v>
      </c>
      <c r="S104">
        <f>S$2*EXP(- S$1 * ($B104*_c+'Input spectra'!$Q103))</f>
        <v>1.6973020533416087E-2</v>
      </c>
      <c r="T104">
        <f>T$2*EXP(- T$1 * ($B104*_c+'Input spectra'!$Q103))</f>
        <v>1.675712095918E-2</v>
      </c>
      <c r="U104">
        <f>U$2*EXP(- U$1 * ($B104*_c+'Input spectra'!$Q103))</f>
        <v>1.6542824772451715E-2</v>
      </c>
      <c r="V104">
        <f>V$2*EXP(- V$1 * ($B104*_c+'Input spectra'!$Q103))</f>
        <v>1.6330121896646673E-2</v>
      </c>
      <c r="W104">
        <f>W$2*EXP(- W$1 * ($B104*_c+'Input spectra'!$Q103))</f>
        <v>1.611900231348265E-2</v>
      </c>
      <c r="X104">
        <f>X$2*EXP(- X$1 * ($B104*_c+'Input spectra'!$Q103))</f>
        <v>1.5909456062658717E-2</v>
      </c>
      <c r="Y104">
        <f>Y$2*EXP(- Y$1 * ($B104*_c+'Input spectra'!$Q103))</f>
        <v>1.5701473241535924E-2</v>
      </c>
      <c r="Z104">
        <f>Z$2*EXP(- Z$1 * ($B104*_c+'Input spectra'!$Q103))</f>
        <v>1.5495044004819646E-2</v>
      </c>
      <c r="AA104">
        <f>AA$2*EXP(- AA$1 * ($B104*_c+'Input spectra'!$Q103))</f>
        <v>1.5290158564243678E-2</v>
      </c>
      <c r="AB104">
        <f>AB$2*EXP(- AB$1 * ($B104*_c+'Input spectra'!$Q103))</f>
        <v>1.5086807188255967E-2</v>
      </c>
      <c r="AC104">
        <f>AC$2*EXP(- AC$1 * ($B104*_c+'Input spectra'!$Q103))</f>
        <v>1.4884980201706031E-2</v>
      </c>
      <c r="AD104">
        <f>AD$2*EXP(- AD$1 * ($B104*_c+'Input spectra'!$Q103))</f>
        <v>1.4684667985534066E-2</v>
      </c>
      <c r="AE104">
        <f>AE$2*EXP(- AE$1 * ($B104*_c+'Input spectra'!$Q103))</f>
        <v>1.4485860976461687E-2</v>
      </c>
      <c r="AF104">
        <f>AF$2*EXP(- AF$1 * ($B104*_c+'Input spectra'!$Q103))</f>
        <v>1.4288549666684311E-2</v>
      </c>
      <c r="AG104">
        <f>AG$2*EXP(- AG$1 * ($B104*_c+'Input spectra'!$Q103))</f>
        <v>1.4092724603565216E-2</v>
      </c>
      <c r="AH104">
        <f>AH$2*EXP(- AH$1 * ($B104*_c+'Input spectra'!$Q103))</f>
        <v>1.3898376389331203E-2</v>
      </c>
      <c r="AI104">
        <f>AI$2*EXP(- AI$1 * ($B104*_c+'Input spectra'!$Q103))</f>
        <v>1.3705495680769888E-2</v>
      </c>
      <c r="AJ104">
        <f>AJ$2*EXP(- AJ$1 * ($B104*_c+'Input spectra'!$Q103))</f>
        <v>1.3514073188928598E-2</v>
      </c>
      <c r="AK104">
        <f>AK$2*EXP(- AK$1 * ($B104*_c+'Input spectra'!$Q103))</f>
        <v>1.3324099678814908E-2</v>
      </c>
      <c r="AL104">
        <f>AL$2*EXP(- AL$1 * ($B104*_c+'Input spectra'!$Q103))</f>
        <v>1.3135565969098739E-2</v>
      </c>
      <c r="AM104">
        <f>AM$2*EXP(- AM$1 * ($B104*_c+'Input spectra'!$Q103))</f>
        <v>1.2948462931816057E-2</v>
      </c>
      <c r="AN104">
        <f>AN$2*EXP(- AN$1 * ($B104*_c+'Input spectra'!$Q103))</f>
        <v>1.2762781492074174E-2</v>
      </c>
      <c r="AO104">
        <f>AO$2*EXP(- AO$1 * ($B104*_c+'Input spectra'!$Q103))</f>
        <v>1.2578512627758592E-2</v>
      </c>
      <c r="AP104">
        <f>AP$2*EXP(- AP$1 * ($B104*_c+'Input spectra'!$Q103))</f>
        <v>1.239564736924142E-2</v>
      </c>
      <c r="AQ104">
        <f>AQ$2*EXP(- AQ$1 * ($B104*_c+'Input spectra'!$Q103))</f>
        <v>1.2214176799091371E-2</v>
      </c>
      <c r="AR104">
        <f>AR$2*EXP(- AR$1 * ($B104*_c+'Input spectra'!$Q103))</f>
        <v>1.2034092051785284E-2</v>
      </c>
      <c r="AS104">
        <f>AS$2*EXP(- AS$1 * ($B104*_c+'Input spectra'!$Q103))</f>
        <v>1.1855384313421173E-2</v>
      </c>
      <c r="AT104">
        <f>AT$2*EXP(- AT$1 * ($B104*_c+'Input spectra'!$Q103))</f>
        <v>1.1678044821432868E-2</v>
      </c>
      <c r="AU104">
        <f>AU$2*EXP(- AU$1 * ($B104*_c+'Input spectra'!$Q103))</f>
        <v>1.1502064864306103E-2</v>
      </c>
      <c r="AV104">
        <f>AV$2*EXP(- AV$1 * ($B104*_c+'Input spectra'!$Q103))</f>
        <v>1.1327435781296186E-2</v>
      </c>
      <c r="AW104">
        <f>AW$2*EXP(- AW$1 * ($B104*_c+'Input spectra'!$Q103))</f>
        <v>1.0068812666062448E-2</v>
      </c>
      <c r="AX104">
        <f>AX$2*EXP(- AX$1 * ($B104*_c+'Input spectra'!$Q103))</f>
        <v>8.6031025426046639E-3</v>
      </c>
      <c r="AY104">
        <f>AY$2*EXP(- AY$1 * ($B104*_c+'Input spectra'!$Q103))</f>
        <v>7.7440294023291929E-3</v>
      </c>
      <c r="AZ104">
        <f>AZ$2*EXP(- AZ$1 * ($B104*_c+'Input spectra'!$Q103))</f>
        <v>7.0933383230518104E-3</v>
      </c>
      <c r="BA104">
        <f>BA$2*EXP(- BA$1 * ($B104*_c+'Input spectra'!$Q103))</f>
        <v>6.5616851679046627E-3</v>
      </c>
      <c r="BB104">
        <f>BB$2*EXP(- BB$1 * ($B104*_c+'Input spectra'!$Q103))</f>
        <v>6.1103429009978904E-3</v>
      </c>
      <c r="BC104">
        <f>BC$2*EXP(- BC$1 * ($B104*_c+'Input spectra'!$Q103))</f>
        <v>5.7180919148025876E-3</v>
      </c>
      <c r="BD104">
        <f>BD$2*EXP(- BD$1 * ($B104*_c+'Input spectra'!$Q103))</f>
        <v>5.3717042658726838E-3</v>
      </c>
      <c r="BE104">
        <f>BE$2*EXP(- BE$1 * ($B104*_c+'Input spectra'!$Q103))</f>
        <v>5.0622237463646353E-3</v>
      </c>
      <c r="BF104">
        <f>BF$2*EXP(- BF$1 * ($B104*_c+'Input spectra'!$Q103))</f>
        <v>4.7832274322343101E-3</v>
      </c>
      <c r="BG104">
        <f>BG$2*EXP(- BG$1 * ($B104*_c+'Input spectra'!$Q103))</f>
        <v>4.5299101766569528E-3</v>
      </c>
      <c r="BH104">
        <f>BH$2*EXP(- BH$1 * ($B104*_c+'Input spectra'!$Q103))</f>
        <v>4.2985589942519239E-3</v>
      </c>
      <c r="BI104">
        <f>BI$2*EXP(- BI$1 * ($B104*_c+'Input spectra'!$Q103))</f>
        <v>4.0862308088670061E-3</v>
      </c>
      <c r="BJ104">
        <f>BJ$2*EXP(- BJ$1 * ($B104*_c+'Input spectra'!$Q103))</f>
        <v>3.890544391126394E-3</v>
      </c>
      <c r="BK104">
        <f>BK$2*EXP(- BK$1 * ($B104*_c+'Input spectra'!$Q103))</f>
        <v>3.7095402801599437E-3</v>
      </c>
      <c r="BL104">
        <f>BL$2*EXP(- BL$1 * ($B104*_c+'Input spectra'!$Q103))</f>
        <v>3.5415831584250691E-3</v>
      </c>
      <c r="BM104">
        <f>BM$2*EXP(- BM$1 * ($B104*_c+'Input spectra'!$Q103))</f>
        <v>3.3852918096004153E-3</v>
      </c>
      <c r="BN104">
        <f>BN$2*EXP(- BN$1 * ($B104*_c+'Input spectra'!$Q103))</f>
        <v>3.2394876092950715E-3</v>
      </c>
      <c r="BO104">
        <f>BO$2*EXP(- BO$1 * ($B104*_c+'Input spectra'!$Q103))</f>
        <v>3.1031558307200776E-3</v>
      </c>
      <c r="BP104">
        <f>BP$2*EXP(- BP$1 * ($B104*_c+'Input spectra'!$Q103))</f>
        <v>2.9754160348663553E-3</v>
      </c>
      <c r="BQ104">
        <f>BQ$2*EXP(- BQ$1 * ($B104*_c+'Input spectra'!$Q103))</f>
        <v>2.8554990423587815E-3</v>
      </c>
      <c r="BR104">
        <f>BR$2*EXP(- BR$1 * ($B104*_c+'Input spectra'!$Q103))</f>
        <v>2.7427287660645307E-3</v>
      </c>
      <c r="BS104">
        <f>BS$2*EXP(- BS$1 * ($B104*_c+'Input spectra'!$Q103))</f>
        <v>2.6365076951746129E-3</v>
      </c>
      <c r="BT104">
        <f>BT$2*EXP(- BT$1 * ($B104*_c+'Input spectra'!$Q103))</f>
        <v>2.5363051643856457E-3</v>
      </c>
      <c r="BU104">
        <f>BU$2*EXP(- BU$1 * ($B104*_c+'Input spectra'!$Q103))</f>
        <v>2.4416477766040839E-3</v>
      </c>
      <c r="BV104">
        <f>BV$2*EXP(- BV$1 * ($B104*_c+'Input spectra'!$Q103))</f>
        <v>2.3521115114893522E-3</v>
      </c>
      <c r="BW104">
        <f>BW$2*EXP(- BW$1 * ($B104*_c+'Input spectra'!$Q103))</f>
        <v>2.2673151685651972E-3</v>
      </c>
      <c r="BX104">
        <f>BX$2*EXP(- BX$1 * ($B104*_c+'Input spectra'!$Q103))</f>
        <v>2.18691487763421E-3</v>
      </c>
      <c r="BY104">
        <f>BY$2*EXP(- BY$1 * ($B104*_c+'Input spectra'!$Q103))</f>
        <v>2.1105994707322738E-3</v>
      </c>
      <c r="BZ104">
        <f>BZ$2*EXP(- BZ$1 * ($B104*_c+'Input spectra'!$Q103))</f>
        <v>2.0380865554853922E-3</v>
      </c>
      <c r="CA104">
        <f>CA$2*EXP(- CA$1 * ($B104*_c+'Input spectra'!$Q103))</f>
        <v>1.9691191639934274E-3</v>
      </c>
      <c r="CB104">
        <f>CB$2*EXP(- CB$1 * ($B104*_c+'Input spectra'!$Q103))</f>
        <v>1.9034628773840889E-3</v>
      </c>
      <c r="CC104">
        <f>CC$2*EXP(- CC$1 * ($B104*_c+'Input spectra'!$Q103))</f>
        <v>1.8409033461453598E-3</v>
      </c>
      <c r="CD104">
        <f>CD$2*EXP(- CD$1 * ($B104*_c+'Input spectra'!$Q103))</f>
        <v>1.7812441418121959E-3</v>
      </c>
      <c r="CE104">
        <f>CE$2*EXP(- CE$1 * ($B104*_c+'Input spectra'!$Q103))</f>
        <v>1.7243048876743941E-3</v>
      </c>
      <c r="CF104">
        <f>CF$2*EXP(- CF$1 * ($B104*_c+'Input spectra'!$Q103))</f>
        <v>1.6699196257033129E-3</v>
      </c>
      <c r="CG104">
        <f>CG$2*EXP(- CG$1 * ($B104*_c+'Input spectra'!$Q103))</f>
        <v>1.6179353844664338E-3</v>
      </c>
      <c r="CH104">
        <f>CH$2*EXP(- CH$1 * ($B104*_c+'Input spectra'!$Q103))</f>
        <v>1.5682109188574181E-3</v>
      </c>
      <c r="CI104">
        <f>CI$2*EXP(- CI$1 * ($B104*_c+'Input spectra'!$Q103))</f>
        <v>1.5206155973508093E-3</v>
      </c>
      <c r="CJ104">
        <f>CJ$2*EXP(- CJ$1 * ($B104*_c+'Input spectra'!$Q103))</f>
        <v>1.4750284164487934E-3</v>
      </c>
      <c r="CK104">
        <f>CK$2*EXP(- CK$1 * ($B104*_c+'Input spectra'!$Q103))</f>
        <v>1.4313371252166005E-3</v>
      </c>
      <c r="CL104">
        <f>CL$2*EXP(- CL$1 * ($B104*_c+'Input spectra'!$Q103))</f>
        <v>1.3894374454524272E-3</v>
      </c>
      <c r="CM104">
        <f>CM$2*EXP(- CM$1 * ($B104*_c+'Input spectra'!$Q103))</f>
        <v>1.349232375223055E-3</v>
      </c>
      <c r="CN104">
        <f>CN$2*EXP(- CN$1 * ($B104*_c+'Input spectra'!$Q103))</f>
        <v>1.310631565308035E-3</v>
      </c>
      <c r="CO104">
        <f>CO$2*EXP(- CO$1 * ($B104*_c+'Input spectra'!$Q103))</f>
        <v>1.2735507596044939E-3</v>
      </c>
      <c r="CP104">
        <f>CP$2*EXP(- CP$1 * ($B104*_c+'Input spectra'!$Q103))</f>
        <v>1.2379112918075572E-3</v>
      </c>
      <c r="CQ104">
        <f>CQ$2*EXP(- CQ$1 * ($B104*_c+'Input spectra'!$Q103))</f>
        <v>7.9694328776971479E-4</v>
      </c>
      <c r="CR104">
        <f>CR$2*EXP(- CR$1 * ($B104*_c+'Input spectra'!$Q103))</f>
        <v>5.1758189735104983E-4</v>
      </c>
      <c r="CS104">
        <f>CS$2*EXP(- CS$1 * ($B104*_c+'Input spectra'!$Q103))</f>
        <v>3.5841408820931105E-4</v>
      </c>
      <c r="CT104">
        <f>CT$2*EXP(- CT$1 * ($B104*_c+'Input spectra'!$Q103))</f>
        <v>2.4931218608575126E-4</v>
      </c>
      <c r="CU104">
        <f>CU$2*EXP(- CU$1 * ($B104*_c+'Input spectra'!$Q103))</f>
        <v>1.702171709498961E-4</v>
      </c>
      <c r="CV104">
        <f>CV$2*EXP(- CV$1 * ($B104*_c+'Input spectra'!$Q103))</f>
        <v>1.118825310765524E-4</v>
      </c>
      <c r="CW104">
        <f>CW$2*EXP(- CW$1 * ($B104*_c+'Input spectra'!$Q103))</f>
        <v>6.9089026389752676E-5</v>
      </c>
      <c r="CX104">
        <f>CX$2*EXP(- CX$1 * ($B104*_c+'Input spectra'!$Q103))</f>
        <v>3.8523149511729288E-5</v>
      </c>
      <c r="CY104">
        <f>CY$2*EXP(- CY$1 * ($B104*_c+'Input spectra'!$Q103))</f>
        <v>1.7911268576059089E-5</v>
      </c>
      <c r="CZ104">
        <f>CZ$2*EXP(- CZ$1 * ($B104*_c+'Input spectra'!$Q103))</f>
        <v>5.6044138426975749E-6</v>
      </c>
      <c r="DA104">
        <f>DA$2*EXP(- DA$1 * ($B104*_c+'Input spectra'!$Q103))</f>
        <v>3.559682049323302E-7</v>
      </c>
      <c r="DB104">
        <f>DB$2*EXP(- DB$1 * ($B104*_c+'Input spectra'!$Q103))</f>
        <v>0</v>
      </c>
      <c r="DC104">
        <f>DC$2*EXP(- DC$1 * ($B104*_c+'Input spectra'!$Q103))</f>
        <v>0</v>
      </c>
      <c r="DD104">
        <f>DD$2*EXP(- DD$1 * ($B104*_c+'Input spectra'!$Q103))</f>
        <v>0</v>
      </c>
      <c r="DE104">
        <f>DE$2*EXP(- DE$1 * ($B104*_c+'Input spectra'!$Q103))</f>
        <v>0</v>
      </c>
      <c r="DF104">
        <f>DF$2*EXP(- DF$1 * ($B104*_c+'Input spectra'!$Q103))</f>
        <v>0</v>
      </c>
      <c r="DG104">
        <f>DG$2*EXP(- DG$1 * ($B104*_c+'Input spectra'!$Q103))</f>
        <v>0</v>
      </c>
      <c r="DH104">
        <f>DH$2*EXP(- DH$1 * ($B104*_c+'Input spectra'!$Q103))</f>
        <v>0</v>
      </c>
      <c r="DI104">
        <f>DI$2*EXP(- DI$1 * ($B104*_c+'Input spectra'!$Q103))</f>
        <v>0</v>
      </c>
      <c r="DJ104">
        <f>DJ$2*EXP(- DJ$1 * ($B104*_c+'Input spectra'!$Q103))</f>
        <v>0</v>
      </c>
      <c r="DK104">
        <f>DK$2*EXP(- DK$1 * ($B104*_c+'Input spectra'!$Q103))</f>
        <v>0</v>
      </c>
      <c r="DL104">
        <f>DL$2*EXP(- DL$1 * ($B104*_c+'Input spectra'!$Q103))</f>
        <v>0</v>
      </c>
      <c r="DM104">
        <f>DM$2*EXP(- DM$1 * ($B104*_c+'Input spectra'!$Q103))</f>
        <v>0</v>
      </c>
      <c r="DN104">
        <f>DN$2*EXP(- DN$1 * ($B104*_c+'Input spectra'!$Q103))</f>
        <v>0</v>
      </c>
      <c r="DO104">
        <f>DO$2*EXP(- DO$1 * ($B104*_c+'Input spectra'!$Q103))</f>
        <v>0</v>
      </c>
      <c r="DP104">
        <f>DP$2*EXP(- DP$1 * ($B104*_c+'Input spectra'!$Q103))</f>
        <v>0</v>
      </c>
      <c r="DQ104">
        <f>DQ$2*EXP(- DQ$1 * ($B104*_c+'Input spectra'!$Q103))</f>
        <v>0</v>
      </c>
      <c r="DR104">
        <f>DR$2*EXP(- DR$1 * ($B104*_c+'Input spectra'!$Q103))</f>
        <v>0</v>
      </c>
      <c r="DS104">
        <f>DS$2*EXP(- DS$1 * ($B104*_c+'Input spectra'!$Q103))</f>
        <v>0</v>
      </c>
      <c r="DT104">
        <f>DT$2*EXP(- DT$1 * ($B104*_c+'Input spectra'!$Q103))</f>
        <v>0</v>
      </c>
      <c r="DU104">
        <f>DU$2*EXP(- DU$1 * ($B104*_c+'Input spectra'!$Q103))</f>
        <v>0</v>
      </c>
      <c r="DV104">
        <f>DV$2*EXP(- DV$1 * ($B104*_c+'Input spectra'!$Q103))</f>
        <v>0</v>
      </c>
      <c r="DW104">
        <f>DW$2*EXP(- DW$1 * ($B104*_c+'Input spectra'!$Q103))</f>
        <v>0</v>
      </c>
      <c r="DX104">
        <f>DX$2*EXP(- DX$1 * ($B104*_c+'Input spectra'!$Q103))</f>
        <v>0</v>
      </c>
      <c r="DY104">
        <f>DY$2*EXP(- DY$1 * ($B104*_c+'Input spectra'!$Q103))</f>
        <v>0</v>
      </c>
      <c r="DZ104">
        <f>DZ$2*EXP(- DZ$1 * ($B104*_c+'Input spectra'!$Q103))</f>
        <v>0</v>
      </c>
      <c r="EA104">
        <f>EA$2*EXP(- EA$1 * ($B104*_c+'Input spectra'!$Q103))</f>
        <v>0</v>
      </c>
      <c r="EB104">
        <f>EB$2*EXP(- EB$1 * ($B104*_c+'Input spectra'!$Q103))</f>
        <v>0</v>
      </c>
      <c r="EC104">
        <f>EC$2*EXP(- EC$1 * ($B104*_c+'Input spectra'!$Q103))</f>
        <v>0</v>
      </c>
      <c r="ED104">
        <f>ED$2*EXP(- ED$1 * ($B104*_c+'Input spectra'!$Q103))</f>
        <v>0</v>
      </c>
      <c r="EE104">
        <f>EE$2*EXP(- EE$1 * ($B104*_c+'Input spectra'!$Q103))</f>
        <v>0</v>
      </c>
      <c r="EF104">
        <f>EF$2*EXP(- EF$1 * ($B104*_c+'Input spectra'!$Q103))</f>
        <v>0</v>
      </c>
      <c r="EG104">
        <f>EG$2*EXP(- EG$1 * ($B104*_c+'Input spectra'!$Q103))</f>
        <v>0</v>
      </c>
      <c r="EH104">
        <f>EH$2*EXP(- EH$1 * ($B104*_c+'Input spectra'!$Q103))</f>
        <v>0</v>
      </c>
      <c r="EI104">
        <f>EI$2*EXP(- EI$1 * ($B104*_c+'Input spectra'!$Q103))</f>
        <v>0</v>
      </c>
      <c r="EJ104">
        <f>EJ$2*EXP(- EJ$1 * ($B104*_c+'Input spectra'!$Q103))</f>
        <v>0</v>
      </c>
      <c r="EK104">
        <f>EK$2*EXP(- EK$1 * ($B104*_c+'Input spectra'!$Q103))</f>
        <v>0</v>
      </c>
      <c r="EL104">
        <f>EL$2*EXP(- EL$1 * ($B104*_c+'Input spectra'!$Q103))</f>
        <v>0</v>
      </c>
      <c r="EM104">
        <f>EM$2*EXP(- EM$1 * ($B104*_c+'Input spectra'!$Q103))</f>
        <v>0</v>
      </c>
      <c r="EN104">
        <f>EN$2*EXP(- EN$1 * ($B104*_c+'Input spectra'!$Q103))</f>
        <v>0</v>
      </c>
      <c r="EO104">
        <f>EO$2*EXP(- EO$1 * ($B104*_c+'Input spectra'!$Q103))</f>
        <v>0</v>
      </c>
      <c r="EP104">
        <f>EP$2*EXP(- EP$1 * ($B104*_c+'Input spectra'!$Q103))</f>
        <v>0</v>
      </c>
      <c r="EQ104">
        <f>EQ$2*EXP(- EQ$1 * ($B104*_c+'Input spectra'!$Q103))</f>
        <v>0</v>
      </c>
      <c r="ER104">
        <f>ER$2*EXP(- ER$1 * ($B104*_c+'Input spectra'!$Q103))</f>
        <v>0</v>
      </c>
      <c r="ES104">
        <f>ES$2*EXP(- ES$1 * ($B104*_c+'Input spectra'!$Q103))</f>
        <v>0</v>
      </c>
      <c r="ET104">
        <f>ET$2*EXP(- ET$1 * ($B104*_c+'Input spectra'!$Q103))</f>
        <v>0</v>
      </c>
      <c r="EU104">
        <f>EU$2*EXP(- EU$1 * ($B104*_c+'Input spectra'!$Q103))</f>
        <v>0</v>
      </c>
      <c r="EV104">
        <f>EV$2*EXP(- EV$1 * ($B104*_c+'Input spectra'!$Q103))</f>
        <v>0</v>
      </c>
      <c r="EW104">
        <f>EW$2*EXP(- EW$1 * ($B104*_c+'Input spectra'!$Q103))</f>
        <v>0</v>
      </c>
      <c r="EY104">
        <f t="shared" si="1"/>
        <v>0.87923771364024395</v>
      </c>
      <c r="FB104">
        <f>(1-EXP(-(B104*_c+'Input spectra'!$Q103)*_t))/2</f>
        <v>1.1184386486887743E-2</v>
      </c>
      <c r="FC104">
        <f>LN(1-FB104)/(-(B104*_c+'Input spectra'!$Q103))</f>
        <v>0.24858610836669831</v>
      </c>
    </row>
    <row r="105" spans="1:159" x14ac:dyDescent="0.25">
      <c r="A105">
        <v>790</v>
      </c>
      <c r="B105">
        <f>'Input spectra'!B104</f>
        <v>0</v>
      </c>
      <c r="C105">
        <f>C$2*EXP(- C$1 * ($B105*_c+'Input spectra'!$Q104))</f>
        <v>2.0653927966864227E-2</v>
      </c>
      <c r="D105">
        <f>D$2*EXP(- D$1 * ($B105*_c+'Input spectra'!$Q104))</f>
        <v>2.0411220311339597E-2</v>
      </c>
      <c r="E105">
        <f>E$2*EXP(- E$1 * ($B105*_c+'Input spectra'!$Q104))</f>
        <v>2.0170279197837811E-2</v>
      </c>
      <c r="F105">
        <f>F$2*EXP(- F$1 * ($B105*_c+'Input spectra'!$Q104))</f>
        <v>1.9931093640441593E-2</v>
      </c>
      <c r="G105">
        <f>G$2*EXP(- G$1 * ($B105*_c+'Input spectra'!$Q104))</f>
        <v>1.9693652716342842E-2</v>
      </c>
      <c r="H105">
        <f>H$2*EXP(- H$1 * ($B105*_c+'Input spectra'!$Q104))</f>
        <v>1.9457945565497112E-2</v>
      </c>
      <c r="I105">
        <f>I$2*EXP(- I$1 * ($B105*_c+'Input spectra'!$Q104))</f>
        <v>1.9223961390279865E-2</v>
      </c>
      <c r="J105">
        <f>J$2*EXP(- J$1 * ($B105*_c+'Input spectra'!$Q104))</f>
        <v>1.8991689455144581E-2</v>
      </c>
      <c r="K105">
        <f>K$2*EXP(- K$1 * ($B105*_c+'Input spectra'!$Q104))</f>
        <v>1.8761119086282658E-2</v>
      </c>
      <c r="L105">
        <f>L$2*EXP(- L$1 * ($B105*_c+'Input spectra'!$Q104))</f>
        <v>1.8532239671285151E-2</v>
      </c>
      <c r="M105">
        <f>M$2*EXP(- M$1 * ($B105*_c+'Input spectra'!$Q104))</f>
        <v>1.8305040658806261E-2</v>
      </c>
      <c r="N105">
        <f>N$2*EXP(- N$1 * ($B105*_c+'Input spectra'!$Q104))</f>
        <v>1.8079511558228629E-2</v>
      </c>
      <c r="O105">
        <f>O$2*EXP(- O$1 * ($B105*_c+'Input spectra'!$Q104))</f>
        <v>1.7855641939330435E-2</v>
      </c>
      <c r="P105">
        <f>P$2*EXP(- P$1 * ($B105*_c+'Input spectra'!$Q104))</f>
        <v>1.7633421431954215E-2</v>
      </c>
      <c r="Q105">
        <f>Q$2*EXP(- Q$1 * ($B105*_c+'Input spectra'!$Q104))</f>
        <v>1.7412839725677448E-2</v>
      </c>
      <c r="R105">
        <f>R$2*EXP(- R$1 * ($B105*_c+'Input spectra'!$Q104))</f>
        <v>1.719388656948493E-2</v>
      </c>
      <c r="S105">
        <f>S$2*EXP(- S$1 * ($B105*_c+'Input spectra'!$Q104))</f>
        <v>1.6976551771442843E-2</v>
      </c>
      <c r="T105">
        <f>T$2*EXP(- T$1 * ($B105*_c+'Input spectra'!$Q104))</f>
        <v>1.6760825198374553E-2</v>
      </c>
      <c r="U105">
        <f>U$2*EXP(- U$1 * ($B105*_c+'Input spectra'!$Q104))</f>
        <v>1.6546696775538182E-2</v>
      </c>
      <c r="V105">
        <f>V$2*EXP(- V$1 * ($B105*_c+'Input spectra'!$Q104))</f>
        <v>1.6334156486305831E-2</v>
      </c>
      <c r="W105">
        <f>W$2*EXP(- W$1 * ($B105*_c+'Input spectra'!$Q104))</f>
        <v>1.6123194371844535E-2</v>
      </c>
      <c r="X105">
        <f>X$2*EXP(- X$1 * ($B105*_c+'Input spectra'!$Q104))</f>
        <v>1.5913800530798914E-2</v>
      </c>
      <c r="Y105">
        <f>Y$2*EXP(- Y$1 * ($B105*_c+'Input spectra'!$Q104))</f>
        <v>1.5705965118975512E-2</v>
      </c>
      <c r="Z105">
        <f>Z$2*EXP(- Z$1 * ($B105*_c+'Input spectra'!$Q104))</f>
        <v>1.5499678349028795E-2</v>
      </c>
      <c r="AA105">
        <f>AA$2*EXP(- AA$1 * ($B105*_c+'Input spectra'!$Q104))</f>
        <v>1.5294930490148836E-2</v>
      </c>
      <c r="AB105">
        <f>AB$2*EXP(- AB$1 * ($B105*_c+'Input spectra'!$Q104))</f>
        <v>1.5091711867750658E-2</v>
      </c>
      <c r="AC105">
        <f>AC$2*EXP(- AC$1 * ($B105*_c+'Input spectra'!$Q104))</f>
        <v>1.4890012863165212E-2</v>
      </c>
      <c r="AD105">
        <f>AD$2*EXP(- AD$1 * ($B105*_c+'Input spectra'!$Q104))</f>
        <v>1.4689823913332022E-2</v>
      </c>
      <c r="AE105">
        <f>AE$2*EXP(- AE$1 * ($B105*_c+'Input spectra'!$Q104))</f>
        <v>1.4491135510493454E-2</v>
      </c>
      <c r="AF105">
        <f>AF$2*EXP(- AF$1 * ($B105*_c+'Input spectra'!$Q104))</f>
        <v>1.4293938201890581E-2</v>
      </c>
      <c r="AG105">
        <f>AG$2*EXP(- AG$1 * ($B105*_c+'Input spectra'!$Q104))</f>
        <v>1.4098222589460732E-2</v>
      </c>
      <c r="AH105">
        <f>AH$2*EXP(- AH$1 * ($B105*_c+'Input spectra'!$Q104))</f>
        <v>1.3903979329536584E-2</v>
      </c>
      <c r="AI105">
        <f>AI$2*EXP(- AI$1 * ($B105*_c+'Input spectra'!$Q104))</f>
        <v>1.371119913254689E-2</v>
      </c>
      <c r="AJ105">
        <f>AJ$2*EXP(- AJ$1 * ($B105*_c+'Input spectra'!$Q104))</f>
        <v>1.3519872762718784E-2</v>
      </c>
      <c r="AK105">
        <f>AK$2*EXP(- AK$1 * ($B105*_c+'Input spectra'!$Q104))</f>
        <v>1.3329991037781689E-2</v>
      </c>
      <c r="AL105">
        <f>AL$2*EXP(- AL$1 * ($B105*_c+'Input spectra'!$Q104))</f>
        <v>1.3141544828672776E-2</v>
      </c>
      <c r="AM105">
        <f>AM$2*EXP(- AM$1 * ($B105*_c+'Input spectra'!$Q104))</f>
        <v>1.2954525059243998E-2</v>
      </c>
      <c r="AN105">
        <f>AN$2*EXP(- AN$1 * ($B105*_c+'Input spectra'!$Q104))</f>
        <v>1.2768922705970711E-2</v>
      </c>
      <c r="AO105">
        <f>AO$2*EXP(- AO$1 * ($B105*_c+'Input spectra'!$Q104))</f>
        <v>1.2584728797661796E-2</v>
      </c>
      <c r="AP105">
        <f>AP$2*EXP(- AP$1 * ($B105*_c+'Input spectra'!$Q104))</f>
        <v>1.2401934415171364E-2</v>
      </c>
      <c r="AQ105">
        <f>AQ$2*EXP(- AQ$1 * ($B105*_c+'Input spectra'!$Q104))</f>
        <v>1.2220530691111982E-2</v>
      </c>
      <c r="AR105">
        <f>AR$2*EXP(- AR$1 * ($B105*_c+'Input spectra'!$Q104))</f>
        <v>1.2040508809569438E-2</v>
      </c>
      <c r="AS105">
        <f>AS$2*EXP(- AS$1 * ($B105*_c+'Input spectra'!$Q104))</f>
        <v>1.1861860005818977E-2</v>
      </c>
      <c r="AT105">
        <f>AT$2*EXP(- AT$1 * ($B105*_c+'Input spectra'!$Q104))</f>
        <v>1.1684575566043146E-2</v>
      </c>
      <c r="AU105">
        <f>AU$2*EXP(- AU$1 * ($B105*_c+'Input spectra'!$Q104))</f>
        <v>1.1508646827051021E-2</v>
      </c>
      <c r="AV105">
        <f>AV$2*EXP(- AV$1 * ($B105*_c+'Input spectra'!$Q104))</f>
        <v>1.1334065175999036E-2</v>
      </c>
      <c r="AW105">
        <f>AW$2*EXP(- AW$1 * ($B105*_c+'Input spectra'!$Q104))</f>
        <v>1.0074836440073608E-2</v>
      </c>
      <c r="AX105">
        <f>AX$2*EXP(- AX$1 * ($B105*_c+'Input spectra'!$Q104))</f>
        <v>8.6083613632465337E-3</v>
      </c>
      <c r="AY105">
        <f>AY$2*EXP(- AY$1 * ($B105*_c+'Input spectra'!$Q104))</f>
        <v>7.7488638454595573E-3</v>
      </c>
      <c r="AZ105">
        <f>AZ$2*EXP(- AZ$1 * ($B105*_c+'Input spectra'!$Q104))</f>
        <v>7.0978588368920039E-3</v>
      </c>
      <c r="BA105">
        <f>BA$2*EXP(- BA$1 * ($B105*_c+'Input spectra'!$Q104))</f>
        <v>6.5659522329752622E-3</v>
      </c>
      <c r="BB105">
        <f>BB$2*EXP(- BB$1 * ($B105*_c+'Input spectra'!$Q104))</f>
        <v>6.1143959556028546E-3</v>
      </c>
      <c r="BC105">
        <f>BC$2*EXP(- BC$1 * ($B105*_c+'Input spectra'!$Q104))</f>
        <v>5.7219591803611336E-3</v>
      </c>
      <c r="BD105">
        <f>BD$2*EXP(- BD$1 * ($B105*_c+'Input spectra'!$Q104))</f>
        <v>5.3754071515837686E-3</v>
      </c>
      <c r="BE105">
        <f>BE$2*EXP(- BE$1 * ($B105*_c+'Input spectra'!$Q104))</f>
        <v>5.0657791610624744E-3</v>
      </c>
      <c r="BF105">
        <f>BF$2*EXP(- BF$1 * ($B105*_c+'Input spectra'!$Q104))</f>
        <v>4.7866491305116185E-3</v>
      </c>
      <c r="BG105">
        <f>BG$2*EXP(- BG$1 * ($B105*_c+'Input spectra'!$Q104))</f>
        <v>4.5332096029552706E-3</v>
      </c>
      <c r="BH105">
        <f>BH$2*EXP(- BH$1 * ($B105*_c+'Input spectra'!$Q104))</f>
        <v>4.3017458425093557E-3</v>
      </c>
      <c r="BI105">
        <f>BI$2*EXP(- BI$1 * ($B105*_c+'Input spectra'!$Q104))</f>
        <v>4.0893134101080992E-3</v>
      </c>
      <c r="BJ105">
        <f>BJ$2*EXP(- BJ$1 * ($B105*_c+'Input spectra'!$Q104))</f>
        <v>3.8935299914678182E-3</v>
      </c>
      <c r="BK105">
        <f>BK$2*EXP(- BK$1 * ($B105*_c+'Input spectra'!$Q104))</f>
        <v>3.7124352460458695E-3</v>
      </c>
      <c r="BL105">
        <f>BL$2*EXP(- BL$1 * ($B105*_c+'Input spectra'!$Q104))</f>
        <v>3.54439313184074E-3</v>
      </c>
      <c r="BM105">
        <f>BM$2*EXP(- BM$1 * ($B105*_c+'Input spectra'!$Q104))</f>
        <v>3.388021827887036E-3</v>
      </c>
      <c r="BN105">
        <f>BN$2*EXP(- BN$1 * ($B105*_c+'Input spectra'!$Q104))</f>
        <v>3.242142199285042E-3</v>
      </c>
      <c r="BO105">
        <f>BO$2*EXP(- BO$1 * ($B105*_c+'Input spectra'!$Q104))</f>
        <v>3.1057390838395583E-3</v>
      </c>
      <c r="BP105">
        <f>BP$2*EXP(- BP$1 * ($B105*_c+'Input spectra'!$Q104))</f>
        <v>2.9779316678652814E-3</v>
      </c>
      <c r="BQ105">
        <f>BQ$2*EXP(- BQ$1 * ($B105*_c+'Input spectra'!$Q104))</f>
        <v>2.8579504470071706E-3</v>
      </c>
      <c r="BR105">
        <f>BR$2*EXP(- BR$1 * ($B105*_c+'Input spectra'!$Q104))</f>
        <v>2.7451190502535638E-3</v>
      </c>
      <c r="BS105">
        <f>BS$2*EXP(- BS$1 * ($B105*_c+'Input spectra'!$Q104))</f>
        <v>2.6388397172340474E-3</v>
      </c>
      <c r="BT105">
        <f>BT$2*EXP(- BT$1 * ($B105*_c+'Input spectra'!$Q104))</f>
        <v>2.5385815619840967E-3</v>
      </c>
      <c r="BU105">
        <f>BU$2*EXP(- BU$1 * ($B105*_c+'Input spectra'!$Q104))</f>
        <v>2.4438709912772707E-3</v>
      </c>
      <c r="BV105">
        <f>BV$2*EXP(- BV$1 * ($B105*_c+'Input spectra'!$Q104))</f>
        <v>2.3542838096056356E-3</v>
      </c>
      <c r="BW105">
        <f>BW$2*EXP(- BW$1 * ($B105*_c+'Input spectra'!$Q104))</f>
        <v>2.2694386593622639E-3</v>
      </c>
      <c r="BX105">
        <f>BX$2*EXP(- BX$1 * ($B105*_c+'Input spectra'!$Q104))</f>
        <v>2.1889915288285369E-3</v>
      </c>
      <c r="BY105">
        <f>BY$2*EXP(- BY$1 * ($B105*_c+'Input spectra'!$Q104))</f>
        <v>2.1126311221021372E-3</v>
      </c>
      <c r="BZ105">
        <f>BZ$2*EXP(- BZ$1 * ($B105*_c+'Input spectra'!$Q104))</f>
        <v>2.0400749307504205E-3</v>
      </c>
      <c r="CA105">
        <f>CA$2*EXP(- CA$1 * ($B105*_c+'Input spectra'!$Q104))</f>
        <v>1.9710658812531431E-3</v>
      </c>
      <c r="CB105">
        <f>CB$2*EXP(- CB$1 * ($B105*_c+'Input spectra'!$Q104))</f>
        <v>1.9053694583302783E-3</v>
      </c>
      <c r="CC105">
        <f>CC$2*EXP(- CC$1 * ($B105*_c+'Input spectra'!$Q104))</f>
        <v>1.8427712242253718E-3</v>
      </c>
      <c r="CD105">
        <f>CD$2*EXP(- CD$1 * ($B105*_c+'Input spectra'!$Q104))</f>
        <v>1.7830746694901063E-3</v>
      </c>
      <c r="CE105">
        <f>CE$2*EXP(- CE$1 * ($B105*_c+'Input spectra'!$Q104))</f>
        <v>1.7260993429127037E-3</v>
      </c>
      <c r="CF105">
        <f>CF$2*EXP(- CF$1 * ($B105*_c+'Input spectra'!$Q104))</f>
        <v>1.6716792177681405E-3</v>
      </c>
      <c r="CG105">
        <f>CG$2*EXP(- CG$1 * ($B105*_c+'Input spectra'!$Q104))</f>
        <v>1.6196612591431181E-3</v>
      </c>
      <c r="CH105">
        <f>CH$2*EXP(- CH$1 * ($B105*_c+'Input spectra'!$Q104))</f>
        <v>1.5699041631502359E-3</v>
      </c>
      <c r="CI105">
        <f>CI$2*EXP(- CI$1 * ($B105*_c+'Input spectra'!$Q104))</f>
        <v>1.5222772437296303E-3</v>
      </c>
      <c r="CJ105">
        <f>CJ$2*EXP(- CJ$1 * ($B105*_c+'Input spectra'!$Q104))</f>
        <v>1.476659446696445E-3</v>
      </c>
      <c r="CK105">
        <f>CK$2*EXP(- CK$1 * ($B105*_c+'Input spectra'!$Q104))</f>
        <v>1.4329384739231654E-3</v>
      </c>
      <c r="CL105">
        <f>CL$2*EXP(- CL$1 * ($B105*_c+'Input spectra'!$Q104))</f>
        <v>1.391010003196361E-3</v>
      </c>
      <c r="CM105">
        <f>CM$2*EXP(- CM$1 * ($B105*_c+'Input spectra'!$Q104))</f>
        <v>1.3507769914736839E-3</v>
      </c>
      <c r="CN105">
        <f>CN$2*EXP(- CN$1 * ($B105*_c+'Input spectra'!$Q104))</f>
        <v>1.3121490510794734E-3</v>
      </c>
      <c r="CO105">
        <f>CO$2*EXP(- CO$1 * ($B105*_c+'Input spectra'!$Q104))</f>
        <v>1.2750418898871865E-3</v>
      </c>
      <c r="CP105">
        <f>CP$2*EXP(- CP$1 * ($B105*_c+'Input spectra'!$Q104))</f>
        <v>1.2393768078003819E-3</v>
      </c>
      <c r="CQ105">
        <f>CQ$2*EXP(- CQ$1 * ($B105*_c+'Input spectra'!$Q104))</f>
        <v>7.9789713256379631E-4</v>
      </c>
      <c r="CR105">
        <f>CR$2*EXP(- CR$1 * ($B105*_c+'Input spectra'!$Q104))</f>
        <v>5.1820811790778752E-4</v>
      </c>
      <c r="CS105">
        <f>CS$2*EXP(- CS$1 * ($B105*_c+'Input spectra'!$Q104))</f>
        <v>3.5885239786980394E-4</v>
      </c>
      <c r="CT105">
        <f>CT$2*EXP(- CT$1 * ($B105*_c+'Input spectra'!$Q104))</f>
        <v>2.4962031897272929E-4</v>
      </c>
      <c r="CU105">
        <f>CU$2*EXP(- CU$1 * ($B105*_c+'Input spectra'!$Q104))</f>
        <v>1.7042976365885058E-4</v>
      </c>
      <c r="CV105">
        <f>CV$2*EXP(- CV$1 * ($B105*_c+'Input spectra'!$Q104))</f>
        <v>1.1202372324414401E-4</v>
      </c>
      <c r="CW105">
        <f>CW$2*EXP(- CW$1 * ($B105*_c+'Input spectra'!$Q104))</f>
        <v>6.9177113945798914E-5</v>
      </c>
      <c r="CX105">
        <f>CX$2*EXP(- CX$1 * ($B105*_c+'Input spectra'!$Q104))</f>
        <v>3.8572767507444761E-5</v>
      </c>
      <c r="CY105">
        <f>CY$2*EXP(- CY$1 * ($B105*_c+'Input spectra'!$Q104))</f>
        <v>1.7934571553054862E-5</v>
      </c>
      <c r="CZ105">
        <f>CZ$2*EXP(- CZ$1 * ($B105*_c+'Input spectra'!$Q104))</f>
        <v>5.6117782780669711E-6</v>
      </c>
      <c r="DA105">
        <f>DA$2*EXP(- DA$1 * ($B105*_c+'Input spectra'!$Q104))</f>
        <v>3.5644059644752358E-7</v>
      </c>
      <c r="DB105">
        <f>DB$2*EXP(- DB$1 * ($B105*_c+'Input spectra'!$Q104))</f>
        <v>0</v>
      </c>
      <c r="DC105">
        <f>DC$2*EXP(- DC$1 * ($B105*_c+'Input spectra'!$Q104))</f>
        <v>0</v>
      </c>
      <c r="DD105">
        <f>DD$2*EXP(- DD$1 * ($B105*_c+'Input spectra'!$Q104))</f>
        <v>0</v>
      </c>
      <c r="DE105">
        <f>DE$2*EXP(- DE$1 * ($B105*_c+'Input spectra'!$Q104))</f>
        <v>0</v>
      </c>
      <c r="DF105">
        <f>DF$2*EXP(- DF$1 * ($B105*_c+'Input spectra'!$Q104))</f>
        <v>0</v>
      </c>
      <c r="DG105">
        <f>DG$2*EXP(- DG$1 * ($B105*_c+'Input spectra'!$Q104))</f>
        <v>0</v>
      </c>
      <c r="DH105">
        <f>DH$2*EXP(- DH$1 * ($B105*_c+'Input spectra'!$Q104))</f>
        <v>0</v>
      </c>
      <c r="DI105">
        <f>DI$2*EXP(- DI$1 * ($B105*_c+'Input spectra'!$Q104))</f>
        <v>0</v>
      </c>
      <c r="DJ105">
        <f>DJ$2*EXP(- DJ$1 * ($B105*_c+'Input spectra'!$Q104))</f>
        <v>0</v>
      </c>
      <c r="DK105">
        <f>DK$2*EXP(- DK$1 * ($B105*_c+'Input spectra'!$Q104))</f>
        <v>0</v>
      </c>
      <c r="DL105">
        <f>DL$2*EXP(- DL$1 * ($B105*_c+'Input spectra'!$Q104))</f>
        <v>0</v>
      </c>
      <c r="DM105">
        <f>DM$2*EXP(- DM$1 * ($B105*_c+'Input spectra'!$Q104))</f>
        <v>0</v>
      </c>
      <c r="DN105">
        <f>DN$2*EXP(- DN$1 * ($B105*_c+'Input spectra'!$Q104))</f>
        <v>0</v>
      </c>
      <c r="DO105">
        <f>DO$2*EXP(- DO$1 * ($B105*_c+'Input spectra'!$Q104))</f>
        <v>0</v>
      </c>
      <c r="DP105">
        <f>DP$2*EXP(- DP$1 * ($B105*_c+'Input spectra'!$Q104))</f>
        <v>0</v>
      </c>
      <c r="DQ105">
        <f>DQ$2*EXP(- DQ$1 * ($B105*_c+'Input spectra'!$Q104))</f>
        <v>0</v>
      </c>
      <c r="DR105">
        <f>DR$2*EXP(- DR$1 * ($B105*_c+'Input spectra'!$Q104))</f>
        <v>0</v>
      </c>
      <c r="DS105">
        <f>DS$2*EXP(- DS$1 * ($B105*_c+'Input spectra'!$Q104))</f>
        <v>0</v>
      </c>
      <c r="DT105">
        <f>DT$2*EXP(- DT$1 * ($B105*_c+'Input spectra'!$Q104))</f>
        <v>0</v>
      </c>
      <c r="DU105">
        <f>DU$2*EXP(- DU$1 * ($B105*_c+'Input spectra'!$Q104))</f>
        <v>0</v>
      </c>
      <c r="DV105">
        <f>DV$2*EXP(- DV$1 * ($B105*_c+'Input spectra'!$Q104))</f>
        <v>0</v>
      </c>
      <c r="DW105">
        <f>DW$2*EXP(- DW$1 * ($B105*_c+'Input spectra'!$Q104))</f>
        <v>0</v>
      </c>
      <c r="DX105">
        <f>DX$2*EXP(- DX$1 * ($B105*_c+'Input spectra'!$Q104))</f>
        <v>0</v>
      </c>
      <c r="DY105">
        <f>DY$2*EXP(- DY$1 * ($B105*_c+'Input spectra'!$Q104))</f>
        <v>0</v>
      </c>
      <c r="DZ105">
        <f>DZ$2*EXP(- DZ$1 * ($B105*_c+'Input spectra'!$Q104))</f>
        <v>0</v>
      </c>
      <c r="EA105">
        <f>EA$2*EXP(- EA$1 * ($B105*_c+'Input spectra'!$Q104))</f>
        <v>0</v>
      </c>
      <c r="EB105">
        <f>EB$2*EXP(- EB$1 * ($B105*_c+'Input spectra'!$Q104))</f>
        <v>0</v>
      </c>
      <c r="EC105">
        <f>EC$2*EXP(- EC$1 * ($B105*_c+'Input spectra'!$Q104))</f>
        <v>0</v>
      </c>
      <c r="ED105">
        <f>ED$2*EXP(- ED$1 * ($B105*_c+'Input spectra'!$Q104))</f>
        <v>0</v>
      </c>
      <c r="EE105">
        <f>EE$2*EXP(- EE$1 * ($B105*_c+'Input spectra'!$Q104))</f>
        <v>0</v>
      </c>
      <c r="EF105">
        <f>EF$2*EXP(- EF$1 * ($B105*_c+'Input spectra'!$Q104))</f>
        <v>0</v>
      </c>
      <c r="EG105">
        <f>EG$2*EXP(- EG$1 * ($B105*_c+'Input spectra'!$Q104))</f>
        <v>0</v>
      </c>
      <c r="EH105">
        <f>EH$2*EXP(- EH$1 * ($B105*_c+'Input spectra'!$Q104))</f>
        <v>0</v>
      </c>
      <c r="EI105">
        <f>EI$2*EXP(- EI$1 * ($B105*_c+'Input spectra'!$Q104))</f>
        <v>0</v>
      </c>
      <c r="EJ105">
        <f>EJ$2*EXP(- EJ$1 * ($B105*_c+'Input spectra'!$Q104))</f>
        <v>0</v>
      </c>
      <c r="EK105">
        <f>EK$2*EXP(- EK$1 * ($B105*_c+'Input spectra'!$Q104))</f>
        <v>0</v>
      </c>
      <c r="EL105">
        <f>EL$2*EXP(- EL$1 * ($B105*_c+'Input spectra'!$Q104))</f>
        <v>0</v>
      </c>
      <c r="EM105">
        <f>EM$2*EXP(- EM$1 * ($B105*_c+'Input spectra'!$Q104))</f>
        <v>0</v>
      </c>
      <c r="EN105">
        <f>EN$2*EXP(- EN$1 * ($B105*_c+'Input spectra'!$Q104))</f>
        <v>0</v>
      </c>
      <c r="EO105">
        <f>EO$2*EXP(- EO$1 * ($B105*_c+'Input spectra'!$Q104))</f>
        <v>0</v>
      </c>
      <c r="EP105">
        <f>EP$2*EXP(- EP$1 * ($B105*_c+'Input spectra'!$Q104))</f>
        <v>0</v>
      </c>
      <c r="EQ105">
        <f>EQ$2*EXP(- EQ$1 * ($B105*_c+'Input spectra'!$Q104))</f>
        <v>0</v>
      </c>
      <c r="ER105">
        <f>ER$2*EXP(- ER$1 * ($B105*_c+'Input spectra'!$Q104))</f>
        <v>0</v>
      </c>
      <c r="ES105">
        <f>ES$2*EXP(- ES$1 * ($B105*_c+'Input spectra'!$Q104))</f>
        <v>0</v>
      </c>
      <c r="ET105">
        <f>ET$2*EXP(- ET$1 * ($B105*_c+'Input spectra'!$Q104))</f>
        <v>0</v>
      </c>
      <c r="EU105">
        <f>EU$2*EXP(- EU$1 * ($B105*_c+'Input spectra'!$Q104))</f>
        <v>0</v>
      </c>
      <c r="EV105">
        <f>EV$2*EXP(- EV$1 * ($B105*_c+'Input spectra'!$Q104))</f>
        <v>0</v>
      </c>
      <c r="EW105">
        <f>EW$2*EXP(- EW$1 * ($B105*_c+'Input spectra'!$Q104))</f>
        <v>0</v>
      </c>
      <c r="EY105">
        <f t="shared" si="1"/>
        <v>0.8795518464383818</v>
      </c>
      <c r="FB105">
        <f>(1-EXP(-(B105*_c+'Input spectra'!$Q104)*_t))/2</f>
        <v>1.1152608096920924E-2</v>
      </c>
      <c r="FC105">
        <f>LN(1-FB105)/(-(B105*_c+'Input spectra'!$Q104))</f>
        <v>0.24859017116271964</v>
      </c>
    </row>
    <row r="106" spans="1:159" x14ac:dyDescent="0.25">
      <c r="A106">
        <v>795</v>
      </c>
      <c r="B106">
        <f>'Input spectra'!B105</f>
        <v>0</v>
      </c>
      <c r="C106">
        <f>C$2*EXP(- C$1 * ($B106*_c+'Input spectra'!$Q105))</f>
        <v>2.0653927966864227E-2</v>
      </c>
      <c r="D106">
        <f>D$2*EXP(- D$1 * ($B106*_c+'Input spectra'!$Q105))</f>
        <v>2.0411212762584466E-2</v>
      </c>
      <c r="E106">
        <f>E$2*EXP(- E$1 * ($B106*_c+'Input spectra'!$Q105))</f>
        <v>2.0170264278546551E-2</v>
      </c>
      <c r="F106">
        <f>F$2*EXP(- F$1 * ($B106*_c+'Input spectra'!$Q105))</f>
        <v>1.9931071526885311E-2</v>
      </c>
      <c r="G106">
        <f>G$2*EXP(- G$1 * ($B106*_c+'Input spectra'!$Q105))</f>
        <v>1.9693623582860916E-2</v>
      </c>
      <c r="H106">
        <f>H$2*EXP(- H$1 * ($B106*_c+'Input spectra'!$Q105))</f>
        <v>1.9457909584513239E-2</v>
      </c>
      <c r="I106">
        <f>I$2*EXP(- I$1 * ($B106*_c+'Input spectra'!$Q105))</f>
        <v>1.9223918732317987E-2</v>
      </c>
      <c r="J106">
        <f>J$2*EXP(- J$1 * ($B106*_c+'Input spectra'!$Q105))</f>
        <v>1.8991640288844688E-2</v>
      </c>
      <c r="K106">
        <f>K$2*EXP(- K$1 * ($B106*_c+'Input spectra'!$Q105))</f>
        <v>1.8761063578416507E-2</v>
      </c>
      <c r="L106">
        <f>L$2*EXP(- L$1 * ($B106*_c+'Input spectra'!$Q105))</f>
        <v>1.8532177986771835E-2</v>
      </c>
      <c r="M106">
        <f>M$2*EXP(- M$1 * ($B106*_c+'Input spectra'!$Q105))</f>
        <v>1.8304972960727698E-2</v>
      </c>
      <c r="N106">
        <f>N$2*EXP(- N$1 * ($B106*_c+'Input spectra'!$Q105))</f>
        <v>1.8079438007844922E-2</v>
      </c>
      <c r="O106">
        <f>O$2*EXP(- O$1 * ($B106*_c+'Input spectra'!$Q105))</f>
        <v>1.7855562696095117E-2</v>
      </c>
      <c r="P106">
        <f>P$2*EXP(- P$1 * ($B106*_c+'Input spectra'!$Q105))</f>
        <v>1.7633336653529397E-2</v>
      </c>
      <c r="Q106">
        <f>Q$2*EXP(- Q$1 * ($B106*_c+'Input spectra'!$Q105))</f>
        <v>1.7412749567948849E-2</v>
      </c>
      <c r="R106">
        <f>R$2*EXP(- R$1 * ($B106*_c+'Input spectra'!$Q105))</f>
        <v>1.7193791186576809E-2</v>
      </c>
      <c r="S106">
        <f>S$2*EXP(- S$1 * ($B106*_c+'Input spectra'!$Q105))</f>
        <v>1.6976451315732805E-2</v>
      </c>
      <c r="T106">
        <f>T$2*EXP(- T$1 * ($B106*_c+'Input spectra'!$Q105))</f>
        <v>1.6760719820508269E-2</v>
      </c>
      <c r="U106">
        <f>U$2*EXP(- U$1 * ($B106*_c+'Input spectra'!$Q105))</f>
        <v>1.6546586624443981E-2</v>
      </c>
      <c r="V106">
        <f>V$2*EXP(- V$1 * ($B106*_c+'Input spectra'!$Q105))</f>
        <v>1.6334041709209199E-2</v>
      </c>
      <c r="W106">
        <f>W$2*EXP(- W$1 * ($B106*_c+'Input spectra'!$Q105))</f>
        <v>1.6123075114282511E-2</v>
      </c>
      <c r="X106">
        <f>X$2*EXP(- X$1 * ($B106*_c+'Input spectra'!$Q105))</f>
        <v>1.5913676936634379E-2</v>
      </c>
      <c r="Y106">
        <f>Y$2*EXP(- Y$1 * ($B106*_c+'Input spectra'!$Q105))</f>
        <v>1.5705837330411365E-2</v>
      </c>
      <c r="Z106">
        <f>Z$2*EXP(- Z$1 * ($B106*_c+'Input spectra'!$Q105))</f>
        <v>1.5499546506622037E-2</v>
      </c>
      <c r="AA106">
        <f>AA$2*EXP(- AA$1 * ($B106*_c+'Input spectra'!$Q105))</f>
        <v>1.5294794732824548E-2</v>
      </c>
      <c r="AB106">
        <f>AB$2*EXP(- AB$1 * ($B106*_c+'Input spectra'!$Q105))</f>
        <v>1.5091572332815882E-2</v>
      </c>
      <c r="AC106">
        <f>AC$2*EXP(- AC$1 * ($B106*_c+'Input spectra'!$Q105))</f>
        <v>1.4889869686322717E-2</v>
      </c>
      <c r="AD106">
        <f>AD$2*EXP(- AD$1 * ($B106*_c+'Input spectra'!$Q105))</f>
        <v>1.4689677228693989E-2</v>
      </c>
      <c r="AE106">
        <f>AE$2*EXP(- AE$1 * ($B106*_c+'Input spectra'!$Q105))</f>
        <v>1.449098545059504E-2</v>
      </c>
      <c r="AF106">
        <f>AF$2*EXP(- AF$1 * ($B106*_c+'Input spectra'!$Q105))</f>
        <v>1.429378489770341E-2</v>
      </c>
      <c r="AG106">
        <f>AG$2*EXP(- AG$1 * ($B106*_c+'Input spectra'!$Q105))</f>
        <v>1.4098066170406256E-2</v>
      </c>
      <c r="AH106">
        <f>AH$2*EXP(- AH$1 * ($B106*_c+'Input spectra'!$Q105))</f>
        <v>1.3903819923499379E-2</v>
      </c>
      <c r="AI106">
        <f>AI$2*EXP(- AI$1 * ($B106*_c+'Input spectra'!$Q105))</f>
        <v>1.3711036865887833E-2</v>
      </c>
      <c r="AJ106">
        <f>AJ$2*EXP(- AJ$1 * ($B106*_c+'Input spectra'!$Q105))</f>
        <v>1.3519707760288135E-2</v>
      </c>
      <c r="AK106">
        <f>AK$2*EXP(- AK$1 * ($B106*_c+'Input spectra'!$Q105))</f>
        <v>1.3329823422932086E-2</v>
      </c>
      <c r="AL106">
        <f>AL$2*EXP(- AL$1 * ($B106*_c+'Input spectra'!$Q105))</f>
        <v>1.3141374723272137E-2</v>
      </c>
      <c r="AM106">
        <f>AM$2*EXP(- AM$1 * ($B106*_c+'Input spectra'!$Q105))</f>
        <v>1.2954352583688315E-2</v>
      </c>
      <c r="AN106">
        <f>AN$2*EXP(- AN$1 * ($B106*_c+'Input spectra'!$Q105))</f>
        <v>1.2768747979196754E-2</v>
      </c>
      <c r="AO106">
        <f>AO$2*EXP(- AO$1 * ($B106*_c+'Input spectra'!$Q105))</f>
        <v>1.2584551937159742E-2</v>
      </c>
      <c r="AP106">
        <f>AP$2*EXP(- AP$1 * ($B106*_c+'Input spectra'!$Q105))</f>
        <v>1.2401755536997299E-2</v>
      </c>
      <c r="AQ106">
        <f>AQ$2*EXP(- AQ$1 * ($B106*_c+'Input spectra'!$Q105))</f>
        <v>1.2220349909900353E-2</v>
      </c>
      <c r="AR106">
        <f>AR$2*EXP(- AR$1 * ($B106*_c+'Input spectra'!$Q105))</f>
        <v>1.2040326238545366E-2</v>
      </c>
      <c r="AS106">
        <f>AS$2*EXP(- AS$1 * ($B106*_c+'Input spectra'!$Q105))</f>
        <v>1.1861675756810531E-2</v>
      </c>
      <c r="AT106">
        <f>AT$2*EXP(- AT$1 * ($B106*_c+'Input spectra'!$Q105))</f>
        <v>1.1684389749493478E-2</v>
      </c>
      <c r="AU106">
        <f>AU$2*EXP(- AU$1 * ($B106*_c+'Input spectra'!$Q105))</f>
        <v>1.1508459552030448E-2</v>
      </c>
      <c r="AV106">
        <f>AV$2*EXP(- AV$1 * ($B106*_c+'Input spectra'!$Q105))</f>
        <v>1.1333876550217012E-2</v>
      </c>
      <c r="AW106">
        <f>AW$2*EXP(- AW$1 * ($B106*_c+'Input spectra'!$Q105))</f>
        <v>1.0074665044899497E-2</v>
      </c>
      <c r="AX106">
        <f>AX$2*EXP(- AX$1 * ($B106*_c+'Input spectra'!$Q105))</f>
        <v>8.6082117324386542E-3</v>
      </c>
      <c r="AY106">
        <f>AY$2*EXP(- AY$1 * ($B106*_c+'Input spectra'!$Q105))</f>
        <v>7.748726288724141E-3</v>
      </c>
      <c r="AZ106">
        <f>AZ$2*EXP(- AZ$1 * ($B106*_c+'Input spectra'!$Q105))</f>
        <v>7.0977302117253569E-3</v>
      </c>
      <c r="BA106">
        <f>BA$2*EXP(- BA$1 * ($B106*_c+'Input spectra'!$Q105))</f>
        <v>6.5658308185871268E-3</v>
      </c>
      <c r="BB106">
        <f>BB$2*EXP(- BB$1 * ($B106*_c+'Input spectra'!$Q105))</f>
        <v>6.1142806299060255E-3</v>
      </c>
      <c r="BC106">
        <f>BC$2*EXP(- BC$1 * ($B106*_c+'Input spectra'!$Q105))</f>
        <v>5.721849140414622E-3</v>
      </c>
      <c r="BD106">
        <f>BD$2*EXP(- BD$1 * ($B106*_c+'Input spectra'!$Q105))</f>
        <v>5.3753017882688719E-3</v>
      </c>
      <c r="BE106">
        <f>BE$2*EXP(- BE$1 * ($B106*_c+'Input spectra'!$Q105))</f>
        <v>5.0656779933048448E-3</v>
      </c>
      <c r="BF106">
        <f>BF$2*EXP(- BF$1 * ($B106*_c+'Input spectra'!$Q105))</f>
        <v>4.7865517669809102E-3</v>
      </c>
      <c r="BG106">
        <f>BG$2*EXP(- BG$1 * ($B106*_c+'Input spectra'!$Q105))</f>
        <v>4.5331157180488876E-3</v>
      </c>
      <c r="BH106">
        <f>BH$2*EXP(- BH$1 * ($B106*_c+'Input spectra'!$Q105))</f>
        <v>4.3016551604292781E-3</v>
      </c>
      <c r="BI106">
        <f>BI$2*EXP(- BI$1 * ($B106*_c+'Input spectra'!$Q105))</f>
        <v>4.0892256938331664E-3</v>
      </c>
      <c r="BJ106">
        <f>BJ$2*EXP(- BJ$1 * ($B106*_c+'Input spectra'!$Q105))</f>
        <v>3.8934450348439287E-3</v>
      </c>
      <c r="BK106">
        <f>BK$2*EXP(- BK$1 * ($B106*_c+'Input spectra'!$Q105))</f>
        <v>3.7123528679466572E-3</v>
      </c>
      <c r="BL106">
        <f>BL$2*EXP(- BL$1 * ($B106*_c+'Input spectra'!$Q105))</f>
        <v>3.5443131717514775E-3</v>
      </c>
      <c r="BM106">
        <f>BM$2*EXP(- BM$1 * ($B106*_c+'Input spectra'!$Q105))</f>
        <v>3.387944142495704E-3</v>
      </c>
      <c r="BN106">
        <f>BN$2*EXP(- BN$1 * ($B106*_c+'Input spectra'!$Q105))</f>
        <v>3.2420666598040326E-3</v>
      </c>
      <c r="BO106">
        <f>BO$2*EXP(- BO$1 * ($B106*_c+'Input spectra'!$Q105))</f>
        <v>3.1056655738688987E-3</v>
      </c>
      <c r="BP106">
        <f>BP$2*EXP(- BP$1 * ($B106*_c+'Input spectra'!$Q105))</f>
        <v>2.9778600816647823E-3</v>
      </c>
      <c r="BQ106">
        <f>BQ$2*EXP(- BQ$1 * ($B106*_c+'Input spectra'!$Q105))</f>
        <v>2.8578806880824982E-3</v>
      </c>
      <c r="BR106">
        <f>BR$2*EXP(- BR$1 * ($B106*_c+'Input spectra'!$Q105))</f>
        <v>2.745051030186867E-3</v>
      </c>
      <c r="BS106">
        <f>BS$2*EXP(- BS$1 * ($B106*_c+'Input spectra'!$Q105))</f>
        <v>2.6387733547075885E-3</v>
      </c>
      <c r="BT106">
        <f>BT$2*EXP(- BT$1 * ($B106*_c+'Input spectra'!$Q105))</f>
        <v>2.5385167819580055E-3</v>
      </c>
      <c r="BU106">
        <f>BU$2*EXP(- BU$1 * ($B106*_c+'Input spectra'!$Q105))</f>
        <v>2.4438077242916966E-3</v>
      </c>
      <c r="BV106">
        <f>BV$2*EXP(- BV$1 * ($B106*_c+'Input spectra'!$Q105))</f>
        <v>2.3542219911842559E-3</v>
      </c>
      <c r="BW106">
        <f>BW$2*EXP(- BW$1 * ($B106*_c+'Input spectra'!$Q105))</f>
        <v>2.2693782294991253E-3</v>
      </c>
      <c r="BX106">
        <f>BX$2*EXP(- BX$1 * ($B106*_c+'Input spectra'!$Q105))</f>
        <v>2.188932431543957E-3</v>
      </c>
      <c r="BY106">
        <f>BY$2*EXP(- BY$1 * ($B106*_c+'Input spectra'!$Q105))</f>
        <v>2.112573305056258E-3</v>
      </c>
      <c r="BZ106">
        <f>BZ$2*EXP(- BZ$1 * ($B106*_c+'Input spectra'!$Q105))</f>
        <v>2.040018344905227E-3</v>
      </c>
      <c r="CA106">
        <f>CA$2*EXP(- CA$1 * ($B106*_c+'Input spectra'!$Q105))</f>
        <v>1.9710104805754831E-3</v>
      </c>
      <c r="CB106">
        <f>CB$2*EXP(- CB$1 * ($B106*_c+'Input spectra'!$Q105))</f>
        <v>1.9053151995297654E-3</v>
      </c>
      <c r="CC106">
        <f>CC$2*EXP(- CC$1 * ($B106*_c+'Input spectra'!$Q105))</f>
        <v>1.8427180665221354E-3</v>
      </c>
      <c r="CD106">
        <f>CD$2*EXP(- CD$1 * ($B106*_c+'Input spectra'!$Q105))</f>
        <v>1.7830225744082109E-3</v>
      </c>
      <c r="CE106">
        <f>CE$2*EXP(- CE$1 * ($B106*_c+'Input spectra'!$Q105))</f>
        <v>1.7260482740957422E-3</v>
      </c>
      <c r="CF106">
        <f>CF$2*EXP(- CF$1 * ($B106*_c+'Input spectra'!$Q105))</f>
        <v>1.6716291408140755E-3</v>
      </c>
      <c r="CG106">
        <f>CG$2*EXP(- CG$1 * ($B106*_c+'Input spectra'!$Q105))</f>
        <v>1.6196121414558972E-3</v>
      </c>
      <c r="CH106">
        <f>CH$2*EXP(- CH$1 * ($B106*_c+'Input spectra'!$Q105))</f>
        <v>1.5698559738060848E-3</v>
      </c>
      <c r="CI106">
        <f>CI$2*EXP(- CI$1 * ($B106*_c+'Input spectra'!$Q105))</f>
        <v>1.5222299533562348E-3</v>
      </c>
      <c r="CJ106">
        <f>CJ$2*EXP(- CJ$1 * ($B106*_c+'Input spectra'!$Q105))</f>
        <v>1.4766130273634948E-3</v>
      </c>
      <c r="CK106">
        <f>CK$2*EXP(- CK$1 * ($B106*_c+'Input spectra'!$Q105))</f>
        <v>1.4328928990429404E-3</v>
      </c>
      <c r="CL106">
        <f>CL$2*EXP(- CL$1 * ($B106*_c+'Input spectra'!$Q105))</f>
        <v>1.39096524743323E-3</v>
      </c>
      <c r="CM106">
        <f>CM$2*EXP(- CM$1 * ($B106*_c+'Input spectra'!$Q105))</f>
        <v>1.3507330306615289E-3</v>
      </c>
      <c r="CN106">
        <f>CN$2*EXP(- CN$1 * ($B106*_c+'Input spectra'!$Q105))</f>
        <v>1.3121058621461867E-3</v>
      </c>
      <c r="CO106">
        <f>CO$2*EXP(- CO$1 * ($B106*_c+'Input spectra'!$Q105))</f>
        <v>1.2749994507854935E-3</v>
      </c>
      <c r="CP106">
        <f>CP$2*EXP(- CP$1 * ($B106*_c+'Input spectra'!$Q105))</f>
        <v>1.2393350974443391E-3</v>
      </c>
      <c r="CQ106">
        <f>CQ$2*EXP(- CQ$1 * ($B106*_c+'Input spectra'!$Q105))</f>
        <v>7.9786998481692949E-4</v>
      </c>
      <c r="CR106">
        <f>CR$2*EXP(- CR$1 * ($B106*_c+'Input spectra'!$Q105))</f>
        <v>5.1819029468894162E-4</v>
      </c>
      <c r="CS106">
        <f>CS$2*EXP(- CS$1 * ($B106*_c+'Input spectra'!$Q105))</f>
        <v>3.5883992281090024E-4</v>
      </c>
      <c r="CT106">
        <f>CT$2*EXP(- CT$1 * ($B106*_c+'Input spectra'!$Q105))</f>
        <v>2.4961154891691009E-4</v>
      </c>
      <c r="CU106">
        <f>CU$2*EXP(- CU$1 * ($B106*_c+'Input spectra'!$Q105))</f>
        <v>1.7042371282242118E-4</v>
      </c>
      <c r="CV106">
        <f>CV$2*EXP(- CV$1 * ($B106*_c+'Input spectra'!$Q105))</f>
        <v>1.1201970459218649E-4</v>
      </c>
      <c r="CW106">
        <f>CW$2*EXP(- CW$1 * ($B106*_c+'Input spectra'!$Q105))</f>
        <v>6.9174606756689839E-5</v>
      </c>
      <c r="CX106">
        <f>CX$2*EXP(- CX$1 * ($B106*_c+'Input spectra'!$Q105))</f>
        <v>3.8571355247988341E-5</v>
      </c>
      <c r="CY106">
        <f>CY$2*EXP(- CY$1 * ($B106*_c+'Input spectra'!$Q105))</f>
        <v>1.793390828447735E-5</v>
      </c>
      <c r="CZ106">
        <f>CZ$2*EXP(- CZ$1 * ($B106*_c+'Input spectra'!$Q105))</f>
        <v>5.6115686641014809E-6</v>
      </c>
      <c r="DA106">
        <f>DA$2*EXP(- DA$1 * ($B106*_c+'Input spectra'!$Q105))</f>
        <v>3.5642715068025646E-7</v>
      </c>
      <c r="DB106">
        <f>DB$2*EXP(- DB$1 * ($B106*_c+'Input spectra'!$Q105))</f>
        <v>0</v>
      </c>
      <c r="DC106">
        <f>DC$2*EXP(- DC$1 * ($B106*_c+'Input spectra'!$Q105))</f>
        <v>0</v>
      </c>
      <c r="DD106">
        <f>DD$2*EXP(- DD$1 * ($B106*_c+'Input spectra'!$Q105))</f>
        <v>0</v>
      </c>
      <c r="DE106">
        <f>DE$2*EXP(- DE$1 * ($B106*_c+'Input spectra'!$Q105))</f>
        <v>0</v>
      </c>
      <c r="DF106">
        <f>DF$2*EXP(- DF$1 * ($B106*_c+'Input spectra'!$Q105))</f>
        <v>0</v>
      </c>
      <c r="DG106">
        <f>DG$2*EXP(- DG$1 * ($B106*_c+'Input spectra'!$Q105))</f>
        <v>0</v>
      </c>
      <c r="DH106">
        <f>DH$2*EXP(- DH$1 * ($B106*_c+'Input spectra'!$Q105))</f>
        <v>0</v>
      </c>
      <c r="DI106">
        <f>DI$2*EXP(- DI$1 * ($B106*_c+'Input spectra'!$Q105))</f>
        <v>0</v>
      </c>
      <c r="DJ106">
        <f>DJ$2*EXP(- DJ$1 * ($B106*_c+'Input spectra'!$Q105))</f>
        <v>0</v>
      </c>
      <c r="DK106">
        <f>DK$2*EXP(- DK$1 * ($B106*_c+'Input spectra'!$Q105))</f>
        <v>0</v>
      </c>
      <c r="DL106">
        <f>DL$2*EXP(- DL$1 * ($B106*_c+'Input spectra'!$Q105))</f>
        <v>0</v>
      </c>
      <c r="DM106">
        <f>DM$2*EXP(- DM$1 * ($B106*_c+'Input spectra'!$Q105))</f>
        <v>0</v>
      </c>
      <c r="DN106">
        <f>DN$2*EXP(- DN$1 * ($B106*_c+'Input spectra'!$Q105))</f>
        <v>0</v>
      </c>
      <c r="DO106">
        <f>DO$2*EXP(- DO$1 * ($B106*_c+'Input spectra'!$Q105))</f>
        <v>0</v>
      </c>
      <c r="DP106">
        <f>DP$2*EXP(- DP$1 * ($B106*_c+'Input spectra'!$Q105))</f>
        <v>0</v>
      </c>
      <c r="DQ106">
        <f>DQ$2*EXP(- DQ$1 * ($B106*_c+'Input spectra'!$Q105))</f>
        <v>0</v>
      </c>
      <c r="DR106">
        <f>DR$2*EXP(- DR$1 * ($B106*_c+'Input spectra'!$Q105))</f>
        <v>0</v>
      </c>
      <c r="DS106">
        <f>DS$2*EXP(- DS$1 * ($B106*_c+'Input spectra'!$Q105))</f>
        <v>0</v>
      </c>
      <c r="DT106">
        <f>DT$2*EXP(- DT$1 * ($B106*_c+'Input spectra'!$Q105))</f>
        <v>0</v>
      </c>
      <c r="DU106">
        <f>DU$2*EXP(- DU$1 * ($B106*_c+'Input spectra'!$Q105))</f>
        <v>0</v>
      </c>
      <c r="DV106">
        <f>DV$2*EXP(- DV$1 * ($B106*_c+'Input spectra'!$Q105))</f>
        <v>0</v>
      </c>
      <c r="DW106">
        <f>DW$2*EXP(- DW$1 * ($B106*_c+'Input spectra'!$Q105))</f>
        <v>0</v>
      </c>
      <c r="DX106">
        <f>DX$2*EXP(- DX$1 * ($B106*_c+'Input spectra'!$Q105))</f>
        <v>0</v>
      </c>
      <c r="DY106">
        <f>DY$2*EXP(- DY$1 * ($B106*_c+'Input spectra'!$Q105))</f>
        <v>0</v>
      </c>
      <c r="DZ106">
        <f>DZ$2*EXP(- DZ$1 * ($B106*_c+'Input spectra'!$Q105))</f>
        <v>0</v>
      </c>
      <c r="EA106">
        <f>EA$2*EXP(- EA$1 * ($B106*_c+'Input spectra'!$Q105))</f>
        <v>0</v>
      </c>
      <c r="EB106">
        <f>EB$2*EXP(- EB$1 * ($B106*_c+'Input spectra'!$Q105))</f>
        <v>0</v>
      </c>
      <c r="EC106">
        <f>EC$2*EXP(- EC$1 * ($B106*_c+'Input spectra'!$Q105))</f>
        <v>0</v>
      </c>
      <c r="ED106">
        <f>ED$2*EXP(- ED$1 * ($B106*_c+'Input spectra'!$Q105))</f>
        <v>0</v>
      </c>
      <c r="EE106">
        <f>EE$2*EXP(- EE$1 * ($B106*_c+'Input spectra'!$Q105))</f>
        <v>0</v>
      </c>
      <c r="EF106">
        <f>EF$2*EXP(- EF$1 * ($B106*_c+'Input spectra'!$Q105))</f>
        <v>0</v>
      </c>
      <c r="EG106">
        <f>EG$2*EXP(- EG$1 * ($B106*_c+'Input spectra'!$Q105))</f>
        <v>0</v>
      </c>
      <c r="EH106">
        <f>EH$2*EXP(- EH$1 * ($B106*_c+'Input spectra'!$Q105))</f>
        <v>0</v>
      </c>
      <c r="EI106">
        <f>EI$2*EXP(- EI$1 * ($B106*_c+'Input spectra'!$Q105))</f>
        <v>0</v>
      </c>
      <c r="EJ106">
        <f>EJ$2*EXP(- EJ$1 * ($B106*_c+'Input spectra'!$Q105))</f>
        <v>0</v>
      </c>
      <c r="EK106">
        <f>EK$2*EXP(- EK$1 * ($B106*_c+'Input spectra'!$Q105))</f>
        <v>0</v>
      </c>
      <c r="EL106">
        <f>EL$2*EXP(- EL$1 * ($B106*_c+'Input spectra'!$Q105))</f>
        <v>0</v>
      </c>
      <c r="EM106">
        <f>EM$2*EXP(- EM$1 * ($B106*_c+'Input spectra'!$Q105))</f>
        <v>0</v>
      </c>
      <c r="EN106">
        <f>EN$2*EXP(- EN$1 * ($B106*_c+'Input spectra'!$Q105))</f>
        <v>0</v>
      </c>
      <c r="EO106">
        <f>EO$2*EXP(- EO$1 * ($B106*_c+'Input spectra'!$Q105))</f>
        <v>0</v>
      </c>
      <c r="EP106">
        <f>EP$2*EXP(- EP$1 * ($B106*_c+'Input spectra'!$Q105))</f>
        <v>0</v>
      </c>
      <c r="EQ106">
        <f>EQ$2*EXP(- EQ$1 * ($B106*_c+'Input spectra'!$Q105))</f>
        <v>0</v>
      </c>
      <c r="ER106">
        <f>ER$2*EXP(- ER$1 * ($B106*_c+'Input spectra'!$Q105))</f>
        <v>0</v>
      </c>
      <c r="ES106">
        <f>ES$2*EXP(- ES$1 * ($B106*_c+'Input spectra'!$Q105))</f>
        <v>0</v>
      </c>
      <c r="ET106">
        <f>ET$2*EXP(- ET$1 * ($B106*_c+'Input spectra'!$Q105))</f>
        <v>0</v>
      </c>
      <c r="EU106">
        <f>EU$2*EXP(- EU$1 * ($B106*_c+'Input spectra'!$Q105))</f>
        <v>0</v>
      </c>
      <c r="EV106">
        <f>EV$2*EXP(- EV$1 * ($B106*_c+'Input spectra'!$Q105))</f>
        <v>0</v>
      </c>
      <c r="EW106">
        <f>EW$2*EXP(- EW$1 * ($B106*_c+'Input spectra'!$Q105))</f>
        <v>0</v>
      </c>
      <c r="EY106">
        <f t="shared" si="1"/>
        <v>0.87954290856399886</v>
      </c>
      <c r="FB106">
        <f>(1-EXP(-(B106*_c+'Input spectra'!$Q105)*_t))/2</f>
        <v>1.1153512057211323E-2</v>
      </c>
      <c r="FC106">
        <f>LN(1-FB106)/(-(B106*_c+'Input spectra'!$Q105))</f>
        <v>0.24859005559704903</v>
      </c>
    </row>
    <row r="107" spans="1:159" x14ac:dyDescent="0.25">
      <c r="A107">
        <v>800</v>
      </c>
      <c r="B107">
        <f>'Input spectra'!B106</f>
        <v>0</v>
      </c>
      <c r="C107">
        <f>C$2*EXP(- C$1 * ($B107*_c+'Input spectra'!$Q106))</f>
        <v>2.0653927966864227E-2</v>
      </c>
      <c r="D107">
        <f>D$2*EXP(- D$1 * ($B107*_c+'Input spectra'!$Q106))</f>
        <v>2.0410606033134424E-2</v>
      </c>
      <c r="E107">
        <f>E$2*EXP(- E$1 * ($B107*_c+'Input spectra'!$Q106))</f>
        <v>2.0169065162001371E-2</v>
      </c>
      <c r="F107">
        <f>F$2*EXP(- F$1 * ($B107*_c+'Input spectra'!$Q106))</f>
        <v>1.9929294208396304E-2</v>
      </c>
      <c r="G107">
        <f>G$2*EXP(- G$1 * ($B107*_c+'Input spectra'!$Q106))</f>
        <v>1.9691282091684043E-2</v>
      </c>
      <c r="H107">
        <f>H$2*EXP(- H$1 * ($B107*_c+'Input spectra'!$Q106))</f>
        <v>1.9455017795307918E-2</v>
      </c>
      <c r="I107">
        <f>I$2*EXP(- I$1 * ($B107*_c+'Input spectra'!$Q106))</f>
        <v>1.9220490366436544E-2</v>
      </c>
      <c r="J107">
        <f>J$2*EXP(- J$1 * ($B107*_c+'Input spectra'!$Q106))</f>
        <v>1.8987688915612502E-2</v>
      </c>
      <c r="K107">
        <f>K$2*EXP(- K$1 * ($B107*_c+'Input spectra'!$Q106))</f>
        <v>1.8756602616402916E-2</v>
      </c>
      <c r="L107">
        <f>L$2*EXP(- L$1 * ($B107*_c+'Input spectra'!$Q106))</f>
        <v>1.8527220705051844E-2</v>
      </c>
      <c r="M107">
        <f>M$2*EXP(- M$1 * ($B107*_c+'Input spectra'!$Q106))</f>
        <v>1.8299532480134596E-2</v>
      </c>
      <c r="N107">
        <f>N$2*EXP(- N$1 * ($B107*_c+'Input spectra'!$Q106))</f>
        <v>1.8073527302213815E-2</v>
      </c>
      <c r="O107">
        <f>O$2*EXP(- O$1 * ($B107*_c+'Input spectra'!$Q106))</f>
        <v>1.7849194593497476E-2</v>
      </c>
      <c r="P107">
        <f>P$2*EXP(- P$1 * ($B107*_c+'Input spectra'!$Q106))</f>
        <v>1.7626523837498648E-2</v>
      </c>
      <c r="Q107">
        <f>Q$2*EXP(- Q$1 * ($B107*_c+'Input spectra'!$Q106))</f>
        <v>1.7405504578697113E-2</v>
      </c>
      <c r="R107">
        <f>R$2*EXP(- R$1 * ($B107*_c+'Input spectra'!$Q106))</f>
        <v>1.7186126422202779E-2</v>
      </c>
      <c r="S107">
        <f>S$2*EXP(- S$1 * ($B107*_c+'Input spectra'!$Q106))</f>
        <v>1.6968379033420883E-2</v>
      </c>
      <c r="T107">
        <f>T$2*EXP(- T$1 * ($B107*_c+'Input spectra'!$Q106))</f>
        <v>1.6752252137718995E-2</v>
      </c>
      <c r="U107">
        <f>U$2*EXP(- U$1 * ($B107*_c+'Input spectra'!$Q106))</f>
        <v>1.6537735520095815E-2</v>
      </c>
      <c r="V107">
        <f>V$2*EXP(- V$1 * ($B107*_c+'Input spectra'!$Q106))</f>
        <v>1.6324819024851701E-2</v>
      </c>
      <c r="W107">
        <f>W$2*EXP(- W$1 * ($B107*_c+'Input spectra'!$Q106))</f>
        <v>1.6113492555261E-2</v>
      </c>
      <c r="X107">
        <f>X$2*EXP(- X$1 * ($B107*_c+'Input spectra'!$Q106))</f>
        <v>1.59037460732461E-2</v>
      </c>
      <c r="Y107">
        <f>Y$2*EXP(- Y$1 * ($B107*_c+'Input spectra'!$Q106))</f>
        <v>1.5695569599053247E-2</v>
      </c>
      <c r="Z107">
        <f>Z$2*EXP(- Z$1 * ($B107*_c+'Input spectra'!$Q106))</f>
        <v>1.5488953210930074E-2</v>
      </c>
      <c r="AA107">
        <f>AA$2*EXP(- AA$1 * ($B107*_c+'Input spectra'!$Q106))</f>
        <v>1.5283887044804892E-2</v>
      </c>
      <c r="AB107">
        <f>AB$2*EXP(- AB$1 * ($B107*_c+'Input spectra'!$Q106))</f>
        <v>1.5080361293967648E-2</v>
      </c>
      <c r="AC107">
        <f>AC$2*EXP(- AC$1 * ($B107*_c+'Input spectra'!$Q106))</f>
        <v>1.4878366208752622E-2</v>
      </c>
      <c r="AD107">
        <f>AD$2*EXP(- AD$1 * ($B107*_c+'Input spectra'!$Q106))</f>
        <v>1.4677892096222812E-2</v>
      </c>
      <c r="AE107">
        <f>AE$2*EXP(- AE$1 * ($B107*_c+'Input spectra'!$Q106))</f>
        <v>1.4478929319856029E-2</v>
      </c>
      <c r="AF107">
        <f>AF$2*EXP(- AF$1 * ($B107*_c+'Input spectra'!$Q106))</f>
        <v>1.4281468299232613E-2</v>
      </c>
      <c r="AG107">
        <f>AG$2*EXP(- AG$1 * ($B107*_c+'Input spectra'!$Q106))</f>
        <v>1.4085499509724901E-2</v>
      </c>
      <c r="AH107">
        <f>AH$2*EXP(- AH$1 * ($B107*_c+'Input spectra'!$Q106))</f>
        <v>1.3891013482188295E-2</v>
      </c>
      <c r="AI107">
        <f>AI$2*EXP(- AI$1 * ($B107*_c+'Input spectra'!$Q106))</f>
        <v>1.3698000802654015E-2</v>
      </c>
      <c r="AJ107">
        <f>AJ$2*EXP(- AJ$1 * ($B107*_c+'Input spectra'!$Q106))</f>
        <v>1.3506452112023478E-2</v>
      </c>
      <c r="AK107">
        <f>AK$2*EXP(- AK$1 * ($B107*_c+'Input spectra'!$Q106))</f>
        <v>1.3316358105764335E-2</v>
      </c>
      <c r="AL107">
        <f>AL$2*EXP(- AL$1 * ($B107*_c+'Input spectra'!$Q106))</f>
        <v>1.3127709533608128E-2</v>
      </c>
      <c r="AM107">
        <f>AM$2*EXP(- AM$1 * ($B107*_c+'Input spectra'!$Q106))</f>
        <v>1.2940497199249543E-2</v>
      </c>
      <c r="AN107">
        <f>AN$2*EXP(- AN$1 * ($B107*_c+'Input spectra'!$Q106))</f>
        <v>1.275471196004732E-2</v>
      </c>
      <c r="AO107">
        <f>AO$2*EXP(- AO$1 * ($B107*_c+'Input spectra'!$Q106))</f>
        <v>1.2570344726726733E-2</v>
      </c>
      <c r="AP107">
        <f>AP$2*EXP(- AP$1 * ($B107*_c+'Input spectra'!$Q106))</f>
        <v>1.2387386463083658E-2</v>
      </c>
      <c r="AQ107">
        <f>AQ$2*EXP(- AQ$1 * ($B107*_c+'Input spectra'!$Q106))</f>
        <v>1.2205828185690265E-2</v>
      </c>
      <c r="AR107">
        <f>AR$2*EXP(- AR$1 * ($B107*_c+'Input spectra'!$Q106))</f>
        <v>1.2025660963602252E-2</v>
      </c>
      <c r="AS107">
        <f>AS$2*EXP(- AS$1 * ($B107*_c+'Input spectra'!$Q106))</f>
        <v>1.1846875918067646E-2</v>
      </c>
      <c r="AT107">
        <f>AT$2*EXP(- AT$1 * ($B107*_c+'Input spectra'!$Q106))</f>
        <v>1.1669464222237212E-2</v>
      </c>
      <c r="AU107">
        <f>AU$2*EXP(- AU$1 * ($B107*_c+'Input spectra'!$Q106))</f>
        <v>1.1493417100876358E-2</v>
      </c>
      <c r="AV107">
        <f>AV$2*EXP(- AV$1 * ($B107*_c+'Input spectra'!$Q106))</f>
        <v>1.1318725830078617E-2</v>
      </c>
      <c r="AW107">
        <f>AW$2*EXP(- AW$1 * ($B107*_c+'Input spectra'!$Q106))</f>
        <v>1.006089852146011E-2</v>
      </c>
      <c r="AX107">
        <f>AX$2*EXP(- AX$1 * ($B107*_c+'Input spectra'!$Q106))</f>
        <v>8.5961935117097339E-3</v>
      </c>
      <c r="AY107">
        <f>AY$2*EXP(- AY$1 * ($B107*_c+'Input spectra'!$Q106))</f>
        <v>7.7376780135623591E-3</v>
      </c>
      <c r="AZ107">
        <f>AZ$2*EXP(- AZ$1 * ($B107*_c+'Input spectra'!$Q106))</f>
        <v>7.0873994572873229E-3</v>
      </c>
      <c r="BA107">
        <f>BA$2*EXP(- BA$1 * ($B107*_c+'Input spectra'!$Q106))</f>
        <v>6.5560793570963623E-3</v>
      </c>
      <c r="BB107">
        <f>BB$2*EXP(- BB$1 * ($B107*_c+'Input spectra'!$Q106))</f>
        <v>6.1050183242562809E-3</v>
      </c>
      <c r="BC107">
        <f>BC$2*EXP(- BC$1 * ($B107*_c+'Input spectra'!$Q106))</f>
        <v>5.7130114891953583E-3</v>
      </c>
      <c r="BD107">
        <f>BD$2*EXP(- BD$1 * ($B107*_c+'Input spectra'!$Q106))</f>
        <v>5.366839859218377E-3</v>
      </c>
      <c r="BE107">
        <f>BE$2*EXP(- BE$1 * ($B107*_c+'Input spectra'!$Q106))</f>
        <v>5.0575531397014529E-3</v>
      </c>
      <c r="BF107">
        <f>BF$2*EXP(- BF$1 * ($B107*_c+'Input spectra'!$Q106))</f>
        <v>4.7787325511423721E-3</v>
      </c>
      <c r="BG107">
        <f>BG$2*EXP(- BG$1 * ($B107*_c+'Input spectra'!$Q106))</f>
        <v>4.5255759821944052E-3</v>
      </c>
      <c r="BH107">
        <f>BH$2*EXP(- BH$1 * ($B107*_c+'Input spectra'!$Q106))</f>
        <v>4.2943727476185065E-3</v>
      </c>
      <c r="BI107">
        <f>BI$2*EXP(- BI$1 * ($B107*_c+'Input spectra'!$Q106))</f>
        <v>4.0821815621348923E-3</v>
      </c>
      <c r="BJ107">
        <f>BJ$2*EXP(- BJ$1 * ($B107*_c+'Input spectra'!$Q106))</f>
        <v>3.8866226219549048E-3</v>
      </c>
      <c r="BK107">
        <f>BK$2*EXP(- BK$1 * ($B107*_c+'Input spectra'!$Q106))</f>
        <v>3.7057376221245552E-3</v>
      </c>
      <c r="BL107">
        <f>BL$2*EXP(- BL$1 * ($B107*_c+'Input spectra'!$Q106))</f>
        <v>3.5378921970714442E-3</v>
      </c>
      <c r="BM107">
        <f>BM$2*EXP(- BM$1 * ($B107*_c+'Input spectra'!$Q106))</f>
        <v>3.3817059250100126E-3</v>
      </c>
      <c r="BN107">
        <f>BN$2*EXP(- BN$1 * ($B107*_c+'Input spectra'!$Q106))</f>
        <v>3.2360008523923778E-3</v>
      </c>
      <c r="BO107">
        <f>BO$2*EXP(- BO$1 * ($B107*_c+'Input spectra'!$Q106))</f>
        <v>3.0997628245878314E-3</v>
      </c>
      <c r="BP107">
        <f>BP$2*EXP(- BP$1 * ($B107*_c+'Input spectra'!$Q106))</f>
        <v>2.9721118949457208E-3</v>
      </c>
      <c r="BQ107">
        <f>BQ$2*EXP(- BQ$1 * ($B107*_c+'Input spectra'!$Q106))</f>
        <v>2.8522793111474491E-3</v>
      </c>
      <c r="BR107">
        <f>BR$2*EXP(- BR$1 * ($B107*_c+'Input spectra'!$Q106))</f>
        <v>2.7395893591087303E-3</v>
      </c>
      <c r="BS107">
        <f>BS$2*EXP(- BS$1 * ($B107*_c+'Input spectra'!$Q106))</f>
        <v>2.633444855974739E-3</v>
      </c>
      <c r="BT107">
        <f>BT$2*EXP(- BT$1 * ($B107*_c+'Input spectra'!$Q106))</f>
        <v>2.5333154264199484E-3</v>
      </c>
      <c r="BU107">
        <f>BU$2*EXP(- BU$1 * ($B107*_c+'Input spectra'!$Q106))</f>
        <v>2.4387279310971927E-3</v>
      </c>
      <c r="BV107">
        <f>BV$2*EXP(- BV$1 * ($B107*_c+'Input spectra'!$Q106))</f>
        <v>2.3492585798622245E-3</v>
      </c>
      <c r="BW107">
        <f>BW$2*EXP(- BW$1 * ($B107*_c+'Input spectra'!$Q106))</f>
        <v>2.2645263787336059E-3</v>
      </c>
      <c r="BX107">
        <f>BX$2*EXP(- BX$1 * ($B107*_c+'Input spectra'!$Q106))</f>
        <v>2.1841876434966516E-3</v>
      </c>
      <c r="BY107">
        <f>BY$2*EXP(- BY$1 * ($B107*_c+'Input spectra'!$Q106))</f>
        <v>2.1079313743206898E-3</v>
      </c>
      <c r="BZ107">
        <f>BZ$2*EXP(- BZ$1 * ($B107*_c+'Input spectra'!$Q106))</f>
        <v>2.035475331354287E-3</v>
      </c>
      <c r="CA107">
        <f>CA$2*EXP(- CA$1 * ($B107*_c+'Input spectra'!$Q106))</f>
        <v>1.9665626855025322E-3</v>
      </c>
      <c r="CB107">
        <f>CB$2*EXP(- CB$1 * ($B107*_c+'Input spectra'!$Q106))</f>
        <v>1.9009591445922757E-3</v>
      </c>
      <c r="CC107">
        <f>CC$2*EXP(- CC$1 * ($B107*_c+'Input spectra'!$Q106))</f>
        <v>1.8384504750830924E-3</v>
      </c>
      <c r="CD107">
        <f>CD$2*EXP(- CD$1 * ($B107*_c+'Input spectra'!$Q106))</f>
        <v>1.7788403549394325E-3</v>
      </c>
      <c r="CE107">
        <f>CE$2*EXP(- CE$1 * ($B107*_c+'Input spectra'!$Q106))</f>
        <v>1.7219485053627719E-3</v>
      </c>
      <c r="CF107">
        <f>CF$2*EXP(- CF$1 * ($B107*_c+'Input spectra'!$Q106))</f>
        <v>1.6676090586072989E-3</v>
      </c>
      <c r="CG107">
        <f>CG$2*EXP(- CG$1 * ($B107*_c+'Input spectra'!$Q106))</f>
        <v>1.6156691266692544E-3</v>
      </c>
      <c r="CH107">
        <f>CH$2*EXP(- CH$1 * ($B107*_c+'Input spectra'!$Q106))</f>
        <v>1.5659875416948995E-3</v>
      </c>
      <c r="CI107">
        <f>CI$2*EXP(- CI$1 * ($B107*_c+'Input spectra'!$Q106))</f>
        <v>1.5184337438305848E-3</v>
      </c>
      <c r="CJ107">
        <f>CJ$2*EXP(- CJ$1 * ($B107*_c+'Input spectra'!$Q106))</f>
        <v>1.4728867961942198E-3</v>
      </c>
      <c r="CK107">
        <f>CK$2*EXP(- CK$1 * ($B107*_c+'Input spectra'!$Q106))</f>
        <v>1.4292345098746424E-3</v>
      </c>
      <c r="CL107">
        <f>CL$2*EXP(- CL$1 * ($B107*_c+'Input spectra'!$Q106))</f>
        <v>1.38737266451309E-3</v>
      </c>
      <c r="CM107">
        <f>CM$2*EXP(- CM$1 * ($B107*_c+'Input spectra'!$Q106))</f>
        <v>1.3472043122049607E-3</v>
      </c>
      <c r="CN107">
        <f>CN$2*EXP(- CN$1 * ($B107*_c+'Input spectra'!$Q106))</f>
        <v>1.3086391542706623E-3</v>
      </c>
      <c r="CO107">
        <f>CO$2*EXP(- CO$1 * ($B107*_c+'Input spectra'!$Q106))</f>
        <v>1.2715929819526459E-3</v>
      </c>
      <c r="CP107">
        <f>CP$2*EXP(- CP$1 * ($B107*_c+'Input spectra'!$Q106))</f>
        <v>1.2359871733579218E-3</v>
      </c>
      <c r="CQ107">
        <f>CQ$2*EXP(- CQ$1 * ($B107*_c+'Input spectra'!$Q106))</f>
        <v>7.956909761198006E-4</v>
      </c>
      <c r="CR107">
        <f>CR$2*EXP(- CR$1 * ($B107*_c+'Input spectra'!$Q106))</f>
        <v>5.1675973896271338E-4</v>
      </c>
      <c r="CS107">
        <f>CS$2*EXP(- CS$1 * ($B107*_c+'Input spectra'!$Q106))</f>
        <v>3.5783864472066767E-4</v>
      </c>
      <c r="CT107">
        <f>CT$2*EXP(- CT$1 * ($B107*_c+'Input spectra'!$Q106))</f>
        <v>2.4890765383046956E-4</v>
      </c>
      <c r="CU107">
        <f>CU$2*EXP(- CU$1 * ($B107*_c+'Input spectra'!$Q106))</f>
        <v>1.6993807281522993E-4</v>
      </c>
      <c r="CV107">
        <f>CV$2*EXP(- CV$1 * ($B107*_c+'Input spectra'!$Q106))</f>
        <v>1.1169717251998972E-4</v>
      </c>
      <c r="CW107">
        <f>CW$2*EXP(- CW$1 * ($B107*_c+'Input spectra'!$Q106))</f>
        <v>6.8973385863514269E-5</v>
      </c>
      <c r="CX107">
        <f>CX$2*EXP(- CX$1 * ($B107*_c+'Input spectra'!$Q106))</f>
        <v>3.8458012447455389E-5</v>
      </c>
      <c r="CY107">
        <f>CY$2*EXP(- CY$1 * ($B107*_c+'Input spectra'!$Q106))</f>
        <v>1.7880677564686478E-5</v>
      </c>
      <c r="CZ107">
        <f>CZ$2*EXP(- CZ$1 * ($B107*_c+'Input spectra'!$Q106))</f>
        <v>5.5947463166819994E-6</v>
      </c>
      <c r="DA107">
        <f>DA$2*EXP(- DA$1 * ($B107*_c+'Input spectra'!$Q106))</f>
        <v>3.5534809105831623E-7</v>
      </c>
      <c r="DB107">
        <f>DB$2*EXP(- DB$1 * ($B107*_c+'Input spectra'!$Q106))</f>
        <v>0</v>
      </c>
      <c r="DC107">
        <f>DC$2*EXP(- DC$1 * ($B107*_c+'Input spectra'!$Q106))</f>
        <v>0</v>
      </c>
      <c r="DD107">
        <f>DD$2*EXP(- DD$1 * ($B107*_c+'Input spectra'!$Q106))</f>
        <v>0</v>
      </c>
      <c r="DE107">
        <f>DE$2*EXP(- DE$1 * ($B107*_c+'Input spectra'!$Q106))</f>
        <v>0</v>
      </c>
      <c r="DF107">
        <f>DF$2*EXP(- DF$1 * ($B107*_c+'Input spectra'!$Q106))</f>
        <v>0</v>
      </c>
      <c r="DG107">
        <f>DG$2*EXP(- DG$1 * ($B107*_c+'Input spectra'!$Q106))</f>
        <v>0</v>
      </c>
      <c r="DH107">
        <f>DH$2*EXP(- DH$1 * ($B107*_c+'Input spectra'!$Q106))</f>
        <v>0</v>
      </c>
      <c r="DI107">
        <f>DI$2*EXP(- DI$1 * ($B107*_c+'Input spectra'!$Q106))</f>
        <v>0</v>
      </c>
      <c r="DJ107">
        <f>DJ$2*EXP(- DJ$1 * ($B107*_c+'Input spectra'!$Q106))</f>
        <v>0</v>
      </c>
      <c r="DK107">
        <f>DK$2*EXP(- DK$1 * ($B107*_c+'Input spectra'!$Q106))</f>
        <v>0</v>
      </c>
      <c r="DL107">
        <f>DL$2*EXP(- DL$1 * ($B107*_c+'Input spectra'!$Q106))</f>
        <v>0</v>
      </c>
      <c r="DM107">
        <f>DM$2*EXP(- DM$1 * ($B107*_c+'Input spectra'!$Q106))</f>
        <v>0</v>
      </c>
      <c r="DN107">
        <f>DN$2*EXP(- DN$1 * ($B107*_c+'Input spectra'!$Q106))</f>
        <v>0</v>
      </c>
      <c r="DO107">
        <f>DO$2*EXP(- DO$1 * ($B107*_c+'Input spectra'!$Q106))</f>
        <v>0</v>
      </c>
      <c r="DP107">
        <f>DP$2*EXP(- DP$1 * ($B107*_c+'Input spectra'!$Q106))</f>
        <v>0</v>
      </c>
      <c r="DQ107">
        <f>DQ$2*EXP(- DQ$1 * ($B107*_c+'Input spectra'!$Q106))</f>
        <v>0</v>
      </c>
      <c r="DR107">
        <f>DR$2*EXP(- DR$1 * ($B107*_c+'Input spectra'!$Q106))</f>
        <v>0</v>
      </c>
      <c r="DS107">
        <f>DS$2*EXP(- DS$1 * ($B107*_c+'Input spectra'!$Q106))</f>
        <v>0</v>
      </c>
      <c r="DT107">
        <f>DT$2*EXP(- DT$1 * ($B107*_c+'Input spectra'!$Q106))</f>
        <v>0</v>
      </c>
      <c r="DU107">
        <f>DU$2*EXP(- DU$1 * ($B107*_c+'Input spectra'!$Q106))</f>
        <v>0</v>
      </c>
      <c r="DV107">
        <f>DV$2*EXP(- DV$1 * ($B107*_c+'Input spectra'!$Q106))</f>
        <v>0</v>
      </c>
      <c r="DW107">
        <f>DW$2*EXP(- DW$1 * ($B107*_c+'Input spectra'!$Q106))</f>
        <v>0</v>
      </c>
      <c r="DX107">
        <f>DX$2*EXP(- DX$1 * ($B107*_c+'Input spectra'!$Q106))</f>
        <v>0</v>
      </c>
      <c r="DY107">
        <f>DY$2*EXP(- DY$1 * ($B107*_c+'Input spectra'!$Q106))</f>
        <v>0</v>
      </c>
      <c r="DZ107">
        <f>DZ$2*EXP(- DZ$1 * ($B107*_c+'Input spectra'!$Q106))</f>
        <v>0</v>
      </c>
      <c r="EA107">
        <f>EA$2*EXP(- EA$1 * ($B107*_c+'Input spectra'!$Q106))</f>
        <v>0</v>
      </c>
      <c r="EB107">
        <f>EB$2*EXP(- EB$1 * ($B107*_c+'Input spectra'!$Q106))</f>
        <v>0</v>
      </c>
      <c r="EC107">
        <f>EC$2*EXP(- EC$1 * ($B107*_c+'Input spectra'!$Q106))</f>
        <v>0</v>
      </c>
      <c r="ED107">
        <f>ED$2*EXP(- ED$1 * ($B107*_c+'Input spectra'!$Q106))</f>
        <v>0</v>
      </c>
      <c r="EE107">
        <f>EE$2*EXP(- EE$1 * ($B107*_c+'Input spectra'!$Q106))</f>
        <v>0</v>
      </c>
      <c r="EF107">
        <f>EF$2*EXP(- EF$1 * ($B107*_c+'Input spectra'!$Q106))</f>
        <v>0</v>
      </c>
      <c r="EG107">
        <f>EG$2*EXP(- EG$1 * ($B107*_c+'Input spectra'!$Q106))</f>
        <v>0</v>
      </c>
      <c r="EH107">
        <f>EH$2*EXP(- EH$1 * ($B107*_c+'Input spectra'!$Q106))</f>
        <v>0</v>
      </c>
      <c r="EI107">
        <f>EI$2*EXP(- EI$1 * ($B107*_c+'Input spectra'!$Q106))</f>
        <v>0</v>
      </c>
      <c r="EJ107">
        <f>EJ$2*EXP(- EJ$1 * ($B107*_c+'Input spectra'!$Q106))</f>
        <v>0</v>
      </c>
      <c r="EK107">
        <f>EK$2*EXP(- EK$1 * ($B107*_c+'Input spectra'!$Q106))</f>
        <v>0</v>
      </c>
      <c r="EL107">
        <f>EL$2*EXP(- EL$1 * ($B107*_c+'Input spectra'!$Q106))</f>
        <v>0</v>
      </c>
      <c r="EM107">
        <f>EM$2*EXP(- EM$1 * ($B107*_c+'Input spectra'!$Q106))</f>
        <v>0</v>
      </c>
      <c r="EN107">
        <f>EN$2*EXP(- EN$1 * ($B107*_c+'Input spectra'!$Q106))</f>
        <v>0</v>
      </c>
      <c r="EO107">
        <f>EO$2*EXP(- EO$1 * ($B107*_c+'Input spectra'!$Q106))</f>
        <v>0</v>
      </c>
      <c r="EP107">
        <f>EP$2*EXP(- EP$1 * ($B107*_c+'Input spectra'!$Q106))</f>
        <v>0</v>
      </c>
      <c r="EQ107">
        <f>EQ$2*EXP(- EQ$1 * ($B107*_c+'Input spectra'!$Q106))</f>
        <v>0</v>
      </c>
      <c r="ER107">
        <f>ER$2*EXP(- ER$1 * ($B107*_c+'Input spectra'!$Q106))</f>
        <v>0</v>
      </c>
      <c r="ES107">
        <f>ES$2*EXP(- ES$1 * ($B107*_c+'Input spectra'!$Q106))</f>
        <v>0</v>
      </c>
      <c r="ET107">
        <f>ET$2*EXP(- ET$1 * ($B107*_c+'Input spectra'!$Q106))</f>
        <v>0</v>
      </c>
      <c r="EU107">
        <f>EU$2*EXP(- EU$1 * ($B107*_c+'Input spectra'!$Q106))</f>
        <v>0</v>
      </c>
      <c r="EV107">
        <f>EV$2*EXP(- EV$1 * ($B107*_c+'Input spectra'!$Q106))</f>
        <v>0</v>
      </c>
      <c r="EW107">
        <f>EW$2*EXP(- EW$1 * ($B107*_c+'Input spectra'!$Q106))</f>
        <v>0</v>
      </c>
      <c r="EY107">
        <f t="shared" si="1"/>
        <v>0.87882497991225628</v>
      </c>
      <c r="FB107">
        <f>(1-EXP(-(B107*_c+'Input spectra'!$Q106)*_t))/2</f>
        <v>1.1226163283734492E-2</v>
      </c>
      <c r="FC107">
        <f>LN(1-FB107)/(-(B107*_c+'Input spectra'!$Q106))</f>
        <v>0.24858076689714226</v>
      </c>
    </row>
    <row r="108" spans="1:159" x14ac:dyDescent="0.25">
      <c r="A108">
        <v>805</v>
      </c>
      <c r="B108">
        <f>'Input spectra'!B107</f>
        <v>0</v>
      </c>
      <c r="C108">
        <f>C$2*EXP(- C$1 * ($B108*_c+'Input spectra'!$Q107))</f>
        <v>2.0653927966864227E-2</v>
      </c>
      <c r="D108">
        <f>D$2*EXP(- D$1 * ($B108*_c+'Input spectra'!$Q107))</f>
        <v>2.0409999321719597E-2</v>
      </c>
      <c r="E108">
        <f>E$2*EXP(- E$1 * ($B108*_c+'Input spectra'!$Q107))</f>
        <v>2.0167866116743333E-2</v>
      </c>
      <c r="F108">
        <f>F$2*EXP(- F$1 * ($B108*_c+'Input spectra'!$Q107))</f>
        <v>1.992751704839657E-2</v>
      </c>
      <c r="G108">
        <f>G$2*EXP(- G$1 * ($B108*_c+'Input spectra'!$Q107))</f>
        <v>1.9688940878900881E-2</v>
      </c>
      <c r="H108">
        <f>H$2*EXP(- H$1 * ($B108*_c+'Input spectra'!$Q107))</f>
        <v>1.9452126435873577E-2</v>
      </c>
      <c r="I108">
        <f>I$2*EXP(- I$1 * ($B108*_c+'Input spectra'!$Q107))</f>
        <v>1.9217062611964923E-2</v>
      </c>
      <c r="J108">
        <f>J$2*EXP(- J$1 * ($B108*_c+'Input spectra'!$Q107))</f>
        <v>1.8983738364497328E-2</v>
      </c>
      <c r="K108">
        <f>K$2*EXP(- K$1 * ($B108*_c+'Input spectra'!$Q107))</f>
        <v>1.8752142715106484E-2</v>
      </c>
      <c r="L108">
        <f>L$2*EXP(- L$1 * ($B108*_c+'Input spectra'!$Q107))</f>
        <v>1.8522264749384412E-2</v>
      </c>
      <c r="M108">
        <f>M$2*EXP(- M$1 * ($B108*_c+'Input spectra'!$Q107))</f>
        <v>1.829409361652444E-2</v>
      </c>
      <c r="N108">
        <f>N$2*EXP(- N$1 * ($B108*_c+'Input spectra'!$Q107))</f>
        <v>1.8067618528968057E-2</v>
      </c>
      <c r="O108">
        <f>O$2*EXP(- O$1 * ($B108*_c+'Input spectra'!$Q107))</f>
        <v>1.7842828762053727E-2</v>
      </c>
      <c r="P108">
        <f>P$2*EXP(- P$1 * ($B108*_c+'Input spectra'!$Q107))</f>
        <v>1.7619713653667539E-2</v>
      </c>
      <c r="Q108">
        <f>Q$2*EXP(- Q$1 * ($B108*_c+'Input spectra'!$Q107))</f>
        <v>1.7398262603895747E-2</v>
      </c>
      <c r="R108">
        <f>R$2*EXP(- R$1 * ($B108*_c+'Input spectra'!$Q107))</f>
        <v>1.7178465074679187E-2</v>
      </c>
      <c r="S108">
        <f>S$2*EXP(- S$1 * ($B108*_c+'Input spectra'!$Q107))</f>
        <v>1.6960310589469552E-2</v>
      </c>
      <c r="T108">
        <f>T$2*EXP(- T$1 * ($B108*_c+'Input spectra'!$Q107))</f>
        <v>1.674378873288751E-2</v>
      </c>
      <c r="U108">
        <f>U$2*EXP(- U$1 * ($B108*_c+'Input spectra'!$Q107))</f>
        <v>1.6528889150382652E-2</v>
      </c>
      <c r="V108">
        <f>V$2*EXP(- V$1 * ($B108*_c+'Input spectra'!$Q107))</f>
        <v>1.6315601547895308E-2</v>
      </c>
      <c r="W108">
        <f>W$2*EXP(- W$1 * ($B108*_c+'Input spectra'!$Q107))</f>
        <v>1.6103915691520126E-2</v>
      </c>
      <c r="X108">
        <f>X$2*EXP(- X$1 * ($B108*_c+'Input spectra'!$Q107))</f>
        <v>1.5893821407171493E-2</v>
      </c>
      <c r="Y108">
        <f>Y$2*EXP(- Y$1 * ($B108*_c+'Input spectra'!$Q107))</f>
        <v>1.5685308580250787E-2</v>
      </c>
      <c r="Z108">
        <f>Z$2*EXP(- Z$1 * ($B108*_c+'Input spectra'!$Q107))</f>
        <v>1.5478367155315339E-2</v>
      </c>
      <c r="AA108">
        <f>AA$2*EXP(- AA$1 * ($B108*_c+'Input spectra'!$Q107))</f>
        <v>1.5272987135749261E-2</v>
      </c>
      <c r="AB108">
        <f>AB$2*EXP(- AB$1 * ($B108*_c+'Input spectra'!$Q107))</f>
        <v>1.5069158583435997E-2</v>
      </c>
      <c r="AC108">
        <f>AC$2*EXP(- AC$1 * ($B108*_c+'Input spectra'!$Q107))</f>
        <v>1.4866871618432651E-2</v>
      </c>
      <c r="AD108">
        <f>AD$2*EXP(- AD$1 * ($B108*_c+'Input spectra'!$Q107))</f>
        <v>1.4666116418646067E-2</v>
      </c>
      <c r="AE108">
        <f>AE$2*EXP(- AE$1 * ($B108*_c+'Input spectra'!$Q107))</f>
        <v>1.4466883219510668E-2</v>
      </c>
      <c r="AF108">
        <f>AF$2*EXP(- AF$1 * ($B108*_c+'Input spectra'!$Q107))</f>
        <v>1.4269162313667989E-2</v>
      </c>
      <c r="AG108">
        <f>AG$2*EXP(- AG$1 * ($B108*_c+'Input spectra'!$Q107))</f>
        <v>1.4072944050647995E-2</v>
      </c>
      <c r="AH108">
        <f>AH$2*EXP(- AH$1 * ($B108*_c+'Input spectra'!$Q107))</f>
        <v>1.387821883655207E-2</v>
      </c>
      <c r="AI108">
        <f>AI$2*EXP(- AI$1 * ($B108*_c+'Input spectra'!$Q107))</f>
        <v>1.3684977133737737E-2</v>
      </c>
      <c r="AJ108">
        <f>AJ$2*EXP(- AJ$1 * ($B108*_c+'Input spectra'!$Q107))</f>
        <v>1.3493209460505058E-2</v>
      </c>
      <c r="AK108">
        <f>AK$2*EXP(- AK$1 * ($B108*_c+'Input spectra'!$Q107))</f>
        <v>1.3302906390784755E-2</v>
      </c>
      <c r="AL108">
        <f>AL$2*EXP(- AL$1 * ($B108*_c+'Input spectra'!$Q107))</f>
        <v>1.311405855382798E-2</v>
      </c>
      <c r="AM108">
        <f>AM$2*EXP(- AM$1 * ($B108*_c+'Input spectra'!$Q107))</f>
        <v>1.2926656633897771E-2</v>
      </c>
      <c r="AN108">
        <f>AN$2*EXP(- AN$1 * ($B108*_c+'Input spectra'!$Q107))</f>
        <v>1.2740691369962186E-2</v>
      </c>
      <c r="AO108">
        <f>AO$2*EXP(- AO$1 * ($B108*_c+'Input spectra'!$Q107))</f>
        <v>1.2556153555389067E-2</v>
      </c>
      <c r="AP108">
        <f>AP$2*EXP(- AP$1 * ($B108*_c+'Input spectra'!$Q107))</f>
        <v>1.2373034037642451E-2</v>
      </c>
      <c r="AQ108">
        <f>AQ$2*EXP(- AQ$1 * ($B108*_c+'Input spectra'!$Q107))</f>
        <v>1.219132371798066E-2</v>
      </c>
      <c r="AR108">
        <f>AR$2*EXP(- AR$1 * ($B108*_c+'Input spectra'!$Q107))</f>
        <v>1.2011013551155964E-2</v>
      </c>
      <c r="AS108">
        <f>AS$2*EXP(- AS$1 * ($B108*_c+'Input spectra'!$Q107))</f>
        <v>1.1832094545115881E-2</v>
      </c>
      <c r="AT108">
        <f>AT$2*EXP(- AT$1 * ($B108*_c+'Input spectra'!$Q107))</f>
        <v>1.1654557760706135E-2</v>
      </c>
      <c r="AU108">
        <f>AU$2*EXP(- AU$1 * ($B108*_c+'Input spectra'!$Q107))</f>
        <v>1.1478394311375139E-2</v>
      </c>
      <c r="AV108">
        <f>AV$2*EXP(- AV$1 * ($B108*_c+'Input spectra'!$Q107))</f>
        <v>1.1303595362880137E-2</v>
      </c>
      <c r="AW108">
        <f>AW$2*EXP(- AW$1 * ($B108*_c+'Input spectra'!$Q107))</f>
        <v>1.0047150809283114E-2</v>
      </c>
      <c r="AX108">
        <f>AX$2*EXP(- AX$1 * ($B108*_c+'Input spectra'!$Q107))</f>
        <v>8.5841920700324894E-3</v>
      </c>
      <c r="AY108">
        <f>AY$2*EXP(- AY$1 * ($B108*_c+'Input spectra'!$Q107))</f>
        <v>7.7266454912326586E-3</v>
      </c>
      <c r="AZ108">
        <f>AZ$2*EXP(- AZ$1 * ($B108*_c+'Input spectra'!$Q107))</f>
        <v>7.0770837392741884E-3</v>
      </c>
      <c r="BA108">
        <f>BA$2*EXP(- BA$1 * ($B108*_c+'Input spectra'!$Q107))</f>
        <v>6.5463423783121803E-3</v>
      </c>
      <c r="BB108">
        <f>BB$2*EXP(- BB$1 * ($B108*_c+'Input spectra'!$Q107))</f>
        <v>6.0957700497430113E-3</v>
      </c>
      <c r="BC108">
        <f>BC$2*EXP(- BC$1 * ($B108*_c+'Input spectra'!$Q107))</f>
        <v>5.7041874881226078E-3</v>
      </c>
      <c r="BD108">
        <f>BD$2*EXP(- BD$1 * ($B108*_c+'Input spectra'!$Q107))</f>
        <v>5.3583912511396313E-3</v>
      </c>
      <c r="BE108">
        <f>BE$2*EXP(- BE$1 * ($B108*_c+'Input spectra'!$Q107))</f>
        <v>5.0494413175710805E-3</v>
      </c>
      <c r="BF108">
        <f>BF$2*EXP(- BF$1 * ($B108*_c+'Input spectra'!$Q107))</f>
        <v>4.7709261086194311E-3</v>
      </c>
      <c r="BG108">
        <f>BG$2*EXP(- BG$1 * ($B108*_c+'Input spectra'!$Q107))</f>
        <v>4.5180487868573729E-3</v>
      </c>
      <c r="BH108">
        <f>BH$2*EXP(- BH$1 * ($B108*_c+'Input spectra'!$Q107))</f>
        <v>4.2871026634427331E-3</v>
      </c>
      <c r="BI108">
        <f>BI$2*EXP(- BI$1 * ($B108*_c+'Input spectra'!$Q107))</f>
        <v>4.0751495647121773E-3</v>
      </c>
      <c r="BJ108">
        <f>BJ$2*EXP(- BJ$1 * ($B108*_c+'Input spectra'!$Q107))</f>
        <v>3.879812163855848E-3</v>
      </c>
      <c r="BK108">
        <f>BK$2*EXP(- BK$1 * ($B108*_c+'Input spectra'!$Q107))</f>
        <v>3.6991341643729443E-3</v>
      </c>
      <c r="BL108">
        <f>BL$2*EXP(- BL$1 * ($B108*_c+'Input spectra'!$Q107))</f>
        <v>3.5314828548047594E-3</v>
      </c>
      <c r="BM108">
        <f>BM$2*EXP(- BM$1 * ($B108*_c+'Input spectra'!$Q107))</f>
        <v>3.3754791939466975E-3</v>
      </c>
      <c r="BN108">
        <f>BN$2*EXP(- BN$1 * ($B108*_c+'Input spectra'!$Q107))</f>
        <v>3.229946393920588E-3</v>
      </c>
      <c r="BO108">
        <f>BO$2*EXP(- BO$1 * ($B108*_c+'Input spectra'!$Q107))</f>
        <v>3.0938712943025812E-3</v>
      </c>
      <c r="BP108">
        <f>BP$2*EXP(- BP$1 * ($B108*_c+'Input spectra'!$Q107))</f>
        <v>2.9663748039966604E-3</v>
      </c>
      <c r="BQ108">
        <f>BQ$2*EXP(- BQ$1 * ($B108*_c+'Input spectra'!$Q107))</f>
        <v>2.846688912775537E-3</v>
      </c>
      <c r="BR108">
        <f>BR$2*EXP(- BR$1 * ($B108*_c+'Input spectra'!$Q107))</f>
        <v>2.7341385548052522E-3</v>
      </c>
      <c r="BS108">
        <f>BS$2*EXP(- BS$1 * ($B108*_c+'Input spectra'!$Q107))</f>
        <v>2.6281271171272355E-3</v>
      </c>
      <c r="BT108">
        <f>BT$2*EXP(- BT$1 * ($B108*_c+'Input spectra'!$Q107))</f>
        <v>2.5281247283254937E-3</v>
      </c>
      <c r="BU108">
        <f>BU$2*EXP(- BU$1 * ($B108*_c+'Input spectra'!$Q107))</f>
        <v>2.4336586969571708E-3</v>
      </c>
      <c r="BV108">
        <f>BV$2*EXP(- BV$1 * ($B108*_c+'Input spectra'!$Q107))</f>
        <v>2.3443056329110336E-3</v>
      </c>
      <c r="BW108">
        <f>BW$2*EXP(- BW$1 * ($B108*_c+'Input spectra'!$Q107))</f>
        <v>2.2596849010542252E-3</v>
      </c>
      <c r="BX108">
        <f>BX$2*EXP(- BX$1 * ($B108*_c+'Input spectra'!$Q107))</f>
        <v>2.1794531403778769E-3</v>
      </c>
      <c r="BY108">
        <f>BY$2*EXP(- BY$1 * ($B108*_c+'Input spectra'!$Q107))</f>
        <v>2.1032996432411083E-3</v>
      </c>
      <c r="BZ108">
        <f>BZ$2*EXP(- BZ$1 * ($B108*_c+'Input spectra'!$Q107))</f>
        <v>2.0309424348555678E-3</v>
      </c>
      <c r="CA108">
        <f>CA$2*EXP(- CA$1 * ($B108*_c+'Input spectra'!$Q107))</f>
        <v>1.9621249273528798E-3</v>
      </c>
      <c r="CB108">
        <f>CB$2*EXP(- CB$1 * ($B108*_c+'Input spectra'!$Q107))</f>
        <v>1.8966130487495468E-3</v>
      </c>
      <c r="CC108">
        <f>CC$2*EXP(- CC$1 * ($B108*_c+'Input spectra'!$Q107))</f>
        <v>1.8341927670532502E-3</v>
      </c>
      <c r="CD108">
        <f>CD$2*EXP(- CD$1 * ($B108*_c+'Input spectra'!$Q107))</f>
        <v>1.7746679451948486E-3</v>
      </c>
      <c r="CE108">
        <f>CE$2*EXP(- CE$1 * ($B108*_c+'Input spectra'!$Q107))</f>
        <v>1.7178584745403333E-3</v>
      </c>
      <c r="CF108">
        <f>CF$2*EXP(- CF$1 * ($B108*_c+'Input spectra'!$Q107))</f>
        <v>1.663598644251218E-3</v>
      </c>
      <c r="CG108">
        <f>CG$2*EXP(- CG$1 * ($B108*_c+'Input spectra'!$Q107))</f>
        <v>1.6117357113201634E-3</v>
      </c>
      <c r="CH108">
        <f>CH$2*EXP(- CH$1 * ($B108*_c+'Input spectra'!$Q107))</f>
        <v>1.5621286421569252E-3</v>
      </c>
      <c r="CI108">
        <f>CI$2*EXP(- CI$1 * ($B108*_c+'Input spectra'!$Q107))</f>
        <v>1.514647001472975E-3</v>
      </c>
      <c r="CJ108">
        <f>CJ$2*EXP(- CJ$1 * ($B108*_c+'Input spectra'!$Q107))</f>
        <v>1.4691699681647463E-3</v>
      </c>
      <c r="CK108">
        <f>CK$2*EXP(- CK$1 * ($B108*_c+'Input spectra'!$Q107))</f>
        <v>1.4255854611192372E-3</v>
      </c>
      <c r="CL108">
        <f>CL$2*EXP(- CL$1 * ($B108*_c+'Input spectra'!$Q107))</f>
        <v>1.3837893605106392E-3</v>
      </c>
      <c r="CM108">
        <f>CM$2*EXP(- CM$1 * ($B108*_c+'Input spectra'!$Q107))</f>
        <v>1.3436848123383463E-3</v>
      </c>
      <c r="CN108">
        <f>CN$2*EXP(- CN$1 * ($B108*_c+'Input spectra'!$Q107))</f>
        <v>1.3051816057654615E-3</v>
      </c>
      <c r="CO108">
        <f>CO$2*EXP(- CO$1 * ($B108*_c+'Input spectra'!$Q107))</f>
        <v>1.2681956143236485E-3</v>
      </c>
      <c r="CP108">
        <f>CP$2*EXP(- CP$1 * ($B108*_c+'Input spectra'!$Q107))</f>
        <v>1.2326482933110972E-3</v>
      </c>
      <c r="CQ108">
        <f>CQ$2*EXP(- CQ$1 * ($B108*_c+'Input spectra'!$Q107))</f>
        <v>7.9351791836579919E-4</v>
      </c>
      <c r="CR108">
        <f>CR$2*EXP(- CR$1 * ($B108*_c+'Input spectra'!$Q107))</f>
        <v>5.1533313253794262E-4</v>
      </c>
      <c r="CS108">
        <f>CS$2*EXP(- CS$1 * ($B108*_c+'Input spectra'!$Q107))</f>
        <v>3.5684016051637252E-4</v>
      </c>
      <c r="CT108">
        <f>CT$2*EXP(- CT$1 * ($B108*_c+'Input spectra'!$Q107))</f>
        <v>2.4820574370143549E-4</v>
      </c>
      <c r="CU108">
        <f>CU$2*EXP(- CU$1 * ($B108*_c+'Input spectra'!$Q107))</f>
        <v>1.694538166894992E-4</v>
      </c>
      <c r="CV108">
        <f>CV$2*EXP(- CV$1 * ($B108*_c+'Input spectra'!$Q107))</f>
        <v>1.1137556909635513E-4</v>
      </c>
      <c r="CW108">
        <f>CW$2*EXP(- CW$1 * ($B108*_c+'Input spectra'!$Q107))</f>
        <v>6.8772750298535742E-5</v>
      </c>
      <c r="CX108">
        <f>CX$2*EXP(- CX$1 * ($B108*_c+'Input spectra'!$Q107))</f>
        <v>3.8345002707307563E-5</v>
      </c>
      <c r="CY108">
        <f>CY$2*EXP(- CY$1 * ($B108*_c+'Input spectra'!$Q107))</f>
        <v>1.7827604842220272E-5</v>
      </c>
      <c r="CZ108">
        <f>CZ$2*EXP(- CZ$1 * ($B108*_c+'Input spectra'!$Q107))</f>
        <v>5.5779743992562823E-6</v>
      </c>
      <c r="DA108">
        <f>DA$2*EXP(- DA$1 * ($B108*_c+'Input spectra'!$Q107))</f>
        <v>3.5427229821800482E-7</v>
      </c>
      <c r="DB108">
        <f>DB$2*EXP(- DB$1 * ($B108*_c+'Input spectra'!$Q107))</f>
        <v>0</v>
      </c>
      <c r="DC108">
        <f>DC$2*EXP(- DC$1 * ($B108*_c+'Input spectra'!$Q107))</f>
        <v>0</v>
      </c>
      <c r="DD108">
        <f>DD$2*EXP(- DD$1 * ($B108*_c+'Input spectra'!$Q107))</f>
        <v>0</v>
      </c>
      <c r="DE108">
        <f>DE$2*EXP(- DE$1 * ($B108*_c+'Input spectra'!$Q107))</f>
        <v>0</v>
      </c>
      <c r="DF108">
        <f>DF$2*EXP(- DF$1 * ($B108*_c+'Input spectra'!$Q107))</f>
        <v>0</v>
      </c>
      <c r="DG108">
        <f>DG$2*EXP(- DG$1 * ($B108*_c+'Input spectra'!$Q107))</f>
        <v>0</v>
      </c>
      <c r="DH108">
        <f>DH$2*EXP(- DH$1 * ($B108*_c+'Input spectra'!$Q107))</f>
        <v>0</v>
      </c>
      <c r="DI108">
        <f>DI$2*EXP(- DI$1 * ($B108*_c+'Input spectra'!$Q107))</f>
        <v>0</v>
      </c>
      <c r="DJ108">
        <f>DJ$2*EXP(- DJ$1 * ($B108*_c+'Input spectra'!$Q107))</f>
        <v>0</v>
      </c>
      <c r="DK108">
        <f>DK$2*EXP(- DK$1 * ($B108*_c+'Input spectra'!$Q107))</f>
        <v>0</v>
      </c>
      <c r="DL108">
        <f>DL$2*EXP(- DL$1 * ($B108*_c+'Input spectra'!$Q107))</f>
        <v>0</v>
      </c>
      <c r="DM108">
        <f>DM$2*EXP(- DM$1 * ($B108*_c+'Input spectra'!$Q107))</f>
        <v>0</v>
      </c>
      <c r="DN108">
        <f>DN$2*EXP(- DN$1 * ($B108*_c+'Input spectra'!$Q107))</f>
        <v>0</v>
      </c>
      <c r="DO108">
        <f>DO$2*EXP(- DO$1 * ($B108*_c+'Input spectra'!$Q107))</f>
        <v>0</v>
      </c>
      <c r="DP108">
        <f>DP$2*EXP(- DP$1 * ($B108*_c+'Input spectra'!$Q107))</f>
        <v>0</v>
      </c>
      <c r="DQ108">
        <f>DQ$2*EXP(- DQ$1 * ($B108*_c+'Input spectra'!$Q107))</f>
        <v>0</v>
      </c>
      <c r="DR108">
        <f>DR$2*EXP(- DR$1 * ($B108*_c+'Input spectra'!$Q107))</f>
        <v>0</v>
      </c>
      <c r="DS108">
        <f>DS$2*EXP(- DS$1 * ($B108*_c+'Input spectra'!$Q107))</f>
        <v>0</v>
      </c>
      <c r="DT108">
        <f>DT$2*EXP(- DT$1 * ($B108*_c+'Input spectra'!$Q107))</f>
        <v>0</v>
      </c>
      <c r="DU108">
        <f>DU$2*EXP(- DU$1 * ($B108*_c+'Input spectra'!$Q107))</f>
        <v>0</v>
      </c>
      <c r="DV108">
        <f>DV$2*EXP(- DV$1 * ($B108*_c+'Input spectra'!$Q107))</f>
        <v>0</v>
      </c>
      <c r="DW108">
        <f>DW$2*EXP(- DW$1 * ($B108*_c+'Input spectra'!$Q107))</f>
        <v>0</v>
      </c>
      <c r="DX108">
        <f>DX$2*EXP(- DX$1 * ($B108*_c+'Input spectra'!$Q107))</f>
        <v>0</v>
      </c>
      <c r="DY108">
        <f>DY$2*EXP(- DY$1 * ($B108*_c+'Input spectra'!$Q107))</f>
        <v>0</v>
      </c>
      <c r="DZ108">
        <f>DZ$2*EXP(- DZ$1 * ($B108*_c+'Input spectra'!$Q107))</f>
        <v>0</v>
      </c>
      <c r="EA108">
        <f>EA$2*EXP(- EA$1 * ($B108*_c+'Input spectra'!$Q107))</f>
        <v>0</v>
      </c>
      <c r="EB108">
        <f>EB$2*EXP(- EB$1 * ($B108*_c+'Input spectra'!$Q107))</f>
        <v>0</v>
      </c>
      <c r="EC108">
        <f>EC$2*EXP(- EC$1 * ($B108*_c+'Input spectra'!$Q107))</f>
        <v>0</v>
      </c>
      <c r="ED108">
        <f>ED$2*EXP(- ED$1 * ($B108*_c+'Input spectra'!$Q107))</f>
        <v>0</v>
      </c>
      <c r="EE108">
        <f>EE$2*EXP(- EE$1 * ($B108*_c+'Input spectra'!$Q107))</f>
        <v>0</v>
      </c>
      <c r="EF108">
        <f>EF$2*EXP(- EF$1 * ($B108*_c+'Input spectra'!$Q107))</f>
        <v>0</v>
      </c>
      <c r="EG108">
        <f>EG$2*EXP(- EG$1 * ($B108*_c+'Input spectra'!$Q107))</f>
        <v>0</v>
      </c>
      <c r="EH108">
        <f>EH$2*EXP(- EH$1 * ($B108*_c+'Input spectra'!$Q107))</f>
        <v>0</v>
      </c>
      <c r="EI108">
        <f>EI$2*EXP(- EI$1 * ($B108*_c+'Input spectra'!$Q107))</f>
        <v>0</v>
      </c>
      <c r="EJ108">
        <f>EJ$2*EXP(- EJ$1 * ($B108*_c+'Input spectra'!$Q107))</f>
        <v>0</v>
      </c>
      <c r="EK108">
        <f>EK$2*EXP(- EK$1 * ($B108*_c+'Input spectra'!$Q107))</f>
        <v>0</v>
      </c>
      <c r="EL108">
        <f>EL$2*EXP(- EL$1 * ($B108*_c+'Input spectra'!$Q107))</f>
        <v>0</v>
      </c>
      <c r="EM108">
        <f>EM$2*EXP(- EM$1 * ($B108*_c+'Input spectra'!$Q107))</f>
        <v>0</v>
      </c>
      <c r="EN108">
        <f>EN$2*EXP(- EN$1 * ($B108*_c+'Input spectra'!$Q107))</f>
        <v>0</v>
      </c>
      <c r="EO108">
        <f>EO$2*EXP(- EO$1 * ($B108*_c+'Input spectra'!$Q107))</f>
        <v>0</v>
      </c>
      <c r="EP108">
        <f>EP$2*EXP(- EP$1 * ($B108*_c+'Input spectra'!$Q107))</f>
        <v>0</v>
      </c>
      <c r="EQ108">
        <f>EQ$2*EXP(- EQ$1 * ($B108*_c+'Input spectra'!$Q107))</f>
        <v>0</v>
      </c>
      <c r="ER108">
        <f>ER$2*EXP(- ER$1 * ($B108*_c+'Input spectra'!$Q107))</f>
        <v>0</v>
      </c>
      <c r="ES108">
        <f>ES$2*EXP(- ES$1 * ($B108*_c+'Input spectra'!$Q107))</f>
        <v>0</v>
      </c>
      <c r="ET108">
        <f>ET$2*EXP(- ET$1 * ($B108*_c+'Input spectra'!$Q107))</f>
        <v>0</v>
      </c>
      <c r="EU108">
        <f>EU$2*EXP(- EU$1 * ($B108*_c+'Input spectra'!$Q107))</f>
        <v>0</v>
      </c>
      <c r="EV108">
        <f>EV$2*EXP(- EV$1 * ($B108*_c+'Input spectra'!$Q107))</f>
        <v>0</v>
      </c>
      <c r="EW108">
        <f>EW$2*EXP(- EW$1 * ($B108*_c+'Input spectra'!$Q107))</f>
        <v>0</v>
      </c>
      <c r="EY108">
        <f t="shared" si="1"/>
        <v>0.87810796243878797</v>
      </c>
      <c r="FB108">
        <f>(1-EXP(-(B108*_c+'Input spectra'!$Q107)*_t))/2</f>
        <v>1.1298803713001515E-2</v>
      </c>
      <c r="FC108">
        <f>LN(1-FB108)/(-(B108*_c+'Input spectra'!$Q107))</f>
        <v>0.2485714782050705</v>
      </c>
    </row>
    <row r="109" spans="1:159" x14ac:dyDescent="0.25">
      <c r="A109">
        <v>810</v>
      </c>
      <c r="B109">
        <f>'Input spectra'!B108</f>
        <v>0</v>
      </c>
      <c r="C109">
        <f>C$2*EXP(- C$1 * ($B109*_c+'Input spectra'!$Q108))</f>
        <v>2.0653927966864227E-2</v>
      </c>
      <c r="D109">
        <f>D$2*EXP(- D$1 * ($B109*_c+'Input spectra'!$Q108))</f>
        <v>2.0409392628339448E-2</v>
      </c>
      <c r="E109">
        <f>E$2*EXP(- E$1 * ($B109*_c+'Input spectra'!$Q108))</f>
        <v>2.0166667142768196E-2</v>
      </c>
      <c r="F109">
        <f>F$2*EXP(- F$1 * ($B109*_c+'Input spectra'!$Q108))</f>
        <v>1.9925740046871972E-2</v>
      </c>
      <c r="G109">
        <f>G$2*EXP(- G$1 * ($B109*_c+'Input spectra'!$Q108))</f>
        <v>1.9686599944478331E-2</v>
      </c>
      <c r="H109">
        <f>H$2*EXP(- H$1 * ($B109*_c+'Input spectra'!$Q108))</f>
        <v>1.9449235506146339E-2</v>
      </c>
      <c r="I109">
        <f>I$2*EXP(- I$1 * ($B109*_c+'Input spectra'!$Q108))</f>
        <v>1.9213635468794076E-2</v>
      </c>
      <c r="J109">
        <f>J$2*EXP(- J$1 * ($B109*_c+'Input spectra'!$Q108))</f>
        <v>1.8979788635328104E-2</v>
      </c>
      <c r="K109">
        <f>K$2*EXP(- K$1 * ($B109*_c+'Input spectra'!$Q108))</f>
        <v>1.8747683874274997E-2</v>
      </c>
      <c r="L109">
        <f>L$2*EXP(- L$1 * ($B109*_c+'Input spectra'!$Q108))</f>
        <v>1.8517310119414827E-2</v>
      </c>
      <c r="M109">
        <f>M$2*EXP(- M$1 * ($B109*_c+'Input spectra'!$Q108))</f>
        <v>1.8288656369416637E-2</v>
      </c>
      <c r="N109">
        <f>N$2*EXP(- N$1 * ($B109*_c+'Input spectra'!$Q108))</f>
        <v>1.8061711687475886E-2</v>
      </c>
      <c r="O109">
        <f>O$2*EXP(- O$1 * ($B109*_c+'Input spectra'!$Q108))</f>
        <v>1.7836465200953871E-2</v>
      </c>
      <c r="P109">
        <f>P$2*EXP(- P$1 * ($B109*_c+'Input spectra'!$Q108))</f>
        <v>1.7612906101019087E-2</v>
      </c>
      <c r="Q109">
        <f>Q$2*EXP(- Q$1 * ($B109*_c+'Input spectra'!$Q108))</f>
        <v>1.7391023642290504E-2</v>
      </c>
      <c r="R109">
        <f>R$2*EXP(- R$1 * ($B109*_c+'Input spectra'!$Q108))</f>
        <v>1.7170807142482838E-2</v>
      </c>
      <c r="S109">
        <f>S$2*EXP(- S$1 * ($B109*_c+'Input spectra'!$Q108))</f>
        <v>1.6952245982053679E-2</v>
      </c>
      <c r="T109">
        <f>T$2*EXP(- T$1 * ($B109*_c+'Input spectra'!$Q108))</f>
        <v>1.6735329603852534E-2</v>
      </c>
      <c r="U109">
        <f>U$2*EXP(- U$1 * ($B109*_c+'Input spectra'!$Q108))</f>
        <v>1.6520047512771838E-2</v>
      </c>
      <c r="V109">
        <f>V$2*EXP(- V$1 * ($B109*_c+'Input spectra'!$Q108))</f>
        <v>1.630638927539976E-2</v>
      </c>
      <c r="W109">
        <f>W$2*EXP(- W$1 * ($B109*_c+'Input spectra'!$Q108))</f>
        <v>1.6094344519674952E-2</v>
      </c>
      <c r="X109">
        <f>X$2*EXP(- X$1 * ($B109*_c+'Input spectra'!$Q108))</f>
        <v>1.588390293454315E-2</v>
      </c>
      <c r="Y109">
        <f>Y$2*EXP(- Y$1 * ($B109*_c+'Input spectra'!$Q108))</f>
        <v>1.5675054269615633E-2</v>
      </c>
      <c r="Z109">
        <f>Z$2*EXP(- Z$1 * ($B109*_c+'Input spectra'!$Q108))</f>
        <v>1.5467788334829528E-2</v>
      </c>
      <c r="AA109">
        <f>AA$2*EXP(- AA$1 * ($B109*_c+'Input spectra'!$Q108))</f>
        <v>1.5262095000109971E-2</v>
      </c>
      <c r="AB109">
        <f>AB$2*EXP(- AB$1 * ($B109*_c+'Input spectra'!$Q108))</f>
        <v>1.5057964195034084E-2</v>
      </c>
      <c r="AC109">
        <f>AC$2*EXP(- AC$1 * ($B109*_c+'Input spectra'!$Q108))</f>
        <v>1.485538590849677E-2</v>
      </c>
      <c r="AD109">
        <f>AD$2*EXP(- AD$1 * ($B109*_c+'Input spectra'!$Q108))</f>
        <v>1.4654350188378339E-2</v>
      </c>
      <c r="AE109">
        <f>AE$2*EXP(- AE$1 * ($B109*_c+'Input spectra'!$Q108))</f>
        <v>1.4454847141213919E-2</v>
      </c>
      <c r="AF109">
        <f>AF$2*EXP(- AF$1 * ($B109*_c+'Input spectra'!$Q108))</f>
        <v>1.425686693186465E-2</v>
      </c>
      <c r="AG109">
        <f>AG$2*EXP(- AG$1 * ($B109*_c+'Input spectra'!$Q108))</f>
        <v>1.4060399783190701E-2</v>
      </c>
      <c r="AH109">
        <f>AH$2*EXP(- AH$1 * ($B109*_c+'Input spectra'!$Q108))</f>
        <v>1.3865435975726009E-2</v>
      </c>
      <c r="AI109">
        <f>AI$2*EXP(- AI$1 * ($B109*_c+'Input spectra'!$Q108))</f>
        <v>1.3671965847354825E-2</v>
      </c>
      <c r="AJ109">
        <f>AJ$2*EXP(- AJ$1 * ($B109*_c+'Input spectra'!$Q108))</f>
        <v>1.347997979298997E-2</v>
      </c>
      <c r="AK109">
        <f>AK$2*EXP(- AK$1 * ($B109*_c+'Input spectra'!$Q108))</f>
        <v>1.3289468264252886E-2</v>
      </c>
      <c r="AL109">
        <f>AL$2*EXP(- AL$1 * ($B109*_c+'Input spectra'!$Q108))</f>
        <v>1.3100421769155397E-2</v>
      </c>
      <c r="AM109">
        <f>AM$2*EXP(- AM$1 * ($B109*_c+'Input spectra'!$Q108))</f>
        <v>1.2912830871783175E-2</v>
      </c>
      <c r="AN109">
        <f>AN$2*EXP(- AN$1 * ($B109*_c+'Input spectra'!$Q108))</f>
        <v>1.2726686191980979E-2</v>
      </c>
      <c r="AO109">
        <f>AO$2*EXP(- AO$1 * ($B109*_c+'Input spectra'!$Q108))</f>
        <v>1.2541978405039546E-2</v>
      </c>
      <c r="AP109">
        <f>AP$2*EXP(- AP$1 * ($B109*_c+'Input spectra'!$Q108))</f>
        <v>1.2358698241384213E-2</v>
      </c>
      <c r="AQ109">
        <f>AQ$2*EXP(- AQ$1 * ($B109*_c+'Input spectra'!$Q108))</f>
        <v>1.2176836486265228E-2</v>
      </c>
      <c r="AR109">
        <f>AR$2*EXP(- AR$1 * ($B109*_c+'Input spectra'!$Q108))</f>
        <v>1.1996383979449736E-2</v>
      </c>
      <c r="AS109">
        <f>AS$2*EXP(- AS$1 * ($B109*_c+'Input spectra'!$Q108))</f>
        <v>1.1817331614915419E-2</v>
      </c>
      <c r="AT109">
        <f>AT$2*EXP(- AT$1 * ($B109*_c+'Input spectra'!$Q108))</f>
        <v>1.1639670340545858E-2</v>
      </c>
      <c r="AU109">
        <f>AU$2*EXP(- AU$1 * ($B109*_c+'Input spectra'!$Q108))</f>
        <v>1.146339115782747E-2</v>
      </c>
      <c r="AV109">
        <f>AV$2*EXP(- AV$1 * ($B109*_c+'Input spectra'!$Q108))</f>
        <v>1.1288485121548154E-2</v>
      </c>
      <c r="AW109">
        <f>AW$2*EXP(- AW$1 * ($B109*_c+'Input spectra'!$Q108))</f>
        <v>1.0033421882663854E-2</v>
      </c>
      <c r="AX109">
        <f>AX$2*EXP(- AX$1 * ($B109*_c+'Input spectra'!$Q108))</f>
        <v>8.5722073839811074E-3</v>
      </c>
      <c r="AY109">
        <f>AY$2*EXP(- AY$1 * ($B109*_c+'Input spectra'!$Q108))</f>
        <v>7.7156286992743593E-3</v>
      </c>
      <c r="AZ109">
        <f>AZ$2*EXP(- AZ$1 * ($B109*_c+'Input spectra'!$Q108))</f>
        <v>7.0667830358004122E-3</v>
      </c>
      <c r="BA109">
        <f>BA$2*EXP(- BA$1 * ($B109*_c+'Input spectra'!$Q108))</f>
        <v>6.5366198607251036E-3</v>
      </c>
      <c r="BB109">
        <f>BB$2*EXP(- BB$1 * ($B109*_c+'Input spectra'!$Q108))</f>
        <v>6.0865357851109438E-3</v>
      </c>
      <c r="BC109">
        <f>BC$2*EXP(- BC$1 * ($B109*_c+'Input spectra'!$Q108))</f>
        <v>5.6953771161131041E-3</v>
      </c>
      <c r="BD109">
        <f>BD$2*EXP(- BD$1 * ($B109*_c+'Input spectra'!$Q108))</f>
        <v>5.3499559430624372E-3</v>
      </c>
      <c r="BE109">
        <f>BE$2*EXP(- BE$1 * ($B109*_c+'Input spectra'!$Q108))</f>
        <v>5.0413425060125087E-3</v>
      </c>
      <c r="BF109">
        <f>BF$2*EXP(- BF$1 * ($B109*_c+'Input spectra'!$Q108))</f>
        <v>4.7631324185458479E-3</v>
      </c>
      <c r="BG109">
        <f>BG$2*EXP(- BG$1 * ($B109*_c+'Input spectra'!$Q108))</f>
        <v>4.5105341111796845E-3</v>
      </c>
      <c r="BH109">
        <f>BH$2*EXP(- BH$1 * ($B109*_c+'Input spectra'!$Q108))</f>
        <v>4.2798448870304019E-3</v>
      </c>
      <c r="BI109">
        <f>BI$2*EXP(- BI$1 * ($B109*_c+'Input spectra'!$Q108))</f>
        <v>4.0681296806624207E-3</v>
      </c>
      <c r="BJ109">
        <f>BJ$2*EXP(- BJ$1 * ($B109*_c+'Input spectra'!$Q108))</f>
        <v>3.8730136395985913E-3</v>
      </c>
      <c r="BK109">
        <f>BK$2*EXP(- BK$1 * ($B109*_c+'Input spectra'!$Q108))</f>
        <v>3.6925424736860084E-3</v>
      </c>
      <c r="BL109">
        <f>BL$2*EXP(- BL$1 * ($B109*_c+'Input spectra'!$Q108))</f>
        <v>3.5250851238778193E-3</v>
      </c>
      <c r="BM109">
        <f>BM$2*EXP(- BM$1 * ($B109*_c+'Input spectra'!$Q108))</f>
        <v>3.3692639281558178E-3</v>
      </c>
      <c r="BN109">
        <f>BN$2*EXP(- BN$1 * ($B109*_c+'Input spectra'!$Q108))</f>
        <v>3.2239032631551407E-3</v>
      </c>
      <c r="BO109">
        <f>BO$2*EXP(- BO$1 * ($B109*_c+'Input spectra'!$Q108))</f>
        <v>3.0879909616898815E-3</v>
      </c>
      <c r="BP109">
        <f>BP$2*EXP(- BP$1 * ($B109*_c+'Input spectra'!$Q108))</f>
        <v>2.960648787399346E-3</v>
      </c>
      <c r="BQ109">
        <f>BQ$2*EXP(- BQ$1 * ($B109*_c+'Input spectra'!$Q108))</f>
        <v>2.8411094714490413E-3</v>
      </c>
      <c r="BR109">
        <f>BR$2*EXP(- BR$1 * ($B109*_c+'Input spectra'!$Q108))</f>
        <v>2.7286985956554281E-3</v>
      </c>
      <c r="BS109">
        <f>BS$2*EXP(- BS$1 * ($B109*_c+'Input spectra'!$Q108))</f>
        <v>2.6228201164375411E-3</v>
      </c>
      <c r="BT109">
        <f>BT$2*EXP(- BT$1 * ($B109*_c+'Input spectra'!$Q108))</f>
        <v>2.5229446658378099E-3</v>
      </c>
      <c r="BU109">
        <f>BU$2*EXP(- BU$1 * ($B109*_c+'Input spectra'!$Q108))</f>
        <v>2.4285999999231673E-3</v>
      </c>
      <c r="BV109">
        <f>BV$2*EXP(- BV$1 * ($B109*_c+'Input spectra'!$Q108))</f>
        <v>2.3393631282686241E-3</v>
      </c>
      <c r="BW109">
        <f>BW$2*EXP(- BW$1 * ($B109*_c+'Input spectra'!$Q108))</f>
        <v>2.2548537742836865E-3</v>
      </c>
      <c r="BX109">
        <f>BX$2*EXP(- BX$1 * ($B109*_c+'Input spectra'!$Q108))</f>
        <v>2.1747288998937458E-3</v>
      </c>
      <c r="BY109">
        <f>BY$2*EXP(- BY$1 * ($B109*_c+'Input spectra'!$Q108))</f>
        <v>2.0986780894059337E-3</v>
      </c>
      <c r="BZ109">
        <f>BZ$2*EXP(- BZ$1 * ($B109*_c+'Input spectra'!$Q108))</f>
        <v>2.0264196328789235E-3</v>
      </c>
      <c r="CA109">
        <f>CA$2*EXP(- CA$1 * ($B109*_c+'Input spectra'!$Q108))</f>
        <v>1.9576971834771358E-3</v>
      </c>
      <c r="CB109">
        <f>CB$2*EXP(- CB$1 * ($B109*_c+'Input spectra'!$Q108))</f>
        <v>1.8922768892324488E-3</v>
      </c>
      <c r="CC109">
        <f>CC$2*EXP(- CC$1 * ($B109*_c+'Input spectra'!$Q108))</f>
        <v>1.8299449195434006E-3</v>
      </c>
      <c r="CD109">
        <f>CD$2*EXP(- CD$1 * ($B109*_c+'Input spectra'!$Q108))</f>
        <v>1.7705053221649782E-3</v>
      </c>
      <c r="CE109">
        <f>CE$2*EXP(- CE$1 * ($B109*_c+'Input spectra'!$Q108))</f>
        <v>1.713778158498606E-3</v>
      </c>
      <c r="CF109">
        <f>CF$2*EXP(- CF$1 * ($B109*_c+'Input spectra'!$Q108))</f>
        <v>1.659597874495724E-3</v>
      </c>
      <c r="CG109">
        <f>CG$2*EXP(- CG$1 * ($B109*_c+'Input spectra'!$Q108))</f>
        <v>1.6078118720383814E-3</v>
      </c>
      <c r="CH109">
        <f>CH$2*EXP(- CH$1 * ($B109*_c+'Input spectra'!$Q108))</f>
        <v>1.5582792517020343E-3</v>
      </c>
      <c r="CI109">
        <f>CI$2*EXP(- CI$1 * ($B109*_c+'Input spectra'!$Q108))</f>
        <v>1.5108697026737291E-3</v>
      </c>
      <c r="CJ109">
        <f>CJ$2*EXP(- CJ$1 * ($B109*_c+'Input spectra'!$Q108))</f>
        <v>1.4654625195462596E-3</v>
      </c>
      <c r="CK109">
        <f>CK$2*EXP(- CK$1 * ($B109*_c+'Input spectra'!$Q108))</f>
        <v>1.4219457289292563E-3</v>
      </c>
      <c r="CL109">
        <f>CL$2*EXP(- CL$1 * ($B109*_c+'Input spectra'!$Q108))</f>
        <v>1.3802153114603009E-3</v>
      </c>
      <c r="CM109">
        <f>CM$2*EXP(- CM$1 * ($B109*_c+'Input spectra'!$Q108))</f>
        <v>1.3401745069786062E-3</v>
      </c>
      <c r="CN109">
        <f>CN$2*EXP(- CN$1 * ($B109*_c+'Input spectra'!$Q108))</f>
        <v>1.3017331924306595E-3</v>
      </c>
      <c r="CO109">
        <f>CO$2*EXP(- CO$1 * ($B109*_c+'Input spectra'!$Q108))</f>
        <v>1.264807323582436E-3</v>
      </c>
      <c r="CP109">
        <f>CP$2*EXP(- CP$1 * ($B109*_c+'Input spectra'!$Q108))</f>
        <v>1.2293184328724094E-3</v>
      </c>
      <c r="CQ109">
        <f>CQ$2*EXP(- CQ$1 * ($B109*_c+'Input spectra'!$Q108))</f>
        <v>7.9135079530270576E-4</v>
      </c>
      <c r="CR109">
        <f>CR$2*EXP(- CR$1 * ($B109*_c+'Input spectra'!$Q108))</f>
        <v>5.1391046451188503E-4</v>
      </c>
      <c r="CS109">
        <f>CS$2*EXP(- CS$1 * ($B109*_c+'Input spectra'!$Q108))</f>
        <v>3.5584446240217912E-4</v>
      </c>
      <c r="CT109">
        <f>CT$2*EXP(- CT$1 * ($B109*_c+'Input spectra'!$Q108))</f>
        <v>2.4750581293230299E-4</v>
      </c>
      <c r="CU109">
        <f>CU$2*EXP(- CU$1 * ($B109*_c+'Input spectra'!$Q108))</f>
        <v>1.6897094050171528E-4</v>
      </c>
      <c r="CV109">
        <f>CV$2*EXP(- CV$1 * ($B109*_c+'Input spectra'!$Q108))</f>
        <v>1.1105489164747668E-4</v>
      </c>
      <c r="CW109">
        <f>CW$2*EXP(- CW$1 * ($B109*_c+'Input spectra'!$Q108))</f>
        <v>6.8572698359102433E-5</v>
      </c>
      <c r="CX109">
        <f>CX$2*EXP(- CX$1 * ($B109*_c+'Input spectra'!$Q108))</f>
        <v>3.8232325048839322E-5</v>
      </c>
      <c r="CY109">
        <f>CY$2*EXP(- CY$1 * ($B109*_c+'Input spectra'!$Q108))</f>
        <v>1.7774689648117269E-5</v>
      </c>
      <c r="CZ109">
        <f>CZ$2*EXP(- CZ$1 * ($B109*_c+'Input spectra'!$Q108))</f>
        <v>5.5612527606453986E-6</v>
      </c>
      <c r="DA109">
        <f>DA$2*EXP(- DA$1 * ($B109*_c+'Input spectra'!$Q108))</f>
        <v>3.5319976226935605E-7</v>
      </c>
      <c r="DB109">
        <f>DB$2*EXP(- DB$1 * ($B109*_c+'Input spectra'!$Q108))</f>
        <v>0</v>
      </c>
      <c r="DC109">
        <f>DC$2*EXP(- DC$1 * ($B109*_c+'Input spectra'!$Q108))</f>
        <v>0</v>
      </c>
      <c r="DD109">
        <f>DD$2*EXP(- DD$1 * ($B109*_c+'Input spectra'!$Q108))</f>
        <v>0</v>
      </c>
      <c r="DE109">
        <f>DE$2*EXP(- DE$1 * ($B109*_c+'Input spectra'!$Q108))</f>
        <v>0</v>
      </c>
      <c r="DF109">
        <f>DF$2*EXP(- DF$1 * ($B109*_c+'Input spectra'!$Q108))</f>
        <v>0</v>
      </c>
      <c r="DG109">
        <f>DG$2*EXP(- DG$1 * ($B109*_c+'Input spectra'!$Q108))</f>
        <v>0</v>
      </c>
      <c r="DH109">
        <f>DH$2*EXP(- DH$1 * ($B109*_c+'Input spectra'!$Q108))</f>
        <v>0</v>
      </c>
      <c r="DI109">
        <f>DI$2*EXP(- DI$1 * ($B109*_c+'Input spectra'!$Q108))</f>
        <v>0</v>
      </c>
      <c r="DJ109">
        <f>DJ$2*EXP(- DJ$1 * ($B109*_c+'Input spectra'!$Q108))</f>
        <v>0</v>
      </c>
      <c r="DK109">
        <f>DK$2*EXP(- DK$1 * ($B109*_c+'Input spectra'!$Q108))</f>
        <v>0</v>
      </c>
      <c r="DL109">
        <f>DL$2*EXP(- DL$1 * ($B109*_c+'Input spectra'!$Q108))</f>
        <v>0</v>
      </c>
      <c r="DM109">
        <f>DM$2*EXP(- DM$1 * ($B109*_c+'Input spectra'!$Q108))</f>
        <v>0</v>
      </c>
      <c r="DN109">
        <f>DN$2*EXP(- DN$1 * ($B109*_c+'Input spectra'!$Q108))</f>
        <v>0</v>
      </c>
      <c r="DO109">
        <f>DO$2*EXP(- DO$1 * ($B109*_c+'Input spectra'!$Q108))</f>
        <v>0</v>
      </c>
      <c r="DP109">
        <f>DP$2*EXP(- DP$1 * ($B109*_c+'Input spectra'!$Q108))</f>
        <v>0</v>
      </c>
      <c r="DQ109">
        <f>DQ$2*EXP(- DQ$1 * ($B109*_c+'Input spectra'!$Q108))</f>
        <v>0</v>
      </c>
      <c r="DR109">
        <f>DR$2*EXP(- DR$1 * ($B109*_c+'Input spectra'!$Q108))</f>
        <v>0</v>
      </c>
      <c r="DS109">
        <f>DS$2*EXP(- DS$1 * ($B109*_c+'Input spectra'!$Q108))</f>
        <v>0</v>
      </c>
      <c r="DT109">
        <f>DT$2*EXP(- DT$1 * ($B109*_c+'Input spectra'!$Q108))</f>
        <v>0</v>
      </c>
      <c r="DU109">
        <f>DU$2*EXP(- DU$1 * ($B109*_c+'Input spectra'!$Q108))</f>
        <v>0</v>
      </c>
      <c r="DV109">
        <f>DV$2*EXP(- DV$1 * ($B109*_c+'Input spectra'!$Q108))</f>
        <v>0</v>
      </c>
      <c r="DW109">
        <f>DW$2*EXP(- DW$1 * ($B109*_c+'Input spectra'!$Q108))</f>
        <v>0</v>
      </c>
      <c r="DX109">
        <f>DX$2*EXP(- DX$1 * ($B109*_c+'Input spectra'!$Q108))</f>
        <v>0</v>
      </c>
      <c r="DY109">
        <f>DY$2*EXP(- DY$1 * ($B109*_c+'Input spectra'!$Q108))</f>
        <v>0</v>
      </c>
      <c r="DZ109">
        <f>DZ$2*EXP(- DZ$1 * ($B109*_c+'Input spectra'!$Q108))</f>
        <v>0</v>
      </c>
      <c r="EA109">
        <f>EA$2*EXP(- EA$1 * ($B109*_c+'Input spectra'!$Q108))</f>
        <v>0</v>
      </c>
      <c r="EB109">
        <f>EB$2*EXP(- EB$1 * ($B109*_c+'Input spectra'!$Q108))</f>
        <v>0</v>
      </c>
      <c r="EC109">
        <f>EC$2*EXP(- EC$1 * ($B109*_c+'Input spectra'!$Q108))</f>
        <v>0</v>
      </c>
      <c r="ED109">
        <f>ED$2*EXP(- ED$1 * ($B109*_c+'Input spectra'!$Q108))</f>
        <v>0</v>
      </c>
      <c r="EE109">
        <f>EE$2*EXP(- EE$1 * ($B109*_c+'Input spectra'!$Q108))</f>
        <v>0</v>
      </c>
      <c r="EF109">
        <f>EF$2*EXP(- EF$1 * ($B109*_c+'Input spectra'!$Q108))</f>
        <v>0</v>
      </c>
      <c r="EG109">
        <f>EG$2*EXP(- EG$1 * ($B109*_c+'Input spectra'!$Q108))</f>
        <v>0</v>
      </c>
      <c r="EH109">
        <f>EH$2*EXP(- EH$1 * ($B109*_c+'Input spectra'!$Q108))</f>
        <v>0</v>
      </c>
      <c r="EI109">
        <f>EI$2*EXP(- EI$1 * ($B109*_c+'Input spectra'!$Q108))</f>
        <v>0</v>
      </c>
      <c r="EJ109">
        <f>EJ$2*EXP(- EJ$1 * ($B109*_c+'Input spectra'!$Q108))</f>
        <v>0</v>
      </c>
      <c r="EK109">
        <f>EK$2*EXP(- EK$1 * ($B109*_c+'Input spectra'!$Q108))</f>
        <v>0</v>
      </c>
      <c r="EL109">
        <f>EL$2*EXP(- EL$1 * ($B109*_c+'Input spectra'!$Q108))</f>
        <v>0</v>
      </c>
      <c r="EM109">
        <f>EM$2*EXP(- EM$1 * ($B109*_c+'Input spectra'!$Q108))</f>
        <v>0</v>
      </c>
      <c r="EN109">
        <f>EN$2*EXP(- EN$1 * ($B109*_c+'Input spectra'!$Q108))</f>
        <v>0</v>
      </c>
      <c r="EO109">
        <f>EO$2*EXP(- EO$1 * ($B109*_c+'Input spectra'!$Q108))</f>
        <v>0</v>
      </c>
      <c r="EP109">
        <f>EP$2*EXP(- EP$1 * ($B109*_c+'Input spectra'!$Q108))</f>
        <v>0</v>
      </c>
      <c r="EQ109">
        <f>EQ$2*EXP(- EQ$1 * ($B109*_c+'Input spectra'!$Q108))</f>
        <v>0</v>
      </c>
      <c r="ER109">
        <f>ER$2*EXP(- ER$1 * ($B109*_c+'Input spectra'!$Q108))</f>
        <v>0</v>
      </c>
      <c r="ES109">
        <f>ES$2*EXP(- ES$1 * ($B109*_c+'Input spectra'!$Q108))</f>
        <v>0</v>
      </c>
      <c r="ET109">
        <f>ET$2*EXP(- ET$1 * ($B109*_c+'Input spectra'!$Q108))</f>
        <v>0</v>
      </c>
      <c r="EU109">
        <f>EU$2*EXP(- EU$1 * ($B109*_c+'Input spectra'!$Q108))</f>
        <v>0</v>
      </c>
      <c r="EV109">
        <f>EV$2*EXP(- EV$1 * ($B109*_c+'Input spectra'!$Q108))</f>
        <v>0</v>
      </c>
      <c r="EW109">
        <f>EW$2*EXP(- EW$1 * ($B109*_c+'Input spectra'!$Q108))</f>
        <v>0</v>
      </c>
      <c r="EY109">
        <f t="shared" si="1"/>
        <v>0.87739185470243009</v>
      </c>
      <c r="FB109">
        <f>(1-EXP(-(B109*_c+'Input spectra'!$Q108)*_t))/2</f>
        <v>1.1371433346617166E-2</v>
      </c>
      <c r="FC109">
        <f>LN(1-FB109)/(-(B109*_c+'Input spectra'!$Q108))</f>
        <v>0.24856218952088777</v>
      </c>
    </row>
    <row r="110" spans="1:159" x14ac:dyDescent="0.25">
      <c r="A110">
        <v>815</v>
      </c>
      <c r="B110">
        <f>'Input spectra'!B109</f>
        <v>0</v>
      </c>
      <c r="C110">
        <f>C$2*EXP(- C$1 * ($B110*_c+'Input spectra'!$Q109))</f>
        <v>2.0653927966864227E-2</v>
      </c>
      <c r="D110">
        <f>D$2*EXP(- D$1 * ($B110*_c+'Input spectra'!$Q109))</f>
        <v>2.0408785952993447E-2</v>
      </c>
      <c r="E110">
        <f>E$2*EXP(- E$1 * ($B110*_c+'Input spectra'!$Q109))</f>
        <v>2.0165468240071725E-2</v>
      </c>
      <c r="F110">
        <f>F$2*EXP(- F$1 * ($B110*_c+'Input spectra'!$Q109))</f>
        <v>1.9923963203808383E-2</v>
      </c>
      <c r="G110">
        <f>G$2*EXP(- G$1 * ($B110*_c+'Input spectra'!$Q109))</f>
        <v>1.9684259288383292E-2</v>
      </c>
      <c r="H110">
        <f>H$2*EXP(- H$1 * ($B110*_c+'Input spectra'!$Q109))</f>
        <v>1.9446345006062345E-2</v>
      </c>
      <c r="I110">
        <f>I$2*EXP(- I$1 * ($B110*_c+'Input spectra'!$Q109))</f>
        <v>1.9210208936814986E-2</v>
      </c>
      <c r="J110">
        <f>J$2*EXP(- J$1 * ($B110*_c+'Input spectra'!$Q109))</f>
        <v>1.8975839727933822E-2</v>
      </c>
      <c r="K110">
        <f>K$2*EXP(- K$1 * ($B110*_c+'Input spectra'!$Q109))</f>
        <v>1.8743226093656303E-2</v>
      </c>
      <c r="L110">
        <f>L$2*EXP(- L$1 * ($B110*_c+'Input spectra'!$Q109))</f>
        <v>1.8512356814788467E-2</v>
      </c>
      <c r="M110">
        <f>M$2*EXP(- M$1 * ($B110*_c+'Input spectra'!$Q109))</f>
        <v>1.8283220738330747E-2</v>
      </c>
      <c r="N110">
        <f>N$2*EXP(- N$1 * ($B110*_c+'Input spectra'!$Q109))</f>
        <v>1.8055806777105759E-2</v>
      </c>
      <c r="O110">
        <f>O$2*EXP(- O$1 * ($B110*_c+'Input spectra'!$Q109))</f>
        <v>1.7830103909388204E-2</v>
      </c>
      <c r="P110">
        <f>P$2*EXP(- P$1 * ($B110*_c+'Input spectra'!$Q109))</f>
        <v>1.7606101178536702E-2</v>
      </c>
      <c r="Q110">
        <f>Q$2*EXP(- Q$1 * ($B110*_c+'Input spectra'!$Q109))</f>
        <v>1.7383787692627679E-2</v>
      </c>
      <c r="R110">
        <f>R$2*EXP(- R$1 * ($B110*_c+'Input spectra'!$Q109))</f>
        <v>1.7163152624091235E-2</v>
      </c>
      <c r="S110">
        <f>S$2*EXP(- S$1 * ($B110*_c+'Input spectra'!$Q109))</f>
        <v>1.694418520934899E-2</v>
      </c>
      <c r="T110">
        <f>T$2*EXP(- T$1 * ($B110*_c+'Input spectra'!$Q109))</f>
        <v>1.6726874748453906E-2</v>
      </c>
      <c r="U110">
        <f>U$2*EXP(- U$1 * ($B110*_c+'Input spectra'!$Q109))</f>
        <v>1.6511210604732075E-2</v>
      </c>
      <c r="V110">
        <f>V$2*EXP(- V$1 * ($B110*_c+'Input spectra'!$Q109))</f>
        <v>1.6297182204426466E-2</v>
      </c>
      <c r="W110">
        <f>W$2*EXP(- W$1 * ($B110*_c+'Input spectra'!$Q109))</f>
        <v>1.6084779036342575E-2</v>
      </c>
      <c r="X110">
        <f>X$2*EXP(- X$1 * ($B110*_c+'Input spectra'!$Q109))</f>
        <v>1.5873990651496073E-2</v>
      </c>
      <c r="Y110">
        <f>Y$2*EXP(- Y$1 * ($B110*_c+'Input spectra'!$Q109))</f>
        <v>1.5664806662762307E-2</v>
      </c>
      <c r="Z110">
        <f>Z$2*EXP(- Z$1 * ($B110*_c+'Input spectra'!$Q109))</f>
        <v>1.5457216744527741E-2</v>
      </c>
      <c r="AA110">
        <f>AA$2*EXP(- AA$1 * ($B110*_c+'Input spectra'!$Q109))</f>
        <v>1.5251210632343318E-2</v>
      </c>
      <c r="AB110">
        <f>AB$2*EXP(- AB$1 * ($B110*_c+'Input spectra'!$Q109))</f>
        <v>1.5046778122579678E-2</v>
      </c>
      <c r="AC110">
        <f>AC$2*EXP(- AC$1 * ($B110*_c+'Input spectra'!$Q109))</f>
        <v>1.4843909072084261E-2</v>
      </c>
      <c r="AD110">
        <f>AD$2*EXP(- AD$1 * ($B110*_c+'Input spectra'!$Q109))</f>
        <v>1.4642593397840308E-2</v>
      </c>
      <c r="AE110">
        <f>AE$2*EXP(- AE$1 * ($B110*_c+'Input spectra'!$Q109))</f>
        <v>1.4442821076627694E-2</v>
      </c>
      <c r="AF110">
        <f>AF$2*EXP(- AF$1 * ($B110*_c+'Input spectra'!$Q109))</f>
        <v>1.4244582144685604E-2</v>
      </c>
      <c r="AG110">
        <f>AG$2*EXP(- AG$1 * ($B110*_c+'Input spectra'!$Q109))</f>
        <v>1.4047866697377098E-2</v>
      </c>
      <c r="AH110">
        <f>AH$2*EXP(- AH$1 * ($B110*_c+'Input spectra'!$Q109))</f>
        <v>1.3852664888855443E-2</v>
      </c>
      <c r="AI110">
        <f>AI$2*EXP(- AI$1 * ($B110*_c+'Input spectra'!$Q109))</f>
        <v>1.3658966931732323E-2</v>
      </c>
      <c r="AJ110">
        <f>AJ$2*EXP(- AJ$1 * ($B110*_c+'Input spectra'!$Q109))</f>
        <v>1.3466763096747804E-2</v>
      </c>
      <c r="AK110">
        <f>AK$2*EXP(- AK$1 * ($B110*_c+'Input spectra'!$Q109))</f>
        <v>1.3276043712442164E-2</v>
      </c>
      <c r="AL110">
        <f>AL$2*EXP(- AL$1 * ($B110*_c+'Input spectra'!$Q109))</f>
        <v>1.3086799164829459E-2</v>
      </c>
      <c r="AM110">
        <f>AM$2*EXP(- AM$1 * ($B110*_c+'Input spectra'!$Q109))</f>
        <v>1.2899019897072893E-2</v>
      </c>
      <c r="AN110">
        <f>AN$2*EXP(- AN$1 * ($B110*_c+'Input spectra'!$Q109))</f>
        <v>1.2712696409161978E-2</v>
      </c>
      <c r="AO110">
        <f>AO$2*EXP(- AO$1 * ($B110*_c+'Input spectra'!$Q109))</f>
        <v>1.2527819257591437E-2</v>
      </c>
      <c r="AP110">
        <f>AP$2*EXP(- AP$1 * ($B110*_c+'Input spectra'!$Q109))</f>
        <v>1.2344379055041836E-2</v>
      </c>
      <c r="AQ110">
        <f>AQ$2*EXP(- AQ$1 * ($B110*_c+'Input spectra'!$Q109))</f>
        <v>1.216236647006204E-2</v>
      </c>
      <c r="AR110">
        <f>AR$2*EXP(- AR$1 * ($B110*_c+'Input spectra'!$Q109))</f>
        <v>1.1981772226753319E-2</v>
      </c>
      <c r="AS110">
        <f>AS$2*EXP(- AS$1 * ($B110*_c+'Input spectra'!$Q109))</f>
        <v>1.1802587104455206E-2</v>
      </c>
      <c r="AT110">
        <f>AT$2*EXP(- AT$1 * ($B110*_c+'Input spectra'!$Q109))</f>
        <v>1.1624801937433126E-2</v>
      </c>
      <c r="AU110">
        <f>AU$2*EXP(- AU$1 * ($B110*_c+'Input spectra'!$Q109))</f>
        <v>1.1448407614567641E-2</v>
      </c>
      <c r="AV110">
        <f>AV$2*EXP(- AV$1 * ($B110*_c+'Input spectra'!$Q109))</f>
        <v>1.1273395079045465E-2</v>
      </c>
      <c r="AW110">
        <f>AW$2*EXP(- AW$1 * ($B110*_c+'Input spectra'!$Q109))</f>
        <v>1.0019711715932814E-2</v>
      </c>
      <c r="AX110">
        <f>AX$2*EXP(- AX$1 * ($B110*_c+'Input spectra'!$Q109))</f>
        <v>8.560239430162481E-3</v>
      </c>
      <c r="AY110">
        <f>AY$2*EXP(- AY$1 * ($B110*_c+'Input spectra'!$Q109))</f>
        <v>7.7046276152588121E-3</v>
      </c>
      <c r="AZ110">
        <f>AZ$2*EXP(- AZ$1 * ($B110*_c+'Input spectra'!$Q109))</f>
        <v>7.0564973250123193E-3</v>
      </c>
      <c r="BA110">
        <f>BA$2*EXP(- BA$1 * ($B110*_c+'Input spectra'!$Q109))</f>
        <v>6.5269117828576102E-3</v>
      </c>
      <c r="BB110">
        <f>BB$2*EXP(- BB$1 * ($B110*_c+'Input spectra'!$Q109))</f>
        <v>6.0773155091370101E-3</v>
      </c>
      <c r="BC110">
        <f>BC$2*EXP(- BC$1 * ($B110*_c+'Input spectra'!$Q109))</f>
        <v>5.686580352116154E-3</v>
      </c>
      <c r="BD110">
        <f>BD$2*EXP(- BD$1 * ($B110*_c+'Input spectra'!$Q109))</f>
        <v>5.3415339140496162E-3</v>
      </c>
      <c r="BE110">
        <f>BE$2*EXP(- BE$1 * ($B110*_c+'Input spectra'!$Q109))</f>
        <v>5.0332566841580521E-3</v>
      </c>
      <c r="BF110">
        <f>BF$2*EXP(- BF$1 * ($B110*_c+'Input spectra'!$Q109))</f>
        <v>4.7553514600894766E-3</v>
      </c>
      <c r="BG110">
        <f>BG$2*EXP(- BG$1 * ($B110*_c+'Input spectra'!$Q109))</f>
        <v>4.5030319343379336E-3</v>
      </c>
      <c r="BH110">
        <f>BH$2*EXP(- BH$1 * ($B110*_c+'Input spectra'!$Q109))</f>
        <v>4.2725993975453007E-3</v>
      </c>
      <c r="BI110">
        <f>BI$2*EXP(- BI$1 * ($B110*_c+'Input spectra'!$Q109))</f>
        <v>4.0611218891190345E-3</v>
      </c>
      <c r="BJ110">
        <f>BJ$2*EXP(- BJ$1 * ($B110*_c+'Input spectra'!$Q109))</f>
        <v>3.8662270282716848E-3</v>
      </c>
      <c r="BK110">
        <f>BK$2*EXP(- BK$1 * ($B110*_c+'Input spectra'!$Q109))</f>
        <v>3.68596252909537E-3</v>
      </c>
      <c r="BL110">
        <f>BL$2*EXP(- BL$1 * ($B110*_c+'Input spectra'!$Q109))</f>
        <v>3.5186989832552071E-3</v>
      </c>
      <c r="BM110">
        <f>BM$2*EXP(- BM$1 * ($B110*_c+'Input spectra'!$Q109))</f>
        <v>3.3630601065263834E-3</v>
      </c>
      <c r="BN110">
        <f>BN$2*EXP(- BN$1 * ($B110*_c+'Input spectra'!$Q109))</f>
        <v>3.2178714389022468E-3</v>
      </c>
      <c r="BO110">
        <f>BO$2*EXP(- BO$1 * ($B110*_c+'Input spectra'!$Q109))</f>
        <v>3.0821218054670019E-3</v>
      </c>
      <c r="BP110">
        <f>BP$2*EXP(- BP$1 * ($B110*_c+'Input spectra'!$Q109))</f>
        <v>2.9549338237768712E-3</v>
      </c>
      <c r="BQ110">
        <f>BQ$2*EXP(- BQ$1 * ($B110*_c+'Input spectra'!$Q109))</f>
        <v>2.8355409656924198E-3</v>
      </c>
      <c r="BR110">
        <f>BR$2*EXP(- BR$1 * ($B110*_c+'Input spectra'!$Q109))</f>
        <v>2.7232694600812786E-3</v>
      </c>
      <c r="BS110">
        <f>BS$2*EXP(- BS$1 * ($B110*_c+'Input spectra'!$Q109))</f>
        <v>2.6175238322220002E-3</v>
      </c>
      <c r="BT110">
        <f>BT$2*EXP(- BT$1 * ($B110*_c+'Input spectra'!$Q109))</f>
        <v>2.5177752171648151E-3</v>
      </c>
      <c r="BU110">
        <f>BU$2*EXP(- BU$1 * ($B110*_c+'Input spectra'!$Q109))</f>
        <v>2.4235518180923494E-3</v>
      </c>
      <c r="BV110">
        <f>BV$2*EXP(- BV$1 * ($B110*_c+'Input spectra'!$Q109))</f>
        <v>2.334431043919455E-3</v>
      </c>
      <c r="BW110">
        <f>BW$2*EXP(- BW$1 * ($B110*_c+'Input spectra'!$Q109))</f>
        <v>2.2500329762921122E-3</v>
      </c>
      <c r="BX110">
        <f>BX$2*EXP(- BX$1 * ($B110*_c+'Input spectra'!$Q109))</f>
        <v>2.1700148997987005E-3</v>
      </c>
      <c r="BY110">
        <f>BY$2*EXP(- BY$1 * ($B110*_c+'Input spectra'!$Q109))</f>
        <v>2.0940666904528367E-3</v>
      </c>
      <c r="BZ110">
        <f>BZ$2*EXP(- BZ$1 * ($B110*_c+'Input spectra'!$Q109))</f>
        <v>2.0219069029443855E-3</v>
      </c>
      <c r="CA110">
        <f>CA$2*EXP(- CA$1 * ($B110*_c+'Input spectra'!$Q109))</f>
        <v>1.9532794312770276E-3</v>
      </c>
      <c r="CB110">
        <f>CB$2*EXP(- CB$1 * ($B110*_c+'Input spectra'!$Q109))</f>
        <v>1.8879506433239122E-3</v>
      </c>
      <c r="CC110">
        <f>CC$2*EXP(- CC$1 * ($B110*_c+'Input spectra'!$Q109))</f>
        <v>1.8257069097173493E-3</v>
      </c>
      <c r="CD110">
        <f>CD$2*EXP(- CD$1 * ($B110*_c+'Input spectra'!$Q109))</f>
        <v>1.7663524628943146E-3</v>
      </c>
      <c r="CE110">
        <f>CE$2*EXP(- CE$1 * ($B110*_c+'Input spectra'!$Q109))</f>
        <v>1.7097075341627132E-3</v>
      </c>
      <c r="CF110">
        <f>CF$2*EXP(- CF$1 * ($B110*_c+'Input spectra'!$Q109))</f>
        <v>1.6556067261466259E-3</v>
      </c>
      <c r="CG110">
        <f>CG$2*EXP(- CG$1 * ($B110*_c+'Input spectra'!$Q109))</f>
        <v>1.603897585510566E-3</v>
      </c>
      <c r="CH110">
        <f>CH$2*EXP(- CH$1 * ($B110*_c+'Input spectra'!$Q109))</f>
        <v>1.5544393468979885E-3</v>
      </c>
      <c r="CI110">
        <f>CI$2*EXP(- CI$1 * ($B110*_c+'Input spectra'!$Q109))</f>
        <v>1.5071018238820523E-3</v>
      </c>
      <c r="CJ110">
        <f>CJ$2*EXP(- CJ$1 * ($B110*_c+'Input spectra'!$Q109))</f>
        <v>1.461764426669829E-3</v>
      </c>
      <c r="CK110">
        <f>CK$2*EXP(- CK$1 * ($B110*_c+'Input spectra'!$Q109))</f>
        <v>1.4183152895181203E-3</v>
      </c>
      <c r="CL110">
        <f>CL$2*EXP(- CL$1 * ($B110*_c+'Input spectra'!$Q109))</f>
        <v>1.3766504934584003E-3</v>
      </c>
      <c r="CM110">
        <f>CM$2*EXP(- CM$1 * ($B110*_c+'Input spectra'!$Q109))</f>
        <v>1.3366733721055797E-3</v>
      </c>
      <c r="CN110">
        <f>CN$2*EXP(- CN$1 * ($B110*_c+'Input spectra'!$Q109))</f>
        <v>1.2982938901302723E-3</v>
      </c>
      <c r="CO110">
        <f>CO$2*EXP(- CO$1 * ($B110*_c+'Input spectra'!$Q109))</f>
        <v>1.2614280854779125E-3</v>
      </c>
      <c r="CP110">
        <f>CP$2*EXP(- CP$1 * ($B110*_c+'Input spectra'!$Q109))</f>
        <v>1.2259975676764045E-3</v>
      </c>
      <c r="CQ110">
        <f>CQ$2*EXP(- CQ$1 * ($B110*_c+'Input spectra'!$Q109))</f>
        <v>7.8918959072268879E-4</v>
      </c>
      <c r="CR110">
        <f>CR$2*EXP(- CR$1 * ($B110*_c+'Input spectra'!$Q109))</f>
        <v>5.1249172401189667E-4</v>
      </c>
      <c r="CS110">
        <f>CS$2*EXP(- CS$1 * ($B110*_c+'Input spectra'!$Q109))</f>
        <v>3.5485154260400594E-4</v>
      </c>
      <c r="CT110">
        <f>CT$2*EXP(- CT$1 * ($B110*_c+'Input spectra'!$Q109))</f>
        <v>2.4680785594135256E-4</v>
      </c>
      <c r="CU110">
        <f>CU$2*EXP(- CU$1 * ($B110*_c+'Input spectra'!$Q109))</f>
        <v>1.6848944031960228E-4</v>
      </c>
      <c r="CV110">
        <f>CV$2*EXP(- CV$1 * ($B110*_c+'Input spectra'!$Q109))</f>
        <v>1.1073513750724707E-4</v>
      </c>
      <c r="CW110">
        <f>CW$2*EXP(- CW$1 * ($B110*_c+'Input spectra'!$Q109))</f>
        <v>6.8373228347515502E-5</v>
      </c>
      <c r="CX110">
        <f>CX$2*EXP(- CX$1 * ($B110*_c+'Input spectra'!$Q109))</f>
        <v>3.8119978496221175E-5</v>
      </c>
      <c r="CY110">
        <f>CY$2*EXP(- CY$1 * ($B110*_c+'Input spectra'!$Q109))</f>
        <v>1.7721931514807999E-5</v>
      </c>
      <c r="CZ110">
        <f>CZ$2*EXP(- CZ$1 * ($B110*_c+'Input spectra'!$Q109))</f>
        <v>5.544581250123642E-6</v>
      </c>
      <c r="DA110">
        <f>DA$2*EXP(- DA$1 * ($B110*_c+'Input spectra'!$Q109))</f>
        <v>3.5213047335234637E-7</v>
      </c>
      <c r="DB110">
        <f>DB$2*EXP(- DB$1 * ($B110*_c+'Input spectra'!$Q109))</f>
        <v>0</v>
      </c>
      <c r="DC110">
        <f>DC$2*EXP(- DC$1 * ($B110*_c+'Input spectra'!$Q109))</f>
        <v>0</v>
      </c>
      <c r="DD110">
        <f>DD$2*EXP(- DD$1 * ($B110*_c+'Input spectra'!$Q109))</f>
        <v>0</v>
      </c>
      <c r="DE110">
        <f>DE$2*EXP(- DE$1 * ($B110*_c+'Input spectra'!$Q109))</f>
        <v>0</v>
      </c>
      <c r="DF110">
        <f>DF$2*EXP(- DF$1 * ($B110*_c+'Input spectra'!$Q109))</f>
        <v>0</v>
      </c>
      <c r="DG110">
        <f>DG$2*EXP(- DG$1 * ($B110*_c+'Input spectra'!$Q109))</f>
        <v>0</v>
      </c>
      <c r="DH110">
        <f>DH$2*EXP(- DH$1 * ($B110*_c+'Input spectra'!$Q109))</f>
        <v>0</v>
      </c>
      <c r="DI110">
        <f>DI$2*EXP(- DI$1 * ($B110*_c+'Input spectra'!$Q109))</f>
        <v>0</v>
      </c>
      <c r="DJ110">
        <f>DJ$2*EXP(- DJ$1 * ($B110*_c+'Input spectra'!$Q109))</f>
        <v>0</v>
      </c>
      <c r="DK110">
        <f>DK$2*EXP(- DK$1 * ($B110*_c+'Input spectra'!$Q109))</f>
        <v>0</v>
      </c>
      <c r="DL110">
        <f>DL$2*EXP(- DL$1 * ($B110*_c+'Input spectra'!$Q109))</f>
        <v>0</v>
      </c>
      <c r="DM110">
        <f>DM$2*EXP(- DM$1 * ($B110*_c+'Input spectra'!$Q109))</f>
        <v>0</v>
      </c>
      <c r="DN110">
        <f>DN$2*EXP(- DN$1 * ($B110*_c+'Input spectra'!$Q109))</f>
        <v>0</v>
      </c>
      <c r="DO110">
        <f>DO$2*EXP(- DO$1 * ($B110*_c+'Input spectra'!$Q109))</f>
        <v>0</v>
      </c>
      <c r="DP110">
        <f>DP$2*EXP(- DP$1 * ($B110*_c+'Input spectra'!$Q109))</f>
        <v>0</v>
      </c>
      <c r="DQ110">
        <f>DQ$2*EXP(- DQ$1 * ($B110*_c+'Input spectra'!$Q109))</f>
        <v>0</v>
      </c>
      <c r="DR110">
        <f>DR$2*EXP(- DR$1 * ($B110*_c+'Input spectra'!$Q109))</f>
        <v>0</v>
      </c>
      <c r="DS110">
        <f>DS$2*EXP(- DS$1 * ($B110*_c+'Input spectra'!$Q109))</f>
        <v>0</v>
      </c>
      <c r="DT110">
        <f>DT$2*EXP(- DT$1 * ($B110*_c+'Input spectra'!$Q109))</f>
        <v>0</v>
      </c>
      <c r="DU110">
        <f>DU$2*EXP(- DU$1 * ($B110*_c+'Input spectra'!$Q109))</f>
        <v>0</v>
      </c>
      <c r="DV110">
        <f>DV$2*EXP(- DV$1 * ($B110*_c+'Input spectra'!$Q109))</f>
        <v>0</v>
      </c>
      <c r="DW110">
        <f>DW$2*EXP(- DW$1 * ($B110*_c+'Input spectra'!$Q109))</f>
        <v>0</v>
      </c>
      <c r="DX110">
        <f>DX$2*EXP(- DX$1 * ($B110*_c+'Input spectra'!$Q109))</f>
        <v>0</v>
      </c>
      <c r="DY110">
        <f>DY$2*EXP(- DY$1 * ($B110*_c+'Input spectra'!$Q109))</f>
        <v>0</v>
      </c>
      <c r="DZ110">
        <f>DZ$2*EXP(- DZ$1 * ($B110*_c+'Input spectra'!$Q109))</f>
        <v>0</v>
      </c>
      <c r="EA110">
        <f>EA$2*EXP(- EA$1 * ($B110*_c+'Input spectra'!$Q109))</f>
        <v>0</v>
      </c>
      <c r="EB110">
        <f>EB$2*EXP(- EB$1 * ($B110*_c+'Input spectra'!$Q109))</f>
        <v>0</v>
      </c>
      <c r="EC110">
        <f>EC$2*EXP(- EC$1 * ($B110*_c+'Input spectra'!$Q109))</f>
        <v>0</v>
      </c>
      <c r="ED110">
        <f>ED$2*EXP(- ED$1 * ($B110*_c+'Input spectra'!$Q109))</f>
        <v>0</v>
      </c>
      <c r="EE110">
        <f>EE$2*EXP(- EE$1 * ($B110*_c+'Input spectra'!$Q109))</f>
        <v>0</v>
      </c>
      <c r="EF110">
        <f>EF$2*EXP(- EF$1 * ($B110*_c+'Input spectra'!$Q109))</f>
        <v>0</v>
      </c>
      <c r="EG110">
        <f>EG$2*EXP(- EG$1 * ($B110*_c+'Input spectra'!$Q109))</f>
        <v>0</v>
      </c>
      <c r="EH110">
        <f>EH$2*EXP(- EH$1 * ($B110*_c+'Input spectra'!$Q109))</f>
        <v>0</v>
      </c>
      <c r="EI110">
        <f>EI$2*EXP(- EI$1 * ($B110*_c+'Input spectra'!$Q109))</f>
        <v>0</v>
      </c>
      <c r="EJ110">
        <f>EJ$2*EXP(- EJ$1 * ($B110*_c+'Input spectra'!$Q109))</f>
        <v>0</v>
      </c>
      <c r="EK110">
        <f>EK$2*EXP(- EK$1 * ($B110*_c+'Input spectra'!$Q109))</f>
        <v>0</v>
      </c>
      <c r="EL110">
        <f>EL$2*EXP(- EL$1 * ($B110*_c+'Input spectra'!$Q109))</f>
        <v>0</v>
      </c>
      <c r="EM110">
        <f>EM$2*EXP(- EM$1 * ($B110*_c+'Input spectra'!$Q109))</f>
        <v>0</v>
      </c>
      <c r="EN110">
        <f>EN$2*EXP(- EN$1 * ($B110*_c+'Input spectra'!$Q109))</f>
        <v>0</v>
      </c>
      <c r="EO110">
        <f>EO$2*EXP(- EO$1 * ($B110*_c+'Input spectra'!$Q109))</f>
        <v>0</v>
      </c>
      <c r="EP110">
        <f>EP$2*EXP(- EP$1 * ($B110*_c+'Input spectra'!$Q109))</f>
        <v>0</v>
      </c>
      <c r="EQ110">
        <f>EQ$2*EXP(- EQ$1 * ($B110*_c+'Input spectra'!$Q109))</f>
        <v>0</v>
      </c>
      <c r="ER110">
        <f>ER$2*EXP(- ER$1 * ($B110*_c+'Input spectra'!$Q109))</f>
        <v>0</v>
      </c>
      <c r="ES110">
        <f>ES$2*EXP(- ES$1 * ($B110*_c+'Input spectra'!$Q109))</f>
        <v>0</v>
      </c>
      <c r="ET110">
        <f>ET$2*EXP(- ET$1 * ($B110*_c+'Input spectra'!$Q109))</f>
        <v>0</v>
      </c>
      <c r="EU110">
        <f>EU$2*EXP(- EU$1 * ($B110*_c+'Input spectra'!$Q109))</f>
        <v>0</v>
      </c>
      <c r="EV110">
        <f>EV$2*EXP(- EV$1 * ($B110*_c+'Input spectra'!$Q109))</f>
        <v>0</v>
      </c>
      <c r="EW110">
        <f>EW$2*EXP(- EW$1 * ($B110*_c+'Input spectra'!$Q109))</f>
        <v>0</v>
      </c>
      <c r="EY110">
        <f t="shared" si="1"/>
        <v>0.876676655264647</v>
      </c>
      <c r="FB110">
        <f>(1-EXP(-(B110*_c+'Input spectra'!$Q109)*_t))/2</f>
        <v>1.1444052186185827E-2</v>
      </c>
      <c r="FC110">
        <f>LN(1-FB110)/(-(B110*_c+'Input spectra'!$Q109))</f>
        <v>0.24855290084464485</v>
      </c>
    </row>
    <row r="111" spans="1:159" x14ac:dyDescent="0.25">
      <c r="A111">
        <v>820</v>
      </c>
      <c r="B111">
        <f>'Input spectra'!B110</f>
        <v>0</v>
      </c>
      <c r="C111">
        <f>C$2*EXP(- C$1 * ($B111*_c+'Input spectra'!$Q110))</f>
        <v>2.0653927966864227E-2</v>
      </c>
      <c r="D111">
        <f>D$2*EXP(- D$1 * ($B111*_c+'Input spectra'!$Q110))</f>
        <v>2.0408179295681048E-2</v>
      </c>
      <c r="E111">
        <f>E$2*EXP(- E$1 * ($B111*_c+'Input spectra'!$Q110))</f>
        <v>2.0164269408649686E-2</v>
      </c>
      <c r="F111">
        <f>F$2*EXP(- F$1 * ($B111*_c+'Input spectra'!$Q110))</f>
        <v>1.9922186519191674E-2</v>
      </c>
      <c r="G111">
        <f>G$2*EXP(- G$1 * ($B111*_c+'Input spectra'!$Q110))</f>
        <v>1.9681918910582675E-2</v>
      </c>
      <c r="H111">
        <f>H$2*EXP(- H$1 * ($B111*_c+'Input spectra'!$Q110))</f>
        <v>1.9443454935557738E-2</v>
      </c>
      <c r="I111">
        <f>I$2*EXP(- I$1 * ($B111*_c+'Input spectra'!$Q110))</f>
        <v>1.9206783015918664E-2</v>
      </c>
      <c r="J111">
        <f>J$2*EXP(- J$1 * ($B111*_c+'Input spectra'!$Q110))</f>
        <v>1.897189164214351E-2</v>
      </c>
      <c r="K111">
        <f>K$2*EXP(- K$1 * ($B111*_c+'Input spectra'!$Q110))</f>
        <v>1.8738769372998301E-2</v>
      </c>
      <c r="L111">
        <f>L$2*EXP(- L$1 * ($B111*_c+'Input spectra'!$Q110))</f>
        <v>1.8507404835150811E-2</v>
      </c>
      <c r="M111">
        <f>M$2*EXP(- M$1 * ($B111*_c+'Input spectra'!$Q110))</f>
        <v>1.827778672278646E-2</v>
      </c>
      <c r="N111">
        <f>N$2*EXP(- N$1 * ($B111*_c+'Input spectra'!$Q110))</f>
        <v>1.8049903797226333E-2</v>
      </c>
      <c r="O111">
        <f>O$2*EXP(- O$1 * ($B111*_c+'Input spectra'!$Q110))</f>
        <v>1.78237448865473E-2</v>
      </c>
      <c r="P111">
        <f>P$2*EXP(- P$1 * ($B111*_c+'Input spectra'!$Q110))</f>
        <v>1.7599298885204201E-2</v>
      </c>
      <c r="Q111">
        <f>Q$2*EXP(- Q$1 * ($B111*_c+'Input spectra'!$Q110))</f>
        <v>1.7376554753654083E-2</v>
      </c>
      <c r="R111">
        <f>R$2*EXP(- R$1 * ($B111*_c+'Input spectra'!$Q110))</f>
        <v>1.7155501517982542E-2</v>
      </c>
      <c r="S111">
        <f>S$2*EXP(- S$1 * ($B111*_c+'Input spectra'!$Q110))</f>
        <v>1.6936128269532093E-2</v>
      </c>
      <c r="T111">
        <f>T$2*EXP(- T$1 * ($B111*_c+'Input spectra'!$Q110))</f>
        <v>1.6718424164532533E-2</v>
      </c>
      <c r="U111">
        <f>U$2*EXP(- U$1 * ($B111*_c+'Input spectra'!$Q110))</f>
        <v>1.6502378423733421E-2</v>
      </c>
      <c r="V111">
        <f>V$2*EXP(- V$1 * ($B111*_c+'Input spectra'!$Q110))</f>
        <v>1.6287980332038487E-2</v>
      </c>
      <c r="W111">
        <f>W$2*EXP(- W$1 * ($B111*_c+'Input spectra'!$Q110))</f>
        <v>1.6075219238142098E-2</v>
      </c>
      <c r="X111">
        <f>X$2*EXP(- X$1 * ($B111*_c+'Input spectra'!$Q110))</f>
        <v>1.5864084554167684E-2</v>
      </c>
      <c r="Y111">
        <f>Y$2*EXP(- Y$1 * ($B111*_c+'Input spectra'!$Q110))</f>
        <v>1.565456575530819E-2</v>
      </c>
      <c r="Z111">
        <f>Z$2*EXP(- Z$1 * ($B111*_c+'Input spectra'!$Q110))</f>
        <v>1.5446652379468441E-2</v>
      </c>
      <c r="AA111">
        <f>AA$2*EXP(- AA$1 * ($B111*_c+'Input spectra'!$Q110))</f>
        <v>1.5240334026909531E-2</v>
      </c>
      <c r="AB111">
        <f>AB$2*EXP(- AB$1 * ($B111*_c+'Input spectra'!$Q110))</f>
        <v>1.5035600359895124E-2</v>
      </c>
      <c r="AC111">
        <f>AC$2*EXP(- AC$1 * ($B111*_c+'Input spectra'!$Q110))</f>
        <v>1.4832441102339694E-2</v>
      </c>
      <c r="AD111">
        <f>AD$2*EXP(- AD$1 * ($B111*_c+'Input spectra'!$Q110))</f>
        <v>1.4630846039458734E-2</v>
      </c>
      <c r="AE111">
        <f>AE$2*EXP(- AE$1 * ($B111*_c+'Input spectra'!$Q110))</f>
        <v>1.4430805017420842E-2</v>
      </c>
      <c r="AF111">
        <f>AF$2*EXP(- AF$1 * ($B111*_c+'Input spectra'!$Q110))</f>
        <v>1.423230794300173E-2</v>
      </c>
      <c r="AG111">
        <f>AG$2*EXP(- AG$1 * ($B111*_c+'Input spectra'!$Q110))</f>
        <v>1.403534478324015E-2</v>
      </c>
      <c r="AH111">
        <f>AH$2*EXP(- AH$1 * ($B111*_c+'Input spectra'!$Q110))</f>
        <v>1.3839905565095689E-2</v>
      </c>
      <c r="AI111">
        <f>AI$2*EXP(- AI$1 * ($B111*_c+'Input spectra'!$Q110))</f>
        <v>1.3645980375108464E-2</v>
      </c>
      <c r="AJ111">
        <f>AJ$2*EXP(- AJ$1 * ($B111*_c+'Input spectra'!$Q110))</f>
        <v>1.3453559359060641E-2</v>
      </c>
      <c r="AK111">
        <f>AK$2*EXP(- AK$1 * ($B111*_c+'Input spectra'!$Q110))</f>
        <v>1.3262632721639883E-2</v>
      </c>
      <c r="AL111">
        <f>AL$2*EXP(- AL$1 * ($B111*_c+'Input spectra'!$Q110))</f>
        <v>1.3073190726104588E-2</v>
      </c>
      <c r="AM111">
        <f>AM$2*EXP(- AM$1 * ($B111*_c+'Input spectra'!$Q110))</f>
        <v>1.2885223693950988E-2</v>
      </c>
      <c r="AN111">
        <f>AN$2*EXP(- AN$1 * ($B111*_c+'Input spectra'!$Q110))</f>
        <v>1.2698722004582087E-2</v>
      </c>
      <c r="AO111">
        <f>AO$2*EXP(- AO$1 * ($B111*_c+'Input spectra'!$Q110))</f>
        <v>1.2513676094978412E-2</v>
      </c>
      <c r="AP111">
        <f>AP$2*EXP(- AP$1 * ($B111*_c+'Input spectra'!$Q110))</f>
        <v>1.2330076459370544E-2</v>
      </c>
      <c r="AQ111">
        <f>AQ$2*EXP(- AQ$1 * ($B111*_c+'Input spectra'!$Q110))</f>
        <v>1.2147913648913511E-2</v>
      </c>
      <c r="AR111">
        <f>AR$2*EXP(- AR$1 * ($B111*_c+'Input spectra'!$Q110))</f>
        <v>1.1967178271362925E-2</v>
      </c>
      <c r="AS111">
        <f>AS$2*EXP(- AS$1 * ($B111*_c+'Input spectra'!$Q110))</f>
        <v>1.178786099075289E-2</v>
      </c>
      <c r="AT111">
        <f>AT$2*EXP(- AT$1 * ($B111*_c+'Input spectra'!$Q110))</f>
        <v>1.1609952527075742E-2</v>
      </c>
      <c r="AU111">
        <f>AU$2*EXP(- AU$1 * ($B111*_c+'Input spectra'!$Q110))</f>
        <v>1.1433443655963479E-2</v>
      </c>
      <c r="AV111">
        <f>AV$2*EXP(- AV$1 * ($B111*_c+'Input spectra'!$Q110))</f>
        <v>1.1258325208370995E-2</v>
      </c>
      <c r="AW111">
        <f>AW$2*EXP(- AW$1 * ($B111*_c+'Input spectra'!$Q110))</f>
        <v>1.0006020283455552E-2</v>
      </c>
      <c r="AX111">
        <f>AX$2*EXP(- AX$1 * ($B111*_c+'Input spectra'!$Q110))</f>
        <v>8.5482881852161664E-3</v>
      </c>
      <c r="AY111">
        <f>AY$2*EXP(- AY$1 * ($B111*_c+'Input spectra'!$Q110))</f>
        <v>7.6936422167893483E-3</v>
      </c>
      <c r="AZ111">
        <f>AZ$2*EXP(- AZ$1 * ($B111*_c+'Input spectra'!$Q110))</f>
        <v>7.0462265850880371E-3</v>
      </c>
      <c r="BA111">
        <f>BA$2*EXP(- BA$1 * ($B111*_c+'Input spectra'!$Q110))</f>
        <v>6.5172181232640699E-3</v>
      </c>
      <c r="BB111">
        <f>BB$2*EXP(- BB$1 * ($B111*_c+'Input spectra'!$Q110))</f>
        <v>6.0681092006302922E-3</v>
      </c>
      <c r="BC111">
        <f>BC$2*EXP(- BC$1 * ($B111*_c+'Input spectra'!$Q110))</f>
        <v>5.6777971751135756E-3</v>
      </c>
      <c r="BD111">
        <f>BD$2*EXP(- BD$1 * ($B111*_c+'Input spectra'!$Q110))</f>
        <v>5.3331251431969449E-3</v>
      </c>
      <c r="BE111">
        <f>BE$2*EXP(- BE$1 * ($B111*_c+'Input spectra'!$Q110))</f>
        <v>5.0251838311734911E-3</v>
      </c>
      <c r="BF111">
        <f>BF$2*EXP(- BF$1 * ($B111*_c+'Input spectra'!$Q110))</f>
        <v>4.7475832124522005E-3</v>
      </c>
      <c r="BG111">
        <f>BG$2*EXP(- BG$1 * ($B111*_c+'Input spectra'!$Q110))</f>
        <v>4.4955422355433435E-3</v>
      </c>
      <c r="BH111">
        <f>BH$2*EXP(- BH$1 * ($B111*_c+'Input spectra'!$Q110))</f>
        <v>4.2653661741864878E-3</v>
      </c>
      <c r="BI111">
        <f>BI$2*EXP(- BI$1 * ($B111*_c+'Input spectra'!$Q110))</f>
        <v>4.0541261692513732E-3</v>
      </c>
      <c r="BJ111">
        <f>BJ$2*EXP(- BJ$1 * ($B111*_c+'Input spectra'!$Q110))</f>
        <v>3.859452309000316E-3</v>
      </c>
      <c r="BK111">
        <f>BK$2*EXP(- BK$1 * ($B111*_c+'Input spectra'!$Q110))</f>
        <v>3.6793943096700144E-3</v>
      </c>
      <c r="BL111">
        <f>BL$2*EXP(- BL$1 * ($B111*_c+'Input spectra'!$Q110))</f>
        <v>3.5123244119396099E-3</v>
      </c>
      <c r="BM111">
        <f>BM$2*EXP(- BM$1 * ($B111*_c+'Input spectra'!$Q110))</f>
        <v>3.3568677079862737E-3</v>
      </c>
      <c r="BN111">
        <f>BN$2*EXP(- BN$1 * ($B111*_c+'Input spectra'!$Q110))</f>
        <v>3.2118509000077671E-3</v>
      </c>
      <c r="BO111">
        <f>BO$2*EXP(- BO$1 * ($B111*_c+'Input spectra'!$Q110))</f>
        <v>3.076263804391658E-3</v>
      </c>
      <c r="BP111">
        <f>BP$2*EXP(- BP$1 * ($B111*_c+'Input spectra'!$Q110))</f>
        <v>2.9492298917935915E-3</v>
      </c>
      <c r="BQ111">
        <f>BQ$2*EXP(- BQ$1 * ($B111*_c+'Input spectra'!$Q110))</f>
        <v>2.8299833740722206E-3</v>
      </c>
      <c r="BR111">
        <f>BR$2*EXP(- BR$1 * ($B111*_c+'Input spectra'!$Q110))</f>
        <v>2.7178511265477535E-3</v>
      </c>
      <c r="BS111">
        <f>BS$2*EXP(- BS$1 * ($B111*_c+'Input spectra'!$Q110))</f>
        <v>2.6122382428407386E-3</v>
      </c>
      <c r="BT111">
        <f>BT$2*EXP(- BT$1 * ($B111*_c+'Input spectra'!$Q110))</f>
        <v>2.5126163605590762E-3</v>
      </c>
      <c r="BU111">
        <f>BU$2*EXP(- BU$1 * ($B111*_c+'Input spectra'!$Q110))</f>
        <v>2.4185141296074091E-3</v>
      </c>
      <c r="BV111">
        <f>BV$2*EXP(- BV$1 * ($B111*_c+'Input spectra'!$Q110))</f>
        <v>2.329509357894399E-3</v>
      </c>
      <c r="BW111">
        <f>BW$2*EXP(- BW$1 * ($B111*_c+'Input spectra'!$Q110))</f>
        <v>2.245222484996937E-3</v>
      </c>
      <c r="BX111">
        <f>BX$2*EXP(- BX$1 * ($B111*_c+'Input spectra'!$Q110))</f>
        <v>2.1653111178954018E-3</v>
      </c>
      <c r="BY111">
        <f>BY$2*EXP(- BY$1 * ($B111*_c+'Input spectra'!$Q110))</f>
        <v>2.0894654240686235E-3</v>
      </c>
      <c r="BZ111">
        <f>BZ$2*EXP(- BZ$1 * ($B111*_c+'Input spectra'!$Q110))</f>
        <v>2.0174042226220467E-3</v>
      </c>
      <c r="CA111">
        <f>CA$2*EXP(- CA$1 * ($B111*_c+'Input spectra'!$Q110))</f>
        <v>1.9488716482052736E-3</v>
      </c>
      <c r="CB111">
        <f>CB$2*EXP(- CB$1 * ($B111*_c+'Input spectra'!$Q110))</f>
        <v>1.8836342883588033E-3</v>
      </c>
      <c r="CC111">
        <f>CC$2*EXP(- CC$1 * ($B111*_c+'Input spectra'!$Q110))</f>
        <v>1.821478714791787E-3</v>
      </c>
      <c r="CD111">
        <f>CD$2*EXP(- CD$1 * ($B111*_c+'Input spectra'!$Q110))</f>
        <v>1.7622093444811934E-3</v>
      </c>
      <c r="CE111">
        <f>CE$2*EXP(- CE$1 * ($B111*_c+'Input spectra'!$Q110))</f>
        <v>1.7056465785125847E-3</v>
      </c>
      <c r="CF111">
        <f>CF$2*EXP(- CF$1 * ($B111*_c+'Input spectra'!$Q110))</f>
        <v>1.6516251760655117E-3</v>
      </c>
      <c r="CG111">
        <f>CG$2*EXP(- CG$1 * ($B111*_c+'Input spectra'!$Q110))</f>
        <v>1.5999928284801304E-3</v>
      </c>
      <c r="CH111">
        <f>CH$2*EXP(- CH$1 * ($B111*_c+'Input spectra'!$Q110))</f>
        <v>1.5506089043702891E-3</v>
      </c>
      <c r="CI111">
        <f>CI$2*EXP(- CI$1 * ($B111*_c+'Input spectra'!$Q110))</f>
        <v>1.5033433416058815E-3</v>
      </c>
      <c r="CJ111">
        <f>CJ$2*EXP(- CJ$1 * ($B111*_c+'Input spectra'!$Q110))</f>
        <v>1.4580756659262511E-3</v>
      </c>
      <c r="CK111">
        <f>CK$2*EXP(- CK$1 * ($B111*_c+'Input spectra'!$Q110))</f>
        <v>1.4146941191599796E-3</v>
      </c>
      <c r="CL111">
        <f>CL$2*EXP(- CL$1 * ($B111*_c+'Input spectra'!$Q110))</f>
        <v>1.3730948826629996E-3</v>
      </c>
      <c r="CM111">
        <f>CM$2*EXP(- CM$1 * ($B111*_c+'Input spectra'!$Q110))</f>
        <v>1.3331813837618562E-3</v>
      </c>
      <c r="CN111">
        <f>CN$2*EXP(- CN$1 * ($B111*_c+'Input spectra'!$Q110))</f>
        <v>1.2948636747920845E-3</v>
      </c>
      <c r="CO111">
        <f>CO$2*EXP(- CO$1 * ($B111*_c+'Input spectra'!$Q110))</f>
        <v>1.2580578758237735E-3</v>
      </c>
      <c r="CP111">
        <f>CP$2*EXP(- CP$1 * ($B111*_c+'Input spectra'!$Q110))</f>
        <v>1.2226856734234481E-3</v>
      </c>
      <c r="CQ111">
        <f>CQ$2*EXP(- CQ$1 * ($B111*_c+'Input spectra'!$Q110))</f>
        <v>7.8703428846217964E-4</v>
      </c>
      <c r="CR111">
        <f>CR$2*EXP(- CR$1 * ($B111*_c+'Input spectra'!$Q110))</f>
        <v>5.1107690019534888E-4</v>
      </c>
      <c r="CS111">
        <f>CS$2*EXP(- CS$1 * ($B111*_c+'Input spectra'!$Q110))</f>
        <v>3.5386139336946311E-4</v>
      </c>
      <c r="CT111">
        <f>CT$2*EXP(- CT$1 * ($B111*_c+'Input spectra'!$Q110))</f>
        <v>2.4611186716260466E-4</v>
      </c>
      <c r="CU111">
        <f>CU$2*EXP(- CU$1 * ($B111*_c+'Input spectra'!$Q110))</f>
        <v>1.680093122220897E-4</v>
      </c>
      <c r="CV111">
        <f>CV$2*EXP(- CV$1 * ($B111*_c+'Input spectra'!$Q110))</f>
        <v>1.1041630401723536E-4</v>
      </c>
      <c r="CW111">
        <f>CW$2*EXP(- CW$1 * ($B111*_c+'Input spectra'!$Q110))</f>
        <v>6.817433857101446E-5</v>
      </c>
      <c r="CX111">
        <f>CX$2*EXP(- CX$1 * ($B111*_c+'Input spectra'!$Q110))</f>
        <v>3.8007962076491062E-5</v>
      </c>
      <c r="CY111">
        <f>CY$2*EXP(- CY$1 * ($B111*_c+'Input spectra'!$Q110))</f>
        <v>1.7669329976110814E-5</v>
      </c>
      <c r="CZ111">
        <f>CZ$2*EXP(- CZ$1 * ($B111*_c+'Input spectra'!$Q110))</f>
        <v>5.527959717417144E-6</v>
      </c>
      <c r="DA111">
        <f>DA$2*EXP(- DA$1 * ($B111*_c+'Input spectra'!$Q110))</f>
        <v>3.5106442163680219E-7</v>
      </c>
      <c r="DB111">
        <f>DB$2*EXP(- DB$1 * ($B111*_c+'Input spectra'!$Q110))</f>
        <v>0</v>
      </c>
      <c r="DC111">
        <f>DC$2*EXP(- DC$1 * ($B111*_c+'Input spectra'!$Q110))</f>
        <v>0</v>
      </c>
      <c r="DD111">
        <f>DD$2*EXP(- DD$1 * ($B111*_c+'Input spectra'!$Q110))</f>
        <v>0</v>
      </c>
      <c r="DE111">
        <f>DE$2*EXP(- DE$1 * ($B111*_c+'Input spectra'!$Q110))</f>
        <v>0</v>
      </c>
      <c r="DF111">
        <f>DF$2*EXP(- DF$1 * ($B111*_c+'Input spectra'!$Q110))</f>
        <v>0</v>
      </c>
      <c r="DG111">
        <f>DG$2*EXP(- DG$1 * ($B111*_c+'Input spectra'!$Q110))</f>
        <v>0</v>
      </c>
      <c r="DH111">
        <f>DH$2*EXP(- DH$1 * ($B111*_c+'Input spectra'!$Q110))</f>
        <v>0</v>
      </c>
      <c r="DI111">
        <f>DI$2*EXP(- DI$1 * ($B111*_c+'Input spectra'!$Q110))</f>
        <v>0</v>
      </c>
      <c r="DJ111">
        <f>DJ$2*EXP(- DJ$1 * ($B111*_c+'Input spectra'!$Q110))</f>
        <v>0</v>
      </c>
      <c r="DK111">
        <f>DK$2*EXP(- DK$1 * ($B111*_c+'Input spectra'!$Q110))</f>
        <v>0</v>
      </c>
      <c r="DL111">
        <f>DL$2*EXP(- DL$1 * ($B111*_c+'Input spectra'!$Q110))</f>
        <v>0</v>
      </c>
      <c r="DM111">
        <f>DM$2*EXP(- DM$1 * ($B111*_c+'Input spectra'!$Q110))</f>
        <v>0</v>
      </c>
      <c r="DN111">
        <f>DN$2*EXP(- DN$1 * ($B111*_c+'Input spectra'!$Q110))</f>
        <v>0</v>
      </c>
      <c r="DO111">
        <f>DO$2*EXP(- DO$1 * ($B111*_c+'Input spectra'!$Q110))</f>
        <v>0</v>
      </c>
      <c r="DP111">
        <f>DP$2*EXP(- DP$1 * ($B111*_c+'Input spectra'!$Q110))</f>
        <v>0</v>
      </c>
      <c r="DQ111">
        <f>DQ$2*EXP(- DQ$1 * ($B111*_c+'Input spectra'!$Q110))</f>
        <v>0</v>
      </c>
      <c r="DR111">
        <f>DR$2*EXP(- DR$1 * ($B111*_c+'Input spectra'!$Q110))</f>
        <v>0</v>
      </c>
      <c r="DS111">
        <f>DS$2*EXP(- DS$1 * ($B111*_c+'Input spectra'!$Q110))</f>
        <v>0</v>
      </c>
      <c r="DT111">
        <f>DT$2*EXP(- DT$1 * ($B111*_c+'Input spectra'!$Q110))</f>
        <v>0</v>
      </c>
      <c r="DU111">
        <f>DU$2*EXP(- DU$1 * ($B111*_c+'Input spectra'!$Q110))</f>
        <v>0</v>
      </c>
      <c r="DV111">
        <f>DV$2*EXP(- DV$1 * ($B111*_c+'Input spectra'!$Q110))</f>
        <v>0</v>
      </c>
      <c r="DW111">
        <f>DW$2*EXP(- DW$1 * ($B111*_c+'Input spectra'!$Q110))</f>
        <v>0</v>
      </c>
      <c r="DX111">
        <f>DX$2*EXP(- DX$1 * ($B111*_c+'Input spectra'!$Q110))</f>
        <v>0</v>
      </c>
      <c r="DY111">
        <f>DY$2*EXP(- DY$1 * ($B111*_c+'Input spectra'!$Q110))</f>
        <v>0</v>
      </c>
      <c r="DZ111">
        <f>DZ$2*EXP(- DZ$1 * ($B111*_c+'Input spectra'!$Q110))</f>
        <v>0</v>
      </c>
      <c r="EA111">
        <f>EA$2*EXP(- EA$1 * ($B111*_c+'Input spectra'!$Q110))</f>
        <v>0</v>
      </c>
      <c r="EB111">
        <f>EB$2*EXP(- EB$1 * ($B111*_c+'Input spectra'!$Q110))</f>
        <v>0</v>
      </c>
      <c r="EC111">
        <f>EC$2*EXP(- EC$1 * ($B111*_c+'Input spectra'!$Q110))</f>
        <v>0</v>
      </c>
      <c r="ED111">
        <f>ED$2*EXP(- ED$1 * ($B111*_c+'Input spectra'!$Q110))</f>
        <v>0</v>
      </c>
      <c r="EE111">
        <f>EE$2*EXP(- EE$1 * ($B111*_c+'Input spectra'!$Q110))</f>
        <v>0</v>
      </c>
      <c r="EF111">
        <f>EF$2*EXP(- EF$1 * ($B111*_c+'Input spectra'!$Q110))</f>
        <v>0</v>
      </c>
      <c r="EG111">
        <f>EG$2*EXP(- EG$1 * ($B111*_c+'Input spectra'!$Q110))</f>
        <v>0</v>
      </c>
      <c r="EH111">
        <f>EH$2*EXP(- EH$1 * ($B111*_c+'Input spectra'!$Q110))</f>
        <v>0</v>
      </c>
      <c r="EI111">
        <f>EI$2*EXP(- EI$1 * ($B111*_c+'Input spectra'!$Q110))</f>
        <v>0</v>
      </c>
      <c r="EJ111">
        <f>EJ$2*EXP(- EJ$1 * ($B111*_c+'Input spectra'!$Q110))</f>
        <v>0</v>
      </c>
      <c r="EK111">
        <f>EK$2*EXP(- EK$1 * ($B111*_c+'Input spectra'!$Q110))</f>
        <v>0</v>
      </c>
      <c r="EL111">
        <f>EL$2*EXP(- EL$1 * ($B111*_c+'Input spectra'!$Q110))</f>
        <v>0</v>
      </c>
      <c r="EM111">
        <f>EM$2*EXP(- EM$1 * ($B111*_c+'Input spectra'!$Q110))</f>
        <v>0</v>
      </c>
      <c r="EN111">
        <f>EN$2*EXP(- EN$1 * ($B111*_c+'Input spectra'!$Q110))</f>
        <v>0</v>
      </c>
      <c r="EO111">
        <f>EO$2*EXP(- EO$1 * ($B111*_c+'Input spectra'!$Q110))</f>
        <v>0</v>
      </c>
      <c r="EP111">
        <f>EP$2*EXP(- EP$1 * ($B111*_c+'Input spectra'!$Q110))</f>
        <v>0</v>
      </c>
      <c r="EQ111">
        <f>EQ$2*EXP(- EQ$1 * ($B111*_c+'Input spectra'!$Q110))</f>
        <v>0</v>
      </c>
      <c r="ER111">
        <f>ER$2*EXP(- ER$1 * ($B111*_c+'Input spectra'!$Q110))</f>
        <v>0</v>
      </c>
      <c r="ES111">
        <f>ES$2*EXP(- ES$1 * ($B111*_c+'Input spectra'!$Q110))</f>
        <v>0</v>
      </c>
      <c r="ET111">
        <f>ET$2*EXP(- ET$1 * ($B111*_c+'Input spectra'!$Q110))</f>
        <v>0</v>
      </c>
      <c r="EU111">
        <f>EU$2*EXP(- EU$1 * ($B111*_c+'Input spectra'!$Q110))</f>
        <v>0</v>
      </c>
      <c r="EV111">
        <f>EV$2*EXP(- EV$1 * ($B111*_c+'Input spectra'!$Q110))</f>
        <v>0</v>
      </c>
      <c r="EW111">
        <f>EW$2*EXP(- EW$1 * ($B111*_c+'Input spectra'!$Q110))</f>
        <v>0</v>
      </c>
      <c r="EY111">
        <f t="shared" si="1"/>
        <v>0.87596236268952721</v>
      </c>
      <c r="FB111">
        <f>(1-EXP(-(B111*_c+'Input spectra'!$Q110)*_t))/2</f>
        <v>1.1516660233311715E-2</v>
      </c>
      <c r="FC111">
        <f>LN(1-FB111)/(-(B111*_c+'Input spectra'!$Q110))</f>
        <v>0.24854361217639251</v>
      </c>
    </row>
    <row r="112" spans="1:159" x14ac:dyDescent="0.25">
      <c r="A112">
        <v>825</v>
      </c>
      <c r="B112">
        <f>'Input spectra'!B111</f>
        <v>0</v>
      </c>
      <c r="C112">
        <f>C$2*EXP(- C$1 * ($B112*_c+'Input spectra'!$Q111))</f>
        <v>2.0653927966864227E-2</v>
      </c>
      <c r="D112">
        <f>D$2*EXP(- D$1 * ($B112*_c+'Input spectra'!$Q111))</f>
        <v>2.0407572656401723E-2</v>
      </c>
      <c r="E112">
        <f>E$2*EXP(- E$1 * ($B112*_c+'Input spectra'!$Q111))</f>
        <v>2.0163070648497837E-2</v>
      </c>
      <c r="F112">
        <f>F$2*EXP(- F$1 * ($B112*_c+'Input spectra'!$Q111))</f>
        <v>1.9920409993007707E-2</v>
      </c>
      <c r="G112">
        <f>G$2*EXP(- G$1 * ($B112*_c+'Input spectra'!$Q111))</f>
        <v>1.9679578811043395E-2</v>
      </c>
      <c r="H112">
        <f>H$2*EXP(- H$1 * ($B112*_c+'Input spectra'!$Q111))</f>
        <v>1.9440565294568685E-2</v>
      </c>
      <c r="I112">
        <f>I$2*EXP(- I$1 * ($B112*_c+'Input spectra'!$Q111))</f>
        <v>1.920335770599612E-2</v>
      </c>
      <c r="J112">
        <f>J$2*EXP(- J$1 * ($B112*_c+'Input spectra'!$Q111))</f>
        <v>1.8967944377786219E-2</v>
      </c>
      <c r="K112">
        <f>K$2*EXP(- K$1 * ($B112*_c+'Input spectra'!$Q111))</f>
        <v>1.8734313712048964E-2</v>
      </c>
      <c r="L112">
        <f>L$2*EXP(- L$1 * ($B112*_c+'Input spectra'!$Q111))</f>
        <v>1.850245418014743E-2</v>
      </c>
      <c r="M112">
        <f>M$2*EXP(- M$1 * ($B112*_c+'Input spectra'!$Q111))</f>
        <v>1.8272354322303622E-2</v>
      </c>
      <c r="N112">
        <f>N$2*EXP(- N$1 * ($B112*_c+'Input spectra'!$Q111))</f>
        <v>1.8044002747206477E-2</v>
      </c>
      <c r="O112">
        <f>O$2*EXP(- O$1 * ($B112*_c+'Input spectra'!$Q111))</f>
        <v>1.781738813162204E-2</v>
      </c>
      <c r="P112">
        <f>P$2*EXP(- P$1 * ($B112*_c+'Input spectra'!$Q111))</f>
        <v>1.7592499220005785E-2</v>
      </c>
      <c r="Q112">
        <f>Q$2*EXP(- Q$1 * ($B112*_c+'Input spectra'!$Q111))</f>
        <v>1.7369324824117044E-2</v>
      </c>
      <c r="R112">
        <f>R$2*EXP(- R$1 * ($B112*_c+'Input spectra'!$Q111))</f>
        <v>1.7147853822635614E-2</v>
      </c>
      <c r="S112">
        <f>S$2*EXP(- S$1 * ($B112*_c+'Input spectra'!$Q111))</f>
        <v>1.6928075160780449E-2</v>
      </c>
      <c r="T112">
        <f>T$2*EXP(- T$1 * ($B112*_c+'Input spectra'!$Q111))</f>
        <v>1.6709977849930429E-2</v>
      </c>
      <c r="U112">
        <f>U$2*EXP(- U$1 * ($B112*_c+'Input spectra'!$Q111))</f>
        <v>1.6493550967247288E-2</v>
      </c>
      <c r="V112">
        <f>V$2*EXP(- V$1 * ($B112*_c+'Input spectra'!$Q111))</f>
        <v>1.6278783655300558E-2</v>
      </c>
      <c r="W112">
        <f>W$2*EXP(- W$1 * ($B112*_c+'Input spectra'!$Q111))</f>
        <v>1.606566512169463E-2</v>
      </c>
      <c r="X112">
        <f>X$2*EXP(- X$1 * ($B112*_c+'Input spectra'!$Q111))</f>
        <v>1.5854184638697814E-2</v>
      </c>
      <c r="Y112">
        <f>Y$2*EXP(- Y$1 * ($B112*_c+'Input spectra'!$Q111))</f>
        <v>1.5644331542873542E-2</v>
      </c>
      <c r="Z112">
        <f>Z$2*EXP(- Z$1 * ($B112*_c+'Input spectra'!$Q111))</f>
        <v>1.5436095234713483E-2</v>
      </c>
      <c r="AA112">
        <f>AA$2*EXP(- AA$1 * ($B112*_c+'Input spectra'!$Q111))</f>
        <v>1.5229465178272807E-2</v>
      </c>
      <c r="AB112">
        <f>AB$2*EXP(- AB$1 * ($B112*_c+'Input spectra'!$Q111))</f>
        <v>1.5024430900807371E-2</v>
      </c>
      <c r="AC112">
        <f>AC$2*EXP(- AC$1 * ($B112*_c+'Input spectra'!$Q111))</f>
        <v>1.4820981992412949E-2</v>
      </c>
      <c r="AD112">
        <f>AD$2*EXP(- AD$1 * ($B112*_c+'Input spectra'!$Q111))</f>
        <v>1.4619108105666455E-2</v>
      </c>
      <c r="AE112">
        <f>AE$2*EXP(- AE$1 * ($B112*_c+'Input spectra'!$Q111))</f>
        <v>1.4418798955269147E-2</v>
      </c>
      <c r="AF112">
        <f>AF$2*EXP(- AF$1 * ($B112*_c+'Input spectra'!$Q111))</f>
        <v>1.4220044317691768E-2</v>
      </c>
      <c r="AG112">
        <f>AG$2*EXP(- AG$1 * ($B112*_c+'Input spectra'!$Q111))</f>
        <v>1.4022834030821708E-2</v>
      </c>
      <c r="AH112">
        <f>AH$2*EXP(- AH$1 * ($B112*_c+'Input spectra'!$Q111))</f>
        <v>1.3827157993612064E-2</v>
      </c>
      <c r="AI112">
        <f>AI$2*EXP(- AI$1 * ($B112*_c+'Input spectra'!$Q111))</f>
        <v>1.3633006165732669E-2</v>
      </c>
      <c r="AJ112">
        <f>AJ$2*EXP(- AJ$1 * ($B112*_c+'Input spectra'!$Q111))</f>
        <v>1.3440368567223028E-2</v>
      </c>
      <c r="AK112">
        <f>AK$2*EXP(- AK$1 * ($B112*_c+'Input spectra'!$Q111))</f>
        <v>1.3249235278147196E-2</v>
      </c>
      <c r="AL112">
        <f>AL$2*EXP(- AL$1 * ($B112*_c+'Input spectra'!$Q111))</f>
        <v>1.3059596438250552E-2</v>
      </c>
      <c r="AM112">
        <f>AM$2*EXP(- AM$1 * ($B112*_c+'Input spectra'!$Q111))</f>
        <v>1.2871442246618452E-2</v>
      </c>
      <c r="AN112">
        <f>AN$2*EXP(- AN$1 * ($B112*_c+'Input spectra'!$Q111))</f>
        <v>1.2684762961336814E-2</v>
      </c>
      <c r="AO112">
        <f>AO$2*EXP(- AO$1 * ($B112*_c+'Input spectra'!$Q111))</f>
        <v>1.249954889915455E-2</v>
      </c>
      <c r="AP112">
        <f>AP$2*EXP(- AP$1 * ($B112*_c+'Input spectra'!$Q111))</f>
        <v>1.2315790435147848E-2</v>
      </c>
      <c r="AQ112">
        <f>AQ$2*EXP(- AQ$1 * ($B112*_c+'Input spectra'!$Q111))</f>
        <v>1.2133478002386362E-2</v>
      </c>
      <c r="AR112">
        <f>AR$2*EXP(- AR$1 * ($B112*_c+'Input spectra'!$Q111))</f>
        <v>1.1952602091601209E-2</v>
      </c>
      <c r="AS112">
        <f>AS$2*EXP(- AS$1 * ($B112*_c+'Input spectra'!$Q111))</f>
        <v>1.17731532508548E-2</v>
      </c>
      <c r="AT112">
        <f>AT$2*EXP(- AT$1 * ($B112*_c+'Input spectra'!$Q111))</f>
        <v>1.159512208521255E-2</v>
      </c>
      <c r="AU112">
        <f>AU$2*EXP(- AU$1 * ($B112*_c+'Input spectra'!$Q111))</f>
        <v>1.1418499256416324E-2</v>
      </c>
      <c r="AV112">
        <f>AV$2*EXP(- AV$1 * ($B112*_c+'Input spectra'!$Q111))</f>
        <v>1.1243275482559772E-2</v>
      </c>
      <c r="AW112">
        <f>AW$2*EXP(- AW$1 * ($B112*_c+'Input spectra'!$Q111))</f>
        <v>9.9923475596326514E-3</v>
      </c>
      <c r="AX112">
        <f>AX$2*EXP(- AX$1 * ($B112*_c+'Input spectra'!$Q111))</f>
        <v>8.5363536258143344E-3</v>
      </c>
      <c r="AY112">
        <f>AY$2*EXP(- AY$1 * ($B112*_c+'Input spectra'!$Q111))</f>
        <v>7.6826724815012327E-3</v>
      </c>
      <c r="AZ112">
        <f>AZ$2*EXP(- AZ$1 * ($B112*_c+'Input spectra'!$Q111))</f>
        <v>7.0359707942374622E-3</v>
      </c>
      <c r="BA112">
        <f>BA$2*EXP(- BA$1 * ($B112*_c+'Input spectra'!$Q111))</f>
        <v>6.5075388605307077E-3</v>
      </c>
      <c r="BB112">
        <f>BB$2*EXP(- BB$1 * ($B112*_c+'Input spectra'!$Q111))</f>
        <v>6.0589168384319759E-3</v>
      </c>
      <c r="BC112">
        <f>BC$2*EXP(- BC$1 * ($B112*_c+'Input spectra'!$Q111))</f>
        <v>5.6690275641196513E-3</v>
      </c>
      <c r="BD112">
        <f>BD$2*EXP(- BD$1 * ($B112*_c+'Input spectra'!$Q111))</f>
        <v>5.3247296096331134E-3</v>
      </c>
      <c r="BE112">
        <f>BE$2*EXP(- BE$1 * ($B112*_c+'Input spectra'!$Q111))</f>
        <v>5.0171239262580269E-3</v>
      </c>
      <c r="BF112">
        <f>BF$2*EXP(- BF$1 * ($B112*_c+'Input spectra'!$Q111))</f>
        <v>4.7398276548698817E-3</v>
      </c>
      <c r="BG112">
        <f>BG$2*EXP(- BG$1 * ($B112*_c+'Input spectra'!$Q111))</f>
        <v>4.4880649940417204E-3</v>
      </c>
      <c r="BH112">
        <f>BH$2*EXP(- BH$1 * ($B112*_c+'Input spectra'!$Q111))</f>
        <v>4.2581451961882389E-3</v>
      </c>
      <c r="BI112">
        <f>BI$2*EXP(- BI$1 * ($B112*_c+'Input spectra'!$Q111))</f>
        <v>4.0471425002646787E-3</v>
      </c>
      <c r="BJ112">
        <f>BJ$2*EXP(- BJ$1 * ($B112*_c+'Input spectra'!$Q111))</f>
        <v>3.852689460946255E-3</v>
      </c>
      <c r="BK112">
        <f>BK$2*EXP(- BK$1 * ($B112*_c+'Input spectra'!$Q111))</f>
        <v>3.6728377945162258E-3</v>
      </c>
      <c r="BL112">
        <f>BL$2*EXP(- BL$1 * ($B112*_c+'Input spectra'!$Q111))</f>
        <v>3.5059613889717564E-3</v>
      </c>
      <c r="BM112">
        <f>BM$2*EXP(- BM$1 * ($B112*_c+'Input spectra'!$Q111))</f>
        <v>3.35068671150217E-3</v>
      </c>
      <c r="BN112">
        <f>BN$2*EXP(- BN$1 * ($B112*_c+'Input spectra'!$Q111))</f>
        <v>3.2058416253571442E-3</v>
      </c>
      <c r="BO112">
        <f>BO$2*EXP(- BO$1 * ($B112*_c+'Input spectra'!$Q111))</f>
        <v>3.0704169372619433E-3</v>
      </c>
      <c r="BP112">
        <f>BP$2*EXP(- BP$1 * ($B112*_c+'Input spectra'!$Q111))</f>
        <v>2.9435369701550484E-3</v>
      </c>
      <c r="BQ112">
        <f>BQ$2*EXP(- BQ$1 * ($B112*_c+'Input spectra'!$Q111))</f>
        <v>2.8244366751970021E-3</v>
      </c>
      <c r="BR112">
        <f>BR$2*EXP(- BR$1 * ($B112*_c+'Input spectra'!$Q111))</f>
        <v>2.7124435735626524E-3</v>
      </c>
      <c r="BS112">
        <f>BS$2*EXP(- BS$1 * ($B112*_c+'Input spectra'!$Q111))</f>
        <v>2.6069633266975838E-3</v>
      </c>
      <c r="BT112">
        <f>BT$2*EXP(- BT$1 * ($B112*_c+'Input spectra'!$Q111))</f>
        <v>2.5074680743177209E-3</v>
      </c>
      <c r="BU112">
        <f>BU$2*EXP(- BU$1 * ($B112*_c+'Input spectra'!$Q111))</f>
        <v>2.4134869126564732E-3</v>
      </c>
      <c r="BV112">
        <f>BV$2*EXP(- BV$1 * ($B112*_c+'Input spectra'!$Q111))</f>
        <v>2.3245980482706498E-3</v>
      </c>
      <c r="BW112">
        <f>BW$2*EXP(- BW$1 * ($B112*_c+'Input spectra'!$Q111))</f>
        <v>2.2404222783628082E-3</v>
      </c>
      <c r="BX112">
        <f>BX$2*EXP(- BX$1 * ($B112*_c+'Input spectra'!$Q111))</f>
        <v>2.1606175320346278E-3</v>
      </c>
      <c r="BY112">
        <f>BY$2*EXP(- BY$1 * ($B112*_c+'Input spectra'!$Q111))</f>
        <v>2.0848742679891287E-3</v>
      </c>
      <c r="BZ112">
        <f>BZ$2*EXP(- BZ$1 * ($B112*_c+'Input spectra'!$Q111))</f>
        <v>2.0129115695319494E-3</v>
      </c>
      <c r="CA112">
        <f>CA$2*EXP(- CA$1 * ($B112*_c+'Input spectra'!$Q111))</f>
        <v>1.9444738117654758E-3</v>
      </c>
      <c r="CB112">
        <f>CB$2*EXP(- CB$1 * ($B112*_c+'Input spectra'!$Q111))</f>
        <v>1.8793278017238085E-3</v>
      </c>
      <c r="CC112">
        <f>CC$2*EXP(- CC$1 * ($B112*_c+'Input spectra'!$Q111))</f>
        <v>1.8172603120361701E-3</v>
      </c>
      <c r="CD112">
        <f>CD$2*EXP(- CD$1 * ($B112*_c+'Input spectra'!$Q111))</f>
        <v>1.7580759440776702E-3</v>
      </c>
      <c r="CE112">
        <f>CE$2*EXP(- CE$1 * ($B112*_c+'Input spectra'!$Q111))</f>
        <v>1.7015952685828293E-3</v>
      </c>
      <c r="CF112">
        <f>CF$2*EXP(- CF$1 * ($B112*_c+'Input spectra'!$Q111))</f>
        <v>1.647653201169615E-3</v>
      </c>
      <c r="CG112">
        <f>CG$2*EXP(- CG$1 * ($B112*_c+'Input spectra'!$Q111))</f>
        <v>1.5960975777471083E-3</v>
      </c>
      <c r="CH112">
        <f>CH$2*EXP(- CH$1 * ($B112*_c+'Input spectra'!$Q111))</f>
        <v>1.5467879008020378E-3</v>
      </c>
      <c r="CI112">
        <f>CI$2*EXP(- CI$1 * ($B112*_c+'Input spectra'!$Q111))</f>
        <v>1.4995942324117404E-3</v>
      </c>
      <c r="CJ112">
        <f>CJ$2*EXP(- CJ$1 * ($B112*_c+'Input spectra'!$Q111))</f>
        <v>1.454396213765901E-3</v>
      </c>
      <c r="CK112">
        <f>CK$2*EXP(- CK$1 * ($B112*_c+'Input spectra'!$Q111))</f>
        <v>1.4110821941895617E-3</v>
      </c>
      <c r="CL112">
        <f>CL$2*EXP(- CL$1 * ($B112*_c+'Input spectra'!$Q111))</f>
        <v>1.3695484552937406E-3</v>
      </c>
      <c r="CM112">
        <f>CM$2*EXP(- CM$1 * ($B112*_c+'Input spectra'!$Q111))</f>
        <v>1.3296985180526132E-3</v>
      </c>
      <c r="CN112">
        <f>CN$2*EXP(- CN$1 * ($B112*_c+'Input spectra'!$Q111))</f>
        <v>1.291442522407483E-3</v>
      </c>
      <c r="CO112">
        <f>CO$2*EXP(- CO$1 * ($B112*_c+'Input spectra'!$Q111))</f>
        <v>1.2546966704983355E-3</v>
      </c>
      <c r="CP112">
        <f>CP$2*EXP(- CP$1 * ($B112*_c+'Input spectra'!$Q111))</f>
        <v>1.2193827258795505E-3</v>
      </c>
      <c r="CQ112">
        <f>CQ$2*EXP(- CQ$1 * ($B112*_c+'Input spectra'!$Q111))</f>
        <v>7.8488487240175372E-4</v>
      </c>
      <c r="CR112">
        <f>CR$2*EXP(- CR$1 * ($B112*_c+'Input spectra'!$Q111))</f>
        <v>5.0966598224954642E-4</v>
      </c>
      <c r="CS112">
        <f>CS$2*EXP(- CS$1 * ($B112*_c+'Input spectra'!$Q111))</f>
        <v>3.5287400696779286E-4</v>
      </c>
      <c r="CT112">
        <f>CT$2*EXP(- CT$1 * ($B112*_c+'Input spectra'!$Q111))</f>
        <v>2.4541784104577594E-4</v>
      </c>
      <c r="CU112">
        <f>CU$2*EXP(- CU$1 * ($B112*_c+'Input spectra'!$Q111))</f>
        <v>1.6753055229928057E-4</v>
      </c>
      <c r="CV112">
        <f>CV$2*EXP(- CV$1 * ($B112*_c+'Input spectra'!$Q111))</f>
        <v>1.1009838852666497E-4</v>
      </c>
      <c r="CW112">
        <f>CW$2*EXP(- CW$1 * ($B112*_c+'Input spectra'!$Q111))</f>
        <v>6.7976027341762956E-5</v>
      </c>
      <c r="CX112">
        <f>CX$2*EXP(- CX$1 * ($B112*_c+'Input spectra'!$Q111))</f>
        <v>3.7896274819546071E-5</v>
      </c>
      <c r="CY112">
        <f>CY$2*EXP(- CY$1 * ($B112*_c+'Input spectra'!$Q111))</f>
        <v>1.7616884567227767E-5</v>
      </c>
      <c r="CZ112">
        <f>CZ$2*EXP(- CZ$1 * ($B112*_c+'Input spectra'!$Q111))</f>
        <v>5.5113880127025329E-6</v>
      </c>
      <c r="DA112">
        <f>DA$2*EXP(- DA$1 * ($B112*_c+'Input spectra'!$Q111))</f>
        <v>3.5000159732231055E-7</v>
      </c>
      <c r="DB112">
        <f>DB$2*EXP(- DB$1 * ($B112*_c+'Input spectra'!$Q111))</f>
        <v>0</v>
      </c>
      <c r="DC112">
        <f>DC$2*EXP(- DC$1 * ($B112*_c+'Input spectra'!$Q111))</f>
        <v>0</v>
      </c>
      <c r="DD112">
        <f>DD$2*EXP(- DD$1 * ($B112*_c+'Input spectra'!$Q111))</f>
        <v>0</v>
      </c>
      <c r="DE112">
        <f>DE$2*EXP(- DE$1 * ($B112*_c+'Input spectra'!$Q111))</f>
        <v>0</v>
      </c>
      <c r="DF112">
        <f>DF$2*EXP(- DF$1 * ($B112*_c+'Input spectra'!$Q111))</f>
        <v>0</v>
      </c>
      <c r="DG112">
        <f>DG$2*EXP(- DG$1 * ($B112*_c+'Input spectra'!$Q111))</f>
        <v>0</v>
      </c>
      <c r="DH112">
        <f>DH$2*EXP(- DH$1 * ($B112*_c+'Input spectra'!$Q111))</f>
        <v>0</v>
      </c>
      <c r="DI112">
        <f>DI$2*EXP(- DI$1 * ($B112*_c+'Input spectra'!$Q111))</f>
        <v>0</v>
      </c>
      <c r="DJ112">
        <f>DJ$2*EXP(- DJ$1 * ($B112*_c+'Input spectra'!$Q111))</f>
        <v>0</v>
      </c>
      <c r="DK112">
        <f>DK$2*EXP(- DK$1 * ($B112*_c+'Input spectra'!$Q111))</f>
        <v>0</v>
      </c>
      <c r="DL112">
        <f>DL$2*EXP(- DL$1 * ($B112*_c+'Input spectra'!$Q111))</f>
        <v>0</v>
      </c>
      <c r="DM112">
        <f>DM$2*EXP(- DM$1 * ($B112*_c+'Input spectra'!$Q111))</f>
        <v>0</v>
      </c>
      <c r="DN112">
        <f>DN$2*EXP(- DN$1 * ($B112*_c+'Input spectra'!$Q111))</f>
        <v>0</v>
      </c>
      <c r="DO112">
        <f>DO$2*EXP(- DO$1 * ($B112*_c+'Input spectra'!$Q111))</f>
        <v>0</v>
      </c>
      <c r="DP112">
        <f>DP$2*EXP(- DP$1 * ($B112*_c+'Input spectra'!$Q111))</f>
        <v>0</v>
      </c>
      <c r="DQ112">
        <f>DQ$2*EXP(- DQ$1 * ($B112*_c+'Input spectra'!$Q111))</f>
        <v>0</v>
      </c>
      <c r="DR112">
        <f>DR$2*EXP(- DR$1 * ($B112*_c+'Input spectra'!$Q111))</f>
        <v>0</v>
      </c>
      <c r="DS112">
        <f>DS$2*EXP(- DS$1 * ($B112*_c+'Input spectra'!$Q111))</f>
        <v>0</v>
      </c>
      <c r="DT112">
        <f>DT$2*EXP(- DT$1 * ($B112*_c+'Input spectra'!$Q111))</f>
        <v>0</v>
      </c>
      <c r="DU112">
        <f>DU$2*EXP(- DU$1 * ($B112*_c+'Input spectra'!$Q111))</f>
        <v>0</v>
      </c>
      <c r="DV112">
        <f>DV$2*EXP(- DV$1 * ($B112*_c+'Input spectra'!$Q111))</f>
        <v>0</v>
      </c>
      <c r="DW112">
        <f>DW$2*EXP(- DW$1 * ($B112*_c+'Input spectra'!$Q111))</f>
        <v>0</v>
      </c>
      <c r="DX112">
        <f>DX$2*EXP(- DX$1 * ($B112*_c+'Input spectra'!$Q111))</f>
        <v>0</v>
      </c>
      <c r="DY112">
        <f>DY$2*EXP(- DY$1 * ($B112*_c+'Input spectra'!$Q111))</f>
        <v>0</v>
      </c>
      <c r="DZ112">
        <f>DZ$2*EXP(- DZ$1 * ($B112*_c+'Input spectra'!$Q111))</f>
        <v>0</v>
      </c>
      <c r="EA112">
        <f>EA$2*EXP(- EA$1 * ($B112*_c+'Input spectra'!$Q111))</f>
        <v>0</v>
      </c>
      <c r="EB112">
        <f>EB$2*EXP(- EB$1 * ($B112*_c+'Input spectra'!$Q111))</f>
        <v>0</v>
      </c>
      <c r="EC112">
        <f>EC$2*EXP(- EC$1 * ($B112*_c+'Input spectra'!$Q111))</f>
        <v>0</v>
      </c>
      <c r="ED112">
        <f>ED$2*EXP(- ED$1 * ($B112*_c+'Input spectra'!$Q111))</f>
        <v>0</v>
      </c>
      <c r="EE112">
        <f>EE$2*EXP(- EE$1 * ($B112*_c+'Input spectra'!$Q111))</f>
        <v>0</v>
      </c>
      <c r="EF112">
        <f>EF$2*EXP(- EF$1 * ($B112*_c+'Input spectra'!$Q111))</f>
        <v>0</v>
      </c>
      <c r="EG112">
        <f>EG$2*EXP(- EG$1 * ($B112*_c+'Input spectra'!$Q111))</f>
        <v>0</v>
      </c>
      <c r="EH112">
        <f>EH$2*EXP(- EH$1 * ($B112*_c+'Input spectra'!$Q111))</f>
        <v>0</v>
      </c>
      <c r="EI112">
        <f>EI$2*EXP(- EI$1 * ($B112*_c+'Input spectra'!$Q111))</f>
        <v>0</v>
      </c>
      <c r="EJ112">
        <f>EJ$2*EXP(- EJ$1 * ($B112*_c+'Input spectra'!$Q111))</f>
        <v>0</v>
      </c>
      <c r="EK112">
        <f>EK$2*EXP(- EK$1 * ($B112*_c+'Input spectra'!$Q111))</f>
        <v>0</v>
      </c>
      <c r="EL112">
        <f>EL$2*EXP(- EL$1 * ($B112*_c+'Input spectra'!$Q111))</f>
        <v>0</v>
      </c>
      <c r="EM112">
        <f>EM$2*EXP(- EM$1 * ($B112*_c+'Input spectra'!$Q111))</f>
        <v>0</v>
      </c>
      <c r="EN112">
        <f>EN$2*EXP(- EN$1 * ($B112*_c+'Input spectra'!$Q111))</f>
        <v>0</v>
      </c>
      <c r="EO112">
        <f>EO$2*EXP(- EO$1 * ($B112*_c+'Input spectra'!$Q111))</f>
        <v>0</v>
      </c>
      <c r="EP112">
        <f>EP$2*EXP(- EP$1 * ($B112*_c+'Input spectra'!$Q111))</f>
        <v>0</v>
      </c>
      <c r="EQ112">
        <f>EQ$2*EXP(- EQ$1 * ($B112*_c+'Input spectra'!$Q111))</f>
        <v>0</v>
      </c>
      <c r="ER112">
        <f>ER$2*EXP(- ER$1 * ($B112*_c+'Input spectra'!$Q111))</f>
        <v>0</v>
      </c>
      <c r="ES112">
        <f>ES$2*EXP(- ES$1 * ($B112*_c+'Input spectra'!$Q111))</f>
        <v>0</v>
      </c>
      <c r="ET112">
        <f>ET$2*EXP(- ET$1 * ($B112*_c+'Input spectra'!$Q111))</f>
        <v>0</v>
      </c>
      <c r="EU112">
        <f>EU$2*EXP(- EU$1 * ($B112*_c+'Input spectra'!$Q111))</f>
        <v>0</v>
      </c>
      <c r="EV112">
        <f>EV$2*EXP(- EV$1 * ($B112*_c+'Input spectra'!$Q111))</f>
        <v>0</v>
      </c>
      <c r="EW112">
        <f>EW$2*EXP(- EW$1 * ($B112*_c+'Input spectra'!$Q111))</f>
        <v>0</v>
      </c>
      <c r="EY112">
        <f t="shared" si="1"/>
        <v>0.87524897554377601</v>
      </c>
      <c r="FB112">
        <f>(1-EXP(-(B112*_c+'Input spectra'!$Q111)*_t))/2</f>
        <v>1.1589257489598659E-2</v>
      </c>
      <c r="FC112">
        <f>LN(1-FB112)/(-(B112*_c+'Input spectra'!$Q111))</f>
        <v>0.24853432351618238</v>
      </c>
    </row>
    <row r="113" spans="1:159" x14ac:dyDescent="0.25">
      <c r="A113">
        <v>830</v>
      </c>
      <c r="B113">
        <f>'Input spectra'!B112</f>
        <v>0</v>
      </c>
      <c r="C113">
        <f>C$2*EXP(- C$1 * ($B113*_c+'Input spectra'!$Q112))</f>
        <v>2.0653927966864227E-2</v>
      </c>
      <c r="D113">
        <f>D$2*EXP(- D$1 * ($B113*_c+'Input spectra'!$Q112))</f>
        <v>2.0407731083519513E-2</v>
      </c>
      <c r="E113">
        <f>E$2*EXP(- E$1 * ($B113*_c+'Input spectra'!$Q112))</f>
        <v>2.0163383707735363E-2</v>
      </c>
      <c r="F113">
        <f>F$2*EXP(- F$1 * ($B113*_c+'Input spectra'!$Q112))</f>
        <v>1.9920873932207171E-2</v>
      </c>
      <c r="G113">
        <f>G$2*EXP(- G$1 * ($B113*_c+'Input spectra'!$Q112))</f>
        <v>1.9680189920519012E-2</v>
      </c>
      <c r="H113">
        <f>H$2*EXP(- H$1 * ($B113*_c+'Input spectra'!$Q112))</f>
        <v>1.9441319906741254E-2</v>
      </c>
      <c r="I113">
        <f>I$2*EXP(- I$1 * ($B113*_c+'Input spectra'!$Q112))</f>
        <v>1.9204252195030243E-2</v>
      </c>
      <c r="J113">
        <f>J$2*EXP(- J$1 * ($B113*_c+'Input spectra'!$Q112))</f>
        <v>1.8968975159230302E-2</v>
      </c>
      <c r="K113">
        <f>K$2*EXP(- K$1 * ($B113*_c+'Input spectra'!$Q112))</f>
        <v>1.873547724247784E-2</v>
      </c>
      <c r="L113">
        <f>L$2*EXP(- L$1 * ($B113*_c+'Input spectra'!$Q112))</f>
        <v>1.850374695680769E-2</v>
      </c>
      <c r="M113">
        <f>M$2*EXP(- M$1 * ($B113*_c+'Input spectra'!$Q112))</f>
        <v>1.8273772882761583E-2</v>
      </c>
      <c r="N113">
        <f>N$2*EXP(- N$1 * ($B113*_c+'Input spectra'!$Q112))</f>
        <v>1.8045543668998791E-2</v>
      </c>
      <c r="O113">
        <f>O$2*EXP(- O$1 * ($B113*_c+'Input spectra'!$Q112))</f>
        <v>1.781904803190891E-2</v>
      </c>
      <c r="P113">
        <f>P$2*EXP(- P$1 * ($B113*_c+'Input spectra'!$Q112))</f>
        <v>1.7594274755226774E-2</v>
      </c>
      <c r="Q113">
        <f>Q$2*EXP(- Q$1 * ($B113*_c+'Input spectra'!$Q112))</f>
        <v>1.737121268964947E-2</v>
      </c>
      <c r="R113">
        <f>R$2*EXP(- R$1 * ($B113*_c+'Input spectra'!$Q112))</f>
        <v>1.7149850752455516E-2</v>
      </c>
      <c r="S113">
        <f>S$2*EXP(- S$1 * ($B113*_c+'Input spectra'!$Q112))</f>
        <v>1.6930177927126068E-2</v>
      </c>
      <c r="T113">
        <f>T$2*EXP(- T$1 * ($B113*_c+'Input spectra'!$Q112))</f>
        <v>1.6712183262968246E-2</v>
      </c>
      <c r="U113">
        <f>U$2*EXP(- U$1 * ($B113*_c+'Input spectra'!$Q112))</f>
        <v>1.6495855874740558E-2</v>
      </c>
      <c r="V113">
        <f>V$2*EXP(- V$1 * ($B113*_c+'Input spectra'!$Q112))</f>
        <v>1.6281184942280327E-2</v>
      </c>
      <c r="W113">
        <f>W$2*EXP(- W$1 * ($B113*_c+'Input spectra'!$Q112))</f>
        <v>1.6068159710133232E-2</v>
      </c>
      <c r="X113">
        <f>X$2*EXP(- X$1 * ($B113*_c+'Input spectra'!$Q112))</f>
        <v>1.5856769487184858E-2</v>
      </c>
      <c r="Y113">
        <f>Y$2*EXP(- Y$1 * ($B113*_c+'Input spectra'!$Q112))</f>
        <v>1.5647003646294275E-2</v>
      </c>
      <c r="Z113">
        <f>Z$2*EXP(- Z$1 * ($B113*_c+'Input spectra'!$Q112))</f>
        <v>1.5438851623929635E-2</v>
      </c>
      <c r="AA113">
        <f>AA$2*EXP(- AA$1 * ($B113*_c+'Input spectra'!$Q112))</f>
        <v>1.5232302919805816E-2</v>
      </c>
      <c r="AB113">
        <f>AB$2*EXP(- AB$1 * ($B113*_c+'Input spectra'!$Q112))</f>
        <v>1.5027347096524007E-2</v>
      </c>
      <c r="AC113">
        <f>AC$2*EXP(- AC$1 * ($B113*_c+'Input spectra'!$Q112))</f>
        <v>1.4823973779213306E-2</v>
      </c>
      <c r="AD113">
        <f>AD$2*EXP(- AD$1 * ($B113*_c+'Input spectra'!$Q112))</f>
        <v>1.4622172655174312E-2</v>
      </c>
      <c r="AE113">
        <f>AE$2*EXP(- AE$1 * ($B113*_c+'Input spectra'!$Q112))</f>
        <v>1.4421933473524655E-2</v>
      </c>
      <c r="AF113">
        <f>AF$2*EXP(- AF$1 * ($B113*_c+'Input spectra'!$Q112))</f>
        <v>1.4223246044846481E-2</v>
      </c>
      <c r="AG113">
        <f>AG$2*EXP(- AG$1 * ($B113*_c+'Input spectra'!$Q112))</f>
        <v>1.402610024083591E-2</v>
      </c>
      <c r="AH113">
        <f>AH$2*EXP(- AH$1 * ($B113*_c+'Input spectra'!$Q112))</f>
        <v>1.38304859939544E-2</v>
      </c>
      <c r="AI113">
        <f>AI$2*EXP(- AI$1 * ($B113*_c+'Input spectra'!$Q112))</f>
        <v>1.3636393297082043E-2</v>
      </c>
      <c r="AJ113">
        <f>AJ$2*EXP(- AJ$1 * ($B113*_c+'Input spectra'!$Q112))</f>
        <v>1.344381220317277E-2</v>
      </c>
      <c r="AK113">
        <f>AK$2*EXP(- AK$1 * ($B113*_c+'Input spectra'!$Q112))</f>
        <v>1.3252732824911479E-2</v>
      </c>
      <c r="AL113">
        <f>AL$2*EXP(- AL$1 * ($B113*_c+'Input spectra'!$Q112))</f>
        <v>1.3063145334373033E-2</v>
      </c>
      <c r="AM113">
        <f>AM$2*EXP(- AM$1 * ($B113*_c+'Input spectra'!$Q112))</f>
        <v>1.2875039962683132E-2</v>
      </c>
      <c r="AN113">
        <f>AN$2*EXP(- AN$1 * ($B113*_c+'Input spectra'!$Q112))</f>
        <v>1.2688406999681105E-2</v>
      </c>
      <c r="AO113">
        <f>AO$2*EXP(- AO$1 * ($B113*_c+'Input spectra'!$Q112))</f>
        <v>1.2503236793584508E-2</v>
      </c>
      <c r="AP113">
        <f>AP$2*EXP(- AP$1 * ($B113*_c+'Input spectra'!$Q112))</f>
        <v>1.2319519750655599E-2</v>
      </c>
      <c r="AQ113">
        <f>AQ$2*EXP(- AQ$1 * ($B113*_c+'Input spectra'!$Q112))</f>
        <v>1.2137246334869673E-2</v>
      </c>
      <c r="AR113">
        <f>AR$2*EXP(- AR$1 * ($B113*_c+'Input spectra'!$Q112))</f>
        <v>1.1956407067585198E-2</v>
      </c>
      <c r="AS113">
        <f>AS$2*EXP(- AS$1 * ($B113*_c+'Input spectra'!$Q112))</f>
        <v>1.1776992527215768E-2</v>
      </c>
      <c r="AT113">
        <f>AT$2*EXP(- AT$1 * ($B113*_c+'Input spectra'!$Q112))</f>
        <v>1.1598993348903937E-2</v>
      </c>
      <c r="AU113">
        <f>AU$2*EXP(- AU$1 * ($B113*_c+'Input spectra'!$Q112))</f>
        <v>1.1422400224196747E-2</v>
      </c>
      <c r="AV113">
        <f>AV$2*EXP(- AV$1 * ($B113*_c+'Input spectra'!$Q112))</f>
        <v>1.1247203900723155E-2</v>
      </c>
      <c r="AW113">
        <f>AW$2*EXP(- AW$1 * ($B113*_c+'Input spectra'!$Q112))</f>
        <v>9.9959165008404877E-3</v>
      </c>
      <c r="AX113">
        <f>AX$2*EXP(- AX$1 * ($B113*_c+'Input spectra'!$Q112))</f>
        <v>8.5394688260867786E-3</v>
      </c>
      <c r="AY113">
        <f>AY$2*EXP(- AY$1 * ($B113*_c+'Input spectra'!$Q112))</f>
        <v>7.6855358085696941E-3</v>
      </c>
      <c r="AZ113">
        <f>AZ$2*EXP(- AZ$1 * ($B113*_c+'Input spectra'!$Q112))</f>
        <v>7.0386477376832273E-3</v>
      </c>
      <c r="BA113">
        <f>BA$2*EXP(- BA$1 * ($B113*_c+'Input spectra'!$Q112))</f>
        <v>6.5100652921526118E-3</v>
      </c>
      <c r="BB113">
        <f>BB$2*EXP(- BB$1 * ($B113*_c+'Input spectra'!$Q112))</f>
        <v>6.0613161554119921E-3</v>
      </c>
      <c r="BC113">
        <f>BC$2*EXP(- BC$1 * ($B113*_c+'Input spectra'!$Q112))</f>
        <v>5.6713165128120819E-3</v>
      </c>
      <c r="BD113">
        <f>BD$2*EXP(- BD$1 * ($B113*_c+'Input spectra'!$Q112))</f>
        <v>5.326920896623062E-3</v>
      </c>
      <c r="BE113">
        <f>BE$2*EXP(- BE$1 * ($B113*_c+'Input spectra'!$Q112))</f>
        <v>5.0192275889539492E-3</v>
      </c>
      <c r="BF113">
        <f>BF$2*EXP(- BF$1 * ($B113*_c+'Input spectra'!$Q112))</f>
        <v>4.741851859636834E-3</v>
      </c>
      <c r="BG113">
        <f>BG$2*EXP(- BG$1 * ($B113*_c+'Input spectra'!$Q112))</f>
        <v>4.4900165367214827E-3</v>
      </c>
      <c r="BH113">
        <f>BH$2*EXP(- BH$1 * ($B113*_c+'Input spectra'!$Q112))</f>
        <v>4.2600298339851104E-3</v>
      </c>
      <c r="BI113">
        <f>BI$2*EXP(- BI$1 * ($B113*_c+'Input spectra'!$Q112))</f>
        <v>4.0489651816179055E-3</v>
      </c>
      <c r="BJ113">
        <f>BJ$2*EXP(- BJ$1 * ($B113*_c+'Input spectra'!$Q112))</f>
        <v>3.8544544904252141E-3</v>
      </c>
      <c r="BK113">
        <f>BK$2*EXP(- BK$1 * ($B113*_c+'Input spectra'!$Q112))</f>
        <v>3.6745489545638933E-3</v>
      </c>
      <c r="BL113">
        <f>BL$2*EXP(- BL$1 * ($B113*_c+'Input spectra'!$Q112))</f>
        <v>3.50762203198392E-3</v>
      </c>
      <c r="BM113">
        <f>BM$2*EXP(- BM$1 * ($B113*_c+'Input spectra'!$Q112))</f>
        <v>3.3522998309128381E-3</v>
      </c>
      <c r="BN113">
        <f>BN$2*EXP(- BN$1 * ($B113*_c+'Input spectra'!$Q112))</f>
        <v>3.2074099114931453E-3</v>
      </c>
      <c r="BO113">
        <f>BO$2*EXP(- BO$1 * ($B113*_c+'Input spectra'!$Q112))</f>
        <v>3.0719428219083437E-3</v>
      </c>
      <c r="BP113">
        <f>BP$2*EXP(- BP$1 * ($B113*_c+'Input spectra'!$Q112))</f>
        <v>2.945022662594944E-3</v>
      </c>
      <c r="BQ113">
        <f>BQ$2*EXP(- BQ$1 * ($B113*_c+'Input spectra'!$Q112))</f>
        <v>2.8258841917058199E-3</v>
      </c>
      <c r="BR113">
        <f>BR$2*EXP(- BR$1 * ($B113*_c+'Input spectra'!$Q112))</f>
        <v>2.7138547618031964E-3</v>
      </c>
      <c r="BS113">
        <f>BS$2*EXP(- BS$1 * ($B113*_c+'Input spectra'!$Q112))</f>
        <v>2.608339886090306E-3</v>
      </c>
      <c r="BT113">
        <f>BT$2*EXP(- BT$1 * ($B113*_c+'Input spectra'!$Q112))</f>
        <v>2.5088115731967675E-3</v>
      </c>
      <c r="BU113">
        <f>BU$2*EXP(- BU$1 * ($B113*_c+'Input spectra'!$Q112))</f>
        <v>2.4147988028314646E-3</v>
      </c>
      <c r="BV113">
        <f>BV$2*EXP(- BV$1 * ($B113*_c+'Input spectra'!$Q112))</f>
        <v>2.3258796774742779E-3</v>
      </c>
      <c r="BW113">
        <f>BW$2*EXP(- BW$1 * ($B113*_c+'Input spectra'!$Q112))</f>
        <v>2.2416749009602998E-3</v>
      </c>
      <c r="BX113">
        <f>BX$2*EXP(- BX$1 * ($B113*_c+'Input spectra'!$Q112))</f>
        <v>2.1618423182926732E-3</v>
      </c>
      <c r="BY113">
        <f>BY$2*EXP(- BY$1 * ($B113*_c+'Input spectra'!$Q112))</f>
        <v>2.0860723121420535E-3</v>
      </c>
      <c r="BZ113">
        <f>BZ$2*EXP(- BZ$1 * ($B113*_c+'Input spectra'!$Q112))</f>
        <v>2.0140838968367857E-3</v>
      </c>
      <c r="CA113">
        <f>CA$2*EXP(- CA$1 * ($B113*_c+'Input spectra'!$Q112))</f>
        <v>1.9456213847016466E-3</v>
      </c>
      <c r="CB113">
        <f>CB$2*EXP(- CB$1 * ($B113*_c+'Input spectra'!$Q112))</f>
        <v>1.8804515254649242E-3</v>
      </c>
      <c r="CC113">
        <f>CC$2*EXP(- CC$1 * ($B113*_c+'Input spectra'!$Q112))</f>
        <v>1.8183610392990201E-3</v>
      </c>
      <c r="CD113">
        <f>CD$2*EXP(- CD$1 * ($B113*_c+'Input spectra'!$Q112))</f>
        <v>1.7591544794356251E-3</v>
      </c>
      <c r="CE113">
        <f>CE$2*EXP(- CE$1 * ($B113*_c+'Input spectra'!$Q112))</f>
        <v>1.7026523723164414E-3</v>
      </c>
      <c r="CF113">
        <f>CF$2*EXP(- CF$1 * ($B113*_c+'Input spectra'!$Q112))</f>
        <v>1.6486895927155397E-3</v>
      </c>
      <c r="CG113">
        <f>CG$2*EXP(- CG$1 * ($B113*_c+'Input spectra'!$Q112))</f>
        <v>1.5971139387969222E-3</v>
      </c>
      <c r="CH113">
        <f>CH$2*EXP(- CH$1 * ($B113*_c+'Input spectra'!$Q112))</f>
        <v>1.5477848780947115E-3</v>
      </c>
      <c r="CI113">
        <f>CI$2*EXP(- CI$1 * ($B113*_c+'Input spectra'!$Q112))</f>
        <v>1.5005724402570554E-3</v>
      </c>
      <c r="CJ113">
        <f>CJ$2*EXP(- CJ$1 * ($B113*_c+'Input spectra'!$Q112))</f>
        <v>1.4553562363307283E-3</v>
      </c>
      <c r="CK113">
        <f>CK$2*EXP(- CK$1 * ($B113*_c+'Input spectra'!$Q112))</f>
        <v>1.412024587574447E-3</v>
      </c>
      <c r="CL113">
        <f>CL$2*EXP(- CL$1 * ($B113*_c+'Input spectra'!$Q112))</f>
        <v>1.3704737494234754E-3</v>
      </c>
      <c r="CM113">
        <f>CM$2*EXP(- CM$1 * ($B113*_c+'Input spectra'!$Q112))</f>
        <v>1.3306072184013089E-3</v>
      </c>
      <c r="CN113">
        <f>CN$2*EXP(- CN$1 * ($B113*_c+'Input spectra'!$Q112))</f>
        <v>1.2923351115759847E-3</v>
      </c>
      <c r="CO113">
        <f>CO$2*EXP(- CO$1 * ($B113*_c+'Input spectra'!$Q112))</f>
        <v>1.2555736096595375E-3</v>
      </c>
      <c r="CP113">
        <f>CP$2*EXP(- CP$1 * ($B113*_c+'Input spectra'!$Q112))</f>
        <v>1.2202444561052286E-3</v>
      </c>
      <c r="CQ113">
        <f>CQ$2*EXP(- CQ$1 * ($B113*_c+'Input spectra'!$Q112))</f>
        <v>7.8544564317117318E-4</v>
      </c>
      <c r="CR113">
        <f>CR$2*EXP(- CR$1 * ($B113*_c+'Input spectra'!$Q112))</f>
        <v>5.100340788983151E-4</v>
      </c>
      <c r="CS113">
        <f>CS$2*EXP(- CS$1 * ($B113*_c+'Input spectra'!$Q112))</f>
        <v>3.5313160496140347E-4</v>
      </c>
      <c r="CT113">
        <f>CT$2*EXP(- CT$1 * ($B113*_c+'Input spectra'!$Q112))</f>
        <v>2.4559890265501213E-4</v>
      </c>
      <c r="CU113">
        <f>CU$2*EXP(- CU$1 * ($B113*_c+'Input spectra'!$Q112))</f>
        <v>1.6765545262721008E-4</v>
      </c>
      <c r="CV113">
        <f>CV$2*EXP(- CV$1 * ($B113*_c+'Input spectra'!$Q112))</f>
        <v>1.1018132636425488E-4</v>
      </c>
      <c r="CW113">
        <f>CW$2*EXP(- CW$1 * ($B113*_c+'Input spectra'!$Q112))</f>
        <v>6.8027762234486254E-5</v>
      </c>
      <c r="CX113">
        <f>CX$2*EXP(- CX$1 * ($B113*_c+'Input spectra'!$Q112))</f>
        <v>3.7925411166430208E-5</v>
      </c>
      <c r="CY113">
        <f>CY$2*EXP(- CY$1 * ($B113*_c+'Input spectra'!$Q112))</f>
        <v>1.7630566081815641E-5</v>
      </c>
      <c r="CZ113">
        <f>CZ$2*EXP(- CZ$1 * ($B113*_c+'Input spectra'!$Q112))</f>
        <v>5.5157110513312533E-6</v>
      </c>
      <c r="DA113">
        <f>DA$2*EXP(- DA$1 * ($B113*_c+'Input spectra'!$Q112))</f>
        <v>3.5027885184497037E-7</v>
      </c>
      <c r="DB113">
        <f>DB$2*EXP(- DB$1 * ($B113*_c+'Input spectra'!$Q112))</f>
        <v>0</v>
      </c>
      <c r="DC113">
        <f>DC$2*EXP(- DC$1 * ($B113*_c+'Input spectra'!$Q112))</f>
        <v>0</v>
      </c>
      <c r="DD113">
        <f>DD$2*EXP(- DD$1 * ($B113*_c+'Input spectra'!$Q112))</f>
        <v>0</v>
      </c>
      <c r="DE113">
        <f>DE$2*EXP(- DE$1 * ($B113*_c+'Input spectra'!$Q112))</f>
        <v>0</v>
      </c>
      <c r="DF113">
        <f>DF$2*EXP(- DF$1 * ($B113*_c+'Input spectra'!$Q112))</f>
        <v>0</v>
      </c>
      <c r="DG113">
        <f>DG$2*EXP(- DG$1 * ($B113*_c+'Input spectra'!$Q112))</f>
        <v>0</v>
      </c>
      <c r="DH113">
        <f>DH$2*EXP(- DH$1 * ($B113*_c+'Input spectra'!$Q112))</f>
        <v>0</v>
      </c>
      <c r="DI113">
        <f>DI$2*EXP(- DI$1 * ($B113*_c+'Input spectra'!$Q112))</f>
        <v>0</v>
      </c>
      <c r="DJ113">
        <f>DJ$2*EXP(- DJ$1 * ($B113*_c+'Input spectra'!$Q112))</f>
        <v>0</v>
      </c>
      <c r="DK113">
        <f>DK$2*EXP(- DK$1 * ($B113*_c+'Input spectra'!$Q112))</f>
        <v>0</v>
      </c>
      <c r="DL113">
        <f>DL$2*EXP(- DL$1 * ($B113*_c+'Input spectra'!$Q112))</f>
        <v>0</v>
      </c>
      <c r="DM113">
        <f>DM$2*EXP(- DM$1 * ($B113*_c+'Input spectra'!$Q112))</f>
        <v>0</v>
      </c>
      <c r="DN113">
        <f>DN$2*EXP(- DN$1 * ($B113*_c+'Input spectra'!$Q112))</f>
        <v>0</v>
      </c>
      <c r="DO113">
        <f>DO$2*EXP(- DO$1 * ($B113*_c+'Input spectra'!$Q112))</f>
        <v>0</v>
      </c>
      <c r="DP113">
        <f>DP$2*EXP(- DP$1 * ($B113*_c+'Input spectra'!$Q112))</f>
        <v>0</v>
      </c>
      <c r="DQ113">
        <f>DQ$2*EXP(- DQ$1 * ($B113*_c+'Input spectra'!$Q112))</f>
        <v>0</v>
      </c>
      <c r="DR113">
        <f>DR$2*EXP(- DR$1 * ($B113*_c+'Input spectra'!$Q112))</f>
        <v>0</v>
      </c>
      <c r="DS113">
        <f>DS$2*EXP(- DS$1 * ($B113*_c+'Input spectra'!$Q112))</f>
        <v>0</v>
      </c>
      <c r="DT113">
        <f>DT$2*EXP(- DT$1 * ($B113*_c+'Input spectra'!$Q112))</f>
        <v>0</v>
      </c>
      <c r="DU113">
        <f>DU$2*EXP(- DU$1 * ($B113*_c+'Input spectra'!$Q112))</f>
        <v>0</v>
      </c>
      <c r="DV113">
        <f>DV$2*EXP(- DV$1 * ($B113*_c+'Input spectra'!$Q112))</f>
        <v>0</v>
      </c>
      <c r="DW113">
        <f>DW$2*EXP(- DW$1 * ($B113*_c+'Input spectra'!$Q112))</f>
        <v>0</v>
      </c>
      <c r="DX113">
        <f>DX$2*EXP(- DX$1 * ($B113*_c+'Input spectra'!$Q112))</f>
        <v>0</v>
      </c>
      <c r="DY113">
        <f>DY$2*EXP(- DY$1 * ($B113*_c+'Input spectra'!$Q112))</f>
        <v>0</v>
      </c>
      <c r="DZ113">
        <f>DZ$2*EXP(- DZ$1 * ($B113*_c+'Input spectra'!$Q112))</f>
        <v>0</v>
      </c>
      <c r="EA113">
        <f>EA$2*EXP(- EA$1 * ($B113*_c+'Input spectra'!$Q112))</f>
        <v>0</v>
      </c>
      <c r="EB113">
        <f>EB$2*EXP(- EB$1 * ($B113*_c+'Input spectra'!$Q112))</f>
        <v>0</v>
      </c>
      <c r="EC113">
        <f>EC$2*EXP(- EC$1 * ($B113*_c+'Input spectra'!$Q112))</f>
        <v>0</v>
      </c>
      <c r="ED113">
        <f>ED$2*EXP(- ED$1 * ($B113*_c+'Input spectra'!$Q112))</f>
        <v>0</v>
      </c>
      <c r="EE113">
        <f>EE$2*EXP(- EE$1 * ($B113*_c+'Input spectra'!$Q112))</f>
        <v>0</v>
      </c>
      <c r="EF113">
        <f>EF$2*EXP(- EF$1 * ($B113*_c+'Input spectra'!$Q112))</f>
        <v>0</v>
      </c>
      <c r="EG113">
        <f>EG$2*EXP(- EG$1 * ($B113*_c+'Input spectra'!$Q112))</f>
        <v>0</v>
      </c>
      <c r="EH113">
        <f>EH$2*EXP(- EH$1 * ($B113*_c+'Input spectra'!$Q112))</f>
        <v>0</v>
      </c>
      <c r="EI113">
        <f>EI$2*EXP(- EI$1 * ($B113*_c+'Input spectra'!$Q112))</f>
        <v>0</v>
      </c>
      <c r="EJ113">
        <f>EJ$2*EXP(- EJ$1 * ($B113*_c+'Input spectra'!$Q112))</f>
        <v>0</v>
      </c>
      <c r="EK113">
        <f>EK$2*EXP(- EK$1 * ($B113*_c+'Input spectra'!$Q112))</f>
        <v>0</v>
      </c>
      <c r="EL113">
        <f>EL$2*EXP(- EL$1 * ($B113*_c+'Input spectra'!$Q112))</f>
        <v>0</v>
      </c>
      <c r="EM113">
        <f>EM$2*EXP(- EM$1 * ($B113*_c+'Input spectra'!$Q112))</f>
        <v>0</v>
      </c>
      <c r="EN113">
        <f>EN$2*EXP(- EN$1 * ($B113*_c+'Input spectra'!$Q112))</f>
        <v>0</v>
      </c>
      <c r="EO113">
        <f>EO$2*EXP(- EO$1 * ($B113*_c+'Input spectra'!$Q112))</f>
        <v>0</v>
      </c>
      <c r="EP113">
        <f>EP$2*EXP(- EP$1 * ($B113*_c+'Input spectra'!$Q112))</f>
        <v>0</v>
      </c>
      <c r="EQ113">
        <f>EQ$2*EXP(- EQ$1 * ($B113*_c+'Input spectra'!$Q112))</f>
        <v>0</v>
      </c>
      <c r="ER113">
        <f>ER$2*EXP(- ER$1 * ($B113*_c+'Input spectra'!$Q112))</f>
        <v>0</v>
      </c>
      <c r="ES113">
        <f>ES$2*EXP(- ES$1 * ($B113*_c+'Input spectra'!$Q112))</f>
        <v>0</v>
      </c>
      <c r="ET113">
        <f>ET$2*EXP(- ET$1 * ($B113*_c+'Input spectra'!$Q112))</f>
        <v>0</v>
      </c>
      <c r="EU113">
        <f>EU$2*EXP(- EU$1 * ($B113*_c+'Input spectra'!$Q112))</f>
        <v>0</v>
      </c>
      <c r="EV113">
        <f>EV$2*EXP(- EV$1 * ($B113*_c+'Input spectra'!$Q112))</f>
        <v>0</v>
      </c>
      <c r="EW113">
        <f>EW$2*EXP(- EW$1 * ($B113*_c+'Input spectra'!$Q112))</f>
        <v>0</v>
      </c>
      <c r="EY113">
        <f t="shared" si="1"/>
        <v>0.87543519521483482</v>
      </c>
      <c r="FB113">
        <f>(1-EXP(-(B113*_c+'Input spectra'!$Q112)*_t))/2</f>
        <v>1.1570299157578623E-2</v>
      </c>
      <c r="FC113">
        <f>LN(1-FB113)/(-(B113*_c+'Input spectra'!$Q112))</f>
        <v>0.24853674932572448</v>
      </c>
    </row>
    <row r="114" spans="1:159" x14ac:dyDescent="0.25">
      <c r="A114">
        <v>835</v>
      </c>
      <c r="B114">
        <f>'Input spectra'!B113</f>
        <v>0</v>
      </c>
      <c r="C114">
        <f>C$2*EXP(- C$1 * ($B114*_c+'Input spectra'!$Q113))</f>
        <v>2.0653927966864227E-2</v>
      </c>
      <c r="D114">
        <f>D$2*EXP(- D$1 * ($B114*_c+'Input spectra'!$Q113))</f>
        <v>2.0408121758574194E-2</v>
      </c>
      <c r="E114">
        <f>E$2*EXP(- E$1 * ($B114*_c+'Input spectra'!$Q113))</f>
        <v>2.0164155709914356E-2</v>
      </c>
      <c r="F114">
        <f>F$2*EXP(- F$1 * ($B114*_c+'Input spectra'!$Q113))</f>
        <v>1.9922018018847826E-2</v>
      </c>
      <c r="G114">
        <f>G$2*EXP(- G$1 * ($B114*_c+'Input spectra'!$Q113))</f>
        <v>1.9681696953324061E-2</v>
      </c>
      <c r="H114">
        <f>H$2*EXP(- H$1 * ($B114*_c+'Input spectra'!$Q113))</f>
        <v>1.9443180850883153E-2</v>
      </c>
      <c r="I114">
        <f>I$2*EXP(- I$1 * ($B114*_c+'Input spectra'!$Q113))</f>
        <v>1.9206458118262184E-2</v>
      </c>
      <c r="J114">
        <f>J$2*EXP(- J$1 * ($B114*_c+'Input spectra'!$Q113))</f>
        <v>1.8971517231003831E-2</v>
      </c>
      <c r="K114">
        <f>K$2*EXP(- K$1 * ($B114*_c+'Input spectra'!$Q113))</f>
        <v>1.8738346733067048E-2</v>
      </c>
      <c r="L114">
        <f>L$2*EXP(- L$1 * ($B114*_c+'Input spectra'!$Q113))</f>
        <v>1.8506935236439932E-2</v>
      </c>
      <c r="M114">
        <f>M$2*EXP(- M$1 * ($B114*_c+'Input spectra'!$Q113))</f>
        <v>1.8277271420754661E-2</v>
      </c>
      <c r="N114">
        <f>N$2*EXP(- N$1 * ($B114*_c+'Input spectra'!$Q113))</f>
        <v>1.804934403290458E-2</v>
      </c>
      <c r="O114">
        <f>O$2*EXP(- O$1 * ($B114*_c+'Input spectra'!$Q113))</f>
        <v>1.7823141886663379E-2</v>
      </c>
      <c r="P114">
        <f>P$2*EXP(- P$1 * ($B114*_c+'Input spectra'!$Q113))</f>
        <v>1.7598653862306354E-2</v>
      </c>
      <c r="Q114">
        <f>Q$2*EXP(- Q$1 * ($B114*_c+'Input spectra'!$Q113))</f>
        <v>1.7375868906233712E-2</v>
      </c>
      <c r="R114">
        <f>R$2*EXP(- R$1 * ($B114*_c+'Input spectra'!$Q113))</f>
        <v>1.7154776030596026E-2</v>
      </c>
      <c r="S114">
        <f>S$2*EXP(- S$1 * ($B114*_c+'Input spectra'!$Q113))</f>
        <v>1.6935364312921652E-2</v>
      </c>
      <c r="T114">
        <f>T$2*EXP(- T$1 * ($B114*_c+'Input spectra'!$Q113))</f>
        <v>1.6717622895746236E-2</v>
      </c>
      <c r="U114">
        <f>U$2*EXP(- U$1 * ($B114*_c+'Input spectra'!$Q113))</f>
        <v>1.6501540986244248E-2</v>
      </c>
      <c r="V114">
        <f>V$2*EXP(- V$1 * ($B114*_c+'Input spectra'!$Q113))</f>
        <v>1.6287107855862553E-2</v>
      </c>
      <c r="W114">
        <f>W$2*EXP(- W$1 * ($B114*_c+'Input spectra'!$Q113))</f>
        <v>1.6074312839955945E-2</v>
      </c>
      <c r="X114">
        <f>X$2*EXP(- X$1 * ($B114*_c+'Input spectra'!$Q113))</f>
        <v>1.5863145337424733E-2</v>
      </c>
      <c r="Y114">
        <f>Y$2*EXP(- Y$1 * ($B114*_c+'Input spectra'!$Q113))</f>
        <v>1.5653594810354287E-2</v>
      </c>
      <c r="Z114">
        <f>Z$2*EXP(- Z$1 * ($B114*_c+'Input spectra'!$Q113))</f>
        <v>1.5445650783656562E-2</v>
      </c>
      <c r="AA114">
        <f>AA$2*EXP(- AA$1 * ($B114*_c+'Input spectra'!$Q113))</f>
        <v>1.523930284471361E-2</v>
      </c>
      <c r="AB114">
        <f>AB$2*EXP(- AB$1 * ($B114*_c+'Input spectra'!$Q113))</f>
        <v>1.5034540643023035E-2</v>
      </c>
      <c r="AC114">
        <f>AC$2*EXP(- AC$1 * ($B114*_c+'Input spectra'!$Q113))</f>
        <v>1.4831353889845385E-2</v>
      </c>
      <c r="AD114">
        <f>AD$2*EXP(- AD$1 * ($B114*_c+'Input spectra'!$Q113))</f>
        <v>1.4629732357853507E-2</v>
      </c>
      <c r="AE114">
        <f>AE$2*EXP(- AE$1 * ($B114*_c+'Input spectra'!$Q113))</f>
        <v>1.4429665880783805E-2</v>
      </c>
      <c r="AF114">
        <f>AF$2*EXP(- AF$1 * ($B114*_c+'Input spectra'!$Q113))</f>
        <v>1.4231144353089416E-2</v>
      </c>
      <c r="AG114">
        <f>AG$2*EXP(- AG$1 * ($B114*_c+'Input spectra'!$Q113))</f>
        <v>1.4034157729595311E-2</v>
      </c>
      <c r="AH114">
        <f>AH$2*EXP(- AH$1 * ($B114*_c+'Input spectra'!$Q113))</f>
        <v>1.3838696025155268E-2</v>
      </c>
      <c r="AI114">
        <f>AI$2*EXP(- AI$1 * ($B114*_c+'Input spectra'!$Q113))</f>
        <v>1.3644749314310742E-2</v>
      </c>
      <c r="AJ114">
        <f>AJ$2*EXP(- AJ$1 * ($B114*_c+'Input spectra'!$Q113))</f>
        <v>1.3452307730951598E-2</v>
      </c>
      <c r="AK114">
        <f>AK$2*EXP(- AK$1 * ($B114*_c+'Input spectra'!$Q113))</f>
        <v>1.3261361467978731E-2</v>
      </c>
      <c r="AL114">
        <f>AL$2*EXP(- AL$1 * ($B114*_c+'Input spectra'!$Q113))</f>
        <v>1.3071900776968529E-2</v>
      </c>
      <c r="AM114">
        <f>AM$2*EXP(- AM$1 * ($B114*_c+'Input spectra'!$Q113))</f>
        <v>1.2883915967839155E-2</v>
      </c>
      <c r="AN114">
        <f>AN$2*EXP(- AN$1 * ($B114*_c+'Input spectra'!$Q113))</f>
        <v>1.2697397408518723E-2</v>
      </c>
      <c r="AO114">
        <f>AO$2*EXP(- AO$1 * ($B114*_c+'Input spectra'!$Q113))</f>
        <v>1.2512335524615245E-2</v>
      </c>
      <c r="AP114">
        <f>AP$2*EXP(- AP$1 * ($B114*_c+'Input spectra'!$Q113))</f>
        <v>1.2328720799088401E-2</v>
      </c>
      <c r="AQ114">
        <f>AQ$2*EXP(- AQ$1 * ($B114*_c+'Input spectra'!$Q113))</f>
        <v>1.2146543771923151E-2</v>
      </c>
      <c r="AR114">
        <f>AR$2*EXP(- AR$1 * ($B114*_c+'Input spectra'!$Q113))</f>
        <v>1.1965795039805119E-2</v>
      </c>
      <c r="AS114">
        <f>AS$2*EXP(- AS$1 * ($B114*_c+'Input spectra'!$Q113))</f>
        <v>1.1786465255797723E-2</v>
      </c>
      <c r="AT114">
        <f>AT$2*EXP(- AT$1 * ($B114*_c+'Input spectra'!$Q113))</f>
        <v>1.1608545129021175E-2</v>
      </c>
      <c r="AU114">
        <f>AU$2*EXP(- AU$1 * ($B114*_c+'Input spectra'!$Q113))</f>
        <v>1.1432025424333152E-2</v>
      </c>
      <c r="AV114">
        <f>AV$2*EXP(- AV$1 * ($B114*_c+'Input spectra'!$Q113))</f>
        <v>1.1256896962011292E-2</v>
      </c>
      <c r="AW114">
        <f>AW$2*EXP(- AW$1 * ($B114*_c+'Input spectra'!$Q113))</f>
        <v>1.00047226996375E-2</v>
      </c>
      <c r="AX114">
        <f>AX$2*EXP(- AX$1 * ($B114*_c+'Input spectra'!$Q113))</f>
        <v>8.5471555433488614E-3</v>
      </c>
      <c r="AY114">
        <f>AY$2*EXP(- AY$1 * ($B114*_c+'Input spectra'!$Q113))</f>
        <v>7.692601126946523E-3</v>
      </c>
      <c r="AZ114">
        <f>AZ$2*EXP(- AZ$1 * ($B114*_c+'Input spectra'!$Q113))</f>
        <v>7.0452532395140523E-3</v>
      </c>
      <c r="BA114">
        <f>BA$2*EXP(- BA$1 * ($B114*_c+'Input spectra'!$Q113))</f>
        <v>6.5162994818456403E-3</v>
      </c>
      <c r="BB114">
        <f>BB$2*EXP(- BB$1 * ($B114*_c+'Input spectra'!$Q113))</f>
        <v>6.0672367583321255E-3</v>
      </c>
      <c r="BC114">
        <f>BC$2*EXP(- BC$1 * ($B114*_c+'Input spectra'!$Q113))</f>
        <v>5.676964844717242E-3</v>
      </c>
      <c r="BD114">
        <f>BD$2*EXP(- BD$1 * ($B114*_c+'Input spectra'!$Q113))</f>
        <v>5.3323283060548593E-3</v>
      </c>
      <c r="BE114">
        <f>BE$2*EXP(- BE$1 * ($B114*_c+'Input spectra'!$Q113))</f>
        <v>5.0244188389395464E-3</v>
      </c>
      <c r="BF114">
        <f>BF$2*EXP(- BF$1 * ($B114*_c+'Input spectra'!$Q113))</f>
        <v>4.7468470969301603E-3</v>
      </c>
      <c r="BG114">
        <f>BG$2*EXP(- BG$1 * ($B114*_c+'Input spectra'!$Q113))</f>
        <v>4.4948325267314135E-3</v>
      </c>
      <c r="BH114">
        <f>BH$2*EXP(- BH$1 * ($B114*_c+'Input spectra'!$Q113))</f>
        <v>4.2646807796276479E-3</v>
      </c>
      <c r="BI114">
        <f>BI$2*EXP(- BI$1 * ($B114*_c+'Input spectra'!$Q113))</f>
        <v>4.0534632904695167E-3</v>
      </c>
      <c r="BJ114">
        <f>BJ$2*EXP(- BJ$1 * ($B114*_c+'Input spectra'!$Q113))</f>
        <v>3.858810381557904E-3</v>
      </c>
      <c r="BK114">
        <f>BK$2*EXP(- BK$1 * ($B114*_c+'Input spectra'!$Q113))</f>
        <v>3.6787719589127243E-3</v>
      </c>
      <c r="BL114">
        <f>BL$2*EXP(- BL$1 * ($B114*_c+'Input spectra'!$Q113))</f>
        <v>3.5117204195247616E-3</v>
      </c>
      <c r="BM114">
        <f>BM$2*EXP(- BM$1 * ($B114*_c+'Input spectra'!$Q113))</f>
        <v>3.3562809860430108E-3</v>
      </c>
      <c r="BN114">
        <f>BN$2*EXP(- BN$1 * ($B114*_c+'Input spectra'!$Q113))</f>
        <v>3.2112804708339447E-3</v>
      </c>
      <c r="BO114">
        <f>BO$2*EXP(- BO$1 * ($B114*_c+'Input spectra'!$Q113))</f>
        <v>3.0757087842545401E-3</v>
      </c>
      <c r="BP114">
        <f>BP$2*EXP(- BP$1 * ($B114*_c+'Input spectra'!$Q113))</f>
        <v>2.9486894778297263E-3</v>
      </c>
      <c r="BQ114">
        <f>BQ$2*EXP(- BQ$1 * ($B114*_c+'Input spectra'!$Q113))</f>
        <v>2.8294568335666642E-3</v>
      </c>
      <c r="BR114">
        <f>BR$2*EXP(- BR$1 * ($B114*_c+'Input spectra'!$Q113))</f>
        <v>2.717337788066908E-3</v>
      </c>
      <c r="BS114">
        <f>BS$2*EXP(- BS$1 * ($B114*_c+'Input spectra'!$Q113))</f>
        <v>2.6117374888282078E-3</v>
      </c>
      <c r="BT114">
        <f>BT$2*EXP(- BT$1 * ($B114*_c+'Input spectra'!$Q113))</f>
        <v>2.5121276210998862E-3</v>
      </c>
      <c r="BU114">
        <f>BU$2*EXP(- BU$1 * ($B114*_c+'Input spectra'!$Q113))</f>
        <v>2.4180368771352396E-3</v>
      </c>
      <c r="BV114">
        <f>BV$2*EXP(- BV$1 * ($B114*_c+'Input spectra'!$Q113))</f>
        <v>2.3290431026673016E-3</v>
      </c>
      <c r="BW114">
        <f>BW$2*EXP(- BW$1 * ($B114*_c+'Input spectra'!$Q113))</f>
        <v>2.2447667712048491E-3</v>
      </c>
      <c r="BX114">
        <f>BX$2*EXP(- BX$1 * ($B114*_c+'Input spectra'!$Q113))</f>
        <v>2.1648655202912747E-3</v>
      </c>
      <c r="BY114">
        <f>BY$2*EXP(- BY$1 * ($B114*_c+'Input spectra'!$Q113))</f>
        <v>2.0890295450367311E-3</v>
      </c>
      <c r="BZ114">
        <f>BZ$2*EXP(- BZ$1 * ($B114*_c+'Input spectra'!$Q113))</f>
        <v>2.0169776896138106E-3</v>
      </c>
      <c r="CA114">
        <f>CA$2*EXP(- CA$1 * ($B114*_c+'Input spectra'!$Q113))</f>
        <v>1.9484541114860013E-3</v>
      </c>
      <c r="CB114">
        <f>CB$2*EXP(- CB$1 * ($B114*_c+'Input spectra'!$Q113))</f>
        <v>1.8832254190189941E-3</v>
      </c>
      <c r="CC114">
        <f>CC$2*EXP(- CC$1 * ($B114*_c+'Input spectra'!$Q113))</f>
        <v>1.8210782029848085E-3</v>
      </c>
      <c r="CD114">
        <f>CD$2*EXP(- CD$1 * ($B114*_c+'Input spectra'!$Q113))</f>
        <v>1.7618168978556293E-3</v>
      </c>
      <c r="CE114">
        <f>CE$2*EXP(- CE$1 * ($B114*_c+'Input spectra'!$Q113))</f>
        <v>1.7052619208127932E-3</v>
      </c>
      <c r="CF114">
        <f>CF$2*EXP(- CF$1 * ($B114*_c+'Input spectra'!$Q113))</f>
        <v>1.6512480458781801E-3</v>
      </c>
      <c r="CG114">
        <f>CG$2*EXP(- CG$1 * ($B114*_c+'Input spectra'!$Q113))</f>
        <v>1.5996229781080765E-3</v>
      </c>
      <c r="CH114">
        <f>CH$2*EXP(- CH$1 * ($B114*_c+'Input spectra'!$Q113))</f>
        <v>1.550246098817607E-3</v>
      </c>
      <c r="CI114">
        <f>CI$2*EXP(- CI$1 * ($B114*_c+'Input spectra'!$Q113))</f>
        <v>1.5029873576608756E-3</v>
      </c>
      <c r="CJ114">
        <f>CJ$2*EXP(- CJ$1 * ($B114*_c+'Input spectra'!$Q113))</f>
        <v>1.457726291330559E-3</v>
      </c>
      <c r="CK114">
        <f>CK$2*EXP(- CK$1 * ($B114*_c+'Input spectra'!$Q113))</f>
        <v>1.4143511518539074E-3</v>
      </c>
      <c r="CL114">
        <f>CL$2*EXP(- CL$1 * ($B114*_c+'Input spectra'!$Q113))</f>
        <v>1.3727581300984617E-3</v>
      </c>
      <c r="CM114">
        <f>CM$2*EXP(- CM$1 * ($B114*_c+'Input spectra'!$Q113))</f>
        <v>1.3328506622754671E-3</v>
      </c>
      <c r="CN114">
        <f>CN$2*EXP(- CN$1 * ($B114*_c+'Input spectra'!$Q113))</f>
        <v>1.294538809031912E-3</v>
      </c>
      <c r="CO114">
        <f>CO$2*EXP(- CO$1 * ($B114*_c+'Input spectra'!$Q113))</f>
        <v>1.2577386982241048E-3</v>
      </c>
      <c r="CP114">
        <f>CP$2*EXP(- CP$1 * ($B114*_c+'Input spectra'!$Q113))</f>
        <v>1.2223720237226148E-3</v>
      </c>
      <c r="CQ114">
        <f>CQ$2*EXP(- CQ$1 * ($B114*_c+'Input spectra'!$Q113))</f>
        <v>7.8683017599578834E-4</v>
      </c>
      <c r="CR114">
        <f>CR$2*EXP(- CR$1 * ($B114*_c+'Input spectra'!$Q113))</f>
        <v>5.1094291505421514E-4</v>
      </c>
      <c r="CS114">
        <f>CS$2*EXP(- CS$1 * ($B114*_c+'Input spectra'!$Q113))</f>
        <v>3.5376762683564145E-4</v>
      </c>
      <c r="CT114">
        <f>CT$2*EXP(- CT$1 * ($B114*_c+'Input spectra'!$Q113))</f>
        <v>2.4604595851904763E-4</v>
      </c>
      <c r="CU114">
        <f>CU$2*EXP(- CU$1 * ($B114*_c+'Input spectra'!$Q113))</f>
        <v>1.6796384586192269E-4</v>
      </c>
      <c r="CV114">
        <f>CV$2*EXP(- CV$1 * ($B114*_c+'Input spectra'!$Q113))</f>
        <v>1.1038611215307399E-4</v>
      </c>
      <c r="CW114">
        <f>CW$2*EXP(- CW$1 * ($B114*_c+'Input spectra'!$Q113))</f>
        <v>6.8155505055881232E-5</v>
      </c>
      <c r="CX114">
        <f>CX$2*EXP(- CX$1 * ($B114*_c+'Input spectra'!$Q113))</f>
        <v>3.7997355052697132E-5</v>
      </c>
      <c r="CY114">
        <f>CY$2*EXP(- CY$1 * ($B114*_c+'Input spectra'!$Q113))</f>
        <v>1.7664349128742761E-5</v>
      </c>
      <c r="CZ114">
        <f>CZ$2*EXP(- CZ$1 * ($B114*_c+'Input spectra'!$Q113))</f>
        <v>5.5263858476844968E-6</v>
      </c>
      <c r="DA114">
        <f>DA$2*EXP(- DA$1 * ($B114*_c+'Input spectra'!$Q113))</f>
        <v>3.5096348033111946E-7</v>
      </c>
      <c r="DB114">
        <f>DB$2*EXP(- DB$1 * ($B114*_c+'Input spectra'!$Q113))</f>
        <v>0</v>
      </c>
      <c r="DC114">
        <f>DC$2*EXP(- DC$1 * ($B114*_c+'Input spectra'!$Q113))</f>
        <v>0</v>
      </c>
      <c r="DD114">
        <f>DD$2*EXP(- DD$1 * ($B114*_c+'Input spectra'!$Q113))</f>
        <v>0</v>
      </c>
      <c r="DE114">
        <f>DE$2*EXP(- DE$1 * ($B114*_c+'Input spectra'!$Q113))</f>
        <v>0</v>
      </c>
      <c r="DF114">
        <f>DF$2*EXP(- DF$1 * ($B114*_c+'Input spectra'!$Q113))</f>
        <v>0</v>
      </c>
      <c r="DG114">
        <f>DG$2*EXP(- DG$1 * ($B114*_c+'Input spectra'!$Q113))</f>
        <v>0</v>
      </c>
      <c r="DH114">
        <f>DH$2*EXP(- DH$1 * ($B114*_c+'Input spectra'!$Q113))</f>
        <v>0</v>
      </c>
      <c r="DI114">
        <f>DI$2*EXP(- DI$1 * ($B114*_c+'Input spectra'!$Q113))</f>
        <v>0</v>
      </c>
      <c r="DJ114">
        <f>DJ$2*EXP(- DJ$1 * ($B114*_c+'Input spectra'!$Q113))</f>
        <v>0</v>
      </c>
      <c r="DK114">
        <f>DK$2*EXP(- DK$1 * ($B114*_c+'Input spectra'!$Q113))</f>
        <v>0</v>
      </c>
      <c r="DL114">
        <f>DL$2*EXP(- DL$1 * ($B114*_c+'Input spectra'!$Q113))</f>
        <v>0</v>
      </c>
      <c r="DM114">
        <f>DM$2*EXP(- DM$1 * ($B114*_c+'Input spectra'!$Q113))</f>
        <v>0</v>
      </c>
      <c r="DN114">
        <f>DN$2*EXP(- DN$1 * ($B114*_c+'Input spectra'!$Q113))</f>
        <v>0</v>
      </c>
      <c r="DO114">
        <f>DO$2*EXP(- DO$1 * ($B114*_c+'Input spectra'!$Q113))</f>
        <v>0</v>
      </c>
      <c r="DP114">
        <f>DP$2*EXP(- DP$1 * ($B114*_c+'Input spectra'!$Q113))</f>
        <v>0</v>
      </c>
      <c r="DQ114">
        <f>DQ$2*EXP(- DQ$1 * ($B114*_c+'Input spectra'!$Q113))</f>
        <v>0</v>
      </c>
      <c r="DR114">
        <f>DR$2*EXP(- DR$1 * ($B114*_c+'Input spectra'!$Q113))</f>
        <v>0</v>
      </c>
      <c r="DS114">
        <f>DS$2*EXP(- DS$1 * ($B114*_c+'Input spectra'!$Q113))</f>
        <v>0</v>
      </c>
      <c r="DT114">
        <f>DT$2*EXP(- DT$1 * ($B114*_c+'Input spectra'!$Q113))</f>
        <v>0</v>
      </c>
      <c r="DU114">
        <f>DU$2*EXP(- DU$1 * ($B114*_c+'Input spectra'!$Q113))</f>
        <v>0</v>
      </c>
      <c r="DV114">
        <f>DV$2*EXP(- DV$1 * ($B114*_c+'Input spectra'!$Q113))</f>
        <v>0</v>
      </c>
      <c r="DW114">
        <f>DW$2*EXP(- DW$1 * ($B114*_c+'Input spectra'!$Q113))</f>
        <v>0</v>
      </c>
      <c r="DX114">
        <f>DX$2*EXP(- DX$1 * ($B114*_c+'Input spectra'!$Q113))</f>
        <v>0</v>
      </c>
      <c r="DY114">
        <f>DY$2*EXP(- DY$1 * ($B114*_c+'Input spectra'!$Q113))</f>
        <v>0</v>
      </c>
      <c r="DZ114">
        <f>DZ$2*EXP(- DZ$1 * ($B114*_c+'Input spectra'!$Q113))</f>
        <v>0</v>
      </c>
      <c r="EA114">
        <f>EA$2*EXP(- EA$1 * ($B114*_c+'Input spectra'!$Q113))</f>
        <v>0</v>
      </c>
      <c r="EB114">
        <f>EB$2*EXP(- EB$1 * ($B114*_c+'Input spectra'!$Q113))</f>
        <v>0</v>
      </c>
      <c r="EC114">
        <f>EC$2*EXP(- EC$1 * ($B114*_c+'Input spectra'!$Q113))</f>
        <v>0</v>
      </c>
      <c r="ED114">
        <f>ED$2*EXP(- ED$1 * ($B114*_c+'Input spectra'!$Q113))</f>
        <v>0</v>
      </c>
      <c r="EE114">
        <f>EE$2*EXP(- EE$1 * ($B114*_c+'Input spectra'!$Q113))</f>
        <v>0</v>
      </c>
      <c r="EF114">
        <f>EF$2*EXP(- EF$1 * ($B114*_c+'Input spectra'!$Q113))</f>
        <v>0</v>
      </c>
      <c r="EG114">
        <f>EG$2*EXP(- EG$1 * ($B114*_c+'Input spectra'!$Q113))</f>
        <v>0</v>
      </c>
      <c r="EH114">
        <f>EH$2*EXP(- EH$1 * ($B114*_c+'Input spectra'!$Q113))</f>
        <v>0</v>
      </c>
      <c r="EI114">
        <f>EI$2*EXP(- EI$1 * ($B114*_c+'Input spectra'!$Q113))</f>
        <v>0</v>
      </c>
      <c r="EJ114">
        <f>EJ$2*EXP(- EJ$1 * ($B114*_c+'Input spectra'!$Q113))</f>
        <v>0</v>
      </c>
      <c r="EK114">
        <f>EK$2*EXP(- EK$1 * ($B114*_c+'Input spectra'!$Q113))</f>
        <v>0</v>
      </c>
      <c r="EL114">
        <f>EL$2*EXP(- EL$1 * ($B114*_c+'Input spectra'!$Q113))</f>
        <v>0</v>
      </c>
      <c r="EM114">
        <f>EM$2*EXP(- EM$1 * ($B114*_c+'Input spectra'!$Q113))</f>
        <v>0</v>
      </c>
      <c r="EN114">
        <f>EN$2*EXP(- EN$1 * ($B114*_c+'Input spectra'!$Q113))</f>
        <v>0</v>
      </c>
      <c r="EO114">
        <f>EO$2*EXP(- EO$1 * ($B114*_c+'Input spectra'!$Q113))</f>
        <v>0</v>
      </c>
      <c r="EP114">
        <f>EP$2*EXP(- EP$1 * ($B114*_c+'Input spectra'!$Q113))</f>
        <v>0</v>
      </c>
      <c r="EQ114">
        <f>EQ$2*EXP(- EQ$1 * ($B114*_c+'Input spectra'!$Q113))</f>
        <v>0</v>
      </c>
      <c r="ER114">
        <f>ER$2*EXP(- ER$1 * ($B114*_c+'Input spectra'!$Q113))</f>
        <v>0</v>
      </c>
      <c r="ES114">
        <f>ES$2*EXP(- ES$1 * ($B114*_c+'Input spectra'!$Q113))</f>
        <v>0</v>
      </c>
      <c r="ET114">
        <f>ET$2*EXP(- ET$1 * ($B114*_c+'Input spectra'!$Q113))</f>
        <v>0</v>
      </c>
      <c r="EU114">
        <f>EU$2*EXP(- EU$1 * ($B114*_c+'Input spectra'!$Q113))</f>
        <v>0</v>
      </c>
      <c r="EV114">
        <f>EV$2*EXP(- EV$1 * ($B114*_c+'Input spectra'!$Q113))</f>
        <v>0</v>
      </c>
      <c r="EW114">
        <f>EW$2*EXP(- EW$1 * ($B114*_c+'Input spectra'!$Q113))</f>
        <v>0</v>
      </c>
      <c r="EY114">
        <f t="shared" si="1"/>
        <v>0.87589466307773578</v>
      </c>
      <c r="FB114">
        <f>(1-EXP(-(B114*_c+'Input spectra'!$Q113)*_t))/2</f>
        <v>1.1523546139014407E-2</v>
      </c>
      <c r="FC114">
        <f>LN(1-FB114)/(-(B114*_c+'Input spectra'!$Q113))</f>
        <v>0.24854273119872899</v>
      </c>
    </row>
    <row r="115" spans="1:159" x14ac:dyDescent="0.25">
      <c r="A115">
        <v>840</v>
      </c>
      <c r="B115">
        <f>'Input spectra'!B114</f>
        <v>0</v>
      </c>
      <c r="C115">
        <f>C$2*EXP(- C$1 * ($B115*_c+'Input spectra'!$Q114))</f>
        <v>2.0653927966864227E-2</v>
      </c>
      <c r="D115">
        <f>D$2*EXP(- D$1 * ($B115*_c+'Input spectra'!$Q114))</f>
        <v>2.0408512441107758E-2</v>
      </c>
      <c r="E115">
        <f>E$2*EXP(- E$1 * ($B115*_c+'Input spectra'!$Q114))</f>
        <v>2.016492774165125E-2</v>
      </c>
      <c r="F115">
        <f>F$2*EXP(- F$1 * ($B115*_c+'Input spectra'!$Q114))</f>
        <v>1.992316217119515E-2</v>
      </c>
      <c r="G115">
        <f>G$2*EXP(- G$1 * ($B115*_c+'Input spectra'!$Q114))</f>
        <v>1.9683204101531855E-2</v>
      </c>
      <c r="H115">
        <f>H$2*EXP(- H$1 * ($B115*_c+'Input spectra'!$Q114))</f>
        <v>1.9445041973156635E-2</v>
      </c>
      <c r="I115">
        <f>I$2*EXP(- I$1 * ($B115*_c+'Input spectra'!$Q114))</f>
        <v>1.9208664294880579E-2</v>
      </c>
      <c r="J115">
        <f>J$2*EXP(- J$1 * ($B115*_c+'Input spectra'!$Q114))</f>
        <v>1.897405964344568E-2</v>
      </c>
      <c r="K115">
        <f>K$2*EXP(- K$1 * ($B115*_c+'Input spectra'!$Q114))</f>
        <v>1.8741216663142064E-2</v>
      </c>
      <c r="L115">
        <f>L$2*EXP(- L$1 * ($B115*_c+'Input spectra'!$Q114))</f>
        <v>1.8510124065427232E-2</v>
      </c>
      <c r="M115">
        <f>M$2*EXP(- M$1 * ($B115*_c+'Input spectra'!$Q114))</f>
        <v>1.8280770628547462E-2</v>
      </c>
      <c r="N115">
        <f>N$2*EXP(- N$1 * ($B115*_c+'Input spectra'!$Q114))</f>
        <v>1.8053145197161193E-2</v>
      </c>
      <c r="O115">
        <f>O$2*EXP(- O$1 * ($B115*_c+'Input spectra'!$Q114))</f>
        <v>1.7827236681964547E-2</v>
      </c>
      <c r="P115">
        <f>P$2*EXP(- P$1 * ($B115*_c+'Input spectra'!$Q114))</f>
        <v>1.7603034059318828E-2</v>
      </c>
      <c r="Q115">
        <f>Q$2*EXP(- Q$1 * ($B115*_c+'Input spectra'!$Q114))</f>
        <v>1.7380526370880098E-2</v>
      </c>
      <c r="R115">
        <f>R$2*EXP(- R$1 * ($B115*_c+'Input spectra'!$Q114))</f>
        <v>1.7159702723230759E-2</v>
      </c>
      <c r="S115">
        <f>S$2*EXP(- S$1 * ($B115*_c+'Input spectra'!$Q114))</f>
        <v>1.694055228751316E-2</v>
      </c>
      <c r="T115">
        <f>T$2*EXP(- T$1 * ($B115*_c+'Input spectra'!$Q114))</f>
        <v>1.6723064299065168E-2</v>
      </c>
      <c r="U115">
        <f>U$2*EXP(- U$1 * ($B115*_c+'Input spectra'!$Q114))</f>
        <v>1.6507228057057788E-2</v>
      </c>
      <c r="V115">
        <f>V$2*EXP(- V$1 * ($B115*_c+'Input spectra'!$Q114))</f>
        <v>1.6293032924134716E-2</v>
      </c>
      <c r="W115">
        <f>W$2*EXP(- W$1 * ($B115*_c+'Input spectra'!$Q114))</f>
        <v>1.6080468326053886E-2</v>
      </c>
      <c r="X115">
        <f>X$2*EXP(- X$1 * ($B115*_c+'Input spectra'!$Q114))</f>
        <v>1.5869523751330959E-2</v>
      </c>
      <c r="Y115">
        <f>Y$2*EXP(- Y$1 * ($B115*_c+'Input spectra'!$Q114))</f>
        <v>1.566018875088478E-2</v>
      </c>
      <c r="Z115">
        <f>Z$2*EXP(- Z$1 * ($B115*_c+'Input spectra'!$Q114))</f>
        <v>1.5452452937684756E-2</v>
      </c>
      <c r="AA115">
        <f>AA$2*EXP(- AA$1 * ($B115*_c+'Input spectra'!$Q114))</f>
        <v>1.524630598640018E-2</v>
      </c>
      <c r="AB115">
        <f>AB$2*EXP(- AB$1 * ($B115*_c+'Input spectra'!$Q114))</f>
        <v>1.5041737633051448E-2</v>
      </c>
      <c r="AC115">
        <f>AC$2*EXP(- AC$1 * ($B115*_c+'Input spectra'!$Q114))</f>
        <v>1.48387376746632E-2</v>
      </c>
      <c r="AD115">
        <f>AD$2*EXP(- AD$1 * ($B115*_c+'Input spectra'!$Q114))</f>
        <v>1.4637295968919368E-2</v>
      </c>
      <c r="AE115">
        <f>AE$2*EXP(- AE$1 * ($B115*_c+'Input spectra'!$Q114))</f>
        <v>1.4437402433820093E-2</v>
      </c>
      <c r="AF115">
        <f>AF$2*EXP(- AF$1 * ($B115*_c+'Input spectra'!$Q114))</f>
        <v>1.4239047047340508E-2</v>
      </c>
      <c r="AG115">
        <f>AG$2*EXP(- AG$1 * ($B115*_c+'Input spectra'!$Q114))</f>
        <v>1.404221984709143E-2</v>
      </c>
      <c r="AH115">
        <f>AH$2*EXP(- AH$1 * ($B115*_c+'Input spectra'!$Q114))</f>
        <v>1.3846910929981865E-2</v>
      </c>
      <c r="AI115">
        <f>AI$2*EXP(- AI$1 * ($B115*_c+'Input spectra'!$Q114))</f>
        <v>1.3653110451883398E-2</v>
      </c>
      <c r="AJ115">
        <f>AJ$2*EXP(- AJ$1 * ($B115*_c+'Input spectra'!$Q114))</f>
        <v>1.3460808627296365E-2</v>
      </c>
      <c r="AK115">
        <f>AK$2*EXP(- AK$1 * ($B115*_c+'Input spectra'!$Q114))</f>
        <v>1.3269995729017931E-2</v>
      </c>
      <c r="AL115">
        <f>AL$2*EXP(- AL$1 * ($B115*_c+'Input spectra'!$Q114))</f>
        <v>1.3080662087811919E-2</v>
      </c>
      <c r="AM115">
        <f>AM$2*EXP(- AM$1 * ($B115*_c+'Input spectra'!$Q114))</f>
        <v>1.2892798092080467E-2</v>
      </c>
      <c r="AN115">
        <f>AN$2*EXP(- AN$1 * ($B115*_c+'Input spectra'!$Q114))</f>
        <v>1.2706394187537499E-2</v>
      </c>
      <c r="AO115">
        <f>AO$2*EXP(- AO$1 * ($B115*_c+'Input spectra'!$Q114))</f>
        <v>1.252144087688397E-2</v>
      </c>
      <c r="AP115">
        <f>AP$2*EXP(- AP$1 * ($B115*_c+'Input spectra'!$Q114))</f>
        <v>1.2337928719484883E-2</v>
      </c>
      <c r="AQ115">
        <f>AQ$2*EXP(- AQ$1 * ($B115*_c+'Input spectra'!$Q114))</f>
        <v>1.2155848331048099E-2</v>
      </c>
      <c r="AR115">
        <f>AR$2*EXP(- AR$1 * ($B115*_c+'Input spectra'!$Q114))</f>
        <v>1.1975190383304888E-2</v>
      </c>
      <c r="AS115">
        <f>AS$2*EXP(- AS$1 * ($B115*_c+'Input spectra'!$Q114))</f>
        <v>1.1795945603692216E-2</v>
      </c>
      <c r="AT115">
        <f>AT$2*EXP(- AT$1 * ($B115*_c+'Input spectra'!$Q114))</f>
        <v>1.1618104775036834E-2</v>
      </c>
      <c r="AU115">
        <f>AU$2*EXP(- AU$1 * ($B115*_c+'Input spectra'!$Q114))</f>
        <v>1.1441658735241014E-2</v>
      </c>
      <c r="AV115">
        <f>AV$2*EXP(- AV$1 * ($B115*_c+'Input spectra'!$Q114))</f>
        <v>1.1266598376970086E-2</v>
      </c>
      <c r="AW115">
        <f>AW$2*EXP(- AW$1 * ($B115*_c+'Input spectra'!$Q114))</f>
        <v>1.0013536656516253E-2</v>
      </c>
      <c r="AX115">
        <f>AX$2*EXP(- AX$1 * ($B115*_c+'Input spectra'!$Q114))</f>
        <v>8.5548491797324388E-3</v>
      </c>
      <c r="AY115">
        <f>AY$2*EXP(- AY$1 * ($B115*_c+'Input spectra'!$Q114))</f>
        <v>7.6996729404754201E-3</v>
      </c>
      <c r="AZ115">
        <f>AZ$2*EXP(- AZ$1 * ($B115*_c+'Input spectra'!$Q114))</f>
        <v>7.0518649403558354E-3</v>
      </c>
      <c r="BA115">
        <f>BA$2*EXP(- BA$1 * ($B115*_c+'Input spectra'!$Q114))</f>
        <v>6.5225396415434858E-3</v>
      </c>
      <c r="BB115">
        <f>BB$2*EXP(- BB$1 * ($B115*_c+'Input spectra'!$Q114))</f>
        <v>6.0731631444086009E-3</v>
      </c>
      <c r="BC115">
        <f>BC$2*EXP(- BC$1 * ($B115*_c+'Input spectra'!$Q114))</f>
        <v>5.6826188020628549E-3</v>
      </c>
      <c r="BD115">
        <f>BD$2*EXP(- BD$1 * ($B115*_c+'Input spectra'!$Q114))</f>
        <v>5.3377412046007903E-3</v>
      </c>
      <c r="BE115">
        <f>BE$2*EXP(- BE$1 * ($B115*_c+'Input spectra'!$Q114))</f>
        <v>5.0296154580931974E-3</v>
      </c>
      <c r="BF115">
        <f>BF$2*EXP(- BF$1 * ($B115*_c+'Input spectra'!$Q114))</f>
        <v>4.7518475963861124E-3</v>
      </c>
      <c r="BG115">
        <f>BG$2*EXP(- BG$1 * ($B115*_c+'Input spectra'!$Q114))</f>
        <v>4.4996536823703791E-3</v>
      </c>
      <c r="BH115">
        <f>BH$2*EXP(- BH$1 * ($B115*_c+'Input spectra'!$Q114))</f>
        <v>4.2693368030034921E-3</v>
      </c>
      <c r="BI115">
        <f>BI$2*EXP(- BI$1 * ($B115*_c+'Input spectra'!$Q114))</f>
        <v>4.0579663963962662E-3</v>
      </c>
      <c r="BJ115">
        <f>BJ$2*EXP(- BJ$1 * ($B115*_c+'Input spectra'!$Q114))</f>
        <v>3.8631711952516498E-3</v>
      </c>
      <c r="BK115">
        <f>BK$2*EXP(- BK$1 * ($B115*_c+'Input spectra'!$Q114))</f>
        <v>3.6829998165825903E-3</v>
      </c>
      <c r="BL115">
        <f>BL$2*EXP(- BL$1 * ($B115*_c+'Input spectra'!$Q114))</f>
        <v>3.5158235957173703E-3</v>
      </c>
      <c r="BM115">
        <f>BM$2*EXP(- BM$1 * ($B115*_c+'Input spectra'!$Q114))</f>
        <v>3.3602668691500889E-3</v>
      </c>
      <c r="BN115">
        <f>BN$2*EXP(- BN$1 * ($B115*_c+'Input spectra'!$Q114))</f>
        <v>3.2151557009932655E-3</v>
      </c>
      <c r="BO115">
        <f>BO$2*EXP(- BO$1 * ($B115*_c+'Input spectra'!$Q114))</f>
        <v>3.0794793633769015E-3</v>
      </c>
      <c r="BP115">
        <f>BP$2*EXP(- BP$1 * ($B115*_c+'Input spectra'!$Q114))</f>
        <v>2.9523608585757151E-3</v>
      </c>
      <c r="BQ115">
        <f>BQ$2*EXP(- BQ$1 * ($B115*_c+'Input spectra'!$Q114))</f>
        <v>2.8330339921624503E-3</v>
      </c>
      <c r="BR115">
        <f>BR$2*EXP(- BR$1 * ($B115*_c+'Input spectra'!$Q114))</f>
        <v>2.7208252845300307E-3</v>
      </c>
      <c r="BS115">
        <f>BS$2*EXP(- BS$1 * ($B115*_c+'Input spectra'!$Q114))</f>
        <v>2.6151395172563465E-3</v>
      </c>
      <c r="BT115">
        <f>BT$2*EXP(- BT$1 * ($B115*_c+'Input spectra'!$Q114))</f>
        <v>2.5154480520239606E-3</v>
      </c>
      <c r="BU115">
        <f>BU$2*EXP(- BU$1 * ($B115*_c+'Input spectra'!$Q114))</f>
        <v>2.4212792934675048E-3</v>
      </c>
      <c r="BV115">
        <f>BV$2*EXP(- BV$1 * ($B115*_c+'Input spectra'!$Q114))</f>
        <v>2.3322108304298234E-3</v>
      </c>
      <c r="BW115">
        <f>BW$2*EXP(- BW$1 * ($B115*_c+'Input spectra'!$Q114))</f>
        <v>2.2478629059667944E-3</v>
      </c>
      <c r="BX115">
        <f>BX$2*EXP(- BX$1 * ($B115*_c+'Input spectra'!$Q114))</f>
        <v>2.167892950049806E-3</v>
      </c>
      <c r="BY115">
        <f>BY$2*EXP(- BY$1 * ($B115*_c+'Input spectra'!$Q114))</f>
        <v>2.0919909701285558E-3</v>
      </c>
      <c r="BZ115">
        <f>BZ$2*EXP(- BZ$1 * ($B115*_c+'Input spectra'!$Q114))</f>
        <v>2.0198756401305666E-3</v>
      </c>
      <c r="CA115">
        <f>CA$2*EXP(- CA$1 * ($B115*_c+'Input spectra'!$Q114))</f>
        <v>1.9512909625779423E-3</v>
      </c>
      <c r="CB115">
        <f>CB$2*EXP(- CB$1 * ($B115*_c+'Input spectra'!$Q114))</f>
        <v>1.8860034044017274E-3</v>
      </c>
      <c r="CC115">
        <f>CC$2*EXP(- CC$1 * ($B115*_c+'Input spectra'!$Q114))</f>
        <v>1.8237994269085459E-3</v>
      </c>
      <c r="CD115">
        <f>CD$2*EXP(- CD$1 * ($B115*_c+'Input spectra'!$Q114))</f>
        <v>1.7644833457522537E-3</v>
      </c>
      <c r="CE115">
        <f>CE$2*EXP(- CE$1 * ($B115*_c+'Input spectra'!$Q114))</f>
        <v>1.7078754688004494E-3</v>
      </c>
      <c r="CF115">
        <f>CF$2*EXP(- CF$1 * ($B115*_c+'Input spectra'!$Q114))</f>
        <v>1.6538104692742815E-3</v>
      </c>
      <c r="CG115">
        <f>CG$2*EXP(- CG$1 * ($B115*_c+'Input spectra'!$Q114))</f>
        <v>1.6021359590780659E-3</v>
      </c>
      <c r="CH115">
        <f>CH$2*EXP(- CH$1 * ($B115*_c+'Input spectra'!$Q114))</f>
        <v>1.55271123326749E-3</v>
      </c>
      <c r="CI115">
        <f>CI$2*EXP(- CI$1 * ($B115*_c+'Input spectra'!$Q114))</f>
        <v>1.5054061614655874E-3</v>
      </c>
      <c r="CJ115">
        <f>CJ$2*EXP(- CJ$1 * ($B115*_c+'Input spectra'!$Q114))</f>
        <v>1.4601002059769586E-3</v>
      </c>
      <c r="CK115">
        <f>CK$2*EXP(- CK$1 * ($B115*_c+'Input spectra'!$Q114))</f>
        <v>1.4166815495661531E-3</v>
      </c>
      <c r="CL115">
        <f>CL$2*EXP(- CL$1 * ($B115*_c+'Input spectra'!$Q114))</f>
        <v>1.3750463185042215E-3</v>
      </c>
      <c r="CM115">
        <f>CM$2*EXP(- CM$1 * ($B115*_c+'Input spectra'!$Q114))</f>
        <v>1.3350978886636144E-3</v>
      </c>
      <c r="CN115">
        <f>CN$2*EXP(- CN$1 * ($B115*_c+'Input spectra'!$Q114))</f>
        <v>1.2967462642457421E-3</v>
      </c>
      <c r="CO115">
        <f>CO$2*EXP(- CO$1 * ($B115*_c+'Input spectra'!$Q114))</f>
        <v>1.2599075202284781E-3</v>
      </c>
      <c r="CP115">
        <f>CP$2*EXP(- CP$1 * ($B115*_c+'Input spectra'!$Q114))</f>
        <v>1.2245033008786474E-3</v>
      </c>
      <c r="CQ115">
        <f>CQ$2*EXP(- CQ$1 * ($B115*_c+'Input spectra'!$Q114))</f>
        <v>7.8821714938539936E-4</v>
      </c>
      <c r="CR115">
        <f>CR$2*EXP(- CR$1 * ($B115*_c+'Input spectra'!$Q114))</f>
        <v>5.1185337067672059E-4</v>
      </c>
      <c r="CS115">
        <f>CS$2*EXP(- CS$1 * ($B115*_c+'Input spectra'!$Q114))</f>
        <v>3.5440479424264659E-4</v>
      </c>
      <c r="CT115">
        <f>CT$2*EXP(- CT$1 * ($B115*_c+'Input spectra'!$Q114))</f>
        <v>2.4649382814464089E-4</v>
      </c>
      <c r="CU115">
        <f>CU$2*EXP(- CU$1 * ($B115*_c+'Input spectra'!$Q114))</f>
        <v>1.6827280636949016E-4</v>
      </c>
      <c r="CV115">
        <f>CV$2*EXP(- CV$1 * ($B115*_c+'Input spectra'!$Q114))</f>
        <v>1.1059127856191914E-4</v>
      </c>
      <c r="CW115">
        <f>CW$2*EXP(- CW$1 * ($B115*_c+'Input spectra'!$Q114))</f>
        <v>6.8283487753289848E-5</v>
      </c>
      <c r="CX115">
        <f>CX$2*EXP(- CX$1 * ($B115*_c+'Input spectra'!$Q114))</f>
        <v>3.806943541534264E-5</v>
      </c>
      <c r="CY115">
        <f>CY$2*EXP(- CY$1 * ($B115*_c+'Input spectra'!$Q114))</f>
        <v>1.7698196909510797E-5</v>
      </c>
      <c r="CZ115">
        <f>CZ$2*EXP(- CZ$1 * ($B115*_c+'Input spectra'!$Q114))</f>
        <v>5.5370813034370727E-6</v>
      </c>
      <c r="DA115">
        <f>DA$2*EXP(- DA$1 * ($B115*_c+'Input spectra'!$Q114))</f>
        <v>3.5164944694020033E-7</v>
      </c>
      <c r="DB115">
        <f>DB$2*EXP(- DB$1 * ($B115*_c+'Input spectra'!$Q114))</f>
        <v>0</v>
      </c>
      <c r="DC115">
        <f>DC$2*EXP(- DC$1 * ($B115*_c+'Input spectra'!$Q114))</f>
        <v>0</v>
      </c>
      <c r="DD115">
        <f>DD$2*EXP(- DD$1 * ($B115*_c+'Input spectra'!$Q114))</f>
        <v>0</v>
      </c>
      <c r="DE115">
        <f>DE$2*EXP(- DE$1 * ($B115*_c+'Input spectra'!$Q114))</f>
        <v>0</v>
      </c>
      <c r="DF115">
        <f>DF$2*EXP(- DF$1 * ($B115*_c+'Input spectra'!$Q114))</f>
        <v>0</v>
      </c>
      <c r="DG115">
        <f>DG$2*EXP(- DG$1 * ($B115*_c+'Input spectra'!$Q114))</f>
        <v>0</v>
      </c>
      <c r="DH115">
        <f>DH$2*EXP(- DH$1 * ($B115*_c+'Input spectra'!$Q114))</f>
        <v>0</v>
      </c>
      <c r="DI115">
        <f>DI$2*EXP(- DI$1 * ($B115*_c+'Input spectra'!$Q114))</f>
        <v>0</v>
      </c>
      <c r="DJ115">
        <f>DJ$2*EXP(- DJ$1 * ($B115*_c+'Input spectra'!$Q114))</f>
        <v>0</v>
      </c>
      <c r="DK115">
        <f>DK$2*EXP(- DK$1 * ($B115*_c+'Input spectra'!$Q114))</f>
        <v>0</v>
      </c>
      <c r="DL115">
        <f>DL$2*EXP(- DL$1 * ($B115*_c+'Input spectra'!$Q114))</f>
        <v>0</v>
      </c>
      <c r="DM115">
        <f>DM$2*EXP(- DM$1 * ($B115*_c+'Input spectra'!$Q114))</f>
        <v>0</v>
      </c>
      <c r="DN115">
        <f>DN$2*EXP(- DN$1 * ($B115*_c+'Input spectra'!$Q114))</f>
        <v>0</v>
      </c>
      <c r="DO115">
        <f>DO$2*EXP(- DO$1 * ($B115*_c+'Input spectra'!$Q114))</f>
        <v>0</v>
      </c>
      <c r="DP115">
        <f>DP$2*EXP(- DP$1 * ($B115*_c+'Input spectra'!$Q114))</f>
        <v>0</v>
      </c>
      <c r="DQ115">
        <f>DQ$2*EXP(- DQ$1 * ($B115*_c+'Input spectra'!$Q114))</f>
        <v>0</v>
      </c>
      <c r="DR115">
        <f>DR$2*EXP(- DR$1 * ($B115*_c+'Input spectra'!$Q114))</f>
        <v>0</v>
      </c>
      <c r="DS115">
        <f>DS$2*EXP(- DS$1 * ($B115*_c+'Input spectra'!$Q114))</f>
        <v>0</v>
      </c>
      <c r="DT115">
        <f>DT$2*EXP(- DT$1 * ($B115*_c+'Input spectra'!$Q114))</f>
        <v>0</v>
      </c>
      <c r="DU115">
        <f>DU$2*EXP(- DU$1 * ($B115*_c+'Input spectra'!$Q114))</f>
        <v>0</v>
      </c>
      <c r="DV115">
        <f>DV$2*EXP(- DV$1 * ($B115*_c+'Input spectra'!$Q114))</f>
        <v>0</v>
      </c>
      <c r="DW115">
        <f>DW$2*EXP(- DW$1 * ($B115*_c+'Input spectra'!$Q114))</f>
        <v>0</v>
      </c>
      <c r="DX115">
        <f>DX$2*EXP(- DX$1 * ($B115*_c+'Input spectra'!$Q114))</f>
        <v>0</v>
      </c>
      <c r="DY115">
        <f>DY$2*EXP(- DY$1 * ($B115*_c+'Input spectra'!$Q114))</f>
        <v>0</v>
      </c>
      <c r="DZ115">
        <f>DZ$2*EXP(- DZ$1 * ($B115*_c+'Input spectra'!$Q114))</f>
        <v>0</v>
      </c>
      <c r="EA115">
        <f>EA$2*EXP(- EA$1 * ($B115*_c+'Input spectra'!$Q114))</f>
        <v>0</v>
      </c>
      <c r="EB115">
        <f>EB$2*EXP(- EB$1 * ($B115*_c+'Input spectra'!$Q114))</f>
        <v>0</v>
      </c>
      <c r="EC115">
        <f>EC$2*EXP(- EC$1 * ($B115*_c+'Input spectra'!$Q114))</f>
        <v>0</v>
      </c>
      <c r="ED115">
        <f>ED$2*EXP(- ED$1 * ($B115*_c+'Input spectra'!$Q114))</f>
        <v>0</v>
      </c>
      <c r="EE115">
        <f>EE$2*EXP(- EE$1 * ($B115*_c+'Input spectra'!$Q114))</f>
        <v>0</v>
      </c>
      <c r="EF115">
        <f>EF$2*EXP(- EF$1 * ($B115*_c+'Input spectra'!$Q114))</f>
        <v>0</v>
      </c>
      <c r="EG115">
        <f>EG$2*EXP(- EG$1 * ($B115*_c+'Input spectra'!$Q114))</f>
        <v>0</v>
      </c>
      <c r="EH115">
        <f>EH$2*EXP(- EH$1 * ($B115*_c+'Input spectra'!$Q114))</f>
        <v>0</v>
      </c>
      <c r="EI115">
        <f>EI$2*EXP(- EI$1 * ($B115*_c+'Input spectra'!$Q114))</f>
        <v>0</v>
      </c>
      <c r="EJ115">
        <f>EJ$2*EXP(- EJ$1 * ($B115*_c+'Input spectra'!$Q114))</f>
        <v>0</v>
      </c>
      <c r="EK115">
        <f>EK$2*EXP(- EK$1 * ($B115*_c+'Input spectra'!$Q114))</f>
        <v>0</v>
      </c>
      <c r="EL115">
        <f>EL$2*EXP(- EL$1 * ($B115*_c+'Input spectra'!$Q114))</f>
        <v>0</v>
      </c>
      <c r="EM115">
        <f>EM$2*EXP(- EM$1 * ($B115*_c+'Input spectra'!$Q114))</f>
        <v>0</v>
      </c>
      <c r="EN115">
        <f>EN$2*EXP(- EN$1 * ($B115*_c+'Input spectra'!$Q114))</f>
        <v>0</v>
      </c>
      <c r="EO115">
        <f>EO$2*EXP(- EO$1 * ($B115*_c+'Input spectra'!$Q114))</f>
        <v>0</v>
      </c>
      <c r="EP115">
        <f>EP$2*EXP(- EP$1 * ($B115*_c+'Input spectra'!$Q114))</f>
        <v>0</v>
      </c>
      <c r="EQ115">
        <f>EQ$2*EXP(- EQ$1 * ($B115*_c+'Input spectra'!$Q114))</f>
        <v>0</v>
      </c>
      <c r="ER115">
        <f>ER$2*EXP(- ER$1 * ($B115*_c+'Input spectra'!$Q114))</f>
        <v>0</v>
      </c>
      <c r="ES115">
        <f>ES$2*EXP(- ES$1 * ($B115*_c+'Input spectra'!$Q114))</f>
        <v>0</v>
      </c>
      <c r="ET115">
        <f>ET$2*EXP(- ET$1 * ($B115*_c+'Input spectra'!$Q114))</f>
        <v>0</v>
      </c>
      <c r="EU115">
        <f>EU$2*EXP(- EU$1 * ($B115*_c+'Input spectra'!$Q114))</f>
        <v>0</v>
      </c>
      <c r="EV115">
        <f>EV$2*EXP(- EV$1 * ($B115*_c+'Input spectra'!$Q114))</f>
        <v>0</v>
      </c>
      <c r="EW115">
        <f>EW$2*EXP(- EW$1 * ($B115*_c+'Input spectra'!$Q114))</f>
        <v>0</v>
      </c>
      <c r="EY115">
        <f t="shared" si="1"/>
        <v>0.87635450639532686</v>
      </c>
      <c r="FB115">
        <f>(1-EXP(-(B115*_c+'Input spectra'!$Q114)*_t))/2</f>
        <v>1.1476788645200742E-2</v>
      </c>
      <c r="FC115">
        <f>LN(1-FB115)/(-(B115*_c+'Input spectra'!$Q114))</f>
        <v>0.24854871307507004</v>
      </c>
    </row>
    <row r="116" spans="1:159" x14ac:dyDescent="0.25">
      <c r="A116">
        <v>845</v>
      </c>
      <c r="B116">
        <f>'Input spectra'!B115</f>
        <v>0</v>
      </c>
      <c r="C116">
        <f>C$2*EXP(- C$1 * ($B116*_c+'Input spectra'!$Q115))</f>
        <v>2.0653927966864227E-2</v>
      </c>
      <c r="D116">
        <f>D$2*EXP(- D$1 * ($B116*_c+'Input spectra'!$Q115))</f>
        <v>2.0408903131120343E-2</v>
      </c>
      <c r="E116">
        <f>E$2*EXP(- E$1 * ($B116*_c+'Input spectra'!$Q115))</f>
        <v>2.0165699802947183E-2</v>
      </c>
      <c r="F116">
        <f>F$2*EXP(- F$1 * ($B116*_c+'Input spectra'!$Q115))</f>
        <v>1.9924306389252914E-2</v>
      </c>
      <c r="G116">
        <f>G$2*EXP(- G$1 * ($B116*_c+'Input spectra'!$Q115))</f>
        <v>1.9684711365151226E-2</v>
      </c>
      <c r="H116">
        <f>H$2*EXP(- H$1 * ($B116*_c+'Input spectra'!$Q115))</f>
        <v>1.9446903273578751E-2</v>
      </c>
      <c r="I116">
        <f>I$2*EXP(- I$1 * ($B116*_c+'Input spectra'!$Q115))</f>
        <v>1.9210870724914529E-2</v>
      </c>
      <c r="J116">
        <f>J$2*EXP(- J$1 * ($B116*_c+'Input spectra'!$Q115))</f>
        <v>1.8976602396601504E-2</v>
      </c>
      <c r="K116">
        <f>K$2*EXP(- K$1 * ($B116*_c+'Input spectra'!$Q115))</f>
        <v>1.8744087032770185E-2</v>
      </c>
      <c r="L116">
        <f>L$2*EXP(- L$1 * ($B116*_c+'Input spectra'!$Q115))</f>
        <v>1.8513313443864251E-2</v>
      </c>
      <c r="M116">
        <f>M$2*EXP(- M$1 * ($B116*_c+'Input spectra'!$Q115))</f>
        <v>1.8284270506268227E-2</v>
      </c>
      <c r="N116">
        <f>N$2*EXP(- N$1 * ($B116*_c+'Input spectra'!$Q115))</f>
        <v>1.8056947161937193E-2</v>
      </c>
      <c r="O116">
        <f>O$2*EXP(- O$1 * ($B116*_c+'Input spectra'!$Q115))</f>
        <v>1.7831332418028496E-2</v>
      </c>
      <c r="P116">
        <f>P$2*EXP(- P$1 * ($B116*_c+'Input spectra'!$Q115))</f>
        <v>1.7607415346535475E-2</v>
      </c>
      <c r="Q116">
        <f>Q$2*EXP(- Q$1 * ($B116*_c+'Input spectra'!$Q115))</f>
        <v>1.7385185083923154E-2</v>
      </c>
      <c r="R116">
        <f>R$2*EXP(- R$1 * ($B116*_c+'Input spectra'!$Q115))</f>
        <v>1.7164630830765942E-2</v>
      </c>
      <c r="S116">
        <f>S$2*EXP(- S$1 * ($B116*_c+'Input spectra'!$Q115))</f>
        <v>1.6945741851387298E-2</v>
      </c>
      <c r="T116">
        <f>T$2*EXP(- T$1 * ($B116*_c+'Input spectra'!$Q115))</f>
        <v>1.6728507473501339E-2</v>
      </c>
      <c r="U116">
        <f>U$2*EXP(- U$1 * ($B116*_c+'Input spectra'!$Q115))</f>
        <v>1.6512917087856422E-2</v>
      </c>
      <c r="V116">
        <f>V$2*EXP(- V$1 * ($B116*_c+'Input spectra'!$Q115))</f>
        <v>1.6298960147880664E-2</v>
      </c>
      <c r="W116">
        <f>W$2*EXP(- W$1 * ($B116*_c+'Input spectra'!$Q115))</f>
        <v>1.6086626169329356E-2</v>
      </c>
      <c r="X116">
        <f>X$2*EXP(- X$1 * ($B116*_c+'Input spectra'!$Q115))</f>
        <v>1.5875904729934349E-2</v>
      </c>
      <c r="Y116">
        <f>Y$2*EXP(- Y$1 * ($B116*_c+'Input spectra'!$Q115))</f>
        <v>1.5666785469055311E-2</v>
      </c>
      <c r="Z116">
        <f>Z$2*EXP(- Z$1 * ($B116*_c+'Input spectra'!$Q115))</f>
        <v>1.5459258087332889E-2</v>
      </c>
      <c r="AA116">
        <f>AA$2*EXP(- AA$1 * ($B116*_c+'Input spectra'!$Q115))</f>
        <v>1.5253312346343776E-2</v>
      </c>
      <c r="AB116">
        <f>AB$2*EXP(- AB$1 * ($B116*_c+'Input spectra'!$Q115))</f>
        <v>1.5048938068257642E-2</v>
      </c>
      <c r="AC116">
        <f>AC$2*EXP(- AC$1 * ($B116*_c+'Input spectra'!$Q115))</f>
        <v>1.4846125135495934E-2</v>
      </c>
      <c r="AD116">
        <f>AD$2*EXP(- AD$1 * ($B116*_c+'Input spectra'!$Q115))</f>
        <v>1.4644863490392537E-2</v>
      </c>
      <c r="AE116">
        <f>AE$2*EXP(- AE$1 * ($B116*_c+'Input spectra'!$Q115))</f>
        <v>1.4445143134856295E-2</v>
      </c>
      <c r="AF116">
        <f>AF$2*EXP(- AF$1 * ($B116*_c+'Input spectra'!$Q115))</f>
        <v>1.4246954130035341E-2</v>
      </c>
      <c r="AG116">
        <f>AG$2*EXP(- AG$1 * ($B116*_c+'Input spectra'!$Q115))</f>
        <v>1.4050286595983296E-2</v>
      </c>
      <c r="AH116">
        <f>AH$2*EXP(- AH$1 * ($B116*_c+'Input spectra'!$Q115))</f>
        <v>1.3855130711327258E-2</v>
      </c>
      <c r="AI116">
        <f>AI$2*EXP(- AI$1 * ($B116*_c+'Input spectra'!$Q115))</f>
        <v>1.3661476712937607E-2</v>
      </c>
      <c r="AJ116">
        <f>AJ$2*EXP(- AJ$1 * ($B116*_c+'Input spectra'!$Q115))</f>
        <v>1.3469314895599613E-2</v>
      </c>
      <c r="AK116">
        <f>AK$2*EXP(- AK$1 * ($B116*_c+'Input spectra'!$Q115))</f>
        <v>1.3278635611686842E-2</v>
      </c>
      <c r="AL116">
        <f>AL$2*EXP(- AL$1 * ($B116*_c+'Input spectra'!$Q115))</f>
        <v>1.308942927083633E-2</v>
      </c>
      <c r="AM116">
        <f>AM$2*EXP(- AM$1 * ($B116*_c+'Input spectra'!$Q115))</f>
        <v>1.2901686339625528E-2</v>
      </c>
      <c r="AN116">
        <f>AN$2*EXP(- AN$1 * ($B116*_c+'Input spectra'!$Q115))</f>
        <v>1.2715397341251026E-2</v>
      </c>
      <c r="AO116">
        <f>AO$2*EXP(- AO$1 * ($B116*_c+'Input spectra'!$Q115))</f>
        <v>1.2530552855209015E-2</v>
      </c>
      <c r="AP116">
        <f>AP$2*EXP(- AP$1 * ($B116*_c+'Input spectra'!$Q115))</f>
        <v>1.2347143516977488E-2</v>
      </c>
      <c r="AQ116">
        <f>AQ$2*EXP(- AQ$1 * ($B116*_c+'Input spectra'!$Q115))</f>
        <v>1.2165160017700192E-2</v>
      </c>
      <c r="AR116">
        <f>AR$2*EXP(- AR$1 * ($B116*_c+'Input spectra'!$Q115))</f>
        <v>1.1984593103872301E-2</v>
      </c>
      <c r="AS116">
        <f>AS$2*EXP(- AS$1 * ($B116*_c+'Input spectra'!$Q115))</f>
        <v>1.1805433577027773E-2</v>
      </c>
      <c r="AT116">
        <f>AT$2*EXP(- AT$1 * ($B116*_c+'Input spectra'!$Q115))</f>
        <v>1.1627672293428476E-2</v>
      </c>
      <c r="AU116">
        <f>AU$2*EXP(- AU$1 * ($B116*_c+'Input spectra'!$Q115))</f>
        <v>1.1451300163754948E-2</v>
      </c>
      <c r="AV116">
        <f>AV$2*EXP(- AV$1 * ($B116*_c+'Input spectra'!$Q115))</f>
        <v>1.1276308152798885E-2</v>
      </c>
      <c r="AW116">
        <f>AW$2*EXP(- AW$1 * ($B116*_c+'Input spectra'!$Q115))</f>
        <v>1.0022358378311454E-2</v>
      </c>
      <c r="AX116">
        <f>AX$2*EXP(- AX$1 * ($B116*_c+'Input spectra'!$Q115))</f>
        <v>8.5625497414656779E-3</v>
      </c>
      <c r="AY116">
        <f>AY$2*EXP(- AY$1 * ($B116*_c+'Input spectra'!$Q115))</f>
        <v>7.7067512551273745E-3</v>
      </c>
      <c r="AZ116">
        <f>AZ$2*EXP(- AZ$1 * ($B116*_c+'Input spectra'!$Q115))</f>
        <v>7.0584828460261064E-3</v>
      </c>
      <c r="BA116">
        <f>BA$2*EXP(- BA$1 * ($B116*_c+'Input spectra'!$Q115))</f>
        <v>6.5287857769631575E-3</v>
      </c>
      <c r="BB116">
        <f>BB$2*EXP(- BB$1 * ($B116*_c+'Input spectra'!$Q115))</f>
        <v>6.0790953192903091E-3</v>
      </c>
      <c r="BC116">
        <f>BC$2*EXP(- BC$1 * ($B116*_c+'Input spectra'!$Q115))</f>
        <v>5.6882783904515554E-3</v>
      </c>
      <c r="BD116">
        <f>BD$2*EXP(- BD$1 * ($B116*_c+'Input spectra'!$Q115))</f>
        <v>5.3431595978329013E-3</v>
      </c>
      <c r="BE116">
        <f>BE$2*EXP(- BE$1 * ($B116*_c+'Input spectra'!$Q115))</f>
        <v>5.0348174519680815E-3</v>
      </c>
      <c r="BF116">
        <f>BF$2*EXP(- BF$1 * ($B116*_c+'Input spectra'!$Q115))</f>
        <v>4.7568533635480355E-3</v>
      </c>
      <c r="BG116">
        <f>BG$2*EXP(- BG$1 * ($B116*_c+'Input spectra'!$Q115))</f>
        <v>4.5044800091790264E-3</v>
      </c>
      <c r="BH116">
        <f>BH$2*EXP(- BH$1 * ($B116*_c+'Input spectra'!$Q115))</f>
        <v>4.2739979096563241E-3</v>
      </c>
      <c r="BI116">
        <f>BI$2*EXP(- BI$1 * ($B116*_c+'Input spectra'!$Q115))</f>
        <v>4.0624745049495431E-3</v>
      </c>
      <c r="BJ116">
        <f>BJ$2*EXP(- BJ$1 * ($B116*_c+'Input spectra'!$Q115))</f>
        <v>3.8675369370693986E-3</v>
      </c>
      <c r="BK116">
        <f>BK$2*EXP(- BK$1 * ($B116*_c+'Input spectra'!$Q115))</f>
        <v>3.6872325331512054E-3</v>
      </c>
      <c r="BL116">
        <f>BL$2*EXP(- BL$1 * ($B116*_c+'Input spectra'!$Q115))</f>
        <v>3.5199315661569152E-3</v>
      </c>
      <c r="BM116">
        <f>BM$2*EXP(- BM$1 * ($B116*_c+'Input spectra'!$Q115))</f>
        <v>3.3642574858489612E-3</v>
      </c>
      <c r="BN116">
        <f>BN$2*EXP(- BN$1 * ($B116*_c+'Input spectra'!$Q115))</f>
        <v>3.2190356076076372E-3</v>
      </c>
      <c r="BO116">
        <f>BO$2*EXP(- BO$1 * ($B116*_c+'Input spectra'!$Q115))</f>
        <v>3.0832545649352307E-3</v>
      </c>
      <c r="BP116">
        <f>BP$2*EXP(- BP$1 * ($B116*_c+'Input spectra'!$Q115))</f>
        <v>2.9560368105173746E-3</v>
      </c>
      <c r="BQ116">
        <f>BQ$2*EXP(- BQ$1 * ($B116*_c+'Input spectra'!$Q115))</f>
        <v>2.8366156732034854E-3</v>
      </c>
      <c r="BR116">
        <f>BR$2*EXP(- BR$1 * ($B116*_c+'Input spectra'!$Q115))</f>
        <v>2.7243172569297218E-3</v>
      </c>
      <c r="BS116">
        <f>BS$2*EXP(- BS$1 * ($B116*_c+'Input spectra'!$Q115))</f>
        <v>2.6185459771395883E-3</v>
      </c>
      <c r="BT116">
        <f>BT$2*EXP(- BT$1 * ($B116*_c+'Input spectra'!$Q115))</f>
        <v>2.5187728717622915E-3</v>
      </c>
      <c r="BU116">
        <f>BU$2*EXP(- BU$1 * ($B116*_c+'Input spectra'!$Q115))</f>
        <v>2.4245260576506102E-3</v>
      </c>
      <c r="BV116">
        <f>BV$2*EXP(- BV$1 * ($B116*_c+'Input spectra'!$Q115))</f>
        <v>2.3353828666137569E-3</v>
      </c>
      <c r="BW116">
        <f>BW$2*EXP(- BW$1 * ($B116*_c+'Input spectra'!$Q115))</f>
        <v>2.2509633111280456E-3</v>
      </c>
      <c r="BX116">
        <f>BX$2*EXP(- BX$1 * ($B116*_c+'Input spectra'!$Q115))</f>
        <v>2.1709246134805236E-3</v>
      </c>
      <c r="BY116">
        <f>BY$2*EXP(- BY$1 * ($B116*_c+'Input spectra'!$Q115))</f>
        <v>2.094956593360417E-3</v>
      </c>
      <c r="BZ116">
        <f>BZ$2*EXP(- BZ$1 * ($B116*_c+'Input spectra'!$Q115))</f>
        <v>2.022777754360802E-3</v>
      </c>
      <c r="CA116">
        <f>CA$2*EXP(- CA$1 * ($B116*_c+'Input spectra'!$Q115))</f>
        <v>1.9541319439822518E-3</v>
      </c>
      <c r="CB116">
        <f>CB$2*EXP(- CB$1 * ($B116*_c+'Input spectra'!$Q115))</f>
        <v>1.8887854876490635E-3</v>
      </c>
      <c r="CC116">
        <f>CC$2*EXP(- CC$1 * ($B116*_c+'Input spectra'!$Q115))</f>
        <v>1.8265247171374149E-3</v>
      </c>
      <c r="CD116">
        <f>CD$2*EXP(- CD$1 * ($B116*_c+'Input spectra'!$Q115))</f>
        <v>1.7671538292239664E-3</v>
      </c>
      <c r="CE116">
        <f>CE$2*EXP(- CE$1 * ($B116*_c+'Input spectra'!$Q115))</f>
        <v>1.7104930224091763E-3</v>
      </c>
      <c r="CF116">
        <f>CF$2*EXP(- CF$1 * ($B116*_c+'Input spectra'!$Q115))</f>
        <v>1.6563768690648893E-3</v>
      </c>
      <c r="CG116">
        <f>CG$2*EXP(- CG$1 * ($B116*_c+'Input spectra'!$Q115))</f>
        <v>1.6046528878991672E-3</v>
      </c>
      <c r="CH116">
        <f>CH$2*EXP(- CH$1 * ($B116*_c+'Input spectra'!$Q115))</f>
        <v>1.5551802876677986E-3</v>
      </c>
      <c r="CI116">
        <f>CI$2*EXP(- CI$1 * ($B116*_c+'Input spectra'!$Q115))</f>
        <v>1.507828857925692E-3</v>
      </c>
      <c r="CJ116">
        <f>CJ$2*EXP(- CJ$1 * ($B116*_c+'Input spectra'!$Q115))</f>
        <v>1.4624779865553786E-3</v>
      </c>
      <c r="CK116">
        <f>CK$2*EXP(- CK$1 * ($B116*_c+'Input spectra'!$Q115))</f>
        <v>1.4190157870274517E-3</v>
      </c>
      <c r="CL116">
        <f>CL$2*EXP(- CL$1 * ($B116*_c+'Input spectra'!$Q115))</f>
        <v>1.3773383209876864E-3</v>
      </c>
      <c r="CM116">
        <f>CM$2*EXP(- CM$1 * ($B116*_c+'Input spectra'!$Q115))</f>
        <v>1.3373489039431817E-3</v>
      </c>
      <c r="CN116">
        <f>CN$2*EXP(- CN$1 * ($B116*_c+'Input spectra'!$Q115))</f>
        <v>1.2989574836252242E-3</v>
      </c>
      <c r="CO116">
        <f>CO$2*EXP(- CO$1 * ($B116*_c+'Input spectra'!$Q115))</f>
        <v>1.2620800821105318E-3</v>
      </c>
      <c r="CP116">
        <f>CP$2*EXP(- CP$1 * ($B116*_c+'Input spectra'!$Q115))</f>
        <v>1.2266382940411217E-3</v>
      </c>
      <c r="CQ116">
        <f>CQ$2*EXP(- CQ$1 * ($B116*_c+'Input spectra'!$Q115))</f>
        <v>7.8960656764207537E-4</v>
      </c>
      <c r="CR116">
        <f>CR$2*EXP(- CR$1 * ($B116*_c+'Input spectra'!$Q115))</f>
        <v>5.1276544865157887E-4</v>
      </c>
      <c r="CS116">
        <f>CS$2*EXP(- CS$1 * ($B116*_c+'Input spectra'!$Q115))</f>
        <v>3.5504310924562614E-4</v>
      </c>
      <c r="CT116">
        <f>CT$2*EXP(- CT$1 * ($B116*_c+'Input spectra'!$Q115))</f>
        <v>2.469425130130558E-4</v>
      </c>
      <c r="CU116">
        <f>CU$2*EXP(- CU$1 * ($B116*_c+'Input spectra'!$Q115))</f>
        <v>1.6858233519338026E-4</v>
      </c>
      <c r="CV116">
        <f>CV$2*EXP(- CV$1 * ($B116*_c+'Input spectra'!$Q115))</f>
        <v>1.1079682629822016E-4</v>
      </c>
      <c r="CW116">
        <f>CW$2*EXP(- CW$1 * ($B116*_c+'Input spectra'!$Q115))</f>
        <v>6.8411710777152202E-5</v>
      </c>
      <c r="CX116">
        <f>CX$2*EXP(- CX$1 * ($B116*_c+'Input spectra'!$Q115))</f>
        <v>3.8141652513260133E-5</v>
      </c>
      <c r="CY116">
        <f>CY$2*EXP(- CY$1 * ($B116*_c+'Input spectra'!$Q115))</f>
        <v>1.7732109548160337E-5</v>
      </c>
      <c r="CZ116">
        <f>CZ$2*EXP(- CZ$1 * ($B116*_c+'Input spectra'!$Q115))</f>
        <v>5.5477974585720076E-6</v>
      </c>
      <c r="DA116">
        <f>DA$2*EXP(- DA$1 * ($B116*_c+'Input spectra'!$Q115))</f>
        <v>3.5233675428760593E-7</v>
      </c>
      <c r="DB116">
        <f>DB$2*EXP(- DB$1 * ($B116*_c+'Input spectra'!$Q115))</f>
        <v>0</v>
      </c>
      <c r="DC116">
        <f>DC$2*EXP(- DC$1 * ($B116*_c+'Input spectra'!$Q115))</f>
        <v>0</v>
      </c>
      <c r="DD116">
        <f>DD$2*EXP(- DD$1 * ($B116*_c+'Input spectra'!$Q115))</f>
        <v>0</v>
      </c>
      <c r="DE116">
        <f>DE$2*EXP(- DE$1 * ($B116*_c+'Input spectra'!$Q115))</f>
        <v>0</v>
      </c>
      <c r="DF116">
        <f>DF$2*EXP(- DF$1 * ($B116*_c+'Input spectra'!$Q115))</f>
        <v>0</v>
      </c>
      <c r="DG116">
        <f>DG$2*EXP(- DG$1 * ($B116*_c+'Input spectra'!$Q115))</f>
        <v>0</v>
      </c>
      <c r="DH116">
        <f>DH$2*EXP(- DH$1 * ($B116*_c+'Input spectra'!$Q115))</f>
        <v>0</v>
      </c>
      <c r="DI116">
        <f>DI$2*EXP(- DI$1 * ($B116*_c+'Input spectra'!$Q115))</f>
        <v>0</v>
      </c>
      <c r="DJ116">
        <f>DJ$2*EXP(- DJ$1 * ($B116*_c+'Input spectra'!$Q115))</f>
        <v>0</v>
      </c>
      <c r="DK116">
        <f>DK$2*EXP(- DK$1 * ($B116*_c+'Input spectra'!$Q115))</f>
        <v>0</v>
      </c>
      <c r="DL116">
        <f>DL$2*EXP(- DL$1 * ($B116*_c+'Input spectra'!$Q115))</f>
        <v>0</v>
      </c>
      <c r="DM116">
        <f>DM$2*EXP(- DM$1 * ($B116*_c+'Input spectra'!$Q115))</f>
        <v>0</v>
      </c>
      <c r="DN116">
        <f>DN$2*EXP(- DN$1 * ($B116*_c+'Input spectra'!$Q115))</f>
        <v>0</v>
      </c>
      <c r="DO116">
        <f>DO$2*EXP(- DO$1 * ($B116*_c+'Input spectra'!$Q115))</f>
        <v>0</v>
      </c>
      <c r="DP116">
        <f>DP$2*EXP(- DP$1 * ($B116*_c+'Input spectra'!$Q115))</f>
        <v>0</v>
      </c>
      <c r="DQ116">
        <f>DQ$2*EXP(- DQ$1 * ($B116*_c+'Input spectra'!$Q115))</f>
        <v>0</v>
      </c>
      <c r="DR116">
        <f>DR$2*EXP(- DR$1 * ($B116*_c+'Input spectra'!$Q115))</f>
        <v>0</v>
      </c>
      <c r="DS116">
        <f>DS$2*EXP(- DS$1 * ($B116*_c+'Input spectra'!$Q115))</f>
        <v>0</v>
      </c>
      <c r="DT116">
        <f>DT$2*EXP(- DT$1 * ($B116*_c+'Input spectra'!$Q115))</f>
        <v>0</v>
      </c>
      <c r="DU116">
        <f>DU$2*EXP(- DU$1 * ($B116*_c+'Input spectra'!$Q115))</f>
        <v>0</v>
      </c>
      <c r="DV116">
        <f>DV$2*EXP(- DV$1 * ($B116*_c+'Input spectra'!$Q115))</f>
        <v>0</v>
      </c>
      <c r="DW116">
        <f>DW$2*EXP(- DW$1 * ($B116*_c+'Input spectra'!$Q115))</f>
        <v>0</v>
      </c>
      <c r="DX116">
        <f>DX$2*EXP(- DX$1 * ($B116*_c+'Input spectra'!$Q115))</f>
        <v>0</v>
      </c>
      <c r="DY116">
        <f>DY$2*EXP(- DY$1 * ($B116*_c+'Input spectra'!$Q115))</f>
        <v>0</v>
      </c>
      <c r="DZ116">
        <f>DZ$2*EXP(- DZ$1 * ($B116*_c+'Input spectra'!$Q115))</f>
        <v>0</v>
      </c>
      <c r="EA116">
        <f>EA$2*EXP(- EA$1 * ($B116*_c+'Input spectra'!$Q115))</f>
        <v>0</v>
      </c>
      <c r="EB116">
        <f>EB$2*EXP(- EB$1 * ($B116*_c+'Input spectra'!$Q115))</f>
        <v>0</v>
      </c>
      <c r="EC116">
        <f>EC$2*EXP(- EC$1 * ($B116*_c+'Input spectra'!$Q115))</f>
        <v>0</v>
      </c>
      <c r="ED116">
        <f>ED$2*EXP(- ED$1 * ($B116*_c+'Input spectra'!$Q115))</f>
        <v>0</v>
      </c>
      <c r="EE116">
        <f>EE$2*EXP(- EE$1 * ($B116*_c+'Input spectra'!$Q115))</f>
        <v>0</v>
      </c>
      <c r="EF116">
        <f>EF$2*EXP(- EF$1 * ($B116*_c+'Input spectra'!$Q115))</f>
        <v>0</v>
      </c>
      <c r="EG116">
        <f>EG$2*EXP(- EG$1 * ($B116*_c+'Input spectra'!$Q115))</f>
        <v>0</v>
      </c>
      <c r="EH116">
        <f>EH$2*EXP(- EH$1 * ($B116*_c+'Input spectra'!$Q115))</f>
        <v>0</v>
      </c>
      <c r="EI116">
        <f>EI$2*EXP(- EI$1 * ($B116*_c+'Input spectra'!$Q115))</f>
        <v>0</v>
      </c>
      <c r="EJ116">
        <f>EJ$2*EXP(- EJ$1 * ($B116*_c+'Input spectra'!$Q115))</f>
        <v>0</v>
      </c>
      <c r="EK116">
        <f>EK$2*EXP(- EK$1 * ($B116*_c+'Input spectra'!$Q115))</f>
        <v>0</v>
      </c>
      <c r="EL116">
        <f>EL$2*EXP(- EL$1 * ($B116*_c+'Input spectra'!$Q115))</f>
        <v>0</v>
      </c>
      <c r="EM116">
        <f>EM$2*EXP(- EM$1 * ($B116*_c+'Input spectra'!$Q115))</f>
        <v>0</v>
      </c>
      <c r="EN116">
        <f>EN$2*EXP(- EN$1 * ($B116*_c+'Input spectra'!$Q115))</f>
        <v>0</v>
      </c>
      <c r="EO116">
        <f>EO$2*EXP(- EO$1 * ($B116*_c+'Input spectra'!$Q115))</f>
        <v>0</v>
      </c>
      <c r="EP116">
        <f>EP$2*EXP(- EP$1 * ($B116*_c+'Input spectra'!$Q115))</f>
        <v>0</v>
      </c>
      <c r="EQ116">
        <f>EQ$2*EXP(- EQ$1 * ($B116*_c+'Input spectra'!$Q115))</f>
        <v>0</v>
      </c>
      <c r="ER116">
        <f>ER$2*EXP(- ER$1 * ($B116*_c+'Input spectra'!$Q115))</f>
        <v>0</v>
      </c>
      <c r="ES116">
        <f>ES$2*EXP(- ES$1 * ($B116*_c+'Input spectra'!$Q115))</f>
        <v>0</v>
      </c>
      <c r="ET116">
        <f>ET$2*EXP(- ET$1 * ($B116*_c+'Input spectra'!$Q115))</f>
        <v>0</v>
      </c>
      <c r="EU116">
        <f>EU$2*EXP(- EU$1 * ($B116*_c+'Input spectra'!$Q115))</f>
        <v>0</v>
      </c>
      <c r="EV116">
        <f>EV$2*EXP(- EV$1 * ($B116*_c+'Input spectra'!$Q115))</f>
        <v>0</v>
      </c>
      <c r="EW116">
        <f>EW$2*EXP(- EW$1 * ($B116*_c+'Input spectra'!$Q115))</f>
        <v>0</v>
      </c>
      <c r="EY116">
        <f t="shared" si="1"/>
        <v>0.87681472555022999</v>
      </c>
      <c r="FB116">
        <f>(1-EXP(-(B116*_c+'Input spectra'!$Q115)*_t))/2</f>
        <v>1.1430026675709304E-2</v>
      </c>
      <c r="FC116">
        <f>LN(1-FB116)/(-(B116*_c+'Input spectra'!$Q115))</f>
        <v>0.24855469495473395</v>
      </c>
    </row>
    <row r="117" spans="1:159" x14ac:dyDescent="0.25">
      <c r="A117">
        <v>850</v>
      </c>
      <c r="B117">
        <f>'Input spectra'!B116</f>
        <v>0</v>
      </c>
      <c r="C117">
        <f>C$2*EXP(- C$1 * ($B117*_c+'Input spectra'!$Q116))</f>
        <v>2.0653927966864227E-2</v>
      </c>
      <c r="D117">
        <f>D$2*EXP(- D$1 * ($B117*_c+'Input spectra'!$Q116))</f>
        <v>2.0409293828612098E-2</v>
      </c>
      <c r="E117">
        <f>E$2*EXP(- E$1 * ($B117*_c+'Input spectra'!$Q116))</f>
        <v>2.0166471893803283E-2</v>
      </c>
      <c r="F117">
        <f>F$2*EXP(- F$1 * ($B117*_c+'Input spectra'!$Q116))</f>
        <v>1.992545067302489E-2</v>
      </c>
      <c r="G117">
        <f>G$2*EXP(- G$1 * ($B117*_c+'Input spectra'!$Q116))</f>
        <v>1.9686218744191013E-2</v>
      </c>
      <c r="H117">
        <f>H$2*EXP(- H$1 * ($B117*_c+'Input spectra'!$Q116))</f>
        <v>1.9448764752166559E-2</v>
      </c>
      <c r="I117">
        <f>I$2*EXP(- I$1 * ($B117*_c+'Input spectra'!$Q116))</f>
        <v>1.9213077408393141E-2</v>
      </c>
      <c r="J117">
        <f>J$2*EXP(- J$1 * ($B117*_c+'Input spectra'!$Q116))</f>
        <v>1.897914549051696E-2</v>
      </c>
      <c r="K117">
        <f>K$2*EXP(- K$1 * ($B117*_c+'Input spectra'!$Q116))</f>
        <v>1.8746957842018745E-2</v>
      </c>
      <c r="L117">
        <f>L$2*EXP(- L$1 * ($B117*_c+'Input spectra'!$Q116))</f>
        <v>1.8516503371845655E-2</v>
      </c>
      <c r="M117">
        <f>M$2*EXP(- M$1 * ($B117*_c+'Input spectra'!$Q116))</f>
        <v>1.8287771054045211E-2</v>
      </c>
      <c r="N117">
        <f>N$2*EXP(- N$1 * ($B117*_c+'Input spectra'!$Q116))</f>
        <v>1.8060749927401157E-2</v>
      </c>
      <c r="O117">
        <f>O$2*EXP(- O$1 * ($B117*_c+'Input spectra'!$Q116))</f>
        <v>1.7835429095071364E-2</v>
      </c>
      <c r="P117">
        <f>P$2*EXP(- P$1 * ($B117*_c+'Input spectra'!$Q116))</f>
        <v>1.7611797724227638E-2</v>
      </c>
      <c r="Q117">
        <f>Q$2*EXP(- Q$1 * ($B117*_c+'Input spectra'!$Q116))</f>
        <v>1.7389845045697506E-2</v>
      </c>
      <c r="R117">
        <f>R$2*EXP(- R$1 * ($B117*_c+'Input spectra'!$Q116))</f>
        <v>1.7169560353607918E-2</v>
      </c>
      <c r="S117">
        <f>S$2*EXP(- S$1 * ($B117*_c+'Input spectra'!$Q116))</f>
        <v>1.6950933005030925E-2</v>
      </c>
      <c r="T117">
        <f>T$2*EXP(- T$1 * ($B117*_c+'Input spectra'!$Q116))</f>
        <v>1.6733952419631222E-2</v>
      </c>
      <c r="U117">
        <f>U$2*EXP(- U$1 * ($B117*_c+'Input spectra'!$Q116))</f>
        <v>1.6518608079315645E-2</v>
      </c>
      <c r="V117">
        <f>V$2*EXP(- V$1 * ($B117*_c+'Input spectra'!$Q116))</f>
        <v>1.6304889527884534E-2</v>
      </c>
      <c r="W117">
        <f>W$2*EXP(- W$1 * ($B117*_c+'Input spectra'!$Q116))</f>
        <v>1.6092786370685015E-2</v>
      </c>
      <c r="X117">
        <f>X$2*EXP(- X$1 * ($B117*_c+'Input spectra'!$Q116))</f>
        <v>1.5882288274266149E-2</v>
      </c>
      <c r="Y117">
        <f>Y$2*EXP(- Y$1 * ($B117*_c+'Input spectra'!$Q116))</f>
        <v>1.5673384966035941E-2</v>
      </c>
      <c r="Z117">
        <f>Z$2*EXP(- Z$1 * ($B117*_c+'Input spectra'!$Q116))</f>
        <v>1.5466066233920205E-2</v>
      </c>
      <c r="AA117">
        <f>AA$2*EXP(- AA$1 * ($B117*_c+'Input spectra'!$Q116))</f>
        <v>1.5260321926023331E-2</v>
      </c>
      <c r="AB117">
        <f>AB$2*EXP(- AB$1 * ($B117*_c+'Input spectra'!$Q116))</f>
        <v>1.5056141950290824E-2</v>
      </c>
      <c r="AC117">
        <f>AC$2*EXP(- AC$1 * ($B117*_c+'Input spectra'!$Q116))</f>
        <v>1.4853516274173693E-2</v>
      </c>
      <c r="AD117">
        <f>AD$2*EXP(- AD$1 * ($B117*_c+'Input spectra'!$Q116))</f>
        <v>1.4652434924294706E-2</v>
      </c>
      <c r="AE117">
        <f>AE$2*EXP(- AE$1 * ($B117*_c+'Input spectra'!$Q116))</f>
        <v>1.4452887986116389E-2</v>
      </c>
      <c r="AF117">
        <f>AF$2*EXP(- AF$1 * ($B117*_c+'Input spectra'!$Q116))</f>
        <v>1.4254865603610866E-2</v>
      </c>
      <c r="AG117">
        <f>AG$2*EXP(- AG$1 * ($B117*_c+'Input spectra'!$Q116))</f>
        <v>1.4058357978931488E-2</v>
      </c>
      <c r="AH117">
        <f>AH$2*EXP(- AH$1 * ($B117*_c+'Input spectra'!$Q116))</f>
        <v>1.3863355372086239E-2</v>
      </c>
      <c r="AI117">
        <f>AI$2*EXP(- AI$1 * ($B117*_c+'Input spectra'!$Q116))</f>
        <v>1.3669848100612912E-2</v>
      </c>
      <c r="AJ117">
        <f>AJ$2*EXP(- AJ$1 * ($B117*_c+'Input spectra'!$Q116))</f>
        <v>1.3477826539256041E-2</v>
      </c>
      <c r="AK117">
        <f>AK$2*EXP(- AK$1 * ($B117*_c+'Input spectra'!$Q116))</f>
        <v>1.3287281119645621E-2</v>
      </c>
      <c r="AL117">
        <f>AL$2*EXP(- AL$1 * ($B117*_c+'Input spectra'!$Q116))</f>
        <v>1.3098202329977536E-2</v>
      </c>
      <c r="AM117">
        <f>AM$2*EXP(- AM$1 * ($B117*_c+'Input spectra'!$Q116))</f>
        <v>1.2910580714695728E-2</v>
      </c>
      <c r="AN117">
        <f>AN$2*EXP(- AN$1 * ($B117*_c+'Input spectra'!$Q116))</f>
        <v>1.2724406874176121E-2</v>
      </c>
      <c r="AO117">
        <f>AO$2*EXP(- AO$1 * ($B117*_c+'Input spectra'!$Q116))</f>
        <v>1.2539671464412233E-2</v>
      </c>
      <c r="AP117">
        <f>AP$2*EXP(- AP$1 * ($B117*_c+'Input spectra'!$Q116))</f>
        <v>1.2356365196702496E-2</v>
      </c>
      <c r="AQ117">
        <f>AQ$2*EXP(- AQ$1 * ($B117*_c+'Input spectra'!$Q116))</f>
        <v>1.2174478837339301E-2</v>
      </c>
      <c r="AR117">
        <f>AR$2*EXP(- AR$1 * ($B117*_c+'Input spectra'!$Q116))</f>
        <v>1.1994003207299715E-2</v>
      </c>
      <c r="AS117">
        <f>AS$2*EXP(- AS$1 * ($B117*_c+'Input spectra'!$Q116))</f>
        <v>1.1814929181937859E-2</v>
      </c>
      <c r="AT117">
        <f>AT$2*EXP(- AT$1 * ($B117*_c+'Input spectra'!$Q116))</f>
        <v>1.1637247690679017E-2</v>
      </c>
      <c r="AU117">
        <f>AU$2*EXP(- AU$1 * ($B117*_c+'Input spectra'!$Q116))</f>
        <v>1.146094971671534E-2</v>
      </c>
      <c r="AV117">
        <f>AV$2*EXP(- AV$1 * ($B117*_c+'Input spectra'!$Q116))</f>
        <v>1.1286026296703253E-2</v>
      </c>
      <c r="AW117">
        <f>AW$2*EXP(- AW$1 * ($B117*_c+'Input spectra'!$Q116))</f>
        <v>1.0031187871863835E-2</v>
      </c>
      <c r="AX117">
        <f>AX$2*EXP(- AX$1 * ($B117*_c+'Input spectra'!$Q116))</f>
        <v>8.5702572347823702E-3</v>
      </c>
      <c r="AY117">
        <f>AY$2*EXP(- AY$1 * ($B117*_c+'Input spectra'!$Q116))</f>
        <v>7.7138360768788774E-3</v>
      </c>
      <c r="AZ117">
        <f>AZ$2*EXP(- AZ$1 * ($B117*_c+'Input spectra'!$Q116))</f>
        <v>7.0651069623478618E-3</v>
      </c>
      <c r="BA117">
        <f>BA$2*EXP(- BA$1 * ($B117*_c+'Input spectra'!$Q116))</f>
        <v>6.5350378938271465E-3</v>
      </c>
      <c r="BB117">
        <f>BB$2*EXP(- BB$1 * ($B117*_c+'Input spectra'!$Q116))</f>
        <v>6.0850332886316751E-3</v>
      </c>
      <c r="BC117">
        <f>BC$2*EXP(- BC$1 * ($B117*_c+'Input spectra'!$Q116))</f>
        <v>5.6939436154915682E-3</v>
      </c>
      <c r="BD117">
        <f>BD$2*EXP(- BD$1 * ($B117*_c+'Input spectra'!$Q116))</f>
        <v>5.3485834913289051E-3</v>
      </c>
      <c r="BE117">
        <f>BE$2*EXP(- BE$1 * ($B117*_c+'Input spectra'!$Q116))</f>
        <v>5.040024826123128E-3</v>
      </c>
      <c r="BF117">
        <f>BF$2*EXP(- BF$1 * ($B117*_c+'Input spectra'!$Q116))</f>
        <v>4.7618644039651237E-3</v>
      </c>
      <c r="BG117">
        <f>BG$2*EXP(- BG$1 * ($B117*_c+'Input spectra'!$Q116))</f>
        <v>4.5093115127039507E-3</v>
      </c>
      <c r="BH117">
        <f>BH$2*EXP(- BH$1 * ($B117*_c+'Input spectra'!$Q116))</f>
        <v>4.278664105135885E-3</v>
      </c>
      <c r="BI117">
        <f>BI$2*EXP(- BI$1 * ($B117*_c+'Input spectra'!$Q116))</f>
        <v>4.0669876216869044E-3</v>
      </c>
      <c r="BJ117">
        <f>BJ$2*EXP(- BJ$1 * ($B117*_c+'Input spectra'!$Q116))</f>
        <v>3.87190761258039E-3</v>
      </c>
      <c r="BK117">
        <f>BK$2*EXP(- BK$1 * ($B117*_c+'Input spectra'!$Q116))</f>
        <v>3.6914701142026999E-3</v>
      </c>
      <c r="BL117">
        <f>BL$2*EXP(- BL$1 * ($B117*_c+'Input spectra'!$Q116))</f>
        <v>3.5240443364451075E-3</v>
      </c>
      <c r="BM117">
        <f>BM$2*EXP(- BM$1 * ($B117*_c+'Input spectra'!$Q116))</f>
        <v>3.3682528417611924E-3</v>
      </c>
      <c r="BN117">
        <f>BN$2*EXP(- BN$1 * ($B117*_c+'Input spectra'!$Q116))</f>
        <v>3.2229201963204011E-3</v>
      </c>
      <c r="BO117">
        <f>BO$2*EXP(- BO$1 * ($B117*_c+'Input spectra'!$Q116))</f>
        <v>3.087034394596276E-3</v>
      </c>
      <c r="BP117">
        <f>BP$2*EXP(- BP$1 * ($B117*_c+'Input spectra'!$Q116))</f>
        <v>2.9597173393462531E-3</v>
      </c>
      <c r="BQ117">
        <f>BQ$2*EXP(- BQ$1 * ($B117*_c+'Input spectra'!$Q116))</f>
        <v>2.8402018824073014E-3</v>
      </c>
      <c r="BR117">
        <f>BR$2*EXP(- BR$1 * ($B117*_c+'Input spectra'!$Q116))</f>
        <v>2.7278137110105087E-3</v>
      </c>
      <c r="BS117">
        <f>BS$2*EXP(- BS$1 * ($B117*_c+'Input spectra'!$Q116))</f>
        <v>2.6219568742503123E-3</v>
      </c>
      <c r="BT117">
        <f>BT$2*EXP(- BT$1 * ($B117*_c+'Input spectra'!$Q116))</f>
        <v>2.522102086115841E-3</v>
      </c>
      <c r="BU117">
        <f>BU$2*EXP(- BU$1 * ($B117*_c+'Input spectra'!$Q116))</f>
        <v>2.4277771755147181E-3</v>
      </c>
      <c r="BV117">
        <f>BV$2*EXP(- BV$1 * ($B117*_c+'Input spectra'!$Q116))</f>
        <v>2.3385592170789816E-3</v>
      </c>
      <c r="BW117">
        <f>BW$2*EXP(- BW$1 * ($B117*_c+'Input spectra'!$Q116))</f>
        <v>2.254067992578628E-3</v>
      </c>
      <c r="BX117">
        <f>BX$2*EXP(- BX$1 * ($B117*_c+'Input spectra'!$Q116))</f>
        <v>2.1739605165039554E-3</v>
      </c>
      <c r="BY117">
        <f>BY$2*EXP(- BY$1 * ($B117*_c+'Input spectra'!$Q116))</f>
        <v>2.0979264206836346E-3</v>
      </c>
      <c r="BZ117">
        <f>BZ$2*EXP(- BZ$1 * ($B117*_c+'Input spectra'!$Q116))</f>
        <v>2.0256840382868535E-3</v>
      </c>
      <c r="CA117">
        <f>CA$2*EXP(- CA$1 * ($B117*_c+'Input spectra'!$Q116))</f>
        <v>1.9569770617124571E-3</v>
      </c>
      <c r="CB117">
        <f>CB$2*EXP(- CB$1 * ($B117*_c+'Input spectra'!$Q116))</f>
        <v>1.8915716748058502E-3</v>
      </c>
      <c r="CC117">
        <f>CC$2*EXP(- CC$1 * ($B117*_c+'Input spectra'!$Q116))</f>
        <v>1.8292540797476661E-3</v>
      </c>
      <c r="CD117">
        <f>CD$2*EXP(- CD$1 * ($B117*_c+'Input spectra'!$Q116))</f>
        <v>1.7698283543784695E-3</v>
      </c>
      <c r="CE117">
        <f>CE$2*EXP(- CE$1 * ($B117*_c+'Input spectra'!$Q116))</f>
        <v>1.7131145877781399E-3</v>
      </c>
      <c r="CF117">
        <f>CF$2*EXP(- CF$1 * ($B117*_c+'Input spectra'!$Q116))</f>
        <v>1.6589472514206142E-3</v>
      </c>
      <c r="CG117">
        <f>CG$2*EXP(- CG$1 * ($B117*_c+'Input spectra'!$Q116))</f>
        <v>1.6071737707733904E-3</v>
      </c>
      <c r="CH117">
        <f>CH$2*EXP(- CH$1 * ($B117*_c+'Input spectra'!$Q116))</f>
        <v>1.5576532682518691E-3</v>
      </c>
      <c r="CI117">
        <f>CI$2*EXP(- CI$1 * ($B117*_c+'Input spectra'!$Q116))</f>
        <v>1.5102554533057615E-3</v>
      </c>
      <c r="CJ117">
        <f>CJ$2*EXP(- CJ$1 * ($B117*_c+'Input spectra'!$Q116))</f>
        <v>1.4648596393615099E-3</v>
      </c>
      <c r="CK117">
        <f>CK$2*EXP(- CK$1 * ($B117*_c+'Input spectra'!$Q116))</f>
        <v>1.4213538705644807E-3</v>
      </c>
      <c r="CL117">
        <f>CL$2*EXP(- CL$1 * ($B117*_c+'Input spectra'!$Q116))</f>
        <v>1.3796341439063712E-3</v>
      </c>
      <c r="CM117">
        <f>CM$2*EXP(- CM$1 * ($B117*_c+'Input spectra'!$Q116))</f>
        <v>1.3396037145023548E-3</v>
      </c>
      <c r="CN117">
        <f>CN$2*EXP(- CN$1 * ($B117*_c+'Input spectra'!$Q116))</f>
        <v>1.301172473589036E-3</v>
      </c>
      <c r="CO117">
        <f>CO$2*EXP(- CO$1 * ($B117*_c+'Input spectra'!$Q116))</f>
        <v>1.2642563903192447E-3</v>
      </c>
      <c r="CP117">
        <f>CP$2*EXP(- CP$1 * ($B117*_c+'Input spectra'!$Q116))</f>
        <v>1.2287770096891138E-3</v>
      </c>
      <c r="CQ117">
        <f>CQ$2*EXP(- CQ$1 * ($B117*_c+'Input spectra'!$Q116))</f>
        <v>7.9099843507547056E-4</v>
      </c>
      <c r="CR117">
        <f>CR$2*EXP(- CR$1 * ($B117*_c+'Input spectra'!$Q116))</f>
        <v>5.1367915186968031E-4</v>
      </c>
      <c r="CS117">
        <f>CS$2*EXP(- CS$1 * ($B117*_c+'Input spectra'!$Q116))</f>
        <v>3.5568257391150427E-4</v>
      </c>
      <c r="CT117">
        <f>CT$2*EXP(- CT$1 * ($B117*_c+'Input spectra'!$Q116))</f>
        <v>2.4739201460825312E-4</v>
      </c>
      <c r="CU117">
        <f>CU$2*EXP(- CU$1 * ($B117*_c+'Input spectra'!$Q116))</f>
        <v>1.6889243337898057E-4</v>
      </c>
      <c r="CV117">
        <f>CV$2*EXP(- CV$1 * ($B117*_c+'Input spectra'!$Q116))</f>
        <v>1.1100275607072193E-4</v>
      </c>
      <c r="CW117">
        <f>CW$2*EXP(- CW$1 * ($B117*_c+'Input spectra'!$Q116))</f>
        <v>6.8540174578754357E-5</v>
      </c>
      <c r="CX117">
        <f>CX$2*EXP(- CX$1 * ($B117*_c+'Input spectra'!$Q116))</f>
        <v>3.8214006605834224E-5</v>
      </c>
      <c r="CY117">
        <f>CY$2*EXP(- CY$1 * ($B117*_c+'Input spectra'!$Q116))</f>
        <v>1.7766087168969704E-5</v>
      </c>
      <c r="CZ117">
        <f>CZ$2*EXP(- CZ$1 * ($B117*_c+'Input spectra'!$Q116))</f>
        <v>5.5585343531497256E-6</v>
      </c>
      <c r="DA117">
        <f>DA$2*EXP(- DA$1 * ($B117*_c+'Input spectra'!$Q116))</f>
        <v>3.5302540499384206E-7</v>
      </c>
      <c r="DB117">
        <f>DB$2*EXP(- DB$1 * ($B117*_c+'Input spectra'!$Q116))</f>
        <v>0</v>
      </c>
      <c r="DC117">
        <f>DC$2*EXP(- DC$1 * ($B117*_c+'Input spectra'!$Q116))</f>
        <v>0</v>
      </c>
      <c r="DD117">
        <f>DD$2*EXP(- DD$1 * ($B117*_c+'Input spectra'!$Q116))</f>
        <v>0</v>
      </c>
      <c r="DE117">
        <f>DE$2*EXP(- DE$1 * ($B117*_c+'Input spectra'!$Q116))</f>
        <v>0</v>
      </c>
      <c r="DF117">
        <f>DF$2*EXP(- DF$1 * ($B117*_c+'Input spectra'!$Q116))</f>
        <v>0</v>
      </c>
      <c r="DG117">
        <f>DG$2*EXP(- DG$1 * ($B117*_c+'Input spectra'!$Q116))</f>
        <v>0</v>
      </c>
      <c r="DH117">
        <f>DH$2*EXP(- DH$1 * ($B117*_c+'Input spectra'!$Q116))</f>
        <v>0</v>
      </c>
      <c r="DI117">
        <f>DI$2*EXP(- DI$1 * ($B117*_c+'Input spectra'!$Q116))</f>
        <v>0</v>
      </c>
      <c r="DJ117">
        <f>DJ$2*EXP(- DJ$1 * ($B117*_c+'Input spectra'!$Q116))</f>
        <v>0</v>
      </c>
      <c r="DK117">
        <f>DK$2*EXP(- DK$1 * ($B117*_c+'Input spectra'!$Q116))</f>
        <v>0</v>
      </c>
      <c r="DL117">
        <f>DL$2*EXP(- DL$1 * ($B117*_c+'Input spectra'!$Q116))</f>
        <v>0</v>
      </c>
      <c r="DM117">
        <f>DM$2*EXP(- DM$1 * ($B117*_c+'Input spectra'!$Q116))</f>
        <v>0</v>
      </c>
      <c r="DN117">
        <f>DN$2*EXP(- DN$1 * ($B117*_c+'Input spectra'!$Q116))</f>
        <v>0</v>
      </c>
      <c r="DO117">
        <f>DO$2*EXP(- DO$1 * ($B117*_c+'Input spectra'!$Q116))</f>
        <v>0</v>
      </c>
      <c r="DP117">
        <f>DP$2*EXP(- DP$1 * ($B117*_c+'Input spectra'!$Q116))</f>
        <v>0</v>
      </c>
      <c r="DQ117">
        <f>DQ$2*EXP(- DQ$1 * ($B117*_c+'Input spectra'!$Q116))</f>
        <v>0</v>
      </c>
      <c r="DR117">
        <f>DR$2*EXP(- DR$1 * ($B117*_c+'Input spectra'!$Q116))</f>
        <v>0</v>
      </c>
      <c r="DS117">
        <f>DS$2*EXP(- DS$1 * ($B117*_c+'Input spectra'!$Q116))</f>
        <v>0</v>
      </c>
      <c r="DT117">
        <f>DT$2*EXP(- DT$1 * ($B117*_c+'Input spectra'!$Q116))</f>
        <v>0</v>
      </c>
      <c r="DU117">
        <f>DU$2*EXP(- DU$1 * ($B117*_c+'Input spectra'!$Q116))</f>
        <v>0</v>
      </c>
      <c r="DV117">
        <f>DV$2*EXP(- DV$1 * ($B117*_c+'Input spectra'!$Q116))</f>
        <v>0</v>
      </c>
      <c r="DW117">
        <f>DW$2*EXP(- DW$1 * ($B117*_c+'Input spectra'!$Q116))</f>
        <v>0</v>
      </c>
      <c r="DX117">
        <f>DX$2*EXP(- DX$1 * ($B117*_c+'Input spectra'!$Q116))</f>
        <v>0</v>
      </c>
      <c r="DY117">
        <f>DY$2*EXP(- DY$1 * ($B117*_c+'Input spectra'!$Q116))</f>
        <v>0</v>
      </c>
      <c r="DZ117">
        <f>DZ$2*EXP(- DZ$1 * ($B117*_c+'Input spectra'!$Q116))</f>
        <v>0</v>
      </c>
      <c r="EA117">
        <f>EA$2*EXP(- EA$1 * ($B117*_c+'Input spectra'!$Q116))</f>
        <v>0</v>
      </c>
      <c r="EB117">
        <f>EB$2*EXP(- EB$1 * ($B117*_c+'Input spectra'!$Q116))</f>
        <v>0</v>
      </c>
      <c r="EC117">
        <f>EC$2*EXP(- EC$1 * ($B117*_c+'Input spectra'!$Q116))</f>
        <v>0</v>
      </c>
      <c r="ED117">
        <f>ED$2*EXP(- ED$1 * ($B117*_c+'Input spectra'!$Q116))</f>
        <v>0</v>
      </c>
      <c r="EE117">
        <f>EE$2*EXP(- EE$1 * ($B117*_c+'Input spectra'!$Q116))</f>
        <v>0</v>
      </c>
      <c r="EF117">
        <f>EF$2*EXP(- EF$1 * ($B117*_c+'Input spectra'!$Q116))</f>
        <v>0</v>
      </c>
      <c r="EG117">
        <f>EG$2*EXP(- EG$1 * ($B117*_c+'Input spectra'!$Q116))</f>
        <v>0</v>
      </c>
      <c r="EH117">
        <f>EH$2*EXP(- EH$1 * ($B117*_c+'Input spectra'!$Q116))</f>
        <v>0</v>
      </c>
      <c r="EI117">
        <f>EI$2*EXP(- EI$1 * ($B117*_c+'Input spectra'!$Q116))</f>
        <v>0</v>
      </c>
      <c r="EJ117">
        <f>EJ$2*EXP(- EJ$1 * ($B117*_c+'Input spectra'!$Q116))</f>
        <v>0</v>
      </c>
      <c r="EK117">
        <f>EK$2*EXP(- EK$1 * ($B117*_c+'Input spectra'!$Q116))</f>
        <v>0</v>
      </c>
      <c r="EL117">
        <f>EL$2*EXP(- EL$1 * ($B117*_c+'Input spectra'!$Q116))</f>
        <v>0</v>
      </c>
      <c r="EM117">
        <f>EM$2*EXP(- EM$1 * ($B117*_c+'Input spectra'!$Q116))</f>
        <v>0</v>
      </c>
      <c r="EN117">
        <f>EN$2*EXP(- EN$1 * ($B117*_c+'Input spectra'!$Q116))</f>
        <v>0</v>
      </c>
      <c r="EO117">
        <f>EO$2*EXP(- EO$1 * ($B117*_c+'Input spectra'!$Q116))</f>
        <v>0</v>
      </c>
      <c r="EP117">
        <f>EP$2*EXP(- EP$1 * ($B117*_c+'Input spectra'!$Q116))</f>
        <v>0</v>
      </c>
      <c r="EQ117">
        <f>EQ$2*EXP(- EQ$1 * ($B117*_c+'Input spectra'!$Q116))</f>
        <v>0</v>
      </c>
      <c r="ER117">
        <f>ER$2*EXP(- ER$1 * ($B117*_c+'Input spectra'!$Q116))</f>
        <v>0</v>
      </c>
      <c r="ES117">
        <f>ES$2*EXP(- ES$1 * ($B117*_c+'Input spectra'!$Q116))</f>
        <v>0</v>
      </c>
      <c r="ET117">
        <f>ET$2*EXP(- ET$1 * ($B117*_c+'Input spectra'!$Q116))</f>
        <v>0</v>
      </c>
      <c r="EU117">
        <f>EU$2*EXP(- EU$1 * ($B117*_c+'Input spectra'!$Q116))</f>
        <v>0</v>
      </c>
      <c r="EV117">
        <f>EV$2*EXP(- EV$1 * ($B117*_c+'Input spectra'!$Q116))</f>
        <v>0</v>
      </c>
      <c r="EW117">
        <f>EW$2*EXP(- EW$1 * ($B117*_c+'Input spectra'!$Q116))</f>
        <v>0</v>
      </c>
      <c r="EY117">
        <f t="shared" si="1"/>
        <v>0.87727532092552052</v>
      </c>
      <c r="FB117">
        <f>(1-EXP(-(B117*_c+'Input spectra'!$Q116)*_t))/2</f>
        <v>1.1383260230111603E-2</v>
      </c>
      <c r="FC117">
        <f>LN(1-FB117)/(-(B117*_c+'Input spectra'!$Q116))</f>
        <v>0.24856067683770969</v>
      </c>
    </row>
    <row r="118" spans="1:159" x14ac:dyDescent="0.25">
      <c r="A118">
        <v>855</v>
      </c>
      <c r="B118">
        <f>'Input spectra'!B117</f>
        <v>0</v>
      </c>
      <c r="C118">
        <f>C$2*EXP(- C$1 * ($B118*_c+'Input spectra'!$Q117))</f>
        <v>2.0653927966864227E-2</v>
      </c>
      <c r="D118">
        <f>D$2*EXP(- D$1 * ($B118*_c+'Input spectra'!$Q117))</f>
        <v>2.0409684533583165E-2</v>
      </c>
      <c r="E118">
        <f>E$2*EXP(- E$1 * ($B118*_c+'Input spectra'!$Q117))</f>
        <v>2.0167244014220678E-2</v>
      </c>
      <c r="F118">
        <f>F$2*EXP(- F$1 * ($B118*_c+'Input spectra'!$Q117))</f>
        <v>1.992659502251486E-2</v>
      </c>
      <c r="G118">
        <f>G$2*EXP(- G$1 * ($B118*_c+'Input spectra'!$Q117))</f>
        <v>1.9687726238660053E-2</v>
      </c>
      <c r="H118">
        <f>H$2*EXP(- H$1 * ($B118*_c+'Input spectra'!$Q117))</f>
        <v>1.9450626408937105E-2</v>
      </c>
      <c r="I118">
        <f>I$2*EXP(- I$1 * ($B118*_c+'Input spectra'!$Q117))</f>
        <v>1.9215284345345533E-2</v>
      </c>
      <c r="J118">
        <f>J$2*EXP(- J$1 * ($B118*_c+'Input spectra'!$Q117))</f>
        <v>1.8981688925237716E-2</v>
      </c>
      <c r="K118">
        <f>K$2*EXP(- K$1 * ($B118*_c+'Input spectra'!$Q117))</f>
        <v>1.8749829090955069E-2</v>
      </c>
      <c r="L118">
        <f>L$2*EXP(- L$1 * ($B118*_c+'Input spectra'!$Q117))</f>
        <v>1.851969384946614E-2</v>
      </c>
      <c r="M118">
        <f>M$2*EXP(- M$1 * ($B118*_c+'Input spectra'!$Q117))</f>
        <v>1.8291272272006696E-2</v>
      </c>
      <c r="N118">
        <f>N$2*EXP(- N$1 * ($B118*_c+'Input spectra'!$Q117))</f>
        <v>1.8064553493721713E-2</v>
      </c>
      <c r="O118">
        <f>O$2*EXP(- O$1 * ($B118*_c+'Input spectra'!$Q117))</f>
        <v>1.7839526713309337E-2</v>
      </c>
      <c r="P118">
        <f>P$2*EXP(- P$1 * ($B118*_c+'Input spectra'!$Q117))</f>
        <v>1.7616181192666735E-2</v>
      </c>
      <c r="Q118">
        <f>Q$2*EXP(- Q$1 * ($B118*_c+'Input spectra'!$Q117))</f>
        <v>1.7394506256537864E-2</v>
      </c>
      <c r="R118">
        <f>R$2*EXP(- R$1 * ($B118*_c+'Input spectra'!$Q117))</f>
        <v>1.7174491292163151E-2</v>
      </c>
      <c r="S118">
        <f>S$2*EXP(- S$1 * ($B118*_c+'Input spectra'!$Q117))</f>
        <v>1.6956125748931055E-2</v>
      </c>
      <c r="T118">
        <f>T$2*EXP(- T$1 * ($B118*_c+'Input spectra'!$Q117))</f>
        <v>1.6739399138031491E-2</v>
      </c>
      <c r="U118">
        <f>U$2*EXP(- U$1 * ($B118*_c+'Input spectra'!$Q117))</f>
        <v>1.652430103211117E-2</v>
      </c>
      <c r="V118">
        <f>V$2*EXP(- V$1 * ($B118*_c+'Input spectra'!$Q117))</f>
        <v>1.6310821064930748E-2</v>
      </c>
      <c r="W118">
        <f>W$2*EXP(- W$1 * ($B118*_c+'Input spectra'!$Q117))</f>
        <v>1.6098948931023867E-2</v>
      </c>
      <c r="X118">
        <f>X$2*EXP(- X$1 * ($B118*_c+'Input spectra'!$Q117))</f>
        <v>1.5888674385358015E-2</v>
      </c>
      <c r="Y118">
        <f>Y$2*EXP(- Y$1 * ($B118*_c+'Input spectra'!$Q117))</f>
        <v>1.5679987242997212E-2</v>
      </c>
      <c r="Z118">
        <f>Z$2*EXP(- Z$1 * ($B118*_c+'Input spectra'!$Q117))</f>
        <v>1.5472877378766538E-2</v>
      </c>
      <c r="AA118">
        <f>AA$2*EXP(- AA$1 * ($B118*_c+'Input spectra'!$Q117))</f>
        <v>1.5267334726918462E-2</v>
      </c>
      <c r="AB118">
        <f>AB$2*EXP(- AB$1 * ($B118*_c+'Input spectra'!$Q117))</f>
        <v>1.5063349280800973E-2</v>
      </c>
      <c r="AC118">
        <f>AC$2*EXP(- AC$1 * ($B118*_c+'Input spectra'!$Q117))</f>
        <v>1.4860911092527494E-2</v>
      </c>
      <c r="AD118">
        <f>AD$2*EXP(- AD$1 * ($B118*_c+'Input spectra'!$Q117))</f>
        <v>1.4660010272648611E-2</v>
      </c>
      <c r="AE118">
        <f>AE$2*EXP(- AE$1 * ($B118*_c+'Input spectra'!$Q117))</f>
        <v>1.4460636989825543E-2</v>
      </c>
      <c r="AF118">
        <f>AF$2*EXP(- AF$1 * ($B118*_c+'Input spectra'!$Q117))</f>
        <v>1.4262781470505382E-2</v>
      </c>
      <c r="AG118">
        <f>AG$2*EXP(- AG$1 * ($B118*_c+'Input spectra'!$Q117))</f>
        <v>1.4066433998598101E-2</v>
      </c>
      <c r="AH118">
        <f>AH$2*EXP(- AH$1 * ($B118*_c+'Input spectra'!$Q117))</f>
        <v>1.3871584915155321E-2</v>
      </c>
      <c r="AI118">
        <f>AI$2*EXP(- AI$1 * ($B118*_c+'Input spectra'!$Q117))</f>
        <v>1.3678224618050764E-2</v>
      </c>
      <c r="AJ118">
        <f>AJ$2*EXP(- AJ$1 * ($B118*_c+'Input spectra'!$Q117))</f>
        <v>1.3486343561662487E-2</v>
      </c>
      <c r="AK118">
        <f>AK$2*EXP(- AK$1 * ($B118*_c+'Input spectra'!$Q117))</f>
        <v>1.3295932256556807E-2</v>
      </c>
      <c r="AL118">
        <f>AL$2*EXP(- AL$1 * ($B118*_c+'Input spectra'!$Q117))</f>
        <v>1.3106981269173945E-2</v>
      </c>
      <c r="AM118">
        <f>AM$2*EXP(- AM$1 * ($B118*_c+'Input spectra'!$Q117))</f>
        <v>1.291948122151536E-2</v>
      </c>
      <c r="AN118">
        <f>AN$2*EXP(- AN$1 * ($B118*_c+'Input spectra'!$Q117))</f>
        <v>1.2733422790832793E-2</v>
      </c>
      <c r="AO118">
        <f>AO$2*EXP(- AO$1 * ($B118*_c+'Input spectra'!$Q117))</f>
        <v>1.254879670931898E-2</v>
      </c>
      <c r="AP118">
        <f>AP$2*EXP(- AP$1 * ($B118*_c+'Input spectra'!$Q117))</f>
        <v>1.2365593763800021E-2</v>
      </c>
      <c r="AQ118">
        <f>AQ$2*EXP(- AQ$1 * ($B118*_c+'Input spectra'!$Q117))</f>
        <v>1.218380479542947E-2</v>
      </c>
      <c r="AR118">
        <f>AR$2*EXP(- AR$1 * ($B118*_c+'Input spectra'!$Q117))</f>
        <v>1.2003420699384025E-2</v>
      </c>
      <c r="AS118">
        <f>AS$2*EXP(- AS$1 * ($B118*_c+'Input spectra'!$Q117))</f>
        <v>1.1824432424560868E-2</v>
      </c>
      <c r="AT118">
        <f>AT$2*EXP(- AT$1 * ($B118*_c+'Input spectra'!$Q117))</f>
        <v>1.1646830973276701E-2</v>
      </c>
      <c r="AU118">
        <f>AU$2*EXP(- AU$1 * ($B118*_c+'Input spectra'!$Q117))</f>
        <v>1.1470607400968336E-2</v>
      </c>
      <c r="AV118">
        <f>AV$2*EXP(- AV$1 * ($B118*_c+'Input spectra'!$Q117))</f>
        <v>1.1295752815894967E-2</v>
      </c>
      <c r="AW118">
        <f>AW$2*EXP(- AW$1 * ($B118*_c+'Input spectra'!$Q117))</f>
        <v>1.0040025144020158E-2</v>
      </c>
      <c r="AX118">
        <f>AX$2*EXP(- AX$1 * ($B118*_c+'Input spectra'!$Q117))</f>
        <v>8.5779716659219081E-3</v>
      </c>
      <c r="AY118">
        <f>AY$2*EXP(- AY$1 * ($B118*_c+'Input spectra'!$Q117))</f>
        <v>7.7209274117119092E-3</v>
      </c>
      <c r="AZ118">
        <f>AZ$2*EXP(- AZ$1 * ($B118*_c+'Input spectra'!$Q117))</f>
        <v>7.07173729514956E-3</v>
      </c>
      <c r="BA118">
        <f>BA$2*EXP(- BA$1 * ($B118*_c+'Input spectra'!$Q117))</f>
        <v>6.5412959978634238E-3</v>
      </c>
      <c r="BB118">
        <f>BB$2*EXP(- BB$1 * ($B118*_c+'Input spectra'!$Q117))</f>
        <v>6.0909770580926401E-3</v>
      </c>
      <c r="BC118">
        <f>BC$2*EXP(- BC$1 * ($B118*_c+'Input spectra'!$Q117))</f>
        <v>5.6996144827967006E-3</v>
      </c>
      <c r="BD118">
        <f>BD$2*EXP(- BD$1 * ($B118*_c+'Input spectra'!$Q117))</f>
        <v>5.3540128906721732E-3</v>
      </c>
      <c r="BE118">
        <f>BE$2*EXP(- BE$1 * ($B118*_c+'Input spectra'!$Q117))</f>
        <v>5.0452375861230131E-3</v>
      </c>
      <c r="BF118">
        <f>BF$2*EXP(- BF$1 * ($B118*_c+'Input spectra'!$Q117))</f>
        <v>4.7668807231924125E-3</v>
      </c>
      <c r="BG118">
        <f>BG$2*EXP(- BG$1 * ($B118*_c+'Input spectra'!$Q117))</f>
        <v>4.5141481984976983E-3</v>
      </c>
      <c r="BH118">
        <f>BH$2*EXP(- BH$1 * ($B118*_c+'Input spectra'!$Q117))</f>
        <v>4.2833353949979667E-3</v>
      </c>
      <c r="BI118">
        <f>BI$2*EXP(- BI$1 * ($B118*_c+'Input spectra'!$Q117))</f>
        <v>4.0715057521720837E-3</v>
      </c>
      <c r="BJ118">
        <f>BJ$2*EXP(- BJ$1 * ($B118*_c+'Input spectra'!$Q117))</f>
        <v>3.876283227360154E-3</v>
      </c>
      <c r="BK118">
        <f>BK$2*EXP(- BK$1 * ($B118*_c+'Input spectra'!$Q117))</f>
        <v>3.6957125653276179E-3</v>
      </c>
      <c r="BL118">
        <f>BL$2*EXP(- BL$1 * ($B118*_c+'Input spectra'!$Q117))</f>
        <v>3.5281619121902029E-3</v>
      </c>
      <c r="BM118">
        <f>BM$2*EXP(- BM$1 * ($B118*_c+'Input spectra'!$Q117))</f>
        <v>3.3722529425150223E-3</v>
      </c>
      <c r="BN118">
        <f>BN$2*EXP(- BN$1 * ($B118*_c+'Input spectra'!$Q117))</f>
        <v>3.2268094727817042E-3</v>
      </c>
      <c r="BO118">
        <f>BO$2*EXP(- BO$1 * ($B118*_c+'Input spectra'!$Q117))</f>
        <v>3.0908188580337308E-3</v>
      </c>
      <c r="BP118">
        <f>BP$2*EXP(- BP$1 * ($B118*_c+'Input spectra'!$Q117))</f>
        <v>2.9634024507609815E-3</v>
      </c>
      <c r="BQ118">
        <f>BQ$2*EXP(- BQ$1 * ($B118*_c+'Input spectra'!$Q117))</f>
        <v>2.8437926254986563E-3</v>
      </c>
      <c r="BR118">
        <f>BR$2*EXP(- BR$1 * ($B118*_c+'Input spectra'!$Q117))</f>
        <v>2.7313146525242867E-3</v>
      </c>
      <c r="BS118">
        <f>BS$2*EXP(- BS$1 * ($B118*_c+'Input spectra'!$Q117))</f>
        <v>2.6253722143684158E-3</v>
      </c>
      <c r="BT118">
        <f>BT$2*EXP(- BT$1 * ($B118*_c+'Input spectra'!$Q117))</f>
        <v>2.5254357008932388E-3</v>
      </c>
      <c r="BU118">
        <f>BU$2*EXP(- BU$1 * ($B118*_c+'Input spectra'!$Q117))</f>
        <v>2.4310326528978053E-3</v>
      </c>
      <c r="BV118">
        <f>BV$2*EXP(- BV$1 * ($B118*_c+'Input spectra'!$Q117))</f>
        <v>2.3417398876933435E-3</v>
      </c>
      <c r="BW118">
        <f>BW$2*EXP(- BW$1 * ($B118*_c+'Input spectra'!$Q117))</f>
        <v>2.257176956216691E-3</v>
      </c>
      <c r="BX118">
        <f>BX$2*EXP(- BX$1 * ($B118*_c+'Input spectra'!$Q117))</f>
        <v>2.1770006650489089E-3</v>
      </c>
      <c r="BY118">
        <f>BY$2*EXP(- BY$1 * ($B118*_c+'Input spectra'!$Q117))</f>
        <v>2.1009004580579611E-3</v>
      </c>
      <c r="BZ118">
        <f>BZ$2*EXP(- BZ$1 * ($B118*_c+'Input spectra'!$Q117))</f>
        <v>2.0285944978996511E-3</v>
      </c>
      <c r="CA118">
        <f>CA$2*EXP(- CA$1 * ($B118*_c+'Input spectra'!$Q117))</f>
        <v>1.959826321790841E-3</v>
      </c>
      <c r="CB118">
        <f>CB$2*EXP(- CB$1 * ($B118*_c+'Input spectra'!$Q117))</f>
        <v>1.8943619719258506E-3</v>
      </c>
      <c r="CC118">
        <f>CC$2*EXP(- CC$1 * ($B118*_c+'Input spectra'!$Q117))</f>
        <v>1.8319875208246297E-3</v>
      </c>
      <c r="CD118">
        <f>CD$2*EXP(- CD$1 * ($B118*_c+'Input spectra'!$Q117))</f>
        <v>1.7725069273327077E-3</v>
      </c>
      <c r="CE118">
        <f>CE$2*EXP(- CE$1 * ($B118*_c+'Input spectra'!$Q117))</f>
        <v>1.715740171055913E-3</v>
      </c>
      <c r="CF118">
        <f>CF$2*EXP(- CF$1 * ($B118*_c+'Input spectra'!$Q117))</f>
        <v>1.661521622521641E-3</v>
      </c>
      <c r="CG118">
        <f>CG$2*EXP(- CG$1 * ($B118*_c+'Input spectra'!$Q117))</f>
        <v>1.6096986139124867E-3</v>
      </c>
      <c r="CH118">
        <f>CH$2*EXP(- CH$1 * ($B118*_c+'Input spectra'!$Q117))</f>
        <v>1.56013018126295E-3</v>
      </c>
      <c r="CI118">
        <f>CI$2*EXP(- CI$1 * ($B118*_c+'Input spectra'!$Q117))</f>
        <v>1.5126859538804472E-3</v>
      </c>
      <c r="CJ118">
        <f>CJ$2*EXP(- CJ$1 * ($B118*_c+'Input spectra'!$Q117))</f>
        <v>1.4672451707012954E-3</v>
      </c>
      <c r="CK118">
        <f>CK$2*EXP(- CK$1 * ($B118*_c+'Input spectra'!$Q117))</f>
        <v>1.4236958065143414E-3</v>
      </c>
      <c r="CL118">
        <f>CL$2*EXP(- CL$1 * ($B118*_c+'Input spectra'!$Q117))</f>
        <v>1.3819337936283867E-3</v>
      </c>
      <c r="CM118">
        <f>CM$2*EXP(- CM$1 * ($B118*_c+'Input spectra'!$Q117))</f>
        <v>1.3418623267400897E-3</v>
      </c>
      <c r="CN118">
        <f>CN$2*EXP(- CN$1 * ($B118*_c+'Input spectra'!$Q117))</f>
        <v>1.3033912405668007E-3</v>
      </c>
      <c r="CO118">
        <f>CO$2*EXP(- CO$1 * ($B118*_c+'Input spectra'!$Q117))</f>
        <v>1.2664364513147153E-3</v>
      </c>
      <c r="CP118">
        <f>CP$2*EXP(- CP$1 * ($B118*_c+'Input spectra'!$Q117))</f>
        <v>1.2309194543129948E-3</v>
      </c>
      <c r="CQ118">
        <f>CQ$2*EXP(- CQ$1 * ($B118*_c+'Input spectra'!$Q117))</f>
        <v>7.9239275600283547E-4</v>
      </c>
      <c r="CR118">
        <f>CR$2*EXP(- CR$1 * ($B118*_c+'Input spectra'!$Q117))</f>
        <v>5.1459448322706649E-4</v>
      </c>
      <c r="CS118">
        <f>CS$2*EXP(- CS$1 * ($B118*_c+'Input spectra'!$Q117))</f>
        <v>3.5632319031092763E-4</v>
      </c>
      <c r="CT118">
        <f>CT$2*EXP(- CT$1 * ($B118*_c+'Input spectra'!$Q117))</f>
        <v>2.4784233441689458E-4</v>
      </c>
      <c r="CU118">
        <f>CU$2*EXP(- CU$1 * ($B118*_c+'Input spectra'!$Q117))</f>
        <v>1.6920310197360148E-4</v>
      </c>
      <c r="CV118">
        <f>CV$2*EXP(- CV$1 * ($B118*_c+'Input spectra'!$Q117))</f>
        <v>1.1120906858948653E-4</v>
      </c>
      <c r="CW118">
        <f>CW$2*EXP(- CW$1 * ($B118*_c+'Input spectra'!$Q117))</f>
        <v>6.8668879610229801E-5</v>
      </c>
      <c r="CX118">
        <f>CX$2*EXP(- CX$1 * ($B118*_c+'Input spectra'!$Q117))</f>
        <v>3.8286497952941541E-5</v>
      </c>
      <c r="CY118">
        <f>CY$2*EXP(- CY$1 * ($B118*_c+'Input spectra'!$Q117))</f>
        <v>1.7800129896455329E-5</v>
      </c>
      <c r="CZ118">
        <f>CZ$2*EXP(- CZ$1 * ($B118*_c+'Input spectra'!$Q117))</f>
        <v>5.5692920273081745E-6</v>
      </c>
      <c r="DA118">
        <f>DA$2*EXP(- DA$1 * ($B118*_c+'Input spectra'!$Q117))</f>
        <v>3.5371540168453599E-7</v>
      </c>
      <c r="DB118">
        <f>DB$2*EXP(- DB$1 * ($B118*_c+'Input spectra'!$Q117))</f>
        <v>0</v>
      </c>
      <c r="DC118">
        <f>DC$2*EXP(- DC$1 * ($B118*_c+'Input spectra'!$Q117))</f>
        <v>0</v>
      </c>
      <c r="DD118">
        <f>DD$2*EXP(- DD$1 * ($B118*_c+'Input spectra'!$Q117))</f>
        <v>0</v>
      </c>
      <c r="DE118">
        <f>DE$2*EXP(- DE$1 * ($B118*_c+'Input spectra'!$Q117))</f>
        <v>0</v>
      </c>
      <c r="DF118">
        <f>DF$2*EXP(- DF$1 * ($B118*_c+'Input spectra'!$Q117))</f>
        <v>0</v>
      </c>
      <c r="DG118">
        <f>DG$2*EXP(- DG$1 * ($B118*_c+'Input spectra'!$Q117))</f>
        <v>0</v>
      </c>
      <c r="DH118">
        <f>DH$2*EXP(- DH$1 * ($B118*_c+'Input spectra'!$Q117))</f>
        <v>0</v>
      </c>
      <c r="DI118">
        <f>DI$2*EXP(- DI$1 * ($B118*_c+'Input spectra'!$Q117))</f>
        <v>0</v>
      </c>
      <c r="DJ118">
        <f>DJ$2*EXP(- DJ$1 * ($B118*_c+'Input spectra'!$Q117))</f>
        <v>0</v>
      </c>
      <c r="DK118">
        <f>DK$2*EXP(- DK$1 * ($B118*_c+'Input spectra'!$Q117))</f>
        <v>0</v>
      </c>
      <c r="DL118">
        <f>DL$2*EXP(- DL$1 * ($B118*_c+'Input spectra'!$Q117))</f>
        <v>0</v>
      </c>
      <c r="DM118">
        <f>DM$2*EXP(- DM$1 * ($B118*_c+'Input spectra'!$Q117))</f>
        <v>0</v>
      </c>
      <c r="DN118">
        <f>DN$2*EXP(- DN$1 * ($B118*_c+'Input spectra'!$Q117))</f>
        <v>0</v>
      </c>
      <c r="DO118">
        <f>DO$2*EXP(- DO$1 * ($B118*_c+'Input spectra'!$Q117))</f>
        <v>0</v>
      </c>
      <c r="DP118">
        <f>DP$2*EXP(- DP$1 * ($B118*_c+'Input spectra'!$Q117))</f>
        <v>0</v>
      </c>
      <c r="DQ118">
        <f>DQ$2*EXP(- DQ$1 * ($B118*_c+'Input spectra'!$Q117))</f>
        <v>0</v>
      </c>
      <c r="DR118">
        <f>DR$2*EXP(- DR$1 * ($B118*_c+'Input spectra'!$Q117))</f>
        <v>0</v>
      </c>
      <c r="DS118">
        <f>DS$2*EXP(- DS$1 * ($B118*_c+'Input spectra'!$Q117))</f>
        <v>0</v>
      </c>
      <c r="DT118">
        <f>DT$2*EXP(- DT$1 * ($B118*_c+'Input spectra'!$Q117))</f>
        <v>0</v>
      </c>
      <c r="DU118">
        <f>DU$2*EXP(- DU$1 * ($B118*_c+'Input spectra'!$Q117))</f>
        <v>0</v>
      </c>
      <c r="DV118">
        <f>DV$2*EXP(- DV$1 * ($B118*_c+'Input spectra'!$Q117))</f>
        <v>0</v>
      </c>
      <c r="DW118">
        <f>DW$2*EXP(- DW$1 * ($B118*_c+'Input spectra'!$Q117))</f>
        <v>0</v>
      </c>
      <c r="DX118">
        <f>DX$2*EXP(- DX$1 * ($B118*_c+'Input spectra'!$Q117))</f>
        <v>0</v>
      </c>
      <c r="DY118">
        <f>DY$2*EXP(- DY$1 * ($B118*_c+'Input spectra'!$Q117))</f>
        <v>0</v>
      </c>
      <c r="DZ118">
        <f>DZ$2*EXP(- DZ$1 * ($B118*_c+'Input spectra'!$Q117))</f>
        <v>0</v>
      </c>
      <c r="EA118">
        <f>EA$2*EXP(- EA$1 * ($B118*_c+'Input spectra'!$Q117))</f>
        <v>0</v>
      </c>
      <c r="EB118">
        <f>EB$2*EXP(- EB$1 * ($B118*_c+'Input spectra'!$Q117))</f>
        <v>0</v>
      </c>
      <c r="EC118">
        <f>EC$2*EXP(- EC$1 * ($B118*_c+'Input spectra'!$Q117))</f>
        <v>0</v>
      </c>
      <c r="ED118">
        <f>ED$2*EXP(- ED$1 * ($B118*_c+'Input spectra'!$Q117))</f>
        <v>0</v>
      </c>
      <c r="EE118">
        <f>EE$2*EXP(- EE$1 * ($B118*_c+'Input spectra'!$Q117))</f>
        <v>0</v>
      </c>
      <c r="EF118">
        <f>EF$2*EXP(- EF$1 * ($B118*_c+'Input spectra'!$Q117))</f>
        <v>0</v>
      </c>
      <c r="EG118">
        <f>EG$2*EXP(- EG$1 * ($B118*_c+'Input spectra'!$Q117))</f>
        <v>0</v>
      </c>
      <c r="EH118">
        <f>EH$2*EXP(- EH$1 * ($B118*_c+'Input spectra'!$Q117))</f>
        <v>0</v>
      </c>
      <c r="EI118">
        <f>EI$2*EXP(- EI$1 * ($B118*_c+'Input spectra'!$Q117))</f>
        <v>0</v>
      </c>
      <c r="EJ118">
        <f>EJ$2*EXP(- EJ$1 * ($B118*_c+'Input spectra'!$Q117))</f>
        <v>0</v>
      </c>
      <c r="EK118">
        <f>EK$2*EXP(- EK$1 * ($B118*_c+'Input spectra'!$Q117))</f>
        <v>0</v>
      </c>
      <c r="EL118">
        <f>EL$2*EXP(- EL$1 * ($B118*_c+'Input spectra'!$Q117))</f>
        <v>0</v>
      </c>
      <c r="EM118">
        <f>EM$2*EXP(- EM$1 * ($B118*_c+'Input spectra'!$Q117))</f>
        <v>0</v>
      </c>
      <c r="EN118">
        <f>EN$2*EXP(- EN$1 * ($B118*_c+'Input spectra'!$Q117))</f>
        <v>0</v>
      </c>
      <c r="EO118">
        <f>EO$2*EXP(- EO$1 * ($B118*_c+'Input spectra'!$Q117))</f>
        <v>0</v>
      </c>
      <c r="EP118">
        <f>EP$2*EXP(- EP$1 * ($B118*_c+'Input spectra'!$Q117))</f>
        <v>0</v>
      </c>
      <c r="EQ118">
        <f>EQ$2*EXP(- EQ$1 * ($B118*_c+'Input spectra'!$Q117))</f>
        <v>0</v>
      </c>
      <c r="ER118">
        <f>ER$2*EXP(- ER$1 * ($B118*_c+'Input spectra'!$Q117))</f>
        <v>0</v>
      </c>
      <c r="ES118">
        <f>ES$2*EXP(- ES$1 * ($B118*_c+'Input spectra'!$Q117))</f>
        <v>0</v>
      </c>
      <c r="ET118">
        <f>ET$2*EXP(- ET$1 * ($B118*_c+'Input spectra'!$Q117))</f>
        <v>0</v>
      </c>
      <c r="EU118">
        <f>EU$2*EXP(- EU$1 * ($B118*_c+'Input spectra'!$Q117))</f>
        <v>0</v>
      </c>
      <c r="EV118">
        <f>EV$2*EXP(- EV$1 * ($B118*_c+'Input spectra'!$Q117))</f>
        <v>0</v>
      </c>
      <c r="EW118">
        <f>EW$2*EXP(- EW$1 * ($B118*_c+'Input spectra'!$Q117))</f>
        <v>0</v>
      </c>
      <c r="EY118">
        <f t="shared" si="1"/>
        <v>0.87773629290472077</v>
      </c>
      <c r="FB118">
        <f>(1-EXP(-(B118*_c+'Input spectra'!$Q117)*_t))/2</f>
        <v>1.1336489307979203E-2</v>
      </c>
      <c r="FC118">
        <f>LN(1-FB118)/(-(B118*_c+'Input spectra'!$Q117))</f>
        <v>0.24856665872398151</v>
      </c>
    </row>
    <row r="119" spans="1:159" x14ac:dyDescent="0.25">
      <c r="A119">
        <v>860</v>
      </c>
      <c r="B119">
        <f>'Input spectra'!B118</f>
        <v>0</v>
      </c>
      <c r="C119">
        <f>C$2*EXP(- C$1 * ($B119*_c+'Input spectra'!$Q118))</f>
        <v>2.0653927966864227E-2</v>
      </c>
      <c r="D119">
        <f>D$2*EXP(- D$1 * ($B119*_c+'Input spectra'!$Q118))</f>
        <v>2.0410075246033683E-2</v>
      </c>
      <c r="E119">
        <f>E$2*EXP(- E$1 * ($B119*_c+'Input spectra'!$Q118))</f>
        <v>2.0168016164200508E-2</v>
      </c>
      <c r="F119">
        <f>F$2*EXP(- F$1 * ($B119*_c+'Input spectra'!$Q118))</f>
        <v>1.9927739437726591E-2</v>
      </c>
      <c r="G119">
        <f>G$2*EXP(- G$1 * ($B119*_c+'Input spectra'!$Q118))</f>
        <v>1.9689233848567193E-2</v>
      </c>
      <c r="H119">
        <f>H$2*EXP(- H$1 * ($B119*_c+'Input spectra'!$Q118))</f>
        <v>1.9452488243907447E-2</v>
      </c>
      <c r="I119">
        <f>I$2*EXP(- I$1 * ($B119*_c+'Input spectra'!$Q118))</f>
        <v>1.921749153580082E-2</v>
      </c>
      <c r="J119">
        <f>J$2*EXP(- J$1 * ($B119*_c+'Input spectra'!$Q118))</f>
        <v>1.8984232700809445E-2</v>
      </c>
      <c r="K119">
        <f>K$2*EXP(- K$1 * ($B119*_c+'Input spectra'!$Q118))</f>
        <v>1.8752700779646501E-2</v>
      </c>
      <c r="L119">
        <f>L$2*EXP(- L$1 * ($B119*_c+'Input spectra'!$Q118))</f>
        <v>1.8522884876820408E-2</v>
      </c>
      <c r="M119">
        <f>M$2*EXP(- M$1 * ($B119*_c+'Input spectra'!$Q118))</f>
        <v>1.8294774160280993E-2</v>
      </c>
      <c r="N119">
        <f>N$2*EXP(- N$1 * ($B119*_c+'Input spectra'!$Q118))</f>
        <v>1.8068357861067523E-2</v>
      </c>
      <c r="O119">
        <f>O$2*EXP(- O$1 * ($B119*_c+'Input spectra'!$Q118))</f>
        <v>1.7843625272958651E-2</v>
      </c>
      <c r="P119">
        <f>P$2*EXP(- P$1 * ($B119*_c+'Input spectra'!$Q118))</f>
        <v>1.7620565752124243E-2</v>
      </c>
      <c r="Q119">
        <f>Q$2*EXP(- Q$1 * ($B119*_c+'Input spectra'!$Q118))</f>
        <v>1.7399168716779038E-2</v>
      </c>
      <c r="R119">
        <f>R$2*EXP(- R$1 * ($B119*_c+'Input spectra'!$Q118))</f>
        <v>1.7179423646838228E-2</v>
      </c>
      <c r="S119">
        <f>S$2*EXP(- S$1 * ($B119*_c+'Input spectra'!$Q118))</f>
        <v>1.6961320083574847E-2</v>
      </c>
      <c r="T119">
        <f>T$2*EXP(- T$1 * ($B119*_c+'Input spectra'!$Q118))</f>
        <v>1.6744847629279001E-2</v>
      </c>
      <c r="U119">
        <f>U$2*EXP(- U$1 * ($B119*_c+'Input spectra'!$Q118))</f>
        <v>1.6529995946918955E-2</v>
      </c>
      <c r="V119">
        <f>V$2*EXP(- V$1 * ($B119*_c+'Input spectra'!$Q118))</f>
        <v>1.6316754759804021E-2</v>
      </c>
      <c r="W119">
        <f>W$2*EXP(- W$1 * ($B119*_c+'Input spectra'!$Q118))</f>
        <v>1.6105113851249263E-2</v>
      </c>
      <c r="X119">
        <f>X$2*EXP(- X$1 * ($B119*_c+'Input spectra'!$Q118))</f>
        <v>1.5895063064242015E-2</v>
      </c>
      <c r="Y119">
        <f>Y$2*EXP(- Y$1 * ($B119*_c+'Input spectra'!$Q118))</f>
        <v>1.5686592301110181E-2</v>
      </c>
      <c r="Z119">
        <f>Z$2*EXP(- Z$1 * ($B119*_c+'Input spectra'!$Q118))</f>
        <v>1.5479691523192304E-2</v>
      </c>
      <c r="AA119">
        <f>AA$2*EXP(- AA$1 * ($B119*_c+'Input spectra'!$Q118))</f>
        <v>1.5274350750509463E-2</v>
      </c>
      <c r="AB119">
        <f>AB$2*EXP(- AB$1 * ($B119*_c+'Input spectra'!$Q118))</f>
        <v>1.5070560061438872E-2</v>
      </c>
      <c r="AC119">
        <f>AC$2*EXP(- AC$1 * ($B119*_c+'Input spectra'!$Q118))</f>
        <v>1.4868309592389266E-2</v>
      </c>
      <c r="AD119">
        <f>AD$2*EXP(- AD$1 * ($B119*_c+'Input spectra'!$Q118))</f>
        <v>1.4667589537478041E-2</v>
      </c>
      <c r="AE119">
        <f>AE$2*EXP(- AE$1 * ($B119*_c+'Input spectra'!$Q118))</f>
        <v>1.4468390148210124E-2</v>
      </c>
      <c r="AF119">
        <f>AF$2*EXP(- AF$1 * ($B119*_c+'Input spectra'!$Q118))</f>
        <v>1.4270701733158543E-2</v>
      </c>
      <c r="AG119">
        <f>AG$2*EXP(- AG$1 * ($B119*_c+'Input spectra'!$Q118))</f>
        <v>1.4074514657646768E-2</v>
      </c>
      <c r="AH119">
        <f>AH$2*EXP(- AH$1 * ($B119*_c+'Input spectra'!$Q118))</f>
        <v>1.3879819343432733E-2</v>
      </c>
      <c r="AI119">
        <f>AI$2*EXP(- AI$1 * ($B119*_c+'Input spectra'!$Q118))</f>
        <v>1.3686606268394554E-2</v>
      </c>
      <c r="AJ119">
        <f>AJ$2*EXP(- AJ$1 * ($B119*_c+'Input spectra'!$Q118))</f>
        <v>1.3494865966217941E-2</v>
      </c>
      <c r="AK119">
        <f>AK$2*EXP(- AK$1 * ($B119*_c+'Input spectra'!$Q118))</f>
        <v>1.3304589026085323E-2</v>
      </c>
      <c r="AL119">
        <f>AL$2*EXP(- AL$1 * ($B119*_c+'Input spectra'!$Q118))</f>
        <v>1.311576609236661E-2</v>
      </c>
      <c r="AM119">
        <f>AM$2*EXP(- AM$1 * ($B119*_c+'Input spectra'!$Q118))</f>
        <v>1.2928387864311636E-2</v>
      </c>
      <c r="AN119">
        <f>AN$2*EXP(- AN$1 * ($B119*_c+'Input spectra'!$Q118))</f>
        <v>1.2742445095744261E-2</v>
      </c>
      <c r="AO119">
        <f>AO$2*EXP(- AO$1 * ($B119*_c+'Input spectra'!$Q118))</f>
        <v>1.2557928594758126E-2</v>
      </c>
      <c r="AP119">
        <f>AP$2*EXP(- AP$1 * ($B119*_c+'Input spectra'!$Q118))</f>
        <v>1.2374829223414026E-2</v>
      </c>
      <c r="AQ119">
        <f>AQ$2*EXP(- AQ$1 * ($B119*_c+'Input spectra'!$Q118))</f>
        <v>1.2193137897438944E-2</v>
      </c>
      <c r="AR119">
        <f>AR$2*EXP(- AR$1 * ($B119*_c+'Input spectra'!$Q118))</f>
        <v>1.201284558592669E-2</v>
      </c>
      <c r="AS119">
        <f>AS$2*EXP(- AS$1 * ($B119*_c+'Input spectra'!$Q118))</f>
        <v>1.1833943311040139E-2</v>
      </c>
      <c r="AT119">
        <f>AT$2*EXP(- AT$1 * ($B119*_c+'Input spectra'!$Q118))</f>
        <v>1.1656422147715123E-2</v>
      </c>
      <c r="AU119">
        <f>AU$2*EXP(- AU$1 * ($B119*_c+'Input spectra'!$Q118))</f>
        <v>1.1480273223365858E-2</v>
      </c>
      <c r="AV119">
        <f>AV$2*EXP(- AV$1 * ($B119*_c+'Input spectra'!$Q118))</f>
        <v>1.1305487717592015E-2</v>
      </c>
      <c r="AW119">
        <f>AW$2*EXP(- AW$1 * ($B119*_c+'Input spectra'!$Q118))</f>
        <v>1.004887020163322E-2</v>
      </c>
      <c r="AX119">
        <f>AX$2*EXP(- AX$1 * ($B119*_c+'Input spectra'!$Q118))</f>
        <v>8.5856930411293102E-3</v>
      </c>
      <c r="AY119">
        <f>AY$2*EXP(- AY$1 * ($B119*_c+'Input spectra'!$Q118))</f>
        <v>7.7280252656139539E-3</v>
      </c>
      <c r="AZ119">
        <f>AZ$2*EXP(- AZ$1 * ($B119*_c+'Input spectra'!$Q118))</f>
        <v>7.0783738502651341E-3</v>
      </c>
      <c r="BA119">
        <f>BA$2*EXP(- BA$1 * ($B119*_c+'Input spectra'!$Q118))</f>
        <v>6.5475600948054482E-3</v>
      </c>
      <c r="BB119">
        <f>BB$2*EXP(- BB$1 * ($B119*_c+'Input spectra'!$Q118))</f>
        <v>6.0969266333386739E-3</v>
      </c>
      <c r="BC119">
        <f>BC$2*EXP(- BC$1 * ($B119*_c+'Input spectra'!$Q118))</f>
        <v>5.7052909979863542E-3</v>
      </c>
      <c r="BD119">
        <f>BD$2*EXP(- BD$1 * ($B119*_c+'Input spectra'!$Q118))</f>
        <v>5.3594478014517485E-3</v>
      </c>
      <c r="BE119">
        <f>BE$2*EXP(- BE$1 * ($B119*_c+'Input spectra'!$Q118))</f>
        <v>5.0504557375381735E-3</v>
      </c>
      <c r="BF119">
        <f>BF$2*EXP(- BF$1 * ($B119*_c+'Input spectra'!$Q118))</f>
        <v>4.7719023267907938E-3</v>
      </c>
      <c r="BG119">
        <f>BG$2*EXP(- BG$1 * ($B119*_c+'Input spectra'!$Q118))</f>
        <v>4.5189900721187698E-3</v>
      </c>
      <c r="BH119">
        <f>BH$2*EXP(- BH$1 * ($B119*_c+'Input spectra'!$Q118))</f>
        <v>4.2880117848044354E-3</v>
      </c>
      <c r="BI119">
        <f>BI$2*EXP(- BI$1 * ($B119*_c+'Input spectra'!$Q118))</f>
        <v>4.0760289019749979E-3</v>
      </c>
      <c r="BJ119">
        <f>BJ$2*EXP(- BJ$1 * ($B119*_c+'Input spectra'!$Q118))</f>
        <v>3.8806637869905252E-3</v>
      </c>
      <c r="BK119">
        <f>BK$2*EXP(- BK$1 * ($B119*_c+'Input spectra'!$Q118))</f>
        <v>3.6999598921229324E-3</v>
      </c>
      <c r="BL119">
        <f>BL$2*EXP(- BL$1 * ($B119*_c+'Input spectra'!$Q118))</f>
        <v>3.532284299007012E-3</v>
      </c>
      <c r="BM119">
        <f>BM$2*EXP(- BM$1 * ($B119*_c+'Input spectra'!$Q118))</f>
        <v>3.3762577937453751E-3</v>
      </c>
      <c r="BN119">
        <f>BN$2*EXP(- BN$1 * ($B119*_c+'Input spectra'!$Q118))</f>
        <v>3.2307034426485148E-3</v>
      </c>
      <c r="BO119">
        <f>BO$2*EXP(- BO$1 * ($B119*_c+'Input spectra'!$Q118))</f>
        <v>3.0946079609282455E-3</v>
      </c>
      <c r="BP119">
        <f>BP$2*EXP(- BP$1 * ($B119*_c+'Input spectra'!$Q118))</f>
        <v>2.9670921504672894E-3</v>
      </c>
      <c r="BQ119">
        <f>BQ$2*EXP(- BQ$1 * ($B119*_c+'Input spectra'!$Q118))</f>
        <v>2.8473879082095482E-3</v>
      </c>
      <c r="BR119">
        <f>BR$2*EXP(- BR$1 * ($B119*_c+'Input spectra'!$Q118))</f>
        <v>2.7348200872303378E-3</v>
      </c>
      <c r="BS119">
        <f>BS$2*EXP(- BS$1 * ($B119*_c+'Input spectra'!$Q118))</f>
        <v>2.6287920032813262E-3</v>
      </c>
      <c r="BT119">
        <f>BT$2*EXP(- BT$1 * ($B119*_c+'Input spectra'!$Q118))</f>
        <v>2.5287737219107922E-3</v>
      </c>
      <c r="BU119">
        <f>BU$2*EXP(- BU$1 * ($B119*_c+'Input spectra'!$Q118))</f>
        <v>2.4342924956456814E-3</v>
      </c>
      <c r="BV119">
        <f>BV$2*EXP(- BV$1 * ($B119*_c+'Input spectra'!$Q118))</f>
        <v>2.3449248843326739E-3</v>
      </c>
      <c r="BW119">
        <f>BW$2*EXP(- BW$1 * ($B119*_c+'Input spectra'!$Q118))</f>
        <v>2.2602902079485198E-3</v>
      </c>
      <c r="BX119">
        <f>BX$2*EXP(- BX$1 * ($B119*_c+'Input spectra'!$Q118))</f>
        <v>2.1800450650524827E-3</v>
      </c>
      <c r="BY119">
        <f>BY$2*EXP(- BY$1 * ($B119*_c+'Input spectra'!$Q118))</f>
        <v>2.1038787114516012E-3</v>
      </c>
      <c r="BZ119">
        <f>BZ$2*EXP(- BZ$1 * ($B119*_c+'Input spectra'!$Q118))</f>
        <v>2.0315091391987336E-3</v>
      </c>
      <c r="CA119">
        <f>CA$2*EXP(- CA$1 * ($B119*_c+'Input spectra'!$Q118))</f>
        <v>1.9626797302484552E-3</v>
      </c>
      <c r="CB119">
        <f>CB$2*EXP(- CB$1 * ($B119*_c+'Input spectra'!$Q118))</f>
        <v>1.8971563850717593E-3</v>
      </c>
      <c r="CC119">
        <f>CC$2*EXP(- CC$1 * ($B119*_c+'Input spectra'!$Q118))</f>
        <v>1.8347250464627303E-3</v>
      </c>
      <c r="CD119">
        <f>CD$2*EXP(- CD$1 * ($B119*_c+'Input spectra'!$Q118))</f>
        <v>1.7751895542128854E-3</v>
      </c>
      <c r="CE119">
        <f>CE$2*EXP(- CE$1 * ($B119*_c+'Input spectra'!$Q118))</f>
        <v>1.7183697784004942E-3</v>
      </c>
      <c r="CF119">
        <f>CF$2*EXP(- CF$1 * ($B119*_c+'Input spectra'!$Q118))</f>
        <v>1.6640999885577463E-3</v>
      </c>
      <c r="CG119">
        <f>CG$2*EXP(- CG$1 * ($B119*_c+'Input spectra'!$Q118))</f>
        <v>1.6122274235379674E-3</v>
      </c>
      <c r="CH119">
        <f>CH$2*EXP(- CH$1 * ($B119*_c+'Input spectra'!$Q118))</f>
        <v>1.5626110329542186E-3</v>
      </c>
      <c r="CI119">
        <f>CI$2*EXP(- CI$1 * ($B119*_c+'Input spectra'!$Q118))</f>
        <v>1.5151203659345006E-3</v>
      </c>
      <c r="CJ119">
        <f>CJ$2*EXP(- CJ$1 * ($B119*_c+'Input spectra'!$Q118))</f>
        <v>1.4696345868909476E-3</v>
      </c>
      <c r="CK119">
        <f>CK$2*EXP(- CK$1 * ($B119*_c+'Input spectra'!$Q118))</f>
        <v>1.4260416012245776E-3</v>
      </c>
      <c r="CL119">
        <f>CL$2*EXP(- CL$1 * ($B119*_c+'Input spectra'!$Q118))</f>
        <v>1.384237276532459E-3</v>
      </c>
      <c r="CM119">
        <f>CM$2*EXP(- CM$1 * ($B119*_c+'Input spectra'!$Q118))</f>
        <v>1.3441247470661324E-3</v>
      </c>
      <c r="CN119">
        <f>CN$2*EXP(- CN$1 * ($B119*_c+'Input spectra'!$Q118))</f>
        <v>1.3056137909991062E-3</v>
      </c>
      <c r="CO119">
        <f>CO$2*EXP(- CO$1 * ($B119*_c+'Input spectra'!$Q118))</f>
        <v>1.2686202715681831E-3</v>
      </c>
      <c r="CP119">
        <f>CP$2*EXP(- CP$1 * ($B119*_c+'Input spectra'!$Q118))</f>
        <v>1.2330656344144537E-3</v>
      </c>
      <c r="CQ119">
        <f>CQ$2*EXP(- CQ$1 * ($B119*_c+'Input spectra'!$Q118))</f>
        <v>7.9378953474903145E-4</v>
      </c>
      <c r="CR119">
        <f>CR$2*EXP(- CR$1 * ($B119*_c+'Input spectra'!$Q118))</f>
        <v>5.1551144562493958E-4</v>
      </c>
      <c r="CS119">
        <f>CS$2*EXP(- CS$1 * ($B119*_c+'Input spectra'!$Q118))</f>
        <v>3.5696496051827254E-4</v>
      </c>
      <c r="CT119">
        <f>CT$2*EXP(- CT$1 * ($B119*_c+'Input spectra'!$Q118))</f>
        <v>2.482934739283484E-4</v>
      </c>
      <c r="CU119">
        <f>CU$2*EXP(- CU$1 * ($B119*_c+'Input spectra'!$Q118))</f>
        <v>1.6951434202648006E-4</v>
      </c>
      <c r="CV119">
        <f>CV$2*EXP(- CV$1 * ($B119*_c+'Input spectra'!$Q118))</f>
        <v>1.1141576456589598E-4</v>
      </c>
      <c r="CW119">
        <f>CW$2*EXP(- CW$1 * ($B119*_c+'Input spectra'!$Q118))</f>
        <v>6.8797826324561089E-5</v>
      </c>
      <c r="CX119">
        <f>CX$2*EXP(- CX$1 * ($B119*_c+'Input spectra'!$Q118))</f>
        <v>3.8359126814951745E-5</v>
      </c>
      <c r="CY119">
        <f>CY$2*EXP(- CY$1 * ($B119*_c+'Input spectra'!$Q118))</f>
        <v>1.7834237855372279E-5</v>
      </c>
      <c r="CZ119">
        <f>CZ$2*EXP(- CZ$1 * ($B119*_c+'Input spectra'!$Q118))</f>
        <v>5.5800705212629913E-6</v>
      </c>
      <c r="DA119">
        <f>DA$2*EXP(- DA$1 * ($B119*_c+'Input spectra'!$Q118))</f>
        <v>3.5440674699044733E-7</v>
      </c>
      <c r="DB119">
        <f>DB$2*EXP(- DB$1 * ($B119*_c+'Input spectra'!$Q118))</f>
        <v>0</v>
      </c>
      <c r="DC119">
        <f>DC$2*EXP(- DC$1 * ($B119*_c+'Input spectra'!$Q118))</f>
        <v>0</v>
      </c>
      <c r="DD119">
        <f>DD$2*EXP(- DD$1 * ($B119*_c+'Input spectra'!$Q118))</f>
        <v>0</v>
      </c>
      <c r="DE119">
        <f>DE$2*EXP(- DE$1 * ($B119*_c+'Input spectra'!$Q118))</f>
        <v>0</v>
      </c>
      <c r="DF119">
        <f>DF$2*EXP(- DF$1 * ($B119*_c+'Input spectra'!$Q118))</f>
        <v>0</v>
      </c>
      <c r="DG119">
        <f>DG$2*EXP(- DG$1 * ($B119*_c+'Input spectra'!$Q118))</f>
        <v>0</v>
      </c>
      <c r="DH119">
        <f>DH$2*EXP(- DH$1 * ($B119*_c+'Input spectra'!$Q118))</f>
        <v>0</v>
      </c>
      <c r="DI119">
        <f>DI$2*EXP(- DI$1 * ($B119*_c+'Input spectra'!$Q118))</f>
        <v>0</v>
      </c>
      <c r="DJ119">
        <f>DJ$2*EXP(- DJ$1 * ($B119*_c+'Input spectra'!$Q118))</f>
        <v>0</v>
      </c>
      <c r="DK119">
        <f>DK$2*EXP(- DK$1 * ($B119*_c+'Input spectra'!$Q118))</f>
        <v>0</v>
      </c>
      <c r="DL119">
        <f>DL$2*EXP(- DL$1 * ($B119*_c+'Input spectra'!$Q118))</f>
        <v>0</v>
      </c>
      <c r="DM119">
        <f>DM$2*EXP(- DM$1 * ($B119*_c+'Input spectra'!$Q118))</f>
        <v>0</v>
      </c>
      <c r="DN119">
        <f>DN$2*EXP(- DN$1 * ($B119*_c+'Input spectra'!$Q118))</f>
        <v>0</v>
      </c>
      <c r="DO119">
        <f>DO$2*EXP(- DO$1 * ($B119*_c+'Input spectra'!$Q118))</f>
        <v>0</v>
      </c>
      <c r="DP119">
        <f>DP$2*EXP(- DP$1 * ($B119*_c+'Input spectra'!$Q118))</f>
        <v>0</v>
      </c>
      <c r="DQ119">
        <f>DQ$2*EXP(- DQ$1 * ($B119*_c+'Input spectra'!$Q118))</f>
        <v>0</v>
      </c>
      <c r="DR119">
        <f>DR$2*EXP(- DR$1 * ($B119*_c+'Input spectra'!$Q118))</f>
        <v>0</v>
      </c>
      <c r="DS119">
        <f>DS$2*EXP(- DS$1 * ($B119*_c+'Input spectra'!$Q118))</f>
        <v>0</v>
      </c>
      <c r="DT119">
        <f>DT$2*EXP(- DT$1 * ($B119*_c+'Input spectra'!$Q118))</f>
        <v>0</v>
      </c>
      <c r="DU119">
        <f>DU$2*EXP(- DU$1 * ($B119*_c+'Input spectra'!$Q118))</f>
        <v>0</v>
      </c>
      <c r="DV119">
        <f>DV$2*EXP(- DV$1 * ($B119*_c+'Input spectra'!$Q118))</f>
        <v>0</v>
      </c>
      <c r="DW119">
        <f>DW$2*EXP(- DW$1 * ($B119*_c+'Input spectra'!$Q118))</f>
        <v>0</v>
      </c>
      <c r="DX119">
        <f>DX$2*EXP(- DX$1 * ($B119*_c+'Input spectra'!$Q118))</f>
        <v>0</v>
      </c>
      <c r="DY119">
        <f>DY$2*EXP(- DY$1 * ($B119*_c+'Input spectra'!$Q118))</f>
        <v>0</v>
      </c>
      <c r="DZ119">
        <f>DZ$2*EXP(- DZ$1 * ($B119*_c+'Input spectra'!$Q118))</f>
        <v>0</v>
      </c>
      <c r="EA119">
        <f>EA$2*EXP(- EA$1 * ($B119*_c+'Input spectra'!$Q118))</f>
        <v>0</v>
      </c>
      <c r="EB119">
        <f>EB$2*EXP(- EB$1 * ($B119*_c+'Input spectra'!$Q118))</f>
        <v>0</v>
      </c>
      <c r="EC119">
        <f>EC$2*EXP(- EC$1 * ($B119*_c+'Input spectra'!$Q118))</f>
        <v>0</v>
      </c>
      <c r="ED119">
        <f>ED$2*EXP(- ED$1 * ($B119*_c+'Input spectra'!$Q118))</f>
        <v>0</v>
      </c>
      <c r="EE119">
        <f>EE$2*EXP(- EE$1 * ($B119*_c+'Input spectra'!$Q118))</f>
        <v>0</v>
      </c>
      <c r="EF119">
        <f>EF$2*EXP(- EF$1 * ($B119*_c+'Input spectra'!$Q118))</f>
        <v>0</v>
      </c>
      <c r="EG119">
        <f>EG$2*EXP(- EG$1 * ($B119*_c+'Input spectra'!$Q118))</f>
        <v>0</v>
      </c>
      <c r="EH119">
        <f>EH$2*EXP(- EH$1 * ($B119*_c+'Input spectra'!$Q118))</f>
        <v>0</v>
      </c>
      <c r="EI119">
        <f>EI$2*EXP(- EI$1 * ($B119*_c+'Input spectra'!$Q118))</f>
        <v>0</v>
      </c>
      <c r="EJ119">
        <f>EJ$2*EXP(- EJ$1 * ($B119*_c+'Input spectra'!$Q118))</f>
        <v>0</v>
      </c>
      <c r="EK119">
        <f>EK$2*EXP(- EK$1 * ($B119*_c+'Input spectra'!$Q118))</f>
        <v>0</v>
      </c>
      <c r="EL119">
        <f>EL$2*EXP(- EL$1 * ($B119*_c+'Input spectra'!$Q118))</f>
        <v>0</v>
      </c>
      <c r="EM119">
        <f>EM$2*EXP(- EM$1 * ($B119*_c+'Input spectra'!$Q118))</f>
        <v>0</v>
      </c>
      <c r="EN119">
        <f>EN$2*EXP(- EN$1 * ($B119*_c+'Input spectra'!$Q118))</f>
        <v>0</v>
      </c>
      <c r="EO119">
        <f>EO$2*EXP(- EO$1 * ($B119*_c+'Input spectra'!$Q118))</f>
        <v>0</v>
      </c>
      <c r="EP119">
        <f>EP$2*EXP(- EP$1 * ($B119*_c+'Input spectra'!$Q118))</f>
        <v>0</v>
      </c>
      <c r="EQ119">
        <f>EQ$2*EXP(- EQ$1 * ($B119*_c+'Input spectra'!$Q118))</f>
        <v>0</v>
      </c>
      <c r="ER119">
        <f>ER$2*EXP(- ER$1 * ($B119*_c+'Input spectra'!$Q118))</f>
        <v>0</v>
      </c>
      <c r="ES119">
        <f>ES$2*EXP(- ES$1 * ($B119*_c+'Input spectra'!$Q118))</f>
        <v>0</v>
      </c>
      <c r="ET119">
        <f>ET$2*EXP(- ET$1 * ($B119*_c+'Input spectra'!$Q118))</f>
        <v>0</v>
      </c>
      <c r="EU119">
        <f>EU$2*EXP(- EU$1 * ($B119*_c+'Input spectra'!$Q118))</f>
        <v>0</v>
      </c>
      <c r="EV119">
        <f>EV$2*EXP(- EV$1 * ($B119*_c+'Input spectra'!$Q118))</f>
        <v>0</v>
      </c>
      <c r="EW119">
        <f>EW$2*EXP(- EW$1 * ($B119*_c+'Input spectra'!$Q118))</f>
        <v>0</v>
      </c>
      <c r="EY119">
        <f t="shared" si="1"/>
        <v>0.87819764187180649</v>
      </c>
      <c r="FB119">
        <f>(1-EXP(-(B119*_c+'Input spectra'!$Q118)*_t))/2</f>
        <v>1.1289713908883614E-2</v>
      </c>
      <c r="FC119">
        <f>LN(1-FB119)/(-(B119*_c+'Input spectra'!$Q118))</f>
        <v>0.24857264061353532</v>
      </c>
    </row>
    <row r="120" spans="1:159" x14ac:dyDescent="0.25">
      <c r="A120">
        <v>865</v>
      </c>
      <c r="B120">
        <f>'Input spectra'!B119</f>
        <v>0</v>
      </c>
      <c r="C120">
        <f>C$2*EXP(- C$1 * ($B120*_c+'Input spectra'!$Q119))</f>
        <v>2.0653927966864227E-2</v>
      </c>
      <c r="D120">
        <f>D$2*EXP(- D$1 * ($B120*_c+'Input spectra'!$Q119))</f>
        <v>2.0410306285174797E-2</v>
      </c>
      <c r="E120">
        <f>E$2*EXP(- E$1 * ($B120*_c+'Input spectra'!$Q119))</f>
        <v>2.0168472764918472E-2</v>
      </c>
      <c r="F120">
        <f>F$2*EXP(- F$1 * ($B120*_c+'Input spectra'!$Q119))</f>
        <v>1.9928416182892834E-2</v>
      </c>
      <c r="G120">
        <f>G$2*EXP(- G$1 * ($B120*_c+'Input spectra'!$Q119))</f>
        <v>1.9690125380982245E-2</v>
      </c>
      <c r="H120">
        <f>H$2*EXP(- H$1 * ($B120*_c+'Input spectra'!$Q119))</f>
        <v>1.9453589265798033E-2</v>
      </c>
      <c r="I120">
        <f>I$2*EXP(- I$1 * ($B120*_c+'Input spectra'!$Q119))</f>
        <v>1.9218796808320594E-2</v>
      </c>
      <c r="J120">
        <f>J$2*EXP(- J$1 * ($B120*_c+'Input spectra'!$Q119))</f>
        <v>1.8985737043543383E-2</v>
      </c>
      <c r="K120">
        <f>K$2*EXP(- K$1 * ($B120*_c+'Input spectra'!$Q119))</f>
        <v>1.875439907011886E-2</v>
      </c>
      <c r="L120">
        <f>L$2*EXP(- L$1 * ($B120*_c+'Input spectra'!$Q119))</f>
        <v>1.85247720500063E-2</v>
      </c>
      <c r="M120">
        <f>M$2*EXP(- M$1 * ($B120*_c+'Input spectra'!$Q119))</f>
        <v>1.8296845208121491E-2</v>
      </c>
      <c r="N120">
        <f>N$2*EXP(- N$1 * ($B120*_c+'Input spectra'!$Q119))</f>
        <v>1.8070607831988311E-2</v>
      </c>
      <c r="O120">
        <f>O$2*EXP(- O$1 * ($B120*_c+'Input spectra'!$Q119))</f>
        <v>1.78460492713922E-2</v>
      </c>
      <c r="P120">
        <f>P$2*EXP(- P$1 * ($B120*_c+'Input spectra'!$Q119))</f>
        <v>1.7623158938035434E-2</v>
      </c>
      <c r="Q120">
        <f>Q$2*EXP(- Q$1 * ($B120*_c+'Input spectra'!$Q119))</f>
        <v>1.7401926305194288E-2</v>
      </c>
      <c r="R120">
        <f>R$2*EXP(- R$1 * ($B120*_c+'Input spectra'!$Q119))</f>
        <v>1.7182340907378031E-2</v>
      </c>
      <c r="S120">
        <f>S$2*EXP(- S$1 * ($B120*_c+'Input spectra'!$Q119))</f>
        <v>1.6964392339989746E-2</v>
      </c>
      <c r="T120">
        <f>T$2*EXP(- T$1 * ($B120*_c+'Input spectra'!$Q119))</f>
        <v>1.6748070258988942E-2</v>
      </c>
      <c r="U120">
        <f>U$2*EXP(- U$1 * ($B120*_c+'Input spectra'!$Q119))</f>
        <v>1.6533364380556029E-2</v>
      </c>
      <c r="V120">
        <f>V$2*EXP(- V$1 * ($B120*_c+'Input spectra'!$Q119))</f>
        <v>1.6320264480758535E-2</v>
      </c>
      <c r="W120">
        <f>W$2*EXP(- W$1 * ($B120*_c+'Input spectra'!$Q119))</f>
        <v>1.6108760395219163E-2</v>
      </c>
      <c r="X120">
        <f>X$2*EXP(- X$1 * ($B120*_c+'Input spectra'!$Q119))</f>
        <v>1.5898842018785591E-2</v>
      </c>
      <c r="Y120">
        <f>Y$2*EXP(- Y$1 * ($B120*_c+'Input spectra'!$Q119))</f>
        <v>1.5690499305202055E-2</v>
      </c>
      <c r="Z120">
        <f>Z$2*EXP(- Z$1 * ($B120*_c+'Input spectra'!$Q119))</f>
        <v>1.5483722266782709E-2</v>
      </c>
      <c r="AA120">
        <f>AA$2*EXP(- AA$1 * ($B120*_c+'Input spectra'!$Q119))</f>
        <v>1.5278500974086713E-2</v>
      </c>
      <c r="AB120">
        <f>AB$2*EXP(- AB$1 * ($B120*_c+'Input spectra'!$Q119))</f>
        <v>1.5074825555595094E-2</v>
      </c>
      <c r="AC120">
        <f>AC$2*EXP(- AC$1 * ($B120*_c+'Input spectra'!$Q119))</f>
        <v>1.4872686197389295E-2</v>
      </c>
      <c r="AD120">
        <f>AD$2*EXP(- AD$1 * ($B120*_c+'Input spectra'!$Q119))</f>
        <v>1.4672073142831513E-2</v>
      </c>
      <c r="AE120">
        <f>AE$2*EXP(- AE$1 * ($B120*_c+'Input spectra'!$Q119))</f>
        <v>1.4472976692246699E-2</v>
      </c>
      <c r="AF120">
        <f>AF$2*EXP(- AF$1 * ($B120*_c+'Input spectra'!$Q119))</f>
        <v>1.4275387202606281E-2</v>
      </c>
      <c r="AG120">
        <f>AG$2*EXP(- AG$1 * ($B120*_c+'Input spectra'!$Q119))</f>
        <v>1.4079295087213605E-2</v>
      </c>
      <c r="AH120">
        <f>AH$2*EXP(- AH$1 * ($B120*_c+'Input spectra'!$Q119))</f>
        <v>1.3884690815391044E-2</v>
      </c>
      <c r="AI120">
        <f>AI$2*EXP(- AI$1 * ($B120*_c+'Input spectra'!$Q119))</f>
        <v>1.3691564912168792E-2</v>
      </c>
      <c r="AJ120">
        <f>AJ$2*EXP(- AJ$1 * ($B120*_c+'Input spectra'!$Q119))</f>
        <v>1.3499907957975323E-2</v>
      </c>
      <c r="AK120">
        <f>AK$2*EXP(- AK$1 * ($B120*_c+'Input spectra'!$Q119))</f>
        <v>1.3309710588329542E-2</v>
      </c>
      <c r="AL120">
        <f>AL$2*EXP(- AL$1 * ($B120*_c+'Input spectra'!$Q119))</f>
        <v>1.3120963493534553E-2</v>
      </c>
      <c r="AM120">
        <f>AM$2*EXP(- AM$1 * ($B120*_c+'Input spectra'!$Q119))</f>
        <v>1.2933657418373091E-2</v>
      </c>
      <c r="AN120">
        <f>AN$2*EXP(- AN$1 * ($B120*_c+'Input spectra'!$Q119))</f>
        <v>1.27477831618046E-2</v>
      </c>
      <c r="AO120">
        <f>AO$2*EXP(- AO$1 * ($B120*_c+'Input spectra'!$Q119))</f>
        <v>1.2563331576663919E-2</v>
      </c>
      <c r="AP120">
        <f>AP$2*EXP(- AP$1 * ($B120*_c+'Input spectra'!$Q119))</f>
        <v>1.2380293569361591E-2</v>
      </c>
      <c r="AQ120">
        <f>AQ$2*EXP(- AQ$1 * ($B120*_c+'Input spectra'!$Q119))</f>
        <v>1.2198660099585812E-2</v>
      </c>
      <c r="AR120">
        <f>AR$2*EXP(- AR$1 * ($B120*_c+'Input spectra'!$Q119))</f>
        <v>1.2018422180005945E-2</v>
      </c>
      <c r="AS120">
        <f>AS$2*EXP(- AS$1 * ($B120*_c+'Input spectra'!$Q119))</f>
        <v>1.1839570875977631E-2</v>
      </c>
      <c r="AT120">
        <f>AT$2*EXP(- AT$1 * ($B120*_c+'Input spectra'!$Q119))</f>
        <v>1.1662097305249539E-2</v>
      </c>
      <c r="AU120">
        <f>AU$2*EXP(- AU$1 * ($B120*_c+'Input spectra'!$Q119))</f>
        <v>1.1485992637671609E-2</v>
      </c>
      <c r="AV120">
        <f>AV$2*EXP(- AV$1 * ($B120*_c+'Input spectra'!$Q119))</f>
        <v>1.1311248094904943E-2</v>
      </c>
      <c r="AW120">
        <f>AW$2*EXP(- AW$1 * ($B120*_c+'Input spectra'!$Q119))</f>
        <v>1.0054104116346678E-2</v>
      </c>
      <c r="AX120">
        <f>AX$2*EXP(- AX$1 * ($B120*_c+'Input spectra'!$Q119))</f>
        <v>8.590262105186805E-3</v>
      </c>
      <c r="AY120">
        <f>AY$2*EXP(- AY$1 * ($B120*_c+'Input spectra'!$Q119))</f>
        <v>7.7322254297322156E-3</v>
      </c>
      <c r="AZ120">
        <f>AZ$2*EXP(- AZ$1 * ($B120*_c+'Input spectra'!$Q119))</f>
        <v>7.0823011000507681E-3</v>
      </c>
      <c r="BA120">
        <f>BA$2*EXP(- BA$1 * ($B120*_c+'Input spectra'!$Q119))</f>
        <v>6.5512669950917113E-3</v>
      </c>
      <c r="BB120">
        <f>BB$2*EXP(- BB$1 * ($B120*_c+'Input spectra'!$Q119))</f>
        <v>6.1004474629636155E-3</v>
      </c>
      <c r="BC120">
        <f>BC$2*EXP(- BC$1 * ($B120*_c+'Input spectra'!$Q119))</f>
        <v>5.7086502877540905E-3</v>
      </c>
      <c r="BD120">
        <f>BD$2*EXP(- BD$1 * ($B120*_c+'Input spectra'!$Q119))</f>
        <v>5.3626641617771451E-3</v>
      </c>
      <c r="BE120">
        <f>BE$2*EXP(- BE$1 * ($B120*_c+'Input spectra'!$Q119))</f>
        <v>5.0535438674976941E-3</v>
      </c>
      <c r="BF120">
        <f>BF$2*EXP(- BF$1 * ($B120*_c+'Input spectra'!$Q119))</f>
        <v>4.7748741839619187E-3</v>
      </c>
      <c r="BG120">
        <f>BG$2*EXP(- BG$1 * ($B120*_c+'Input spectra'!$Q119))</f>
        <v>4.5218556061495845E-3</v>
      </c>
      <c r="BH120">
        <f>BH$2*EXP(- BH$1 * ($B120*_c+'Input spectra'!$Q119))</f>
        <v>4.2907794237961082E-3</v>
      </c>
      <c r="BI120">
        <f>BI$2*EXP(- BI$1 * ($B120*_c+'Input spectra'!$Q119))</f>
        <v>4.0787058893392352E-3</v>
      </c>
      <c r="BJ120">
        <f>BJ$2*EXP(- BJ$1 * ($B120*_c+'Input spectra'!$Q119))</f>
        <v>3.8832564230723097E-3</v>
      </c>
      <c r="BK120">
        <f>BK$2*EXP(- BK$1 * ($B120*_c+'Input spectra'!$Q119))</f>
        <v>3.7024737125806902E-3</v>
      </c>
      <c r="BL120">
        <f>BL$2*EXP(- BL$1 * ($B120*_c+'Input spectra'!$Q119))</f>
        <v>3.5347242097194809E-3</v>
      </c>
      <c r="BM120">
        <f>BM$2*EXP(- BM$1 * ($B120*_c+'Input spectra'!$Q119))</f>
        <v>3.3786281749533876E-3</v>
      </c>
      <c r="BN120">
        <f>BN$2*EXP(- BN$1 * ($B120*_c+'Input spectra'!$Q119))</f>
        <v>3.2330082307781274E-3</v>
      </c>
      <c r="BO120">
        <f>BO$2*EXP(- BO$1 * ($B120*_c+'Input spectra'!$Q119))</f>
        <v>3.0968507138719441E-3</v>
      </c>
      <c r="BP120">
        <f>BP$2*EXP(- BP$1 * ($B120*_c+'Input spectra'!$Q119))</f>
        <v>2.9692761003733124E-3</v>
      </c>
      <c r="BQ120">
        <f>BQ$2*EXP(- BQ$1 * ($B120*_c+'Input spectra'!$Q119))</f>
        <v>2.8495160046811108E-3</v>
      </c>
      <c r="BR120">
        <f>BR$2*EXP(- BR$1 * ($B120*_c+'Input spectra'!$Q119))</f>
        <v>2.7368950330540738E-3</v>
      </c>
      <c r="BS120">
        <f>BS$2*EXP(- BS$1 * ($B120*_c+'Input spectra'!$Q119))</f>
        <v>2.6308162842594148E-3</v>
      </c>
      <c r="BT120">
        <f>BT$2*EXP(- BT$1 * ($B120*_c+'Input spectra'!$Q119))</f>
        <v>2.5307496319844649E-3</v>
      </c>
      <c r="BU120">
        <f>BU$2*EXP(- BU$1 * ($B120*_c+'Input spectra'!$Q119))</f>
        <v>2.4362221582184661E-3</v>
      </c>
      <c r="BV120">
        <f>BV$2*EXP(- BV$1 * ($B120*_c+'Input spectra'!$Q119))</f>
        <v>2.3468102704968016E-3</v>
      </c>
      <c r="BW120">
        <f>BW$2*EXP(- BW$1 * ($B120*_c+'Input spectra'!$Q119))</f>
        <v>2.2621331521654243E-3</v>
      </c>
      <c r="BX120">
        <f>BX$2*EXP(- BX$1 * ($B120*_c+'Input spectra'!$Q119))</f>
        <v>2.1818472787234044E-3</v>
      </c>
      <c r="BY120">
        <f>BY$2*EXP(- BY$1 * ($B120*_c+'Input spectra'!$Q119))</f>
        <v>2.1056417947266375E-3</v>
      </c>
      <c r="BZ120">
        <f>BZ$2*EXP(- BZ$1 * ($B120*_c+'Input spectra'!$Q119))</f>
        <v>2.0332345913050931E-3</v>
      </c>
      <c r="CA120">
        <f>CA$2*EXP(- CA$1 * ($B120*_c+'Input spectra'!$Q119))</f>
        <v>1.9643689585660284E-3</v>
      </c>
      <c r="CB120">
        <f>CB$2*EXP(- CB$1 * ($B120*_c+'Input spectra'!$Q119))</f>
        <v>1.8988107131427598E-3</v>
      </c>
      <c r="CC120">
        <f>CC$2*EXP(- CC$1 * ($B120*_c+'Input spectra'!$Q119))</f>
        <v>1.836345721089345E-3</v>
      </c>
      <c r="CD120">
        <f>CD$2*EXP(- CD$1 * ($B120*_c+'Input spectra'!$Q119))</f>
        <v>1.7767777517706574E-3</v>
      </c>
      <c r="CE120">
        <f>CE$2*EXP(- CE$1 * ($B120*_c+'Input spectra'!$Q119))</f>
        <v>1.7199266104740748E-3</v>
      </c>
      <c r="CF120">
        <f>CF$2*EXP(- CF$1 * ($B120*_c+'Input spectra'!$Q119))</f>
        <v>1.6656265069885114E-3</v>
      </c>
      <c r="CG120">
        <f>CG$2*EXP(- CG$1 * ($B120*_c+'Input spectra'!$Q119))</f>
        <v>1.6137246249590563E-3</v>
      </c>
      <c r="CH120">
        <f>CH$2*EXP(- CH$1 * ($B120*_c+'Input spectra'!$Q119))</f>
        <v>1.5640798628770629E-3</v>
      </c>
      <c r="CI120">
        <f>CI$2*EXP(- CI$1 * ($B120*_c+'Input spectra'!$Q119))</f>
        <v>1.5165617224414639E-3</v>
      </c>
      <c r="CJ120">
        <f>CJ$2*EXP(- CJ$1 * ($B120*_c+'Input spectra'!$Q119))</f>
        <v>1.4710493239808082E-3</v>
      </c>
      <c r="CK120">
        <f>CK$2*EXP(- CK$1 * ($B120*_c+'Input spectra'!$Q119))</f>
        <v>1.4274305318510473E-3</v>
      </c>
      <c r="CL120">
        <f>CL$2*EXP(- CL$1 * ($B120*_c+'Input spectra'!$Q119))</f>
        <v>1.3856011753704107E-3</v>
      </c>
      <c r="CM120">
        <f>CM$2*EXP(- CM$1 * ($B120*_c+'Input spectra'!$Q119))</f>
        <v>1.3454643530355804E-3</v>
      </c>
      <c r="CN120">
        <f>CN$2*EXP(- CN$1 * ($B120*_c+'Input spectra'!$Q119))</f>
        <v>1.3069298095730534E-3</v>
      </c>
      <c r="CO120">
        <f>CO$2*EXP(- CO$1 * ($B120*_c+'Input spectra'!$Q119))</f>
        <v>1.2699133768871219E-3</v>
      </c>
      <c r="CP120">
        <f>CP$2*EXP(- CP$1 * ($B120*_c+'Input spectra'!$Q119))</f>
        <v>1.2343364712274533E-3</v>
      </c>
      <c r="CQ120">
        <f>CQ$2*EXP(- CQ$1 * ($B120*_c+'Input spectra'!$Q119))</f>
        <v>7.9461663443336635E-4</v>
      </c>
      <c r="CR120">
        <f>CR$2*EXP(- CR$1 * ($B120*_c+'Input spectra'!$Q119))</f>
        <v>5.1605443130716528E-4</v>
      </c>
      <c r="CS120">
        <f>CS$2*EXP(- CS$1 * ($B120*_c+'Input spectra'!$Q119))</f>
        <v>3.5734499501242071E-4</v>
      </c>
      <c r="CT120">
        <f>CT$2*EXP(- CT$1 * ($B120*_c+'Input spectra'!$Q119))</f>
        <v>2.4856062747519186E-4</v>
      </c>
      <c r="CU120">
        <f>CU$2*EXP(- CU$1 * ($B120*_c+'Input spectra'!$Q119))</f>
        <v>1.6969865341635669E-4</v>
      </c>
      <c r="CV120">
        <f>CV$2*EXP(- CV$1 * ($B120*_c+'Input spectra'!$Q119))</f>
        <v>1.1153816848705078E-4</v>
      </c>
      <c r="CW120">
        <f>CW$2*EXP(- CW$1 * ($B120*_c+'Input spectra'!$Q119))</f>
        <v>6.8874188835859159E-5</v>
      </c>
      <c r="CX120">
        <f>CX$2*EXP(- CX$1 * ($B120*_c+'Input spectra'!$Q119))</f>
        <v>3.8402138432505519E-5</v>
      </c>
      <c r="CY120">
        <f>CY$2*EXP(- CY$1 * ($B120*_c+'Input spectra'!$Q119))</f>
        <v>1.7854437274534397E-5</v>
      </c>
      <c r="CZ120">
        <f>CZ$2*EXP(- CZ$1 * ($B120*_c+'Input spectra'!$Q119))</f>
        <v>5.5864538593469983E-6</v>
      </c>
      <c r="DA120">
        <f>DA$2*EXP(- DA$1 * ($B120*_c+'Input spectra'!$Q119))</f>
        <v>3.5481618805417457E-7</v>
      </c>
      <c r="DB120">
        <f>DB$2*EXP(- DB$1 * ($B120*_c+'Input spectra'!$Q119))</f>
        <v>0</v>
      </c>
      <c r="DC120">
        <f>DC$2*EXP(- DC$1 * ($B120*_c+'Input spectra'!$Q119))</f>
        <v>0</v>
      </c>
      <c r="DD120">
        <f>DD$2*EXP(- DD$1 * ($B120*_c+'Input spectra'!$Q119))</f>
        <v>0</v>
      </c>
      <c r="DE120">
        <f>DE$2*EXP(- DE$1 * ($B120*_c+'Input spectra'!$Q119))</f>
        <v>0</v>
      </c>
      <c r="DF120">
        <f>DF$2*EXP(- DF$1 * ($B120*_c+'Input spectra'!$Q119))</f>
        <v>0</v>
      </c>
      <c r="DG120">
        <f>DG$2*EXP(- DG$1 * ($B120*_c+'Input spectra'!$Q119))</f>
        <v>0</v>
      </c>
      <c r="DH120">
        <f>DH$2*EXP(- DH$1 * ($B120*_c+'Input spectra'!$Q119))</f>
        <v>0</v>
      </c>
      <c r="DI120">
        <f>DI$2*EXP(- DI$1 * ($B120*_c+'Input spectra'!$Q119))</f>
        <v>0</v>
      </c>
      <c r="DJ120">
        <f>DJ$2*EXP(- DJ$1 * ($B120*_c+'Input spectra'!$Q119))</f>
        <v>0</v>
      </c>
      <c r="DK120">
        <f>DK$2*EXP(- DK$1 * ($B120*_c+'Input spectra'!$Q119))</f>
        <v>0</v>
      </c>
      <c r="DL120">
        <f>DL$2*EXP(- DL$1 * ($B120*_c+'Input spectra'!$Q119))</f>
        <v>0</v>
      </c>
      <c r="DM120">
        <f>DM$2*EXP(- DM$1 * ($B120*_c+'Input spectra'!$Q119))</f>
        <v>0</v>
      </c>
      <c r="DN120">
        <f>DN$2*EXP(- DN$1 * ($B120*_c+'Input spectra'!$Q119))</f>
        <v>0</v>
      </c>
      <c r="DO120">
        <f>DO$2*EXP(- DO$1 * ($B120*_c+'Input spectra'!$Q119))</f>
        <v>0</v>
      </c>
      <c r="DP120">
        <f>DP$2*EXP(- DP$1 * ($B120*_c+'Input spectra'!$Q119))</f>
        <v>0</v>
      </c>
      <c r="DQ120">
        <f>DQ$2*EXP(- DQ$1 * ($B120*_c+'Input spectra'!$Q119))</f>
        <v>0</v>
      </c>
      <c r="DR120">
        <f>DR$2*EXP(- DR$1 * ($B120*_c+'Input spectra'!$Q119))</f>
        <v>0</v>
      </c>
      <c r="DS120">
        <f>DS$2*EXP(- DS$1 * ($B120*_c+'Input spectra'!$Q119))</f>
        <v>0</v>
      </c>
      <c r="DT120">
        <f>DT$2*EXP(- DT$1 * ($B120*_c+'Input spectra'!$Q119))</f>
        <v>0</v>
      </c>
      <c r="DU120">
        <f>DU$2*EXP(- DU$1 * ($B120*_c+'Input spectra'!$Q119))</f>
        <v>0</v>
      </c>
      <c r="DV120">
        <f>DV$2*EXP(- DV$1 * ($B120*_c+'Input spectra'!$Q119))</f>
        <v>0</v>
      </c>
      <c r="DW120">
        <f>DW$2*EXP(- DW$1 * ($B120*_c+'Input spectra'!$Q119))</f>
        <v>0</v>
      </c>
      <c r="DX120">
        <f>DX$2*EXP(- DX$1 * ($B120*_c+'Input spectra'!$Q119))</f>
        <v>0</v>
      </c>
      <c r="DY120">
        <f>DY$2*EXP(- DY$1 * ($B120*_c+'Input spectra'!$Q119))</f>
        <v>0</v>
      </c>
      <c r="DZ120">
        <f>DZ$2*EXP(- DZ$1 * ($B120*_c+'Input spectra'!$Q119))</f>
        <v>0</v>
      </c>
      <c r="EA120">
        <f>EA$2*EXP(- EA$1 * ($B120*_c+'Input spectra'!$Q119))</f>
        <v>0</v>
      </c>
      <c r="EB120">
        <f>EB$2*EXP(- EB$1 * ($B120*_c+'Input spectra'!$Q119))</f>
        <v>0</v>
      </c>
      <c r="EC120">
        <f>EC$2*EXP(- EC$1 * ($B120*_c+'Input spectra'!$Q119))</f>
        <v>0</v>
      </c>
      <c r="ED120">
        <f>ED$2*EXP(- ED$1 * ($B120*_c+'Input spectra'!$Q119))</f>
        <v>0</v>
      </c>
      <c r="EE120">
        <f>EE$2*EXP(- EE$1 * ($B120*_c+'Input spectra'!$Q119))</f>
        <v>0</v>
      </c>
      <c r="EF120">
        <f>EF$2*EXP(- EF$1 * ($B120*_c+'Input spectra'!$Q119))</f>
        <v>0</v>
      </c>
      <c r="EG120">
        <f>EG$2*EXP(- EG$1 * ($B120*_c+'Input spectra'!$Q119))</f>
        <v>0</v>
      </c>
      <c r="EH120">
        <f>EH$2*EXP(- EH$1 * ($B120*_c+'Input spectra'!$Q119))</f>
        <v>0</v>
      </c>
      <c r="EI120">
        <f>EI$2*EXP(- EI$1 * ($B120*_c+'Input spectra'!$Q119))</f>
        <v>0</v>
      </c>
      <c r="EJ120">
        <f>EJ$2*EXP(- EJ$1 * ($B120*_c+'Input spectra'!$Q119))</f>
        <v>0</v>
      </c>
      <c r="EK120">
        <f>EK$2*EXP(- EK$1 * ($B120*_c+'Input spectra'!$Q119))</f>
        <v>0</v>
      </c>
      <c r="EL120">
        <f>EL$2*EXP(- EL$1 * ($B120*_c+'Input spectra'!$Q119))</f>
        <v>0</v>
      </c>
      <c r="EM120">
        <f>EM$2*EXP(- EM$1 * ($B120*_c+'Input spectra'!$Q119))</f>
        <v>0</v>
      </c>
      <c r="EN120">
        <f>EN$2*EXP(- EN$1 * ($B120*_c+'Input spectra'!$Q119))</f>
        <v>0</v>
      </c>
      <c r="EO120">
        <f>EO$2*EXP(- EO$1 * ($B120*_c+'Input spectra'!$Q119))</f>
        <v>0</v>
      </c>
      <c r="EP120">
        <f>EP$2*EXP(- EP$1 * ($B120*_c+'Input spectra'!$Q119))</f>
        <v>0</v>
      </c>
      <c r="EQ120">
        <f>EQ$2*EXP(- EQ$1 * ($B120*_c+'Input spectra'!$Q119))</f>
        <v>0</v>
      </c>
      <c r="ER120">
        <f>ER$2*EXP(- ER$1 * ($B120*_c+'Input spectra'!$Q119))</f>
        <v>0</v>
      </c>
      <c r="ES120">
        <f>ES$2*EXP(- ES$1 * ($B120*_c+'Input spectra'!$Q119))</f>
        <v>0</v>
      </c>
      <c r="ET120">
        <f>ET$2*EXP(- ET$1 * ($B120*_c+'Input spectra'!$Q119))</f>
        <v>0</v>
      </c>
      <c r="EU120">
        <f>EU$2*EXP(- EU$1 * ($B120*_c+'Input spectra'!$Q119))</f>
        <v>0</v>
      </c>
      <c r="EV120">
        <f>EV$2*EXP(- EV$1 * ($B120*_c+'Input spectra'!$Q119))</f>
        <v>0</v>
      </c>
      <c r="EW120">
        <f>EW$2*EXP(- EW$1 * ($B120*_c+'Input spectra'!$Q119))</f>
        <v>0</v>
      </c>
      <c r="EY120">
        <f t="shared" si="1"/>
        <v>0.87847062371954698</v>
      </c>
      <c r="FB120">
        <f>(1-EXP(-(B120*_c+'Input spectra'!$Q119)*_t))/2</f>
        <v>1.1262052628928376E-2</v>
      </c>
      <c r="FC120">
        <f>LN(1-FB120)/(-(B120*_c+'Input spectra'!$Q119))</f>
        <v>0.24857617781889785</v>
      </c>
    </row>
    <row r="121" spans="1:159" x14ac:dyDescent="0.25">
      <c r="A121">
        <v>870</v>
      </c>
      <c r="B121">
        <f>'Input spectra'!B120</f>
        <v>0</v>
      </c>
      <c r="C121">
        <f>C$2*EXP(- C$1 * ($B121*_c+'Input spectra'!$Q120))</f>
        <v>2.0653927966864227E-2</v>
      </c>
      <c r="D121">
        <f>D$2*EXP(- D$1 * ($B121*_c+'Input spectra'!$Q120))</f>
        <v>2.0410298122686413E-2</v>
      </c>
      <c r="E121">
        <f>E$2*EXP(- E$1 * ($B121*_c+'Input spectra'!$Q120))</f>
        <v>2.0168456633373022E-2</v>
      </c>
      <c r="F121">
        <f>F$2*EXP(- F$1 * ($B121*_c+'Input spectra'!$Q120))</f>
        <v>1.9928392273589623E-2</v>
      </c>
      <c r="G121">
        <f>G$2*EXP(- G$1 * ($B121*_c+'Input spectra'!$Q120))</f>
        <v>1.969009388310641E-2</v>
      </c>
      <c r="H121">
        <f>H$2*EXP(- H$1 * ($B121*_c+'Input spectra'!$Q120))</f>
        <v>1.9453550366438272E-2</v>
      </c>
      <c r="I121">
        <f>I$2*EXP(- I$1 * ($B121*_c+'Input spectra'!$Q120))</f>
        <v>1.9218750692486759E-2</v>
      </c>
      <c r="J121">
        <f>J$2*EXP(- J$1 * ($B121*_c+'Input spectra'!$Q120))</f>
        <v>1.8985683894183942E-2</v>
      </c>
      <c r="K121">
        <f>K$2*EXP(- K$1 * ($B121*_c+'Input spectra'!$Q120))</f>
        <v>1.8754339068138236E-2</v>
      </c>
      <c r="L121">
        <f>L$2*EXP(- L$1 * ($B121*_c+'Input spectra'!$Q120))</f>
        <v>1.852470537428208E-2</v>
      </c>
      <c r="M121">
        <f>M$2*EXP(- M$1 * ($B121*_c+'Input spectra'!$Q120))</f>
        <v>1.8296772035521523E-2</v>
      </c>
      <c r="N121">
        <f>N$2*EXP(- N$1 * ($B121*_c+'Input spectra'!$Q120))</f>
        <v>1.8070528337387662E-2</v>
      </c>
      <c r="O121">
        <f>O$2*EXP(- O$1 * ($B121*_c+'Input spectra'!$Q120))</f>
        <v>1.7845963627689983E-2</v>
      </c>
      <c r="P121">
        <f>P$2*EXP(- P$1 * ($B121*_c+'Input spectra'!$Q120))</f>
        <v>1.7623067316171546E-2</v>
      </c>
      <c r="Q121">
        <f>Q$2*EXP(- Q$1 * ($B121*_c+'Input spectra'!$Q120))</f>
        <v>1.7401828874165991E-2</v>
      </c>
      <c r="R121">
        <f>R$2*EXP(- R$1 * ($B121*_c+'Input spectra'!$Q120))</f>
        <v>1.7182237834256431E-2</v>
      </c>
      <c r="S121">
        <f>S$2*EXP(- S$1 * ($B121*_c+'Input spectra'!$Q120))</f>
        <v>1.6964283789936141E-2</v>
      </c>
      <c r="T121">
        <f>T$2*EXP(- T$1 * ($B121*_c+'Input spectra'!$Q120))</f>
        <v>1.6747956395271064E-2</v>
      </c>
      <c r="U121">
        <f>U$2*EXP(- U$1 * ($B121*_c+'Input spectra'!$Q120))</f>
        <v>1.6533245364564148E-2</v>
      </c>
      <c r="V121">
        <f>V$2*EXP(- V$1 * ($B121*_c+'Input spectra'!$Q120))</f>
        <v>1.6320140472021464E-2</v>
      </c>
      <c r="W121">
        <f>W$2*EXP(- W$1 * ($B121*_c+'Input spectra'!$Q120))</f>
        <v>1.610863155142014E-2</v>
      </c>
      <c r="X121">
        <f>X$2*EXP(- X$1 * ($B121*_c+'Input spectra'!$Q120))</f>
        <v>1.5898708495778034E-2</v>
      </c>
      <c r="Y121">
        <f>Y$2*EXP(- Y$1 * ($B121*_c+'Input spectra'!$Q120))</f>
        <v>1.569036125702522E-2</v>
      </c>
      <c r="Z121">
        <f>Z$2*EXP(- Z$1 * ($B121*_c+'Input spectra'!$Q120))</f>
        <v>1.5483579845677215E-2</v>
      </c>
      <c r="AA121">
        <f>AA$2*EXP(- AA$1 * ($B121*_c+'Input spectra'!$Q120))</f>
        <v>1.5278354330509971E-2</v>
      </c>
      <c r="AB121">
        <f>AB$2*EXP(- AB$1 * ($B121*_c+'Input spectra'!$Q120))</f>
        <v>1.50746748382366E-2</v>
      </c>
      <c r="AC121">
        <f>AC$2*EXP(- AC$1 * ($B121*_c+'Input spectra'!$Q120))</f>
        <v>1.4872531553185835E-2</v>
      </c>
      <c r="AD121">
        <f>AD$2*EXP(- AD$1 * ($B121*_c+'Input spectra'!$Q120))</f>
        <v>1.4671914716982244E-2</v>
      </c>
      <c r="AE121">
        <f>AE$2*EXP(- AE$1 * ($B121*_c+'Input spectra'!$Q120))</f>
        <v>1.4472814628228112E-2</v>
      </c>
      <c r="AF121">
        <f>AF$2*EXP(- AF$1 * ($B121*_c+'Input spectra'!$Q120))</f>
        <v>1.4275221642187069E-2</v>
      </c>
      <c r="AG121">
        <f>AG$2*EXP(- AG$1 * ($B121*_c+'Input spectra'!$Q120))</f>
        <v>1.4079126170469412E-2</v>
      </c>
      <c r="AH121">
        <f>AH$2*EXP(- AH$1 * ($B121*_c+'Input spectra'!$Q120))</f>
        <v>1.3884518680719108E-2</v>
      </c>
      <c r="AI121">
        <f>AI$2*EXP(- AI$1 * ($B121*_c+'Input spectra'!$Q120))</f>
        <v>1.3691389696302476E-2</v>
      </c>
      <c r="AJ121">
        <f>AJ$2*EXP(- AJ$1 * ($B121*_c+'Input spectra'!$Q120))</f>
        <v>1.3499729795998549E-2</v>
      </c>
      <c r="AK121">
        <f>AK$2*EXP(- AK$1 * ($B121*_c+'Input spectra'!$Q120))</f>
        <v>1.33095296136911E-2</v>
      </c>
      <c r="AL121">
        <f>AL$2*EXP(- AL$1 * ($B121*_c+'Input spectra'!$Q120))</f>
        <v>1.3120779838062332E-2</v>
      </c>
      <c r="AM121">
        <f>AM$2*EXP(- AM$1 * ($B121*_c+'Input spectra'!$Q120))</f>
        <v>1.2933471212288175E-2</v>
      </c>
      <c r="AN121">
        <f>AN$2*EXP(- AN$1 * ($B121*_c+'Input spectra'!$Q120))</f>
        <v>1.2747594533735274E-2</v>
      </c>
      <c r="AO121">
        <f>AO$2*EXP(- AO$1 * ($B121*_c+'Input spectra'!$Q120))</f>
        <v>1.2563140653659575E-2</v>
      </c>
      <c r="AP121">
        <f>AP$2*EXP(- AP$1 * ($B121*_c+'Input spectra'!$Q120))</f>
        <v>1.238010047690653E-2</v>
      </c>
      <c r="AQ121">
        <f>AQ$2*EXP(- AQ$1 * ($B121*_c+'Input spectra'!$Q120))</f>
        <v>1.2198464961612924E-2</v>
      </c>
      <c r="AR121">
        <f>AR$2*EXP(- AR$1 * ($B121*_c+'Input spectra'!$Q120))</f>
        <v>1.2018225118910321E-2</v>
      </c>
      <c r="AS121">
        <f>AS$2*EXP(- AS$1 * ($B121*_c+'Input spectra'!$Q120))</f>
        <v>1.1839372012630045E-2</v>
      </c>
      <c r="AT121">
        <f>AT$2*EXP(- AT$1 * ($B121*_c+'Input spectra'!$Q120))</f>
        <v>1.1661896759009843E-2</v>
      </c>
      <c r="AU121">
        <f>AU$2*EXP(- AU$1 * ($B121*_c+'Input spectra'!$Q120))</f>
        <v>1.1485790526402027E-2</v>
      </c>
      <c r="AV121">
        <f>AV$2*EXP(- AV$1 * ($B121*_c+'Input spectra'!$Q120))</f>
        <v>1.1311044534983267E-2</v>
      </c>
      <c r="AW121">
        <f>AW$2*EXP(- AW$1 * ($B121*_c+'Input spectra'!$Q120))</f>
        <v>1.0053919159523913E-2</v>
      </c>
      <c r="AX121">
        <f>AX$2*EXP(- AX$1 * ($B121*_c+'Input spectra'!$Q120))</f>
        <v>8.5901006420696108E-3</v>
      </c>
      <c r="AY121">
        <f>AY$2*EXP(- AY$1 * ($B121*_c+'Input spectra'!$Q120))</f>
        <v>7.7320770021144011E-3</v>
      </c>
      <c r="AZ121">
        <f>AZ$2*EXP(- AZ$1 * ($B121*_c+'Input spectra'!$Q120))</f>
        <v>7.0821623160660938E-3</v>
      </c>
      <c r="BA121">
        <f>BA$2*EXP(- BA$1 * ($B121*_c+'Input spectra'!$Q120))</f>
        <v>6.5511359972613608E-3</v>
      </c>
      <c r="BB121">
        <f>BB$2*EXP(- BB$1 * ($B121*_c+'Input spectra'!$Q120))</f>
        <v>6.1003230399890871E-3</v>
      </c>
      <c r="BC121">
        <f>BC$2*EXP(- BC$1 * ($B121*_c+'Input spectra'!$Q120))</f>
        <v>5.7085315728057362E-3</v>
      </c>
      <c r="BD121">
        <f>BD$2*EXP(- BD$1 * ($B121*_c+'Input spectra'!$Q120))</f>
        <v>5.3625504972346742E-3</v>
      </c>
      <c r="BE121">
        <f>BE$2*EXP(- BE$1 * ($B121*_c+'Input spectra'!$Q120))</f>
        <v>5.0534347339555126E-3</v>
      </c>
      <c r="BF121">
        <f>BF$2*EXP(- BF$1 * ($B121*_c+'Input spectra'!$Q120))</f>
        <v>4.7747691588901674E-3</v>
      </c>
      <c r="BG121">
        <f>BG$2*EXP(- BG$1 * ($B121*_c+'Input spectra'!$Q120))</f>
        <v>4.5217543379718521E-3</v>
      </c>
      <c r="BH121">
        <f>BH$2*EXP(- BH$1 * ($B121*_c+'Input spectra'!$Q120))</f>
        <v>4.2906816147020941E-3</v>
      </c>
      <c r="BI121">
        <f>BI$2*EXP(- BI$1 * ($B121*_c+'Input spectra'!$Q120))</f>
        <v>4.0786112833812293E-3</v>
      </c>
      <c r="BJ121">
        <f>BJ$2*EXP(- BJ$1 * ($B121*_c+'Input spectra'!$Q120))</f>
        <v>3.8831647976270006E-3</v>
      </c>
      <c r="BK121">
        <f>BK$2*EXP(- BK$1 * ($B121*_c+'Input spectra'!$Q120))</f>
        <v>3.7023848720457875E-3</v>
      </c>
      <c r="BL121">
        <f>BL$2*EXP(- BL$1 * ($B121*_c+'Input spectra'!$Q120))</f>
        <v>3.5346379807465575E-3</v>
      </c>
      <c r="BM121">
        <f>BM$2*EXP(- BM$1 * ($B121*_c+'Input spectra'!$Q120))</f>
        <v>3.3785444027678666E-3</v>
      </c>
      <c r="BN121">
        <f>BN$2*EXP(- BN$1 * ($B121*_c+'Input spectra'!$Q120))</f>
        <v>3.2329267762879425E-3</v>
      </c>
      <c r="BO121">
        <f>BO$2*EXP(- BO$1 * ($B121*_c+'Input spectra'!$Q120))</f>
        <v>3.0967714513607369E-3</v>
      </c>
      <c r="BP121">
        <f>BP$2*EXP(- BP$1 * ($B121*_c+'Input spectra'!$Q120))</f>
        <v>2.9691989156350571E-3</v>
      </c>
      <c r="BQ121">
        <f>BQ$2*EXP(- BQ$1 * ($B121*_c+'Input spectra'!$Q120))</f>
        <v>2.849440793493618E-3</v>
      </c>
      <c r="BR121">
        <f>BR$2*EXP(- BR$1 * ($B121*_c+'Input spectra'!$Q120))</f>
        <v>2.7368216999164854E-3</v>
      </c>
      <c r="BS121">
        <f>BS$2*EXP(- BS$1 * ($B121*_c+'Input spectra'!$Q120))</f>
        <v>2.6307447413380564E-3</v>
      </c>
      <c r="BT121">
        <f>BT$2*EXP(- BT$1 * ($B121*_c+'Input spectra'!$Q120))</f>
        <v>2.5306797982250851E-3</v>
      </c>
      <c r="BU121">
        <f>BU$2*EXP(- BU$1 * ($B121*_c+'Input spectra'!$Q120))</f>
        <v>2.436153958592762E-3</v>
      </c>
      <c r="BV121">
        <f>BV$2*EXP(- BV$1 * ($B121*_c+'Input spectra'!$Q120))</f>
        <v>2.3467436353583715E-3</v>
      </c>
      <c r="BW121">
        <f>BW$2*EXP(- BW$1 * ($B121*_c+'Input spectra'!$Q120))</f>
        <v>2.2620680166956925E-3</v>
      </c>
      <c r="BX121">
        <f>BX$2*EXP(- BX$1 * ($B121*_c+'Input spectra'!$Q120))</f>
        <v>2.181783582452091E-3</v>
      </c>
      <c r="BY121">
        <f>BY$2*EXP(- BY$1 * ($B121*_c+'Input spectra'!$Q120))</f>
        <v>2.1055794811144831E-3</v>
      </c>
      <c r="BZ121">
        <f>BZ$2*EXP(- BZ$1 * ($B121*_c+'Input spectra'!$Q120))</f>
        <v>2.0331736073789038E-3</v>
      </c>
      <c r="CA121">
        <f>CA$2*EXP(- CA$1 * ($B121*_c+'Input spectra'!$Q120))</f>
        <v>1.9643092545979872E-3</v>
      </c>
      <c r="CB121">
        <f>CB$2*EXP(- CB$1 * ($B121*_c+'Input spectra'!$Q120))</f>
        <v>1.8987522423674057E-3</v>
      </c>
      <c r="CC121">
        <f>CC$2*EXP(- CC$1 * ($B121*_c+'Input spectra'!$Q120))</f>
        <v>1.8362884394527734E-3</v>
      </c>
      <c r="CD121">
        <f>CD$2*EXP(- CD$1 * ($B121*_c+'Input spectra'!$Q120))</f>
        <v>1.7767216177074379E-3</v>
      </c>
      <c r="CE121">
        <f>CE$2*EXP(- CE$1 * ($B121*_c+'Input spectra'!$Q120))</f>
        <v>1.7198715847081107E-3</v>
      </c>
      <c r="CF121">
        <f>CF$2*EXP(- CF$1 * ($B121*_c+'Input spectra'!$Q120))</f>
        <v>1.6655725523546823E-3</v>
      </c>
      <c r="CG121">
        <f>CG$2*EXP(- CG$1 * ($B121*_c+'Input spectra'!$Q120))</f>
        <v>1.6136717062429733E-3</v>
      </c>
      <c r="CH121">
        <f>CH$2*EXP(- CH$1 * ($B121*_c+'Input spectra'!$Q120))</f>
        <v>1.5640279466706715E-3</v>
      </c>
      <c r="CI121">
        <f>CI$2*EXP(- CI$1 * ($B121*_c+'Input spectra'!$Q120))</f>
        <v>1.5165107770125645E-3</v>
      </c>
      <c r="CJ121">
        <f>CJ$2*EXP(- CJ$1 * ($B121*_c+'Input spectra'!$Q120))</f>
        <v>1.4709993191548457E-3</v>
      </c>
      <c r="CK121">
        <f>CK$2*EXP(- CK$1 * ($B121*_c+'Input spectra'!$Q120))</f>
        <v>1.4273814389037455E-3</v>
      </c>
      <c r="CL121">
        <f>CL$2*EXP(- CL$1 * ($B121*_c+'Input spectra'!$Q120))</f>
        <v>1.3855529669300286E-3</v>
      </c>
      <c r="CM121">
        <f>CM$2*EXP(- CM$1 * ($B121*_c+'Input spectra'!$Q120))</f>
        <v>1.3454170029937283E-3</v>
      </c>
      <c r="CN121">
        <f>CN$2*EXP(- CN$1 * ($B121*_c+'Input spectra'!$Q120))</f>
        <v>1.3068832930031471E-3</v>
      </c>
      <c r="CO121">
        <f>CO$2*EXP(- CO$1 * ($B121*_c+'Input spectra'!$Q120))</f>
        <v>1.2698676699696677E-3</v>
      </c>
      <c r="CP121">
        <f>CP$2*EXP(- CP$1 * ($B121*_c+'Input spectra'!$Q120))</f>
        <v>1.2342915511814605E-3</v>
      </c>
      <c r="CQ121">
        <f>CQ$2*EXP(- CQ$1 * ($B121*_c+'Input spectra'!$Q120))</f>
        <v>7.9458739892625772E-4</v>
      </c>
      <c r="CR121">
        <f>CR$2*EXP(- CR$1 * ($B121*_c+'Input spectra'!$Q120))</f>
        <v>5.160352382779194E-4</v>
      </c>
      <c r="CS121">
        <f>CS$2*EXP(- CS$1 * ($B121*_c+'Input spectra'!$Q120))</f>
        <v>3.5733156177980135E-4</v>
      </c>
      <c r="CT121">
        <f>CT$2*EXP(- CT$1 * ($B121*_c+'Input spectra'!$Q120))</f>
        <v>2.4855118423941773E-4</v>
      </c>
      <c r="CU121">
        <f>CU$2*EXP(- CU$1 * ($B121*_c+'Input spectra'!$Q120))</f>
        <v>1.6969213841615445E-4</v>
      </c>
      <c r="CV121">
        <f>CV$2*EXP(- CV$1 * ($B121*_c+'Input spectra'!$Q120))</f>
        <v>1.1153384175539903E-4</v>
      </c>
      <c r="CW121">
        <f>CW$2*EXP(- CW$1 * ($B121*_c+'Input spectra'!$Q120))</f>
        <v>6.8871489560418068E-5</v>
      </c>
      <c r="CX121">
        <f>CX$2*EXP(- CX$1 * ($B121*_c+'Input spectra'!$Q120))</f>
        <v>3.8400618042005647E-5</v>
      </c>
      <c r="CY121">
        <f>CY$2*EXP(- CY$1 * ($B121*_c+'Input spectra'!$Q120))</f>
        <v>1.7853723254128015E-5</v>
      </c>
      <c r="CZ121">
        <f>CZ$2*EXP(- CZ$1 * ($B121*_c+'Input spectra'!$Q120))</f>
        <v>5.5862282162977141E-6</v>
      </c>
      <c r="DA121">
        <f>DA$2*EXP(- DA$1 * ($B121*_c+'Input spectra'!$Q120))</f>
        <v>3.5480171474362192E-7</v>
      </c>
      <c r="DB121">
        <f>DB$2*EXP(- DB$1 * ($B121*_c+'Input spectra'!$Q120))</f>
        <v>0</v>
      </c>
      <c r="DC121">
        <f>DC$2*EXP(- DC$1 * ($B121*_c+'Input spectra'!$Q120))</f>
        <v>0</v>
      </c>
      <c r="DD121">
        <f>DD$2*EXP(- DD$1 * ($B121*_c+'Input spectra'!$Q120))</f>
        <v>0</v>
      </c>
      <c r="DE121">
        <f>DE$2*EXP(- DE$1 * ($B121*_c+'Input spectra'!$Q120))</f>
        <v>0</v>
      </c>
      <c r="DF121">
        <f>DF$2*EXP(- DF$1 * ($B121*_c+'Input spectra'!$Q120))</f>
        <v>0</v>
      </c>
      <c r="DG121">
        <f>DG$2*EXP(- DG$1 * ($B121*_c+'Input spectra'!$Q120))</f>
        <v>0</v>
      </c>
      <c r="DH121">
        <f>DH$2*EXP(- DH$1 * ($B121*_c+'Input spectra'!$Q120))</f>
        <v>0</v>
      </c>
      <c r="DI121">
        <f>DI$2*EXP(- DI$1 * ($B121*_c+'Input spectra'!$Q120))</f>
        <v>0</v>
      </c>
      <c r="DJ121">
        <f>DJ$2*EXP(- DJ$1 * ($B121*_c+'Input spectra'!$Q120))</f>
        <v>0</v>
      </c>
      <c r="DK121">
        <f>DK$2*EXP(- DK$1 * ($B121*_c+'Input spectra'!$Q120))</f>
        <v>0</v>
      </c>
      <c r="DL121">
        <f>DL$2*EXP(- DL$1 * ($B121*_c+'Input spectra'!$Q120))</f>
        <v>0</v>
      </c>
      <c r="DM121">
        <f>DM$2*EXP(- DM$1 * ($B121*_c+'Input spectra'!$Q120))</f>
        <v>0</v>
      </c>
      <c r="DN121">
        <f>DN$2*EXP(- DN$1 * ($B121*_c+'Input spectra'!$Q120))</f>
        <v>0</v>
      </c>
      <c r="DO121">
        <f>DO$2*EXP(- DO$1 * ($B121*_c+'Input spectra'!$Q120))</f>
        <v>0</v>
      </c>
      <c r="DP121">
        <f>DP$2*EXP(- DP$1 * ($B121*_c+'Input spectra'!$Q120))</f>
        <v>0</v>
      </c>
      <c r="DQ121">
        <f>DQ$2*EXP(- DQ$1 * ($B121*_c+'Input spectra'!$Q120))</f>
        <v>0</v>
      </c>
      <c r="DR121">
        <f>DR$2*EXP(- DR$1 * ($B121*_c+'Input spectra'!$Q120))</f>
        <v>0</v>
      </c>
      <c r="DS121">
        <f>DS$2*EXP(- DS$1 * ($B121*_c+'Input spectra'!$Q120))</f>
        <v>0</v>
      </c>
      <c r="DT121">
        <f>DT$2*EXP(- DT$1 * ($B121*_c+'Input spectra'!$Q120))</f>
        <v>0</v>
      </c>
      <c r="DU121">
        <f>DU$2*EXP(- DU$1 * ($B121*_c+'Input spectra'!$Q120))</f>
        <v>0</v>
      </c>
      <c r="DV121">
        <f>DV$2*EXP(- DV$1 * ($B121*_c+'Input spectra'!$Q120))</f>
        <v>0</v>
      </c>
      <c r="DW121">
        <f>DW$2*EXP(- DW$1 * ($B121*_c+'Input spectra'!$Q120))</f>
        <v>0</v>
      </c>
      <c r="DX121">
        <f>DX$2*EXP(- DX$1 * ($B121*_c+'Input spectra'!$Q120))</f>
        <v>0</v>
      </c>
      <c r="DY121">
        <f>DY$2*EXP(- DY$1 * ($B121*_c+'Input spectra'!$Q120))</f>
        <v>0</v>
      </c>
      <c r="DZ121">
        <f>DZ$2*EXP(- DZ$1 * ($B121*_c+'Input spectra'!$Q120))</f>
        <v>0</v>
      </c>
      <c r="EA121">
        <f>EA$2*EXP(- EA$1 * ($B121*_c+'Input spectra'!$Q120))</f>
        <v>0</v>
      </c>
      <c r="EB121">
        <f>EB$2*EXP(- EB$1 * ($B121*_c+'Input spectra'!$Q120))</f>
        <v>0</v>
      </c>
      <c r="EC121">
        <f>EC$2*EXP(- EC$1 * ($B121*_c+'Input spectra'!$Q120))</f>
        <v>0</v>
      </c>
      <c r="ED121">
        <f>ED$2*EXP(- ED$1 * ($B121*_c+'Input spectra'!$Q120))</f>
        <v>0</v>
      </c>
      <c r="EE121">
        <f>EE$2*EXP(- EE$1 * ($B121*_c+'Input spectra'!$Q120))</f>
        <v>0</v>
      </c>
      <c r="EF121">
        <f>EF$2*EXP(- EF$1 * ($B121*_c+'Input spectra'!$Q120))</f>
        <v>0</v>
      </c>
      <c r="EG121">
        <f>EG$2*EXP(- EG$1 * ($B121*_c+'Input spectra'!$Q120))</f>
        <v>0</v>
      </c>
      <c r="EH121">
        <f>EH$2*EXP(- EH$1 * ($B121*_c+'Input spectra'!$Q120))</f>
        <v>0</v>
      </c>
      <c r="EI121">
        <f>EI$2*EXP(- EI$1 * ($B121*_c+'Input spectra'!$Q120))</f>
        <v>0</v>
      </c>
      <c r="EJ121">
        <f>EJ$2*EXP(- EJ$1 * ($B121*_c+'Input spectra'!$Q120))</f>
        <v>0</v>
      </c>
      <c r="EK121">
        <f>EK$2*EXP(- EK$1 * ($B121*_c+'Input spectra'!$Q120))</f>
        <v>0</v>
      </c>
      <c r="EL121">
        <f>EL$2*EXP(- EL$1 * ($B121*_c+'Input spectra'!$Q120))</f>
        <v>0</v>
      </c>
      <c r="EM121">
        <f>EM$2*EXP(- EM$1 * ($B121*_c+'Input spectra'!$Q120))</f>
        <v>0</v>
      </c>
      <c r="EN121">
        <f>EN$2*EXP(- EN$1 * ($B121*_c+'Input spectra'!$Q120))</f>
        <v>0</v>
      </c>
      <c r="EO121">
        <f>EO$2*EXP(- EO$1 * ($B121*_c+'Input spectra'!$Q120))</f>
        <v>0</v>
      </c>
      <c r="EP121">
        <f>EP$2*EXP(- EP$1 * ($B121*_c+'Input spectra'!$Q120))</f>
        <v>0</v>
      </c>
      <c r="EQ121">
        <f>EQ$2*EXP(- EQ$1 * ($B121*_c+'Input spectra'!$Q120))</f>
        <v>0</v>
      </c>
      <c r="ER121">
        <f>ER$2*EXP(- ER$1 * ($B121*_c+'Input spectra'!$Q120))</f>
        <v>0</v>
      </c>
      <c r="ES121">
        <f>ES$2*EXP(- ES$1 * ($B121*_c+'Input spectra'!$Q120))</f>
        <v>0</v>
      </c>
      <c r="ET121">
        <f>ET$2*EXP(- ET$1 * ($B121*_c+'Input spectra'!$Q120))</f>
        <v>0</v>
      </c>
      <c r="EU121">
        <f>EU$2*EXP(- EU$1 * ($B121*_c+'Input spectra'!$Q120))</f>
        <v>0</v>
      </c>
      <c r="EV121">
        <f>EV$2*EXP(- EV$1 * ($B121*_c+'Input spectra'!$Q120))</f>
        <v>0</v>
      </c>
      <c r="EW121">
        <f>EW$2*EXP(- EW$1 * ($B121*_c+'Input spectra'!$Q120))</f>
        <v>0</v>
      </c>
      <c r="EY121">
        <f t="shared" si="1"/>
        <v>0.87846097722118222</v>
      </c>
      <c r="FB121">
        <f>(1-EXP(-(B121*_c+'Input spectra'!$Q120)*_t))/2</f>
        <v>1.1263029908389954E-2</v>
      </c>
      <c r="FC121">
        <f>LN(1-FB121)/(-(B121*_c+'Input spectra'!$Q120))</f>
        <v>0.24857605285200143</v>
      </c>
    </row>
    <row r="122" spans="1:159" x14ac:dyDescent="0.25">
      <c r="A122">
        <v>875</v>
      </c>
      <c r="B122">
        <f>'Input spectra'!B121</f>
        <v>0</v>
      </c>
      <c r="C122">
        <f>C$2*EXP(- C$1 * ($B122*_c+'Input spectra'!$Q121))</f>
        <v>2.0653927966864227E-2</v>
      </c>
      <c r="D122">
        <f>D$2*EXP(- D$1 * ($B122*_c+'Input spectra'!$Q121))</f>
        <v>2.0410289960201295E-2</v>
      </c>
      <c r="E122">
        <f>E$2*EXP(- E$1 * ($B122*_c+'Input spectra'!$Q121))</f>
        <v>2.0168440501840475E-2</v>
      </c>
      <c r="F122">
        <f>F$2*EXP(- F$1 * ($B122*_c+'Input spectra'!$Q121))</f>
        <v>1.9928368364315094E-2</v>
      </c>
      <c r="G122">
        <f>G$2*EXP(- G$1 * ($B122*_c+'Input spectra'!$Q121))</f>
        <v>1.9690062385280958E-2</v>
      </c>
      <c r="H122">
        <f>H$2*EXP(- H$1 * ($B122*_c+'Input spectra'!$Q121))</f>
        <v>1.9453511467156296E-2</v>
      </c>
      <c r="I122">
        <f>I$2*EXP(- I$1 * ($B122*_c+'Input spectra'!$Q121))</f>
        <v>1.9218704576763581E-2</v>
      </c>
      <c r="J122">
        <f>J$2*EXP(- J$1 * ($B122*_c+'Input spectra'!$Q121))</f>
        <v>1.8985630744973288E-2</v>
      </c>
      <c r="K122">
        <f>K$2*EXP(- K$1 * ($B122*_c+'Input spectra'!$Q121))</f>
        <v>1.8754279066349577E-2</v>
      </c>
      <c r="L122">
        <f>L$2*EXP(- L$1 * ($B122*_c+'Input spectra'!$Q121))</f>
        <v>1.8524638698797845E-2</v>
      </c>
      <c r="M122">
        <f>M$2*EXP(- M$1 * ($B122*_c+'Input spectra'!$Q121))</f>
        <v>1.8296698863214188E-2</v>
      </c>
      <c r="N122">
        <f>N$2*EXP(- N$1 * ($B122*_c+'Input spectra'!$Q121))</f>
        <v>1.8070448843136713E-2</v>
      </c>
      <c r="O122">
        <f>O$2*EXP(- O$1 * ($B122*_c+'Input spectra'!$Q121))</f>
        <v>1.7845877984398774E-2</v>
      </c>
      <c r="P122">
        <f>P$2*EXP(- P$1 * ($B122*_c+'Input spectra'!$Q121))</f>
        <v>1.7622975694783997E-2</v>
      </c>
      <c r="Q122">
        <f>Q$2*EXP(- Q$1 * ($B122*_c+'Input spectra'!$Q121))</f>
        <v>1.7401731443683198E-2</v>
      </c>
      <c r="R122">
        <f>R$2*EXP(- R$1 * ($B122*_c+'Input spectra'!$Q121))</f>
        <v>1.7182134761753145E-2</v>
      </c>
      <c r="S122">
        <f>S$2*EXP(- S$1 * ($B122*_c+'Input spectra'!$Q121))</f>
        <v>1.6964175240577115E-2</v>
      </c>
      <c r="T122">
        <f>T$2*EXP(- T$1 * ($B122*_c+'Input spectra'!$Q121))</f>
        <v>1.6747842532327299E-2</v>
      </c>
      <c r="U122">
        <f>U$2*EXP(- U$1 * ($B122*_c+'Input spectra'!$Q121))</f>
        <v>1.6533126349429002E-2</v>
      </c>
      <c r="V122">
        <f>V$2*EXP(- V$1 * ($B122*_c+'Input spectra'!$Q121))</f>
        <v>1.6320016464226667E-2</v>
      </c>
      <c r="W122">
        <f>W$2*EXP(- W$1 * ($B122*_c+'Input spectra'!$Q121))</f>
        <v>1.6108502708651655E-2</v>
      </c>
      <c r="X122">
        <f>X$2*EXP(- X$1 * ($B122*_c+'Input spectra'!$Q121))</f>
        <v>1.5898574973891837E-2</v>
      </c>
      <c r="Y122">
        <f>Y$2*EXP(- Y$1 * ($B122*_c+'Input spectra'!$Q121))</f>
        <v>1.5690223210062956E-2</v>
      </c>
      <c r="Z122">
        <f>Z$2*EXP(- Z$1 * ($B122*_c+'Input spectra'!$Q121))</f>
        <v>1.5483437425881727E-2</v>
      </c>
      <c r="AA122">
        <f>AA$2*EXP(- AA$1 * ($B122*_c+'Input spectra'!$Q121))</f>
        <v>1.5278207688340713E-2</v>
      </c>
      <c r="AB122">
        <f>AB$2*EXP(- AB$1 * ($B122*_c+'Input spectra'!$Q121))</f>
        <v>1.5074524122384966E-2</v>
      </c>
      <c r="AC122">
        <f>AC$2*EXP(- AC$1 * ($B122*_c+'Input spectra'!$Q121))</f>
        <v>1.4872376910590344E-2</v>
      </c>
      <c r="AD122">
        <f>AD$2*EXP(- AD$1 * ($B122*_c+'Input spectra'!$Q121))</f>
        <v>1.4671756292843618E-2</v>
      </c>
      <c r="AE122">
        <f>AE$2*EXP(- AE$1 * ($B122*_c+'Input spectra'!$Q121))</f>
        <v>1.4472652566024265E-2</v>
      </c>
      <c r="AF122">
        <f>AF$2*EXP(- AF$1 * ($B122*_c+'Input spectra'!$Q121))</f>
        <v>1.4275056083687959E-2</v>
      </c>
      <c r="AG122">
        <f>AG$2*EXP(- AG$1 * ($B122*_c+'Input spectra'!$Q121))</f>
        <v>1.40789572557518E-2</v>
      </c>
      <c r="AH122">
        <f>AH$2*EXP(- AH$1 * ($B122*_c+'Input spectra'!$Q121))</f>
        <v>1.3884346548181195E-2</v>
      </c>
      <c r="AI122">
        <f>AI$2*EXP(- AI$1 * ($B122*_c+'Input spectra'!$Q121))</f>
        <v>1.3691214482678456E-2</v>
      </c>
      <c r="AJ122">
        <f>AJ$2*EXP(- AJ$1 * ($B122*_c+'Input spectra'!$Q121))</f>
        <v>1.3499551636373021E-2</v>
      </c>
      <c r="AK122">
        <f>AK$2*EXP(- AK$1 * ($B122*_c+'Input spectra'!$Q121))</f>
        <v>1.3309348641513402E-2</v>
      </c>
      <c r="AL122">
        <f>AL$2*EXP(- AL$1 * ($B122*_c+'Input spectra'!$Q121))</f>
        <v>1.3120596185160751E-2</v>
      </c>
      <c r="AM122">
        <f>AM$2*EXP(- AM$1 * ($B122*_c+'Input spectra'!$Q121))</f>
        <v>1.2933285008884065E-2</v>
      </c>
      <c r="AN122">
        <f>AN$2*EXP(- AN$1 * ($B122*_c+'Input spectra'!$Q121))</f>
        <v>1.2747405908457058E-2</v>
      </c>
      <c r="AO122">
        <f>AO$2*EXP(- AO$1 * ($B122*_c+'Input spectra'!$Q121))</f>
        <v>1.2562949733556657E-2</v>
      </c>
      <c r="AP122">
        <f>AP$2*EXP(- AP$1 * ($B122*_c+'Input spectra'!$Q121))</f>
        <v>1.2379907387463078E-2</v>
      </c>
      <c r="AQ122">
        <f>AQ$2*EXP(- AQ$1 * ($B122*_c+'Input spectra'!$Q121))</f>
        <v>1.2198269826761591E-2</v>
      </c>
      <c r="AR122">
        <f>AR$2*EXP(- AR$1 * ($B122*_c+'Input spectra'!$Q121))</f>
        <v>1.2018028061045821E-2</v>
      </c>
      <c r="AS122">
        <f>AS$2*EXP(- AS$1 * ($B122*_c+'Input spectra'!$Q121))</f>
        <v>1.1839173152622661E-2</v>
      </c>
      <c r="AT122">
        <f>AT$2*EXP(- AT$1 * ($B122*_c+'Input spectra'!$Q121))</f>
        <v>1.1661696216218816E-2</v>
      </c>
      <c r="AU122">
        <f>AU$2*EXP(- AU$1 * ($B122*_c+'Input spectra'!$Q121))</f>
        <v>1.1485588418688858E-2</v>
      </c>
      <c r="AV122">
        <f>AV$2*EXP(- AV$1 * ($B122*_c+'Input spectra'!$Q121))</f>
        <v>1.1310840978724899E-2</v>
      </c>
      <c r="AW122">
        <f>AW$2*EXP(- AW$1 * ($B122*_c+'Input spectra'!$Q121))</f>
        <v>1.0053734206103638E-2</v>
      </c>
      <c r="AX122">
        <f>AX$2*EXP(- AX$1 * ($B122*_c+'Input spectra'!$Q121))</f>
        <v>8.5899391819872859E-3</v>
      </c>
      <c r="AY122">
        <f>AY$2*EXP(- AY$1 * ($B122*_c+'Input spectra'!$Q121))</f>
        <v>7.7319285773457952E-3</v>
      </c>
      <c r="AZ122">
        <f>AZ$2*EXP(- AZ$1 * ($B122*_c+'Input spectra'!$Q121))</f>
        <v>7.0820235348010114E-3</v>
      </c>
      <c r="BA122">
        <f>BA$2*EXP(- BA$1 * ($B122*_c+'Input spectra'!$Q121))</f>
        <v>6.5510050020504132E-3</v>
      </c>
      <c r="BB122">
        <f>BB$2*EXP(- BB$1 * ($B122*_c+'Input spectra'!$Q121))</f>
        <v>6.10019861955225E-3</v>
      </c>
      <c r="BC122">
        <f>BC$2*EXP(- BC$1 * ($B122*_c+'Input spectra'!$Q121))</f>
        <v>5.708412860326131E-3</v>
      </c>
      <c r="BD122">
        <f>BD$2*EXP(- BD$1 * ($B122*_c+'Input spectra'!$Q121))</f>
        <v>5.3624368351013821E-3</v>
      </c>
      <c r="BE122">
        <f>BE$2*EXP(- BE$1 * ($B122*_c+'Input spectra'!$Q121))</f>
        <v>5.0533256027701168E-3</v>
      </c>
      <c r="BF122">
        <f>BF$2*EXP(- BF$1 * ($B122*_c+'Input spectra'!$Q121))</f>
        <v>4.7746641361284779E-3</v>
      </c>
      <c r="BG122">
        <f>BG$2*EXP(- BG$1 * ($B122*_c+'Input spectra'!$Q121))</f>
        <v>4.5216530720620452E-3</v>
      </c>
      <c r="BH122">
        <f>BH$2*EXP(- BH$1 * ($B122*_c+'Input spectra'!$Q121))</f>
        <v>4.2905838078376533E-3</v>
      </c>
      <c r="BI122">
        <f>BI$2*EXP(- BI$1 * ($B122*_c+'Input spectra'!$Q121))</f>
        <v>4.0785166796176147E-3</v>
      </c>
      <c r="BJ122">
        <f>BJ$2*EXP(- BJ$1 * ($B122*_c+'Input spectra'!$Q121))</f>
        <v>3.8830731743435911E-3</v>
      </c>
      <c r="BK122">
        <f>BK$2*EXP(- BK$1 * ($B122*_c+'Input spectra'!$Q121))</f>
        <v>3.7022960336426033E-3</v>
      </c>
      <c r="BL122">
        <f>BL$2*EXP(- BL$1 * ($B122*_c+'Input spectra'!$Q121))</f>
        <v>3.5345517538771724E-3</v>
      </c>
      <c r="BM122">
        <f>BM$2*EXP(- BM$1 * ($B122*_c+'Input spectra'!$Q121))</f>
        <v>3.3784606326594524E-3</v>
      </c>
      <c r="BN122">
        <f>BN$2*EXP(- BN$1 * ($B122*_c+'Input spectra'!$Q121))</f>
        <v>3.2328453238499714E-3</v>
      </c>
      <c r="BO122">
        <f>BO$2*EXP(- BO$1 * ($B122*_c+'Input spectra'!$Q121))</f>
        <v>3.0966921908782167E-3</v>
      </c>
      <c r="BP122">
        <f>BP$2*EXP(- BP$1 * ($B122*_c+'Input spectra'!$Q121))</f>
        <v>2.969121732903176E-3</v>
      </c>
      <c r="BQ122">
        <f>BQ$2*EXP(- BQ$1 * ($B122*_c+'Input spectra'!$Q121))</f>
        <v>2.8493655842912755E-3</v>
      </c>
      <c r="BR122">
        <f>BR$2*EXP(- BR$1 * ($B122*_c+'Input spectra'!$Q121))</f>
        <v>2.7367483687438039E-3</v>
      </c>
      <c r="BS122">
        <f>BS$2*EXP(- BS$1 * ($B122*_c+'Input spectra'!$Q121))</f>
        <v>2.6306732003622485E-3</v>
      </c>
      <c r="BT122">
        <f>BT$2*EXP(- BT$1 * ($B122*_c+'Input spectra'!$Q121))</f>
        <v>2.5306099663927038E-3</v>
      </c>
      <c r="BU122">
        <f>BU$2*EXP(- BU$1 * ($B122*_c+'Input spectra'!$Q121))</f>
        <v>2.4360857608762363E-3</v>
      </c>
      <c r="BV122">
        <f>BV$2*EXP(- BV$1 * ($B122*_c+'Input spectra'!$Q121))</f>
        <v>2.3466770021119726E-3</v>
      </c>
      <c r="BW122">
        <f>BW$2*EXP(- BW$1 * ($B122*_c+'Input spectra'!$Q121))</f>
        <v>2.2620028831014578E-3</v>
      </c>
      <c r="BX122">
        <f>BX$2*EXP(- BX$1 * ($B122*_c+'Input spectra'!$Q121))</f>
        <v>2.1817198880403083E-3</v>
      </c>
      <c r="BY122">
        <f>BY$2*EXP(- BY$1 * ($B122*_c+'Input spectra'!$Q121))</f>
        <v>2.105517169346414E-3</v>
      </c>
      <c r="BZ122">
        <f>BZ$2*EXP(- BZ$1 * ($B122*_c+'Input spectra'!$Q121))</f>
        <v>2.0331126252818373E-3</v>
      </c>
      <c r="CA122">
        <f>CA$2*EXP(- CA$1 * ($B122*_c+'Input spectra'!$Q121))</f>
        <v>1.9642495524445553E-3</v>
      </c>
      <c r="CB122">
        <f>CB$2*EXP(- CB$1 * ($B122*_c+'Input spectra'!$Q121))</f>
        <v>1.8986937733925621E-3</v>
      </c>
      <c r="CC122">
        <f>CC$2*EXP(- CC$1 * ($B122*_c+'Input spectra'!$Q121))</f>
        <v>1.8362311596030021E-3</v>
      </c>
      <c r="CD122">
        <f>CD$2*EXP(- CD$1 * ($B122*_c+'Input spectra'!$Q121))</f>
        <v>1.7766654854176709E-3</v>
      </c>
      <c r="CE122">
        <f>CE$2*EXP(- CE$1 * ($B122*_c+'Input spectra'!$Q121))</f>
        <v>1.7198165607025895E-3</v>
      </c>
      <c r="CF122">
        <f>CF$2*EXP(- CF$1 * ($B122*_c+'Input spectra'!$Q121))</f>
        <v>1.6655185994686045E-3</v>
      </c>
      <c r="CG122">
        <f>CG$2*EXP(- CG$1 * ($B122*_c+'Input spectra'!$Q121))</f>
        <v>1.6136187892622474E-3</v>
      </c>
      <c r="CH122">
        <f>CH$2*EXP(- CH$1 * ($B122*_c+'Input spectra'!$Q121))</f>
        <v>1.5639760321875232E-3</v>
      </c>
      <c r="CI122">
        <f>CI$2*EXP(- CI$1 * ($B122*_c+'Input spectra'!$Q121))</f>
        <v>1.5164598332950592E-3</v>
      </c>
      <c r="CJ122">
        <f>CJ$2*EXP(- CJ$1 * ($B122*_c+'Input spectra'!$Q121))</f>
        <v>1.4709493160286772E-3</v>
      </c>
      <c r="CK122">
        <f>CK$2*EXP(- CK$1 * ($B122*_c+'Input spectra'!$Q121))</f>
        <v>1.4273323476448729E-3</v>
      </c>
      <c r="CL122">
        <f>CL$2*EXP(- CL$1 * ($B122*_c+'Input spectra'!$Q121))</f>
        <v>1.3855047601669342E-3</v>
      </c>
      <c r="CM122">
        <f>CM$2*EXP(- CM$1 * ($B122*_c+'Input spectra'!$Q121))</f>
        <v>1.3453696546182339E-3</v>
      </c>
      <c r="CN122">
        <f>CN$2*EXP(- CN$1 * ($B122*_c+'Input spectra'!$Q121))</f>
        <v>1.3068367780888692E-3</v>
      </c>
      <c r="CO122">
        <f>CO$2*EXP(- CO$1 * ($B122*_c+'Input spectra'!$Q121))</f>
        <v>1.2698219646973027E-3</v>
      </c>
      <c r="CP122">
        <f>CP$2*EXP(- CP$1 * ($B122*_c+'Input spectra'!$Q121))</f>
        <v>1.2342466327701993E-3</v>
      </c>
      <c r="CQ122">
        <f>CQ$2*EXP(- CQ$1 * ($B122*_c+'Input spectra'!$Q121))</f>
        <v>7.9455816449478011E-4</v>
      </c>
      <c r="CR122">
        <f>CR$2*EXP(- CR$1 * ($B122*_c+'Input spectra'!$Q121))</f>
        <v>5.1601604596249759E-4</v>
      </c>
      <c r="CS122">
        <f>CS$2*EXP(- CS$1 * ($B122*_c+'Input spectra'!$Q121))</f>
        <v>3.5731812905216064E-4</v>
      </c>
      <c r="CT122">
        <f>CT$2*EXP(- CT$1 * ($B122*_c+'Input spectra'!$Q121))</f>
        <v>2.4854174136240773E-4</v>
      </c>
      <c r="CU122">
        <f>CU$2*EXP(- CU$1 * ($B122*_c+'Input spectra'!$Q121))</f>
        <v>1.6968562366607322E-4</v>
      </c>
      <c r="CV122">
        <f>CV$2*EXP(- CV$1 * ($B122*_c+'Input spectra'!$Q121))</f>
        <v>1.1152951519158752E-4</v>
      </c>
      <c r="CW122">
        <f>CW$2*EXP(- CW$1 * ($B122*_c+'Input spectra'!$Q121))</f>
        <v>6.886879039076528E-5</v>
      </c>
      <c r="CX122">
        <f>CX$2*EXP(- CX$1 * ($B122*_c+'Input spectra'!$Q121))</f>
        <v>3.8399097711699967E-5</v>
      </c>
      <c r="CY122">
        <f>CY$2*EXP(- CY$1 * ($B122*_c+'Input spectra'!$Q121))</f>
        <v>1.7853009262276144E-5</v>
      </c>
      <c r="CZ122">
        <f>CZ$2*EXP(- CZ$1 * ($B122*_c+'Input spectra'!$Q121))</f>
        <v>5.5860025823623969E-6</v>
      </c>
      <c r="DA122">
        <f>DA$2*EXP(- DA$1 * ($B122*_c+'Input spectra'!$Q121))</f>
        <v>3.5478724202344975E-7</v>
      </c>
      <c r="DB122">
        <f>DB$2*EXP(- DB$1 * ($B122*_c+'Input spectra'!$Q121))</f>
        <v>0</v>
      </c>
      <c r="DC122">
        <f>DC$2*EXP(- DC$1 * ($B122*_c+'Input spectra'!$Q121))</f>
        <v>0</v>
      </c>
      <c r="DD122">
        <f>DD$2*EXP(- DD$1 * ($B122*_c+'Input spectra'!$Q121))</f>
        <v>0</v>
      </c>
      <c r="DE122">
        <f>DE$2*EXP(- DE$1 * ($B122*_c+'Input spectra'!$Q121))</f>
        <v>0</v>
      </c>
      <c r="DF122">
        <f>DF$2*EXP(- DF$1 * ($B122*_c+'Input spectra'!$Q121))</f>
        <v>0</v>
      </c>
      <c r="DG122">
        <f>DG$2*EXP(- DG$1 * ($B122*_c+'Input spectra'!$Q121))</f>
        <v>0</v>
      </c>
      <c r="DH122">
        <f>DH$2*EXP(- DH$1 * ($B122*_c+'Input spectra'!$Q121))</f>
        <v>0</v>
      </c>
      <c r="DI122">
        <f>DI$2*EXP(- DI$1 * ($B122*_c+'Input spectra'!$Q121))</f>
        <v>0</v>
      </c>
      <c r="DJ122">
        <f>DJ$2*EXP(- DJ$1 * ($B122*_c+'Input spectra'!$Q121))</f>
        <v>0</v>
      </c>
      <c r="DK122">
        <f>DK$2*EXP(- DK$1 * ($B122*_c+'Input spectra'!$Q121))</f>
        <v>0</v>
      </c>
      <c r="DL122">
        <f>DL$2*EXP(- DL$1 * ($B122*_c+'Input spectra'!$Q121))</f>
        <v>0</v>
      </c>
      <c r="DM122">
        <f>DM$2*EXP(- DM$1 * ($B122*_c+'Input spectra'!$Q121))</f>
        <v>0</v>
      </c>
      <c r="DN122">
        <f>DN$2*EXP(- DN$1 * ($B122*_c+'Input spectra'!$Q121))</f>
        <v>0</v>
      </c>
      <c r="DO122">
        <f>DO$2*EXP(- DO$1 * ($B122*_c+'Input spectra'!$Q121))</f>
        <v>0</v>
      </c>
      <c r="DP122">
        <f>DP$2*EXP(- DP$1 * ($B122*_c+'Input spectra'!$Q121))</f>
        <v>0</v>
      </c>
      <c r="DQ122">
        <f>DQ$2*EXP(- DQ$1 * ($B122*_c+'Input spectra'!$Q121))</f>
        <v>0</v>
      </c>
      <c r="DR122">
        <f>DR$2*EXP(- DR$1 * ($B122*_c+'Input spectra'!$Q121))</f>
        <v>0</v>
      </c>
      <c r="DS122">
        <f>DS$2*EXP(- DS$1 * ($B122*_c+'Input spectra'!$Q121))</f>
        <v>0</v>
      </c>
      <c r="DT122">
        <f>DT$2*EXP(- DT$1 * ($B122*_c+'Input spectra'!$Q121))</f>
        <v>0</v>
      </c>
      <c r="DU122">
        <f>DU$2*EXP(- DU$1 * ($B122*_c+'Input spectra'!$Q121))</f>
        <v>0</v>
      </c>
      <c r="DV122">
        <f>DV$2*EXP(- DV$1 * ($B122*_c+'Input spectra'!$Q121))</f>
        <v>0</v>
      </c>
      <c r="DW122">
        <f>DW$2*EXP(- DW$1 * ($B122*_c+'Input spectra'!$Q121))</f>
        <v>0</v>
      </c>
      <c r="DX122">
        <f>DX$2*EXP(- DX$1 * ($B122*_c+'Input spectra'!$Q121))</f>
        <v>0</v>
      </c>
      <c r="DY122">
        <f>DY$2*EXP(- DY$1 * ($B122*_c+'Input spectra'!$Q121))</f>
        <v>0</v>
      </c>
      <c r="DZ122">
        <f>DZ$2*EXP(- DZ$1 * ($B122*_c+'Input spectra'!$Q121))</f>
        <v>0</v>
      </c>
      <c r="EA122">
        <f>EA$2*EXP(- EA$1 * ($B122*_c+'Input spectra'!$Q121))</f>
        <v>0</v>
      </c>
      <c r="EB122">
        <f>EB$2*EXP(- EB$1 * ($B122*_c+'Input spectra'!$Q121))</f>
        <v>0</v>
      </c>
      <c r="EC122">
        <f>EC$2*EXP(- EC$1 * ($B122*_c+'Input spectra'!$Q121))</f>
        <v>0</v>
      </c>
      <c r="ED122">
        <f>ED$2*EXP(- ED$1 * ($B122*_c+'Input spectra'!$Q121))</f>
        <v>0</v>
      </c>
      <c r="EE122">
        <f>EE$2*EXP(- EE$1 * ($B122*_c+'Input spectra'!$Q121))</f>
        <v>0</v>
      </c>
      <c r="EF122">
        <f>EF$2*EXP(- EF$1 * ($B122*_c+'Input spectra'!$Q121))</f>
        <v>0</v>
      </c>
      <c r="EG122">
        <f>EG$2*EXP(- EG$1 * ($B122*_c+'Input spectra'!$Q121))</f>
        <v>0</v>
      </c>
      <c r="EH122">
        <f>EH$2*EXP(- EH$1 * ($B122*_c+'Input spectra'!$Q121))</f>
        <v>0</v>
      </c>
      <c r="EI122">
        <f>EI$2*EXP(- EI$1 * ($B122*_c+'Input spectra'!$Q121))</f>
        <v>0</v>
      </c>
      <c r="EJ122">
        <f>EJ$2*EXP(- EJ$1 * ($B122*_c+'Input spectra'!$Q121))</f>
        <v>0</v>
      </c>
      <c r="EK122">
        <f>EK$2*EXP(- EK$1 * ($B122*_c+'Input spectra'!$Q121))</f>
        <v>0</v>
      </c>
      <c r="EL122">
        <f>EL$2*EXP(- EL$1 * ($B122*_c+'Input spectra'!$Q121))</f>
        <v>0</v>
      </c>
      <c r="EM122">
        <f>EM$2*EXP(- EM$1 * ($B122*_c+'Input spectra'!$Q121))</f>
        <v>0</v>
      </c>
      <c r="EN122">
        <f>EN$2*EXP(- EN$1 * ($B122*_c+'Input spectra'!$Q121))</f>
        <v>0</v>
      </c>
      <c r="EO122">
        <f>EO$2*EXP(- EO$1 * ($B122*_c+'Input spectra'!$Q121))</f>
        <v>0</v>
      </c>
      <c r="EP122">
        <f>EP$2*EXP(- EP$1 * ($B122*_c+'Input spectra'!$Q121))</f>
        <v>0</v>
      </c>
      <c r="EQ122">
        <f>EQ$2*EXP(- EQ$1 * ($B122*_c+'Input spectra'!$Q121))</f>
        <v>0</v>
      </c>
      <c r="ER122">
        <f>ER$2*EXP(- ER$1 * ($B122*_c+'Input spectra'!$Q121))</f>
        <v>0</v>
      </c>
      <c r="ES122">
        <f>ES$2*EXP(- ES$1 * ($B122*_c+'Input spectra'!$Q121))</f>
        <v>0</v>
      </c>
      <c r="ET122">
        <f>ET$2*EXP(- ET$1 * ($B122*_c+'Input spectra'!$Q121))</f>
        <v>0</v>
      </c>
      <c r="EU122">
        <f>EU$2*EXP(- EU$1 * ($B122*_c+'Input spectra'!$Q121))</f>
        <v>0</v>
      </c>
      <c r="EV122">
        <f>EV$2*EXP(- EV$1 * ($B122*_c+'Input spectra'!$Q121))</f>
        <v>0</v>
      </c>
      <c r="EW122">
        <f>EW$2*EXP(- EW$1 * ($B122*_c+'Input spectra'!$Q121))</f>
        <v>0</v>
      </c>
      <c r="EY122">
        <f t="shared" si="1"/>
        <v>0.87845133088760874</v>
      </c>
      <c r="FB122">
        <f>(1-EXP(-(B122*_c+'Input spectra'!$Q121)*_t))/2</f>
        <v>1.1264007185897373E-2</v>
      </c>
      <c r="FC122">
        <f>LN(1-FB122)/(-(B122*_c+'Input spectra'!$Q121))</f>
        <v>0.24857592788510485</v>
      </c>
    </row>
    <row r="123" spans="1:159" x14ac:dyDescent="0.25">
      <c r="A123">
        <v>880</v>
      </c>
      <c r="B123">
        <f>'Input spectra'!B122</f>
        <v>0</v>
      </c>
      <c r="C123">
        <f>C$2*EXP(- C$1 * ($B123*_c+'Input spectra'!$Q122))</f>
        <v>2.0653927966864227E-2</v>
      </c>
      <c r="D123">
        <f>D$2*EXP(- D$1 * ($B123*_c+'Input spectra'!$Q122))</f>
        <v>2.0410281797719438E-2</v>
      </c>
      <c r="E123">
        <f>E$2*EXP(- E$1 * ($B123*_c+'Input spectra'!$Q122))</f>
        <v>2.016842437032083E-2</v>
      </c>
      <c r="F123">
        <f>F$2*EXP(- F$1 * ($B123*_c+'Input spectra'!$Q122))</f>
        <v>1.992834445506925E-2</v>
      </c>
      <c r="G123">
        <f>G$2*EXP(- G$1 * ($B123*_c+'Input spectra'!$Q122))</f>
        <v>1.9690030887505896E-2</v>
      </c>
      <c r="H123">
        <f>H$2*EXP(- H$1 * ($B123*_c+'Input spectra'!$Q122))</f>
        <v>1.9453472567952101E-2</v>
      </c>
      <c r="I123">
        <f>I$2*EXP(- I$1 * ($B123*_c+'Input spectra'!$Q122))</f>
        <v>1.9218658461151058E-2</v>
      </c>
      <c r="J123">
        <f>J$2*EXP(- J$1 * ($B123*_c+'Input spectra'!$Q122))</f>
        <v>1.8985577595911424E-2</v>
      </c>
      <c r="K123">
        <f>K$2*EXP(- K$1 * ($B123*_c+'Input spectra'!$Q122))</f>
        <v>1.8754219064752886E-2</v>
      </c>
      <c r="L123">
        <f>L$2*EXP(- L$1 * ($B123*_c+'Input spectra'!$Q122))</f>
        <v>1.8524572023553593E-2</v>
      </c>
      <c r="M123">
        <f>M$2*EXP(- M$1 * ($B123*_c+'Input spectra'!$Q122))</f>
        <v>1.8296625691199483E-2</v>
      </c>
      <c r="N123">
        <f>N$2*EXP(- N$1 * ($B123*_c+'Input spectra'!$Q122))</f>
        <v>1.807036934923547E-2</v>
      </c>
      <c r="O123">
        <f>O$2*EXP(- O$1 * ($B123*_c+'Input spectra'!$Q122))</f>
        <v>1.7845792341518566E-2</v>
      </c>
      <c r="P123">
        <f>P$2*EXP(- P$1 * ($B123*_c+'Input spectra'!$Q122))</f>
        <v>1.7622884073872778E-2</v>
      </c>
      <c r="Q123">
        <f>Q$2*EXP(- Q$1 * ($B123*_c+'Input spectra'!$Q122))</f>
        <v>1.7401634013745903E-2</v>
      </c>
      <c r="R123">
        <f>R$2*EXP(- R$1 * ($B123*_c+'Input spectra'!$Q122))</f>
        <v>1.7182031689868166E-2</v>
      </c>
      <c r="S123">
        <f>S$2*EXP(- S$1 * ($B123*_c+'Input spectra'!$Q122))</f>
        <v>1.6964066691912666E-2</v>
      </c>
      <c r="T123">
        <f>T$2*EXP(- T$1 * ($B123*_c+'Input spectra'!$Q122))</f>
        <v>1.6747728670157645E-2</v>
      </c>
      <c r="U123">
        <f>U$2*EXP(- U$1 * ($B123*_c+'Input spectra'!$Q122))</f>
        <v>1.6533007335150594E-2</v>
      </c>
      <c r="V123">
        <f>V$2*EXP(- V$1 * ($B123*_c+'Input spectra'!$Q122))</f>
        <v>1.6319892457374134E-2</v>
      </c>
      <c r="W123">
        <f>W$2*EXP(- W$1 * ($B123*_c+'Input spectra'!$Q122))</f>
        <v>1.6108373866913699E-2</v>
      </c>
      <c r="X123">
        <f>X$2*EXP(- X$1 * ($B123*_c+'Input spectra'!$Q122))</f>
        <v>1.5898441453126997E-2</v>
      </c>
      <c r="Y123">
        <f>Y$2*EXP(- Y$1 * ($B123*_c+'Input spectra'!$Q122))</f>
        <v>1.5690085164315262E-2</v>
      </c>
      <c r="Z123">
        <f>Z$2*EXP(- Z$1 * ($B123*_c+'Input spectra'!$Q122))</f>
        <v>1.5483295007396231E-2</v>
      </c>
      <c r="AA123">
        <f>AA$2*EXP(- AA$1 * ($B123*_c+'Input spectra'!$Q122))</f>
        <v>1.5278061047578935E-2</v>
      </c>
      <c r="AB123">
        <f>AB$2*EXP(- AB$1 * ($B123*_c+'Input spectra'!$Q122))</f>
        <v>1.5074373408040184E-2</v>
      </c>
      <c r="AC123">
        <f>AC$2*EXP(- AC$1 * ($B123*_c+'Input spectra'!$Q122))</f>
        <v>1.4872222269602805E-2</v>
      </c>
      <c r="AD123">
        <f>AD$2*EXP(- AD$1 * ($B123*_c+'Input spectra'!$Q122))</f>
        <v>1.4671597870415623E-2</v>
      </c>
      <c r="AE123">
        <f>AE$2*EXP(- AE$1 * ($B123*_c+'Input spectra'!$Q122))</f>
        <v>1.4472490505635142E-2</v>
      </c>
      <c r="AF123">
        <f>AF$2*EXP(- AF$1 * ($B123*_c+'Input spectra'!$Q122))</f>
        <v>1.4274890527108931E-2</v>
      </c>
      <c r="AG123">
        <f>AG$2*EXP(- AG$1 * ($B123*_c+'Input spectra'!$Q122))</f>
        <v>1.4078788343060745E-2</v>
      </c>
      <c r="AH123">
        <f>AH$2*EXP(- AH$1 * ($B123*_c+'Input spectra'!$Q122))</f>
        <v>1.3884174417777289E-2</v>
      </c>
      <c r="AI123">
        <f>AI$2*EXP(- AI$1 * ($B123*_c+'Input spectra'!$Q122))</f>
        <v>1.3691039271296708E-2</v>
      </c>
      <c r="AJ123">
        <f>AJ$2*EXP(- AJ$1 * ($B123*_c+'Input spectra'!$Q122))</f>
        <v>1.3499373479098714E-2</v>
      </c>
      <c r="AK123">
        <f>AK$2*EXP(- AK$1 * ($B123*_c+'Input spectra'!$Q122))</f>
        <v>1.3309167671796417E-2</v>
      </c>
      <c r="AL123">
        <f>AL$2*EXP(- AL$1 * ($B123*_c+'Input spectra'!$Q122))</f>
        <v>1.3120412534829779E-2</v>
      </c>
      <c r="AM123">
        <f>AM$2*EXP(- AM$1 * ($B123*_c+'Input spectra'!$Q122))</f>
        <v>1.2933098808160726E-2</v>
      </c>
      <c r="AN123">
        <f>AN$2*EXP(- AN$1 * ($B123*_c+'Input spectra'!$Q122))</f>
        <v>1.274721728596992E-2</v>
      </c>
      <c r="AO123">
        <f>AO$2*EXP(- AO$1 * ($B123*_c+'Input spectra'!$Q122))</f>
        <v>1.2562758816355119E-2</v>
      </c>
      <c r="AP123">
        <f>AP$2*EXP(- AP$1 * ($B123*_c+'Input spectra'!$Q122))</f>
        <v>1.2379714301031196E-2</v>
      </c>
      <c r="AQ123">
        <f>AQ$2*EXP(- AQ$1 * ($B123*_c+'Input spectra'!$Q122))</f>
        <v>1.2198074695031765E-2</v>
      </c>
      <c r="AR123">
        <f>AR$2*EXP(- AR$1 * ($B123*_c+'Input spectra'!$Q122))</f>
        <v>1.2017831006412396E-2</v>
      </c>
      <c r="AS123">
        <f>AS$2*EXP(- AS$1 * ($B123*_c+'Input spectra'!$Q122))</f>
        <v>1.1838974295955429E-2</v>
      </c>
      <c r="AT123">
        <f>AT$2*EXP(- AT$1 * ($B123*_c+'Input spectra'!$Q122))</f>
        <v>1.1661495676876408E-2</v>
      </c>
      <c r="AU123">
        <f>AU$2*EXP(- AU$1 * ($B123*_c+'Input spectra'!$Q122))</f>
        <v>1.148538631453204E-2</v>
      </c>
      <c r="AV123">
        <f>AV$2*EXP(- AV$1 * ($B123*_c+'Input spectra'!$Q122))</f>
        <v>1.1310637426129779E-2</v>
      </c>
      <c r="AW123">
        <f>AW$2*EXP(- AW$1 * ($B123*_c+'Input spectra'!$Q122))</f>
        <v>1.0053549256085792E-2</v>
      </c>
      <c r="AX123">
        <f>AX$2*EXP(- AX$1 * ($B123*_c+'Input spectra'!$Q122))</f>
        <v>8.589777724939773E-3</v>
      </c>
      <c r="AY123">
        <f>AY$2*EXP(- AY$1 * ($B123*_c+'Input spectra'!$Q122))</f>
        <v>7.7317801554263477E-3</v>
      </c>
      <c r="AZ123">
        <f>AZ$2*EXP(- AZ$1 * ($B123*_c+'Input spectra'!$Q122))</f>
        <v>7.0818847562554715E-3</v>
      </c>
      <c r="BA123">
        <f>BA$2*EXP(- BA$1 * ($B123*_c+'Input spectra'!$Q122))</f>
        <v>6.5508740094588199E-3</v>
      </c>
      <c r="BB123">
        <f>BB$2*EXP(- BB$1 * ($B123*_c+'Input spectra'!$Q122))</f>
        <v>6.1000742016530576E-3</v>
      </c>
      <c r="BC123">
        <f>BC$2*EXP(- BC$1 * ($B123*_c+'Input spectra'!$Q122))</f>
        <v>5.7082941503152256E-3</v>
      </c>
      <c r="BD123">
        <f>BD$2*EXP(- BD$1 * ($B123*_c+'Input spectra'!$Q122))</f>
        <v>5.3623231753772184E-3</v>
      </c>
      <c r="BE123">
        <f>BE$2*EXP(- BE$1 * ($B123*_c+'Input spectra'!$Q122))</f>
        <v>5.0532164739414565E-3</v>
      </c>
      <c r="BF123">
        <f>BF$2*EXP(- BF$1 * ($B123*_c+'Input spectra'!$Q122))</f>
        <v>4.7745591156768026E-3</v>
      </c>
      <c r="BG123">
        <f>BG$2*EXP(- BG$1 * ($B123*_c+'Input spectra'!$Q122))</f>
        <v>4.521551808420116E-3</v>
      </c>
      <c r="BH123">
        <f>BH$2*EXP(- BH$1 * ($B123*_c+'Input spectra'!$Q122))</f>
        <v>4.2904860032027389E-3</v>
      </c>
      <c r="BI123">
        <f>BI$2*EXP(- BI$1 * ($B123*_c+'Input spectra'!$Q122))</f>
        <v>4.0784220780483429E-3</v>
      </c>
      <c r="BJ123">
        <f>BJ$2*EXP(- BJ$1 * ($B123*_c+'Input spectra'!$Q122))</f>
        <v>3.8829815532220335E-3</v>
      </c>
      <c r="BK123">
        <f>BK$2*EXP(- BK$1 * ($B123*_c+'Input spectra'!$Q122))</f>
        <v>3.702207197371089E-3</v>
      </c>
      <c r="BL123">
        <f>BL$2*EXP(- BL$1 * ($B123*_c+'Input spectra'!$Q122))</f>
        <v>3.5344655291112766E-3</v>
      </c>
      <c r="BM123">
        <f>BM$2*EXP(- BM$1 * ($B123*_c+'Input spectra'!$Q122))</f>
        <v>3.3783768646280959E-3</v>
      </c>
      <c r="BN123">
        <f>BN$2*EXP(- BN$1 * ($B123*_c+'Input spectra'!$Q122))</f>
        <v>3.2327638734641665E-3</v>
      </c>
      <c r="BO123">
        <f>BO$2*EXP(- BO$1 * ($B123*_c+'Input spectra'!$Q122))</f>
        <v>3.0966129324243325E-3</v>
      </c>
      <c r="BP123">
        <f>BP$2*EXP(- BP$1 * ($B123*_c+'Input spectra'!$Q122))</f>
        <v>2.9690445521776188E-3</v>
      </c>
      <c r="BQ123">
        <f>BQ$2*EXP(- BQ$1 * ($B123*_c+'Input spectra'!$Q122))</f>
        <v>2.849290377074033E-3</v>
      </c>
      <c r="BR123">
        <f>BR$2*EXP(- BR$1 * ($B123*_c+'Input spectra'!$Q122))</f>
        <v>2.7366750395359778E-3</v>
      </c>
      <c r="BS123">
        <f>BS$2*EXP(- BS$1 * ($B123*_c+'Input spectra'!$Q122))</f>
        <v>2.6306016613319395E-3</v>
      </c>
      <c r="BT123">
        <f>BT$2*EXP(- BT$1 * ($B123*_c+'Input spectra'!$Q122))</f>
        <v>2.5305401364872689E-3</v>
      </c>
      <c r="BU123">
        <f>BU$2*EXP(- BU$1 * ($B123*_c+'Input spectra'!$Q122))</f>
        <v>2.4360175650688385E-3</v>
      </c>
      <c r="BV123">
        <f>BV$2*EXP(- BV$1 * ($B123*_c+'Input spectra'!$Q122))</f>
        <v>2.346610370757553E-3</v>
      </c>
      <c r="BW123">
        <f>BW$2*EXP(- BW$1 * ($B123*_c+'Input spectra'!$Q122))</f>
        <v>2.2619377513826691E-3</v>
      </c>
      <c r="BX123">
        <f>BX$2*EXP(- BX$1 * ($B123*_c+'Input spectra'!$Q122))</f>
        <v>2.1816561954880031E-3</v>
      </c>
      <c r="BY123">
        <f>BY$2*EXP(- BY$1 * ($B123*_c+'Input spectra'!$Q122))</f>
        <v>2.1054548594223767E-3</v>
      </c>
      <c r="BZ123">
        <f>BZ$2*EXP(- BZ$1 * ($B123*_c+'Input spectra'!$Q122))</f>
        <v>2.0330516450138402E-3</v>
      </c>
      <c r="CA123">
        <f>CA$2*EXP(- CA$1 * ($B123*_c+'Input spectra'!$Q122))</f>
        <v>1.964189852105678E-3</v>
      </c>
      <c r="CB123">
        <f>CB$2*EXP(- CB$1 * ($B123*_c+'Input spectra'!$Q122))</f>
        <v>1.898635306218175E-3</v>
      </c>
      <c r="CC123">
        <f>CC$2*EXP(- CC$1 * ($B123*_c+'Input spectra'!$Q122))</f>
        <v>1.8361738815399771E-3</v>
      </c>
      <c r="CD123">
        <f>CD$2*EXP(- CD$1 * ($B123*_c+'Input spectra'!$Q122))</f>
        <v>1.7766093549013012E-3</v>
      </c>
      <c r="CE123">
        <f>CE$2*EXP(- CE$1 * ($B123*_c+'Input spectra'!$Q122))</f>
        <v>1.7197615384574561E-3</v>
      </c>
      <c r="CF123">
        <f>CF$2*EXP(- CF$1 * ($B123*_c+'Input spectra'!$Q122))</f>
        <v>1.6654646483302222E-3</v>
      </c>
      <c r="CG123">
        <f>CG$2*EXP(- CG$1 * ($B123*_c+'Input spectra'!$Q122))</f>
        <v>1.6135658740168229E-3</v>
      </c>
      <c r="CH123">
        <f>CH$2*EXP(- CH$1 * ($B123*_c+'Input spectra'!$Q122))</f>
        <v>1.5639241194275628E-3</v>
      </c>
      <c r="CI123">
        <f>CI$2*EXP(- CI$1 * ($B123*_c+'Input spectra'!$Q122))</f>
        <v>1.5164088912888918E-3</v>
      </c>
      <c r="CJ123">
        <f>CJ$2*EXP(- CJ$1 * ($B123*_c+'Input spectra'!$Q122))</f>
        <v>1.4708993146022463E-3</v>
      </c>
      <c r="CK123">
        <f>CK$2*EXP(- CK$1 * ($B123*_c+'Input spectra'!$Q122))</f>
        <v>1.4272832580743732E-3</v>
      </c>
      <c r="CL123">
        <f>CL$2*EXP(- CL$1 * ($B123*_c+'Input spectra'!$Q122))</f>
        <v>1.3854565550810705E-3</v>
      </c>
      <c r="CM123">
        <f>CM$2*EXP(- CM$1 * ($B123*_c+'Input spectra'!$Q122))</f>
        <v>1.34532230790904E-3</v>
      </c>
      <c r="CN123">
        <f>CN$2*EXP(- CN$1 * ($B123*_c+'Input spectra'!$Q122))</f>
        <v>1.3067902648301617E-3</v>
      </c>
      <c r="CO123">
        <f>CO$2*EXP(- CO$1 * ($B123*_c+'Input spectra'!$Q122))</f>
        <v>1.269776261069969E-3</v>
      </c>
      <c r="CP123">
        <f>CP$2*EXP(- CP$1 * ($B123*_c+'Input spectra'!$Q122))</f>
        <v>1.2342017159936117E-3</v>
      </c>
      <c r="CQ123">
        <f>CQ$2*EXP(- CQ$1 * ($B123*_c+'Input spectra'!$Q122))</f>
        <v>7.9452893113889469E-4</v>
      </c>
      <c r="CR123">
        <f>CR$2*EXP(- CR$1 * ($B123*_c+'Input spectra'!$Q122))</f>
        <v>5.1599685436087405E-4</v>
      </c>
      <c r="CS123">
        <f>CS$2*EXP(- CS$1 * ($B123*_c+'Input spectra'!$Q122))</f>
        <v>3.573046968294801E-4</v>
      </c>
      <c r="CT123">
        <f>CT$2*EXP(- CT$1 * ($B123*_c+'Input spectra'!$Q122))</f>
        <v>2.4853229884414852E-4</v>
      </c>
      <c r="CU123">
        <f>CU$2*EXP(- CU$1 * ($B123*_c+'Input spectra'!$Q122))</f>
        <v>1.6967910916610359E-4</v>
      </c>
      <c r="CV123">
        <f>CV$2*EXP(- CV$1 * ($B123*_c+'Input spectra'!$Q122))</f>
        <v>1.1152518879560987E-4</v>
      </c>
      <c r="CW123">
        <f>CW$2*EXP(- CW$1 * ($B123*_c+'Input spectra'!$Q122))</f>
        <v>6.8866091326896703E-5</v>
      </c>
      <c r="CX123">
        <f>CX$2*EXP(- CX$1 * ($B123*_c+'Input spectra'!$Q122))</f>
        <v>3.839757744158615E-5</v>
      </c>
      <c r="CY123">
        <f>CY$2*EXP(- CY$1 * ($B123*_c+'Input spectra'!$Q122))</f>
        <v>1.7852295298977668E-5</v>
      </c>
      <c r="CZ123">
        <f>CZ$2*EXP(- CZ$1 * ($B123*_c+'Input spectra'!$Q122))</f>
        <v>5.585776957540685E-6</v>
      </c>
      <c r="DA123">
        <f>DA$2*EXP(- DA$1 * ($B123*_c+'Input spectra'!$Q122))</f>
        <v>3.5477276989363451E-7</v>
      </c>
      <c r="DB123">
        <f>DB$2*EXP(- DB$1 * ($B123*_c+'Input spectra'!$Q122))</f>
        <v>0</v>
      </c>
      <c r="DC123">
        <f>DC$2*EXP(- DC$1 * ($B123*_c+'Input spectra'!$Q122))</f>
        <v>0</v>
      </c>
      <c r="DD123">
        <f>DD$2*EXP(- DD$1 * ($B123*_c+'Input spectra'!$Q122))</f>
        <v>0</v>
      </c>
      <c r="DE123">
        <f>DE$2*EXP(- DE$1 * ($B123*_c+'Input spectra'!$Q122))</f>
        <v>0</v>
      </c>
      <c r="DF123">
        <f>DF$2*EXP(- DF$1 * ($B123*_c+'Input spectra'!$Q122))</f>
        <v>0</v>
      </c>
      <c r="DG123">
        <f>DG$2*EXP(- DG$1 * ($B123*_c+'Input spectra'!$Q122))</f>
        <v>0</v>
      </c>
      <c r="DH123">
        <f>DH$2*EXP(- DH$1 * ($B123*_c+'Input spectra'!$Q122))</f>
        <v>0</v>
      </c>
      <c r="DI123">
        <f>DI$2*EXP(- DI$1 * ($B123*_c+'Input spectra'!$Q122))</f>
        <v>0</v>
      </c>
      <c r="DJ123">
        <f>DJ$2*EXP(- DJ$1 * ($B123*_c+'Input spectra'!$Q122))</f>
        <v>0</v>
      </c>
      <c r="DK123">
        <f>DK$2*EXP(- DK$1 * ($B123*_c+'Input spectra'!$Q122))</f>
        <v>0</v>
      </c>
      <c r="DL123">
        <f>DL$2*EXP(- DL$1 * ($B123*_c+'Input spectra'!$Q122))</f>
        <v>0</v>
      </c>
      <c r="DM123">
        <f>DM$2*EXP(- DM$1 * ($B123*_c+'Input spectra'!$Q122))</f>
        <v>0</v>
      </c>
      <c r="DN123">
        <f>DN$2*EXP(- DN$1 * ($B123*_c+'Input spectra'!$Q122))</f>
        <v>0</v>
      </c>
      <c r="DO123">
        <f>DO$2*EXP(- DO$1 * ($B123*_c+'Input spectra'!$Q122))</f>
        <v>0</v>
      </c>
      <c r="DP123">
        <f>DP$2*EXP(- DP$1 * ($B123*_c+'Input spectra'!$Q122))</f>
        <v>0</v>
      </c>
      <c r="DQ123">
        <f>DQ$2*EXP(- DQ$1 * ($B123*_c+'Input spectra'!$Q122))</f>
        <v>0</v>
      </c>
      <c r="DR123">
        <f>DR$2*EXP(- DR$1 * ($B123*_c+'Input spectra'!$Q122))</f>
        <v>0</v>
      </c>
      <c r="DS123">
        <f>DS$2*EXP(- DS$1 * ($B123*_c+'Input spectra'!$Q122))</f>
        <v>0</v>
      </c>
      <c r="DT123">
        <f>DT$2*EXP(- DT$1 * ($B123*_c+'Input spectra'!$Q122))</f>
        <v>0</v>
      </c>
      <c r="DU123">
        <f>DU$2*EXP(- DU$1 * ($B123*_c+'Input spectra'!$Q122))</f>
        <v>0</v>
      </c>
      <c r="DV123">
        <f>DV$2*EXP(- DV$1 * ($B123*_c+'Input spectra'!$Q122))</f>
        <v>0</v>
      </c>
      <c r="DW123">
        <f>DW$2*EXP(- DW$1 * ($B123*_c+'Input spectra'!$Q122))</f>
        <v>0</v>
      </c>
      <c r="DX123">
        <f>DX$2*EXP(- DX$1 * ($B123*_c+'Input spectra'!$Q122))</f>
        <v>0</v>
      </c>
      <c r="DY123">
        <f>DY$2*EXP(- DY$1 * ($B123*_c+'Input spectra'!$Q122))</f>
        <v>0</v>
      </c>
      <c r="DZ123">
        <f>DZ$2*EXP(- DZ$1 * ($B123*_c+'Input spectra'!$Q122))</f>
        <v>0</v>
      </c>
      <c r="EA123">
        <f>EA$2*EXP(- EA$1 * ($B123*_c+'Input spectra'!$Q122))</f>
        <v>0</v>
      </c>
      <c r="EB123">
        <f>EB$2*EXP(- EB$1 * ($B123*_c+'Input spectra'!$Q122))</f>
        <v>0</v>
      </c>
      <c r="EC123">
        <f>EC$2*EXP(- EC$1 * ($B123*_c+'Input spectra'!$Q122))</f>
        <v>0</v>
      </c>
      <c r="ED123">
        <f>ED$2*EXP(- ED$1 * ($B123*_c+'Input spectra'!$Q122))</f>
        <v>0</v>
      </c>
      <c r="EE123">
        <f>EE$2*EXP(- EE$1 * ($B123*_c+'Input spectra'!$Q122))</f>
        <v>0</v>
      </c>
      <c r="EF123">
        <f>EF$2*EXP(- EF$1 * ($B123*_c+'Input spectra'!$Q122))</f>
        <v>0</v>
      </c>
      <c r="EG123">
        <f>EG$2*EXP(- EG$1 * ($B123*_c+'Input spectra'!$Q122))</f>
        <v>0</v>
      </c>
      <c r="EH123">
        <f>EH$2*EXP(- EH$1 * ($B123*_c+'Input spectra'!$Q122))</f>
        <v>0</v>
      </c>
      <c r="EI123">
        <f>EI$2*EXP(- EI$1 * ($B123*_c+'Input spectra'!$Q122))</f>
        <v>0</v>
      </c>
      <c r="EJ123">
        <f>EJ$2*EXP(- EJ$1 * ($B123*_c+'Input spectra'!$Q122))</f>
        <v>0</v>
      </c>
      <c r="EK123">
        <f>EK$2*EXP(- EK$1 * ($B123*_c+'Input spectra'!$Q122))</f>
        <v>0</v>
      </c>
      <c r="EL123">
        <f>EL$2*EXP(- EL$1 * ($B123*_c+'Input spectra'!$Q122))</f>
        <v>0</v>
      </c>
      <c r="EM123">
        <f>EM$2*EXP(- EM$1 * ($B123*_c+'Input spectra'!$Q122))</f>
        <v>0</v>
      </c>
      <c r="EN123">
        <f>EN$2*EXP(- EN$1 * ($B123*_c+'Input spectra'!$Q122))</f>
        <v>0</v>
      </c>
      <c r="EO123">
        <f>EO$2*EXP(- EO$1 * ($B123*_c+'Input spectra'!$Q122))</f>
        <v>0</v>
      </c>
      <c r="EP123">
        <f>EP$2*EXP(- EP$1 * ($B123*_c+'Input spectra'!$Q122))</f>
        <v>0</v>
      </c>
      <c r="EQ123">
        <f>EQ$2*EXP(- EQ$1 * ($B123*_c+'Input spectra'!$Q122))</f>
        <v>0</v>
      </c>
      <c r="ER123">
        <f>ER$2*EXP(- ER$1 * ($B123*_c+'Input spectra'!$Q122))</f>
        <v>0</v>
      </c>
      <c r="ES123">
        <f>ES$2*EXP(- ES$1 * ($B123*_c+'Input spectra'!$Q122))</f>
        <v>0</v>
      </c>
      <c r="ET123">
        <f>ET$2*EXP(- ET$1 * ($B123*_c+'Input spectra'!$Q122))</f>
        <v>0</v>
      </c>
      <c r="EU123">
        <f>EU$2*EXP(- EU$1 * ($B123*_c+'Input spectra'!$Q122))</f>
        <v>0</v>
      </c>
      <c r="EV123">
        <f>EV$2*EXP(- EV$1 * ($B123*_c+'Input spectra'!$Q122))</f>
        <v>0</v>
      </c>
      <c r="EW123">
        <f>EW$2*EXP(- EW$1 * ($B123*_c+'Input spectra'!$Q122))</f>
        <v>0</v>
      </c>
      <c r="EY123">
        <f t="shared" si="1"/>
        <v>0.87844168471882322</v>
      </c>
      <c r="FB123">
        <f>(1-EXP(-(B123*_c+'Input spectra'!$Q122)*_t))/2</f>
        <v>1.1264984461450578E-2</v>
      </c>
      <c r="FC123">
        <f>LN(1-FB123)/(-(B123*_c+'Input spectra'!$Q122))</f>
        <v>0.24857580291820855</v>
      </c>
    </row>
    <row r="124" spans="1:159" x14ac:dyDescent="0.25">
      <c r="A124">
        <v>885</v>
      </c>
      <c r="B124">
        <f>'Input spectra'!B123</f>
        <v>0</v>
      </c>
      <c r="C124">
        <f>C$2*EXP(- C$1 * ($B124*_c+'Input spectra'!$Q123))</f>
        <v>2.0653927966864227E-2</v>
      </c>
      <c r="D124">
        <f>D$2*EXP(- D$1 * ($B124*_c+'Input spectra'!$Q123))</f>
        <v>2.0410273635240849E-2</v>
      </c>
      <c r="E124">
        <f>E$2*EXP(- E$1 * ($B124*_c+'Input spectra'!$Q123))</f>
        <v>2.0168408238814085E-2</v>
      </c>
      <c r="F124">
        <f>F$2*EXP(- F$1 * ($B124*_c+'Input spectra'!$Q123))</f>
        <v>1.9928320545852092E-2</v>
      </c>
      <c r="G124">
        <f>G$2*EXP(- G$1 * ($B124*_c+'Input spectra'!$Q123))</f>
        <v>1.9689999389781217E-2</v>
      </c>
      <c r="H124">
        <f>H$2*EXP(- H$1 * ($B124*_c+'Input spectra'!$Q123))</f>
        <v>1.9453433668825692E-2</v>
      </c>
      <c r="I124">
        <f>I$2*EXP(- I$1 * ($B124*_c+'Input spectra'!$Q123))</f>
        <v>1.9218612345649193E-2</v>
      </c>
      <c r="J124">
        <f>J$2*EXP(- J$1 * ($B124*_c+'Input spectra'!$Q123))</f>
        <v>1.8985524446998348E-2</v>
      </c>
      <c r="K124">
        <f>K$2*EXP(- K$1 * ($B124*_c+'Input spectra'!$Q123))</f>
        <v>1.8754159063348163E-2</v>
      </c>
      <c r="L124">
        <f>L$2*EXP(- L$1 * ($B124*_c+'Input spectra'!$Q123))</f>
        <v>1.8524505348549325E-2</v>
      </c>
      <c r="M124">
        <f>M$2*EXP(- M$1 * ($B124*_c+'Input spectra'!$Q123))</f>
        <v>1.8296552519477406E-2</v>
      </c>
      <c r="N124">
        <f>N$2*EXP(- N$1 * ($B124*_c+'Input spectra'!$Q123))</f>
        <v>1.807028985568393E-2</v>
      </c>
      <c r="O124">
        <f>O$2*EXP(- O$1 * ($B124*_c+'Input spectra'!$Q123))</f>
        <v>1.7845706699049363E-2</v>
      </c>
      <c r="P124">
        <f>P$2*EXP(- P$1 * ($B124*_c+'Input spectra'!$Q123))</f>
        <v>1.7622792453437897E-2</v>
      </c>
      <c r="Q124">
        <f>Q$2*EXP(- Q$1 * ($B124*_c+'Input spectra'!$Q123))</f>
        <v>1.7401536584354109E-2</v>
      </c>
      <c r="R124">
        <f>R$2*EXP(- R$1 * ($B124*_c+'Input spectra'!$Q123))</f>
        <v>1.7181928618601496E-2</v>
      </c>
      <c r="S124">
        <f>S$2*EXP(- S$1 * ($B124*_c+'Input spectra'!$Q123))</f>
        <v>1.6963958143942786E-2</v>
      </c>
      <c r="T124">
        <f>T$2*EXP(- T$1 * ($B124*_c+'Input spectra'!$Q123))</f>
        <v>1.6747614808762096E-2</v>
      </c>
      <c r="U124">
        <f>U$2*EXP(- U$1 * ($B124*_c+'Input spectra'!$Q123))</f>
        <v>1.6532888321728917E-2</v>
      </c>
      <c r="V124">
        <f>V$2*EXP(- V$1 * ($B124*_c+'Input spectra'!$Q123))</f>
        <v>1.6319768451463865E-2</v>
      </c>
      <c r="W124">
        <f>W$2*EXP(- W$1 * ($B124*_c+'Input spectra'!$Q123))</f>
        <v>1.610824502620627E-2</v>
      </c>
      <c r="X124">
        <f>X$2*EXP(- X$1 * ($B124*_c+'Input spectra'!$Q123))</f>
        <v>1.5898307933483503E-2</v>
      </c>
      <c r="Y124">
        <f>Y$2*EXP(- Y$1 * ($B124*_c+'Input spectra'!$Q123))</f>
        <v>1.5689947119782121E-2</v>
      </c>
      <c r="Z124">
        <f>Z$2*EXP(- Z$1 * ($B124*_c+'Input spectra'!$Q123))</f>
        <v>1.548315259022072E-2</v>
      </c>
      <c r="AA124">
        <f>AA$2*EXP(- AA$1 * ($B124*_c+'Input spectra'!$Q123))</f>
        <v>1.5277914408224621E-2</v>
      </c>
      <c r="AB124">
        <f>AB$2*EXP(- AB$1 * ($B124*_c+'Input spectra'!$Q123))</f>
        <v>1.5074222695202239E-2</v>
      </c>
      <c r="AC124">
        <f>AC$2*EXP(- AC$1 * ($B124*_c+'Input spectra'!$Q123))</f>
        <v>1.4872067630223206E-2</v>
      </c>
      <c r="AD124">
        <f>AD$2*EXP(- AD$1 * ($B124*_c+'Input spectra'!$Q123))</f>
        <v>1.4671439449698242E-2</v>
      </c>
      <c r="AE124">
        <f>AE$2*EXP(- AE$1 * ($B124*_c+'Input spectra'!$Q123))</f>
        <v>1.4472328447060727E-2</v>
      </c>
      <c r="AF124">
        <f>AF$2*EXP(- AF$1 * ($B124*_c+'Input spectra'!$Q123))</f>
        <v>1.4274724972449972E-2</v>
      </c>
      <c r="AG124">
        <f>AG$2*EXP(- AG$1 * ($B124*_c+'Input spectra'!$Q123))</f>
        <v>1.407861943239623E-2</v>
      </c>
      <c r="AH124">
        <f>AH$2*EXP(- AH$1 * ($B124*_c+'Input spectra'!$Q123))</f>
        <v>1.3884002289507362E-2</v>
      </c>
      <c r="AI124">
        <f>AI$2*EXP(- AI$1 * ($B124*_c+'Input spectra'!$Q123))</f>
        <v>1.3690864062157207E-2</v>
      </c>
      <c r="AJ124">
        <f>AJ$2*EXP(- AJ$1 * ($B124*_c+'Input spectra'!$Q123))</f>
        <v>1.3499195324175603E-2</v>
      </c>
      <c r="AK124">
        <f>AK$2*EXP(- AK$1 * ($B124*_c+'Input spectra'!$Q123))</f>
        <v>1.3308986704540114E-2</v>
      </c>
      <c r="AL124">
        <f>AL$2*EXP(- AL$1 * ($B124*_c+'Input spectra'!$Q123))</f>
        <v>1.3120228887069384E-2</v>
      </c>
      <c r="AM124">
        <f>AM$2*EXP(- AM$1 * ($B124*_c+'Input spectra'!$Q123))</f>
        <v>1.2932912610118131E-2</v>
      </c>
      <c r="AN124">
        <f>AN$2*EXP(- AN$1 * ($B124*_c+'Input spectra'!$Q123))</f>
        <v>1.274702866627382E-2</v>
      </c>
      <c r="AO124">
        <f>AO$2*EXP(- AO$1 * ($B124*_c+'Input spectra'!$Q123))</f>
        <v>1.2562567902054926E-2</v>
      </c>
      <c r="AP124">
        <f>AP$2*EXP(- AP$1 * ($B124*_c+'Input spectra'!$Q123))</f>
        <v>1.2379521217610844E-2</v>
      </c>
      <c r="AQ124">
        <f>AQ$2*EXP(- AQ$1 * ($B124*_c+'Input spectra'!$Q123))</f>
        <v>1.2197879566423403E-2</v>
      </c>
      <c r="AR124">
        <f>AR$2*EXP(- AR$1 * ($B124*_c+'Input spectra'!$Q123))</f>
        <v>1.2017633955010001E-2</v>
      </c>
      <c r="AS124">
        <f>AS$2*EXP(- AS$1 * ($B124*_c+'Input spectra'!$Q123))</f>
        <v>1.1838775442628298E-2</v>
      </c>
      <c r="AT124">
        <f>AT$2*EXP(- AT$1 * ($B124*_c+'Input spectra'!$Q123))</f>
        <v>1.1661295140982563E-2</v>
      </c>
      <c r="AU124">
        <f>AU$2*EXP(- AU$1 * ($B124*_c+'Input spectra'!$Q123))</f>
        <v>1.1485184213931519E-2</v>
      </c>
      <c r="AV124">
        <f>AV$2*EXP(- AV$1 * ($B124*_c+'Input spectra'!$Q123))</f>
        <v>1.1310433877197844E-2</v>
      </c>
      <c r="AW124">
        <f>AW$2*EXP(- AW$1 * ($B124*_c+'Input spectra'!$Q123))</f>
        <v>1.0053364309470321E-2</v>
      </c>
      <c r="AX124">
        <f>AX$2*EXP(- AX$1 * ($B124*_c+'Input spectra'!$Q123))</f>
        <v>8.5896162709270217E-3</v>
      </c>
      <c r="AY124">
        <f>AY$2*EXP(- AY$1 * ($B124*_c+'Input spectra'!$Q123))</f>
        <v>7.7316317363560075E-3</v>
      </c>
      <c r="AZ124">
        <f>AZ$2*EXP(- AZ$1 * ($B124*_c+'Input spectra'!$Q123))</f>
        <v>7.0817459804294238E-3</v>
      </c>
      <c r="BA124">
        <f>BA$2*EXP(- BA$1 * ($B124*_c+'Input spectra'!$Q123))</f>
        <v>6.5507430194865317E-3</v>
      </c>
      <c r="BB124">
        <f>BB$2*EXP(- BB$1 * ($B124*_c+'Input spectra'!$Q123))</f>
        <v>6.0999497862914585E-3</v>
      </c>
      <c r="BC124">
        <f>BC$2*EXP(- BC$1 * ($B124*_c+'Input spectra'!$Q123))</f>
        <v>5.7081754427729722E-3</v>
      </c>
      <c r="BD124">
        <f>BD$2*EXP(- BD$1 * ($B124*_c+'Input spectra'!$Q123))</f>
        <v>5.3622095180621372E-3</v>
      </c>
      <c r="BE124">
        <f>BE$2*EXP(- BE$1 * ($B124*_c+'Input spectra'!$Q123))</f>
        <v>5.0531073474694857E-3</v>
      </c>
      <c r="BF124">
        <f>BF$2*EXP(- BF$1 * ($B124*_c+'Input spectra'!$Q123))</f>
        <v>4.774454097535092E-3</v>
      </c>
      <c r="BG124">
        <f>BG$2*EXP(- BG$1 * ($B124*_c+'Input spectra'!$Q123))</f>
        <v>4.521450547046015E-3</v>
      </c>
      <c r="BH124">
        <f>BH$2*EXP(- BH$1 * ($B124*_c+'Input spectra'!$Q123))</f>
        <v>4.2903882007972998E-3</v>
      </c>
      <c r="BI124">
        <f>BI$2*EXP(- BI$1 * ($B124*_c+'Input spectra'!$Q123))</f>
        <v>4.0783274786733662E-3</v>
      </c>
      <c r="BJ124">
        <f>BJ$2*EXP(- BJ$1 * ($B124*_c+'Input spectra'!$Q123))</f>
        <v>3.8828899342622791E-3</v>
      </c>
      <c r="BK124">
        <f>BK$2*EXP(- BK$1 * ($B124*_c+'Input spectra'!$Q123))</f>
        <v>3.7021183632311959E-3</v>
      </c>
      <c r="BL124">
        <f>BL$2*EXP(- BL$1 * ($B124*_c+'Input spectra'!$Q123))</f>
        <v>3.5343793064488214E-3</v>
      </c>
      <c r="BM124">
        <f>BM$2*EXP(- BM$1 * ($B124*_c+'Input spectra'!$Q123))</f>
        <v>3.3782930986737477E-3</v>
      </c>
      <c r="BN124">
        <f>BN$2*EXP(- BN$1 * ($B124*_c+'Input spectra'!$Q123))</f>
        <v>3.2326824251304766E-3</v>
      </c>
      <c r="BO124">
        <f>BO$2*EXP(- BO$1 * ($B124*_c+'Input spectra'!$Q123))</f>
        <v>3.0965336759990357E-3</v>
      </c>
      <c r="BP124">
        <f>BP$2*EXP(- BP$1 * ($B124*_c+'Input spectra'!$Q123))</f>
        <v>2.9689673734583353E-3</v>
      </c>
      <c r="BQ124">
        <f>BQ$2*EXP(- BQ$1 * ($B124*_c+'Input spectra'!$Q123))</f>
        <v>2.8492151718418389E-3</v>
      </c>
      <c r="BR124">
        <f>BR$2*EXP(- BR$1 * ($B124*_c+'Input spectra'!$Q123))</f>
        <v>2.7366017122929581E-3</v>
      </c>
      <c r="BS124">
        <f>BS$2*EXP(- BS$1 * ($B124*_c+'Input spectra'!$Q123))</f>
        <v>2.6305301242470778E-3</v>
      </c>
      <c r="BT124">
        <f>BT$2*EXP(- BT$1 * ($B124*_c+'Input spectra'!$Q123))</f>
        <v>2.5304703085087294E-3</v>
      </c>
      <c r="BU124">
        <f>BU$2*EXP(- BU$1 * ($B124*_c+'Input spectra'!$Q123))</f>
        <v>2.4359493711705164E-3</v>
      </c>
      <c r="BV124">
        <f>BV$2*EXP(- BV$1 * ($B124*_c+'Input spectra'!$Q123))</f>
        <v>2.34654374129506E-3</v>
      </c>
      <c r="BW124">
        <f>BW$2*EXP(- BW$1 * ($B124*_c+'Input spectra'!$Q123))</f>
        <v>2.2618726215392734E-3</v>
      </c>
      <c r="BX124">
        <f>BX$2*EXP(- BX$1 * ($B124*_c+'Input spectra'!$Q123))</f>
        <v>2.1815925047951232E-3</v>
      </c>
      <c r="BY124">
        <f>BY$2*EXP(- BY$1 * ($B124*_c+'Input spectra'!$Q123))</f>
        <v>2.1053925513423192E-3</v>
      </c>
      <c r="BZ124">
        <f>BZ$2*EXP(- BZ$1 * ($B124*_c+'Input spectra'!$Q123))</f>
        <v>2.0329906665748601E-3</v>
      </c>
      <c r="CA124">
        <f>CA$2*EXP(- CA$1 * ($B124*_c+'Input spectra'!$Q123))</f>
        <v>1.9641301535813019E-3</v>
      </c>
      <c r="CB124">
        <f>CB$2*EXP(- CB$1 * ($B124*_c+'Input spectra'!$Q123))</f>
        <v>1.8985768408441908E-3</v>
      </c>
      <c r="CC124">
        <f>CC$2*EXP(- CC$1 * ($B124*_c+'Input spectra'!$Q123))</f>
        <v>1.8361166052636439E-3</v>
      </c>
      <c r="CD124">
        <f>CD$2*EXP(- CD$1 * ($B124*_c+'Input spectra'!$Q123))</f>
        <v>1.7765532261582748E-3</v>
      </c>
      <c r="CE124">
        <f>CE$2*EXP(- CE$1 * ($B124*_c+'Input spectra'!$Q123))</f>
        <v>1.7197065179726558E-3</v>
      </c>
      <c r="CF124">
        <f>CF$2*EXP(- CF$1 * ($B124*_c+'Input spectra'!$Q123))</f>
        <v>1.6654106989394801E-3</v>
      </c>
      <c r="CG124">
        <f>CG$2*EXP(- CG$1 * ($B124*_c+'Input spectra'!$Q123))</f>
        <v>1.6135129605066444E-3</v>
      </c>
      <c r="CH124">
        <f>CH$2*EXP(- CH$1 * ($B124*_c+'Input spectra'!$Q123))</f>
        <v>1.5638722083907339E-3</v>
      </c>
      <c r="CI124">
        <f>CI$2*EXP(- CI$1 * ($B124*_c+'Input spectra'!$Q123))</f>
        <v>1.5163579509940061E-3</v>
      </c>
      <c r="CJ124">
        <f>CJ$2*EXP(- CJ$1 * ($B124*_c+'Input spectra'!$Q123))</f>
        <v>1.4708493148754961E-3</v>
      </c>
      <c r="CK124">
        <f>CK$2*EXP(- CK$1 * ($B124*_c+'Input spectra'!$Q123))</f>
        <v>1.4272341701921892E-3</v>
      </c>
      <c r="CL124">
        <f>CL$2*EXP(- CL$1 * ($B124*_c+'Input spectra'!$Q123))</f>
        <v>1.3854083516723803E-3</v>
      </c>
      <c r="CM124">
        <f>CM$2*EXP(- CM$1 * ($B124*_c+'Input spectra'!$Q123))</f>
        <v>1.3452749628660883E-3</v>
      </c>
      <c r="CN124">
        <f>CN$2*EXP(- CN$1 * ($B124*_c+'Input spectra'!$Q123))</f>
        <v>1.3067437532269664E-3</v>
      </c>
      <c r="CO124">
        <f>CO$2*EXP(- CO$1 * ($B124*_c+'Input spectra'!$Q123))</f>
        <v>1.2697305590876082E-3</v>
      </c>
      <c r="CP124">
        <f>CP$2*EXP(- CP$1 * ($B124*_c+'Input spectra'!$Q123))</f>
        <v>1.2341568008516393E-3</v>
      </c>
      <c r="CQ124">
        <f>CQ$2*EXP(- CQ$1 * ($B124*_c+'Input spectra'!$Q123))</f>
        <v>7.9449969885856265E-4</v>
      </c>
      <c r="CR124">
        <f>CR$2*EXP(- CR$1 * ($B124*_c+'Input spectra'!$Q123))</f>
        <v>5.1597766347302244E-4</v>
      </c>
      <c r="CS124">
        <f>CS$2*EXP(- CS$1 * ($B124*_c+'Input spectra'!$Q123))</f>
        <v>3.5729126511174097E-4</v>
      </c>
      <c r="CT124">
        <f>CT$2*EXP(- CT$1 * ($B124*_c+'Input spectra'!$Q123))</f>
        <v>2.4852285668462666E-4</v>
      </c>
      <c r="CU124">
        <f>CU$2*EXP(- CU$1 * ($B124*_c+'Input spectra'!$Q123))</f>
        <v>1.6967259491623609E-4</v>
      </c>
      <c r="CV124">
        <f>CV$2*EXP(- CV$1 * ($B124*_c+'Input spectra'!$Q123))</f>
        <v>1.1152086256745967E-4</v>
      </c>
      <c r="CW124">
        <f>CW$2*EXP(- CW$1 * ($B124*_c+'Input spectra'!$Q123))</f>
        <v>6.8863392368808283E-5</v>
      </c>
      <c r="CX124">
        <f>CX$2*EXP(- CX$1 * ($B124*_c+'Input spectra'!$Q123))</f>
        <v>3.8396057231661823E-5</v>
      </c>
      <c r="CY124">
        <f>CY$2*EXP(- CY$1 * ($B124*_c+'Input spectra'!$Q123))</f>
        <v>1.785158136423146E-5</v>
      </c>
      <c r="CZ124">
        <f>CZ$2*EXP(- CZ$1 * ($B124*_c+'Input spectra'!$Q123))</f>
        <v>5.5855513418322132E-6</v>
      </c>
      <c r="DA124">
        <f>DA$2*EXP(- DA$1 * ($B124*_c+'Input spectra'!$Q123))</f>
        <v>3.5475829835415242E-7</v>
      </c>
      <c r="DB124">
        <f>DB$2*EXP(- DB$1 * ($B124*_c+'Input spectra'!$Q123))</f>
        <v>0</v>
      </c>
      <c r="DC124">
        <f>DC$2*EXP(- DC$1 * ($B124*_c+'Input spectra'!$Q123))</f>
        <v>0</v>
      </c>
      <c r="DD124">
        <f>DD$2*EXP(- DD$1 * ($B124*_c+'Input spectra'!$Q123))</f>
        <v>0</v>
      </c>
      <c r="DE124">
        <f>DE$2*EXP(- DE$1 * ($B124*_c+'Input spectra'!$Q123))</f>
        <v>0</v>
      </c>
      <c r="DF124">
        <f>DF$2*EXP(- DF$1 * ($B124*_c+'Input spectra'!$Q123))</f>
        <v>0</v>
      </c>
      <c r="DG124">
        <f>DG$2*EXP(- DG$1 * ($B124*_c+'Input spectra'!$Q123))</f>
        <v>0</v>
      </c>
      <c r="DH124">
        <f>DH$2*EXP(- DH$1 * ($B124*_c+'Input spectra'!$Q123))</f>
        <v>0</v>
      </c>
      <c r="DI124">
        <f>DI$2*EXP(- DI$1 * ($B124*_c+'Input spectra'!$Q123))</f>
        <v>0</v>
      </c>
      <c r="DJ124">
        <f>DJ$2*EXP(- DJ$1 * ($B124*_c+'Input spectra'!$Q123))</f>
        <v>0</v>
      </c>
      <c r="DK124">
        <f>DK$2*EXP(- DK$1 * ($B124*_c+'Input spectra'!$Q123))</f>
        <v>0</v>
      </c>
      <c r="DL124">
        <f>DL$2*EXP(- DL$1 * ($B124*_c+'Input spectra'!$Q123))</f>
        <v>0</v>
      </c>
      <c r="DM124">
        <f>DM$2*EXP(- DM$1 * ($B124*_c+'Input spectra'!$Q123))</f>
        <v>0</v>
      </c>
      <c r="DN124">
        <f>DN$2*EXP(- DN$1 * ($B124*_c+'Input spectra'!$Q123))</f>
        <v>0</v>
      </c>
      <c r="DO124">
        <f>DO$2*EXP(- DO$1 * ($B124*_c+'Input spectra'!$Q123))</f>
        <v>0</v>
      </c>
      <c r="DP124">
        <f>DP$2*EXP(- DP$1 * ($B124*_c+'Input spectra'!$Q123))</f>
        <v>0</v>
      </c>
      <c r="DQ124">
        <f>DQ$2*EXP(- DQ$1 * ($B124*_c+'Input spectra'!$Q123))</f>
        <v>0</v>
      </c>
      <c r="DR124">
        <f>DR$2*EXP(- DR$1 * ($B124*_c+'Input spectra'!$Q123))</f>
        <v>0</v>
      </c>
      <c r="DS124">
        <f>DS$2*EXP(- DS$1 * ($B124*_c+'Input spectra'!$Q123))</f>
        <v>0</v>
      </c>
      <c r="DT124">
        <f>DT$2*EXP(- DT$1 * ($B124*_c+'Input spectra'!$Q123))</f>
        <v>0</v>
      </c>
      <c r="DU124">
        <f>DU$2*EXP(- DU$1 * ($B124*_c+'Input spectra'!$Q123))</f>
        <v>0</v>
      </c>
      <c r="DV124">
        <f>DV$2*EXP(- DV$1 * ($B124*_c+'Input spectra'!$Q123))</f>
        <v>0</v>
      </c>
      <c r="DW124">
        <f>DW$2*EXP(- DW$1 * ($B124*_c+'Input spectra'!$Q123))</f>
        <v>0</v>
      </c>
      <c r="DX124">
        <f>DX$2*EXP(- DX$1 * ($B124*_c+'Input spectra'!$Q123))</f>
        <v>0</v>
      </c>
      <c r="DY124">
        <f>DY$2*EXP(- DY$1 * ($B124*_c+'Input spectra'!$Q123))</f>
        <v>0</v>
      </c>
      <c r="DZ124">
        <f>DZ$2*EXP(- DZ$1 * ($B124*_c+'Input spectra'!$Q123))</f>
        <v>0</v>
      </c>
      <c r="EA124">
        <f>EA$2*EXP(- EA$1 * ($B124*_c+'Input spectra'!$Q123))</f>
        <v>0</v>
      </c>
      <c r="EB124">
        <f>EB$2*EXP(- EB$1 * ($B124*_c+'Input spectra'!$Q123))</f>
        <v>0</v>
      </c>
      <c r="EC124">
        <f>EC$2*EXP(- EC$1 * ($B124*_c+'Input spectra'!$Q123))</f>
        <v>0</v>
      </c>
      <c r="ED124">
        <f>ED$2*EXP(- ED$1 * ($B124*_c+'Input spectra'!$Q123))</f>
        <v>0</v>
      </c>
      <c r="EE124">
        <f>EE$2*EXP(- EE$1 * ($B124*_c+'Input spectra'!$Q123))</f>
        <v>0</v>
      </c>
      <c r="EF124">
        <f>EF$2*EXP(- EF$1 * ($B124*_c+'Input spectra'!$Q123))</f>
        <v>0</v>
      </c>
      <c r="EG124">
        <f>EG$2*EXP(- EG$1 * ($B124*_c+'Input spectra'!$Q123))</f>
        <v>0</v>
      </c>
      <c r="EH124">
        <f>EH$2*EXP(- EH$1 * ($B124*_c+'Input spectra'!$Q123))</f>
        <v>0</v>
      </c>
      <c r="EI124">
        <f>EI$2*EXP(- EI$1 * ($B124*_c+'Input spectra'!$Q123))</f>
        <v>0</v>
      </c>
      <c r="EJ124">
        <f>EJ$2*EXP(- EJ$1 * ($B124*_c+'Input spectra'!$Q123))</f>
        <v>0</v>
      </c>
      <c r="EK124">
        <f>EK$2*EXP(- EK$1 * ($B124*_c+'Input spectra'!$Q123))</f>
        <v>0</v>
      </c>
      <c r="EL124">
        <f>EL$2*EXP(- EL$1 * ($B124*_c+'Input spectra'!$Q123))</f>
        <v>0</v>
      </c>
      <c r="EM124">
        <f>EM$2*EXP(- EM$1 * ($B124*_c+'Input spectra'!$Q123))</f>
        <v>0</v>
      </c>
      <c r="EN124">
        <f>EN$2*EXP(- EN$1 * ($B124*_c+'Input spectra'!$Q123))</f>
        <v>0</v>
      </c>
      <c r="EO124">
        <f>EO$2*EXP(- EO$1 * ($B124*_c+'Input spectra'!$Q123))</f>
        <v>0</v>
      </c>
      <c r="EP124">
        <f>EP$2*EXP(- EP$1 * ($B124*_c+'Input spectra'!$Q123))</f>
        <v>0</v>
      </c>
      <c r="EQ124">
        <f>EQ$2*EXP(- EQ$1 * ($B124*_c+'Input spectra'!$Q123))</f>
        <v>0</v>
      </c>
      <c r="ER124">
        <f>ER$2*EXP(- ER$1 * ($B124*_c+'Input spectra'!$Q123))</f>
        <v>0</v>
      </c>
      <c r="ES124">
        <f>ES$2*EXP(- ES$1 * ($B124*_c+'Input spectra'!$Q123))</f>
        <v>0</v>
      </c>
      <c r="ET124">
        <f>ET$2*EXP(- ET$1 * ($B124*_c+'Input spectra'!$Q123))</f>
        <v>0</v>
      </c>
      <c r="EU124">
        <f>EU$2*EXP(- EU$1 * ($B124*_c+'Input spectra'!$Q123))</f>
        <v>0</v>
      </c>
      <c r="EV124">
        <f>EV$2*EXP(- EV$1 * ($B124*_c+'Input spectra'!$Q123))</f>
        <v>0</v>
      </c>
      <c r="EW124">
        <f>EW$2*EXP(- EW$1 * ($B124*_c+'Input spectra'!$Q123))</f>
        <v>0</v>
      </c>
      <c r="EY124">
        <f t="shared" si="1"/>
        <v>0.87843203871482267</v>
      </c>
      <c r="FB124">
        <f>(1-EXP(-(B124*_c+'Input spectra'!$Q123)*_t))/2</f>
        <v>1.1265961735049679E-2</v>
      </c>
      <c r="FC124">
        <f>LN(1-FB124)/(-(B124*_c+'Input spectra'!$Q123))</f>
        <v>0.24857567795131782</v>
      </c>
    </row>
    <row r="125" spans="1:159" x14ac:dyDescent="0.25">
      <c r="A125">
        <v>890</v>
      </c>
      <c r="B125">
        <f>'Input spectra'!B124</f>
        <v>0</v>
      </c>
      <c r="C125">
        <f>C$2*EXP(- C$1 * ($B125*_c+'Input spectra'!$Q124))</f>
        <v>2.0653927966864227E-2</v>
      </c>
      <c r="D125">
        <f>D$2*EXP(- D$1 * ($B125*_c+'Input spectra'!$Q124))</f>
        <v>2.0410265472765522E-2</v>
      </c>
      <c r="E125">
        <f>E$2*EXP(- E$1 * ($B125*_c+'Input spectra'!$Q124))</f>
        <v>2.0168392107320247E-2</v>
      </c>
      <c r="F125">
        <f>F$2*EXP(- F$1 * ($B125*_c+'Input spectra'!$Q124))</f>
        <v>1.9928296636663623E-2</v>
      </c>
      <c r="G125">
        <f>G$2*EXP(- G$1 * ($B125*_c+'Input spectra'!$Q124))</f>
        <v>1.9689967892106929E-2</v>
      </c>
      <c r="H125">
        <f>H$2*EXP(- H$1 * ($B125*_c+'Input spectra'!$Q124))</f>
        <v>1.945339476977706E-2</v>
      </c>
      <c r="I125">
        <f>I$2*EXP(- I$1 * ($B125*_c+'Input spectra'!$Q124))</f>
        <v>1.9218566230257979E-2</v>
      </c>
      <c r="J125">
        <f>J$2*EXP(- J$1 * ($B125*_c+'Input spectra'!$Q124))</f>
        <v>1.8985471298234056E-2</v>
      </c>
      <c r="K125">
        <f>K$2*EXP(- K$1 * ($B125*_c+'Input spectra'!$Q124))</f>
        <v>1.8754099062135408E-2</v>
      </c>
      <c r="L125">
        <f>L$2*EXP(- L$1 * ($B125*_c+'Input spectra'!$Q124))</f>
        <v>1.8524438673785039E-2</v>
      </c>
      <c r="M125">
        <f>M$2*EXP(- M$1 * ($B125*_c+'Input spectra'!$Q124))</f>
        <v>1.8296479348047956E-2</v>
      </c>
      <c r="N125">
        <f>N$2*EXP(- N$1 * ($B125*_c+'Input spectra'!$Q124))</f>
        <v>1.8070210362482093E-2</v>
      </c>
      <c r="O125">
        <f>O$2*EXP(- O$1 * ($B125*_c+'Input spectra'!$Q124))</f>
        <v>1.7845621056991161E-2</v>
      </c>
      <c r="P125">
        <f>P$2*EXP(- P$1 * ($B125*_c+'Input spectra'!$Q124))</f>
        <v>1.7622700833479339E-2</v>
      </c>
      <c r="Q125">
        <f>Q$2*EXP(- Q$1 * ($B125*_c+'Input spectra'!$Q124))</f>
        <v>1.7401439155507806E-2</v>
      </c>
      <c r="R125">
        <f>R$2*EXP(- R$1 * ($B125*_c+'Input spectra'!$Q124))</f>
        <v>1.7181825547953125E-2</v>
      </c>
      <c r="S125">
        <f>S$2*EXP(- S$1 * ($B125*_c+'Input spectra'!$Q124))</f>
        <v>1.6963849596667469E-2</v>
      </c>
      <c r="T125">
        <f>T$2*EXP(- T$1 * ($B125*_c+'Input spectra'!$Q124))</f>
        <v>1.6747500948140648E-2</v>
      </c>
      <c r="U125">
        <f>U$2*EXP(- U$1 * ($B125*_c+'Input spectra'!$Q124))</f>
        <v>1.6532769309163958E-2</v>
      </c>
      <c r="V125">
        <f>V$2*EXP(- V$1 * ($B125*_c+'Input spectra'!$Q124))</f>
        <v>1.6319644446495845E-2</v>
      </c>
      <c r="W125">
        <f>W$2*EXP(- W$1 * ($B125*_c+'Input spectra'!$Q124))</f>
        <v>1.6108116186529353E-2</v>
      </c>
      <c r="X125">
        <f>X$2*EXP(- X$1 * ($B125*_c+'Input spectra'!$Q124))</f>
        <v>1.5898174414961344E-2</v>
      </c>
      <c r="Y125">
        <f>Y$2*EXP(- Y$1 * ($B125*_c+'Input spectra'!$Q124))</f>
        <v>1.5689809076463519E-2</v>
      </c>
      <c r="Z125">
        <f>Z$2*EXP(- Z$1 * ($B125*_c+'Input spectra'!$Q124))</f>
        <v>1.5483010174355175E-2</v>
      </c>
      <c r="AA125">
        <f>AA$2*EXP(- AA$1 * ($B125*_c+'Input spectra'!$Q124))</f>
        <v>1.5277767770277754E-2</v>
      </c>
      <c r="AB125">
        <f>AB$2*EXP(- AB$1 * ($B125*_c+'Input spectra'!$Q124))</f>
        <v>1.5074071983871109E-2</v>
      </c>
      <c r="AC125">
        <f>AC$2*EXP(- AC$1 * ($B125*_c+'Input spectra'!$Q124))</f>
        <v>1.4871912992451521E-2</v>
      </c>
      <c r="AD125">
        <f>AD$2*EXP(- AD$1 * ($B125*_c+'Input spectra'!$Q124))</f>
        <v>1.4671281030691449E-2</v>
      </c>
      <c r="AE125">
        <f>AE$2*EXP(- AE$1 * ($B125*_c+'Input spectra'!$Q124))</f>
        <v>1.4472166390300989E-2</v>
      </c>
      <c r="AF125">
        <f>AF$2*EXP(- AF$1 * ($B125*_c+'Input spectra'!$Q124))</f>
        <v>1.4274559419711046E-2</v>
      </c>
      <c r="AG125">
        <f>AG$2*EXP(- AG$1 * ($B125*_c+'Input spectra'!$Q124))</f>
        <v>1.4078450523758222E-2</v>
      </c>
      <c r="AH125">
        <f>AH$2*EXP(- AH$1 * ($B125*_c+'Input spectra'!$Q124))</f>
        <v>1.3883830163371384E-2</v>
      </c>
      <c r="AI125">
        <f>AI$2*EXP(- AI$1 * ($B125*_c+'Input spectra'!$Q124))</f>
        <v>1.3690688855259916E-2</v>
      </c>
      <c r="AJ125">
        <f>AJ$2*EXP(- AJ$1 * ($B125*_c+'Input spectra'!$Q124))</f>
        <v>1.3499017171603645E-2</v>
      </c>
      <c r="AK125">
        <f>AK$2*EXP(- AK$1 * ($B125*_c+'Input spectra'!$Q124))</f>
        <v>1.3308805739744453E-2</v>
      </c>
      <c r="AL125">
        <f>AL$2*EXP(- AL$1 * ($B125*_c+'Input spectra'!$Q124))</f>
        <v>1.3120045241879522E-2</v>
      </c>
      <c r="AM125">
        <f>AM$2*EXP(- AM$1 * ($B125*_c+'Input spectra'!$Q124))</f>
        <v>1.2932726414756224E-2</v>
      </c>
      <c r="AN125">
        <f>AN$2*EXP(- AN$1 * ($B125*_c+'Input spectra'!$Q124))</f>
        <v>1.2746840049368706E-2</v>
      </c>
      <c r="AO125">
        <f>AO$2*EXP(- AO$1 * ($B125*_c+'Input spectra'!$Q124))</f>
        <v>1.2562376990656023E-2</v>
      </c>
      <c r="AP125">
        <f>AP$2*EXP(- AP$1 * ($B125*_c+'Input spectra'!$Q124))</f>
        <v>1.2379328137201958E-2</v>
      </c>
      <c r="AQ125">
        <f>AQ$2*EXP(- AQ$1 * ($B125*_c+'Input spectra'!$Q124))</f>
        <v>1.2197684440936444E-2</v>
      </c>
      <c r="AR125">
        <f>AR$2*EXP(- AR$1 * ($B125*_c+'Input spectra'!$Q124))</f>
        <v>1.2017436906838572E-2</v>
      </c>
      <c r="AS125">
        <f>AS$2*EXP(- AS$1 * ($B125*_c+'Input spectra'!$Q124))</f>
        <v>1.1838576592641203E-2</v>
      </c>
      <c r="AT125">
        <f>AT$2*EXP(- AT$1 * ($B125*_c+'Input spectra'!$Q124))</f>
        <v>1.1661094608537209E-2</v>
      </c>
      <c r="AU125">
        <f>AU$2*EXP(- AU$1 * ($B125*_c+'Input spectra'!$Q124))</f>
        <v>1.148498211688722E-2</v>
      </c>
      <c r="AV125">
        <f>AV$2*EXP(- AV$1 * ($B125*_c+'Input spectra'!$Q124))</f>
        <v>1.1310230331929018E-2</v>
      </c>
      <c r="AW125">
        <f>AW$2*EXP(- AW$1 * ($B125*_c+'Input spectra'!$Q124))</f>
        <v>1.005317936625715E-2</v>
      </c>
      <c r="AX125">
        <f>AX$2*EXP(- AX$1 * ($B125*_c+'Input spectra'!$Q124))</f>
        <v>8.5894548199489662E-3</v>
      </c>
      <c r="AY125">
        <f>AY$2*EXP(- AY$1 * ($B125*_c+'Input spectra'!$Q124))</f>
        <v>7.7314833201347129E-3</v>
      </c>
      <c r="AZ125">
        <f>AZ$2*EXP(- AZ$1 * ($B125*_c+'Input spectra'!$Q124))</f>
        <v>7.0816072073228084E-3</v>
      </c>
      <c r="BA125">
        <f>BA$2*EXP(- BA$1 * ($B125*_c+'Input spectra'!$Q124))</f>
        <v>6.5506120321334894E-3</v>
      </c>
      <c r="BB125">
        <f>BB$2*EXP(- BB$1 * ($B125*_c+'Input spectra'!$Q124))</f>
        <v>6.0998253734673973E-3</v>
      </c>
      <c r="BC125">
        <f>BC$2*EXP(- BC$1 * ($B125*_c+'Input spectra'!$Q124))</f>
        <v>5.7080567376993135E-3</v>
      </c>
      <c r="BD125">
        <f>BD$2*EXP(- BD$1 * ($B125*_c+'Input spectra'!$Q124))</f>
        <v>5.3620958631560812E-3</v>
      </c>
      <c r="BE125">
        <f>BE$2*EXP(- BE$1 * ($B125*_c+'Input spectra'!$Q124))</f>
        <v>5.0529982233541481E-3</v>
      </c>
      <c r="BF125">
        <f>BF$2*EXP(- BF$1 * ($B125*_c+'Input spectra'!$Q124))</f>
        <v>4.7743490817032897E-3</v>
      </c>
      <c r="BG125">
        <f>BG$2*EXP(- BG$1 * ($B125*_c+'Input spectra'!$Q124))</f>
        <v>4.5213492879396877E-3</v>
      </c>
      <c r="BH125">
        <f>BH$2*EXP(- BH$1 * ($B125*_c+'Input spectra'!$Q124))</f>
        <v>4.2902904006212822E-3</v>
      </c>
      <c r="BI125">
        <f>BI$2*EXP(- BI$1 * ($B125*_c+'Input spectra'!$Q124))</f>
        <v>4.0782328814926274E-3</v>
      </c>
      <c r="BJ125">
        <f>BJ$2*EXP(- BJ$1 * ($B125*_c+'Input spectra'!$Q124))</f>
        <v>3.8827983174642721E-3</v>
      </c>
      <c r="BK125">
        <f>BK$2*EXP(- BK$1 * ($B125*_c+'Input spectra'!$Q124))</f>
        <v>3.7020295312228673E-3</v>
      </c>
      <c r="BL125">
        <f>BL$2*EXP(- BL$1 * ($B125*_c+'Input spectra'!$Q124))</f>
        <v>3.5342930858897502E-3</v>
      </c>
      <c r="BM125">
        <f>BM$2*EXP(- BM$1 * ($B125*_c+'Input spectra'!$Q124))</f>
        <v>3.3782093347963517E-3</v>
      </c>
      <c r="BN125">
        <f>BN$2*EXP(- BN$1 * ($B125*_c+'Input spectra'!$Q124))</f>
        <v>3.2326009788488461E-3</v>
      </c>
      <c r="BO125">
        <f>BO$2*EXP(- BO$1 * ($B125*_c+'Input spectra'!$Q124))</f>
        <v>3.0964544216022694E-3</v>
      </c>
      <c r="BP125">
        <f>BP$2*EXP(- BP$1 * ($B125*_c+'Input spectra'!$Q124))</f>
        <v>2.968890196745269E-3</v>
      </c>
      <c r="BQ125">
        <f>BQ$2*EXP(- BQ$1 * ($B125*_c+'Input spectra'!$Q124))</f>
        <v>2.8491399685946382E-3</v>
      </c>
      <c r="BR125">
        <f>BR$2*EXP(- BR$1 * ($B125*_c+'Input spectra'!$Q124))</f>
        <v>2.7365283870146866E-3</v>
      </c>
      <c r="BS125">
        <f>BS$2*EXP(- BS$1 * ($B125*_c+'Input spectra'!$Q124))</f>
        <v>2.6304585891076082E-3</v>
      </c>
      <c r="BT125">
        <f>BT$2*EXP(- BT$1 * ($B125*_c+'Input spectra'!$Q124))</f>
        <v>2.5304004824570282E-3</v>
      </c>
      <c r="BU125">
        <f>BU$2*EXP(- BU$1 * ($B125*_c+'Input spectra'!$Q124))</f>
        <v>2.4358811791812133E-3</v>
      </c>
      <c r="BV125">
        <f>BV$2*EXP(- BV$1 * ($B125*_c+'Input spectra'!$Q124))</f>
        <v>2.3464771137244366E-3</v>
      </c>
      <c r="BW125">
        <f>BW$2*EXP(- BW$1 * ($B125*_c+'Input spectra'!$Q124))</f>
        <v>2.2618074935712132E-3</v>
      </c>
      <c r="BX125">
        <f>BX$2*EXP(- BX$1 * ($B125*_c+'Input spectra'!$Q124))</f>
        <v>2.1815288159616111E-3</v>
      </c>
      <c r="BY125">
        <f>BY$2*EXP(- BY$1 * ($B125*_c+'Input spectra'!$Q124))</f>
        <v>2.1053302451061831E-3</v>
      </c>
      <c r="BZ125">
        <f>BZ$2*EXP(- BZ$1 * ($B125*_c+'Input spectra'!$Q124))</f>
        <v>2.032929689964838E-3</v>
      </c>
      <c r="CA125">
        <f>CA$2*EXP(- CA$1 * ($B125*_c+'Input spectra'!$Q124))</f>
        <v>1.9640704568713693E-3</v>
      </c>
      <c r="CB125">
        <f>CB$2*EXP(- CB$1 * ($B125*_c+'Input spectra'!$Q124))</f>
        <v>1.8985183772705508E-3</v>
      </c>
      <c r="CC125">
        <f>CC$2*EXP(- CC$1 * ($B125*_c+'Input spectra'!$Q124))</f>
        <v>1.8360593307739437E-3</v>
      </c>
      <c r="CD125">
        <f>CD$2*EXP(- CD$1 * ($B125*_c+'Input spectra'!$Q124))</f>
        <v>1.7764970991885323E-3</v>
      </c>
      <c r="CE125">
        <f>CE$2*EXP(- CE$1 * ($B125*_c+'Input spectra'!$Q124))</f>
        <v>1.7196514992481294E-3</v>
      </c>
      <c r="CF125">
        <f>CF$2*EXP(- CF$1 * ($B125*_c+'Input spectra'!$Q124))</f>
        <v>1.665356751296319E-3</v>
      </c>
      <c r="CG125">
        <f>CG$2*EXP(- CG$1 * ($B125*_c+'Input spectra'!$Q124))</f>
        <v>1.6134600487316523E-3</v>
      </c>
      <c r="CH125">
        <f>CH$2*EXP(- CH$1 * ($B125*_c+'Input spectra'!$Q124))</f>
        <v>1.5638202990769772E-3</v>
      </c>
      <c r="CI125">
        <f>CI$2*EXP(- CI$1 * ($B125*_c+'Input spectra'!$Q124))</f>
        <v>1.516307012410342E-3</v>
      </c>
      <c r="CJ125">
        <f>CJ$2*EXP(- CJ$1 * ($B125*_c+'Input spectra'!$Q124))</f>
        <v>1.4707993168483666E-3</v>
      </c>
      <c r="CK125">
        <f>CK$2*EXP(- CK$1 * ($B125*_c+'Input spectra'!$Q124))</f>
        <v>1.4271850839982603E-3</v>
      </c>
      <c r="CL125">
        <f>CL$2*EXP(- CL$1 * ($B125*_c+'Input spectra'!$Q124))</f>
        <v>1.385360149940803E-3</v>
      </c>
      <c r="CM125">
        <f>CM$2*EXP(- CM$1 * ($B125*_c+'Input spectra'!$Q124))</f>
        <v>1.3452276194893188E-3</v>
      </c>
      <c r="CN125">
        <f>CN$2*EXP(- CN$1 * ($B125*_c+'Input spectra'!$Q124))</f>
        <v>1.3066972432792226E-3</v>
      </c>
      <c r="CO125">
        <f>CO$2*EXP(- CO$1 * ($B125*_c+'Input spectra'!$Q124))</f>
        <v>1.2696848587501592E-3</v>
      </c>
      <c r="CP125">
        <f>CP$2*EXP(- CP$1 * ($B125*_c+'Input spectra'!$Q124))</f>
        <v>1.23411188734422E-3</v>
      </c>
      <c r="CQ125">
        <f>CQ$2*EXP(- CQ$1 * ($B125*_c+'Input spectra'!$Q124))</f>
        <v>7.9447046765374269E-4</v>
      </c>
      <c r="CR125">
        <f>CR$2*EXP(- CR$1 * ($B125*_c+'Input spectra'!$Q124))</f>
        <v>5.1595847329891542E-4</v>
      </c>
      <c r="CS125">
        <f>CS$2*EXP(- CS$1 * ($B125*_c+'Input spectra'!$Q124))</f>
        <v>3.5727783389892357E-4</v>
      </c>
      <c r="CT125">
        <f>CT$2*EXP(- CT$1 * ($B125*_c+'Input spectra'!$Q124))</f>
        <v>2.485134148838281E-4</v>
      </c>
      <c r="CU125">
        <f>CU$2*EXP(- CU$1 * ($B125*_c+'Input spectra'!$Q124))</f>
        <v>1.6966608091646083E-4</v>
      </c>
      <c r="CV125">
        <f>CV$2*EXP(- CV$1 * ($B125*_c+'Input spectra'!$Q124))</f>
        <v>1.1151653650713019E-4</v>
      </c>
      <c r="CW125">
        <f>CW$2*EXP(- CW$1 * ($B125*_c+'Input spectra'!$Q124))</f>
        <v>6.8860693516495724E-5</v>
      </c>
      <c r="CX125">
        <f>CX$2*EXP(- CX$1 * ($B125*_c+'Input spectra'!$Q124))</f>
        <v>3.8394537081924547E-5</v>
      </c>
      <c r="CY125">
        <f>CY$2*EXP(- CY$1 * ($B125*_c+'Input spectra'!$Q124))</f>
        <v>1.7850867458036344E-5</v>
      </c>
      <c r="CZ125">
        <f>CZ$2*EXP(- CZ$1 * ($B125*_c+'Input spectra'!$Q124))</f>
        <v>5.5853257352366038E-6</v>
      </c>
      <c r="DA125">
        <f>DA$2*EXP(- DA$1 * ($B125*_c+'Input spectra'!$Q124))</f>
        <v>3.547438274049786E-7</v>
      </c>
      <c r="DB125">
        <f>DB$2*EXP(- DB$1 * ($B125*_c+'Input spectra'!$Q124))</f>
        <v>0</v>
      </c>
      <c r="DC125">
        <f>DC$2*EXP(- DC$1 * ($B125*_c+'Input spectra'!$Q124))</f>
        <v>0</v>
      </c>
      <c r="DD125">
        <f>DD$2*EXP(- DD$1 * ($B125*_c+'Input spectra'!$Q124))</f>
        <v>0</v>
      </c>
      <c r="DE125">
        <f>DE$2*EXP(- DE$1 * ($B125*_c+'Input spectra'!$Q124))</f>
        <v>0</v>
      </c>
      <c r="DF125">
        <f>DF$2*EXP(- DF$1 * ($B125*_c+'Input spectra'!$Q124))</f>
        <v>0</v>
      </c>
      <c r="DG125">
        <f>DG$2*EXP(- DG$1 * ($B125*_c+'Input spectra'!$Q124))</f>
        <v>0</v>
      </c>
      <c r="DH125">
        <f>DH$2*EXP(- DH$1 * ($B125*_c+'Input spectra'!$Q124))</f>
        <v>0</v>
      </c>
      <c r="DI125">
        <f>DI$2*EXP(- DI$1 * ($B125*_c+'Input spectra'!$Q124))</f>
        <v>0</v>
      </c>
      <c r="DJ125">
        <f>DJ$2*EXP(- DJ$1 * ($B125*_c+'Input spectra'!$Q124))</f>
        <v>0</v>
      </c>
      <c r="DK125">
        <f>DK$2*EXP(- DK$1 * ($B125*_c+'Input spectra'!$Q124))</f>
        <v>0</v>
      </c>
      <c r="DL125">
        <f>DL$2*EXP(- DL$1 * ($B125*_c+'Input spectra'!$Q124))</f>
        <v>0</v>
      </c>
      <c r="DM125">
        <f>DM$2*EXP(- DM$1 * ($B125*_c+'Input spectra'!$Q124))</f>
        <v>0</v>
      </c>
      <c r="DN125">
        <f>DN$2*EXP(- DN$1 * ($B125*_c+'Input spectra'!$Q124))</f>
        <v>0</v>
      </c>
      <c r="DO125">
        <f>DO$2*EXP(- DO$1 * ($B125*_c+'Input spectra'!$Q124))</f>
        <v>0</v>
      </c>
      <c r="DP125">
        <f>DP$2*EXP(- DP$1 * ($B125*_c+'Input spectra'!$Q124))</f>
        <v>0</v>
      </c>
      <c r="DQ125">
        <f>DQ$2*EXP(- DQ$1 * ($B125*_c+'Input spectra'!$Q124))</f>
        <v>0</v>
      </c>
      <c r="DR125">
        <f>DR$2*EXP(- DR$1 * ($B125*_c+'Input spectra'!$Q124))</f>
        <v>0</v>
      </c>
      <c r="DS125">
        <f>DS$2*EXP(- DS$1 * ($B125*_c+'Input spectra'!$Q124))</f>
        <v>0</v>
      </c>
      <c r="DT125">
        <f>DT$2*EXP(- DT$1 * ($B125*_c+'Input spectra'!$Q124))</f>
        <v>0</v>
      </c>
      <c r="DU125">
        <f>DU$2*EXP(- DU$1 * ($B125*_c+'Input spectra'!$Q124))</f>
        <v>0</v>
      </c>
      <c r="DV125">
        <f>DV$2*EXP(- DV$1 * ($B125*_c+'Input spectra'!$Q124))</f>
        <v>0</v>
      </c>
      <c r="DW125">
        <f>DW$2*EXP(- DW$1 * ($B125*_c+'Input spectra'!$Q124))</f>
        <v>0</v>
      </c>
      <c r="DX125">
        <f>DX$2*EXP(- DX$1 * ($B125*_c+'Input spectra'!$Q124))</f>
        <v>0</v>
      </c>
      <c r="DY125">
        <f>DY$2*EXP(- DY$1 * ($B125*_c+'Input spectra'!$Q124))</f>
        <v>0</v>
      </c>
      <c r="DZ125">
        <f>DZ$2*EXP(- DZ$1 * ($B125*_c+'Input spectra'!$Q124))</f>
        <v>0</v>
      </c>
      <c r="EA125">
        <f>EA$2*EXP(- EA$1 * ($B125*_c+'Input spectra'!$Q124))</f>
        <v>0</v>
      </c>
      <c r="EB125">
        <f>EB$2*EXP(- EB$1 * ($B125*_c+'Input spectra'!$Q124))</f>
        <v>0</v>
      </c>
      <c r="EC125">
        <f>EC$2*EXP(- EC$1 * ($B125*_c+'Input spectra'!$Q124))</f>
        <v>0</v>
      </c>
      <c r="ED125">
        <f>ED$2*EXP(- ED$1 * ($B125*_c+'Input spectra'!$Q124))</f>
        <v>0</v>
      </c>
      <c r="EE125">
        <f>EE$2*EXP(- EE$1 * ($B125*_c+'Input spectra'!$Q124))</f>
        <v>0</v>
      </c>
      <c r="EF125">
        <f>EF$2*EXP(- EF$1 * ($B125*_c+'Input spectra'!$Q124))</f>
        <v>0</v>
      </c>
      <c r="EG125">
        <f>EG$2*EXP(- EG$1 * ($B125*_c+'Input spectra'!$Q124))</f>
        <v>0</v>
      </c>
      <c r="EH125">
        <f>EH$2*EXP(- EH$1 * ($B125*_c+'Input spectra'!$Q124))</f>
        <v>0</v>
      </c>
      <c r="EI125">
        <f>EI$2*EXP(- EI$1 * ($B125*_c+'Input spectra'!$Q124))</f>
        <v>0</v>
      </c>
      <c r="EJ125">
        <f>EJ$2*EXP(- EJ$1 * ($B125*_c+'Input spectra'!$Q124))</f>
        <v>0</v>
      </c>
      <c r="EK125">
        <f>EK$2*EXP(- EK$1 * ($B125*_c+'Input spectra'!$Q124))</f>
        <v>0</v>
      </c>
      <c r="EL125">
        <f>EL$2*EXP(- EL$1 * ($B125*_c+'Input spectra'!$Q124))</f>
        <v>0</v>
      </c>
      <c r="EM125">
        <f>EM$2*EXP(- EM$1 * ($B125*_c+'Input spectra'!$Q124))</f>
        <v>0</v>
      </c>
      <c r="EN125">
        <f>EN$2*EXP(- EN$1 * ($B125*_c+'Input spectra'!$Q124))</f>
        <v>0</v>
      </c>
      <c r="EO125">
        <f>EO$2*EXP(- EO$1 * ($B125*_c+'Input spectra'!$Q124))</f>
        <v>0</v>
      </c>
      <c r="EP125">
        <f>EP$2*EXP(- EP$1 * ($B125*_c+'Input spectra'!$Q124))</f>
        <v>0</v>
      </c>
      <c r="EQ125">
        <f>EQ$2*EXP(- EQ$1 * ($B125*_c+'Input spectra'!$Q124))</f>
        <v>0</v>
      </c>
      <c r="ER125">
        <f>ER$2*EXP(- ER$1 * ($B125*_c+'Input spectra'!$Q124))</f>
        <v>0</v>
      </c>
      <c r="ES125">
        <f>ES$2*EXP(- ES$1 * ($B125*_c+'Input spectra'!$Q124))</f>
        <v>0</v>
      </c>
      <c r="ET125">
        <f>ET$2*EXP(- ET$1 * ($B125*_c+'Input spectra'!$Q124))</f>
        <v>0</v>
      </c>
      <c r="EU125">
        <f>EU$2*EXP(- EU$1 * ($B125*_c+'Input spectra'!$Q124))</f>
        <v>0</v>
      </c>
      <c r="EV125">
        <f>EV$2*EXP(- EV$1 * ($B125*_c+'Input spectra'!$Q124))</f>
        <v>0</v>
      </c>
      <c r="EW125">
        <f>EW$2*EXP(- EW$1 * ($B125*_c+'Input spectra'!$Q124))</f>
        <v>0</v>
      </c>
      <c r="EY125">
        <f t="shared" si="1"/>
        <v>0.87842239287560253</v>
      </c>
      <c r="FB125">
        <f>(1-EXP(-(B125*_c+'Input spectra'!$Q124)*_t))/2</f>
        <v>1.1266939006694621E-2</v>
      </c>
      <c r="FC125">
        <f>LN(1-FB125)/(-(B125*_c+'Input spectra'!$Q124))</f>
        <v>0.24857555298442668</v>
      </c>
    </row>
    <row r="126" spans="1:159" x14ac:dyDescent="0.25">
      <c r="A126">
        <v>895</v>
      </c>
      <c r="B126">
        <f>'Input spectra'!B125</f>
        <v>0</v>
      </c>
      <c r="C126">
        <f>C$2*EXP(- C$1 * ($B126*_c+'Input spectra'!$Q125))</f>
        <v>2.0653927966864227E-2</v>
      </c>
      <c r="D126">
        <f>D$2*EXP(- D$1 * ($B126*_c+'Input spectra'!$Q125))</f>
        <v>2.0410257310293459E-2</v>
      </c>
      <c r="E126">
        <f>E$2*EXP(- E$1 * ($B126*_c+'Input spectra'!$Q125))</f>
        <v>2.0168375975839311E-2</v>
      </c>
      <c r="F126">
        <f>F$2*EXP(- F$1 * ($B126*_c+'Input spectra'!$Q125))</f>
        <v>1.9928272727503835E-2</v>
      </c>
      <c r="G126">
        <f>G$2*EXP(- G$1 * ($B126*_c+'Input spectra'!$Q125))</f>
        <v>1.9689936394483024E-2</v>
      </c>
      <c r="H126">
        <f>H$2*EXP(- H$1 * ($B126*_c+'Input spectra'!$Q125))</f>
        <v>1.9453355870806217E-2</v>
      </c>
      <c r="I126">
        <f>I$2*EXP(- I$1 * ($B126*_c+'Input spectra'!$Q125))</f>
        <v>1.9218520114977419E-2</v>
      </c>
      <c r="J126">
        <f>J$2*EXP(- J$1 * ($B126*_c+'Input spectra'!$Q125))</f>
        <v>1.8985418149618554E-2</v>
      </c>
      <c r="K126">
        <f>K$2*EXP(- K$1 * ($B126*_c+'Input spectra'!$Q125))</f>
        <v>1.8754039061114613E-2</v>
      </c>
      <c r="L126">
        <f>L$2*EXP(- L$1 * ($B126*_c+'Input spectra'!$Q125))</f>
        <v>1.8524371999260734E-2</v>
      </c>
      <c r="M126">
        <f>M$2*EXP(- M$1 * ($B126*_c+'Input spectra'!$Q125))</f>
        <v>1.8296406176911136E-2</v>
      </c>
      <c r="N126">
        <f>N$2*EXP(- N$1 * ($B126*_c+'Input spectra'!$Q125))</f>
        <v>1.8070130869629952E-2</v>
      </c>
      <c r="O126">
        <f>O$2*EXP(- O$1 * ($B126*_c+'Input spectra'!$Q125))</f>
        <v>1.7845535415343956E-2</v>
      </c>
      <c r="P126">
        <f>P$2*EXP(- P$1 * ($B126*_c+'Input spectra'!$Q125))</f>
        <v>1.7622609213997116E-2</v>
      </c>
      <c r="Q126">
        <f>Q$2*EXP(- Q$1 * ($B126*_c+'Input spectra'!$Q125))</f>
        <v>1.7401341727206997E-2</v>
      </c>
      <c r="R126">
        <f>R$2*EXP(- R$1 * ($B126*_c+'Input spectra'!$Q125))</f>
        <v>1.7181722477923055E-2</v>
      </c>
      <c r="S126">
        <f>S$2*EXP(- S$1 * ($B126*_c+'Input spectra'!$Q125))</f>
        <v>1.696374105008672E-2</v>
      </c>
      <c r="T126">
        <f>T$2*EXP(- T$1 * ($B126*_c+'Input spectra'!$Q125))</f>
        <v>1.6747387088293295E-2</v>
      </c>
      <c r="U126">
        <f>U$2*EXP(- U$1 * ($B126*_c+'Input spectra'!$Q125))</f>
        <v>1.6532650297455716E-2</v>
      </c>
      <c r="V126">
        <f>V$2*EXP(- V$1 * ($B126*_c+'Input spectra'!$Q125))</f>
        <v>1.6319520442470075E-2</v>
      </c>
      <c r="W126">
        <f>W$2*EXP(- W$1 * ($B126*_c+'Input spectra'!$Q125))</f>
        <v>1.6107987347882949E-2</v>
      </c>
      <c r="X126">
        <f>X$2*EXP(- X$1 * ($B126*_c+'Input spectra'!$Q125))</f>
        <v>1.5898040897560518E-2</v>
      </c>
      <c r="Y126">
        <f>Y$2*EXP(- Y$1 * ($B126*_c+'Input spectra'!$Q125))</f>
        <v>1.5689671034359455E-2</v>
      </c>
      <c r="Z126">
        <f>Z$2*EXP(- Z$1 * ($B126*_c+'Input spectra'!$Q125))</f>
        <v>1.5482867759799592E-2</v>
      </c>
      <c r="AA126">
        <f>AA$2*EXP(- AA$1 * ($B126*_c+'Input spectra'!$Q125))</f>
        <v>1.5277621133738326E-2</v>
      </c>
      <c r="AB126">
        <f>AB$2*EXP(- AB$1 * ($B126*_c+'Input spectra'!$Q125))</f>
        <v>1.5073921274046789E-2</v>
      </c>
      <c r="AC126">
        <f>AC$2*EXP(- AC$1 * ($B126*_c+'Input spectra'!$Q125))</f>
        <v>1.4871758356287745E-2</v>
      </c>
      <c r="AD126">
        <f>AD$2*EXP(- AD$1 * ($B126*_c+'Input spectra'!$Q125))</f>
        <v>1.4671122613395234E-2</v>
      </c>
      <c r="AE126">
        <f>AE$2*EXP(- AE$1 * ($B126*_c+'Input spectra'!$Q125))</f>
        <v>1.4472004335355919E-2</v>
      </c>
      <c r="AF126">
        <f>AF$2*EXP(- AF$1 * ($B126*_c+'Input spectra'!$Q125))</f>
        <v>1.427439386889214E-2</v>
      </c>
      <c r="AG126">
        <f>AG$2*EXP(- AG$1 * ($B126*_c+'Input spectra'!$Q125))</f>
        <v>1.4078281617146703E-2</v>
      </c>
      <c r="AH126">
        <f>AH$2*EXP(- AH$1 * ($B126*_c+'Input spectra'!$Q125))</f>
        <v>1.3883658039369333E-2</v>
      </c>
      <c r="AI126">
        <f>AI$2*EXP(- AI$1 * ($B126*_c+'Input spectra'!$Q125))</f>
        <v>1.3690513650604816E-2</v>
      </c>
      <c r="AJ126">
        <f>AJ$2*EXP(- AJ$1 * ($B126*_c+'Input spectra'!$Q125))</f>
        <v>1.3498839021382823E-2</v>
      </c>
      <c r="AK126">
        <f>AK$2*EXP(- AK$1 * ($B126*_c+'Input spectra'!$Q125))</f>
        <v>1.3308624777409409E-2</v>
      </c>
      <c r="AL126">
        <f>AL$2*EXP(- AL$1 * ($B126*_c+'Input spectra'!$Q125))</f>
        <v>1.3119861599260164E-2</v>
      </c>
      <c r="AM126">
        <f>AM$2*EXP(- AM$1 * ($B126*_c+'Input spectra'!$Q125))</f>
        <v>1.2932540222074983E-2</v>
      </c>
      <c r="AN126">
        <f>AN$2*EXP(- AN$1 * ($B126*_c+'Input spectra'!$Q125))</f>
        <v>1.2746651435254549E-2</v>
      </c>
      <c r="AO126">
        <f>AO$2*EXP(- AO$1 * ($B126*_c+'Input spectra'!$Q125))</f>
        <v>1.2562186082158377E-2</v>
      </c>
      <c r="AP126">
        <f>AP$2*EXP(- AP$1 * ($B126*_c+'Input spectra'!$Q125))</f>
        <v>1.2379135059804508E-2</v>
      </c>
      <c r="AQ126">
        <f>AQ$2*EXP(- AQ$1 * ($B126*_c+'Input spectra'!$Q125))</f>
        <v>1.2197489318570847E-2</v>
      </c>
      <c r="AR126">
        <f>AR$2*EXP(- AR$1 * ($B126*_c+'Input spectra'!$Q125))</f>
        <v>1.2017239861898064E-2</v>
      </c>
      <c r="AS126">
        <f>AS$2*EXP(- AS$1 * ($B126*_c+'Input spectra'!$Q125))</f>
        <v>1.1838377745994097E-2</v>
      </c>
      <c r="AT126">
        <f>AT$2*EXP(- AT$1 * ($B126*_c+'Input spectra'!$Q125))</f>
        <v>1.1660894079540298E-2</v>
      </c>
      <c r="AU126">
        <f>AU$2*EXP(- AU$1 * ($B126*_c+'Input spectra'!$Q125))</f>
        <v>1.1484780023399092E-2</v>
      </c>
      <c r="AV126">
        <f>AV$2*EXP(- AV$1 * ($B126*_c+'Input spectra'!$Q125))</f>
        <v>1.1310026790323249E-2</v>
      </c>
      <c r="AW126">
        <f>AW$2*EXP(- AW$1 * ($B126*_c+'Input spectra'!$Q125))</f>
        <v>1.0052994426446228E-2</v>
      </c>
      <c r="AX126">
        <f>AX$2*EXP(- AX$1 * ($B126*_c+'Input spectra'!$Q125))</f>
        <v>8.5892933720055596E-3</v>
      </c>
      <c r="AY126">
        <f>AY$2*EXP(- AY$1 * ($B126*_c+'Input spectra'!$Q125))</f>
        <v>7.7313349067624155E-3</v>
      </c>
      <c r="AZ126">
        <f>AZ$2*EXP(- AZ$1 * ($B126*_c+'Input spectra'!$Q125))</f>
        <v>7.0814684369355793E-3</v>
      </c>
      <c r="BA126">
        <f>BA$2*EXP(- BA$1 * ($B126*_c+'Input spectra'!$Q125))</f>
        <v>6.5504810473996471E-3</v>
      </c>
      <c r="BB126">
        <f>BB$2*EXP(- BB$1 * ($B126*_c+'Input spectra'!$Q125))</f>
        <v>6.0997009631808272E-3</v>
      </c>
      <c r="BC126">
        <f>BC$2*EXP(- BC$1 * ($B126*_c+'Input spectra'!$Q125))</f>
        <v>5.7079380350942037E-3</v>
      </c>
      <c r="BD126">
        <f>BD$2*EXP(- BD$1 * ($B126*_c+'Input spectra'!$Q125))</f>
        <v>5.3619822106590045E-3</v>
      </c>
      <c r="BE126">
        <f>BE$2*EXP(- BE$1 * ($B126*_c+'Input spectra'!$Q125))</f>
        <v>5.0528891015953958E-3</v>
      </c>
      <c r="BF126">
        <f>BF$2*EXP(- BF$1 * ($B126*_c+'Input spectra'!$Q125))</f>
        <v>4.7742440681813516E-3</v>
      </c>
      <c r="BG126">
        <f>BG$2*EXP(- BG$1 * ($B126*_c+'Input spectra'!$Q125))</f>
        <v>4.5212480311010881E-3</v>
      </c>
      <c r="BH126">
        <f>BH$2*EXP(- BH$1 * ($B126*_c+'Input spectra'!$Q125))</f>
        <v>4.2901926026746393E-3</v>
      </c>
      <c r="BI126">
        <f>BI$2*EXP(- BI$1 * ($B126*_c+'Input spectra'!$Q125))</f>
        <v>4.0781382865060821E-3</v>
      </c>
      <c r="BJ126">
        <f>BJ$2*EXP(- BJ$1 * ($B126*_c+'Input spectra'!$Q125))</f>
        <v>3.8827067028279652E-3</v>
      </c>
      <c r="BK126">
        <f>BK$2*EXP(- BK$1 * ($B126*_c+'Input spectra'!$Q125))</f>
        <v>3.7019407013460575E-3</v>
      </c>
      <c r="BL126">
        <f>BL$2*EXP(- BL$1 * ($B126*_c+'Input spectra'!$Q125))</f>
        <v>3.5342068674340163E-3</v>
      </c>
      <c r="BM126">
        <f>BM$2*EXP(- BM$1 * ($B126*_c+'Input spectra'!$Q125))</f>
        <v>3.3781255729958609E-3</v>
      </c>
      <c r="BN126">
        <f>BN$2*EXP(- BN$1 * ($B126*_c+'Input spectra'!$Q125))</f>
        <v>3.2325195346192283E-3</v>
      </c>
      <c r="BO126">
        <f>BO$2*EXP(- BO$1 * ($B126*_c+'Input spectra'!$Q125))</f>
        <v>3.0963751692339859E-3</v>
      </c>
      <c r="BP126">
        <f>BP$2*EXP(- BP$1 * ($B126*_c+'Input spectra'!$Q125))</f>
        <v>2.9688130220383718E-3</v>
      </c>
      <c r="BQ126">
        <f>BQ$2*EXP(- BQ$1 * ($B126*_c+'Input spectra'!$Q125))</f>
        <v>2.8490647673323822E-3</v>
      </c>
      <c r="BR126">
        <f>BR$2*EXP(- BR$1 * ($B126*_c+'Input spectra'!$Q125))</f>
        <v>2.7364550637011152E-3</v>
      </c>
      <c r="BS126">
        <f>BS$2*EXP(- BS$1 * ($B126*_c+'Input spectra'!$Q125))</f>
        <v>2.6303870559134801E-3</v>
      </c>
      <c r="BT126">
        <f>BT$2*EXP(- BT$1 * ($B126*_c+'Input spectra'!$Q125))</f>
        <v>2.5303306583321157E-3</v>
      </c>
      <c r="BU126">
        <f>BU$2*EXP(- BU$1 * ($B126*_c+'Input spectra'!$Q125))</f>
        <v>2.4358129891008788E-3</v>
      </c>
      <c r="BV126">
        <f>BV$2*EXP(- BV$1 * ($B126*_c+'Input spectra'!$Q125))</f>
        <v>2.3464104880456327E-3</v>
      </c>
      <c r="BW126">
        <f>BW$2*EXP(- BW$1 * ($B126*_c+'Input spectra'!$Q125))</f>
        <v>2.2617423674784385E-3</v>
      </c>
      <c r="BX126">
        <f>BX$2*EXP(- BX$1 * ($B126*_c+'Input spectra'!$Q125))</f>
        <v>2.181465128987415E-3</v>
      </c>
      <c r="BY126">
        <f>BY$2*EXP(- BY$1 * ($B126*_c+'Input spectra'!$Q125))</f>
        <v>2.105267940713917E-3</v>
      </c>
      <c r="BZ126">
        <f>BZ$2*EXP(- BZ$1 * ($B126*_c+'Input spectra'!$Q125))</f>
        <v>2.0328687151837223E-3</v>
      </c>
      <c r="CA126">
        <f>CA$2*EXP(- CA$1 * ($B126*_c+'Input spectra'!$Q125))</f>
        <v>1.9640107619758275E-3</v>
      </c>
      <c r="CB126">
        <f>CB$2*EXP(- CB$1 * ($B126*_c+'Input spectra'!$Q125))</f>
        <v>1.8984599154972025E-3</v>
      </c>
      <c r="CC126">
        <f>CC$2*EXP(- CC$1 * ($B126*_c+'Input spectra'!$Q125))</f>
        <v>1.836002058070824E-3</v>
      </c>
      <c r="CD126">
        <f>CD$2*EXP(- CD$1 * ($B126*_c+'Input spectra'!$Q125))</f>
        <v>1.7764409739920212E-3</v>
      </c>
      <c r="CE126">
        <f>CE$2*EXP(- CE$1 * ($B126*_c+'Input spectra'!$Q125))</f>
        <v>1.7195964822838232E-3</v>
      </c>
      <c r="CF126">
        <f>CF$2*EXP(- CF$1 * ($B126*_c+'Input spectra'!$Q125))</f>
        <v>1.6653028054006854E-3</v>
      </c>
      <c r="CG126">
        <f>CG$2*EXP(- CG$1 * ($B126*_c+'Input spectra'!$Q125))</f>
        <v>1.6134071386917921E-3</v>
      </c>
      <c r="CH126">
        <f>CH$2*EXP(- CH$1 * ($B126*_c+'Input spectra'!$Q125))</f>
        <v>1.5637683914862376E-3</v>
      </c>
      <c r="CI126">
        <f>CI$2*EXP(- CI$1 * ($B126*_c+'Input spectra'!$Q125))</f>
        <v>1.5162560755378445E-3</v>
      </c>
      <c r="CJ126">
        <f>CJ$2*EXP(- CJ$1 * ($B126*_c+'Input spectra'!$Q125))</f>
        <v>1.4707493205208028E-3</v>
      </c>
      <c r="CK126">
        <f>CK$2*EXP(- CK$1 * ($B126*_c+'Input spectra'!$Q125))</f>
        <v>1.427135999492531E-3</v>
      </c>
      <c r="CL126">
        <f>CL$2*EXP(- CL$1 * ($B126*_c+'Input spectra'!$Q125))</f>
        <v>1.3853119498862827E-3</v>
      </c>
      <c r="CM126">
        <f>CM$2*EXP(- CM$1 * ($B126*_c+'Input spectra'!$Q125))</f>
        <v>1.3451802777786747E-3</v>
      </c>
      <c r="CN126">
        <f>CN$2*EXP(- CN$1 * ($B126*_c+'Input spectra'!$Q125))</f>
        <v>1.3066507349868736E-3</v>
      </c>
      <c r="CO126">
        <f>CO$2*EXP(- CO$1 * ($B126*_c+'Input spectra'!$Q125))</f>
        <v>1.2696391600575648E-3</v>
      </c>
      <c r="CP126">
        <f>CP$2*EXP(- CP$1 * ($B126*_c+'Input spectra'!$Q125))</f>
        <v>1.2340669754712971E-3</v>
      </c>
      <c r="CQ126">
        <f>CQ$2*EXP(- CQ$1 * ($B126*_c+'Input spectra'!$Q125))</f>
        <v>7.9444123752439718E-4</v>
      </c>
      <c r="CR126">
        <f>CR$2*EXP(- CR$1 * ($B126*_c+'Input spectra'!$Q125))</f>
        <v>5.1593928383852721E-4</v>
      </c>
      <c r="CS126">
        <f>CS$2*EXP(- CS$1 * ($B126*_c+'Input spectra'!$Q125))</f>
        <v>3.5726440319100975E-4</v>
      </c>
      <c r="CT126">
        <f>CT$2*EXP(- CT$1 * ($B126*_c+'Input spectra'!$Q125))</f>
        <v>2.4850397344173961E-4</v>
      </c>
      <c r="CU126">
        <f>CU$2*EXP(- CU$1 * ($B126*_c+'Input spectra'!$Q125))</f>
        <v>1.6965956716676845E-4</v>
      </c>
      <c r="CV126">
        <f>CV$2*EXP(- CV$1 * ($B126*_c+'Input spectra'!$Q125))</f>
        <v>1.1151221061461516E-4</v>
      </c>
      <c r="CW126">
        <f>CW$2*EXP(- CW$1 * ($B126*_c+'Input spectra'!$Q125))</f>
        <v>6.8857994769955003E-5</v>
      </c>
      <c r="CX126">
        <f>CX$2*EXP(- CX$1 * ($B126*_c+'Input spectra'!$Q125))</f>
        <v>3.8393016992372011E-5</v>
      </c>
      <c r="CY126">
        <f>CY$2*EXP(- CY$1 * ($B126*_c+'Input spectra'!$Q125))</f>
        <v>1.7850153580391213E-5</v>
      </c>
      <c r="CZ126">
        <f>CZ$2*EXP(- CZ$1 * ($B126*_c+'Input spectra'!$Q125))</f>
        <v>5.5851001377535011E-6</v>
      </c>
      <c r="DA126">
        <f>DA$2*EXP(- DA$1 * ($B126*_c+'Input spectra'!$Q125))</f>
        <v>3.5472935704608987E-7</v>
      </c>
      <c r="DB126">
        <f>DB$2*EXP(- DB$1 * ($B126*_c+'Input spectra'!$Q125))</f>
        <v>0</v>
      </c>
      <c r="DC126">
        <f>DC$2*EXP(- DC$1 * ($B126*_c+'Input spectra'!$Q125))</f>
        <v>0</v>
      </c>
      <c r="DD126">
        <f>DD$2*EXP(- DD$1 * ($B126*_c+'Input spectra'!$Q125))</f>
        <v>0</v>
      </c>
      <c r="DE126">
        <f>DE$2*EXP(- DE$1 * ($B126*_c+'Input spectra'!$Q125))</f>
        <v>0</v>
      </c>
      <c r="DF126">
        <f>DF$2*EXP(- DF$1 * ($B126*_c+'Input spectra'!$Q125))</f>
        <v>0</v>
      </c>
      <c r="DG126">
        <f>DG$2*EXP(- DG$1 * ($B126*_c+'Input spectra'!$Q125))</f>
        <v>0</v>
      </c>
      <c r="DH126">
        <f>DH$2*EXP(- DH$1 * ($B126*_c+'Input spectra'!$Q125))</f>
        <v>0</v>
      </c>
      <c r="DI126">
        <f>DI$2*EXP(- DI$1 * ($B126*_c+'Input spectra'!$Q125))</f>
        <v>0</v>
      </c>
      <c r="DJ126">
        <f>DJ$2*EXP(- DJ$1 * ($B126*_c+'Input spectra'!$Q125))</f>
        <v>0</v>
      </c>
      <c r="DK126">
        <f>DK$2*EXP(- DK$1 * ($B126*_c+'Input spectra'!$Q125))</f>
        <v>0</v>
      </c>
      <c r="DL126">
        <f>DL$2*EXP(- DL$1 * ($B126*_c+'Input spectra'!$Q125))</f>
        <v>0</v>
      </c>
      <c r="DM126">
        <f>DM$2*EXP(- DM$1 * ($B126*_c+'Input spectra'!$Q125))</f>
        <v>0</v>
      </c>
      <c r="DN126">
        <f>DN$2*EXP(- DN$1 * ($B126*_c+'Input spectra'!$Q125))</f>
        <v>0</v>
      </c>
      <c r="DO126">
        <f>DO$2*EXP(- DO$1 * ($B126*_c+'Input spectra'!$Q125))</f>
        <v>0</v>
      </c>
      <c r="DP126">
        <f>DP$2*EXP(- DP$1 * ($B126*_c+'Input spectra'!$Q125))</f>
        <v>0</v>
      </c>
      <c r="DQ126">
        <f>DQ$2*EXP(- DQ$1 * ($B126*_c+'Input spectra'!$Q125))</f>
        <v>0</v>
      </c>
      <c r="DR126">
        <f>DR$2*EXP(- DR$1 * ($B126*_c+'Input spectra'!$Q125))</f>
        <v>0</v>
      </c>
      <c r="DS126">
        <f>DS$2*EXP(- DS$1 * ($B126*_c+'Input spectra'!$Q125))</f>
        <v>0</v>
      </c>
      <c r="DT126">
        <f>DT$2*EXP(- DT$1 * ($B126*_c+'Input spectra'!$Q125))</f>
        <v>0</v>
      </c>
      <c r="DU126">
        <f>DU$2*EXP(- DU$1 * ($B126*_c+'Input spectra'!$Q125))</f>
        <v>0</v>
      </c>
      <c r="DV126">
        <f>DV$2*EXP(- DV$1 * ($B126*_c+'Input spectra'!$Q125))</f>
        <v>0</v>
      </c>
      <c r="DW126">
        <f>DW$2*EXP(- DW$1 * ($B126*_c+'Input spectra'!$Q125))</f>
        <v>0</v>
      </c>
      <c r="DX126">
        <f>DX$2*EXP(- DX$1 * ($B126*_c+'Input spectra'!$Q125))</f>
        <v>0</v>
      </c>
      <c r="DY126">
        <f>DY$2*EXP(- DY$1 * ($B126*_c+'Input spectra'!$Q125))</f>
        <v>0</v>
      </c>
      <c r="DZ126">
        <f>DZ$2*EXP(- DZ$1 * ($B126*_c+'Input spectra'!$Q125))</f>
        <v>0</v>
      </c>
      <c r="EA126">
        <f>EA$2*EXP(- EA$1 * ($B126*_c+'Input spectra'!$Q125))</f>
        <v>0</v>
      </c>
      <c r="EB126">
        <f>EB$2*EXP(- EB$1 * ($B126*_c+'Input spectra'!$Q125))</f>
        <v>0</v>
      </c>
      <c r="EC126">
        <f>EC$2*EXP(- EC$1 * ($B126*_c+'Input spectra'!$Q125))</f>
        <v>0</v>
      </c>
      <c r="ED126">
        <f>ED$2*EXP(- ED$1 * ($B126*_c+'Input spectra'!$Q125))</f>
        <v>0</v>
      </c>
      <c r="EE126">
        <f>EE$2*EXP(- EE$1 * ($B126*_c+'Input spectra'!$Q125))</f>
        <v>0</v>
      </c>
      <c r="EF126">
        <f>EF$2*EXP(- EF$1 * ($B126*_c+'Input spectra'!$Q125))</f>
        <v>0</v>
      </c>
      <c r="EG126">
        <f>EG$2*EXP(- EG$1 * ($B126*_c+'Input spectra'!$Q125))</f>
        <v>0</v>
      </c>
      <c r="EH126">
        <f>EH$2*EXP(- EH$1 * ($B126*_c+'Input spectra'!$Q125))</f>
        <v>0</v>
      </c>
      <c r="EI126">
        <f>EI$2*EXP(- EI$1 * ($B126*_c+'Input spectra'!$Q125))</f>
        <v>0</v>
      </c>
      <c r="EJ126">
        <f>EJ$2*EXP(- EJ$1 * ($B126*_c+'Input spectra'!$Q125))</f>
        <v>0</v>
      </c>
      <c r="EK126">
        <f>EK$2*EXP(- EK$1 * ($B126*_c+'Input spectra'!$Q125))</f>
        <v>0</v>
      </c>
      <c r="EL126">
        <f>EL$2*EXP(- EL$1 * ($B126*_c+'Input spectra'!$Q125))</f>
        <v>0</v>
      </c>
      <c r="EM126">
        <f>EM$2*EXP(- EM$1 * ($B126*_c+'Input spectra'!$Q125))</f>
        <v>0</v>
      </c>
      <c r="EN126">
        <f>EN$2*EXP(- EN$1 * ($B126*_c+'Input spectra'!$Q125))</f>
        <v>0</v>
      </c>
      <c r="EO126">
        <f>EO$2*EXP(- EO$1 * ($B126*_c+'Input spectra'!$Q125))</f>
        <v>0</v>
      </c>
      <c r="EP126">
        <f>EP$2*EXP(- EP$1 * ($B126*_c+'Input spectra'!$Q125))</f>
        <v>0</v>
      </c>
      <c r="EQ126">
        <f>EQ$2*EXP(- EQ$1 * ($B126*_c+'Input spectra'!$Q125))</f>
        <v>0</v>
      </c>
      <c r="ER126">
        <f>ER$2*EXP(- ER$1 * ($B126*_c+'Input spectra'!$Q125))</f>
        <v>0</v>
      </c>
      <c r="ES126">
        <f>ES$2*EXP(- ES$1 * ($B126*_c+'Input spectra'!$Q125))</f>
        <v>0</v>
      </c>
      <c r="ET126">
        <f>ET$2*EXP(- ET$1 * ($B126*_c+'Input spectra'!$Q125))</f>
        <v>0</v>
      </c>
      <c r="EU126">
        <f>EU$2*EXP(- EU$1 * ($B126*_c+'Input spectra'!$Q125))</f>
        <v>0</v>
      </c>
      <c r="EV126">
        <f>EV$2*EXP(- EV$1 * ($B126*_c+'Input spectra'!$Q125))</f>
        <v>0</v>
      </c>
      <c r="EW126">
        <f>EW$2*EXP(- EW$1 * ($B126*_c+'Input spectra'!$Q125))</f>
        <v>0</v>
      </c>
      <c r="EY126">
        <f t="shared" si="1"/>
        <v>0.87841274720116069</v>
      </c>
      <c r="FB126">
        <f>(1-EXP(-(B126*_c+'Input spectra'!$Q125)*_t))/2</f>
        <v>1.1267916276385348E-2</v>
      </c>
      <c r="FC126">
        <f>LN(1-FB126)/(-(B126*_c+'Input spectra'!$Q125))</f>
        <v>0.24857542801753607</v>
      </c>
    </row>
    <row r="127" spans="1:159" x14ac:dyDescent="0.25">
      <c r="A127">
        <v>900</v>
      </c>
      <c r="B127">
        <f>'Input spectra'!B126</f>
        <v>0</v>
      </c>
      <c r="C127">
        <f>C$2*EXP(- C$1 * ($B127*_c+'Input spectra'!$Q126))</f>
        <v>2.0653927966864227E-2</v>
      </c>
      <c r="D127">
        <f>D$2*EXP(- D$1 * ($B127*_c+'Input spectra'!$Q126))</f>
        <v>2.0410249147824661E-2</v>
      </c>
      <c r="E127">
        <f>E$2*EXP(- E$1 * ($B127*_c+'Input spectra'!$Q126))</f>
        <v>2.0168359844371278E-2</v>
      </c>
      <c r="F127">
        <f>F$2*EXP(- F$1 * ($B127*_c+'Input spectra'!$Q126))</f>
        <v>1.9928248818372737E-2</v>
      </c>
      <c r="G127">
        <f>G$2*EXP(- G$1 * ($B127*_c+'Input spectra'!$Q126))</f>
        <v>1.9689904896909506E-2</v>
      </c>
      <c r="H127">
        <f>H$2*EXP(- H$1 * ($B127*_c+'Input spectra'!$Q126))</f>
        <v>1.9453316971913149E-2</v>
      </c>
      <c r="I127">
        <f>I$2*EXP(- I$1 * ($B127*_c+'Input spectra'!$Q126))</f>
        <v>1.9218473999807514E-2</v>
      </c>
      <c r="J127">
        <f>J$2*EXP(- J$1 * ($B127*_c+'Input spectra'!$Q126))</f>
        <v>1.8985365001151836E-2</v>
      </c>
      <c r="K127">
        <f>K$2*EXP(- K$1 * ($B127*_c+'Input spectra'!$Q126))</f>
        <v>1.8753979060285784E-2</v>
      </c>
      <c r="L127">
        <f>L$2*EXP(- L$1 * ($B127*_c+'Input spectra'!$Q126))</f>
        <v>1.8524305324976405E-2</v>
      </c>
      <c r="M127">
        <f>M$2*EXP(- M$1 * ($B127*_c+'Input spectra'!$Q126))</f>
        <v>1.8296333006066937E-2</v>
      </c>
      <c r="N127">
        <f>N$2*EXP(- N$1 * ($B127*_c+'Input spectra'!$Q126))</f>
        <v>1.807005137712751E-2</v>
      </c>
      <c r="O127">
        <f>O$2*EXP(- O$1 * ($B127*_c+'Input spectra'!$Q126))</f>
        <v>1.7845449774107749E-2</v>
      </c>
      <c r="P127">
        <f>P$2*EXP(- P$1 * ($B127*_c+'Input spectra'!$Q126))</f>
        <v>1.7622517594991213E-2</v>
      </c>
      <c r="Q127">
        <f>Q$2*EXP(- Q$1 * ($B127*_c+'Input spectra'!$Q126))</f>
        <v>1.7401244299451672E-2</v>
      </c>
      <c r="R127">
        <f>R$2*EXP(- R$1 * ($B127*_c+'Input spectra'!$Q126))</f>
        <v>1.7181619408511279E-2</v>
      </c>
      <c r="S127">
        <f>S$2*EXP(- S$1 * ($B127*_c+'Input spectra'!$Q126))</f>
        <v>1.6963632504200521E-2</v>
      </c>
      <c r="T127">
        <f>T$2*EXP(- T$1 * ($B127*_c+'Input spectra'!$Q126))</f>
        <v>1.6747273229220028E-2</v>
      </c>
      <c r="U127">
        <f>U$2*EXP(- U$1 * ($B127*_c+'Input spectra'!$Q126))</f>
        <v>1.6532531286604184E-2</v>
      </c>
      <c r="V127">
        <f>V$2*EXP(- V$1 * ($B127*_c+'Input spectra'!$Q126))</f>
        <v>1.6319396439386541E-2</v>
      </c>
      <c r="W127">
        <f>W$2*EXP(- W$1 * ($B127*_c+'Input spectra'!$Q126))</f>
        <v>1.610785851026704E-2</v>
      </c>
      <c r="X127">
        <f>X$2*EXP(- X$1 * ($B127*_c+'Input spectra'!$Q126))</f>
        <v>1.5897907381280999E-2</v>
      </c>
      <c r="Y127">
        <f>Y$2*EXP(- Y$1 * ($B127*_c+'Input spectra'!$Q126))</f>
        <v>1.5689532993469913E-2</v>
      </c>
      <c r="Z127">
        <f>Z$2*EXP(- Z$1 * ($B127*_c+'Input spectra'!$Q126))</f>
        <v>1.5482725346553953E-2</v>
      </c>
      <c r="AA127">
        <f>AA$2*EXP(- AA$1 * ($B127*_c+'Input spectra'!$Q126))</f>
        <v>1.5277474498606317E-2</v>
      </c>
      <c r="AB127">
        <f>AB$2*EXP(- AB$1 * ($B127*_c+'Input spectra'!$Q126))</f>
        <v>1.5073770565729255E-2</v>
      </c>
      <c r="AC127">
        <f>AC$2*EXP(- AC$1 * ($B127*_c+'Input spectra'!$Q126))</f>
        <v>1.4871603721731852E-2</v>
      </c>
      <c r="AD127">
        <f>AD$2*EXP(- AD$1 * ($B127*_c+'Input spectra'!$Q126))</f>
        <v>1.4670964197809572E-2</v>
      </c>
      <c r="AE127">
        <f>AE$2*EXP(- AE$1 * ($B127*_c+'Input spectra'!$Q126))</f>
        <v>1.4471842282225486E-2</v>
      </c>
      <c r="AF127">
        <f>AF$2*EXP(- AF$1 * ($B127*_c+'Input spectra'!$Q126))</f>
        <v>1.4274228319993225E-2</v>
      </c>
      <c r="AG127">
        <f>AG$2*EXP(- AG$1 * ($B127*_c+'Input spectra'!$Q126))</f>
        <v>1.4078112712561644E-2</v>
      </c>
      <c r="AH127">
        <f>AH$2*EXP(- AH$1 * ($B127*_c+'Input spectra'!$Q126))</f>
        <v>1.3883485917501173E-2</v>
      </c>
      <c r="AI127">
        <f>AI$2*EXP(- AI$1 * ($B127*_c+'Input spectra'!$Q126))</f>
        <v>1.3690338448191867E-2</v>
      </c>
      <c r="AJ127">
        <f>AJ$2*EXP(- AJ$1 * ($B127*_c+'Input spectra'!$Q126))</f>
        <v>1.3498660873513091E-2</v>
      </c>
      <c r="AK127">
        <f>AK$2*EXP(- AK$1 * ($B127*_c+'Input spectra'!$Q126))</f>
        <v>1.330844381753494E-2</v>
      </c>
      <c r="AL127">
        <f>AL$2*EXP(- AL$1 * ($B127*_c+'Input spectra'!$Q126))</f>
        <v>1.3119677959211264E-2</v>
      </c>
      <c r="AM127">
        <f>AM$2*EXP(- AM$1 * ($B127*_c+'Input spectra'!$Q126))</f>
        <v>1.2932354032074355E-2</v>
      </c>
      <c r="AN127">
        <f>AN$2*EXP(- AN$1 * ($B127*_c+'Input spectra'!$Q126))</f>
        <v>1.2746462823931298E-2</v>
      </c>
      <c r="AO127">
        <f>AO$2*EXP(- AO$1 * ($B127*_c+'Input spectra'!$Q126))</f>
        <v>1.2561995176561931E-2</v>
      </c>
      <c r="AP127">
        <f>AP$2*EXP(- AP$1 * ($B127*_c+'Input spectra'!$Q126))</f>
        <v>1.2378941985418435E-2</v>
      </c>
      <c r="AQ127">
        <f>AQ$2*EXP(- AQ$1 * ($B127*_c+'Input spectra'!$Q126))</f>
        <v>1.2197294199326556E-2</v>
      </c>
      <c r="AR127">
        <f>AR$2*EXP(- AR$1 * ($B127*_c+'Input spectra'!$Q126))</f>
        <v>1.2017042820188416E-2</v>
      </c>
      <c r="AS127">
        <f>AS$2*EXP(- AS$1 * ($B127*_c+'Input spectra'!$Q126))</f>
        <v>1.1838178902686913E-2</v>
      </c>
      <c r="AT127">
        <f>AT$2*EXP(- AT$1 * ($B127*_c+'Input spectra'!$Q126))</f>
        <v>1.1660693553991764E-2</v>
      </c>
      <c r="AU127">
        <f>AU$2*EXP(- AU$1 * ($B127*_c+'Input spectra'!$Q126))</f>
        <v>1.148457793346706E-2</v>
      </c>
      <c r="AV127">
        <f>AV$2*EXP(- AV$1 * ($B127*_c+'Input spectra'!$Q126))</f>
        <v>1.1309823252380457E-2</v>
      </c>
      <c r="AW127">
        <f>AW$2*EXP(- AW$1 * ($B127*_c+'Input spectra'!$Q126))</f>
        <v>1.0052809490037482E-2</v>
      </c>
      <c r="AX127">
        <f>AX$2*EXP(- AX$1 * ($B127*_c+'Input spectra'!$Q126))</f>
        <v>8.5891319270967326E-3</v>
      </c>
      <c r="AY127">
        <f>AY$2*EXP(- AY$1 * ($B127*_c+'Input spectra'!$Q126))</f>
        <v>7.7311864962390552E-3</v>
      </c>
      <c r="AZ127">
        <f>AZ$2*EXP(- AZ$1 * ($B127*_c+'Input spectra'!$Q126))</f>
        <v>7.0813296692676751E-3</v>
      </c>
      <c r="BA127">
        <f>BA$2*EXP(- BA$1 * ($B127*_c+'Input spectra'!$Q126))</f>
        <v>6.5503500652849475E-3</v>
      </c>
      <c r="BB127">
        <f>BB$2*EXP(- BB$1 * ($B127*_c+'Input spectra'!$Q126))</f>
        <v>6.0995765554316909E-3</v>
      </c>
      <c r="BC127">
        <f>BC$2*EXP(- BC$1 * ($B127*_c+'Input spectra'!$Q126))</f>
        <v>5.7078193349575862E-3</v>
      </c>
      <c r="BD127">
        <f>BD$2*EXP(- BD$1 * ($B127*_c+'Input spectra'!$Q126))</f>
        <v>5.3618685605708498E-3</v>
      </c>
      <c r="BE127">
        <f>BE$2*EXP(- BE$1 * ($B127*_c+'Input spectra'!$Q126))</f>
        <v>5.0527799821931752E-3</v>
      </c>
      <c r="BF127">
        <f>BF$2*EXP(- BF$1 * ($B127*_c+'Input spectra'!$Q126))</f>
        <v>4.7741390569692203E-3</v>
      </c>
      <c r="BG127">
        <f>BG$2*EXP(- BG$1 * ($B127*_c+'Input spectra'!$Q126))</f>
        <v>4.5211467765301598E-3</v>
      </c>
      <c r="BH127">
        <f>BH$2*EXP(- BH$1 * ($B127*_c+'Input spectra'!$Q126))</f>
        <v>4.2900948069573173E-3</v>
      </c>
      <c r="BI127">
        <f>BI$2*EXP(- BI$1 * ($B127*_c+'Input spectra'!$Q126))</f>
        <v>4.0780436937136733E-3</v>
      </c>
      <c r="BJ127">
        <f>BJ$2*EXP(- BJ$1 * ($B127*_c+'Input spectra'!$Q126))</f>
        <v>3.8826150903533046E-3</v>
      </c>
      <c r="BK127">
        <f>BK$2*EXP(- BK$1 * ($B127*_c+'Input spectra'!$Q126))</f>
        <v>3.7018518736007108E-3</v>
      </c>
      <c r="BL127">
        <f>BL$2*EXP(- BL$1 * ($B127*_c+'Input spectra'!$Q126))</f>
        <v>3.5341206510815645E-3</v>
      </c>
      <c r="BM127">
        <f>BM$2*EXP(- BM$1 * ($B127*_c+'Input spectra'!$Q126))</f>
        <v>3.3780418132722191E-3</v>
      </c>
      <c r="BN127">
        <f>BN$2*EXP(- BN$1 * ($B127*_c+'Input spectra'!$Q126))</f>
        <v>3.2324380924415664E-3</v>
      </c>
      <c r="BO127">
        <f>BO$2*EXP(- BO$1 * ($B127*_c+'Input spectra'!$Q126))</f>
        <v>3.0962959188941298E-3</v>
      </c>
      <c r="BP127">
        <f>BP$2*EXP(- BP$1 * ($B127*_c+'Input spectra'!$Q126))</f>
        <v>2.9687358493375878E-3</v>
      </c>
      <c r="BQ127">
        <f>BQ$2*EXP(- BQ$1 * ($B127*_c+'Input spectra'!$Q126))</f>
        <v>2.8489895680550142E-3</v>
      </c>
      <c r="BR127">
        <f>BR$2*EXP(- BR$1 * ($B127*_c+'Input spectra'!$Q126))</f>
        <v>2.7363817423521879E-3</v>
      </c>
      <c r="BS127">
        <f>BS$2*EXP(- BS$1 * ($B127*_c+'Input spectra'!$Q126))</f>
        <v>2.6303155246646379E-3</v>
      </c>
      <c r="BT127">
        <f>BT$2*EXP(- BT$1 * ($B127*_c+'Input spectra'!$Q126))</f>
        <v>2.5302608361339358E-3</v>
      </c>
      <c r="BU127">
        <f>BU$2*EXP(- BU$1 * ($B127*_c+'Input spectra'!$Q126))</f>
        <v>2.435744800929457E-3</v>
      </c>
      <c r="BV127">
        <f>BV$2*EXP(- BV$1 * ($B127*_c+'Input spectra'!$Q126))</f>
        <v>2.3463438642585912E-3</v>
      </c>
      <c r="BW127">
        <f>BW$2*EXP(- BW$1 * ($B127*_c+'Input spectra'!$Q126))</f>
        <v>2.2616772432608912E-3</v>
      </c>
      <c r="BX127">
        <f>BX$2*EXP(- BX$1 * ($B127*_c+'Input spectra'!$Q126))</f>
        <v>2.1814014438724782E-3</v>
      </c>
      <c r="BY127">
        <f>BY$2*EXP(- BY$1 * ($B127*_c+'Input spectra'!$Q126))</f>
        <v>2.1052056381654634E-3</v>
      </c>
      <c r="BZ127">
        <f>BZ$2*EXP(- BZ$1 * ($B127*_c+'Input spectra'!$Q126))</f>
        <v>2.0328077422314557E-3</v>
      </c>
      <c r="CA127">
        <f>CA$2*EXP(- CA$1 * ($B127*_c+'Input spectra'!$Q126))</f>
        <v>1.9639510688946185E-3</v>
      </c>
      <c r="CB127">
        <f>CB$2*EXP(- CB$1 * ($B127*_c+'Input spectra'!$Q126))</f>
        <v>1.8984014555240873E-3</v>
      </c>
      <c r="CC127">
        <f>CC$2*EXP(- CC$1 * ($B127*_c+'Input spectra'!$Q126))</f>
        <v>1.8359447871542261E-3</v>
      </c>
      <c r="CD127">
        <f>CD$2*EXP(- CD$1 * ($B127*_c+'Input spectra'!$Q126))</f>
        <v>1.7763848505686821E-3</v>
      </c>
      <c r="CE127">
        <f>CE$2*EXP(- CE$1 * ($B127*_c+'Input spectra'!$Q126))</f>
        <v>1.7195414670796785E-3</v>
      </c>
      <c r="CF127">
        <f>CF$2*EXP(- CF$1 * ($B127*_c+'Input spectra'!$Q126))</f>
        <v>1.6652488612525194E-3</v>
      </c>
      <c r="CG127">
        <f>CG$2*EXP(- CG$1 * ($B127*_c+'Input spectra'!$Q126))</f>
        <v>1.6133542303870044E-3</v>
      </c>
      <c r="CH127">
        <f>CH$2*EXP(- CH$1 * ($B127*_c+'Input spectra'!$Q126))</f>
        <v>1.5637164856184555E-3</v>
      </c>
      <c r="CI127">
        <f>CI$2*EXP(- CI$1 * ($B127*_c+'Input spectra'!$Q126))</f>
        <v>1.5162051403764538E-3</v>
      </c>
      <c r="CJ127">
        <f>CJ$2*EXP(- CJ$1 * ($B127*_c+'Input spectra'!$Q126))</f>
        <v>1.4706993258927434E-3</v>
      </c>
      <c r="CK127">
        <f>CK$2*EXP(- CK$1 * ($B127*_c+'Input spectra'!$Q126))</f>
        <v>1.4270869166749408E-3</v>
      </c>
      <c r="CL127">
        <f>CL$2*EXP(- CL$1 * ($B127*_c+'Input spectra'!$Q126))</f>
        <v>1.3852637515087585E-3</v>
      </c>
      <c r="CM127">
        <f>CM$2*EXP(- CM$1 * ($B127*_c+'Input spectra'!$Q126))</f>
        <v>1.3451329377340952E-3</v>
      </c>
      <c r="CN127">
        <f>CN$2*EXP(- CN$1 * ($B127*_c+'Input spectra'!$Q126))</f>
        <v>1.3066042283498584E-3</v>
      </c>
      <c r="CO127">
        <f>CO$2*EXP(- CO$1 * ($B127*_c+'Input spectra'!$Q126))</f>
        <v>1.2695934630097638E-3</v>
      </c>
      <c r="CP127">
        <f>CP$2*EXP(- CP$1 * ($B127*_c+'Input spectra'!$Q126))</f>
        <v>1.2340220652328087E-3</v>
      </c>
      <c r="CQ127">
        <f>CQ$2*EXP(- CQ$1 * ($B127*_c+'Input spectra'!$Q126))</f>
        <v>7.9441200847048482E-4</v>
      </c>
      <c r="CR127">
        <f>CR$2*EXP(- CR$1 * ($B127*_c+'Input spectra'!$Q126))</f>
        <v>5.1592009509183058E-4</v>
      </c>
      <c r="CS127">
        <f>CS$2*EXP(- CS$1 * ($B127*_c+'Input spectra'!$Q126))</f>
        <v>3.5725097298797961E-4</v>
      </c>
      <c r="CT127">
        <f>CT$2*EXP(- CT$1 * ($B127*_c+'Input spectra'!$Q126))</f>
        <v>2.4849453235834717E-4</v>
      </c>
      <c r="CU127">
        <f>CU$2*EXP(- CU$1 * ($B127*_c+'Input spectra'!$Q126))</f>
        <v>1.6965305366714912E-4</v>
      </c>
      <c r="CV127">
        <f>CV$2*EXP(- CV$1 * ($B127*_c+'Input spectra'!$Q126))</f>
        <v>1.1150788488990782E-4</v>
      </c>
      <c r="CW127">
        <f>CW$2*EXP(- CW$1 * ($B127*_c+'Input spectra'!$Q126))</f>
        <v>6.8855296129181862E-5</v>
      </c>
      <c r="CX127">
        <f>CX$2*EXP(- CX$1 * ($B127*_c+'Input spectra'!$Q126))</f>
        <v>3.8391496963001755E-5</v>
      </c>
      <c r="CY127">
        <f>CY$2*EXP(- CY$1 * ($B127*_c+'Input spectra'!$Q126))</f>
        <v>1.7849439731294889E-5</v>
      </c>
      <c r="CZ127">
        <f>CZ$2*EXP(- CZ$1 * ($B127*_c+'Input spectra'!$Q126))</f>
        <v>5.5848745493825247E-6</v>
      </c>
      <c r="DA127">
        <f>DA$2*EXP(- DA$1 * ($B127*_c+'Input spectra'!$Q126))</f>
        <v>3.5471488727746134E-7</v>
      </c>
      <c r="DB127">
        <f>DB$2*EXP(- DB$1 * ($B127*_c+'Input spectra'!$Q126))</f>
        <v>0</v>
      </c>
      <c r="DC127">
        <f>DC$2*EXP(- DC$1 * ($B127*_c+'Input spectra'!$Q126))</f>
        <v>0</v>
      </c>
      <c r="DD127">
        <f>DD$2*EXP(- DD$1 * ($B127*_c+'Input spectra'!$Q126))</f>
        <v>0</v>
      </c>
      <c r="DE127">
        <f>DE$2*EXP(- DE$1 * ($B127*_c+'Input spectra'!$Q126))</f>
        <v>0</v>
      </c>
      <c r="DF127">
        <f>DF$2*EXP(- DF$1 * ($B127*_c+'Input spectra'!$Q126))</f>
        <v>0</v>
      </c>
      <c r="DG127">
        <f>DG$2*EXP(- DG$1 * ($B127*_c+'Input spectra'!$Q126))</f>
        <v>0</v>
      </c>
      <c r="DH127">
        <f>DH$2*EXP(- DH$1 * ($B127*_c+'Input spectra'!$Q126))</f>
        <v>0</v>
      </c>
      <c r="DI127">
        <f>DI$2*EXP(- DI$1 * ($B127*_c+'Input spectra'!$Q126))</f>
        <v>0</v>
      </c>
      <c r="DJ127">
        <f>DJ$2*EXP(- DJ$1 * ($B127*_c+'Input spectra'!$Q126))</f>
        <v>0</v>
      </c>
      <c r="DK127">
        <f>DK$2*EXP(- DK$1 * ($B127*_c+'Input spectra'!$Q126))</f>
        <v>0</v>
      </c>
      <c r="DL127">
        <f>DL$2*EXP(- DL$1 * ($B127*_c+'Input spectra'!$Q126))</f>
        <v>0</v>
      </c>
      <c r="DM127">
        <f>DM$2*EXP(- DM$1 * ($B127*_c+'Input spectra'!$Q126))</f>
        <v>0</v>
      </c>
      <c r="DN127">
        <f>DN$2*EXP(- DN$1 * ($B127*_c+'Input spectra'!$Q126))</f>
        <v>0</v>
      </c>
      <c r="DO127">
        <f>DO$2*EXP(- DO$1 * ($B127*_c+'Input spectra'!$Q126))</f>
        <v>0</v>
      </c>
      <c r="DP127">
        <f>DP$2*EXP(- DP$1 * ($B127*_c+'Input spectra'!$Q126))</f>
        <v>0</v>
      </c>
      <c r="DQ127">
        <f>DQ$2*EXP(- DQ$1 * ($B127*_c+'Input spectra'!$Q126))</f>
        <v>0</v>
      </c>
      <c r="DR127">
        <f>DR$2*EXP(- DR$1 * ($B127*_c+'Input spectra'!$Q126))</f>
        <v>0</v>
      </c>
      <c r="DS127">
        <f>DS$2*EXP(- DS$1 * ($B127*_c+'Input spectra'!$Q126))</f>
        <v>0</v>
      </c>
      <c r="DT127">
        <f>DT$2*EXP(- DT$1 * ($B127*_c+'Input spectra'!$Q126))</f>
        <v>0</v>
      </c>
      <c r="DU127">
        <f>DU$2*EXP(- DU$1 * ($B127*_c+'Input spectra'!$Q126))</f>
        <v>0</v>
      </c>
      <c r="DV127">
        <f>DV$2*EXP(- DV$1 * ($B127*_c+'Input spectra'!$Q126))</f>
        <v>0</v>
      </c>
      <c r="DW127">
        <f>DW$2*EXP(- DW$1 * ($B127*_c+'Input spectra'!$Q126))</f>
        <v>0</v>
      </c>
      <c r="DX127">
        <f>DX$2*EXP(- DX$1 * ($B127*_c+'Input spectra'!$Q126))</f>
        <v>0</v>
      </c>
      <c r="DY127">
        <f>DY$2*EXP(- DY$1 * ($B127*_c+'Input spectra'!$Q126))</f>
        <v>0</v>
      </c>
      <c r="DZ127">
        <f>DZ$2*EXP(- DZ$1 * ($B127*_c+'Input spectra'!$Q126))</f>
        <v>0</v>
      </c>
      <c r="EA127">
        <f>EA$2*EXP(- EA$1 * ($B127*_c+'Input spectra'!$Q126))</f>
        <v>0</v>
      </c>
      <c r="EB127">
        <f>EB$2*EXP(- EB$1 * ($B127*_c+'Input spectra'!$Q126))</f>
        <v>0</v>
      </c>
      <c r="EC127">
        <f>EC$2*EXP(- EC$1 * ($B127*_c+'Input spectra'!$Q126))</f>
        <v>0</v>
      </c>
      <c r="ED127">
        <f>ED$2*EXP(- ED$1 * ($B127*_c+'Input spectra'!$Q126))</f>
        <v>0</v>
      </c>
      <c r="EE127">
        <f>EE$2*EXP(- EE$1 * ($B127*_c+'Input spectra'!$Q126))</f>
        <v>0</v>
      </c>
      <c r="EF127">
        <f>EF$2*EXP(- EF$1 * ($B127*_c+'Input spectra'!$Q126))</f>
        <v>0</v>
      </c>
      <c r="EG127">
        <f>EG$2*EXP(- EG$1 * ($B127*_c+'Input spectra'!$Q126))</f>
        <v>0</v>
      </c>
      <c r="EH127">
        <f>EH$2*EXP(- EH$1 * ($B127*_c+'Input spectra'!$Q126))</f>
        <v>0</v>
      </c>
      <c r="EI127">
        <f>EI$2*EXP(- EI$1 * ($B127*_c+'Input spectra'!$Q126))</f>
        <v>0</v>
      </c>
      <c r="EJ127">
        <f>EJ$2*EXP(- EJ$1 * ($B127*_c+'Input spectra'!$Q126))</f>
        <v>0</v>
      </c>
      <c r="EK127">
        <f>EK$2*EXP(- EK$1 * ($B127*_c+'Input spectra'!$Q126))</f>
        <v>0</v>
      </c>
      <c r="EL127">
        <f>EL$2*EXP(- EL$1 * ($B127*_c+'Input spectra'!$Q126))</f>
        <v>0</v>
      </c>
      <c r="EM127">
        <f>EM$2*EXP(- EM$1 * ($B127*_c+'Input spectra'!$Q126))</f>
        <v>0</v>
      </c>
      <c r="EN127">
        <f>EN$2*EXP(- EN$1 * ($B127*_c+'Input spectra'!$Q126))</f>
        <v>0</v>
      </c>
      <c r="EO127">
        <f>EO$2*EXP(- EO$1 * ($B127*_c+'Input spectra'!$Q126))</f>
        <v>0</v>
      </c>
      <c r="EP127">
        <f>EP$2*EXP(- EP$1 * ($B127*_c+'Input spectra'!$Q126))</f>
        <v>0</v>
      </c>
      <c r="EQ127">
        <f>EQ$2*EXP(- EQ$1 * ($B127*_c+'Input spectra'!$Q126))</f>
        <v>0</v>
      </c>
      <c r="ER127">
        <f>ER$2*EXP(- ER$1 * ($B127*_c+'Input spectra'!$Q126))</f>
        <v>0</v>
      </c>
      <c r="ES127">
        <f>ES$2*EXP(- ES$1 * ($B127*_c+'Input spectra'!$Q126))</f>
        <v>0</v>
      </c>
      <c r="ET127">
        <f>ET$2*EXP(- ET$1 * ($B127*_c+'Input spectra'!$Q126))</f>
        <v>0</v>
      </c>
      <c r="EU127">
        <f>EU$2*EXP(- EU$1 * ($B127*_c+'Input spectra'!$Q126))</f>
        <v>0</v>
      </c>
      <c r="EV127">
        <f>EV$2*EXP(- EV$1 * ($B127*_c+'Input spectra'!$Q126))</f>
        <v>0</v>
      </c>
      <c r="EW127">
        <f>EW$2*EXP(- EW$1 * ($B127*_c+'Input spectra'!$Q126))</f>
        <v>0</v>
      </c>
      <c r="EY127">
        <f t="shared" si="1"/>
        <v>0.87840310169149272</v>
      </c>
      <c r="FB127">
        <f>(1-EXP(-(B127*_c+'Input spectra'!$Q126)*_t))/2</f>
        <v>1.1268893544122027E-2</v>
      </c>
      <c r="FC127">
        <f>LN(1-FB127)/(-(B127*_c+'Input spectra'!$Q126))</f>
        <v>0.24857530305064982</v>
      </c>
    </row>
    <row r="128" spans="1:159" x14ac:dyDescent="0.25">
      <c r="A128">
        <v>905</v>
      </c>
      <c r="B128">
        <f>'Input spectra'!B127</f>
        <v>0</v>
      </c>
      <c r="C128">
        <f>C$2*EXP(- C$1 * ($B128*_c+'Input spectra'!$Q127))</f>
        <v>2.0653927966864227E-2</v>
      </c>
      <c r="D128">
        <f>D$2*EXP(- D$1 * ($B128*_c+'Input spectra'!$Q127))</f>
        <v>2.0410240985359127E-2</v>
      </c>
      <c r="E128">
        <f>E$2*EXP(- E$1 * ($B128*_c+'Input spectra'!$Q127))</f>
        <v>2.0168343712916145E-2</v>
      </c>
      <c r="F128">
        <f>F$2*EXP(- F$1 * ($B128*_c+'Input spectra'!$Q127))</f>
        <v>1.9928224909270317E-2</v>
      </c>
      <c r="G128">
        <f>G$2*EXP(- G$1 * ($B128*_c+'Input spectra'!$Q127))</f>
        <v>1.9689873399386371E-2</v>
      </c>
      <c r="H128">
        <f>H$2*EXP(- H$1 * ($B128*_c+'Input spectra'!$Q127))</f>
        <v>1.9453278073097869E-2</v>
      </c>
      <c r="I128">
        <f>I$2*EXP(- I$1 * ($B128*_c+'Input spectra'!$Q127))</f>
        <v>1.9218427884748267E-2</v>
      </c>
      <c r="J128">
        <f>J$2*EXP(- J$1 * ($B128*_c+'Input spectra'!$Q127))</f>
        <v>1.8985311852833902E-2</v>
      </c>
      <c r="K128">
        <f>K$2*EXP(- K$1 * ($B128*_c+'Input spectra'!$Q127))</f>
        <v>1.8753919059648919E-2</v>
      </c>
      <c r="L128">
        <f>L$2*EXP(- L$1 * ($B128*_c+'Input spectra'!$Q127))</f>
        <v>1.8524238650932057E-2</v>
      </c>
      <c r="M128">
        <f>M$2*EXP(- M$1 * ($B128*_c+'Input spectra'!$Q127))</f>
        <v>1.8296259835515364E-2</v>
      </c>
      <c r="N128">
        <f>N$2*EXP(- N$1 * ($B128*_c+'Input spectra'!$Q127))</f>
        <v>1.8069971884974761E-2</v>
      </c>
      <c r="O128">
        <f>O$2*EXP(- O$1 * ($B128*_c+'Input spectra'!$Q127))</f>
        <v>1.7845364133282537E-2</v>
      </c>
      <c r="P128">
        <f>P$2*EXP(- P$1 * ($B128*_c+'Input spectra'!$Q127))</f>
        <v>1.7622425976461634E-2</v>
      </c>
      <c r="Q128">
        <f>Q$2*EXP(- Q$1 * ($B128*_c+'Input spectra'!$Q127))</f>
        <v>1.7401146872241834E-2</v>
      </c>
      <c r="R128">
        <f>R$2*EXP(- R$1 * ($B128*_c+'Input spectra'!$Q127))</f>
        <v>1.7181516339717789E-2</v>
      </c>
      <c r="S128">
        <f>S$2*EXP(- S$1 * ($B128*_c+'Input spectra'!$Q127))</f>
        <v>1.696352395900888E-2</v>
      </c>
      <c r="T128">
        <f>T$2*EXP(- T$1 * ($B128*_c+'Input spectra'!$Q127))</f>
        <v>1.6747159370920851E-2</v>
      </c>
      <c r="U128">
        <f>U$2*EXP(- U$1 * ($B128*_c+'Input spectra'!$Q127))</f>
        <v>1.6532412276609353E-2</v>
      </c>
      <c r="V128">
        <f>V$2*EXP(- V$1 * ($B128*_c+'Input spectra'!$Q127))</f>
        <v>1.6319272437245236E-2</v>
      </c>
      <c r="W128">
        <f>W$2*EXP(- W$1 * ($B128*_c+'Input spectra'!$Q127))</f>
        <v>1.6107729673681619E-2</v>
      </c>
      <c r="X128">
        <f>X$2*EXP(- X$1 * ($B128*_c+'Input spectra'!$Q127))</f>
        <v>1.5897773866122795E-2</v>
      </c>
      <c r="Y128">
        <f>Y$2*EXP(- Y$1 * ($B128*_c+'Input spectra'!$Q127))</f>
        <v>1.5689394953794879E-2</v>
      </c>
      <c r="Z128">
        <f>Z$2*EXP(- Z$1 * ($B128*_c+'Input spectra'!$Q127))</f>
        <v>1.5482582934618246E-2</v>
      </c>
      <c r="AA128">
        <f>AA$2*EXP(- AA$1 * ($B128*_c+'Input spectra'!$Q127))</f>
        <v>1.5277327864881717E-2</v>
      </c>
      <c r="AB128">
        <f>AB$2*EXP(- AB$1 * ($B128*_c+'Input spectra'!$Q127))</f>
        <v>1.5073619858918494E-2</v>
      </c>
      <c r="AC128">
        <f>AC$2*EXP(- AC$1 * ($B128*_c+'Input spectra'!$Q127))</f>
        <v>1.4871449088783826E-2</v>
      </c>
      <c r="AD128">
        <f>AD$2*EXP(- AD$1 * ($B128*_c+'Input spectra'!$Q127))</f>
        <v>1.4670805783934445E-2</v>
      </c>
      <c r="AE128">
        <f>AE$2*EXP(- AE$1 * ($B128*_c+'Input spectra'!$Q127))</f>
        <v>1.4471680230909679E-2</v>
      </c>
      <c r="AF128">
        <f>AF$2*EXP(- AF$1 * ($B128*_c+'Input spectra'!$Q127))</f>
        <v>1.4274062773014282E-2</v>
      </c>
      <c r="AG128">
        <f>AG$2*EXP(- AG$1 * ($B128*_c+'Input spectra'!$Q127))</f>
        <v>1.407794381000302E-2</v>
      </c>
      <c r="AH128">
        <f>AH$2*EXP(- AH$1 * ($B128*_c+'Input spectra'!$Q127))</f>
        <v>1.3883313797766887E-2</v>
      </c>
      <c r="AI128">
        <f>AI$2*EXP(- AI$1 * ($B128*_c+'Input spectra'!$Q127))</f>
        <v>1.3690163248021046E-2</v>
      </c>
      <c r="AJ128">
        <f>AJ$2*EXP(- AJ$1 * ($B128*_c+'Input spectra'!$Q127))</f>
        <v>1.3498482727994426E-2</v>
      </c>
      <c r="AK128">
        <f>AK$2*EXP(- AK$1 * ($B128*_c+'Input spectra'!$Q127))</f>
        <v>1.3308262860121017E-2</v>
      </c>
      <c r="AL128">
        <f>AL$2*EXP(- AL$1 * ($B128*_c+'Input spectra'!$Q127))</f>
        <v>1.3119494321732796E-2</v>
      </c>
      <c r="AM128">
        <f>AM$2*EXP(- AM$1 * ($B128*_c+'Input spectra'!$Q127))</f>
        <v>1.2932167844754308E-2</v>
      </c>
      <c r="AN128">
        <f>AN$2*EXP(- AN$1 * ($B128*_c+'Input spectra'!$Q127))</f>
        <v>1.2746274215398914E-2</v>
      </c>
      <c r="AO128">
        <f>AO$2*EXP(- AO$1 * ($B128*_c+'Input spectra'!$Q127))</f>
        <v>1.2561804273866649E-2</v>
      </c>
      <c r="AP128">
        <f>AP$2*EXP(- AP$1 * ($B128*_c+'Input spectra'!$Q127))</f>
        <v>1.2378748914043697E-2</v>
      </c>
      <c r="AQ128">
        <f>AQ$2*EXP(- AQ$1 * ($B128*_c+'Input spectra'!$Q127))</f>
        <v>1.2197099083203523E-2</v>
      </c>
      <c r="AR128">
        <f>AR$2*EXP(- AR$1 * ($B128*_c+'Input spectra'!$Q127))</f>
        <v>1.2016845781709579E-2</v>
      </c>
      <c r="AS128">
        <f>AS$2*EXP(- AS$1 * ($B128*_c+'Input spectra'!$Q127))</f>
        <v>1.1837980062719598E-2</v>
      </c>
      <c r="AT128">
        <f>AT$2*EXP(- AT$1 * ($B128*_c+'Input spectra'!$Q127))</f>
        <v>1.1660493031891548E-2</v>
      </c>
      <c r="AU128">
        <f>AU$2*EXP(- AU$1 * ($B128*_c+'Input spectra'!$Q127))</f>
        <v>1.1484375847091071E-2</v>
      </c>
      <c r="AV128">
        <f>AV$2*EXP(- AV$1 * ($B128*_c+'Input spectra'!$Q127))</f>
        <v>1.1309619718100584E-2</v>
      </c>
      <c r="AW128">
        <f>AW$2*EXP(- AW$1 * ($B128*_c+'Input spectra'!$Q127))</f>
        <v>1.0052624557030853E-2</v>
      </c>
      <c r="AX128">
        <f>AX$2*EXP(- AX$1 * ($B128*_c+'Input spectra'!$Q127))</f>
        <v>8.5889704852224347E-3</v>
      </c>
      <c r="AY128">
        <f>AY$2*EXP(- AY$1 * ($B128*_c+'Input spectra'!$Q127))</f>
        <v>7.7310380885645793E-3</v>
      </c>
      <c r="AZ128">
        <f>AZ$2*EXP(- AZ$1 * ($B128*_c+'Input spectra'!$Q127))</f>
        <v>7.0811909043190478E-3</v>
      </c>
      <c r="BA128">
        <f>BA$2*EXP(- BA$1 * ($B128*_c+'Input spectra'!$Q127))</f>
        <v>6.5502190857893387E-3</v>
      </c>
      <c r="BB128">
        <f>BB$2*EXP(- BB$1 * ($B128*_c+'Input spectra'!$Q127))</f>
        <v>6.0994521502199389E-3</v>
      </c>
      <c r="BC128">
        <f>BC$2*EXP(- BC$1 * ($B128*_c+'Input spectra'!$Q127))</f>
        <v>5.7077006372894118E-3</v>
      </c>
      <c r="BD128">
        <f>BD$2*EXP(- BD$1 * ($B128*_c+'Input spectra'!$Q127))</f>
        <v>5.3617549128915703E-3</v>
      </c>
      <c r="BE128">
        <f>BE$2*EXP(- BE$1 * ($B128*_c+'Input spectra'!$Q127))</f>
        <v>5.0526708651474368E-3</v>
      </c>
      <c r="BF128">
        <f>BF$2*EXP(- BF$1 * ($B128*_c+'Input spectra'!$Q127))</f>
        <v>4.774034048066849E-3</v>
      </c>
      <c r="BG128">
        <f>BG$2*EXP(- BG$1 * ($B128*_c+'Input spectra'!$Q127))</f>
        <v>4.5210455242268559E-3</v>
      </c>
      <c r="BH128">
        <f>BH$2*EXP(- BH$1 * ($B128*_c+'Input spectra'!$Q127))</f>
        <v>4.289997013469265E-3</v>
      </c>
      <c r="BI128">
        <f>BI$2*EXP(- BI$1 * ($B128*_c+'Input spectra'!$Q127))</f>
        <v>4.077949103115353E-3</v>
      </c>
      <c r="BJ128">
        <f>BJ$2*EXP(- BJ$1 * ($B128*_c+'Input spectra'!$Q127))</f>
        <v>3.8825234800402403E-3</v>
      </c>
      <c r="BK128">
        <f>BK$2*EXP(- BK$1 * ($B128*_c+'Input spectra'!$Q127))</f>
        <v>3.7017630479867785E-3</v>
      </c>
      <c r="BL128">
        <f>BL$2*EXP(- BL$1 * ($B128*_c+'Input spectra'!$Q127))</f>
        <v>3.5340344368323452E-3</v>
      </c>
      <c r="BM128">
        <f>BM$2*EXP(- BM$1 * ($B128*_c+'Input spectra'!$Q127))</f>
        <v>3.3779580556253784E-3</v>
      </c>
      <c r="BN128">
        <f>BN$2*EXP(- BN$1 * ($B128*_c+'Input spectra'!$Q127))</f>
        <v>3.2323566523158112E-3</v>
      </c>
      <c r="BO128">
        <f>BO$2*EXP(- BO$1 * ($B128*_c+'Input spectra'!$Q127))</f>
        <v>3.0962166705826503E-3</v>
      </c>
      <c r="BP128">
        <f>BP$2*EXP(- BP$1 * ($B128*_c+'Input spectra'!$Q127))</f>
        <v>2.968658678642867E-3</v>
      </c>
      <c r="BQ128">
        <f>BQ$2*EXP(- BQ$1 * ($B128*_c+'Input spectra'!$Q127))</f>
        <v>2.8489143707624842E-3</v>
      </c>
      <c r="BR128">
        <f>BR$2*EXP(- BR$1 * ($B128*_c+'Input spectra'!$Q127))</f>
        <v>2.7363084229678537E-3</v>
      </c>
      <c r="BS128">
        <f>BS$2*EXP(- BS$1 * ($B128*_c+'Input spectra'!$Q127))</f>
        <v>2.6302439953610306E-3</v>
      </c>
      <c r="BT128">
        <f>BT$2*EXP(- BT$1 * ($B128*_c+'Input spectra'!$Q127))</f>
        <v>2.5301910158624366E-3</v>
      </c>
      <c r="BU128">
        <f>BU$2*EXP(- BU$1 * ($B128*_c+'Input spectra'!$Q127))</f>
        <v>2.435676614666895E-3</v>
      </c>
      <c r="BV128">
        <f>BV$2*EXP(- BV$1 * ($B128*_c+'Input spectra'!$Q127))</f>
        <v>2.3462772423632609E-3</v>
      </c>
      <c r="BW128">
        <f>BW$2*EXP(- BW$1 * ($B128*_c+'Input spectra'!$Q127))</f>
        <v>2.2616121209185196E-3</v>
      </c>
      <c r="BX128">
        <f>BX$2*EXP(- BX$1 * ($B128*_c+'Input spectra'!$Q127))</f>
        <v>2.1813377606167477E-3</v>
      </c>
      <c r="BY128">
        <f>BY$2*EXP(- BY$1 * ($B128*_c+'Input spectra'!$Q127))</f>
        <v>2.1051433374607693E-3</v>
      </c>
      <c r="BZ128">
        <f>BZ$2*EXP(- BZ$1 * ($B128*_c+'Input spectra'!$Q127))</f>
        <v>2.0327467711079845E-3</v>
      </c>
      <c r="CA128">
        <f>CA$2*EXP(- CA$1 * ($B128*_c+'Input spectra'!$Q127))</f>
        <v>1.9638913776276893E-3</v>
      </c>
      <c r="CB128">
        <f>CB$2*EXP(- CB$1 * ($B128*_c+'Input spectra'!$Q127))</f>
        <v>1.8983429973511519E-3</v>
      </c>
      <c r="CC128">
        <f>CC$2*EXP(- CC$1 * ($B128*_c+'Input spectra'!$Q127))</f>
        <v>1.8358875180240954E-3</v>
      </c>
      <c r="CD128">
        <f>CD$2*EXP(- CD$1 * ($B128*_c+'Input spectra'!$Q127))</f>
        <v>1.7763287289184605E-3</v>
      </c>
      <c r="CE128">
        <f>CE$2*EXP(- CE$1 * ($B128*_c+'Input spectra'!$Q127))</f>
        <v>1.7194864536356404E-3</v>
      </c>
      <c r="CF128">
        <f>CF$2*EXP(- CF$1 * ($B128*_c+'Input spectra'!$Q127))</f>
        <v>1.6651949188517662E-3</v>
      </c>
      <c r="CG128">
        <f>CG$2*EXP(- CG$1 * ($B128*_c+'Input spectra'!$Q127))</f>
        <v>1.6133013238172338E-3</v>
      </c>
      <c r="CH128">
        <f>CH$2*EXP(- CH$1 * ($B128*_c+'Input spectra'!$Q127))</f>
        <v>1.5636645814735752E-3</v>
      </c>
      <c r="CI128">
        <f>CI$2*EXP(- CI$1 * ($B128*_c+'Input spectra'!$Q127))</f>
        <v>1.5161542069261139E-3</v>
      </c>
      <c r="CJ128">
        <f>CJ$2*EXP(- CJ$1 * ($B128*_c+'Input spectra'!$Q127))</f>
        <v>1.4706493329641331E-3</v>
      </c>
      <c r="CK128">
        <f>CK$2*EXP(- CK$1 * ($B128*_c+'Input spectra'!$Q127))</f>
        <v>1.4270378355454331E-3</v>
      </c>
      <c r="CL128">
        <f>CL$2*EXP(- CL$1 * ($B128*_c+'Input spectra'!$Q127))</f>
        <v>1.3852155548081731E-3</v>
      </c>
      <c r="CM128">
        <f>CM$2*EXP(- CM$1 * ($B128*_c+'Input spectra'!$Q127))</f>
        <v>1.3450855993555227E-3</v>
      </c>
      <c r="CN128">
        <f>CN$2*EXP(- CN$1 * ($B128*_c+'Input spectra'!$Q127))</f>
        <v>1.3065577233681185E-3</v>
      </c>
      <c r="CO128">
        <f>CO$2*EXP(- CO$1 * ($B128*_c+'Input spectra'!$Q127))</f>
        <v>1.269547767606698E-3</v>
      </c>
      <c r="CP128">
        <f>CP$2*EXP(- CP$1 * ($B128*_c+'Input spectra'!$Q127))</f>
        <v>1.2339771566286962E-3</v>
      </c>
      <c r="CQ128">
        <f>CQ$2*EXP(- CQ$1 * ($B128*_c+'Input spectra'!$Q127))</f>
        <v>7.9438278049196668E-4</v>
      </c>
      <c r="CR128">
        <f>CR$2*EXP(- CR$1 * ($B128*_c+'Input spectra'!$Q127))</f>
        <v>5.1590090705879918E-4</v>
      </c>
      <c r="CS128">
        <f>CS$2*EXP(- CS$1 * ($B128*_c+'Input spectra'!$Q127))</f>
        <v>3.5723754328981477E-4</v>
      </c>
      <c r="CT128">
        <f>CT$2*EXP(- CT$1 * ($B128*_c+'Input spectra'!$Q127))</f>
        <v>2.4848509163363731E-4</v>
      </c>
      <c r="CU128">
        <f>CU$2*EXP(- CU$1 * ($B128*_c+'Input spectra'!$Q127))</f>
        <v>1.6964654041759337E-4</v>
      </c>
      <c r="CV128">
        <f>CV$2*EXP(- CV$1 * ($B128*_c+'Input spectra'!$Q127))</f>
        <v>1.1150355933300178E-4</v>
      </c>
      <c r="CW128">
        <f>CW$2*EXP(- CW$1 * ($B128*_c+'Input spectra'!$Q127))</f>
        <v>6.885259759417221E-5</v>
      </c>
      <c r="CX128">
        <f>CX$2*EXP(- CX$1 * ($B128*_c+'Input spectra'!$Q127))</f>
        <v>3.8389976993811435E-5</v>
      </c>
      <c r="CY128">
        <f>CY$2*EXP(- CY$1 * ($B128*_c+'Input spectra'!$Q127))</f>
        <v>1.7848725910746246E-5</v>
      </c>
      <c r="CZ128">
        <f>CZ$2*EXP(- CZ$1 * ($B128*_c+'Input spectra'!$Q127))</f>
        <v>5.5846489701233105E-6</v>
      </c>
      <c r="DA128">
        <f>DA$2*EXP(- DA$1 * ($B128*_c+'Input spectra'!$Q127))</f>
        <v>3.5470041809906919E-7</v>
      </c>
      <c r="DB128">
        <f>DB$2*EXP(- DB$1 * ($B128*_c+'Input spectra'!$Q127))</f>
        <v>0</v>
      </c>
      <c r="DC128">
        <f>DC$2*EXP(- DC$1 * ($B128*_c+'Input spectra'!$Q127))</f>
        <v>0</v>
      </c>
      <c r="DD128">
        <f>DD$2*EXP(- DD$1 * ($B128*_c+'Input spectra'!$Q127))</f>
        <v>0</v>
      </c>
      <c r="DE128">
        <f>DE$2*EXP(- DE$1 * ($B128*_c+'Input spectra'!$Q127))</f>
        <v>0</v>
      </c>
      <c r="DF128">
        <f>DF$2*EXP(- DF$1 * ($B128*_c+'Input spectra'!$Q127))</f>
        <v>0</v>
      </c>
      <c r="DG128">
        <f>DG$2*EXP(- DG$1 * ($B128*_c+'Input spectra'!$Q127))</f>
        <v>0</v>
      </c>
      <c r="DH128">
        <f>DH$2*EXP(- DH$1 * ($B128*_c+'Input spectra'!$Q127))</f>
        <v>0</v>
      </c>
      <c r="DI128">
        <f>DI$2*EXP(- DI$1 * ($B128*_c+'Input spectra'!$Q127))</f>
        <v>0</v>
      </c>
      <c r="DJ128">
        <f>DJ$2*EXP(- DJ$1 * ($B128*_c+'Input spectra'!$Q127))</f>
        <v>0</v>
      </c>
      <c r="DK128">
        <f>DK$2*EXP(- DK$1 * ($B128*_c+'Input spectra'!$Q127))</f>
        <v>0</v>
      </c>
      <c r="DL128">
        <f>DL$2*EXP(- DL$1 * ($B128*_c+'Input spectra'!$Q127))</f>
        <v>0</v>
      </c>
      <c r="DM128">
        <f>DM$2*EXP(- DM$1 * ($B128*_c+'Input spectra'!$Q127))</f>
        <v>0</v>
      </c>
      <c r="DN128">
        <f>DN$2*EXP(- DN$1 * ($B128*_c+'Input spectra'!$Q127))</f>
        <v>0</v>
      </c>
      <c r="DO128">
        <f>DO$2*EXP(- DO$1 * ($B128*_c+'Input spectra'!$Q127))</f>
        <v>0</v>
      </c>
      <c r="DP128">
        <f>DP$2*EXP(- DP$1 * ($B128*_c+'Input spectra'!$Q127))</f>
        <v>0</v>
      </c>
      <c r="DQ128">
        <f>DQ$2*EXP(- DQ$1 * ($B128*_c+'Input spectra'!$Q127))</f>
        <v>0</v>
      </c>
      <c r="DR128">
        <f>DR$2*EXP(- DR$1 * ($B128*_c+'Input spectra'!$Q127))</f>
        <v>0</v>
      </c>
      <c r="DS128">
        <f>DS$2*EXP(- DS$1 * ($B128*_c+'Input spectra'!$Q127))</f>
        <v>0</v>
      </c>
      <c r="DT128">
        <f>DT$2*EXP(- DT$1 * ($B128*_c+'Input spectra'!$Q127))</f>
        <v>0</v>
      </c>
      <c r="DU128">
        <f>DU$2*EXP(- DU$1 * ($B128*_c+'Input spectra'!$Q127))</f>
        <v>0</v>
      </c>
      <c r="DV128">
        <f>DV$2*EXP(- DV$1 * ($B128*_c+'Input spectra'!$Q127))</f>
        <v>0</v>
      </c>
      <c r="DW128">
        <f>DW$2*EXP(- DW$1 * ($B128*_c+'Input spectra'!$Q127))</f>
        <v>0</v>
      </c>
      <c r="DX128">
        <f>DX$2*EXP(- DX$1 * ($B128*_c+'Input spectra'!$Q127))</f>
        <v>0</v>
      </c>
      <c r="DY128">
        <f>DY$2*EXP(- DY$1 * ($B128*_c+'Input spectra'!$Q127))</f>
        <v>0</v>
      </c>
      <c r="DZ128">
        <f>DZ$2*EXP(- DZ$1 * ($B128*_c+'Input spectra'!$Q127))</f>
        <v>0</v>
      </c>
      <c r="EA128">
        <f>EA$2*EXP(- EA$1 * ($B128*_c+'Input spectra'!$Q127))</f>
        <v>0</v>
      </c>
      <c r="EB128">
        <f>EB$2*EXP(- EB$1 * ($B128*_c+'Input spectra'!$Q127))</f>
        <v>0</v>
      </c>
      <c r="EC128">
        <f>EC$2*EXP(- EC$1 * ($B128*_c+'Input spectra'!$Q127))</f>
        <v>0</v>
      </c>
      <c r="ED128">
        <f>ED$2*EXP(- ED$1 * ($B128*_c+'Input spectra'!$Q127))</f>
        <v>0</v>
      </c>
      <c r="EE128">
        <f>EE$2*EXP(- EE$1 * ($B128*_c+'Input spectra'!$Q127))</f>
        <v>0</v>
      </c>
      <c r="EF128">
        <f>EF$2*EXP(- EF$1 * ($B128*_c+'Input spectra'!$Q127))</f>
        <v>0</v>
      </c>
      <c r="EG128">
        <f>EG$2*EXP(- EG$1 * ($B128*_c+'Input spectra'!$Q127))</f>
        <v>0</v>
      </c>
      <c r="EH128">
        <f>EH$2*EXP(- EH$1 * ($B128*_c+'Input spectra'!$Q127))</f>
        <v>0</v>
      </c>
      <c r="EI128">
        <f>EI$2*EXP(- EI$1 * ($B128*_c+'Input spectra'!$Q127))</f>
        <v>0</v>
      </c>
      <c r="EJ128">
        <f>EJ$2*EXP(- EJ$1 * ($B128*_c+'Input spectra'!$Q127))</f>
        <v>0</v>
      </c>
      <c r="EK128">
        <f>EK$2*EXP(- EK$1 * ($B128*_c+'Input spectra'!$Q127))</f>
        <v>0</v>
      </c>
      <c r="EL128">
        <f>EL$2*EXP(- EL$1 * ($B128*_c+'Input spectra'!$Q127))</f>
        <v>0</v>
      </c>
      <c r="EM128">
        <f>EM$2*EXP(- EM$1 * ($B128*_c+'Input spectra'!$Q127))</f>
        <v>0</v>
      </c>
      <c r="EN128">
        <f>EN$2*EXP(- EN$1 * ($B128*_c+'Input spectra'!$Q127))</f>
        <v>0</v>
      </c>
      <c r="EO128">
        <f>EO$2*EXP(- EO$1 * ($B128*_c+'Input spectra'!$Q127))</f>
        <v>0</v>
      </c>
      <c r="EP128">
        <f>EP$2*EXP(- EP$1 * ($B128*_c+'Input spectra'!$Q127))</f>
        <v>0</v>
      </c>
      <c r="EQ128">
        <f>EQ$2*EXP(- EQ$1 * ($B128*_c+'Input spectra'!$Q127))</f>
        <v>0</v>
      </c>
      <c r="ER128">
        <f>ER$2*EXP(- ER$1 * ($B128*_c+'Input spectra'!$Q127))</f>
        <v>0</v>
      </c>
      <c r="ES128">
        <f>ES$2*EXP(- ES$1 * ($B128*_c+'Input spectra'!$Q127))</f>
        <v>0</v>
      </c>
      <c r="ET128">
        <f>ET$2*EXP(- ET$1 * ($B128*_c+'Input spectra'!$Q127))</f>
        <v>0</v>
      </c>
      <c r="EU128">
        <f>EU$2*EXP(- EU$1 * ($B128*_c+'Input spectra'!$Q127))</f>
        <v>0</v>
      </c>
      <c r="EV128">
        <f>EV$2*EXP(- EV$1 * ($B128*_c+'Input spectra'!$Q127))</f>
        <v>0</v>
      </c>
      <c r="EW128">
        <f>EW$2*EXP(- EW$1 * ($B128*_c+'Input spectra'!$Q127))</f>
        <v>0</v>
      </c>
      <c r="EY128">
        <f t="shared" si="1"/>
        <v>0.87839345634659505</v>
      </c>
      <c r="FB128">
        <f>(1-EXP(-(B128*_c+'Input spectra'!$Q127)*_t))/2</f>
        <v>1.1269870809904492E-2</v>
      </c>
      <c r="FC128">
        <f>LN(1-FB128)/(-(B128*_c+'Input spectra'!$Q127))</f>
        <v>0.24857517808376089</v>
      </c>
    </row>
    <row r="129" spans="1:159" x14ac:dyDescent="0.25">
      <c r="A129">
        <v>910</v>
      </c>
      <c r="B129">
        <f>'Input spectra'!B128</f>
        <v>0</v>
      </c>
      <c r="C129">
        <f>C$2*EXP(- C$1 * ($B129*_c+'Input spectra'!$Q128))</f>
        <v>2.0653927966864227E-2</v>
      </c>
      <c r="D129">
        <f>D$2*EXP(- D$1 * ($B129*_c+'Input spectra'!$Q128))</f>
        <v>2.0410278708451534E-2</v>
      </c>
      <c r="E129">
        <f>E$2*EXP(- E$1 * ($B129*_c+'Input spectra'!$Q128))</f>
        <v>2.01684182649998E-2</v>
      </c>
      <c r="F129">
        <f>F$2*EXP(- F$1 * ($B129*_c+'Input spectra'!$Q128))</f>
        <v>1.992833540610273E-2</v>
      </c>
      <c r="G129">
        <f>G$2*EXP(- G$1 * ($B129*_c+'Input spectra'!$Q128))</f>
        <v>1.9690018966501136E-2</v>
      </c>
      <c r="H129">
        <f>H$2*EXP(- H$1 * ($B129*_c+'Input spectra'!$Q128))</f>
        <v>1.9453457845722687E-2</v>
      </c>
      <c r="I129">
        <f>I$2*EXP(- I$1 * ($B129*_c+'Input spectra'!$Q128))</f>
        <v>1.9218641007723559E-2</v>
      </c>
      <c r="J129">
        <f>J$2*EXP(- J$1 * ($B129*_c+'Input spectra'!$Q128))</f>
        <v>1.8985557480532024E-2</v>
      </c>
      <c r="K129">
        <f>K$2*EXP(- K$1 * ($B129*_c+'Input spectra'!$Q128))</f>
        <v>1.8754196355893937E-2</v>
      </c>
      <c r="L129">
        <f>L$2*EXP(- L$1 * ($B129*_c+'Input spectra'!$Q128))</f>
        <v>1.8524546788920127E-2</v>
      </c>
      <c r="M129">
        <f>M$2*EXP(- M$1 * ($B129*_c+'Input spectra'!$Q128))</f>
        <v>1.8296597997735694E-2</v>
      </c>
      <c r="N129">
        <f>N$2*EXP(- N$1 * ($B129*_c+'Input spectra'!$Q128))</f>
        <v>1.807033926313114E-2</v>
      </c>
      <c r="O129">
        <f>O$2*EXP(- O$1 * ($B129*_c+'Input spectra'!$Q128))</f>
        <v>1.7845759928215424E-2</v>
      </c>
      <c r="P129">
        <f>P$2*EXP(- P$1 * ($B129*_c+'Input spectra'!$Q128))</f>
        <v>1.762284939807085E-2</v>
      </c>
      <c r="Q129">
        <f>Q$2*EXP(- Q$1 * ($B129*_c+'Input spectra'!$Q128))</f>
        <v>1.7401597139409777E-2</v>
      </c>
      <c r="R129">
        <f>R$2*EXP(- R$1 * ($B129*_c+'Input spectra'!$Q128))</f>
        <v>1.7181992680233245E-2</v>
      </c>
      <c r="S129">
        <f>S$2*EXP(- S$1 * ($B129*_c+'Input spectra'!$Q128))</f>
        <v>1.696402560949135E-2</v>
      </c>
      <c r="T129">
        <f>T$2*EXP(- T$1 * ($B129*_c+'Input spectra'!$Q128))</f>
        <v>1.6747685576745486E-2</v>
      </c>
      <c r="U129">
        <f>U$2*EXP(- U$1 * ($B129*_c+'Input spectra'!$Q128))</f>
        <v>1.6532962291832397E-2</v>
      </c>
      <c r="V129">
        <f>V$2*EXP(- V$1 * ($B129*_c+'Input spectra'!$Q128))</f>
        <v>1.6319845524530009E-2</v>
      </c>
      <c r="W129">
        <f>W$2*EXP(- W$1 * ($B129*_c+'Input spectra'!$Q128))</f>
        <v>1.6108325104225069E-2</v>
      </c>
      <c r="X129">
        <f>X$2*EXP(- X$1 * ($B129*_c+'Input spectra'!$Q128))</f>
        <v>1.5898390919582589E-2</v>
      </c>
      <c r="Y129">
        <f>Y$2*EXP(- Y$1 * ($B129*_c+'Input spectra'!$Q128))</f>
        <v>1.5690032918217009E-2</v>
      </c>
      <c r="Z129">
        <f>Z$2*EXP(- Z$1 * ($B129*_c+'Input spectra'!$Q128))</f>
        <v>1.5483241106365163E-2</v>
      </c>
      <c r="AA129">
        <f>AA$2*EXP(- AA$1 * ($B129*_c+'Input spectra'!$Q128))</f>
        <v>1.5278005548561022E-2</v>
      </c>
      <c r="AB129">
        <f>AB$2*EXP(- AB$1 * ($B129*_c+'Input spectra'!$Q128))</f>
        <v>1.5074316367312122E-2</v>
      </c>
      <c r="AC129">
        <f>AC$2*EXP(- AC$1 * ($B129*_c+'Input spectra'!$Q128))</f>
        <v>1.4872163742777779E-2</v>
      </c>
      <c r="AD129">
        <f>AD$2*EXP(- AD$1 * ($B129*_c+'Input spectra'!$Q128))</f>
        <v>1.4671537912449012E-2</v>
      </c>
      <c r="AE129">
        <f>AE$2*EXP(- AE$1 * ($B129*_c+'Input spectra'!$Q128))</f>
        <v>1.4472429170830187E-2</v>
      </c>
      <c r="AF129">
        <f>AF$2*EXP(- AF$1 * ($B129*_c+'Input spectra'!$Q128))</f>
        <v>1.4274827869122365E-2</v>
      </c>
      <c r="AG129">
        <f>AG$2*EXP(- AG$1 * ($B129*_c+'Input spectra'!$Q128))</f>
        <v>1.4078724414908376E-2</v>
      </c>
      <c r="AH129">
        <f>AH$2*EXP(- AH$1 * ($B129*_c+'Input spectra'!$Q128))</f>
        <v>1.3884109271839548E-2</v>
      </c>
      <c r="AI129">
        <f>AI$2*EXP(- AI$1 * ($B129*_c+'Input spectra'!$Q128))</f>
        <v>1.3690972959324147E-2</v>
      </c>
      <c r="AJ129">
        <f>AJ$2*EXP(- AJ$1 * ($B129*_c+'Input spectra'!$Q128))</f>
        <v>1.3499306052217476E-2</v>
      </c>
      <c r="AK129">
        <f>AK$2*EXP(- AK$1 * ($B129*_c+'Input spectra'!$Q128))</f>
        <v>1.3309099180513647E-2</v>
      </c>
      <c r="AL129">
        <f>AL$2*EXP(- AL$1 * ($B129*_c+'Input spectra'!$Q128))</f>
        <v>1.3120343029039023E-2</v>
      </c>
      <c r="AM129">
        <f>AM$2*EXP(- AM$1 * ($B129*_c+'Input spectra'!$Q128))</f>
        <v>1.2933028337147259E-2</v>
      </c>
      <c r="AN129">
        <f>AN$2*EXP(- AN$1 * ($B129*_c+'Input spectra'!$Q128))</f>
        <v>1.2747145898416048E-2</v>
      </c>
      <c r="AO129">
        <f>AO$2*EXP(- AO$1 * ($B129*_c+'Input spectra'!$Q128))</f>
        <v>1.2562686560345459E-2</v>
      </c>
      <c r="AP129">
        <f>AP$2*EXP(- AP$1 * ($B129*_c+'Input spectra'!$Q128))</f>
        <v>1.2379641224057884E-2</v>
      </c>
      <c r="AQ129">
        <f>AQ$2*EXP(- AQ$1 * ($B129*_c+'Input spectra'!$Q128))</f>
        <v>1.2198000843999648E-2</v>
      </c>
      <c r="AR129">
        <f>AR$2*EXP(- AR$1 * ($B129*_c+'Input spectra'!$Q128))</f>
        <v>1.201775642764418E-2</v>
      </c>
      <c r="AS129">
        <f>AS$2*EXP(- AS$1 * ($B129*_c+'Input spectra'!$Q128))</f>
        <v>1.1838899035196785E-2</v>
      </c>
      <c r="AT129">
        <f>AT$2*EXP(- AT$1 * ($B129*_c+'Input spectra'!$Q128))</f>
        <v>1.1661419779301043E-2</v>
      </c>
      <c r="AU129">
        <f>AU$2*EXP(- AU$1 * ($B129*_c+'Input spectra'!$Q128))</f>
        <v>1.1485309824746739E-2</v>
      </c>
      <c r="AV129">
        <f>AV$2*EXP(- AV$1 * ($B129*_c+'Input spectra'!$Q128))</f>
        <v>1.1310560388179387E-2</v>
      </c>
      <c r="AW129">
        <f>AW$2*EXP(- AW$1 * ($B129*_c+'Input spectra'!$Q128))</f>
        <v>1.0053479258617257E-2</v>
      </c>
      <c r="AX129">
        <f>AX$2*EXP(- AX$1 * ($B129*_c+'Input spectra'!$Q128))</f>
        <v>8.5897166188008307E-3</v>
      </c>
      <c r="AY129">
        <f>AY$2*EXP(- AY$1 * ($B129*_c+'Input spectra'!$Q128))</f>
        <v>7.7317239826666471E-3</v>
      </c>
      <c r="AZ129">
        <f>AZ$2*EXP(- AZ$1 * ($B129*_c+'Input spectra'!$Q128))</f>
        <v>7.0818322332065137E-3</v>
      </c>
      <c r="BA129">
        <f>BA$2*EXP(- BA$1 * ($B129*_c+'Input spectra'!$Q128))</f>
        <v>6.5508244331473082E-3</v>
      </c>
      <c r="BB129">
        <f>BB$2*EXP(- BB$1 * ($B129*_c+'Input spectra'!$Q128))</f>
        <v>6.1000271136555382E-3</v>
      </c>
      <c r="BC129">
        <f>BC$2*EXP(- BC$1 * ($B129*_c+'Input spectra'!$Q128))</f>
        <v>5.708249222574166E-3</v>
      </c>
      <c r="BD129">
        <f>BD$2*EXP(- BD$1 * ($B129*_c+'Input spectra'!$Q128))</f>
        <v>5.3622801590114582E-3</v>
      </c>
      <c r="BE129">
        <f>BE$2*EXP(- BE$1 * ($B129*_c+'Input spectra'!$Q128))</f>
        <v>5.0531751723779583E-3</v>
      </c>
      <c r="BF129">
        <f>BF$2*EXP(- BF$1 * ($B129*_c+'Input spectra'!$Q128))</f>
        <v>4.7745193690057232E-3</v>
      </c>
      <c r="BG129">
        <f>BG$2*EXP(- BG$1 * ($B129*_c+'Input spectra'!$Q128))</f>
        <v>4.5215134835843874E-3</v>
      </c>
      <c r="BH129">
        <f>BH$2*EXP(- BH$1 * ($B129*_c+'Input spectra'!$Q128))</f>
        <v>4.2904489874934278E-3</v>
      </c>
      <c r="BI129">
        <f>BI$2*EXP(- BI$1 * ($B129*_c+'Input spectra'!$Q128))</f>
        <v>4.0783862745996996E-3</v>
      </c>
      <c r="BJ129">
        <f>BJ$2*EXP(- BJ$1 * ($B129*_c+'Input spectra'!$Q128))</f>
        <v>3.8829468777801636E-3</v>
      </c>
      <c r="BK129">
        <f>BK$2*EXP(- BK$1 * ($B129*_c+'Input spectra'!$Q128))</f>
        <v>3.7021735759084021E-3</v>
      </c>
      <c r="BL129">
        <f>BL$2*EXP(- BL$1 * ($B129*_c+'Input spectra'!$Q128))</f>
        <v>3.5344328960223285E-3</v>
      </c>
      <c r="BM129">
        <f>BM$2*EXP(- BM$1 * ($B129*_c+'Input spectra'!$Q128))</f>
        <v>3.3783451613368615E-3</v>
      </c>
      <c r="BN129">
        <f>BN$2*EXP(- BN$1 * ($B129*_c+'Input spectra'!$Q128))</f>
        <v>3.2327330473297957E-3</v>
      </c>
      <c r="BO129">
        <f>BO$2*EXP(- BO$1 * ($B129*_c+'Input spectra'!$Q128))</f>
        <v>3.0965829358681248E-3</v>
      </c>
      <c r="BP129">
        <f>BP$2*EXP(- BP$1 * ($B129*_c+'Input spectra'!$Q128))</f>
        <v>2.9690153419770567E-3</v>
      </c>
      <c r="BQ129">
        <f>BQ$2*EXP(- BQ$1 * ($B129*_c+'Input spectra'!$Q128))</f>
        <v>2.8492619137850702E-3</v>
      </c>
      <c r="BR129">
        <f>BR$2*EXP(- BR$1 * ($B129*_c+'Input spectra'!$Q128))</f>
        <v>2.7366472870152371E-3</v>
      </c>
      <c r="BS129">
        <f>BS$2*EXP(- BS$1 * ($B129*_c+'Input spectra'!$Q128))</f>
        <v>2.630574586337758E-3</v>
      </c>
      <c r="BT129">
        <f>BT$2*EXP(- BT$1 * ($B129*_c+'Input spectra'!$Q128))</f>
        <v>2.5305137083437225E-3</v>
      </c>
      <c r="BU129">
        <f>BU$2*EXP(- BU$1 * ($B129*_c+'Input spectra'!$Q128))</f>
        <v>2.4359917553805799E-3</v>
      </c>
      <c r="BV129">
        <f>BV$2*EXP(- BV$1 * ($B129*_c+'Input spectra'!$Q128))</f>
        <v>2.3465851531660701E-3</v>
      </c>
      <c r="BW129">
        <f>BW$2*EXP(- BW$1 * ($B129*_c+'Input spectra'!$Q128))</f>
        <v>2.261913101356588E-3</v>
      </c>
      <c r="BX129">
        <f>BX$2*EXP(- BX$1 * ($B129*_c+'Input spectra'!$Q128))</f>
        <v>2.1816320901416079E-3</v>
      </c>
      <c r="BY129">
        <f>BY$2*EXP(- BY$1 * ($B129*_c+'Input spectra'!$Q128))</f>
        <v>2.1054312773576864E-3</v>
      </c>
      <c r="BZ129">
        <f>BZ$2*EXP(- BZ$1 * ($B129*_c+'Input spectra'!$Q128))</f>
        <v>2.033028566182489E-3</v>
      </c>
      <c r="CA129">
        <f>CA$2*EXP(- CA$1 * ($B129*_c+'Input spectra'!$Q128))</f>
        <v>1.9641672576875481E-3</v>
      </c>
      <c r="CB129">
        <f>CB$2*EXP(- CB$1 * ($B129*_c+'Input spectra'!$Q128))</f>
        <v>1.8986131785142849E-3</v>
      </c>
      <c r="CC129">
        <f>CC$2*EXP(- CC$1 * ($B129*_c+'Input spectra'!$Q128))</f>
        <v>1.8361522038775626E-3</v>
      </c>
      <c r="CD129">
        <f>CD$2*EXP(- CD$1 * ($B129*_c+'Input spectra'!$Q128))</f>
        <v>1.7765881115493903E-3</v>
      </c>
      <c r="CE129">
        <f>CE$2*EXP(- CE$1 * ($B129*_c+'Input spectra'!$Q128))</f>
        <v>1.7197407145515006E-3</v>
      </c>
      <c r="CF129">
        <f>CF$2*EXP(- CF$1 * ($B129*_c+'Input spectra'!$Q128))</f>
        <v>1.6654442298045971E-3</v>
      </c>
      <c r="CG129">
        <f>CG$2*EXP(- CG$1 * ($B129*_c+'Input spectra'!$Q128))</f>
        <v>1.6135458475441808E-3</v>
      </c>
      <c r="CH129">
        <f>CH$2*EXP(- CH$1 * ($B129*_c+'Input spectra'!$Q128))</f>
        <v>1.5639044723641841E-3</v>
      </c>
      <c r="CI129">
        <f>CI$2*EXP(- CI$1 * ($B129*_c+'Input spectra'!$Q128))</f>
        <v>1.5163896116253042E-3</v>
      </c>
      <c r="CJ129">
        <f>CJ$2*EXP(- CJ$1 * ($B129*_c+'Input spectra'!$Q128))</f>
        <v>1.4708803909184872E-3</v>
      </c>
      <c r="CK129">
        <f>CK$2*EXP(- CK$1 * ($B129*_c+'Input spectra'!$Q128))</f>
        <v>1.4272646794993551E-3</v>
      </c>
      <c r="CL129">
        <f>CL$2*EXP(- CL$1 * ($B129*_c+'Input spectra'!$Q128))</f>
        <v>1.38543831125559E-3</v>
      </c>
      <c r="CM129">
        <f>CM$2*EXP(- CM$1 * ($B129*_c+'Input spectra'!$Q128))</f>
        <v>1.3453043889520243E-3</v>
      </c>
      <c r="CN129">
        <f>CN$2*EXP(- CN$1 * ($B129*_c+'Input spectra'!$Q128))</f>
        <v>1.3067726613078077E-3</v>
      </c>
      <c r="CO129">
        <f>CO$2*EXP(- CO$1 * ($B129*_c+'Input spectra'!$Q128))</f>
        <v>1.2697589639674646E-3</v>
      </c>
      <c r="CP129">
        <f>CP$2*EXP(- CP$1 * ($B129*_c+'Input spectra'!$Q128))</f>
        <v>1.2341847166891808E-3</v>
      </c>
      <c r="CQ129">
        <f>CQ$2*EXP(- CQ$1 * ($B129*_c+'Input spectra'!$Q128))</f>
        <v>7.9451786742023526E-4</v>
      </c>
      <c r="CR129">
        <f>CR$2*EXP(- CR$1 * ($B129*_c+'Input spectra'!$Q128))</f>
        <v>5.1598959106810354E-4</v>
      </c>
      <c r="CS129">
        <f>CS$2*EXP(- CS$1 * ($B129*_c+'Input spectra'!$Q128))</f>
        <v>3.5729961324443553E-4</v>
      </c>
      <c r="CT129">
        <f>CT$2*EXP(- CT$1 * ($B129*_c+'Input spectra'!$Q128))</f>
        <v>2.4852872521136148E-4</v>
      </c>
      <c r="CU129">
        <f>CU$2*EXP(- CU$1 * ($B129*_c+'Input spectra'!$Q128))</f>
        <v>1.6967664367717082E-4</v>
      </c>
      <c r="CV129">
        <f>CV$2*EXP(- CV$1 * ($B129*_c+'Input spectra'!$Q128))</f>
        <v>1.1152355142075205E-4</v>
      </c>
      <c r="CW129">
        <f>CW$2*EXP(- CW$1 * ($B129*_c+'Input spectra'!$Q128))</f>
        <v>6.8865069835077024E-5</v>
      </c>
      <c r="CX129">
        <f>CX$2*EXP(- CX$1 * ($B129*_c+'Input spectra'!$Q128))</f>
        <v>3.83970020780036E-5</v>
      </c>
      <c r="CY129">
        <f>CY$2*EXP(- CY$1 * ($B129*_c+'Input spectra'!$Q128))</f>
        <v>1.7852025091490031E-5</v>
      </c>
      <c r="CZ129">
        <f>CZ$2*EXP(- CZ$1 * ($B129*_c+'Input spectra'!$Q128))</f>
        <v>5.5856915672978678E-6</v>
      </c>
      <c r="DA129">
        <f>DA$2*EXP(- DA$1 * ($B129*_c+'Input spectra'!$Q128))</f>
        <v>3.5476729275539686E-7</v>
      </c>
      <c r="DB129">
        <f>DB$2*EXP(- DB$1 * ($B129*_c+'Input spectra'!$Q128))</f>
        <v>0</v>
      </c>
      <c r="DC129">
        <f>DC$2*EXP(- DC$1 * ($B129*_c+'Input spectra'!$Q128))</f>
        <v>0</v>
      </c>
      <c r="DD129">
        <f>DD$2*EXP(- DD$1 * ($B129*_c+'Input spectra'!$Q128))</f>
        <v>0</v>
      </c>
      <c r="DE129">
        <f>DE$2*EXP(- DE$1 * ($B129*_c+'Input spectra'!$Q128))</f>
        <v>0</v>
      </c>
      <c r="DF129">
        <f>DF$2*EXP(- DF$1 * ($B129*_c+'Input spectra'!$Q128))</f>
        <v>0</v>
      </c>
      <c r="DG129">
        <f>DG$2*EXP(- DG$1 * ($B129*_c+'Input spectra'!$Q128))</f>
        <v>0</v>
      </c>
      <c r="DH129">
        <f>DH$2*EXP(- DH$1 * ($B129*_c+'Input spectra'!$Q128))</f>
        <v>0</v>
      </c>
      <c r="DI129">
        <f>DI$2*EXP(- DI$1 * ($B129*_c+'Input spectra'!$Q128))</f>
        <v>0</v>
      </c>
      <c r="DJ129">
        <f>DJ$2*EXP(- DJ$1 * ($B129*_c+'Input spectra'!$Q128))</f>
        <v>0</v>
      </c>
      <c r="DK129">
        <f>DK$2*EXP(- DK$1 * ($B129*_c+'Input spectra'!$Q128))</f>
        <v>0</v>
      </c>
      <c r="DL129">
        <f>DL$2*EXP(- DL$1 * ($B129*_c+'Input spectra'!$Q128))</f>
        <v>0</v>
      </c>
      <c r="DM129">
        <f>DM$2*EXP(- DM$1 * ($B129*_c+'Input spectra'!$Q128))</f>
        <v>0</v>
      </c>
      <c r="DN129">
        <f>DN$2*EXP(- DN$1 * ($B129*_c+'Input spectra'!$Q128))</f>
        <v>0</v>
      </c>
      <c r="DO129">
        <f>DO$2*EXP(- DO$1 * ($B129*_c+'Input spectra'!$Q128))</f>
        <v>0</v>
      </c>
      <c r="DP129">
        <f>DP$2*EXP(- DP$1 * ($B129*_c+'Input spectra'!$Q128))</f>
        <v>0</v>
      </c>
      <c r="DQ129">
        <f>DQ$2*EXP(- DQ$1 * ($B129*_c+'Input spectra'!$Q128))</f>
        <v>0</v>
      </c>
      <c r="DR129">
        <f>DR$2*EXP(- DR$1 * ($B129*_c+'Input spectra'!$Q128))</f>
        <v>0</v>
      </c>
      <c r="DS129">
        <f>DS$2*EXP(- DS$1 * ($B129*_c+'Input spectra'!$Q128))</f>
        <v>0</v>
      </c>
      <c r="DT129">
        <f>DT$2*EXP(- DT$1 * ($B129*_c+'Input spectra'!$Q128))</f>
        <v>0</v>
      </c>
      <c r="DU129">
        <f>DU$2*EXP(- DU$1 * ($B129*_c+'Input spectra'!$Q128))</f>
        <v>0</v>
      </c>
      <c r="DV129">
        <f>DV$2*EXP(- DV$1 * ($B129*_c+'Input spectra'!$Q128))</f>
        <v>0</v>
      </c>
      <c r="DW129">
        <f>DW$2*EXP(- DW$1 * ($B129*_c+'Input spectra'!$Q128))</f>
        <v>0</v>
      </c>
      <c r="DX129">
        <f>DX$2*EXP(- DX$1 * ($B129*_c+'Input spectra'!$Q128))</f>
        <v>0</v>
      </c>
      <c r="DY129">
        <f>DY$2*EXP(- DY$1 * ($B129*_c+'Input spectra'!$Q128))</f>
        <v>0</v>
      </c>
      <c r="DZ129">
        <f>DZ$2*EXP(- DZ$1 * ($B129*_c+'Input spectra'!$Q128))</f>
        <v>0</v>
      </c>
      <c r="EA129">
        <f>EA$2*EXP(- EA$1 * ($B129*_c+'Input spectra'!$Q128))</f>
        <v>0</v>
      </c>
      <c r="EB129">
        <f>EB$2*EXP(- EB$1 * ($B129*_c+'Input spectra'!$Q128))</f>
        <v>0</v>
      </c>
      <c r="EC129">
        <f>EC$2*EXP(- EC$1 * ($B129*_c+'Input spectra'!$Q128))</f>
        <v>0</v>
      </c>
      <c r="ED129">
        <f>ED$2*EXP(- ED$1 * ($B129*_c+'Input spectra'!$Q128))</f>
        <v>0</v>
      </c>
      <c r="EE129">
        <f>EE$2*EXP(- EE$1 * ($B129*_c+'Input spectra'!$Q128))</f>
        <v>0</v>
      </c>
      <c r="EF129">
        <f>EF$2*EXP(- EF$1 * ($B129*_c+'Input spectra'!$Q128))</f>
        <v>0</v>
      </c>
      <c r="EG129">
        <f>EG$2*EXP(- EG$1 * ($B129*_c+'Input spectra'!$Q128))</f>
        <v>0</v>
      </c>
      <c r="EH129">
        <f>EH$2*EXP(- EH$1 * ($B129*_c+'Input spectra'!$Q128))</f>
        <v>0</v>
      </c>
      <c r="EI129">
        <f>EI$2*EXP(- EI$1 * ($B129*_c+'Input spectra'!$Q128))</f>
        <v>0</v>
      </c>
      <c r="EJ129">
        <f>EJ$2*EXP(- EJ$1 * ($B129*_c+'Input spectra'!$Q128))</f>
        <v>0</v>
      </c>
      <c r="EK129">
        <f>EK$2*EXP(- EK$1 * ($B129*_c+'Input spectra'!$Q128))</f>
        <v>0</v>
      </c>
      <c r="EL129">
        <f>EL$2*EXP(- EL$1 * ($B129*_c+'Input spectra'!$Q128))</f>
        <v>0</v>
      </c>
      <c r="EM129">
        <f>EM$2*EXP(- EM$1 * ($B129*_c+'Input spectra'!$Q128))</f>
        <v>0</v>
      </c>
      <c r="EN129">
        <f>EN$2*EXP(- EN$1 * ($B129*_c+'Input spectra'!$Q128))</f>
        <v>0</v>
      </c>
      <c r="EO129">
        <f>EO$2*EXP(- EO$1 * ($B129*_c+'Input spectra'!$Q128))</f>
        <v>0</v>
      </c>
      <c r="EP129">
        <f>EP$2*EXP(- EP$1 * ($B129*_c+'Input spectra'!$Q128))</f>
        <v>0</v>
      </c>
      <c r="EQ129">
        <f>EQ$2*EXP(- EQ$1 * ($B129*_c+'Input spectra'!$Q128))</f>
        <v>0</v>
      </c>
      <c r="ER129">
        <f>ER$2*EXP(- ER$1 * ($B129*_c+'Input spectra'!$Q128))</f>
        <v>0</v>
      </c>
      <c r="ES129">
        <f>ES$2*EXP(- ES$1 * ($B129*_c+'Input spectra'!$Q128))</f>
        <v>0</v>
      </c>
      <c r="ET129">
        <f>ET$2*EXP(- ET$1 * ($B129*_c+'Input spectra'!$Q128))</f>
        <v>0</v>
      </c>
      <c r="EU129">
        <f>EU$2*EXP(- EU$1 * ($B129*_c+'Input spectra'!$Q128))</f>
        <v>0</v>
      </c>
      <c r="EV129">
        <f>EV$2*EXP(- EV$1 * ($B129*_c+'Input spectra'!$Q128))</f>
        <v>0</v>
      </c>
      <c r="EW129">
        <f>EW$2*EXP(- EW$1 * ($B129*_c+'Input spectra'!$Q128))</f>
        <v>0</v>
      </c>
      <c r="EY129">
        <f t="shared" si="1"/>
        <v>0.87843803395947151</v>
      </c>
      <c r="FB129">
        <f>(1-EXP(-(B129*_c+'Input spectra'!$Q128)*_t))/2</f>
        <v>1.1265354332125221E-2</v>
      </c>
      <c r="FC129">
        <f>LN(1-FB129)/(-(B129*_c+'Input spectra'!$Q128))</f>
        <v>0.24857575562177309</v>
      </c>
    </row>
    <row r="130" spans="1:159" x14ac:dyDescent="0.25">
      <c r="A130">
        <v>915</v>
      </c>
      <c r="B130">
        <f>'Input spectra'!B129</f>
        <v>0</v>
      </c>
      <c r="C130">
        <f>C$2*EXP(- C$1 * ($B130*_c+'Input spectra'!$Q129))</f>
        <v>2.0653927966864227E-2</v>
      </c>
      <c r="D130">
        <f>D$2*EXP(- D$1 * ($B130*_c+'Input spectra'!$Q129))</f>
        <v>2.0410385898085918E-2</v>
      </c>
      <c r="E130">
        <f>E$2*EXP(- E$1 * ($B130*_c+'Input spectra'!$Q129))</f>
        <v>2.0168630104444765E-2</v>
      </c>
      <c r="F130">
        <f>F$2*EXP(- F$1 * ($B130*_c+'Input spectra'!$Q129))</f>
        <v>1.9928649383520899E-2</v>
      </c>
      <c r="G130">
        <f>G$2*EXP(- G$1 * ($B130*_c+'Input spectra'!$Q129))</f>
        <v>1.9690432597807284E-2</v>
      </c>
      <c r="H130">
        <f>H$2*EXP(- H$1 * ($B130*_c+'Input spectra'!$Q129))</f>
        <v>1.9453968674351192E-2</v>
      </c>
      <c r="I130">
        <f>I$2*EXP(- I$1 * ($B130*_c+'Input spectra'!$Q129))</f>
        <v>1.9219246604397534E-2</v>
      </c>
      <c r="J130">
        <f>J$2*EXP(- J$1 * ($B130*_c+'Input spectra'!$Q129))</f>
        <v>1.8986255443034099E-2</v>
      </c>
      <c r="K130">
        <f>K$2*EXP(- K$1 * ($B130*_c+'Input spectra'!$Q129))</f>
        <v>1.8754984308838759E-2</v>
      </c>
      <c r="L130">
        <f>L$2*EXP(- L$1 * ($B130*_c+'Input spectra'!$Q129))</f>
        <v>1.8525422383528462E-2</v>
      </c>
      <c r="M130">
        <f>M$2*EXP(- M$1 * ($B130*_c+'Input spectra'!$Q129))</f>
        <v>1.8297558911610199E-2</v>
      </c>
      <c r="N130">
        <f>N$2*EXP(- N$1 * ($B130*_c+'Input spectra'!$Q129))</f>
        <v>1.8071383200033757E-2</v>
      </c>
      <c r="O130">
        <f>O$2*EXP(- O$1 * ($B130*_c+'Input spectra'!$Q129))</f>
        <v>1.7846884617846399E-2</v>
      </c>
      <c r="P130">
        <f>P$2*EXP(- P$1 * ($B130*_c+'Input spectra'!$Q129))</f>
        <v>1.7624052595849364E-2</v>
      </c>
      <c r="Q130">
        <f>Q$2*EXP(- Q$1 * ($B130*_c+'Input spectra'!$Q129))</f>
        <v>1.740287662625617E-2</v>
      </c>
      <c r="R130">
        <f>R$2*EXP(- R$1 * ($B130*_c+'Input spectra'!$Q129))</f>
        <v>1.7183346262352826E-2</v>
      </c>
      <c r="S130">
        <f>S$2*EXP(- S$1 * ($B130*_c+'Input spectra'!$Q129))</f>
        <v>1.6965451118159801E-2</v>
      </c>
      <c r="T130">
        <f>T$2*EXP(- T$1 * ($B130*_c+'Input spectra'!$Q129))</f>
        <v>1.6749180868095813E-2</v>
      </c>
      <c r="U130">
        <f>U$2*EXP(- U$1 * ($B130*_c+'Input spectra'!$Q129))</f>
        <v>1.6534525246643447E-2</v>
      </c>
      <c r="V130">
        <f>V$2*EXP(- V$1 * ($B130*_c+'Input spectra'!$Q129))</f>
        <v>1.6321474048016548E-2</v>
      </c>
      <c r="W130">
        <f>W$2*EXP(- W$1 * ($B130*_c+'Input spectra'!$Q129))</f>
        <v>1.6110017125829379E-2</v>
      </c>
      <c r="X130">
        <f>X$2*EXP(- X$1 * ($B130*_c+'Input spectra'!$Q129))</f>
        <v>1.5900144392767577E-2</v>
      </c>
      <c r="Y130">
        <f>Y$2*EXP(- Y$1 * ($B130*_c+'Input spectra'!$Q129))</f>
        <v>1.5691845820260876E-2</v>
      </c>
      <c r="Z130">
        <f>Z$2*EXP(- Z$1 * ($B130*_c+'Input spectra'!$Q129))</f>
        <v>1.5485111438157539E-2</v>
      </c>
      <c r="AA130">
        <f>AA$2*EXP(- AA$1 * ($B130*_c+'Input spectra'!$Q129))</f>
        <v>1.5279931334400611E-2</v>
      </c>
      <c r="AB130">
        <f>AB$2*EXP(- AB$1 * ($B130*_c+'Input spectra'!$Q129))</f>
        <v>1.5076295654705842E-2</v>
      </c>
      <c r="AC130">
        <f>AC$2*EXP(- AC$1 * ($B130*_c+'Input spectra'!$Q129))</f>
        <v>1.4874194602241353E-2</v>
      </c>
      <c r="AD130">
        <f>AD$2*EXP(- AD$1 * ($B130*_c+'Input spectra'!$Q129))</f>
        <v>1.4673618437309048E-2</v>
      </c>
      <c r="AE130">
        <f>AE$2*EXP(- AE$1 * ($B130*_c+'Input spectra'!$Q129))</f>
        <v>1.4474557477027715E-2</v>
      </c>
      <c r="AF130">
        <f>AF$2*EXP(- AF$1 * ($B130*_c+'Input spectra'!$Q129))</f>
        <v>1.4277002095017803E-2</v>
      </c>
      <c r="AG130">
        <f>AG$2*EXP(- AG$1 * ($B130*_c+'Input spectra'!$Q129))</f>
        <v>1.4080942721087938E-2</v>
      </c>
      <c r="AH130">
        <f>AH$2*EXP(- AH$1 * ($B130*_c+'Input spectra'!$Q129))</f>
        <v>1.3886369840923089E-2</v>
      </c>
      <c r="AI130">
        <f>AI$2*EXP(- AI$1 * ($B130*_c+'Input spectra'!$Q129))</f>
        <v>1.3693273995774422E-2</v>
      </c>
      <c r="AJ130">
        <f>AJ$2*EXP(- AJ$1 * ($B130*_c+'Input spectra'!$Q129))</f>
        <v>1.3501645782150795E-2</v>
      </c>
      <c r="AK130">
        <f>AK$2*EXP(- AK$1 * ($B130*_c+'Input spectra'!$Q129))</f>
        <v>1.3311475851511949E-2</v>
      </c>
      <c r="AL130">
        <f>AL$2*EXP(- AL$1 * ($B130*_c+'Input spectra'!$Q129))</f>
        <v>1.3122754909963313E-2</v>
      </c>
      <c r="AM130">
        <f>AM$2*EXP(- AM$1 * ($B130*_c+'Input spectra'!$Q129))</f>
        <v>1.2935473717952457E-2</v>
      </c>
      <c r="AN130">
        <f>AN$2*EXP(- AN$1 * ($B130*_c+'Input spectra'!$Q129))</f>
        <v>1.2749623089967179E-2</v>
      </c>
      <c r="AO130">
        <f>AO$2*EXP(- AO$1 * ($B130*_c+'Input spectra'!$Q129))</f>
        <v>1.2565193894235223E-2</v>
      </c>
      <c r="AP130">
        <f>AP$2*EXP(- AP$1 * ($B130*_c+'Input spectra'!$Q129))</f>
        <v>1.2382177052425567E-2</v>
      </c>
      <c r="AQ130">
        <f>AQ$2*EXP(- AQ$1 * ($B130*_c+'Input spectra'!$Q129))</f>
        <v>1.2200563539351386E-2</v>
      </c>
      <c r="AR130">
        <f>AR$2*EXP(- AR$1 * ($B130*_c+'Input spectra'!$Q129))</f>
        <v>1.2020344382674551E-2</v>
      </c>
      <c r="AS130">
        <f>AS$2*EXP(- AS$1 * ($B130*_c+'Input spectra'!$Q129))</f>
        <v>1.1841510662611727E-2</v>
      </c>
      <c r="AT130">
        <f>AT$2*EXP(- AT$1 * ($B130*_c+'Input spectra'!$Q129))</f>
        <v>1.1664053511642089E-2</v>
      </c>
      <c r="AU130">
        <f>AU$2*EXP(- AU$1 * ($B130*_c+'Input spectra'!$Q129))</f>
        <v>1.1487964114216554E-2</v>
      </c>
      <c r="AV130">
        <f>AV$2*EXP(- AV$1 * ($B130*_c+'Input spectra'!$Q129))</f>
        <v>1.1313233706468617E-2</v>
      </c>
      <c r="AW130">
        <f>AW$2*EXP(- AW$1 * ($B130*_c+'Input spectra'!$Q129))</f>
        <v>1.0055908269112863E-2</v>
      </c>
      <c r="AX130">
        <f>AX$2*EXP(- AX$1 * ($B130*_c+'Input spectra'!$Q129))</f>
        <v>8.5918370930762253E-3</v>
      </c>
      <c r="AY130">
        <f>AY$2*EXP(- AY$1 * ($B130*_c+'Input spectra'!$Q129))</f>
        <v>7.7336732662862482E-3</v>
      </c>
      <c r="AZ130">
        <f>AZ$2*EXP(- AZ$1 * ($B130*_c+'Input spectra'!$Q129))</f>
        <v>7.0836548707382142E-3</v>
      </c>
      <c r="BA130">
        <f>BA$2*EXP(- BA$1 * ($B130*_c+'Input spectra'!$Q129))</f>
        <v>6.5525448183550127E-3</v>
      </c>
      <c r="BB130">
        <f>BB$2*EXP(- BB$1 * ($B130*_c+'Input spectra'!$Q129))</f>
        <v>6.1016611541583384E-3</v>
      </c>
      <c r="BC130">
        <f>BC$2*EXP(- BC$1 * ($B130*_c+'Input spectra'!$Q129))</f>
        <v>5.7098083021631819E-3</v>
      </c>
      <c r="BD130">
        <f>BD$2*EXP(- BD$1 * ($B130*_c+'Input spectra'!$Q129))</f>
        <v>5.3637729139844083E-3</v>
      </c>
      <c r="BE130">
        <f>BE$2*EXP(- BE$1 * ($B130*_c+'Input spectra'!$Q129))</f>
        <v>5.0546084238962388E-3</v>
      </c>
      <c r="BF130">
        <f>BF$2*EXP(- BF$1 * ($B130*_c+'Input spectra'!$Q129))</f>
        <v>4.775898665989391E-3</v>
      </c>
      <c r="BG130">
        <f>BG$2*EXP(- BG$1 * ($B130*_c+'Input spectra'!$Q129))</f>
        <v>4.5228434431432134E-3</v>
      </c>
      <c r="BH130">
        <f>BH$2*EXP(- BH$1 * ($B130*_c+'Input spectra'!$Q129))</f>
        <v>4.2917335206437909E-3</v>
      </c>
      <c r="BI130">
        <f>BI$2*EXP(- BI$1 * ($B130*_c+'Input spectra'!$Q129))</f>
        <v>4.079628742590379E-3</v>
      </c>
      <c r="BJ130">
        <f>BJ$2*EXP(- BJ$1 * ($B130*_c+'Input spectra'!$Q129))</f>
        <v>3.884150204222035E-3</v>
      </c>
      <c r="BK130">
        <f>BK$2*EXP(- BK$1 * ($B130*_c+'Input spectra'!$Q129))</f>
        <v>3.703340329554888E-3</v>
      </c>
      <c r="BL130">
        <f>BL$2*EXP(- BL$1 * ($B130*_c+'Input spectra'!$Q129))</f>
        <v>3.5355653533750741E-3</v>
      </c>
      <c r="BM130">
        <f>BM$2*EXP(- BM$1 * ($B130*_c+'Input spectra'!$Q129))</f>
        <v>3.3794453549742111E-3</v>
      </c>
      <c r="BN130">
        <f>BN$2*EXP(- BN$1 * ($B130*_c+'Input spectra'!$Q129))</f>
        <v>3.2338028038778445E-3</v>
      </c>
      <c r="BO130">
        <f>BO$2*EXP(- BO$1 * ($B130*_c+'Input spectra'!$Q129))</f>
        <v>3.0976239062951807E-3</v>
      </c>
      <c r="BP130">
        <f>BP$2*EXP(- BP$1 * ($B130*_c+'Input spectra'!$Q129))</f>
        <v>2.9700290260910229E-3</v>
      </c>
      <c r="BQ130">
        <f>BQ$2*EXP(- BQ$1 * ($B130*_c+'Input spectra'!$Q129))</f>
        <v>2.8502496802803859E-3</v>
      </c>
      <c r="BR130">
        <f>BR$2*EXP(- BR$1 * ($B130*_c+'Input spectra'!$Q129))</f>
        <v>2.7376103900528868E-3</v>
      </c>
      <c r="BS130">
        <f>BS$2*EXP(- BS$1 * ($B130*_c+'Input spectra'!$Q129))</f>
        <v>2.6315141793890164E-3</v>
      </c>
      <c r="BT130">
        <f>BT$2*EXP(- BT$1 * ($B130*_c+'Input spectra'!$Q129))</f>
        <v>2.531430855848804E-3</v>
      </c>
      <c r="BU130">
        <f>BU$2*EXP(- BU$1 * ($B130*_c+'Input spectra'!$Q129))</f>
        <v>2.4368874426437329E-3</v>
      </c>
      <c r="BV130">
        <f>BV$2*EXP(- BV$1 * ($B130*_c+'Input spectra'!$Q129))</f>
        <v>2.347460294813549E-3</v>
      </c>
      <c r="BW130">
        <f>BW$2*EXP(- BW$1 * ($B130*_c+'Input spectra'!$Q129))</f>
        <v>2.2627685486131801E-3</v>
      </c>
      <c r="BX130">
        <f>BX$2*EXP(- BX$1 * ($B130*_c+'Input spectra'!$Q129))</f>
        <v>2.1824686371280416E-3</v>
      </c>
      <c r="BY130">
        <f>BY$2*EXP(- BY$1 * ($B130*_c+'Input spectra'!$Q129))</f>
        <v>2.1062496665705806E-3</v>
      </c>
      <c r="BZ130">
        <f>BZ$2*EXP(- BZ$1 * ($B130*_c+'Input spectra'!$Q129))</f>
        <v>2.0338294932871295E-3</v>
      </c>
      <c r="CA130">
        <f>CA$2*EXP(- CA$1 * ($B130*_c+'Input spectra'!$Q129))</f>
        <v>1.9649513757293529E-3</v>
      </c>
      <c r="CB130">
        <f>CB$2*EXP(- CB$1 * ($B130*_c+'Input spectra'!$Q129))</f>
        <v>1.8993811016356191E-3</v>
      </c>
      <c r="CC130">
        <f>CC$2*EXP(- CC$1 * ($B130*_c+'Input spectra'!$Q129))</f>
        <v>1.836904510611343E-3</v>
      </c>
      <c r="CD130">
        <f>CD$2*EXP(- CD$1 * ($B130*_c+'Input spectra'!$Q129))</f>
        <v>1.7773253477487501E-3</v>
      </c>
      <c r="CE130">
        <f>CE$2*EXP(- CE$1 * ($B130*_c+'Input spectra'!$Q129))</f>
        <v>1.7204633960049972E-3</v>
      </c>
      <c r="CF130">
        <f>CF$2*EXP(- CF$1 * ($B130*_c+'Input spectra'!$Q129))</f>
        <v>1.6661528445784995E-3</v>
      </c>
      <c r="CG130">
        <f>CG$2*EXP(- CG$1 * ($B130*_c+'Input spectra'!$Q129))</f>
        <v>1.6142408580868939E-3</v>
      </c>
      <c r="CH130">
        <f>CH$2*EXP(- CH$1 * ($B130*_c+'Input spectra'!$Q129))</f>
        <v>1.564586317402545E-3</v>
      </c>
      <c r="CI130">
        <f>CI$2*EXP(- CI$1 * ($B130*_c+'Input spectra'!$Q129))</f>
        <v>1.5170587078780944E-3</v>
      </c>
      <c r="CJ130">
        <f>CJ$2*EXP(- CJ$1 * ($B130*_c+'Input spectra'!$Q129))</f>
        <v>1.4715371346488485E-3</v>
      </c>
      <c r="CK130">
        <f>CK$2*EXP(- CK$1 * ($B130*_c+'Input spectra'!$Q129))</f>
        <v>1.4279094479247628E-3</v>
      </c>
      <c r="CL130">
        <f>CL$2*EXP(- CL$1 * ($B130*_c+'Input spectra'!$Q129))</f>
        <v>1.3860714638314676E-3</v>
      </c>
      <c r="CM130">
        <f>CM$2*EXP(- CM$1 * ($B130*_c+'Input spectra'!$Q129))</f>
        <v>1.3459262685429488E-3</v>
      </c>
      <c r="CN130">
        <f>CN$2*EXP(- CN$1 * ($B130*_c+'Input spectra'!$Q129))</f>
        <v>1.3073835952584186E-3</v>
      </c>
      <c r="CO130">
        <f>CO$2*EXP(- CO$1 * ($B130*_c+'Input spectra'!$Q129))</f>
        <v>1.2703592650836529E-3</v>
      </c>
      <c r="CP130">
        <f>CP$2*EXP(- CP$1 * ($B130*_c+'Input spectra'!$Q129))</f>
        <v>1.2347746841388065E-3</v>
      </c>
      <c r="CQ130">
        <f>CQ$2*EXP(- CQ$1 * ($B130*_c+'Input spectra'!$Q129))</f>
        <v>7.9490183904416215E-4</v>
      </c>
      <c r="CR130">
        <f>CR$2*EXP(- CR$1 * ($B130*_c+'Input spectra'!$Q129))</f>
        <v>5.1624166774492638E-4</v>
      </c>
      <c r="CS130">
        <f>CS$2*EXP(- CS$1 * ($B130*_c+'Input spectra'!$Q129))</f>
        <v>3.5747604238382173E-4</v>
      </c>
      <c r="CT130">
        <f>CT$2*EXP(- CT$1 * ($B130*_c+'Input spectra'!$Q129))</f>
        <v>2.4865275078771946E-4</v>
      </c>
      <c r="CU130">
        <f>CU$2*EXP(- CU$1 * ($B130*_c+'Input spectra'!$Q129))</f>
        <v>1.6976221051741104E-4</v>
      </c>
      <c r="CV130">
        <f>CV$2*EXP(- CV$1 * ($B130*_c+'Input spectra'!$Q129))</f>
        <v>1.1158037801945836E-4</v>
      </c>
      <c r="CW130">
        <f>CW$2*EXP(- CW$1 * ($B130*_c+'Input spectra'!$Q129))</f>
        <v>6.8900521737546417E-5</v>
      </c>
      <c r="CX130">
        <f>CX$2*EXP(- CX$1 * ($B130*_c+'Input spectra'!$Q129))</f>
        <v>3.841697070158177E-5</v>
      </c>
      <c r="CY130">
        <f>CY$2*EXP(- CY$1 * ($B130*_c+'Input spectra'!$Q129))</f>
        <v>1.7861402962341697E-5</v>
      </c>
      <c r="CZ130">
        <f>CZ$2*EXP(- CZ$1 * ($B130*_c+'Input spectra'!$Q129))</f>
        <v>5.5886551443565673E-6</v>
      </c>
      <c r="DA130">
        <f>DA$2*EXP(- DA$1 * ($B130*_c+'Input spectra'!$Q129))</f>
        <v>3.5495738429385969E-7</v>
      </c>
      <c r="DB130">
        <f>DB$2*EXP(- DB$1 * ($B130*_c+'Input spectra'!$Q129))</f>
        <v>0</v>
      </c>
      <c r="DC130">
        <f>DC$2*EXP(- DC$1 * ($B130*_c+'Input spectra'!$Q129))</f>
        <v>0</v>
      </c>
      <c r="DD130">
        <f>DD$2*EXP(- DD$1 * ($B130*_c+'Input spectra'!$Q129))</f>
        <v>0</v>
      </c>
      <c r="DE130">
        <f>DE$2*EXP(- DE$1 * ($B130*_c+'Input spectra'!$Q129))</f>
        <v>0</v>
      </c>
      <c r="DF130">
        <f>DF$2*EXP(- DF$1 * ($B130*_c+'Input spectra'!$Q129))</f>
        <v>0</v>
      </c>
      <c r="DG130">
        <f>DG$2*EXP(- DG$1 * ($B130*_c+'Input spectra'!$Q129))</f>
        <v>0</v>
      </c>
      <c r="DH130">
        <f>DH$2*EXP(- DH$1 * ($B130*_c+'Input spectra'!$Q129))</f>
        <v>0</v>
      </c>
      <c r="DI130">
        <f>DI$2*EXP(- DI$1 * ($B130*_c+'Input spectra'!$Q129))</f>
        <v>0</v>
      </c>
      <c r="DJ130">
        <f>DJ$2*EXP(- DJ$1 * ($B130*_c+'Input spectra'!$Q129))</f>
        <v>0</v>
      </c>
      <c r="DK130">
        <f>DK$2*EXP(- DK$1 * ($B130*_c+'Input spectra'!$Q129))</f>
        <v>0</v>
      </c>
      <c r="DL130">
        <f>DL$2*EXP(- DL$1 * ($B130*_c+'Input spectra'!$Q129))</f>
        <v>0</v>
      </c>
      <c r="DM130">
        <f>DM$2*EXP(- DM$1 * ($B130*_c+'Input spectra'!$Q129))</f>
        <v>0</v>
      </c>
      <c r="DN130">
        <f>DN$2*EXP(- DN$1 * ($B130*_c+'Input spectra'!$Q129))</f>
        <v>0</v>
      </c>
      <c r="DO130">
        <f>DO$2*EXP(- DO$1 * ($B130*_c+'Input spectra'!$Q129))</f>
        <v>0</v>
      </c>
      <c r="DP130">
        <f>DP$2*EXP(- DP$1 * ($B130*_c+'Input spectra'!$Q129))</f>
        <v>0</v>
      </c>
      <c r="DQ130">
        <f>DQ$2*EXP(- DQ$1 * ($B130*_c+'Input spectra'!$Q129))</f>
        <v>0</v>
      </c>
      <c r="DR130">
        <f>DR$2*EXP(- DR$1 * ($B130*_c+'Input spectra'!$Q129))</f>
        <v>0</v>
      </c>
      <c r="DS130">
        <f>DS$2*EXP(- DS$1 * ($B130*_c+'Input spectra'!$Q129))</f>
        <v>0</v>
      </c>
      <c r="DT130">
        <f>DT$2*EXP(- DT$1 * ($B130*_c+'Input spectra'!$Q129))</f>
        <v>0</v>
      </c>
      <c r="DU130">
        <f>DU$2*EXP(- DU$1 * ($B130*_c+'Input spectra'!$Q129))</f>
        <v>0</v>
      </c>
      <c r="DV130">
        <f>DV$2*EXP(- DV$1 * ($B130*_c+'Input spectra'!$Q129))</f>
        <v>0</v>
      </c>
      <c r="DW130">
        <f>DW$2*EXP(- DW$1 * ($B130*_c+'Input spectra'!$Q129))</f>
        <v>0</v>
      </c>
      <c r="DX130">
        <f>DX$2*EXP(- DX$1 * ($B130*_c+'Input spectra'!$Q129))</f>
        <v>0</v>
      </c>
      <c r="DY130">
        <f>DY$2*EXP(- DY$1 * ($B130*_c+'Input spectra'!$Q129))</f>
        <v>0</v>
      </c>
      <c r="DZ130">
        <f>DZ$2*EXP(- DZ$1 * ($B130*_c+'Input spectra'!$Q129))</f>
        <v>0</v>
      </c>
      <c r="EA130">
        <f>EA$2*EXP(- EA$1 * ($B130*_c+'Input spectra'!$Q129))</f>
        <v>0</v>
      </c>
      <c r="EB130">
        <f>EB$2*EXP(- EB$1 * ($B130*_c+'Input spectra'!$Q129))</f>
        <v>0</v>
      </c>
      <c r="EC130">
        <f>EC$2*EXP(- EC$1 * ($B130*_c+'Input spectra'!$Q129))</f>
        <v>0</v>
      </c>
      <c r="ED130">
        <f>ED$2*EXP(- ED$1 * ($B130*_c+'Input spectra'!$Q129))</f>
        <v>0</v>
      </c>
      <c r="EE130">
        <f>EE$2*EXP(- EE$1 * ($B130*_c+'Input spectra'!$Q129))</f>
        <v>0</v>
      </c>
      <c r="EF130">
        <f>EF$2*EXP(- EF$1 * ($B130*_c+'Input spectra'!$Q129))</f>
        <v>0</v>
      </c>
      <c r="EG130">
        <f>EG$2*EXP(- EG$1 * ($B130*_c+'Input spectra'!$Q129))</f>
        <v>0</v>
      </c>
      <c r="EH130">
        <f>EH$2*EXP(- EH$1 * ($B130*_c+'Input spectra'!$Q129))</f>
        <v>0</v>
      </c>
      <c r="EI130">
        <f>EI$2*EXP(- EI$1 * ($B130*_c+'Input spectra'!$Q129))</f>
        <v>0</v>
      </c>
      <c r="EJ130">
        <f>EJ$2*EXP(- EJ$1 * ($B130*_c+'Input spectra'!$Q129))</f>
        <v>0</v>
      </c>
      <c r="EK130">
        <f>EK$2*EXP(- EK$1 * ($B130*_c+'Input spectra'!$Q129))</f>
        <v>0</v>
      </c>
      <c r="EL130">
        <f>EL$2*EXP(- EL$1 * ($B130*_c+'Input spectra'!$Q129))</f>
        <v>0</v>
      </c>
      <c r="EM130">
        <f>EM$2*EXP(- EM$1 * ($B130*_c+'Input spectra'!$Q129))</f>
        <v>0</v>
      </c>
      <c r="EN130">
        <f>EN$2*EXP(- EN$1 * ($B130*_c+'Input spectra'!$Q129))</f>
        <v>0</v>
      </c>
      <c r="EO130">
        <f>EO$2*EXP(- EO$1 * ($B130*_c+'Input spectra'!$Q129))</f>
        <v>0</v>
      </c>
      <c r="EP130">
        <f>EP$2*EXP(- EP$1 * ($B130*_c+'Input spectra'!$Q129))</f>
        <v>0</v>
      </c>
      <c r="EQ130">
        <f>EQ$2*EXP(- EQ$1 * ($B130*_c+'Input spectra'!$Q129))</f>
        <v>0</v>
      </c>
      <c r="ER130">
        <f>ER$2*EXP(- ER$1 * ($B130*_c+'Input spectra'!$Q129))</f>
        <v>0</v>
      </c>
      <c r="ES130">
        <f>ES$2*EXP(- ES$1 * ($B130*_c+'Input spectra'!$Q129))</f>
        <v>0</v>
      </c>
      <c r="ET130">
        <f>ET$2*EXP(- ET$1 * ($B130*_c+'Input spectra'!$Q129))</f>
        <v>0</v>
      </c>
      <c r="EU130">
        <f>EU$2*EXP(- EU$1 * ($B130*_c+'Input spectra'!$Q129))</f>
        <v>0</v>
      </c>
      <c r="EV130">
        <f>EV$2*EXP(- EV$1 * ($B130*_c+'Input spectra'!$Q129))</f>
        <v>0</v>
      </c>
      <c r="EW130">
        <f>EW$2*EXP(- EW$1 * ($B130*_c+'Input spectra'!$Q129))</f>
        <v>0</v>
      </c>
      <c r="EY130">
        <f t="shared" si="1"/>
        <v>0.87856471937710023</v>
      </c>
      <c r="FB130">
        <f>(1-EXP(-(B130*_c+'Input spectra'!$Q129)*_t))/2</f>
        <v>1.125252064205684E-2</v>
      </c>
      <c r="FC130">
        <f>LN(1-FB130)/(-(B130*_c+'Input spectra'!$Q129))</f>
        <v>0.24857739668221521</v>
      </c>
    </row>
    <row r="131" spans="1:159" x14ac:dyDescent="0.25">
      <c r="A131">
        <v>920</v>
      </c>
      <c r="B131">
        <f>'Input spectra'!B130</f>
        <v>0</v>
      </c>
      <c r="C131">
        <f>C$2*EXP(- C$1 * ($B131*_c+'Input spectra'!$Q130))</f>
        <v>2.0653927966864227E-2</v>
      </c>
      <c r="D131">
        <f>D$2*EXP(- D$1 * ($B131*_c+'Input spectra'!$Q130))</f>
        <v>2.041049308828323E-2</v>
      </c>
      <c r="E131">
        <f>E$2*EXP(- E$1 * ($B131*_c+'Input spectra'!$Q130))</f>
        <v>2.0168841946114791E-2</v>
      </c>
      <c r="F131">
        <f>F$2*EXP(- F$1 * ($B131*_c+'Input spectra'!$Q130))</f>
        <v>1.9928963365885885E-2</v>
      </c>
      <c r="G131">
        <f>G$2*EXP(- G$1 * ($B131*_c+'Input spectra'!$Q130))</f>
        <v>1.9690846237802651E-2</v>
      </c>
      <c r="H131">
        <f>H$2*EXP(- H$1 * ($B131*_c+'Input spectra'!$Q130))</f>
        <v>1.9454479516393557E-2</v>
      </c>
      <c r="I131">
        <f>I$2*EXP(- I$1 * ($B131*_c+'Input spectra'!$Q130))</f>
        <v>1.9219852220154401E-2</v>
      </c>
      <c r="J131">
        <f>J$2*EXP(- J$1 * ($B131*_c+'Input spectra'!$Q130))</f>
        <v>1.8986953431195244E-2</v>
      </c>
      <c r="K131">
        <f>K$2*EXP(- K$1 * ($B131*_c+'Input spectra'!$Q130))</f>
        <v>1.8755772294889228E-2</v>
      </c>
      <c r="L131">
        <f>L$2*EXP(- L$1 * ($B131*_c+'Input spectra'!$Q130))</f>
        <v>1.8526298019523282E-2</v>
      </c>
      <c r="M131">
        <f>M$2*EXP(- M$1 * ($B131*_c+'Input spectra'!$Q130))</f>
        <v>1.8298519875950665E-2</v>
      </c>
      <c r="N131">
        <f>N$2*EXP(- N$1 * ($B131*_c+'Input spectra'!$Q130))</f>
        <v>1.8072427197245382E-2</v>
      </c>
      <c r="O131">
        <f>O$2*EXP(- O$1 * ($B131*_c+'Input spectra'!$Q130))</f>
        <v>1.7848009378358457E-2</v>
      </c>
      <c r="P131">
        <f>P$2*EXP(- P$1 * ($B131*_c+'Input spectra'!$Q130))</f>
        <v>1.7625255875776052E-2</v>
      </c>
      <c r="Q131">
        <f>Q$2*EXP(- Q$1 * ($B131*_c+'Input spectra'!$Q130))</f>
        <v>1.7404156207179364E-2</v>
      </c>
      <c r="R131">
        <f>R$2*EXP(- R$1 * ($B131*_c+'Input spectra'!$Q130))</f>
        <v>1.7184699951106403E-2</v>
      </c>
      <c r="S131">
        <f>S$2*EXP(- S$1 * ($B131*_c+'Input spectra'!$Q130))</f>
        <v>1.696687674661556E-2</v>
      </c>
      <c r="T131">
        <f>T$2*EXP(- T$1 * ($B131*_c+'Input spectra'!$Q130))</f>
        <v>1.6750676292950923E-2</v>
      </c>
      <c r="U131">
        <f>U$2*EXP(- U$1 * ($B131*_c+'Input spectra'!$Q130))</f>
        <v>1.6536088349209492E-2</v>
      </c>
      <c r="V131">
        <f>V$2*EXP(- V$1 * ($B131*_c+'Input spectra'!$Q130))</f>
        <v>1.6323102734010064E-2</v>
      </c>
      <c r="W131">
        <f>W$2*EXP(- W$1 * ($B131*_c+'Input spectra'!$Q130))</f>
        <v>1.6111709325163964E-2</v>
      </c>
      <c r="X131">
        <f>X$2*EXP(- X$1 * ($B131*_c+'Input spectra'!$Q130))</f>
        <v>1.5901898059347497E-2</v>
      </c>
      <c r="Y131">
        <f>Y$2*EXP(- Y$1 * ($B131*_c+'Input spectra'!$Q130))</f>
        <v>1.5693658931776183E-2</v>
      </c>
      <c r="Z131">
        <f>Z$2*EXP(- Z$1 * ($B131*_c+'Input spectra'!$Q130))</f>
        <v>1.5486981995880713E-2</v>
      </c>
      <c r="AA131">
        <f>AA$2*EXP(- AA$1 * ($B131*_c+'Input spectra'!$Q130))</f>
        <v>1.5281857362984656E-2</v>
      </c>
      <c r="AB131">
        <f>AB$2*EXP(- AB$1 * ($B131*_c+'Input spectra'!$Q130))</f>
        <v>1.5078275201983888E-2</v>
      </c>
      <c r="AC131">
        <f>AC$2*EXP(- AC$1 * ($B131*_c+'Input spectra'!$Q130))</f>
        <v>1.4876225739027728E-2</v>
      </c>
      <c r="AD131">
        <f>AD$2*EXP(- AD$1 * ($B131*_c+'Input spectra'!$Q130))</f>
        <v>1.4675699257201802E-2</v>
      </c>
      <c r="AE131">
        <f>AE$2*EXP(- AE$1 * ($B131*_c+'Input spectra'!$Q130))</f>
        <v>1.4476686096212596E-2</v>
      </c>
      <c r="AF131">
        <f>AF$2*EXP(- AF$1 * ($B131*_c+'Input spectra'!$Q130))</f>
        <v>1.4279176652073677E-2</v>
      </c>
      <c r="AG131">
        <f>AG$2*EXP(- AG$1 * ($B131*_c+'Input spectra'!$Q130))</f>
        <v>1.4083161376793647E-2</v>
      </c>
      <c r="AH131">
        <f>AH$2*EXP(- AH$1 * ($B131*_c+'Input spectra'!$Q130))</f>
        <v>1.3888630778065719E-2</v>
      </c>
      <c r="AI131">
        <f>AI$2*EXP(- AI$1 * ($B131*_c+'Input spectra'!$Q130))</f>
        <v>1.3695575418958991E-2</v>
      </c>
      <c r="AJ131">
        <f>AJ$2*EXP(- AJ$1 * ($B131*_c+'Input spectra'!$Q130))</f>
        <v>1.3503985917611344E-2</v>
      </c>
      <c r="AK131">
        <f>AK$2*EXP(- AK$1 * ($B131*_c+'Input spectra'!$Q130))</f>
        <v>1.3313852946924025E-2</v>
      </c>
      <c r="AL131">
        <f>AL$2*EXP(- AL$1 * ($B131*_c+'Input spectra'!$Q130))</f>
        <v>1.3125167234257841E-2</v>
      </c>
      <c r="AM131">
        <f>AM$2*EXP(- AM$1 * ($B131*_c+'Input spectra'!$Q130))</f>
        <v>1.2937919561130976E-2</v>
      </c>
      <c r="AN131">
        <f>AN$2*EXP(- AN$1 * ($B131*_c+'Input spectra'!$Q130))</f>
        <v>1.2752100762918463E-2</v>
      </c>
      <c r="AO131">
        <f>AO$2*EXP(- AO$1 * ($B131*_c+'Input spectra'!$Q130))</f>
        <v>1.2567701728553232E-2</v>
      </c>
      <c r="AP131">
        <f>AP$2*EXP(- AP$1 * ($B131*_c+'Input spectra'!$Q130))</f>
        <v>1.2384713400228781E-2</v>
      </c>
      <c r="AQ131">
        <f>AQ$2*EXP(- AQ$1 * ($B131*_c+'Input spectra'!$Q130))</f>
        <v>1.2203126773103437E-2</v>
      </c>
      <c r="AR131">
        <f>AR$2*EXP(- AR$1 * ($B131*_c+'Input spectra'!$Q130))</f>
        <v>1.202293289500622E-2</v>
      </c>
      <c r="AS131">
        <f>AS$2*EXP(- AS$1 * ($B131*_c+'Input spectra'!$Q130))</f>
        <v>1.1844122866144242E-2</v>
      </c>
      <c r="AT131">
        <f>AT$2*EXP(- AT$1 * ($B131*_c+'Input spectra'!$Q130))</f>
        <v>1.1666687838811739E-2</v>
      </c>
      <c r="AU131">
        <f>AU$2*EXP(- AU$1 * ($B131*_c+'Input spectra'!$Q130))</f>
        <v>1.149061901710061E-2</v>
      </c>
      <c r="AV131">
        <f>AV$2*EXP(- AV$1 * ($B131*_c+'Input spectra'!$Q130))</f>
        <v>1.1315907656612542E-2</v>
      </c>
      <c r="AW131">
        <f>AW$2*EXP(- AW$1 * ($B131*_c+'Input spectra'!$Q130))</f>
        <v>1.0058337866479129E-2</v>
      </c>
      <c r="AX131">
        <f>AX$2*EXP(- AX$1 * ($B131*_c+'Input spectra'!$Q130))</f>
        <v>8.5939580908160548E-3</v>
      </c>
      <c r="AY131">
        <f>AY$2*EXP(- AY$1 * ($B131*_c+'Input spectra'!$Q130))</f>
        <v>7.7356230413494972E-3</v>
      </c>
      <c r="AZ131">
        <f>AZ$2*EXP(- AZ$1 * ($B131*_c+'Input spectra'!$Q130))</f>
        <v>7.0854779773586287E-3</v>
      </c>
      <c r="BA131">
        <f>BA$2*EXP(- BA$1 * ($B131*_c+'Input spectra'!$Q130))</f>
        <v>6.5542656553723017E-3</v>
      </c>
      <c r="BB131">
        <f>BB$2*EXP(- BB$1 * ($B131*_c+'Input spectra'!$Q130))</f>
        <v>6.1032956323785973E-3</v>
      </c>
      <c r="BC131">
        <f>BC$2*EXP(- BC$1 * ($B131*_c+'Input spectra'!$Q130))</f>
        <v>5.7113678075796396E-3</v>
      </c>
      <c r="BD131">
        <f>BD$2*EXP(- BD$1 * ($B131*_c+'Input spectra'!$Q130))</f>
        <v>5.36526608451144E-3</v>
      </c>
      <c r="BE131">
        <f>BE$2*EXP(- BE$1 * ($B131*_c+'Input spectra'!$Q130))</f>
        <v>5.056042081933161E-3</v>
      </c>
      <c r="BF131">
        <f>BF$2*EXP(- BF$1 * ($B131*_c+'Input spectra'!$Q130))</f>
        <v>4.7772783614341433E-3</v>
      </c>
      <c r="BG131">
        <f>BG$2*EXP(- BG$1 * ($B131*_c+'Input spectra'!$Q130))</f>
        <v>4.5241737938968097E-3</v>
      </c>
      <c r="BH131">
        <f>BH$2*EXP(- BH$1 * ($B131*_c+'Input spectra'!$Q130))</f>
        <v>4.2930184383752129E-3</v>
      </c>
      <c r="BI131">
        <f>BI$2*EXP(- BI$1 * ($B131*_c+'Input spectra'!$Q130))</f>
        <v>4.0808715890951579E-3</v>
      </c>
      <c r="BJ131">
        <f>BJ$2*EXP(- BJ$1 * ($B131*_c+'Input spectra'!$Q130))</f>
        <v>3.8853539035751438E-3</v>
      </c>
      <c r="BK131">
        <f>BK$2*EXP(- BK$1 * ($B131*_c+'Input spectra'!$Q130))</f>
        <v>3.7045074509080857E-3</v>
      </c>
      <c r="BL131">
        <f>BL$2*EXP(- BL$1 * ($B131*_c+'Input spectra'!$Q130))</f>
        <v>3.5366981735751829E-3</v>
      </c>
      <c r="BM131">
        <f>BM$2*EXP(- BM$1 * ($B131*_c+'Input spectra'!$Q130))</f>
        <v>3.3805459069011913E-3</v>
      </c>
      <c r="BN131">
        <f>BN$2*EXP(- BN$1 * ($B131*_c+'Input spectra'!$Q130))</f>
        <v>3.2348729144232864E-3</v>
      </c>
      <c r="BO131">
        <f>BO$2*EXP(- BO$1 * ($B131*_c+'Input spectra'!$Q130))</f>
        <v>3.0986652266626231E-3</v>
      </c>
      <c r="BP131">
        <f>BP$2*EXP(- BP$1 * ($B131*_c+'Input spectra'!$Q130))</f>
        <v>2.9710430562980084E-3</v>
      </c>
      <c r="BQ131">
        <f>BQ$2*EXP(- BQ$1 * ($B131*_c+'Input spectra'!$Q130))</f>
        <v>2.8512377892091732E-3</v>
      </c>
      <c r="BR131">
        <f>BR$2*EXP(- BR$1 * ($B131*_c+'Input spectra'!$Q130))</f>
        <v>2.7385738320335443E-3</v>
      </c>
      <c r="BS131">
        <f>BS$2*EXP(- BS$1 * ($B131*_c+'Input spectra'!$Q130))</f>
        <v>2.6324541080457006E-3</v>
      </c>
      <c r="BT131">
        <f>BT$2*EXP(- BT$1 * ($B131*_c+'Input spectra'!$Q130))</f>
        <v>2.5323483357605208E-3</v>
      </c>
      <c r="BU131">
        <f>BU$2*EXP(- BU$1 * ($B131*_c+'Input spectra'!$Q130))</f>
        <v>2.4377834592411991E-3</v>
      </c>
      <c r="BV131">
        <f>BV$2*EXP(- BV$1 * ($B131*_c+'Input spectra'!$Q130))</f>
        <v>2.348335762838659E-3</v>
      </c>
      <c r="BW131">
        <f>BW$2*EXP(- BW$1 * ($B131*_c+'Input spectra'!$Q130))</f>
        <v>2.2636243193967943E-3</v>
      </c>
      <c r="BX131">
        <f>BX$2*EXP(- BX$1 * ($B131*_c+'Input spectra'!$Q130))</f>
        <v>2.1833055048884795E-3</v>
      </c>
      <c r="BY131">
        <f>BY$2*EXP(- BY$1 * ($B131*_c+'Input spectra'!$Q130))</f>
        <v>2.107068373894501E-3</v>
      </c>
      <c r="BZ131">
        <f>BZ$2*EXP(- BZ$1 * ($B131*_c+'Input spectra'!$Q130))</f>
        <v>2.0346307359231097E-3</v>
      </c>
      <c r="CA131">
        <f>CA$2*EXP(- CA$1 * ($B131*_c+'Input spectra'!$Q130))</f>
        <v>1.9657358068000514E-3</v>
      </c>
      <c r="CB131">
        <f>CB$2*EXP(- CB$1 * ($B131*_c+'Input spectra'!$Q130))</f>
        <v>1.9001493353551983E-3</v>
      </c>
      <c r="CC131">
        <f>CC$2*EXP(- CC$1 * ($B131*_c+'Input spectra'!$Q130))</f>
        <v>1.837657125579605E-3</v>
      </c>
      <c r="CD131">
        <f>CD$2*EXP(- CD$1 * ($B131*_c+'Input spectra'!$Q130))</f>
        <v>1.7780628898812691E-3</v>
      </c>
      <c r="CE131">
        <f>CE$2*EXP(- CE$1 * ($B131*_c+'Input spectra'!$Q130))</f>
        <v>1.721186381148741E-3</v>
      </c>
      <c r="CF131">
        <f>CF$2*EXP(- CF$1 * ($B131*_c+'Input spectra'!$Q130))</f>
        <v>1.6668617608544809E-3</v>
      </c>
      <c r="CG131">
        <f>CG$2*EXP(- CG$1 * ($B131*_c+'Input spectra'!$Q130))</f>
        <v>1.6149361679949179E-3</v>
      </c>
      <c r="CH131">
        <f>CH$2*EXP(- CH$1 * ($B131*_c+'Input spectra'!$Q130))</f>
        <v>1.5652684597177952E-3</v>
      </c>
      <c r="CI131">
        <f>CI$2*EXP(- CI$1 * ($B131*_c+'Input spectra'!$Q130))</f>
        <v>1.5177280993649009E-3</v>
      </c>
      <c r="CJ131">
        <f>CJ$2*EXP(- CJ$1 * ($B131*_c+'Input spectra'!$Q130))</f>
        <v>1.4721941716133371E-3</v>
      </c>
      <c r="CK131">
        <f>CK$2*EXP(- CK$1 * ($B131*_c+'Input spectra'!$Q130))</f>
        <v>1.4285545076250321E-3</v>
      </c>
      <c r="CL131">
        <f>CL$2*EXP(- CL$1 * ($B131*_c+'Input spectra'!$Q130))</f>
        <v>1.3867049057613935E-3</v>
      </c>
      <c r="CM131">
        <f>CM$2*EXP(- CM$1 * ($B131*_c+'Input spectra'!$Q130))</f>
        <v>1.3465484356035558E-3</v>
      </c>
      <c r="CN131">
        <f>CN$2*EXP(- CN$1 * ($B131*_c+'Input spectra'!$Q130))</f>
        <v>1.3079948148289409E-3</v>
      </c>
      <c r="CO131">
        <f>CO$2*EXP(- CO$1 * ($B131*_c+'Input spectra'!$Q130))</f>
        <v>1.2709598500028623E-3</v>
      </c>
      <c r="CP131">
        <f>CP$2*EXP(- CP$1 * ($B131*_c+'Input spectra'!$Q130))</f>
        <v>1.2353649336058537E-3</v>
      </c>
      <c r="CQ131">
        <f>CQ$2*EXP(- CQ$1 * ($B131*_c+'Input spectra'!$Q130))</f>
        <v>7.9528599623245933E-4</v>
      </c>
      <c r="CR131">
        <f>CR$2*EXP(- CR$1 * ($B131*_c+'Input spectra'!$Q130))</f>
        <v>5.1649386756890574E-4</v>
      </c>
      <c r="CS131">
        <f>CS$2*EXP(- CS$1 * ($B131*_c+'Input spectra'!$Q130))</f>
        <v>3.5765255864124581E-4</v>
      </c>
      <c r="CT131">
        <f>CT$2*EXP(- CT$1 * ($B131*_c+'Input spectra'!$Q130))</f>
        <v>2.48776838257702E-4</v>
      </c>
      <c r="CU131">
        <f>CU$2*EXP(- CU$1 * ($B131*_c+'Input spectra'!$Q130))</f>
        <v>1.6984782050845853E-4</v>
      </c>
      <c r="CV131">
        <f>CV$2*EXP(- CV$1 * ($B131*_c+'Input spectra'!$Q130))</f>
        <v>1.1163723357404243E-4</v>
      </c>
      <c r="CW131">
        <f>CW$2*EXP(- CW$1 * ($B131*_c+'Input spectra'!$Q130))</f>
        <v>6.8935991890739902E-5</v>
      </c>
      <c r="CX131">
        <f>CX$2*EXP(- CX$1 * ($B131*_c+'Input spectra'!$Q130))</f>
        <v>3.8436949709979227E-5</v>
      </c>
      <c r="CY131">
        <f>CY$2*EXP(- CY$1 * ($B131*_c+'Input spectra'!$Q130))</f>
        <v>1.7870785759495071E-5</v>
      </c>
      <c r="CZ131">
        <f>CZ$2*EXP(- CZ$1 * ($B131*_c+'Input spectra'!$Q130))</f>
        <v>5.5916202937879767E-6</v>
      </c>
      <c r="DA131">
        <f>DA$2*EXP(- DA$1 * ($B131*_c+'Input spectra'!$Q130))</f>
        <v>3.5514757768723912E-7</v>
      </c>
      <c r="DB131">
        <f>DB$2*EXP(- DB$1 * ($B131*_c+'Input spectra'!$Q130))</f>
        <v>0</v>
      </c>
      <c r="DC131">
        <f>DC$2*EXP(- DC$1 * ($B131*_c+'Input spectra'!$Q130))</f>
        <v>0</v>
      </c>
      <c r="DD131">
        <f>DD$2*EXP(- DD$1 * ($B131*_c+'Input spectra'!$Q130))</f>
        <v>0</v>
      </c>
      <c r="DE131">
        <f>DE$2*EXP(- DE$1 * ($B131*_c+'Input spectra'!$Q130))</f>
        <v>0</v>
      </c>
      <c r="DF131">
        <f>DF$2*EXP(- DF$1 * ($B131*_c+'Input spectra'!$Q130))</f>
        <v>0</v>
      </c>
      <c r="DG131">
        <f>DG$2*EXP(- DG$1 * ($B131*_c+'Input spectra'!$Q130))</f>
        <v>0</v>
      </c>
      <c r="DH131">
        <f>DH$2*EXP(- DH$1 * ($B131*_c+'Input spectra'!$Q130))</f>
        <v>0</v>
      </c>
      <c r="DI131">
        <f>DI$2*EXP(- DI$1 * ($B131*_c+'Input spectra'!$Q130))</f>
        <v>0</v>
      </c>
      <c r="DJ131">
        <f>DJ$2*EXP(- DJ$1 * ($B131*_c+'Input spectra'!$Q130))</f>
        <v>0</v>
      </c>
      <c r="DK131">
        <f>DK$2*EXP(- DK$1 * ($B131*_c+'Input spectra'!$Q130))</f>
        <v>0</v>
      </c>
      <c r="DL131">
        <f>DL$2*EXP(- DL$1 * ($B131*_c+'Input spectra'!$Q130))</f>
        <v>0</v>
      </c>
      <c r="DM131">
        <f>DM$2*EXP(- DM$1 * ($B131*_c+'Input spectra'!$Q130))</f>
        <v>0</v>
      </c>
      <c r="DN131">
        <f>DN$2*EXP(- DN$1 * ($B131*_c+'Input spectra'!$Q130))</f>
        <v>0</v>
      </c>
      <c r="DO131">
        <f>DO$2*EXP(- DO$1 * ($B131*_c+'Input spectra'!$Q130))</f>
        <v>0</v>
      </c>
      <c r="DP131">
        <f>DP$2*EXP(- DP$1 * ($B131*_c+'Input spectra'!$Q130))</f>
        <v>0</v>
      </c>
      <c r="DQ131">
        <f>DQ$2*EXP(- DQ$1 * ($B131*_c+'Input spectra'!$Q130))</f>
        <v>0</v>
      </c>
      <c r="DR131">
        <f>DR$2*EXP(- DR$1 * ($B131*_c+'Input spectra'!$Q130))</f>
        <v>0</v>
      </c>
      <c r="DS131">
        <f>DS$2*EXP(- DS$1 * ($B131*_c+'Input spectra'!$Q130))</f>
        <v>0</v>
      </c>
      <c r="DT131">
        <f>DT$2*EXP(- DT$1 * ($B131*_c+'Input spectra'!$Q130))</f>
        <v>0</v>
      </c>
      <c r="DU131">
        <f>DU$2*EXP(- DU$1 * ($B131*_c+'Input spectra'!$Q130))</f>
        <v>0</v>
      </c>
      <c r="DV131">
        <f>DV$2*EXP(- DV$1 * ($B131*_c+'Input spectra'!$Q130))</f>
        <v>0</v>
      </c>
      <c r="DW131">
        <f>DW$2*EXP(- DW$1 * ($B131*_c+'Input spectra'!$Q130))</f>
        <v>0</v>
      </c>
      <c r="DX131">
        <f>DX$2*EXP(- DX$1 * ($B131*_c+'Input spectra'!$Q130))</f>
        <v>0</v>
      </c>
      <c r="DY131">
        <f>DY$2*EXP(- DY$1 * ($B131*_c+'Input spectra'!$Q130))</f>
        <v>0</v>
      </c>
      <c r="DZ131">
        <f>DZ$2*EXP(- DZ$1 * ($B131*_c+'Input spectra'!$Q130))</f>
        <v>0</v>
      </c>
      <c r="EA131">
        <f>EA$2*EXP(- EA$1 * ($B131*_c+'Input spectra'!$Q130))</f>
        <v>0</v>
      </c>
      <c r="EB131">
        <f>EB$2*EXP(- EB$1 * ($B131*_c+'Input spectra'!$Q130))</f>
        <v>0</v>
      </c>
      <c r="EC131">
        <f>EC$2*EXP(- EC$1 * ($B131*_c+'Input spectra'!$Q130))</f>
        <v>0</v>
      </c>
      <c r="ED131">
        <f>ED$2*EXP(- ED$1 * ($B131*_c+'Input spectra'!$Q130))</f>
        <v>0</v>
      </c>
      <c r="EE131">
        <f>EE$2*EXP(- EE$1 * ($B131*_c+'Input spectra'!$Q130))</f>
        <v>0</v>
      </c>
      <c r="EF131">
        <f>EF$2*EXP(- EF$1 * ($B131*_c+'Input spectra'!$Q130))</f>
        <v>0</v>
      </c>
      <c r="EG131">
        <f>EG$2*EXP(- EG$1 * ($B131*_c+'Input spectra'!$Q130))</f>
        <v>0</v>
      </c>
      <c r="EH131">
        <f>EH$2*EXP(- EH$1 * ($B131*_c+'Input spectra'!$Q130))</f>
        <v>0</v>
      </c>
      <c r="EI131">
        <f>EI$2*EXP(- EI$1 * ($B131*_c+'Input spectra'!$Q130))</f>
        <v>0</v>
      </c>
      <c r="EJ131">
        <f>EJ$2*EXP(- EJ$1 * ($B131*_c+'Input spectra'!$Q130))</f>
        <v>0</v>
      </c>
      <c r="EK131">
        <f>EK$2*EXP(- EK$1 * ($B131*_c+'Input spectra'!$Q130))</f>
        <v>0</v>
      </c>
      <c r="EL131">
        <f>EL$2*EXP(- EL$1 * ($B131*_c+'Input spectra'!$Q130))</f>
        <v>0</v>
      </c>
      <c r="EM131">
        <f>EM$2*EXP(- EM$1 * ($B131*_c+'Input spectra'!$Q130))</f>
        <v>0</v>
      </c>
      <c r="EN131">
        <f>EN$2*EXP(- EN$1 * ($B131*_c+'Input spectra'!$Q130))</f>
        <v>0</v>
      </c>
      <c r="EO131">
        <f>EO$2*EXP(- EO$1 * ($B131*_c+'Input spectra'!$Q130))</f>
        <v>0</v>
      </c>
      <c r="EP131">
        <f>EP$2*EXP(- EP$1 * ($B131*_c+'Input spectra'!$Q130))</f>
        <v>0</v>
      </c>
      <c r="EQ131">
        <f>EQ$2*EXP(- EQ$1 * ($B131*_c+'Input spectra'!$Q130))</f>
        <v>0</v>
      </c>
      <c r="ER131">
        <f>ER$2*EXP(- ER$1 * ($B131*_c+'Input spectra'!$Q130))</f>
        <v>0</v>
      </c>
      <c r="ES131">
        <f>ES$2*EXP(- ES$1 * ($B131*_c+'Input spectra'!$Q130))</f>
        <v>0</v>
      </c>
      <c r="ET131">
        <f>ET$2*EXP(- ET$1 * ($B131*_c+'Input spectra'!$Q130))</f>
        <v>0</v>
      </c>
      <c r="EU131">
        <f>EU$2*EXP(- EU$1 * ($B131*_c+'Input spectra'!$Q130))</f>
        <v>0</v>
      </c>
      <c r="EV131">
        <f>EV$2*EXP(- EV$1 * ($B131*_c+'Input spectra'!$Q130))</f>
        <v>0</v>
      </c>
      <c r="EW131">
        <f>EW$2*EXP(- EW$1 * ($B131*_c+'Input spectra'!$Q130))</f>
        <v>0</v>
      </c>
      <c r="EY131">
        <f t="shared" si="1"/>
        <v>0.87869143321929066</v>
      </c>
      <c r="FB131">
        <f>(1-EXP(-(B131*_c+'Input spectra'!$Q130)*_t))/2</f>
        <v>1.1239686614988365E-2</v>
      </c>
      <c r="FC131">
        <f>LN(1-FB131)/(-(B131*_c+'Input spectra'!$Q130))</f>
        <v>0.24857903774290402</v>
      </c>
    </row>
    <row r="132" spans="1:159" x14ac:dyDescent="0.25">
      <c r="A132">
        <v>925</v>
      </c>
      <c r="B132">
        <f>'Input spectra'!B131</f>
        <v>0</v>
      </c>
      <c r="C132">
        <f>C$2*EXP(- C$1 * ($B132*_c+'Input spectra'!$Q131))</f>
        <v>2.0653927966864227E-2</v>
      </c>
      <c r="D132">
        <f>D$2*EXP(- D$1 * ($B132*_c+'Input spectra'!$Q131))</f>
        <v>2.041060027904348E-2</v>
      </c>
      <c r="E132">
        <f>E$2*EXP(- E$1 * ($B132*_c+'Input spectra'!$Q131))</f>
        <v>2.0169053790009901E-2</v>
      </c>
      <c r="F132">
        <f>F$2*EXP(- F$1 * ($B132*_c+'Input spectra'!$Q131))</f>
        <v>1.9929277353197761E-2</v>
      </c>
      <c r="G132">
        <f>G$2*EXP(- G$1 * ($B132*_c+'Input spectra'!$Q131))</f>
        <v>1.9691259886487417E-2</v>
      </c>
      <c r="H132">
        <f>H$2*EXP(- H$1 * ($B132*_c+'Input spectra'!$Q131))</f>
        <v>1.9454990371850129E-2</v>
      </c>
      <c r="I132">
        <f>I$2*EXP(- I$1 * ($B132*_c+'Input spectra'!$Q131))</f>
        <v>1.9220457854994766E-2</v>
      </c>
      <c r="J132">
        <f>J$2*EXP(- J$1 * ($B132*_c+'Input spectra'!$Q131))</f>
        <v>1.898765144501639E-2</v>
      </c>
      <c r="K132">
        <f>K$2*EXP(- K$1 * ($B132*_c+'Input spectra'!$Q131))</f>
        <v>1.8756560314046739E-2</v>
      </c>
      <c r="L132">
        <f>L$2*EXP(- L$1 * ($B132*_c+'Input spectra'!$Q131))</f>
        <v>1.8527173696906547E-2</v>
      </c>
      <c r="M132">
        <f>M$2*EXP(- M$1 * ($B132*_c+'Input spectra'!$Q131))</f>
        <v>1.8299480890759751E-2</v>
      </c>
      <c r="N132">
        <f>N$2*EXP(- N$1 * ($B132*_c+'Input spectra'!$Q131))</f>
        <v>1.8073471254769498E-2</v>
      </c>
      <c r="O132">
        <f>O$2*EXP(- O$1 * ($B132*_c+'Input spectra'!$Q131))</f>
        <v>1.7849134209756066E-2</v>
      </c>
      <c r="P132">
        <f>P$2*EXP(- P$1 * ($B132*_c+'Input spectra'!$Q131))</f>
        <v>1.7626459237856527E-2</v>
      </c>
      <c r="Q132">
        <f>Q$2*EXP(- Q$1 * ($B132*_c+'Input spectra'!$Q131))</f>
        <v>1.7405435882186276E-2</v>
      </c>
      <c r="R132">
        <f>R$2*EXP(- R$1 * ($B132*_c+'Input spectra'!$Q131))</f>
        <v>1.7186053746502384E-2</v>
      </c>
      <c r="S132">
        <f>S$2*EXP(- S$1 * ($B132*_c+'Input spectra'!$Q131))</f>
        <v>1.6968302494868689E-2</v>
      </c>
      <c r="T132">
        <f>T$2*EXP(- T$1 * ($B132*_c+'Input spectra'!$Q131))</f>
        <v>1.6752171851322745E-2</v>
      </c>
      <c r="U132">
        <f>U$2*EXP(- U$1 * ($B132*_c+'Input spectra'!$Q131))</f>
        <v>1.6537651599544498E-2</v>
      </c>
      <c r="V132">
        <f>V$2*EXP(- V$1 * ($B132*_c+'Input spectra'!$Q131))</f>
        <v>1.6324731582526775E-2</v>
      </c>
      <c r="W132">
        <f>W$2*EXP(- W$1 * ($B132*_c+'Input spectra'!$Q131))</f>
        <v>1.6113401702247499E-2</v>
      </c>
      <c r="X132">
        <f>X$2*EXP(- X$1 * ($B132*_c+'Input spectra'!$Q131))</f>
        <v>1.5903651919343675E-2</v>
      </c>
      <c r="Y132">
        <f>Y$2*EXP(- Y$1 * ($B132*_c+'Input spectra'!$Q131))</f>
        <v>1.569547225278714E-2</v>
      </c>
      <c r="Z132">
        <f>Z$2*EXP(- Z$1 * ($B132*_c+'Input spectra'!$Q131))</f>
        <v>1.5488852779561977E-2</v>
      </c>
      <c r="AA132">
        <f>AA$2*EXP(- AA$1 * ($B132*_c+'Input spectra'!$Q131))</f>
        <v>1.528378363434375E-2</v>
      </c>
      <c r="AB132">
        <f>AB$2*EXP(- AB$1 * ($B132*_c+'Input spectra'!$Q131))</f>
        <v>1.5080255009180385E-2</v>
      </c>
      <c r="AC132">
        <f>AC$2*EXP(- AC$1 * ($B132*_c+'Input spectra'!$Q131))</f>
        <v>1.4878257153174779E-2</v>
      </c>
      <c r="AD132">
        <f>AD$2*EXP(- AD$1 * ($B132*_c+'Input spectra'!$Q131))</f>
        <v>1.4677780372169111E-2</v>
      </c>
      <c r="AE132">
        <f>AE$2*EXP(- AE$1 * ($B132*_c+'Input spectra'!$Q131))</f>
        <v>1.4478815028430856E-2</v>
      </c>
      <c r="AF132">
        <f>AF$2*EXP(- AF$1 * ($B132*_c+'Input spectra'!$Q131))</f>
        <v>1.428135154034043E-2</v>
      </c>
      <c r="AG132">
        <f>AG$2*EXP(- AG$1 * ($B132*_c+'Input spectra'!$Q131))</f>
        <v>1.4085380382080577E-2</v>
      </c>
      <c r="AH132">
        <f>AH$2*EXP(- AH$1 * ($B132*_c+'Input spectra'!$Q131))</f>
        <v>1.3890892083327361E-2</v>
      </c>
      <c r="AI132">
        <f>AI$2*EXP(- AI$1 * ($B132*_c+'Input spectra'!$Q131))</f>
        <v>1.369787722894285E-2</v>
      </c>
      <c r="AJ132">
        <f>AJ$2*EXP(- AJ$1 * ($B132*_c+'Input spectra'!$Q131))</f>
        <v>1.3506326458669405E-2</v>
      </c>
      <c r="AK132">
        <f>AK$2*EXP(- AK$1 * ($B132*_c+'Input spectra'!$Q131))</f>
        <v>1.3316230466825665E-2</v>
      </c>
      <c r="AL132">
        <f>AL$2*EXP(- AL$1 * ($B132*_c+'Input spectra'!$Q131))</f>
        <v>1.312758000200411E-2</v>
      </c>
      <c r="AM132">
        <f>AM$2*EXP(- AM$1 * ($B132*_c+'Input spectra'!$Q131))</f>
        <v>1.2940365866770245E-2</v>
      </c>
      <c r="AN132">
        <f>AN$2*EXP(- AN$1 * ($B132*_c+'Input spectra'!$Q131))</f>
        <v>1.275457891736345E-2</v>
      </c>
      <c r="AO132">
        <f>AO$2*EXP(- AO$1 * ($B132*_c+'Input spectra'!$Q131))</f>
        <v>1.2570210063399373E-2</v>
      </c>
      <c r="AP132">
        <f>AP$2*EXP(- AP$1 * ($B132*_c+'Input spectra'!$Q131))</f>
        <v>1.2387250267573924E-2</v>
      </c>
      <c r="AQ132">
        <f>AQ$2*EXP(- AQ$1 * ($B132*_c+'Input spectra'!$Q131))</f>
        <v>1.2205690545368915E-2</v>
      </c>
      <c r="AR132">
        <f>AR$2*EXP(- AR$1 * ($B132*_c+'Input spectra'!$Q131))</f>
        <v>1.2025521964759199E-2</v>
      </c>
      <c r="AS132">
        <f>AS$2*EXP(- AS$1 * ($B132*_c+'Input spectra'!$Q131))</f>
        <v>1.1846735645921416E-2</v>
      </c>
      <c r="AT132">
        <f>AT$2*EXP(- AT$1 * ($B132*_c+'Input spectra'!$Q131))</f>
        <v>1.1669322760944333E-2</v>
      </c>
      <c r="AU132">
        <f>AU$2*EXP(- AU$1 * ($B132*_c+'Input spectra'!$Q131))</f>
        <v>1.1493274533540664E-2</v>
      </c>
      <c r="AV132">
        <f>AV$2*EXP(- AV$1 * ($B132*_c+'Input spectra'!$Q131))</f>
        <v>1.1318582238760503E-2</v>
      </c>
      <c r="AW132">
        <f>AW$2*EXP(- AW$1 * ($B132*_c+'Input spectra'!$Q131))</f>
        <v>1.0060768050857843E-2</v>
      </c>
      <c r="AX132">
        <f>AX$2*EXP(- AX$1 * ($B132*_c+'Input spectra'!$Q131))</f>
        <v>8.5960796121495407E-3</v>
      </c>
      <c r="AY132">
        <f>AY$2*EXP(- AY$1 * ($B132*_c+'Input spectra'!$Q131))</f>
        <v>7.7375733079802934E-3</v>
      </c>
      <c r="AZ132">
        <f>AZ$2*EXP(- AZ$1 * ($B132*_c+'Input spectra'!$Q131))</f>
        <v>7.0873015531884853E-3</v>
      </c>
      <c r="BA132">
        <f>BA$2*EXP(- BA$1 * ($B132*_c+'Input spectra'!$Q131))</f>
        <v>6.5559869443178294E-3</v>
      </c>
      <c r="BB132">
        <f>BB$2*EXP(- BB$1 * ($B132*_c+'Input spectra'!$Q131))</f>
        <v>6.1049305484335674E-3</v>
      </c>
      <c r="BC132">
        <f>BC$2*EXP(- BC$1 * ($B132*_c+'Input spectra'!$Q131))</f>
        <v>5.7129277389398438E-3</v>
      </c>
      <c r="BD132">
        <f>BD$2*EXP(- BD$1 * ($B132*_c+'Input spectra'!$Q131))</f>
        <v>5.3667596707082359E-3</v>
      </c>
      <c r="BE132">
        <f>BE$2*EXP(- BE$1 * ($B132*_c+'Input spectra'!$Q131))</f>
        <v>5.0574761466040292E-3</v>
      </c>
      <c r="BF132">
        <f>BF$2*EXP(- BF$1 * ($B132*_c+'Input spectra'!$Q131))</f>
        <v>4.778658455455091E-3</v>
      </c>
      <c r="BG132">
        <f>BG$2*EXP(- BG$1 * ($B132*_c+'Input spectra'!$Q131))</f>
        <v>4.5255045359602428E-3</v>
      </c>
      <c r="BH132">
        <f>BH$2*EXP(- BH$1 * ($B132*_c+'Input spectra'!$Q131))</f>
        <v>4.2943037408028342E-3</v>
      </c>
      <c r="BI132">
        <f>BI$2*EXP(- BI$1 * ($B132*_c+'Input spectra'!$Q131))</f>
        <v>4.0821148142293493E-3</v>
      </c>
      <c r="BJ132">
        <f>BJ$2*EXP(- BJ$1 * ($B132*_c+'Input spectra'!$Q131))</f>
        <v>3.8865579759550552E-3</v>
      </c>
      <c r="BK132">
        <f>BK$2*EXP(- BK$1 * ($B132*_c+'Input spectra'!$Q131))</f>
        <v>3.7056749400838787E-3</v>
      </c>
      <c r="BL132">
        <f>BL$2*EXP(- BL$1 * ($B132*_c+'Input spectra'!$Q131))</f>
        <v>3.5378313567389131E-3</v>
      </c>
      <c r="BM132">
        <f>BM$2*EXP(- BM$1 * ($B132*_c+'Input spectra'!$Q131))</f>
        <v>3.3816468172344826E-3</v>
      </c>
      <c r="BN132">
        <f>BN$2*EXP(- BN$1 * ($B132*_c+'Input spectra'!$Q131))</f>
        <v>3.2359433790832646E-3</v>
      </c>
      <c r="BO132">
        <f>BO$2*EXP(- BO$1 * ($B132*_c+'Input spectra'!$Q131))</f>
        <v>3.0997068970880911E-3</v>
      </c>
      <c r="BP132">
        <f>BP$2*EXP(- BP$1 * ($B132*_c+'Input spectra'!$Q131))</f>
        <v>2.9720574327161756E-3</v>
      </c>
      <c r="BQ132">
        <f>BQ$2*EXP(- BQ$1 * ($B132*_c+'Input spectra'!$Q131))</f>
        <v>2.8522262406901456E-3</v>
      </c>
      <c r="BR132">
        <f>BR$2*EXP(- BR$1 * ($B132*_c+'Input spectra'!$Q131))</f>
        <v>2.7395376130764917E-3</v>
      </c>
      <c r="BS132">
        <f>BS$2*EXP(- BS$1 * ($B132*_c+'Input spectra'!$Q131))</f>
        <v>2.633394372427681E-3</v>
      </c>
      <c r="BT132">
        <f>BT$2*EXP(- BT$1 * ($B132*_c+'Input spectra'!$Q131))</f>
        <v>2.5332661481993479E-3</v>
      </c>
      <c r="BU132">
        <f>BU$2*EXP(- BU$1 * ($B132*_c+'Input spectra'!$Q131))</f>
        <v>2.4386798052940723E-3</v>
      </c>
      <c r="BV132">
        <f>BV$2*EXP(- BV$1 * ($B132*_c+'Input spectra'!$Q131))</f>
        <v>2.34921155736312E-3</v>
      </c>
      <c r="BW132">
        <f>BW$2*EXP(- BW$1 * ($B132*_c+'Input spectra'!$Q131))</f>
        <v>2.2644804138297861E-3</v>
      </c>
      <c r="BX132">
        <f>BX$2*EXP(- BX$1 * ($B132*_c+'Input spectra'!$Q131))</f>
        <v>2.1841426935459212E-3</v>
      </c>
      <c r="BY132">
        <f>BY$2*EXP(- BY$1 * ($B132*_c+'Input spectra'!$Q131))</f>
        <v>2.1078873994530979E-3</v>
      </c>
      <c r="BZ132">
        <f>BZ$2*EXP(- BZ$1 * ($B132*_c+'Input spectra'!$Q131))</f>
        <v>2.0354322942147348E-3</v>
      </c>
      <c r="CA132">
        <f>CA$2*EXP(- CA$1 * ($B132*_c+'Input spectra'!$Q131))</f>
        <v>1.9665205510246081E-3</v>
      </c>
      <c r="CB132">
        <f>CB$2*EXP(- CB$1 * ($B132*_c+'Input spectra'!$Q131))</f>
        <v>1.9009178797986482E-3</v>
      </c>
      <c r="CC132">
        <f>CC$2*EXP(- CC$1 * ($B132*_c+'Input spectra'!$Q131))</f>
        <v>1.8384100489086369E-3</v>
      </c>
      <c r="CD132">
        <f>CD$2*EXP(- CD$1 * ($B132*_c+'Input spectra'!$Q131))</f>
        <v>1.7788007380739011E-3</v>
      </c>
      <c r="CE132">
        <f>CE$2*EXP(- CE$1 * ($B132*_c+'Input spectra'!$Q131))</f>
        <v>1.7219096701103511E-3</v>
      </c>
      <c r="CF132">
        <f>CF$2*EXP(- CF$1 * ($B132*_c+'Input spectra'!$Q131))</f>
        <v>1.6675709787608245E-3</v>
      </c>
      <c r="CG132">
        <f>CG$2*EXP(- CG$1 * ($B132*_c+'Input spectra'!$Q131))</f>
        <v>1.6156317773972E-3</v>
      </c>
      <c r="CH132">
        <f>CH$2*EXP(- CH$1 * ($B132*_c+'Input spectra'!$Q131))</f>
        <v>1.5659508994395437E-3</v>
      </c>
      <c r="CI132">
        <f>CI$2*EXP(- CI$1 * ($B132*_c+'Input spectra'!$Q131))</f>
        <v>1.5183977862159937E-3</v>
      </c>
      <c r="CJ132">
        <f>CJ$2*EXP(- CJ$1 * ($B132*_c+'Input spectra'!$Q131))</f>
        <v>1.4728515019428808E-3</v>
      </c>
      <c r="CK132">
        <f>CK$2*EXP(- CK$1 * ($B132*_c+'Input spectra'!$Q131))</f>
        <v>1.4291998587317469E-3</v>
      </c>
      <c r="CL132">
        <f>CL$2*EXP(- CL$1 * ($B132*_c+'Input spectra'!$Q131))</f>
        <v>1.3873386371776042E-3</v>
      </c>
      <c r="CM132">
        <f>CM$2*EXP(- CM$1 * ($B132*_c+'Input spectra'!$Q131))</f>
        <v>1.3471708902667307E-3</v>
      </c>
      <c r="CN132">
        <f>CN$2*EXP(- CN$1 * ($B132*_c+'Input spectra'!$Q131))</f>
        <v>1.3086063201529065E-3</v>
      </c>
      <c r="CO132">
        <f>CO$2*EXP(- CO$1 * ($B132*_c+'Input spectra'!$Q131))</f>
        <v>1.2715607188592654E-3</v>
      </c>
      <c r="CP132">
        <f>CP$2*EXP(- CP$1 * ($B132*_c+'Input spectra'!$Q131))</f>
        <v>1.2359554652251331E-3</v>
      </c>
      <c r="CQ132">
        <f>CQ$2*EXP(- CQ$1 * ($B132*_c+'Input spectra'!$Q131))</f>
        <v>7.9567033907480605E-4</v>
      </c>
      <c r="CR132">
        <f>CR$2*EXP(- CR$1 * ($B132*_c+'Input spectra'!$Q131))</f>
        <v>5.1674619060020294E-4</v>
      </c>
      <c r="CS132">
        <f>CS$2*EXP(- CS$1 * ($B132*_c+'Input spectra'!$Q131))</f>
        <v>3.5782916205972517E-4</v>
      </c>
      <c r="CT132">
        <f>CT$2*EXP(- CT$1 * ($B132*_c+'Input spectra'!$Q131))</f>
        <v>2.4890098765219633E-4</v>
      </c>
      <c r="CU132">
        <f>CU$2*EXP(- CU$1 * ($B132*_c+'Input spectra'!$Q131))</f>
        <v>1.6993347367207396E-4</v>
      </c>
      <c r="CV132">
        <f>CV$2*EXP(- CV$1 * ($B132*_c+'Input spectra'!$Q131))</f>
        <v>1.1169411809925864E-4</v>
      </c>
      <c r="CW132">
        <f>CW$2*EXP(- CW$1 * ($B132*_c+'Input spectra'!$Q131))</f>
        <v>6.8971480304052973E-5</v>
      </c>
      <c r="CX132">
        <f>CX$2*EXP(- CX$1 * ($B132*_c+'Input spectra'!$Q131))</f>
        <v>3.8456939108596659E-5</v>
      </c>
      <c r="CY132">
        <f>CY$2*EXP(- CY$1 * ($B132*_c+'Input spectra'!$Q131))</f>
        <v>1.7880173485537989E-5</v>
      </c>
      <c r="CZ132">
        <f>CZ$2*EXP(- CZ$1 * ($B132*_c+'Input spectra'!$Q131))</f>
        <v>5.5945870164263406E-6</v>
      </c>
      <c r="DA132">
        <f>DA$2*EXP(- DA$1 * ($B132*_c+'Input spectra'!$Q131))</f>
        <v>3.5533787299011096E-7</v>
      </c>
      <c r="DB132">
        <f>DB$2*EXP(- DB$1 * ($B132*_c+'Input spectra'!$Q131))</f>
        <v>0</v>
      </c>
      <c r="DC132">
        <f>DC$2*EXP(- DC$1 * ($B132*_c+'Input spectra'!$Q131))</f>
        <v>0</v>
      </c>
      <c r="DD132">
        <f>DD$2*EXP(- DD$1 * ($B132*_c+'Input spectra'!$Q131))</f>
        <v>0</v>
      </c>
      <c r="DE132">
        <f>DE$2*EXP(- DE$1 * ($B132*_c+'Input spectra'!$Q131))</f>
        <v>0</v>
      </c>
      <c r="DF132">
        <f>DF$2*EXP(- DF$1 * ($B132*_c+'Input spectra'!$Q131))</f>
        <v>0</v>
      </c>
      <c r="DG132">
        <f>DG$2*EXP(- DG$1 * ($B132*_c+'Input spectra'!$Q131))</f>
        <v>0</v>
      </c>
      <c r="DH132">
        <f>DH$2*EXP(- DH$1 * ($B132*_c+'Input spectra'!$Q131))</f>
        <v>0</v>
      </c>
      <c r="DI132">
        <f>DI$2*EXP(- DI$1 * ($B132*_c+'Input spectra'!$Q131))</f>
        <v>0</v>
      </c>
      <c r="DJ132">
        <f>DJ$2*EXP(- DJ$1 * ($B132*_c+'Input spectra'!$Q131))</f>
        <v>0</v>
      </c>
      <c r="DK132">
        <f>DK$2*EXP(- DK$1 * ($B132*_c+'Input spectra'!$Q131))</f>
        <v>0</v>
      </c>
      <c r="DL132">
        <f>DL$2*EXP(- DL$1 * ($B132*_c+'Input spectra'!$Q131))</f>
        <v>0</v>
      </c>
      <c r="DM132">
        <f>DM$2*EXP(- DM$1 * ($B132*_c+'Input spectra'!$Q131))</f>
        <v>0</v>
      </c>
      <c r="DN132">
        <f>DN$2*EXP(- DN$1 * ($B132*_c+'Input spectra'!$Q131))</f>
        <v>0</v>
      </c>
      <c r="DO132">
        <f>DO$2*EXP(- DO$1 * ($B132*_c+'Input spectra'!$Q131))</f>
        <v>0</v>
      </c>
      <c r="DP132">
        <f>DP$2*EXP(- DP$1 * ($B132*_c+'Input spectra'!$Q131))</f>
        <v>0</v>
      </c>
      <c r="DQ132">
        <f>DQ$2*EXP(- DQ$1 * ($B132*_c+'Input spectra'!$Q131))</f>
        <v>0</v>
      </c>
      <c r="DR132">
        <f>DR$2*EXP(- DR$1 * ($B132*_c+'Input spectra'!$Q131))</f>
        <v>0</v>
      </c>
      <c r="DS132">
        <f>DS$2*EXP(- DS$1 * ($B132*_c+'Input spectra'!$Q131))</f>
        <v>0</v>
      </c>
      <c r="DT132">
        <f>DT$2*EXP(- DT$1 * ($B132*_c+'Input spectra'!$Q131))</f>
        <v>0</v>
      </c>
      <c r="DU132">
        <f>DU$2*EXP(- DU$1 * ($B132*_c+'Input spectra'!$Q131))</f>
        <v>0</v>
      </c>
      <c r="DV132">
        <f>DV$2*EXP(- DV$1 * ($B132*_c+'Input spectra'!$Q131))</f>
        <v>0</v>
      </c>
      <c r="DW132">
        <f>DW$2*EXP(- DW$1 * ($B132*_c+'Input spectra'!$Q131))</f>
        <v>0</v>
      </c>
      <c r="DX132">
        <f>DX$2*EXP(- DX$1 * ($B132*_c+'Input spectra'!$Q131))</f>
        <v>0</v>
      </c>
      <c r="DY132">
        <f>DY$2*EXP(- DY$1 * ($B132*_c+'Input spectra'!$Q131))</f>
        <v>0</v>
      </c>
      <c r="DZ132">
        <f>DZ$2*EXP(- DZ$1 * ($B132*_c+'Input spectra'!$Q131))</f>
        <v>0</v>
      </c>
      <c r="EA132">
        <f>EA$2*EXP(- EA$1 * ($B132*_c+'Input spectra'!$Q131))</f>
        <v>0</v>
      </c>
      <c r="EB132">
        <f>EB$2*EXP(- EB$1 * ($B132*_c+'Input spectra'!$Q131))</f>
        <v>0</v>
      </c>
      <c r="EC132">
        <f>EC$2*EXP(- EC$1 * ($B132*_c+'Input spectra'!$Q131))</f>
        <v>0</v>
      </c>
      <c r="ED132">
        <f>ED$2*EXP(- ED$1 * ($B132*_c+'Input spectra'!$Q131))</f>
        <v>0</v>
      </c>
      <c r="EE132">
        <f>EE$2*EXP(- EE$1 * ($B132*_c+'Input spectra'!$Q131))</f>
        <v>0</v>
      </c>
      <c r="EF132">
        <f>EF$2*EXP(- EF$1 * ($B132*_c+'Input spectra'!$Q131))</f>
        <v>0</v>
      </c>
      <c r="EG132">
        <f>EG$2*EXP(- EG$1 * ($B132*_c+'Input spectra'!$Q131))</f>
        <v>0</v>
      </c>
      <c r="EH132">
        <f>EH$2*EXP(- EH$1 * ($B132*_c+'Input spectra'!$Q131))</f>
        <v>0</v>
      </c>
      <c r="EI132">
        <f>EI$2*EXP(- EI$1 * ($B132*_c+'Input spectra'!$Q131))</f>
        <v>0</v>
      </c>
      <c r="EJ132">
        <f>EJ$2*EXP(- EJ$1 * ($B132*_c+'Input spectra'!$Q131))</f>
        <v>0</v>
      </c>
      <c r="EK132">
        <f>EK$2*EXP(- EK$1 * ($B132*_c+'Input spectra'!$Q131))</f>
        <v>0</v>
      </c>
      <c r="EL132">
        <f>EL$2*EXP(- EL$1 * ($B132*_c+'Input spectra'!$Q131))</f>
        <v>0</v>
      </c>
      <c r="EM132">
        <f>EM$2*EXP(- EM$1 * ($B132*_c+'Input spectra'!$Q131))</f>
        <v>0</v>
      </c>
      <c r="EN132">
        <f>EN$2*EXP(- EN$1 * ($B132*_c+'Input spectra'!$Q131))</f>
        <v>0</v>
      </c>
      <c r="EO132">
        <f>EO$2*EXP(- EO$1 * ($B132*_c+'Input spectra'!$Q131))</f>
        <v>0</v>
      </c>
      <c r="EP132">
        <f>EP$2*EXP(- EP$1 * ($B132*_c+'Input spectra'!$Q131))</f>
        <v>0</v>
      </c>
      <c r="EQ132">
        <f>EQ$2*EXP(- EQ$1 * ($B132*_c+'Input spectra'!$Q131))</f>
        <v>0</v>
      </c>
      <c r="ER132">
        <f>ER$2*EXP(- ER$1 * ($B132*_c+'Input spectra'!$Q131))</f>
        <v>0</v>
      </c>
      <c r="ES132">
        <f>ES$2*EXP(- ES$1 * ($B132*_c+'Input spectra'!$Q131))</f>
        <v>0</v>
      </c>
      <c r="ET132">
        <f>ET$2*EXP(- ET$1 * ($B132*_c+'Input spectra'!$Q131))</f>
        <v>0</v>
      </c>
      <c r="EU132">
        <f>EU$2*EXP(- EU$1 * ($B132*_c+'Input spectra'!$Q131))</f>
        <v>0</v>
      </c>
      <c r="EV132">
        <f>EV$2*EXP(- EV$1 * ($B132*_c+'Input spectra'!$Q131))</f>
        <v>0</v>
      </c>
      <c r="EW132">
        <f>EW$2*EXP(- EW$1 * ($B132*_c+'Input spectra'!$Q131))</f>
        <v>0</v>
      </c>
      <c r="EY132">
        <f t="shared" ref="EY132:EY195" si="2">SUM(C132:EW132)</f>
        <v>0.87881817549399588</v>
      </c>
      <c r="FB132">
        <f>(1-EXP(-(B132*_c+'Input spectra'!$Q131)*_t))/2</f>
        <v>1.1226852250911024E-2</v>
      </c>
      <c r="FC132">
        <f>LN(1-FB132)/(-(B132*_c+'Input spectra'!$Q131))</f>
        <v>0.24858067880383605</v>
      </c>
    </row>
    <row r="133" spans="1:159" x14ac:dyDescent="0.25">
      <c r="A133">
        <v>930</v>
      </c>
      <c r="B133">
        <f>'Input spectra'!B132</f>
        <v>0</v>
      </c>
      <c r="C133">
        <f>C$2*EXP(- C$1 * ($B133*_c+'Input spectra'!$Q132))</f>
        <v>2.0653927966864227E-2</v>
      </c>
      <c r="D133">
        <f>D$2*EXP(- D$1 * ($B133*_c+'Input spectra'!$Q132))</f>
        <v>2.0410707470366669E-2</v>
      </c>
      <c r="E133">
        <f>E$2*EXP(- E$1 * ($B133*_c+'Input spectra'!$Q132))</f>
        <v>2.016926563613012E-2</v>
      </c>
      <c r="F133">
        <f>F$2*EXP(- F$1 * ($B133*_c+'Input spectra'!$Q132))</f>
        <v>1.9929591345456615E-2</v>
      </c>
      <c r="G133">
        <f>G$2*EXP(- G$1 * ($B133*_c+'Input spectra'!$Q132))</f>
        <v>1.9691673543861768E-2</v>
      </c>
      <c r="H133">
        <f>H$2*EXP(- H$1 * ($B133*_c+'Input spectra'!$Q132))</f>
        <v>1.9455501240721262E-2</v>
      </c>
      <c r="I133">
        <f>I$2*EXP(- I$1 * ($B133*_c+'Input spectra'!$Q132))</f>
        <v>1.9221063508919233E-2</v>
      </c>
      <c r="J133">
        <f>J$2*EXP(- J$1 * ($B133*_c+'Input spectra'!$Q132))</f>
        <v>1.8988349484498492E-2</v>
      </c>
      <c r="K133">
        <f>K$2*EXP(- K$1 * ($B133*_c+'Input spectra'!$Q132))</f>
        <v>1.8757348366312682E-2</v>
      </c>
      <c r="L133">
        <f>L$2*EXP(- L$1 * ($B133*_c+'Input spectra'!$Q132))</f>
        <v>1.852804941568021E-2</v>
      </c>
      <c r="M133">
        <f>M$2*EXP(- M$1 * ($B133*_c+'Input spectra'!$Q132))</f>
        <v>1.8300441956040102E-2</v>
      </c>
      <c r="N133">
        <f>N$2*EXP(- N$1 * ($B133*_c+'Input spectra'!$Q132))</f>
        <v>1.8074515372609595E-2</v>
      </c>
      <c r="O133">
        <f>O$2*EXP(- O$1 * ($B133*_c+'Input spectra'!$Q132))</f>
        <v>1.7850259112043687E-2</v>
      </c>
      <c r="P133">
        <f>P$2*EXP(- P$1 * ($B133*_c+'Input spectra'!$Q132))</f>
        <v>1.7627662682096392E-2</v>
      </c>
      <c r="Q133">
        <f>Q$2*EXP(- Q$1 * ($B133*_c+'Input spectra'!$Q132))</f>
        <v>1.7406715651283825E-2</v>
      </c>
      <c r="R133">
        <f>R$2*EXP(- R$1 * ($B133*_c+'Input spectra'!$Q132))</f>
        <v>1.7187407648549157E-2</v>
      </c>
      <c r="S133">
        <f>S$2*EXP(- S$1 * ($B133*_c+'Input spectra'!$Q132))</f>
        <v>1.6969728362929263E-2</v>
      </c>
      <c r="T133">
        <f>T$2*EXP(- T$1 * ($B133*_c+'Input spectra'!$Q132))</f>
        <v>1.6753667543223192E-2</v>
      </c>
      <c r="U133">
        <f>U$2*EXP(- U$1 * ($B133*_c+'Input spectra'!$Q132))</f>
        <v>1.6539214997662435E-2</v>
      </c>
      <c r="V133">
        <f>V$2*EXP(- V$1 * ($B133*_c+'Input spectra'!$Q132))</f>
        <v>1.6326360593582893E-2</v>
      </c>
      <c r="W133">
        <f>W$2*EXP(- W$1 * ($B133*_c+'Input spectra'!$Q132))</f>
        <v>1.6115094257098648E-2</v>
      </c>
      <c r="X133">
        <f>X$2*EXP(- X$1 * ($B133*_c+'Input spectra'!$Q132))</f>
        <v>1.590540597277745E-2</v>
      </c>
      <c r="Y133">
        <f>Y$2*EXP(- Y$1 * ($B133*_c+'Input spectra'!$Q132))</f>
        <v>1.5697285783317947E-2</v>
      </c>
      <c r="Z133">
        <f>Z$2*EXP(- Z$1 * ($B133*_c+'Input spectra'!$Q132))</f>
        <v>1.5490723789228625E-2</v>
      </c>
      <c r="AA133">
        <f>AA$2*EXP(- AA$1 * ($B133*_c+'Input spectra'!$Q132))</f>
        <v>1.5285710148508496E-2</v>
      </c>
      <c r="AB133">
        <f>AB$2*EXP(- AB$1 * ($B133*_c+'Input spectra'!$Q132))</f>
        <v>1.5082235076329465E-2</v>
      </c>
      <c r="AC133">
        <f>AC$2*EXP(- AC$1 * ($B133*_c+'Input spectra'!$Q132))</f>
        <v>1.4880288844720377E-2</v>
      </c>
      <c r="AD133">
        <f>AD$2*EXP(- AD$1 * ($B133*_c+'Input spectra'!$Q132))</f>
        <v>1.467986178225282E-2</v>
      </c>
      <c r="AE133">
        <f>AE$2*EXP(- AE$1 * ($B133*_c+'Input spectra'!$Q132))</f>
        <v>1.4480944273728528E-2</v>
      </c>
      <c r="AF133">
        <f>AF$2*EXP(- AF$1 * ($B133*_c+'Input spectra'!$Q132))</f>
        <v>1.4283526759868506E-2</v>
      </c>
      <c r="AG133">
        <f>AG$2*EXP(- AG$1 * ($B133*_c+'Input spectra'!$Q132))</f>
        <v>1.4087599737003808E-2</v>
      </c>
      <c r="AH133">
        <f>AH$2*EXP(- AH$1 * ($B133*_c+'Input spectra'!$Q132))</f>
        <v>1.3893153756767954E-2</v>
      </c>
      <c r="AI133">
        <f>AI$2*EXP(- AI$1 * ($B133*_c+'Input spectra'!$Q132))</f>
        <v>1.370017942579101E-2</v>
      </c>
      <c r="AJ133">
        <f>AJ$2*EXP(- AJ$1 * ($B133*_c+'Input spectra'!$Q132))</f>
        <v>1.3508667405395284E-2</v>
      </c>
      <c r="AK133">
        <f>AK$2*EXP(- AK$1 * ($B133*_c+'Input spectra'!$Q132))</f>
        <v>1.3318608411292676E-2</v>
      </c>
      <c r="AL133">
        <f>AL$2*EXP(- AL$1 * ($B133*_c+'Input spectra'!$Q132))</f>
        <v>1.3129993213283637E-2</v>
      </c>
      <c r="AM133">
        <f>AM$2*EXP(- AM$1 * ($B133*_c+'Input spectra'!$Q132))</f>
        <v>1.2942812634957704E-2</v>
      </c>
      <c r="AN133">
        <f>AN$2*EXP(- AN$1 * ($B133*_c+'Input spectra'!$Q132))</f>
        <v>1.2757057553395713E-2</v>
      </c>
      <c r="AO133">
        <f>AO$2*EXP(- AO$1 * ($B133*_c+'Input spectra'!$Q132))</f>
        <v>1.2572718898873535E-2</v>
      </c>
      <c r="AP133">
        <f>AP$2*EXP(- AP$1 * ($B133*_c+'Input spectra'!$Q132))</f>
        <v>1.2389787654567422E-2</v>
      </c>
      <c r="AQ133">
        <f>AQ$2*EXP(- AQ$1 * ($B133*_c+'Input spectra'!$Q132))</f>
        <v>1.2208254856260954E-2</v>
      </c>
      <c r="AR133">
        <f>AR$2*EXP(- AR$1 * ($B133*_c+'Input spectra'!$Q132))</f>
        <v>1.2028111592053522E-2</v>
      </c>
      <c r="AS133">
        <f>AS$2*EXP(- AS$1 * ($B133*_c+'Input spectra'!$Q132))</f>
        <v>1.184934900207037E-2</v>
      </c>
      <c r="AT133">
        <f>AT$2*EXP(- AT$1 * ($B133*_c+'Input spectra'!$Q132))</f>
        <v>1.1671958278174247E-2</v>
      </c>
      <c r="AU133">
        <f>AU$2*EXP(- AU$1 * ($B133*_c+'Input spectra'!$Q132))</f>
        <v>1.1495930663678516E-2</v>
      </c>
      <c r="AV133">
        <f>AV$2*EXP(- AV$1 * ($B133*_c+'Input spectra'!$Q132))</f>
        <v>1.1321257453061879E-2</v>
      </c>
      <c r="AW133">
        <f>AW$2*EXP(- AW$1 * ($B133*_c+'Input spectra'!$Q132))</f>
        <v>1.0063198822390838E-2</v>
      </c>
      <c r="AX133">
        <f>AX$2*EXP(- AX$1 * ($B133*_c+'Input spectra'!$Q132))</f>
        <v>8.5982016572059405E-3</v>
      </c>
      <c r="AY133">
        <f>AY$2*EXP(- AY$1 * ($B133*_c+'Input spectra'!$Q132))</f>
        <v>7.739524066302567E-3</v>
      </c>
      <c r="AZ133">
        <f>AZ$2*EXP(- AZ$1 * ($B133*_c+'Input spectra'!$Q132))</f>
        <v>7.0891255983485434E-3</v>
      </c>
      <c r="BA133">
        <f>BA$2*EXP(- BA$1 * ($B133*_c+'Input spectra'!$Q132))</f>
        <v>6.5577086853102822E-3</v>
      </c>
      <c r="BB133">
        <f>BB$2*EXP(- BB$1 * ($B133*_c+'Input spectra'!$Q132))</f>
        <v>6.1065659024405342E-3</v>
      </c>
      <c r="BC133">
        <f>BC$2*EXP(- BC$1 * ($B133*_c+'Input spectra'!$Q132))</f>
        <v>5.7144880963601336E-3</v>
      </c>
      <c r="BD133">
        <f>BD$2*EXP(- BD$1 * ($B133*_c+'Input spectra'!$Q132))</f>
        <v>5.3682536726905108E-3</v>
      </c>
      <c r="BE133">
        <f>BE$2*EXP(- BE$1 * ($B133*_c+'Input spectra'!$Q132))</f>
        <v>5.0589106180241776E-3</v>
      </c>
      <c r="BF133">
        <f>BF$2*EXP(- BF$1 * ($B133*_c+'Input spectra'!$Q132))</f>
        <v>4.7800389481673783E-3</v>
      </c>
      <c r="BG133">
        <f>BG$2*EXP(- BG$1 * ($B133*_c+'Input spectra'!$Q132))</f>
        <v>4.5268356694486119E-3</v>
      </c>
      <c r="BH133">
        <f>BH$2*EXP(- BH$1 * ($B133*_c+'Input spectra'!$Q132))</f>
        <v>4.295589428041831E-3</v>
      </c>
      <c r="BI133">
        <f>BI$2*EXP(- BI$1 * ($B133*_c+'Input spectra'!$Q132))</f>
        <v>4.0833584181083028E-3</v>
      </c>
      <c r="BJ133">
        <f>BJ$2*EXP(- BJ$1 * ($B133*_c+'Input spectra'!$Q132))</f>
        <v>3.8877624214773707E-3</v>
      </c>
      <c r="BK133">
        <f>BK$2*EXP(- BK$1 * ($B133*_c+'Input spectra'!$Q132))</f>
        <v>3.7068427971981882E-3</v>
      </c>
      <c r="BL133">
        <f>BL$2*EXP(- BL$1 * ($B133*_c+'Input spectra'!$Q132))</f>
        <v>3.5389649029825619E-3</v>
      </c>
      <c r="BM133">
        <f>BM$2*EXP(- BM$1 * ($B133*_c+'Input spectra'!$Q132))</f>
        <v>3.3827480860908038E-3</v>
      </c>
      <c r="BN133">
        <f>BN$2*EXP(- BN$1 * ($B133*_c+'Input spectra'!$Q132))</f>
        <v>3.2370141979749601E-3</v>
      </c>
      <c r="BO133">
        <f>BO$2*EXP(- BO$1 * ($B133*_c+'Input spectra'!$Q132))</f>
        <v>3.1007489176892622E-3</v>
      </c>
      <c r="BP133">
        <f>BP$2*EXP(- BP$1 * ($B133*_c+'Input spectra'!$Q132))</f>
        <v>2.9730721554637298E-3</v>
      </c>
      <c r="BQ133">
        <f>BQ$2*EXP(- BQ$1 * ($B133*_c+'Input spectra'!$Q132))</f>
        <v>2.853215034842056E-3</v>
      </c>
      <c r="BR133">
        <f>BR$2*EXP(- BR$1 * ($B133*_c+'Input spectra'!$Q132))</f>
        <v>2.7405017333010559E-3</v>
      </c>
      <c r="BS133">
        <f>BS$2*EXP(- BS$1 * ($B133*_c+'Input spectra'!$Q132))</f>
        <v>2.6343349726548736E-3</v>
      </c>
      <c r="BT133">
        <f>BT$2*EXP(- BT$1 * ($B133*_c+'Input spectra'!$Q132))</f>
        <v>2.5341842932858055E-3</v>
      </c>
      <c r="BU133">
        <f>BU$2*EXP(- BU$1 * ($B133*_c+'Input spectra'!$Q132))</f>
        <v>2.4395764809234891E-3</v>
      </c>
      <c r="BV133">
        <f>BV$2*EXP(- BV$1 * ($B133*_c+'Input spectra'!$Q132))</f>
        <v>2.3500876785086978E-3</v>
      </c>
      <c r="BW133">
        <f>BW$2*EXP(- BW$1 * ($B133*_c+'Input spectra'!$Q132))</f>
        <v>2.2653368320345599E-3</v>
      </c>
      <c r="BX133">
        <f>BX$2*EXP(- BX$1 * ($B133*_c+'Input spectra'!$Q132))</f>
        <v>2.1849802032234168E-3</v>
      </c>
      <c r="BY133">
        <f>BY$2*EXP(- BY$1 * ($B133*_c+'Input spectra'!$Q132))</f>
        <v>2.1087067433700709E-3</v>
      </c>
      <c r="BZ133">
        <f>BZ$2*EXP(- BZ$1 * ($B133*_c+'Input spectra'!$Q132))</f>
        <v>2.036234168286361E-3</v>
      </c>
      <c r="CA133">
        <f>CA$2*EXP(- CA$1 * ($B133*_c+'Input spectra'!$Q132))</f>
        <v>1.9673056085280378E-3</v>
      </c>
      <c r="CB133">
        <f>CB$2*EXP(- CB$1 * ($B133*_c+'Input spectra'!$Q132))</f>
        <v>1.9016867350916458E-3</v>
      </c>
      <c r="CC133">
        <f>CC$2*EXP(- CC$1 * ($B133*_c+'Input spectra'!$Q132))</f>
        <v>1.8391632807247811E-3</v>
      </c>
      <c r="CD133">
        <f>CD$2*EXP(- CD$1 * ($B133*_c+'Input spectra'!$Q132))</f>
        <v>1.7795388924536535E-3</v>
      </c>
      <c r="CE133">
        <f>CE$2*EXP(- CE$1 * ($B133*_c+'Input spectra'!$Q132))</f>
        <v>1.7226332630175002E-3</v>
      </c>
      <c r="CF133">
        <f>CF$2*EXP(- CF$1 * ($B133*_c+'Input spectra'!$Q132))</f>
        <v>1.6682804984258686E-3</v>
      </c>
      <c r="CG133">
        <f>CG$2*EXP(- CG$1 * ($B133*_c+'Input spectra'!$Q132))</f>
        <v>1.6163276864227429E-3</v>
      </c>
      <c r="CH133">
        <f>CH$2*EXP(- CH$1 * ($B133*_c+'Input spectra'!$Q132))</f>
        <v>1.5666336366974571E-3</v>
      </c>
      <c r="CI133">
        <f>CI$2*EXP(- CI$1 * ($B133*_c+'Input spectra'!$Q132))</f>
        <v>1.5190677685617004E-3</v>
      </c>
      <c r="CJ133">
        <f>CJ$2*EXP(- CJ$1 * ($B133*_c+'Input spectra'!$Q132))</f>
        <v>1.4735091257684662E-3</v>
      </c>
      <c r="CK133">
        <f>CK$2*EXP(- CK$1 * ($B133*_c+'Input spectra'!$Q132))</f>
        <v>1.4298455013765509E-3</v>
      </c>
      <c r="CL133">
        <f>CL$2*EXP(- CL$1 * ($B133*_c+'Input spectra'!$Q132))</f>
        <v>1.3879726582123966E-3</v>
      </c>
      <c r="CM133">
        <f>CM$2*EXP(- CM$1 * ($B133*_c+'Input spectra'!$Q132))</f>
        <v>1.3477936326654208E-3</v>
      </c>
      <c r="CN133">
        <f>CN$2*EXP(- CN$1 * ($B133*_c+'Input spectra'!$Q132))</f>
        <v>1.3092181113639079E-3</v>
      </c>
      <c r="CO133">
        <f>CO$2*EXP(- CO$1 * ($B133*_c+'Input spectra'!$Q132))</f>
        <v>1.2721618717870995E-3</v>
      </c>
      <c r="CP133">
        <f>CP$2*EXP(- CP$1 * ($B133*_c+'Input spectra'!$Q132))</f>
        <v>1.2365462791315194E-3</v>
      </c>
      <c r="CQ133">
        <f>CQ$2*EXP(- CQ$1 * ($B133*_c+'Input spectra'!$Q132))</f>
        <v>7.9605486766092426E-4</v>
      </c>
      <c r="CR133">
        <f>CR$2*EXP(- CR$1 * ($B133*_c+'Input spectra'!$Q132))</f>
        <v>5.1699863689900853E-4</v>
      </c>
      <c r="CS133">
        <f>CS$2*EXP(- CS$1 * ($B133*_c+'Input spectra'!$Q132))</f>
        <v>3.5800585268229879E-4</v>
      </c>
      <c r="CT133">
        <f>CT$2*EXP(- CT$1 * ($B133*_c+'Input spectra'!$Q132))</f>
        <v>2.4902519900210521E-4</v>
      </c>
      <c r="CU133">
        <f>CU$2*EXP(- CU$1 * ($B133*_c+'Input spectra'!$Q132))</f>
        <v>1.70019170030029E-4</v>
      </c>
      <c r="CV133">
        <f>CV$2*EXP(- CV$1 * ($B133*_c+'Input spectra'!$Q132))</f>
        <v>1.1175103160986893E-4</v>
      </c>
      <c r="CW133">
        <f>CW$2*EXP(- CW$1 * ($B133*_c+'Input spectra'!$Q132))</f>
        <v>6.9006986986886015E-5</v>
      </c>
      <c r="CX133">
        <f>CX$2*EXP(- CX$1 * ($B133*_c+'Input spectra'!$Q132))</f>
        <v>3.8476938902837573E-5</v>
      </c>
      <c r="CY133">
        <f>CY$2*EXP(- CY$1 * ($B133*_c+'Input spectra'!$Q132))</f>
        <v>1.7889566143059666E-5</v>
      </c>
      <c r="CZ133">
        <f>CZ$2*EXP(- CZ$1 * ($B133*_c+'Input spectra'!$Q132))</f>
        <v>5.597555313106353E-6</v>
      </c>
      <c r="DA133">
        <f>DA$2*EXP(- DA$1 * ($B133*_c+'Input spectra'!$Q132))</f>
        <v>3.5552827025708051E-7</v>
      </c>
      <c r="DB133">
        <f>DB$2*EXP(- DB$1 * ($B133*_c+'Input spectra'!$Q132))</f>
        <v>0</v>
      </c>
      <c r="DC133">
        <f>DC$2*EXP(- DC$1 * ($B133*_c+'Input spectra'!$Q132))</f>
        <v>0</v>
      </c>
      <c r="DD133">
        <f>DD$2*EXP(- DD$1 * ($B133*_c+'Input spectra'!$Q132))</f>
        <v>0</v>
      </c>
      <c r="DE133">
        <f>DE$2*EXP(- DE$1 * ($B133*_c+'Input spectra'!$Q132))</f>
        <v>0</v>
      </c>
      <c r="DF133">
        <f>DF$2*EXP(- DF$1 * ($B133*_c+'Input spectra'!$Q132))</f>
        <v>0</v>
      </c>
      <c r="DG133">
        <f>DG$2*EXP(- DG$1 * ($B133*_c+'Input spectra'!$Q132))</f>
        <v>0</v>
      </c>
      <c r="DH133">
        <f>DH$2*EXP(- DH$1 * ($B133*_c+'Input spectra'!$Q132))</f>
        <v>0</v>
      </c>
      <c r="DI133">
        <f>DI$2*EXP(- DI$1 * ($B133*_c+'Input spectra'!$Q132))</f>
        <v>0</v>
      </c>
      <c r="DJ133">
        <f>DJ$2*EXP(- DJ$1 * ($B133*_c+'Input spectra'!$Q132))</f>
        <v>0</v>
      </c>
      <c r="DK133">
        <f>DK$2*EXP(- DK$1 * ($B133*_c+'Input spectra'!$Q132))</f>
        <v>0</v>
      </c>
      <c r="DL133">
        <f>DL$2*EXP(- DL$1 * ($B133*_c+'Input spectra'!$Q132))</f>
        <v>0</v>
      </c>
      <c r="DM133">
        <f>DM$2*EXP(- DM$1 * ($B133*_c+'Input spectra'!$Q132))</f>
        <v>0</v>
      </c>
      <c r="DN133">
        <f>DN$2*EXP(- DN$1 * ($B133*_c+'Input spectra'!$Q132))</f>
        <v>0</v>
      </c>
      <c r="DO133">
        <f>DO$2*EXP(- DO$1 * ($B133*_c+'Input spectra'!$Q132))</f>
        <v>0</v>
      </c>
      <c r="DP133">
        <f>DP$2*EXP(- DP$1 * ($B133*_c+'Input spectra'!$Q132))</f>
        <v>0</v>
      </c>
      <c r="DQ133">
        <f>DQ$2*EXP(- DQ$1 * ($B133*_c+'Input spectra'!$Q132))</f>
        <v>0</v>
      </c>
      <c r="DR133">
        <f>DR$2*EXP(- DR$1 * ($B133*_c+'Input spectra'!$Q132))</f>
        <v>0</v>
      </c>
      <c r="DS133">
        <f>DS$2*EXP(- DS$1 * ($B133*_c+'Input spectra'!$Q132))</f>
        <v>0</v>
      </c>
      <c r="DT133">
        <f>DT$2*EXP(- DT$1 * ($B133*_c+'Input spectra'!$Q132))</f>
        <v>0</v>
      </c>
      <c r="DU133">
        <f>DU$2*EXP(- DU$1 * ($B133*_c+'Input spectra'!$Q132))</f>
        <v>0</v>
      </c>
      <c r="DV133">
        <f>DV$2*EXP(- DV$1 * ($B133*_c+'Input spectra'!$Q132))</f>
        <v>0</v>
      </c>
      <c r="DW133">
        <f>DW$2*EXP(- DW$1 * ($B133*_c+'Input spectra'!$Q132))</f>
        <v>0</v>
      </c>
      <c r="DX133">
        <f>DX$2*EXP(- DX$1 * ($B133*_c+'Input spectra'!$Q132))</f>
        <v>0</v>
      </c>
      <c r="DY133">
        <f>DY$2*EXP(- DY$1 * ($B133*_c+'Input spectra'!$Q132))</f>
        <v>0</v>
      </c>
      <c r="DZ133">
        <f>DZ$2*EXP(- DZ$1 * ($B133*_c+'Input spectra'!$Q132))</f>
        <v>0</v>
      </c>
      <c r="EA133">
        <f>EA$2*EXP(- EA$1 * ($B133*_c+'Input spectra'!$Q132))</f>
        <v>0</v>
      </c>
      <c r="EB133">
        <f>EB$2*EXP(- EB$1 * ($B133*_c+'Input spectra'!$Q132))</f>
        <v>0</v>
      </c>
      <c r="EC133">
        <f>EC$2*EXP(- EC$1 * ($B133*_c+'Input spectra'!$Q132))</f>
        <v>0</v>
      </c>
      <c r="ED133">
        <f>ED$2*EXP(- ED$1 * ($B133*_c+'Input spectra'!$Q132))</f>
        <v>0</v>
      </c>
      <c r="EE133">
        <f>EE$2*EXP(- EE$1 * ($B133*_c+'Input spectra'!$Q132))</f>
        <v>0</v>
      </c>
      <c r="EF133">
        <f>EF$2*EXP(- EF$1 * ($B133*_c+'Input spectra'!$Q132))</f>
        <v>0</v>
      </c>
      <c r="EG133">
        <f>EG$2*EXP(- EG$1 * ($B133*_c+'Input spectra'!$Q132))</f>
        <v>0</v>
      </c>
      <c r="EH133">
        <f>EH$2*EXP(- EH$1 * ($B133*_c+'Input spectra'!$Q132))</f>
        <v>0</v>
      </c>
      <c r="EI133">
        <f>EI$2*EXP(- EI$1 * ($B133*_c+'Input spectra'!$Q132))</f>
        <v>0</v>
      </c>
      <c r="EJ133">
        <f>EJ$2*EXP(- EJ$1 * ($B133*_c+'Input spectra'!$Q132))</f>
        <v>0</v>
      </c>
      <c r="EK133">
        <f>EK$2*EXP(- EK$1 * ($B133*_c+'Input spectra'!$Q132))</f>
        <v>0</v>
      </c>
      <c r="EL133">
        <f>EL$2*EXP(- EL$1 * ($B133*_c+'Input spectra'!$Q132))</f>
        <v>0</v>
      </c>
      <c r="EM133">
        <f>EM$2*EXP(- EM$1 * ($B133*_c+'Input spectra'!$Q132))</f>
        <v>0</v>
      </c>
      <c r="EN133">
        <f>EN$2*EXP(- EN$1 * ($B133*_c+'Input spectra'!$Q132))</f>
        <v>0</v>
      </c>
      <c r="EO133">
        <f>EO$2*EXP(- EO$1 * ($B133*_c+'Input spectra'!$Q132))</f>
        <v>0</v>
      </c>
      <c r="EP133">
        <f>EP$2*EXP(- EP$1 * ($B133*_c+'Input spectra'!$Q132))</f>
        <v>0</v>
      </c>
      <c r="EQ133">
        <f>EQ$2*EXP(- EQ$1 * ($B133*_c+'Input spectra'!$Q132))</f>
        <v>0</v>
      </c>
      <c r="ER133">
        <f>ER$2*EXP(- ER$1 * ($B133*_c+'Input spectra'!$Q132))</f>
        <v>0</v>
      </c>
      <c r="ES133">
        <f>ES$2*EXP(- ES$1 * ($B133*_c+'Input spectra'!$Q132))</f>
        <v>0</v>
      </c>
      <c r="ET133">
        <f>ET$2*EXP(- ET$1 * ($B133*_c+'Input spectra'!$Q132))</f>
        <v>0</v>
      </c>
      <c r="EU133">
        <f>EU$2*EXP(- EU$1 * ($B133*_c+'Input spectra'!$Q132))</f>
        <v>0</v>
      </c>
      <c r="EV133">
        <f>EV$2*EXP(- EV$1 * ($B133*_c+'Input spectra'!$Q132))</f>
        <v>0</v>
      </c>
      <c r="EW133">
        <f>EW$2*EXP(- EW$1 * ($B133*_c+'Input spectra'!$Q132))</f>
        <v>0</v>
      </c>
      <c r="EY133">
        <f t="shared" si="2"/>
        <v>0.87894494620916697</v>
      </c>
      <c r="FB133">
        <f>(1-EXP(-(B133*_c+'Input spectra'!$Q132)*_t))/2</f>
        <v>1.1214017549815936E-2</v>
      </c>
      <c r="FC133">
        <f>LN(1-FB133)/(-(B133*_c+'Input spectra'!$Q132))</f>
        <v>0.24858231986501281</v>
      </c>
    </row>
    <row r="134" spans="1:159" x14ac:dyDescent="0.25">
      <c r="A134">
        <v>935</v>
      </c>
      <c r="B134">
        <f>'Input spectra'!B133</f>
        <v>0</v>
      </c>
      <c r="C134">
        <f>C$2*EXP(- C$1 * ($B134*_c+'Input spectra'!$Q133))</f>
        <v>2.0653927966864227E-2</v>
      </c>
      <c r="D134">
        <f>D$2*EXP(- D$1 * ($B134*_c+'Input spectra'!$Q133))</f>
        <v>2.0410814662252797E-2</v>
      </c>
      <c r="E134">
        <f>E$2*EXP(- E$1 * ($B134*_c+'Input spectra'!$Q133))</f>
        <v>2.0169477484475465E-2</v>
      </c>
      <c r="F134">
        <f>F$2*EXP(- F$1 * ($B134*_c+'Input spectra'!$Q133))</f>
        <v>1.9929905342662518E-2</v>
      </c>
      <c r="G134">
        <f>G$2*EXP(- G$1 * ($B134*_c+'Input spectra'!$Q133))</f>
        <v>1.9692087209925883E-2</v>
      </c>
      <c r="H134">
        <f>H$2*EXP(- H$1 * ($B134*_c+'Input spectra'!$Q133))</f>
        <v>1.9456012123007307E-2</v>
      </c>
      <c r="I134">
        <f>I$2*EXP(- I$1 * ($B134*_c+'Input spectra'!$Q133))</f>
        <v>1.9221669181928396E-2</v>
      </c>
      <c r="J134">
        <f>J$2*EXP(- J$1 * ($B134*_c+'Input spectra'!$Q133))</f>
        <v>1.8989047549642486E-2</v>
      </c>
      <c r="K134">
        <f>K$2*EXP(- K$1 * ($B134*_c+'Input spectra'!$Q133))</f>
        <v>1.8758136451688445E-2</v>
      </c>
      <c r="L134">
        <f>L$2*EXP(- L$1 * ($B134*_c+'Input spectra'!$Q133))</f>
        <v>1.8528925175846232E-2</v>
      </c>
      <c r="M134">
        <f>M$2*EXP(- M$1 * ($B134*_c+'Input spectra'!$Q133))</f>
        <v>1.8301403071794366E-2</v>
      </c>
      <c r="N134">
        <f>N$2*EXP(- N$1 * ($B134*_c+'Input spectra'!$Q133))</f>
        <v>1.8075559550769154E-2</v>
      </c>
      <c r="O134">
        <f>O$2*EXP(- O$1 * ($B134*_c+'Input spectra'!$Q133))</f>
        <v>1.7851384085225797E-2</v>
      </c>
      <c r="P134">
        <f>P$2*EXP(- P$1 * ($B134*_c+'Input spectra'!$Q133))</f>
        <v>1.7628866208501254E-2</v>
      </c>
      <c r="Q134">
        <f>Q$2*EXP(- Q$1 * ($B134*_c+'Input spectra'!$Q133))</f>
        <v>1.7407995514478927E-2</v>
      </c>
      <c r="R134">
        <f>R$2*EXP(- R$1 * ($B134*_c+'Input spectra'!$Q133))</f>
        <v>1.7188761657255133E-2</v>
      </c>
      <c r="S134">
        <f>S$2*EXP(- S$1 * ($B134*_c+'Input spectra'!$Q133))</f>
        <v>1.6971154350807344E-2</v>
      </c>
      <c r="T134">
        <f>T$2*EXP(- T$1 * ($B134*_c+'Input spectra'!$Q133))</f>
        <v>1.6755163368664193E-2</v>
      </c>
      <c r="U134">
        <f>U$2*EXP(- U$1 * ($B134*_c+'Input spectra'!$Q133))</f>
        <v>1.6540778543577276E-2</v>
      </c>
      <c r="V134">
        <f>V$2*EXP(- V$1 * ($B134*_c+'Input spectra'!$Q133))</f>
        <v>1.6327989767194642E-2</v>
      </c>
      <c r="W134">
        <f>W$2*EXP(- W$1 * ($B134*_c+'Input spectra'!$Q133))</f>
        <v>1.6116786989736089E-2</v>
      </c>
      <c r="X134">
        <f>X$2*EXP(- X$1 * ($B134*_c+'Input spectra'!$Q133))</f>
        <v>1.590716021967015E-2</v>
      </c>
      <c r="Y134">
        <f>Y$2*EXP(- Y$1 * ($B134*_c+'Input spectra'!$Q133))</f>
        <v>1.5699099523392813E-2</v>
      </c>
      <c r="Z134">
        <f>Z$2*EXP(- Z$1 * ($B134*_c+'Input spectra'!$Q133))</f>
        <v>1.5492595024907956E-2</v>
      </c>
      <c r="AA134">
        <f>AA$2*EXP(- AA$1 * ($B134*_c+'Input spectra'!$Q133))</f>
        <v>1.5287636905509503E-2</v>
      </c>
      <c r="AB134">
        <f>AB$2*EXP(- AB$1 * ($B134*_c+'Input spectra'!$Q133))</f>
        <v>1.5084215403465254E-2</v>
      </c>
      <c r="AC134">
        <f>AC$2*EXP(- AC$1 * ($B134*_c+'Input spectra'!$Q133))</f>
        <v>1.4882320813702407E-2</v>
      </c>
      <c r="AD134">
        <f>AD$2*EXP(- AD$1 * ($B134*_c+'Input spectra'!$Q133))</f>
        <v>1.4681943487494775E-2</v>
      </c>
      <c r="AE134">
        <f>AE$2*EXP(- AE$1 * ($B134*_c+'Input spectra'!$Q133))</f>
        <v>1.4483073832151656E-2</v>
      </c>
      <c r="AF134">
        <f>AF$2*EXP(- AF$1 * ($B134*_c+'Input spectra'!$Q133))</f>
        <v>1.4285702310708363E-2</v>
      </c>
      <c r="AG134">
        <f>AG$2*EXP(- AG$1 * ($B134*_c+'Input spectra'!$Q133))</f>
        <v>1.4089819441618433E-2</v>
      </c>
      <c r="AH134">
        <f>AH$2*EXP(- AH$1 * ($B134*_c+'Input spectra'!$Q133))</f>
        <v>1.389541579844744E-2</v>
      </c>
      <c r="AI134">
        <f>AI$2*EXP(- AI$1 * ($B134*_c+'Input spectra'!$Q133))</f>
        <v>1.3702482009568489E-2</v>
      </c>
      <c r="AJ134">
        <f>AJ$2*EXP(- AJ$1 * ($B134*_c+'Input spectra'!$Q133))</f>
        <v>1.3511008757859285E-2</v>
      </c>
      <c r="AK134">
        <f>AK$2*EXP(- AK$1 * ($B134*_c+'Input spectra'!$Q133))</f>
        <v>1.3320986780400872E-2</v>
      </c>
      <c r="AL134">
        <f>AL$2*EXP(- AL$1 * ($B134*_c+'Input spectra'!$Q133))</f>
        <v>1.3132406868177956E-2</v>
      </c>
      <c r="AM134">
        <f>AM$2*EXP(- AM$1 * ($B134*_c+'Input spectra'!$Q133))</f>
        <v>1.2945259865780812E-2</v>
      </c>
      <c r="AN134">
        <f>AN$2*EXP(- AN$1 * ($B134*_c+'Input spectra'!$Q133))</f>
        <v>1.2759536671108839E-2</v>
      </c>
      <c r="AO134">
        <f>AO$2*EXP(- AO$1 * ($B134*_c+'Input spectra'!$Q133))</f>
        <v>1.2575228235075644E-2</v>
      </c>
      <c r="AP134">
        <f>AP$2*EXP(- AP$1 * ($B134*_c+'Input spectra'!$Q133))</f>
        <v>1.2392325561315719E-2</v>
      </c>
      <c r="AQ134">
        <f>AQ$2*EXP(- AQ$1 * ($B134*_c+'Input spectra'!$Q133))</f>
        <v>1.2210819705892717E-2</v>
      </c>
      <c r="AR134">
        <f>AR$2*EXP(- AR$1 * ($B134*_c+'Input spectra'!$Q133))</f>
        <v>1.2030701777009252E-2</v>
      </c>
      <c r="AS134">
        <f>AS$2*EXP(- AS$1 * ($B134*_c+'Input spectra'!$Q133))</f>
        <v>1.1851962934718248E-2</v>
      </c>
      <c r="AT134">
        <f>AT$2*EXP(- AT$1 * ($B134*_c+'Input spectra'!$Q133))</f>
        <v>1.1674594390635881E-2</v>
      </c>
      <c r="AU134">
        <f>AU$2*EXP(- AU$1 * ($B134*_c+'Input spectra'!$Q133))</f>
        <v>1.1498587407655993E-2</v>
      </c>
      <c r="AV134">
        <f>AV$2*EXP(- AV$1 * ($B134*_c+'Input spectra'!$Q133))</f>
        <v>1.1323933299666081E-2</v>
      </c>
      <c r="AW134">
        <f>AW$2*EXP(- AW$1 * ($B134*_c+'Input spectra'!$Q133))</f>
        <v>1.0065630181219972E-2</v>
      </c>
      <c r="AX134">
        <f>AX$2*EXP(- AX$1 * ($B134*_c+'Input spectra'!$Q133))</f>
        <v>8.6003242261145415E-3</v>
      </c>
      <c r="AY134">
        <f>AY$2*EXP(- AY$1 * ($B134*_c+'Input spectra'!$Q133))</f>
        <v>7.7414753164402822E-3</v>
      </c>
      <c r="AZ134">
        <f>AZ$2*EXP(- AZ$1 * ($B134*_c+'Input spectra'!$Q133))</f>
        <v>7.0909501129595934E-3</v>
      </c>
      <c r="BA134">
        <f>BA$2*EXP(- BA$1 * ($B134*_c+'Input spectra'!$Q133))</f>
        <v>6.5594308784683759E-3</v>
      </c>
      <c r="BB134">
        <f>BB$2*EXP(- BB$1 * ($B134*_c+'Input spectra'!$Q133))</f>
        <v>6.1082016945168136E-3</v>
      </c>
      <c r="BC134">
        <f>BC$2*EXP(- BC$1 * ($B134*_c+'Input spectra'!$Q133))</f>
        <v>5.7160488799568752E-3</v>
      </c>
      <c r="BD134">
        <f>BD$2*EXP(- BD$1 * ($B134*_c+'Input spectra'!$Q133))</f>
        <v>5.3697480905740107E-3</v>
      </c>
      <c r="BE134">
        <f>BE$2*EXP(- BE$1 * ($B134*_c+'Input spectra'!$Q133))</f>
        <v>5.0603454963089748E-3</v>
      </c>
      <c r="BF134">
        <f>BF$2*EXP(- BF$1 * ($B134*_c+'Input spectra'!$Q133))</f>
        <v>4.7814198396861803E-3</v>
      </c>
      <c r="BG134">
        <f>BG$2*EXP(- BG$1 * ($B134*_c+'Input spectra'!$Q133))</f>
        <v>4.5281671944770504E-3</v>
      </c>
      <c r="BH134">
        <f>BH$2*EXP(- BH$1 * ($B134*_c+'Input spectra'!$Q133))</f>
        <v>4.2968755002074132E-3</v>
      </c>
      <c r="BI134">
        <f>BI$2*EXP(- BI$1 * ($B134*_c+'Input spectra'!$Q133))</f>
        <v>4.0846024008473992E-3</v>
      </c>
      <c r="BJ134">
        <f>BJ$2*EXP(- BJ$1 * ($B134*_c+'Input spectra'!$Q133))</f>
        <v>3.8889672402577275E-3</v>
      </c>
      <c r="BK134">
        <f>BK$2*EXP(- BK$1 * ($B134*_c+'Input spectra'!$Q133))</f>
        <v>3.7080110223669713E-3</v>
      </c>
      <c r="BL134">
        <f>BL$2*EXP(- BL$1 * ($B134*_c+'Input spectra'!$Q133))</f>
        <v>3.5400988124224611E-3</v>
      </c>
      <c r="BM134">
        <f>BM$2*EXP(- BM$1 * ($B134*_c+'Input spectra'!$Q133))</f>
        <v>3.3838497135869118E-3</v>
      </c>
      <c r="BN134">
        <f>BN$2*EXP(- BN$1 * ($B134*_c+'Input spectra'!$Q133))</f>
        <v>3.2380853712155933E-3</v>
      </c>
      <c r="BO134">
        <f>BO$2*EXP(- BO$1 * ($B134*_c+'Input spectra'!$Q133))</f>
        <v>3.1017912885838547E-3</v>
      </c>
      <c r="BP134">
        <f>BP$2*EXP(- BP$1 * ($B134*_c+'Input spectra'!$Q133))</f>
        <v>2.9740872246589133E-3</v>
      </c>
      <c r="BQ134">
        <f>BQ$2*EXP(- BQ$1 * ($B134*_c+'Input spectra'!$Q133))</f>
        <v>2.8542041717837014E-3</v>
      </c>
      <c r="BR134">
        <f>BR$2*EXP(- BR$1 * ($B134*_c+'Input spectra'!$Q133))</f>
        <v>2.7414661928266038E-3</v>
      </c>
      <c r="BS134">
        <f>BS$2*EXP(- BS$1 * ($B134*_c+'Input spectra'!$Q133))</f>
        <v>2.6352759088472365E-3</v>
      </c>
      <c r="BT134">
        <f>BT$2*EXP(- BT$1 * ($B134*_c+'Input spectra'!$Q133))</f>
        <v>2.5351027711404562E-3</v>
      </c>
      <c r="BU134">
        <f>BU$2*EXP(- BU$1 * ($B134*_c+'Input spectra'!$Q133))</f>
        <v>2.4404734862506308E-3</v>
      </c>
      <c r="BV134">
        <f>BV$2*EXP(- BV$1 * ($B134*_c+'Input spectra'!$Q133))</f>
        <v>2.3509641263972027E-3</v>
      </c>
      <c r="BW134">
        <f>BW$2*EXP(- BW$1 * ($B134*_c+'Input spectra'!$Q133))</f>
        <v>2.2661935741335637E-3</v>
      </c>
      <c r="BX134">
        <f>BX$2*EXP(- BX$1 * ($B134*_c+'Input spectra'!$Q133))</f>
        <v>2.1858180340440592E-3</v>
      </c>
      <c r="BY134">
        <f>BY$2*EXP(- BY$1 * ($B134*_c+'Input spectra'!$Q133))</f>
        <v>2.1095264057691674E-3</v>
      </c>
      <c r="BZ134">
        <f>BZ$2*EXP(- BZ$1 * ($B134*_c+'Input spectra'!$Q133))</f>
        <v>2.0370363582623919E-3</v>
      </c>
      <c r="CA134">
        <f>CA$2*EXP(- CA$1 * ($B134*_c+'Input spectra'!$Q133))</f>
        <v>1.9680909794354043E-3</v>
      </c>
      <c r="CB134">
        <f>CB$2*EXP(- CB$1 * ($B134*_c+'Input spectra'!$Q133))</f>
        <v>1.9024559013599187E-3</v>
      </c>
      <c r="CC134">
        <f>CC$2*EXP(- CC$1 * ($B134*_c+'Input spectra'!$Q133))</f>
        <v>1.8399168211544305E-3</v>
      </c>
      <c r="CD134">
        <f>CD$2*EXP(- CD$1 * ($B134*_c+'Input spectra'!$Q133))</f>
        <v>1.780277353147585E-3</v>
      </c>
      <c r="CE134">
        <f>CE$2*EXP(- CE$1 * ($B134*_c+'Input spectra'!$Q133))</f>
        <v>1.723357159997914E-3</v>
      </c>
      <c r="CF134">
        <f>CF$2*EXP(- CF$1 * ($B134*_c+'Input spectra'!$Q133))</f>
        <v>1.6689903199780057E-3</v>
      </c>
      <c r="CG134">
        <f>CG$2*EXP(- CG$1 * ($B134*_c+'Input spectra'!$Q133))</f>
        <v>1.6170238952006046E-3</v>
      </c>
      <c r="CH134">
        <f>CH$2*EXP(- CH$1 * ($B134*_c+'Input spectra'!$Q133))</f>
        <v>1.5673166716212567E-3</v>
      </c>
      <c r="CI134">
        <f>CI$2*EXP(- CI$1 * ($B134*_c+'Input spectra'!$Q133))</f>
        <v>1.5197380465324058E-3</v>
      </c>
      <c r="CJ134">
        <f>CJ$2*EXP(- CJ$1 * ($B134*_c+'Input spectra'!$Q133))</f>
        <v>1.4741670432211387E-3</v>
      </c>
      <c r="CK134">
        <f>CK$2*EXP(- CK$1 * ($B134*_c+'Input spectra'!$Q133))</f>
        <v>1.430491435691146E-3</v>
      </c>
      <c r="CL134">
        <f>CL$2*EXP(- CL$1 * ($B134*_c+'Input spectra'!$Q133))</f>
        <v>1.3886069689981277E-3</v>
      </c>
      <c r="CM134">
        <f>CM$2*EXP(- CM$1 * ($B134*_c+'Input spectra'!$Q133))</f>
        <v>1.3484166629326342E-3</v>
      </c>
      <c r="CN134">
        <f>CN$2*EXP(- CN$1 * ($B134*_c+'Input spectra'!$Q133))</f>
        <v>1.3098301885956024E-3</v>
      </c>
      <c r="CO134">
        <f>CO$2*EXP(- CO$1 * ($B134*_c+'Input spectra'!$Q133))</f>
        <v>1.2727633089206632E-3</v>
      </c>
      <c r="CP134">
        <f>CP$2*EXP(- CP$1 * ($B134*_c+'Input spectra'!$Q133))</f>
        <v>1.2371373754599525E-3</v>
      </c>
      <c r="CQ134">
        <f>CQ$2*EXP(- CQ$1 * ($B134*_c+'Input spectra'!$Q133))</f>
        <v>7.9643958208057972E-4</v>
      </c>
      <c r="CR134">
        <f>CR$2*EXP(- CR$1 * ($B134*_c+'Input spectra'!$Q133))</f>
        <v>5.1725120652554226E-4</v>
      </c>
      <c r="CS134">
        <f>CS$2*EXP(- CS$1 * ($B134*_c+'Input spectra'!$Q133))</f>
        <v>3.5818263055202674E-4</v>
      </c>
      <c r="CT134">
        <f>CT$2*EXP(- CT$1 * ($B134*_c+'Input spectra'!$Q133))</f>
        <v>2.4914947233834687E-4</v>
      </c>
      <c r="CU134">
        <f>CU$2*EXP(- CU$1 * ($B134*_c+'Input spectra'!$Q133))</f>
        <v>1.7010490960410623E-4</v>
      </c>
      <c r="CV134">
        <f>CV$2*EXP(- CV$1 * ($B134*_c+'Input spectra'!$Q133))</f>
        <v>1.1180797412064276E-4</v>
      </c>
      <c r="CW134">
        <f>CW$2*EXP(- CW$1 * ($B134*_c+'Input spectra'!$Q133))</f>
        <v>6.9042511948644184E-5</v>
      </c>
      <c r="CX134">
        <f>CX$2*EXP(- CX$1 * ($B134*_c+'Input spectra'!$Q133))</f>
        <v>3.8496949098108297E-5</v>
      </c>
      <c r="CY134">
        <f>CY$2*EXP(- CY$1 * ($B134*_c+'Input spectra'!$Q133))</f>
        <v>1.7898963734650657E-5</v>
      </c>
      <c r="CZ134">
        <f>CZ$2*EXP(- CZ$1 * ($B134*_c+'Input spectra'!$Q133))</f>
        <v>5.6005251846631428E-6</v>
      </c>
      <c r="DA134">
        <f>DA$2*EXP(- DA$1 * ($B134*_c+'Input spectra'!$Q133))</f>
        <v>3.5571876954278209E-7</v>
      </c>
      <c r="DB134">
        <f>DB$2*EXP(- DB$1 * ($B134*_c+'Input spectra'!$Q133))</f>
        <v>0</v>
      </c>
      <c r="DC134">
        <f>DC$2*EXP(- DC$1 * ($B134*_c+'Input spectra'!$Q133))</f>
        <v>0</v>
      </c>
      <c r="DD134">
        <f>DD$2*EXP(- DD$1 * ($B134*_c+'Input spectra'!$Q133))</f>
        <v>0</v>
      </c>
      <c r="DE134">
        <f>DE$2*EXP(- DE$1 * ($B134*_c+'Input spectra'!$Q133))</f>
        <v>0</v>
      </c>
      <c r="DF134">
        <f>DF$2*EXP(- DF$1 * ($B134*_c+'Input spectra'!$Q133))</f>
        <v>0</v>
      </c>
      <c r="DG134">
        <f>DG$2*EXP(- DG$1 * ($B134*_c+'Input spectra'!$Q133))</f>
        <v>0</v>
      </c>
      <c r="DH134">
        <f>DH$2*EXP(- DH$1 * ($B134*_c+'Input spectra'!$Q133))</f>
        <v>0</v>
      </c>
      <c r="DI134">
        <f>DI$2*EXP(- DI$1 * ($B134*_c+'Input spectra'!$Q133))</f>
        <v>0</v>
      </c>
      <c r="DJ134">
        <f>DJ$2*EXP(- DJ$1 * ($B134*_c+'Input spectra'!$Q133))</f>
        <v>0</v>
      </c>
      <c r="DK134">
        <f>DK$2*EXP(- DK$1 * ($B134*_c+'Input spectra'!$Q133))</f>
        <v>0</v>
      </c>
      <c r="DL134">
        <f>DL$2*EXP(- DL$1 * ($B134*_c+'Input spectra'!$Q133))</f>
        <v>0</v>
      </c>
      <c r="DM134">
        <f>DM$2*EXP(- DM$1 * ($B134*_c+'Input spectra'!$Q133))</f>
        <v>0</v>
      </c>
      <c r="DN134">
        <f>DN$2*EXP(- DN$1 * ($B134*_c+'Input spectra'!$Q133))</f>
        <v>0</v>
      </c>
      <c r="DO134">
        <f>DO$2*EXP(- DO$1 * ($B134*_c+'Input spectra'!$Q133))</f>
        <v>0</v>
      </c>
      <c r="DP134">
        <f>DP$2*EXP(- DP$1 * ($B134*_c+'Input spectra'!$Q133))</f>
        <v>0</v>
      </c>
      <c r="DQ134">
        <f>DQ$2*EXP(- DQ$1 * ($B134*_c+'Input spectra'!$Q133))</f>
        <v>0</v>
      </c>
      <c r="DR134">
        <f>DR$2*EXP(- DR$1 * ($B134*_c+'Input spectra'!$Q133))</f>
        <v>0</v>
      </c>
      <c r="DS134">
        <f>DS$2*EXP(- DS$1 * ($B134*_c+'Input spectra'!$Q133))</f>
        <v>0</v>
      </c>
      <c r="DT134">
        <f>DT$2*EXP(- DT$1 * ($B134*_c+'Input spectra'!$Q133))</f>
        <v>0</v>
      </c>
      <c r="DU134">
        <f>DU$2*EXP(- DU$1 * ($B134*_c+'Input spectra'!$Q133))</f>
        <v>0</v>
      </c>
      <c r="DV134">
        <f>DV$2*EXP(- DV$1 * ($B134*_c+'Input spectra'!$Q133))</f>
        <v>0</v>
      </c>
      <c r="DW134">
        <f>DW$2*EXP(- DW$1 * ($B134*_c+'Input spectra'!$Q133))</f>
        <v>0</v>
      </c>
      <c r="DX134">
        <f>DX$2*EXP(- DX$1 * ($B134*_c+'Input spectra'!$Q133))</f>
        <v>0</v>
      </c>
      <c r="DY134">
        <f>DY$2*EXP(- DY$1 * ($B134*_c+'Input spectra'!$Q133))</f>
        <v>0</v>
      </c>
      <c r="DZ134">
        <f>DZ$2*EXP(- DZ$1 * ($B134*_c+'Input spectra'!$Q133))</f>
        <v>0</v>
      </c>
      <c r="EA134">
        <f>EA$2*EXP(- EA$1 * ($B134*_c+'Input spectra'!$Q133))</f>
        <v>0</v>
      </c>
      <c r="EB134">
        <f>EB$2*EXP(- EB$1 * ($B134*_c+'Input spectra'!$Q133))</f>
        <v>0</v>
      </c>
      <c r="EC134">
        <f>EC$2*EXP(- EC$1 * ($B134*_c+'Input spectra'!$Q133))</f>
        <v>0</v>
      </c>
      <c r="ED134">
        <f>ED$2*EXP(- ED$1 * ($B134*_c+'Input spectra'!$Q133))</f>
        <v>0</v>
      </c>
      <c r="EE134">
        <f>EE$2*EXP(- EE$1 * ($B134*_c+'Input spectra'!$Q133))</f>
        <v>0</v>
      </c>
      <c r="EF134">
        <f>EF$2*EXP(- EF$1 * ($B134*_c+'Input spectra'!$Q133))</f>
        <v>0</v>
      </c>
      <c r="EG134">
        <f>EG$2*EXP(- EG$1 * ($B134*_c+'Input spectra'!$Q133))</f>
        <v>0</v>
      </c>
      <c r="EH134">
        <f>EH$2*EXP(- EH$1 * ($B134*_c+'Input spectra'!$Q133))</f>
        <v>0</v>
      </c>
      <c r="EI134">
        <f>EI$2*EXP(- EI$1 * ($B134*_c+'Input spectra'!$Q133))</f>
        <v>0</v>
      </c>
      <c r="EJ134">
        <f>EJ$2*EXP(- EJ$1 * ($B134*_c+'Input spectra'!$Q133))</f>
        <v>0</v>
      </c>
      <c r="EK134">
        <f>EK$2*EXP(- EK$1 * ($B134*_c+'Input spectra'!$Q133))</f>
        <v>0</v>
      </c>
      <c r="EL134">
        <f>EL$2*EXP(- EL$1 * ($B134*_c+'Input spectra'!$Q133))</f>
        <v>0</v>
      </c>
      <c r="EM134">
        <f>EM$2*EXP(- EM$1 * ($B134*_c+'Input spectra'!$Q133))</f>
        <v>0</v>
      </c>
      <c r="EN134">
        <f>EN$2*EXP(- EN$1 * ($B134*_c+'Input spectra'!$Q133))</f>
        <v>0</v>
      </c>
      <c r="EO134">
        <f>EO$2*EXP(- EO$1 * ($B134*_c+'Input spectra'!$Q133))</f>
        <v>0</v>
      </c>
      <c r="EP134">
        <f>EP$2*EXP(- EP$1 * ($B134*_c+'Input spectra'!$Q133))</f>
        <v>0</v>
      </c>
      <c r="EQ134">
        <f>EQ$2*EXP(- EQ$1 * ($B134*_c+'Input spectra'!$Q133))</f>
        <v>0</v>
      </c>
      <c r="ER134">
        <f>ER$2*EXP(- ER$1 * ($B134*_c+'Input spectra'!$Q133))</f>
        <v>0</v>
      </c>
      <c r="ES134">
        <f>ES$2*EXP(- ES$1 * ($B134*_c+'Input spectra'!$Q133))</f>
        <v>0</v>
      </c>
      <c r="ET134">
        <f>ET$2*EXP(- ET$1 * ($B134*_c+'Input spectra'!$Q133))</f>
        <v>0</v>
      </c>
      <c r="EU134">
        <f>EU$2*EXP(- EU$1 * ($B134*_c+'Input spectra'!$Q133))</f>
        <v>0</v>
      </c>
      <c r="EV134">
        <f>EV$2*EXP(- EV$1 * ($B134*_c+'Input spectra'!$Q133))</f>
        <v>0</v>
      </c>
      <c r="EW134">
        <f>EW$2*EXP(- EW$1 * ($B134*_c+'Input spectra'!$Q133))</f>
        <v>0</v>
      </c>
      <c r="EY134">
        <f t="shared" si="2"/>
        <v>0.87907174537276089</v>
      </c>
      <c r="FB134">
        <f>(1-EXP(-(B134*_c+'Input spectra'!$Q133)*_t))/2</f>
        <v>1.1201182511694219E-2</v>
      </c>
      <c r="FC134">
        <f>LN(1-FB134)/(-(B134*_c+'Input spectra'!$Q133))</f>
        <v>0.24858396092643573</v>
      </c>
    </row>
    <row r="135" spans="1:159" x14ac:dyDescent="0.25">
      <c r="A135">
        <v>940</v>
      </c>
      <c r="B135">
        <f>'Input spectra'!B134</f>
        <v>0</v>
      </c>
      <c r="C135">
        <f>C$2*EXP(- C$1 * ($B135*_c+'Input spectra'!$Q134))</f>
        <v>2.0653927966864227E-2</v>
      </c>
      <c r="D135">
        <f>D$2*EXP(- D$1 * ($B135*_c+'Input spectra'!$Q134))</f>
        <v>2.0410921854701874E-2</v>
      </c>
      <c r="E135">
        <f>E$2*EXP(- E$1 * ($B135*_c+'Input spectra'!$Q134))</f>
        <v>2.0169689335045964E-2</v>
      </c>
      <c r="F135">
        <f>F$2*EXP(- F$1 * ($B135*_c+'Input spectra'!$Q134))</f>
        <v>1.9930219344815547E-2</v>
      </c>
      <c r="G135">
        <f>G$2*EXP(- G$1 * ($B135*_c+'Input spectra'!$Q134))</f>
        <v>1.9692500884679946E-2</v>
      </c>
      <c r="H135">
        <f>H$2*EXP(- H$1 * ($B135*_c+'Input spectra'!$Q134))</f>
        <v>1.9456523018708621E-2</v>
      </c>
      <c r="I135">
        <f>I$2*EXP(- I$1 * ($B135*_c+'Input spectra'!$Q134))</f>
        <v>1.9222274874022862E-2</v>
      </c>
      <c r="J135">
        <f>J$2*EXP(- J$1 * ($B135*_c+'Input spectra'!$Q134))</f>
        <v>1.8989745640449321E-2</v>
      </c>
      <c r="K135">
        <f>K$2*EXP(- K$1 * ($B135*_c+'Input spectra'!$Q134))</f>
        <v>1.8758924570175421E-2</v>
      </c>
      <c r="L135">
        <f>L$2*EXP(- L$1 * ($B135*_c+'Input spectra'!$Q134))</f>
        <v>1.8529800977406564E-2</v>
      </c>
      <c r="M135">
        <f>M$2*EXP(- M$1 * ($B135*_c+'Input spectra'!$Q134))</f>
        <v>1.8302364238025198E-2</v>
      </c>
      <c r="N135">
        <f>N$2*EXP(- N$1 * ($B135*_c+'Input spectra'!$Q134))</f>
        <v>1.8076603789251657E-2</v>
      </c>
      <c r="O135">
        <f>O$2*EXP(- O$1 * ($B135*_c+'Input spectra'!$Q134))</f>
        <v>1.7852509129306852E-2</v>
      </c>
      <c r="P135">
        <f>P$2*EXP(- P$1 * ($B135*_c+'Input spectra'!$Q134))</f>
        <v>1.7630069817076731E-2</v>
      </c>
      <c r="Q135">
        <f>Q$2*EXP(- Q$1 * ($B135*_c+'Input spectra'!$Q134))</f>
        <v>1.7409275471778504E-2</v>
      </c>
      <c r="R135">
        <f>R$2*EXP(- R$1 * ($B135*_c+'Input spectra'!$Q134))</f>
        <v>1.719011577262871E-2</v>
      </c>
      <c r="S135">
        <f>S$2*EXP(- S$1 * ($B135*_c+'Input spectra'!$Q134))</f>
        <v>1.6972580458512999E-2</v>
      </c>
      <c r="T135">
        <f>T$2*EXP(- T$1 * ($B135*_c+'Input spectra'!$Q134))</f>
        <v>1.6756659327657668E-2</v>
      </c>
      <c r="U135">
        <f>U$2*EXP(- U$1 * ($B135*_c+'Input spectra'!$Q134))</f>
        <v>1.6542342237302988E-2</v>
      </c>
      <c r="V135">
        <f>V$2*EXP(- V$1 * ($B135*_c+'Input spectra'!$Q134))</f>
        <v>1.632961910337824E-2</v>
      </c>
      <c r="W135">
        <f>W$2*EXP(- W$1 * ($B135*_c+'Input spectra'!$Q134))</f>
        <v>1.6118479900178499E-2</v>
      </c>
      <c r="X135">
        <f>X$2*EXP(- X$1 * ($B135*_c+'Input spectra'!$Q134))</f>
        <v>1.5908914660043117E-2</v>
      </c>
      <c r="Y135">
        <f>Y$2*EXP(- Y$1 * ($B135*_c+'Input spectra'!$Q134))</f>
        <v>1.5700913473035955E-2</v>
      </c>
      <c r="Z135">
        <f>Z$2*EXP(- Z$1 * ($B135*_c+'Input spectra'!$Q134))</f>
        <v>1.5494466486627272E-2</v>
      </c>
      <c r="AA135">
        <f>AA$2*EXP(- AA$1 * ($B135*_c+'Input spectra'!$Q134))</f>
        <v>1.5289563905377373E-2</v>
      </c>
      <c r="AB135">
        <f>AB$2*EXP(- AB$1 * ($B135*_c+'Input spectra'!$Q134))</f>
        <v>1.5086195990621894E-2</v>
      </c>
      <c r="AC135">
        <f>AC$2*EXP(- AC$1 * ($B135*_c+'Input spectra'!$Q134))</f>
        <v>1.4884353060158751E-2</v>
      </c>
      <c r="AD135">
        <f>AD$2*EXP(- AD$1 * ($B135*_c+'Input spectra'!$Q134))</f>
        <v>1.4684025487936831E-2</v>
      </c>
      <c r="AE135">
        <f>AE$2*EXP(- AE$1 * ($B135*_c+'Input spectra'!$Q134))</f>
        <v>1.4485203703746286E-2</v>
      </c>
      <c r="AF135">
        <f>AF$2*EXP(- AF$1 * ($B135*_c+'Input spectra'!$Q134))</f>
        <v>1.4287878192910462E-2</v>
      </c>
      <c r="AG135">
        <f>AG$2*EXP(- AG$1 * ($B135*_c+'Input spectra'!$Q134))</f>
        <v>1.4092039495979548E-2</v>
      </c>
      <c r="AH135">
        <f>AH$2*EXP(- AH$1 * ($B135*_c+'Input spectra'!$Q134))</f>
        <v>1.3897678208425778E-2</v>
      </c>
      <c r="AI135">
        <f>AI$2*EXP(- AI$1 * ($B135*_c+'Input spectra'!$Q134))</f>
        <v>1.370478498034032E-2</v>
      </c>
      <c r="AJ135">
        <f>AJ$2*EXP(- AJ$1 * ($B135*_c+'Input spectra'!$Q134))</f>
        <v>1.3513350516131735E-2</v>
      </c>
      <c r="AK135">
        <f>AK$2*EXP(- AK$1 * ($B135*_c+'Input spectra'!$Q134))</f>
        <v>1.3323365574226084E-2</v>
      </c>
      <c r="AL135">
        <f>AL$2*EXP(- AL$1 * ($B135*_c+'Input spectra'!$Q134))</f>
        <v>1.3134820966768615E-2</v>
      </c>
      <c r="AM135">
        <f>AM$2*EXP(- AM$1 * ($B135*_c+'Input spectra'!$Q134))</f>
        <v>1.2947707559327044E-2</v>
      </c>
      <c r="AN135">
        <f>AN$2*EXP(- AN$1 * ($B135*_c+'Input spectra'!$Q134))</f>
        <v>1.2762016270596435E-2</v>
      </c>
      <c r="AO135">
        <f>AO$2*EXP(- AO$1 * ($B135*_c+'Input spectra'!$Q134))</f>
        <v>1.2577738072105634E-2</v>
      </c>
      <c r="AP135">
        <f>AP$2*EXP(- AP$1 * ($B135*_c+'Input spectra'!$Q134))</f>
        <v>1.2394863987925277E-2</v>
      </c>
      <c r="AQ135">
        <f>AQ$2*EXP(- AQ$1 * ($B135*_c+'Input spectra'!$Q134))</f>
        <v>1.2213385094377388E-2</v>
      </c>
      <c r="AR135">
        <f>AR$2*EXP(- AR$1 * ($B135*_c+'Input spectra'!$Q134))</f>
        <v>1.2033292519746483E-2</v>
      </c>
      <c r="AS135">
        <f>AS$2*EXP(- AS$1 * ($B135*_c+'Input spectra'!$Q134))</f>
        <v>1.1854577443992225E-2</v>
      </c>
      <c r="AT135">
        <f>AT$2*EXP(- AT$1 * ($B135*_c+'Input spectra'!$Q134))</f>
        <v>1.1677231098463669E-2</v>
      </c>
      <c r="AU135">
        <f>AU$2*EXP(- AU$1 * ($B135*_c+'Input spectra'!$Q134))</f>
        <v>1.1501244765614951E-2</v>
      </c>
      <c r="AV135">
        <f>AV$2*EXP(- AV$1 * ($B135*_c+'Input spectra'!$Q134))</f>
        <v>1.1326609778722563E-2</v>
      </c>
      <c r="AW135">
        <f>AW$2*EXP(- AW$1 * ($B135*_c+'Input spectra'!$Q134))</f>
        <v>1.0068062127487143E-2</v>
      </c>
      <c r="AX135">
        <f>AX$2*EXP(- AX$1 * ($B135*_c+'Input spectra'!$Q134))</f>
        <v>8.6024473190046621E-3</v>
      </c>
      <c r="AY135">
        <f>AY$2*EXP(- AY$1 * ($B135*_c+'Input spectra'!$Q134))</f>
        <v>7.7434270585174337E-3</v>
      </c>
      <c r="AZ135">
        <f>AZ$2*EXP(- AZ$1 * ($B135*_c+'Input spectra'!$Q134))</f>
        <v>7.0927750971424572E-3</v>
      </c>
      <c r="BA135">
        <f>BA$2*EXP(- BA$1 * ($B135*_c+'Input spectra'!$Q134))</f>
        <v>6.5611535239108619E-3</v>
      </c>
      <c r="BB135">
        <f>BB$2*EXP(- BB$1 * ($B135*_c+'Input spectra'!$Q134))</f>
        <v>6.1098379247797518E-3</v>
      </c>
      <c r="BC135">
        <f>BC$2*EXP(- BC$1 * ($B135*_c+'Input spectra'!$Q134))</f>
        <v>5.7176100898464702E-3</v>
      </c>
      <c r="BD135">
        <f>BD$2*EXP(- BD$1 * ($B135*_c+'Input spectra'!$Q134))</f>
        <v>5.3712429244745152E-3</v>
      </c>
      <c r="BE135">
        <f>BE$2*EXP(- BE$1 * ($B135*_c+'Input spectra'!$Q134))</f>
        <v>5.0617807815738214E-3</v>
      </c>
      <c r="BF135">
        <f>BF$2*EXP(- BF$1 * ($B135*_c+'Input spectra'!$Q134))</f>
        <v>4.7828011301267086E-3</v>
      </c>
      <c r="BG135">
        <f>BG$2*EXP(- BG$1 * ($B135*_c+'Input spectra'!$Q134))</f>
        <v>4.5294991111607275E-3</v>
      </c>
      <c r="BH135">
        <f>BH$2*EXP(- BH$1 * ($B135*_c+'Input spectra'!$Q134))</f>
        <v>4.2981619574148271E-3</v>
      </c>
      <c r="BI135">
        <f>BI$2*EXP(- BI$1 * ($B135*_c+'Input spectra'!$Q134))</f>
        <v>4.0858467625620584E-3</v>
      </c>
      <c r="BJ135">
        <f>BJ$2*EXP(- BJ$1 * ($B135*_c+'Input spectra'!$Q134))</f>
        <v>3.8901724324117981E-3</v>
      </c>
      <c r="BK135">
        <f>BK$2*EXP(- BK$1 * ($B135*_c+'Input spectra'!$Q134))</f>
        <v>3.7091796157062221E-3</v>
      </c>
      <c r="BL135">
        <f>BL$2*EXP(- BL$1 * ($B135*_c+'Input spectra'!$Q134))</f>
        <v>3.5412330851749829E-3</v>
      </c>
      <c r="BM135">
        <f>BM$2*EXP(- BM$1 * ($B135*_c+'Input spectra'!$Q134))</f>
        <v>3.3849516998396023E-3</v>
      </c>
      <c r="BN135">
        <f>BN$2*EXP(- BN$1 * ($B135*_c+'Input spectra'!$Q134))</f>
        <v>3.239156898922423E-3</v>
      </c>
      <c r="BO135">
        <f>BO$2*EXP(- BO$1 * ($B135*_c+'Input spectra'!$Q134))</f>
        <v>3.1028340098896256E-3</v>
      </c>
      <c r="BP135">
        <f>BP$2*EXP(- BP$1 * ($B135*_c+'Input spectra'!$Q134))</f>
        <v>2.9751026404200116E-3</v>
      </c>
      <c r="BQ135">
        <f>BQ$2*EXP(- BQ$1 * ($B135*_c+'Input spectra'!$Q134))</f>
        <v>2.8551936516339176E-3</v>
      </c>
      <c r="BR135">
        <f>BR$2*EXP(- BR$1 * ($B135*_c+'Input spectra'!$Q134))</f>
        <v>2.7424309917725453E-3</v>
      </c>
      <c r="BS135">
        <f>BS$2*EXP(- BS$1 * ($B135*_c+'Input spectra'!$Q134))</f>
        <v>2.6362171811247694E-3</v>
      </c>
      <c r="BT135">
        <f>BT$2*EXP(- BT$1 * ($B135*_c+'Input spectra'!$Q134))</f>
        <v>2.5360215818839077E-3</v>
      </c>
      <c r="BU135">
        <f>BU$2*EXP(- BU$1 * ($B135*_c+'Input spectra'!$Q134))</f>
        <v>2.4413708213967241E-3</v>
      </c>
      <c r="BV135">
        <f>BV$2*EXP(- BV$1 * ($B135*_c+'Input spectra'!$Q134))</f>
        <v>2.3518409011504923E-3</v>
      </c>
      <c r="BW135">
        <f>BW$2*EXP(- BW$1 * ($B135*_c+'Input spectra'!$Q134))</f>
        <v>2.2670506402492942E-3</v>
      </c>
      <c r="BX135">
        <f>BX$2*EXP(- BX$1 * ($B135*_c+'Input spectra'!$Q134))</f>
        <v>2.1866561861309921E-3</v>
      </c>
      <c r="BY135">
        <f>BY$2*EXP(- BY$1 * ($B135*_c+'Input spectra'!$Q134))</f>
        <v>2.110346386774182E-3</v>
      </c>
      <c r="BZ135">
        <f>BZ$2*EXP(- BZ$1 * ($B135*_c+'Input spectra'!$Q134))</f>
        <v>2.0378388642672799E-3</v>
      </c>
      <c r="CA135">
        <f>CA$2*EXP(- CA$1 * ($B135*_c+'Input spectra'!$Q134))</f>
        <v>1.9688766638718234E-3</v>
      </c>
      <c r="CB135">
        <f>CB$2*EXP(- CB$1 * ($B135*_c+'Input spectra'!$Q134))</f>
        <v>1.9032253787292462E-3</v>
      </c>
      <c r="CC135">
        <f>CC$2*EXP(- CC$1 * ($B135*_c+'Input spectra'!$Q134))</f>
        <v>1.8406706703240296E-3</v>
      </c>
      <c r="CD135">
        <f>CD$2*EXP(- CD$1 * ($B135*_c+'Input spectra'!$Q134))</f>
        <v>1.7810161202828081E-3</v>
      </c>
      <c r="CE135">
        <f>CE$2*EXP(- CE$1 * ($B135*_c+'Input spectra'!$Q134))</f>
        <v>1.7240813611793726E-3</v>
      </c>
      <c r="CF135">
        <f>CF$2*EXP(- CF$1 * ($B135*_c+'Input spectra'!$Q134))</f>
        <v>1.6697004435456829E-3</v>
      </c>
      <c r="CG135">
        <f>CG$2*EXP(- CG$1 * ($B135*_c+'Input spectra'!$Q134))</f>
        <v>1.6177204038598991E-3</v>
      </c>
      <c r="CH135">
        <f>CH$2*EXP(- CH$1 * ($B135*_c+'Input spectra'!$Q134))</f>
        <v>1.5680000043407228E-3</v>
      </c>
      <c r="CI135">
        <f>CI$2*EXP(- CI$1 * ($B135*_c+'Input spectra'!$Q134))</f>
        <v>1.5204086202585524E-3</v>
      </c>
      <c r="CJ135">
        <f>CJ$2*EXP(- CJ$1 * ($B135*_c+'Input spectra'!$Q134))</f>
        <v>1.4748252544320016E-3</v>
      </c>
      <c r="CK135">
        <f>CK$2*EXP(- CK$1 * ($B135*_c+'Input spectra'!$Q134))</f>
        <v>1.431137661807295E-3</v>
      </c>
      <c r="CL135">
        <f>CL$2*EXP(- CL$1 * ($B135*_c+'Input spectra'!$Q134))</f>
        <v>1.3892415696672156E-3</v>
      </c>
      <c r="CM135">
        <f>CM$2*EXP(- CM$1 * ($B135*_c+'Input spectra'!$Q134))</f>
        <v>1.3490399812014413E-3</v>
      </c>
      <c r="CN135">
        <f>CN$2*EXP(- CN$1 * ($B135*_c+'Input spectra'!$Q134))</f>
        <v>1.3104425519817075E-3</v>
      </c>
      <c r="CO135">
        <f>CO$2*EXP(- CO$1 * ($B135*_c+'Input spectra'!$Q134))</f>
        <v>1.273365030394321E-3</v>
      </c>
      <c r="CP135">
        <f>CP$2*EXP(- CP$1 * ($B135*_c+'Input spectra'!$Q134))</f>
        <v>1.2377287543454359E-3</v>
      </c>
      <c r="CQ135">
        <f>CQ$2*EXP(- CQ$1 * ($B135*_c+'Input spectra'!$Q134))</f>
        <v>7.9682448242358146E-4</v>
      </c>
      <c r="CR135">
        <f>CR$2*EXP(- CR$1 * ($B135*_c+'Input spectra'!$Q134))</f>
        <v>5.1750389954005377E-4</v>
      </c>
      <c r="CS135">
        <f>CS$2*EXP(- CS$1 * ($B135*_c+'Input spectra'!$Q134))</f>
        <v>3.5835949571199027E-4</v>
      </c>
      <c r="CT135">
        <f>CT$2*EXP(- CT$1 * ($B135*_c+'Input spectra'!$Q134))</f>
        <v>2.4927380769185496E-4</v>
      </c>
      <c r="CU135">
        <f>CU$2*EXP(- CU$1 * ($B135*_c+'Input spectra'!$Q134))</f>
        <v>1.7019069241609931E-4</v>
      </c>
      <c r="CV135">
        <f>CV$2*EXP(- CV$1 * ($B135*_c+'Input spectra'!$Q134))</f>
        <v>1.1186494564635709E-4</v>
      </c>
      <c r="CW135">
        <f>CW$2*EXP(- CW$1 * ($B135*_c+'Input spectra'!$Q134))</f>
        <v>6.907805519873754E-5</v>
      </c>
      <c r="CX135">
        <f>CX$2*EXP(- CX$1 * ($B135*_c+'Input spectra'!$Q134))</f>
        <v>3.8516969699817936E-5</v>
      </c>
      <c r="CY135">
        <f>CY$2*EXP(- CY$1 * ($B135*_c+'Input spectra'!$Q134))</f>
        <v>1.7908366262902879E-5</v>
      </c>
      <c r="CZ135">
        <f>CZ$2*EXP(- CZ$1 * ($B135*_c+'Input spectra'!$Q134))</f>
        <v>5.6034966319322893E-6</v>
      </c>
      <c r="DA135">
        <f>DA$2*EXP(- DA$1 * ($B135*_c+'Input spectra'!$Q134))</f>
        <v>3.5590937090187955E-7</v>
      </c>
      <c r="DB135">
        <f>DB$2*EXP(- DB$1 * ($B135*_c+'Input spectra'!$Q134))</f>
        <v>0</v>
      </c>
      <c r="DC135">
        <f>DC$2*EXP(- DC$1 * ($B135*_c+'Input spectra'!$Q134))</f>
        <v>0</v>
      </c>
      <c r="DD135">
        <f>DD$2*EXP(- DD$1 * ($B135*_c+'Input spectra'!$Q134))</f>
        <v>0</v>
      </c>
      <c r="DE135">
        <f>DE$2*EXP(- DE$1 * ($B135*_c+'Input spectra'!$Q134))</f>
        <v>0</v>
      </c>
      <c r="DF135">
        <f>DF$2*EXP(- DF$1 * ($B135*_c+'Input spectra'!$Q134))</f>
        <v>0</v>
      </c>
      <c r="DG135">
        <f>DG$2*EXP(- DG$1 * ($B135*_c+'Input spectra'!$Q134))</f>
        <v>0</v>
      </c>
      <c r="DH135">
        <f>DH$2*EXP(- DH$1 * ($B135*_c+'Input spectra'!$Q134))</f>
        <v>0</v>
      </c>
      <c r="DI135">
        <f>DI$2*EXP(- DI$1 * ($B135*_c+'Input spectra'!$Q134))</f>
        <v>0</v>
      </c>
      <c r="DJ135">
        <f>DJ$2*EXP(- DJ$1 * ($B135*_c+'Input spectra'!$Q134))</f>
        <v>0</v>
      </c>
      <c r="DK135">
        <f>DK$2*EXP(- DK$1 * ($B135*_c+'Input spectra'!$Q134))</f>
        <v>0</v>
      </c>
      <c r="DL135">
        <f>DL$2*EXP(- DL$1 * ($B135*_c+'Input spectra'!$Q134))</f>
        <v>0</v>
      </c>
      <c r="DM135">
        <f>DM$2*EXP(- DM$1 * ($B135*_c+'Input spectra'!$Q134))</f>
        <v>0</v>
      </c>
      <c r="DN135">
        <f>DN$2*EXP(- DN$1 * ($B135*_c+'Input spectra'!$Q134))</f>
        <v>0</v>
      </c>
      <c r="DO135">
        <f>DO$2*EXP(- DO$1 * ($B135*_c+'Input spectra'!$Q134))</f>
        <v>0</v>
      </c>
      <c r="DP135">
        <f>DP$2*EXP(- DP$1 * ($B135*_c+'Input spectra'!$Q134))</f>
        <v>0</v>
      </c>
      <c r="DQ135">
        <f>DQ$2*EXP(- DQ$1 * ($B135*_c+'Input spectra'!$Q134))</f>
        <v>0</v>
      </c>
      <c r="DR135">
        <f>DR$2*EXP(- DR$1 * ($B135*_c+'Input spectra'!$Q134))</f>
        <v>0</v>
      </c>
      <c r="DS135">
        <f>DS$2*EXP(- DS$1 * ($B135*_c+'Input spectra'!$Q134))</f>
        <v>0</v>
      </c>
      <c r="DT135">
        <f>DT$2*EXP(- DT$1 * ($B135*_c+'Input spectra'!$Q134))</f>
        <v>0</v>
      </c>
      <c r="DU135">
        <f>DU$2*EXP(- DU$1 * ($B135*_c+'Input spectra'!$Q134))</f>
        <v>0</v>
      </c>
      <c r="DV135">
        <f>DV$2*EXP(- DV$1 * ($B135*_c+'Input spectra'!$Q134))</f>
        <v>0</v>
      </c>
      <c r="DW135">
        <f>DW$2*EXP(- DW$1 * ($B135*_c+'Input spectra'!$Q134))</f>
        <v>0</v>
      </c>
      <c r="DX135">
        <f>DX$2*EXP(- DX$1 * ($B135*_c+'Input spectra'!$Q134))</f>
        <v>0</v>
      </c>
      <c r="DY135">
        <f>DY$2*EXP(- DY$1 * ($B135*_c+'Input spectra'!$Q134))</f>
        <v>0</v>
      </c>
      <c r="DZ135">
        <f>DZ$2*EXP(- DZ$1 * ($B135*_c+'Input spectra'!$Q134))</f>
        <v>0</v>
      </c>
      <c r="EA135">
        <f>EA$2*EXP(- EA$1 * ($B135*_c+'Input spectra'!$Q134))</f>
        <v>0</v>
      </c>
      <c r="EB135">
        <f>EB$2*EXP(- EB$1 * ($B135*_c+'Input spectra'!$Q134))</f>
        <v>0</v>
      </c>
      <c r="EC135">
        <f>EC$2*EXP(- EC$1 * ($B135*_c+'Input spectra'!$Q134))</f>
        <v>0</v>
      </c>
      <c r="ED135">
        <f>ED$2*EXP(- ED$1 * ($B135*_c+'Input spectra'!$Q134))</f>
        <v>0</v>
      </c>
      <c r="EE135">
        <f>EE$2*EXP(- EE$1 * ($B135*_c+'Input spectra'!$Q134))</f>
        <v>0</v>
      </c>
      <c r="EF135">
        <f>EF$2*EXP(- EF$1 * ($B135*_c+'Input spectra'!$Q134))</f>
        <v>0</v>
      </c>
      <c r="EG135">
        <f>EG$2*EXP(- EG$1 * ($B135*_c+'Input spectra'!$Q134))</f>
        <v>0</v>
      </c>
      <c r="EH135">
        <f>EH$2*EXP(- EH$1 * ($B135*_c+'Input spectra'!$Q134))</f>
        <v>0</v>
      </c>
      <c r="EI135">
        <f>EI$2*EXP(- EI$1 * ($B135*_c+'Input spectra'!$Q134))</f>
        <v>0</v>
      </c>
      <c r="EJ135">
        <f>EJ$2*EXP(- EJ$1 * ($B135*_c+'Input spectra'!$Q134))</f>
        <v>0</v>
      </c>
      <c r="EK135">
        <f>EK$2*EXP(- EK$1 * ($B135*_c+'Input spectra'!$Q134))</f>
        <v>0</v>
      </c>
      <c r="EL135">
        <f>EL$2*EXP(- EL$1 * ($B135*_c+'Input spectra'!$Q134))</f>
        <v>0</v>
      </c>
      <c r="EM135">
        <f>EM$2*EXP(- EM$1 * ($B135*_c+'Input spectra'!$Q134))</f>
        <v>0</v>
      </c>
      <c r="EN135">
        <f>EN$2*EXP(- EN$1 * ($B135*_c+'Input spectra'!$Q134))</f>
        <v>0</v>
      </c>
      <c r="EO135">
        <f>EO$2*EXP(- EO$1 * ($B135*_c+'Input spectra'!$Q134))</f>
        <v>0</v>
      </c>
      <c r="EP135">
        <f>EP$2*EXP(- EP$1 * ($B135*_c+'Input spectra'!$Q134))</f>
        <v>0</v>
      </c>
      <c r="EQ135">
        <f>EQ$2*EXP(- EQ$1 * ($B135*_c+'Input spectra'!$Q134))</f>
        <v>0</v>
      </c>
      <c r="ER135">
        <f>ER$2*EXP(- ER$1 * ($B135*_c+'Input spectra'!$Q134))</f>
        <v>0</v>
      </c>
      <c r="ES135">
        <f>ES$2*EXP(- ES$1 * ($B135*_c+'Input spectra'!$Q134))</f>
        <v>0</v>
      </c>
      <c r="ET135">
        <f>ET$2*EXP(- ET$1 * ($B135*_c+'Input spectra'!$Q134))</f>
        <v>0</v>
      </c>
      <c r="EU135">
        <f>EU$2*EXP(- EU$1 * ($B135*_c+'Input spectra'!$Q134))</f>
        <v>0</v>
      </c>
      <c r="EV135">
        <f>EV$2*EXP(- EV$1 * ($B135*_c+'Input spectra'!$Q134))</f>
        <v>0</v>
      </c>
      <c r="EW135">
        <f>EW$2*EXP(- EW$1 * ($B135*_c+'Input spectra'!$Q134))</f>
        <v>0</v>
      </c>
      <c r="EY135">
        <f t="shared" si="2"/>
        <v>0.8791985729927364</v>
      </c>
      <c r="FB135">
        <f>(1-EXP(-(B135*_c+'Input spectra'!$Q134)*_t))/2</f>
        <v>1.1188347136537047E-2</v>
      </c>
      <c r="FC135">
        <f>LN(1-FB135)/(-(B135*_c+'Input spectra'!$Q134))</f>
        <v>0.24858560198810142</v>
      </c>
    </row>
    <row r="136" spans="1:159" x14ac:dyDescent="0.25">
      <c r="A136">
        <v>945</v>
      </c>
      <c r="B136">
        <f>'Input spectra'!B135</f>
        <v>0</v>
      </c>
      <c r="C136">
        <f>C$2*EXP(- C$1 * ($B136*_c+'Input spectra'!$Q135))</f>
        <v>2.0653927966864227E-2</v>
      </c>
      <c r="D136">
        <f>D$2*EXP(- D$1 * ($B136*_c+'Input spectra'!$Q135))</f>
        <v>2.0411029047713896E-2</v>
      </c>
      <c r="E136">
        <f>E$2*EXP(- E$1 * ($B136*_c+'Input spectra'!$Q135))</f>
        <v>2.0169901187841646E-2</v>
      </c>
      <c r="F136">
        <f>F$2*EXP(- F$1 * ($B136*_c+'Input spectra'!$Q135))</f>
        <v>1.9930533351915785E-2</v>
      </c>
      <c r="G136">
        <f>G$2*EXP(- G$1 * ($B136*_c+'Input spectra'!$Q135))</f>
        <v>1.969291456812414E-2</v>
      </c>
      <c r="H136">
        <f>H$2*EXP(- H$1 * ($B136*_c+'Input spectra'!$Q135))</f>
        <v>1.9457033927825551E-2</v>
      </c>
      <c r="I136">
        <f>I$2*EXP(- I$1 * ($B136*_c+'Input spectra'!$Q135))</f>
        <v>1.9222880585203231E-2</v>
      </c>
      <c r="J136">
        <f>J$2*EXP(- J$1 * ($B136*_c+'Input spectra'!$Q135))</f>
        <v>1.8990443756919939E-2</v>
      </c>
      <c r="K136">
        <f>K$2*EXP(- K$1 * ($B136*_c+'Input spectra'!$Q135))</f>
        <v>1.8759712721775002E-2</v>
      </c>
      <c r="L136">
        <f>L$2*EXP(- L$1 * ($B136*_c+'Input spectra'!$Q135))</f>
        <v>1.8530676820363166E-2</v>
      </c>
      <c r="M136">
        <f>M$2*EXP(- M$1 * ($B136*_c+'Input spectra'!$Q135))</f>
        <v>1.8303325454735252E-2</v>
      </c>
      <c r="N136">
        <f>N$2*EXP(- N$1 * ($B136*_c+'Input spectra'!$Q135))</f>
        <v>1.8077648088060595E-2</v>
      </c>
      <c r="O136">
        <f>O$2*EXP(- O$1 * ($B136*_c+'Input spectra'!$Q135))</f>
        <v>1.785363424429133E-2</v>
      </c>
      <c r="P136">
        <f>P$2*EXP(- P$1 * ($B136*_c+'Input spectra'!$Q135))</f>
        <v>1.7631273507828425E-2</v>
      </c>
      <c r="Q136">
        <f>Q$2*EXP(- Q$1 * ($B136*_c+'Input spectra'!$Q135))</f>
        <v>1.7410555523189469E-2</v>
      </c>
      <c r="R136">
        <f>R$2*EXP(- R$1 * ($B136*_c+'Input spectra'!$Q135))</f>
        <v>1.7191469994678295E-2</v>
      </c>
      <c r="S136">
        <f>S$2*EXP(- S$1 * ($B136*_c+'Input spectra'!$Q135))</f>
        <v>1.6974006686056305E-2</v>
      </c>
      <c r="T136">
        <f>T$2*EXP(- T$1 * ($B136*_c+'Input spectra'!$Q135))</f>
        <v>1.6758155420215543E-2</v>
      </c>
      <c r="U136">
        <f>U$2*EXP(- U$1 * ($B136*_c+'Input spectra'!$Q135))</f>
        <v>1.6543906078853549E-2</v>
      </c>
      <c r="V136">
        <f>V$2*EXP(- V$1 * ($B136*_c+'Input spectra'!$Q135))</f>
        <v>1.6331248602149913E-2</v>
      </c>
      <c r="W136">
        <f>W$2*EXP(- W$1 * ($B136*_c+'Input spectra'!$Q135))</f>
        <v>1.6120172988444547E-2</v>
      </c>
      <c r="X136">
        <f>X$2*EXP(- X$1 * ($B136*_c+'Input spectra'!$Q135))</f>
        <v>1.5910669293917688E-2</v>
      </c>
      <c r="Y136">
        <f>Y$2*EXP(- Y$1 * ($B136*_c+'Input spectra'!$Q135))</f>
        <v>1.5702727632271579E-2</v>
      </c>
      <c r="Z136">
        <f>Z$2*EXP(- Z$1 * ($B136*_c+'Input spectra'!$Q135))</f>
        <v>1.5496338174413876E-2</v>
      </c>
      <c r="AA136">
        <f>AA$2*EXP(- AA$1 * ($B136*_c+'Input spectra'!$Q135))</f>
        <v>1.5291491148142728E-2</v>
      </c>
      <c r="AB136">
        <f>AB$2*EXP(- AB$1 * ($B136*_c+'Input spectra'!$Q135))</f>
        <v>1.508817683783352E-2</v>
      </c>
      <c r="AC136">
        <f>AC$2*EXP(- AC$1 * ($B136*_c+'Input spectra'!$Q135))</f>
        <v>1.4886385584127297E-2</v>
      </c>
      <c r="AD136">
        <f>AD$2*EXP(- AD$1 * ($B136*_c+'Input spectra'!$Q135))</f>
        <v>1.4686107783620856E-2</v>
      </c>
      <c r="AE136">
        <f>AE$2*EXP(- AE$1 * ($B136*_c+'Input spectra'!$Q135))</f>
        <v>1.4487333888558471E-2</v>
      </c>
      <c r="AF136">
        <f>AF$2*EXP(- AF$1 * ($B136*_c+'Input spectra'!$Q135))</f>
        <v>1.4290054406525273E-2</v>
      </c>
      <c r="AG136">
        <f>AG$2*EXP(- AG$1 * ($B136*_c+'Input spectra'!$Q135))</f>
        <v>1.4094259900142259E-2</v>
      </c>
      <c r="AH136">
        <f>AH$2*EXP(- AH$1 * ($B136*_c+'Input spectra'!$Q135))</f>
        <v>1.3899940986762931E-2</v>
      </c>
      <c r="AI136">
        <f>AI$2*EXP(- AI$1 * ($B136*_c+'Input spectra'!$Q135))</f>
        <v>1.3707088338171546E-2</v>
      </c>
      <c r="AJ136">
        <f>AJ$2*EXP(- AJ$1 * ($B136*_c+'Input spectra'!$Q135))</f>
        <v>1.351569268028297E-2</v>
      </c>
      <c r="AK136">
        <f>AK$2*EXP(- AK$1 * ($B136*_c+'Input spectra'!$Q135))</f>
        <v>1.3325744792844152E-2</v>
      </c>
      <c r="AL136">
        <f>AL$2*EXP(- AL$1 * ($B136*_c+'Input spectra'!$Q135))</f>
        <v>1.3137235509137179E-2</v>
      </c>
      <c r="AM136">
        <f>AM$2*EXP(- AM$1 * ($B136*_c+'Input spectra'!$Q135))</f>
        <v>1.2950155715683894E-2</v>
      </c>
      <c r="AN136">
        <f>AN$2*EXP(- AN$1 * ($B136*_c+'Input spectra'!$Q135))</f>
        <v>1.2764496351952124E-2</v>
      </c>
      <c r="AO136">
        <f>AO$2*EXP(- AO$1 * ($B136*_c+'Input spectra'!$Q135))</f>
        <v>1.2580248410063463E-2</v>
      </c>
      <c r="AP136">
        <f>AP$2*EXP(- AP$1 * ($B136*_c+'Input spectra'!$Q135))</f>
        <v>1.2397402934502588E-2</v>
      </c>
      <c r="AQ136">
        <f>AQ$2*EXP(- AQ$1 * ($B136*_c+'Input spectra'!$Q135))</f>
        <v>1.2215951021828176E-2</v>
      </c>
      <c r="AR136">
        <f>AR$2*EXP(- AR$1 * ($B136*_c+'Input spectra'!$Q135))</f>
        <v>1.2035883820385325E-2</v>
      </c>
      <c r="AS136">
        <f>AS$2*EXP(- AS$1 * ($B136*_c+'Input spectra'!$Q135))</f>
        <v>1.1857192530019503E-2</v>
      </c>
      <c r="AT136">
        <f>AT$2*EXP(- AT$1 * ($B136*_c+'Input spectra'!$Q135))</f>
        <v>1.1679868401792077E-2</v>
      </c>
      <c r="AU136">
        <f>AU$2*EXP(- AU$1 * ($B136*_c+'Input spectra'!$Q135))</f>
        <v>1.1503902737697287E-2</v>
      </c>
      <c r="AV136">
        <f>AV$2*EXP(- AV$1 * ($B136*_c+'Input spectra'!$Q135))</f>
        <v>1.1329286890380803E-2</v>
      </c>
      <c r="AW136">
        <f>AW$2*EXP(- AW$1 * ($B136*_c+'Input spectra'!$Q135))</f>
        <v>1.007049466133428E-2</v>
      </c>
      <c r="AX136">
        <f>AX$2*EXP(- AX$1 * ($B136*_c+'Input spectra'!$Q135))</f>
        <v>8.6045709360056538E-3</v>
      </c>
      <c r="AY136">
        <f>AY$2*EXP(- AY$1 * ($B136*_c+'Input spectra'!$Q135))</f>
        <v>7.7453792926580455E-3</v>
      </c>
      <c r="AZ136">
        <f>AZ$2*EXP(- AZ$1 * ($B136*_c+'Input spectra'!$Q135))</f>
        <v>7.0946005510179877E-3</v>
      </c>
      <c r="BA136">
        <f>BA$2*EXP(- BA$1 * ($B136*_c+'Input spectra'!$Q135))</f>
        <v>6.5628766217565148E-3</v>
      </c>
      <c r="BB136">
        <f>BB$2*EXP(- BB$1 * ($B136*_c+'Input spectra'!$Q135))</f>
        <v>6.1114745933467307E-3</v>
      </c>
      <c r="BC136">
        <f>BC$2*EXP(- BC$1 * ($B136*_c+'Input spectra'!$Q135))</f>
        <v>5.7191717261453508E-3</v>
      </c>
      <c r="BD136">
        <f>BD$2*EXP(- BD$1 * ($B136*_c+'Input spectra'!$Q135))</f>
        <v>5.3727381745078346E-3</v>
      </c>
      <c r="BE136">
        <f>BE$2*EXP(- BE$1 * ($B136*_c+'Input spectra'!$Q135))</f>
        <v>5.0632164739341503E-3</v>
      </c>
      <c r="BF136">
        <f>BF$2*EXP(- BF$1 * ($B136*_c+'Input spectra'!$Q135))</f>
        <v>4.7841828196042062E-3</v>
      </c>
      <c r="BG136">
        <f>BG$2*EXP(- BG$1 * ($B136*_c+'Input spectra'!$Q135))</f>
        <v>4.5308314196148445E-3</v>
      </c>
      <c r="BH136">
        <f>BH$2*EXP(- BH$1 * ($B136*_c+'Input spectra'!$Q135))</f>
        <v>4.2994487997793495E-3</v>
      </c>
      <c r="BI136">
        <f>BI$2*EXP(- BI$1 * ($B136*_c+'Input spectra'!$Q135))</f>
        <v>4.0870915033677348E-3</v>
      </c>
      <c r="BJ136">
        <f>BJ$2*EXP(- BJ$1 * ($B136*_c+'Input spectra'!$Q135))</f>
        <v>3.8913779980552909E-3</v>
      </c>
      <c r="BK136">
        <f>BK$2*EXP(- BK$1 * ($B136*_c+'Input spectra'!$Q135))</f>
        <v>3.7103485773319705E-3</v>
      </c>
      <c r="BL136">
        <f>BL$2*EXP(- BL$1 * ($B136*_c+'Input spectra'!$Q135))</f>
        <v>3.5423677213565342E-3</v>
      </c>
      <c r="BM136">
        <f>BM$2*EXP(- BM$1 * ($B136*_c+'Input spectra'!$Q135))</f>
        <v>3.3860540449657068E-3</v>
      </c>
      <c r="BN136">
        <f>BN$2*EXP(- BN$1 * ($B136*_c+'Input spectra'!$Q135))</f>
        <v>3.2402287812127476E-3</v>
      </c>
      <c r="BO136">
        <f>BO$2*EXP(- BO$1 * ($B136*_c+'Input spectra'!$Q135))</f>
        <v>3.1038770817243709E-3</v>
      </c>
      <c r="BP136">
        <f>BP$2*EXP(- BP$1 * ($B136*_c+'Input spectra'!$Q135))</f>
        <v>2.9761184028653498E-3</v>
      </c>
      <c r="BQ136">
        <f>BQ$2*EXP(- BQ$1 * ($B136*_c+'Input spectra'!$Q135))</f>
        <v>2.8561834745115815E-3</v>
      </c>
      <c r="BR136">
        <f>BR$2*EXP(- BR$1 * ($B136*_c+'Input spectra'!$Q135))</f>
        <v>2.7433961302583314E-3</v>
      </c>
      <c r="BS136">
        <f>BS$2*EXP(- BS$1 * ($B136*_c+'Input spectra'!$Q135))</f>
        <v>2.6371587896075162E-3</v>
      </c>
      <c r="BT136">
        <f>BT$2*EXP(- BT$1 * ($B136*_c+'Input spectra'!$Q135))</f>
        <v>2.5369407256368103E-3</v>
      </c>
      <c r="BU136">
        <f>BU$2*EXP(- BU$1 * ($B136*_c+'Input spectra'!$Q135))</f>
        <v>2.4422684864830397E-3</v>
      </c>
      <c r="BV136">
        <f>BV$2*EXP(- BV$1 * ($B136*_c+'Input spectra'!$Q135))</f>
        <v>2.3527180028904671E-3</v>
      </c>
      <c r="BW136">
        <f>BW$2*EXP(- BW$1 * ($B136*_c+'Input spectra'!$Q135))</f>
        <v>2.2679080305042926E-3</v>
      </c>
      <c r="BX136">
        <f>BX$2*EXP(- BX$1 * ($B136*_c+'Input spectra'!$Q135))</f>
        <v>2.1874946596074051E-3</v>
      </c>
      <c r="BY136">
        <f>BY$2*EXP(- BY$1 * ($B136*_c+'Input spectra'!$Q135))</f>
        <v>2.111166686508958E-3</v>
      </c>
      <c r="BZ136">
        <f>BZ$2*EXP(- BZ$1 * ($B136*_c+'Input spectra'!$Q135))</f>
        <v>2.0386416864255274E-3</v>
      </c>
      <c r="CA136">
        <f>CA$2*EXP(- CA$1 * ($B136*_c+'Input spectra'!$Q135))</f>
        <v>1.9696626619624584E-3</v>
      </c>
      <c r="CB136">
        <f>CB$2*EXP(- CB$1 * ($B136*_c+'Input spectra'!$Q135))</f>
        <v>1.9039951673254576E-3</v>
      </c>
      <c r="CC136">
        <f>CC$2*EXP(- CC$1 * ($B136*_c+'Input spectra'!$Q135))</f>
        <v>1.8414248283600751E-3</v>
      </c>
      <c r="CD136">
        <f>CD$2*EXP(- CD$1 * ($B136*_c+'Input spectra'!$Q135))</f>
        <v>1.7817551939864873E-3</v>
      </c>
      <c r="CE136">
        <f>CE$2*EXP(- CE$1 * ($B136*_c+'Input spectra'!$Q135))</f>
        <v>1.7248058666897096E-3</v>
      </c>
      <c r="CF136">
        <f>CF$2*EXP(- CF$1 * ($B136*_c+'Input spectra'!$Q135))</f>
        <v>1.6704108692574019E-3</v>
      </c>
      <c r="CG136">
        <f>CG$2*EXP(- CG$1 * ($B136*_c+'Input spectra'!$Q135))</f>
        <v>1.6184172125297957E-3</v>
      </c>
      <c r="CH136">
        <f>CH$2*EXP(- CH$1 * ($B136*_c+'Input spectra'!$Q135))</f>
        <v>1.5686836349856901E-3</v>
      </c>
      <c r="CI136">
        <f>CI$2*EXP(- CI$1 * ($B136*_c+'Input spectra'!$Q135))</f>
        <v>1.52107948987064E-3</v>
      </c>
      <c r="CJ136">
        <f>CJ$2*EXP(- CJ$1 * ($B136*_c+'Input spectra'!$Q135))</f>
        <v>1.4754837595322172E-3</v>
      </c>
      <c r="CK136">
        <f>CK$2*EXP(- CK$1 * ($B136*_c+'Input spectra'!$Q135))</f>
        <v>1.4317841798568195E-3</v>
      </c>
      <c r="CL136">
        <f>CL$2*EXP(- CL$1 * ($B136*_c+'Input spectra'!$Q135))</f>
        <v>1.3898764603521379E-3</v>
      </c>
      <c r="CM136">
        <f>CM$2*EXP(- CM$1 * ($B136*_c+'Input spectra'!$Q135))</f>
        <v>1.3496635876049732E-3</v>
      </c>
      <c r="CN136">
        <f>CN$2*EXP(- CN$1 * ($B136*_c+'Input spectra'!$Q135))</f>
        <v>1.3110552016560048E-3</v>
      </c>
      <c r="CO136">
        <f>CO$2*EXP(- CO$1 * ($B136*_c+'Input spectra'!$Q135))</f>
        <v>1.2739670363424989E-3</v>
      </c>
      <c r="CP136">
        <f>CP$2*EXP(- CP$1 * ($B136*_c+'Input spectra'!$Q135))</f>
        <v>1.2383204159230386E-3</v>
      </c>
      <c r="CQ136">
        <f>CQ$2*EXP(- CQ$1 * ($B136*_c+'Input spectra'!$Q135))</f>
        <v>7.9720956877978152E-4</v>
      </c>
      <c r="CR136">
        <f>CR$2*EXP(- CR$1 * ($B136*_c+'Input spectra'!$Q135))</f>
        <v>5.1775671600282156E-4</v>
      </c>
      <c r="CS136">
        <f>CS$2*EXP(- CS$1 * ($B136*_c+'Input spectra'!$Q135))</f>
        <v>3.585364482052919E-4</v>
      </c>
      <c r="CT136">
        <f>CT$2*EXP(- CT$1 * ($B136*_c+'Input spectra'!$Q135))</f>
        <v>2.4939820509357836E-4</v>
      </c>
      <c r="CU136">
        <f>CU$2*EXP(- CU$1 * ($B136*_c+'Input spectra'!$Q135))</f>
        <v>1.7027651848781276E-4</v>
      </c>
      <c r="CV136">
        <f>CV$2*EXP(- CV$1 * ($B136*_c+'Input spectra'!$Q135))</f>
        <v>1.1192194620179641E-4</v>
      </c>
      <c r="CW136">
        <f>CW$2*EXP(- CW$1 * ($B136*_c+'Input spectra'!$Q135))</f>
        <v>6.9113616746580971E-5</v>
      </c>
      <c r="CX136">
        <f>CX$2*EXP(- CX$1 * ($B136*_c+'Input spectra'!$Q135))</f>
        <v>3.8537000713378447E-5</v>
      </c>
      <c r="CY136">
        <f>CY$2*EXP(- CY$1 * ($B136*_c+'Input spectra'!$Q135))</f>
        <v>1.7917773730409625E-5</v>
      </c>
      <c r="CZ136">
        <f>CZ$2*EXP(- CZ$1 * ($B136*_c+'Input spectra'!$Q135))</f>
        <v>5.6064696557498081E-6</v>
      </c>
      <c r="DA136">
        <f>DA$2*EXP(- DA$1 * ($B136*_c+'Input spectra'!$Q135))</f>
        <v>3.5610007438906581E-7</v>
      </c>
      <c r="DB136">
        <f>DB$2*EXP(- DB$1 * ($B136*_c+'Input spectra'!$Q135))</f>
        <v>0</v>
      </c>
      <c r="DC136">
        <f>DC$2*EXP(- DC$1 * ($B136*_c+'Input spectra'!$Q135))</f>
        <v>0</v>
      </c>
      <c r="DD136">
        <f>DD$2*EXP(- DD$1 * ($B136*_c+'Input spectra'!$Q135))</f>
        <v>0</v>
      </c>
      <c r="DE136">
        <f>DE$2*EXP(- DE$1 * ($B136*_c+'Input spectra'!$Q135))</f>
        <v>0</v>
      </c>
      <c r="DF136">
        <f>DF$2*EXP(- DF$1 * ($B136*_c+'Input spectra'!$Q135))</f>
        <v>0</v>
      </c>
      <c r="DG136">
        <f>DG$2*EXP(- DG$1 * ($B136*_c+'Input spectra'!$Q135))</f>
        <v>0</v>
      </c>
      <c r="DH136">
        <f>DH$2*EXP(- DH$1 * ($B136*_c+'Input spectra'!$Q135))</f>
        <v>0</v>
      </c>
      <c r="DI136">
        <f>DI$2*EXP(- DI$1 * ($B136*_c+'Input spectra'!$Q135))</f>
        <v>0</v>
      </c>
      <c r="DJ136">
        <f>DJ$2*EXP(- DJ$1 * ($B136*_c+'Input spectra'!$Q135))</f>
        <v>0</v>
      </c>
      <c r="DK136">
        <f>DK$2*EXP(- DK$1 * ($B136*_c+'Input spectra'!$Q135))</f>
        <v>0</v>
      </c>
      <c r="DL136">
        <f>DL$2*EXP(- DL$1 * ($B136*_c+'Input spectra'!$Q135))</f>
        <v>0</v>
      </c>
      <c r="DM136">
        <f>DM$2*EXP(- DM$1 * ($B136*_c+'Input spectra'!$Q135))</f>
        <v>0</v>
      </c>
      <c r="DN136">
        <f>DN$2*EXP(- DN$1 * ($B136*_c+'Input spectra'!$Q135))</f>
        <v>0</v>
      </c>
      <c r="DO136">
        <f>DO$2*EXP(- DO$1 * ($B136*_c+'Input spectra'!$Q135))</f>
        <v>0</v>
      </c>
      <c r="DP136">
        <f>DP$2*EXP(- DP$1 * ($B136*_c+'Input spectra'!$Q135))</f>
        <v>0</v>
      </c>
      <c r="DQ136">
        <f>DQ$2*EXP(- DQ$1 * ($B136*_c+'Input spectra'!$Q135))</f>
        <v>0</v>
      </c>
      <c r="DR136">
        <f>DR$2*EXP(- DR$1 * ($B136*_c+'Input spectra'!$Q135))</f>
        <v>0</v>
      </c>
      <c r="DS136">
        <f>DS$2*EXP(- DS$1 * ($B136*_c+'Input spectra'!$Q135))</f>
        <v>0</v>
      </c>
      <c r="DT136">
        <f>DT$2*EXP(- DT$1 * ($B136*_c+'Input spectra'!$Q135))</f>
        <v>0</v>
      </c>
      <c r="DU136">
        <f>DU$2*EXP(- DU$1 * ($B136*_c+'Input spectra'!$Q135))</f>
        <v>0</v>
      </c>
      <c r="DV136">
        <f>DV$2*EXP(- DV$1 * ($B136*_c+'Input spectra'!$Q135))</f>
        <v>0</v>
      </c>
      <c r="DW136">
        <f>DW$2*EXP(- DW$1 * ($B136*_c+'Input spectra'!$Q135))</f>
        <v>0</v>
      </c>
      <c r="DX136">
        <f>DX$2*EXP(- DX$1 * ($B136*_c+'Input spectra'!$Q135))</f>
        <v>0</v>
      </c>
      <c r="DY136">
        <f>DY$2*EXP(- DY$1 * ($B136*_c+'Input spectra'!$Q135))</f>
        <v>0</v>
      </c>
      <c r="DZ136">
        <f>DZ$2*EXP(- DZ$1 * ($B136*_c+'Input spectra'!$Q135))</f>
        <v>0</v>
      </c>
      <c r="EA136">
        <f>EA$2*EXP(- EA$1 * ($B136*_c+'Input spectra'!$Q135))</f>
        <v>0</v>
      </c>
      <c r="EB136">
        <f>EB$2*EXP(- EB$1 * ($B136*_c+'Input spectra'!$Q135))</f>
        <v>0</v>
      </c>
      <c r="EC136">
        <f>EC$2*EXP(- EC$1 * ($B136*_c+'Input spectra'!$Q135))</f>
        <v>0</v>
      </c>
      <c r="ED136">
        <f>ED$2*EXP(- ED$1 * ($B136*_c+'Input spectra'!$Q135))</f>
        <v>0</v>
      </c>
      <c r="EE136">
        <f>EE$2*EXP(- EE$1 * ($B136*_c+'Input spectra'!$Q135))</f>
        <v>0</v>
      </c>
      <c r="EF136">
        <f>EF$2*EXP(- EF$1 * ($B136*_c+'Input spectra'!$Q135))</f>
        <v>0</v>
      </c>
      <c r="EG136">
        <f>EG$2*EXP(- EG$1 * ($B136*_c+'Input spectra'!$Q135))</f>
        <v>0</v>
      </c>
      <c r="EH136">
        <f>EH$2*EXP(- EH$1 * ($B136*_c+'Input spectra'!$Q135))</f>
        <v>0</v>
      </c>
      <c r="EI136">
        <f>EI$2*EXP(- EI$1 * ($B136*_c+'Input spectra'!$Q135))</f>
        <v>0</v>
      </c>
      <c r="EJ136">
        <f>EJ$2*EXP(- EJ$1 * ($B136*_c+'Input spectra'!$Q135))</f>
        <v>0</v>
      </c>
      <c r="EK136">
        <f>EK$2*EXP(- EK$1 * ($B136*_c+'Input spectra'!$Q135))</f>
        <v>0</v>
      </c>
      <c r="EL136">
        <f>EL$2*EXP(- EL$1 * ($B136*_c+'Input spectra'!$Q135))</f>
        <v>0</v>
      </c>
      <c r="EM136">
        <f>EM$2*EXP(- EM$1 * ($B136*_c+'Input spectra'!$Q135))</f>
        <v>0</v>
      </c>
      <c r="EN136">
        <f>EN$2*EXP(- EN$1 * ($B136*_c+'Input spectra'!$Q135))</f>
        <v>0</v>
      </c>
      <c r="EO136">
        <f>EO$2*EXP(- EO$1 * ($B136*_c+'Input spectra'!$Q135))</f>
        <v>0</v>
      </c>
      <c r="EP136">
        <f>EP$2*EXP(- EP$1 * ($B136*_c+'Input spectra'!$Q135))</f>
        <v>0</v>
      </c>
      <c r="EQ136">
        <f>EQ$2*EXP(- EQ$1 * ($B136*_c+'Input spectra'!$Q135))</f>
        <v>0</v>
      </c>
      <c r="ER136">
        <f>ER$2*EXP(- ER$1 * ($B136*_c+'Input spectra'!$Q135))</f>
        <v>0</v>
      </c>
      <c r="ES136">
        <f>ES$2*EXP(- ES$1 * ($B136*_c+'Input spectra'!$Q135))</f>
        <v>0</v>
      </c>
      <c r="ET136">
        <f>ET$2*EXP(- ET$1 * ($B136*_c+'Input spectra'!$Q135))</f>
        <v>0</v>
      </c>
      <c r="EU136">
        <f>EU$2*EXP(- EU$1 * ($B136*_c+'Input spectra'!$Q135))</f>
        <v>0</v>
      </c>
      <c r="EV136">
        <f>EV$2*EXP(- EV$1 * ($B136*_c+'Input spectra'!$Q135))</f>
        <v>0</v>
      </c>
      <c r="EW136">
        <f>EW$2*EXP(- EW$1 * ($B136*_c+'Input spectra'!$Q135))</f>
        <v>0</v>
      </c>
      <c r="EY136">
        <f t="shared" si="2"/>
        <v>0.87932542907705269</v>
      </c>
      <c r="FB136">
        <f>(1-EXP(-(B136*_c+'Input spectra'!$Q135)*_t))/2</f>
        <v>1.1175511424335594E-2</v>
      </c>
      <c r="FC136">
        <f>LN(1-FB136)/(-(B136*_c+'Input spectra'!$Q135))</f>
        <v>0.24858724305001129</v>
      </c>
    </row>
    <row r="137" spans="1:159" x14ac:dyDescent="0.25">
      <c r="A137">
        <v>950</v>
      </c>
      <c r="B137">
        <f>'Input spectra'!B136</f>
        <v>0</v>
      </c>
      <c r="C137">
        <f>C$2*EXP(- C$1 * ($B137*_c+'Input spectra'!$Q136))</f>
        <v>2.0653927966864227E-2</v>
      </c>
      <c r="D137">
        <f>D$2*EXP(- D$1 * ($B137*_c+'Input spectra'!$Q136))</f>
        <v>2.0411136241288867E-2</v>
      </c>
      <c r="E137">
        <f>E$2*EXP(- E$1 * ($B137*_c+'Input spectra'!$Q136))</f>
        <v>2.0170113042862522E-2</v>
      </c>
      <c r="F137">
        <f>F$2*EXP(- F$1 * ($B137*_c+'Input spectra'!$Q136))</f>
        <v>1.9930847363963309E-2</v>
      </c>
      <c r="G137">
        <f>G$2*EXP(- G$1 * ($B137*_c+'Input spectra'!$Q136))</f>
        <v>1.9693328260258644E-2</v>
      </c>
      <c r="H137">
        <f>H$2*EXP(- H$1 * ($B137*_c+'Input spectra'!$Q136))</f>
        <v>1.9457544850358451E-2</v>
      </c>
      <c r="I137">
        <f>I$2*EXP(- I$1 * ($B137*_c+'Input spectra'!$Q136))</f>
        <v>1.9223486315470106E-2</v>
      </c>
      <c r="J137">
        <f>J$2*EXP(- J$1 * ($B137*_c+'Input spectra'!$Q136))</f>
        <v>1.8991141899055281E-2</v>
      </c>
      <c r="K137">
        <f>K$2*EXP(- K$1 * ($B137*_c+'Input spectra'!$Q136))</f>
        <v>1.8760500906488578E-2</v>
      </c>
      <c r="L137">
        <f>L$2*EXP(- L$1 * ($B137*_c+'Input spectra'!$Q136))</f>
        <v>1.8531552704717992E-2</v>
      </c>
      <c r="M137">
        <f>M$2*EXP(- M$1 * ($B137*_c+'Input spectra'!$Q136))</f>
        <v>1.830428672192717E-2</v>
      </c>
      <c r="N137">
        <f>N$2*EXP(- N$1 * ($B137*_c+'Input spectra'!$Q136))</f>
        <v>1.8078692447199448E-2</v>
      </c>
      <c r="O137">
        <f>O$2*EXP(- O$1 * ($B137*_c+'Input spectra'!$Q136))</f>
        <v>1.7854759430183699E-2</v>
      </c>
      <c r="P137">
        <f>P$2*EXP(- P$1 * ($B137*_c+'Input spectra'!$Q136))</f>
        <v>1.7632477280761952E-2</v>
      </c>
      <c r="Q137">
        <f>Q$2*EXP(- Q$1 * ($B137*_c+'Input spectra'!$Q136))</f>
        <v>1.7411835668718748E-2</v>
      </c>
      <c r="R137">
        <f>R$2*EXP(- R$1 * ($B137*_c+'Input spectra'!$Q136))</f>
        <v>1.7192824323412292E-2</v>
      </c>
      <c r="S137">
        <f>S$2*EXP(- S$1 * ($B137*_c+'Input spectra'!$Q136))</f>
        <v>1.6975433033447323E-2</v>
      </c>
      <c r="T137">
        <f>T$2*EXP(- T$1 * ($B137*_c+'Input spectra'!$Q136))</f>
        <v>1.6759651646349738E-2</v>
      </c>
      <c r="U137">
        <f>U$2*EXP(- U$1 * ($B137*_c+'Input spectra'!$Q136))</f>
        <v>1.6545470068242935E-2</v>
      </c>
      <c r="V137">
        <f>V$2*EXP(- V$1 * ($B137*_c+'Input spectra'!$Q136))</f>
        <v>1.6332878263525884E-2</v>
      </c>
      <c r="W137">
        <f>W$2*EXP(- W$1 * ($B137*_c+'Input spectra'!$Q136))</f>
        <v>1.6121866254552922E-2</v>
      </c>
      <c r="X137">
        <f>X$2*EXP(- X$1 * ($B137*_c+'Input spectra'!$Q136))</f>
        <v>1.5912424121315202E-2</v>
      </c>
      <c r="Y137">
        <f>Y$2*EXP(- Y$1 * ($B137*_c+'Input spectra'!$Q136))</f>
        <v>1.5704542001123908E-2</v>
      </c>
      <c r="Z137">
        <f>Z$2*EXP(- Z$1 * ($B137*_c+'Input spectra'!$Q136))</f>
        <v>1.549821008829508E-2</v>
      </c>
      <c r="AA137">
        <f>AA$2*EXP(- AA$1 * ($B137*_c+'Input spectra'!$Q136))</f>
        <v>1.5293418633836179E-2</v>
      </c>
      <c r="AB137">
        <f>AB$2*EXP(- AB$1 * ($B137*_c+'Input spectra'!$Q136))</f>
        <v>1.5090157945134285E-2</v>
      </c>
      <c r="AC137">
        <f>AC$2*EXP(- AC$1 * ($B137*_c+'Input spectra'!$Q136))</f>
        <v>1.4888418385645946E-2</v>
      </c>
      <c r="AD137">
        <f>AD$2*EXP(- AD$1 * ($B137*_c+'Input spectra'!$Q136))</f>
        <v>1.4688190374588711E-2</v>
      </c>
      <c r="AE137">
        <f>AE$2*EXP(- AE$1 * ($B137*_c+'Input spectra'!$Q136))</f>
        <v>1.4489464386634279E-2</v>
      </c>
      <c r="AF137">
        <f>AF$2*EXP(- AF$1 * ($B137*_c+'Input spectra'!$Q136))</f>
        <v>1.4292230951603277E-2</v>
      </c>
      <c r="AG137">
        <f>AG$2*EXP(- AG$1 * ($B137*_c+'Input spectra'!$Q136))</f>
        <v>1.4096480654161688E-2</v>
      </c>
      <c r="AH137">
        <f>AH$2*EXP(- AH$1 * ($B137*_c+'Input spectra'!$Q136))</f>
        <v>1.3902204133518874E-2</v>
      </c>
      <c r="AI137">
        <f>AI$2*EXP(- AI$1 * ($B137*_c+'Input spectra'!$Q136))</f>
        <v>1.3709392083127218E-2</v>
      </c>
      <c r="AJ137">
        <f>AJ$2*EXP(- AJ$1 * ($B137*_c+'Input spectra'!$Q136))</f>
        <v>1.3518035250383337E-2</v>
      </c>
      <c r="AK137">
        <f>AK$2*EXP(- AK$1 * ($B137*_c+'Input spectra'!$Q136))</f>
        <v>1.332812443633094E-2</v>
      </c>
      <c r="AL137">
        <f>AL$2*EXP(- AL$1 * ($B137*_c+'Input spectra'!$Q136))</f>
        <v>1.3139650495365229E-2</v>
      </c>
      <c r="AM137">
        <f>AM$2*EXP(- AM$1 * ($B137*_c+'Input spectra'!$Q136))</f>
        <v>1.2952604334938868E-2</v>
      </c>
      <c r="AN137">
        <f>AN$2*EXP(- AN$1 * ($B137*_c+'Input spectra'!$Q136))</f>
        <v>1.276697691526955E-2</v>
      </c>
      <c r="AO137">
        <f>AO$2*EXP(- AO$1 * ($B137*_c+'Input spectra'!$Q136))</f>
        <v>1.2582759249049108E-2</v>
      </c>
      <c r="AP137">
        <f>AP$2*EXP(- AP$1 * ($B137*_c+'Input spectra'!$Q136))</f>
        <v>1.2399942401154157E-2</v>
      </c>
      <c r="AQ137">
        <f>AQ$2*EXP(- AQ$1 * ($B137*_c+'Input spectra'!$Q136))</f>
        <v>1.2218517488358314E-2</v>
      </c>
      <c r="AR137">
        <f>AR$2*EXP(- AR$1 * ($B137*_c+'Input spectra'!$Q136))</f>
        <v>1.2038475679045924E-2</v>
      </c>
      <c r="AS137">
        <f>AS$2*EXP(- AS$1 * ($B137*_c+'Input spectra'!$Q136))</f>
        <v>1.1859808192927312E-2</v>
      </c>
      <c r="AT137">
        <f>AT$2*EXP(- AT$1 * ($B137*_c+'Input spectra'!$Q136))</f>
        <v>1.1682506300755593E-2</v>
      </c>
      <c r="AU137">
        <f>AU$2*EXP(- AU$1 * ($B137*_c+'Input spectra'!$Q136))</f>
        <v>1.1506561324044923E-2</v>
      </c>
      <c r="AV137">
        <f>AV$2*EXP(- AV$1 * ($B137*_c+'Input spectra'!$Q136))</f>
        <v>1.1331964634790324E-2</v>
      </c>
      <c r="AW137">
        <f>AW$2*EXP(- AW$1 * ($B137*_c+'Input spectra'!$Q136))</f>
        <v>1.0072927782903349E-2</v>
      </c>
      <c r="AX137">
        <f>AX$2*EXP(- AX$1 * ($B137*_c+'Input spectra'!$Q136))</f>
        <v>8.6066950772468991E-3</v>
      </c>
      <c r="AY137">
        <f>AY$2*EXP(- AY$1 * ($B137*_c+'Input spectra'!$Q136))</f>
        <v>7.7473320189861746E-3</v>
      </c>
      <c r="AZ137">
        <f>AZ$2*EXP(- AZ$1 * ($B137*_c+'Input spectra'!$Q136))</f>
        <v>7.0964264747070691E-3</v>
      </c>
      <c r="BA137">
        <f>BA$2*EXP(- BA$1 * ($B137*_c+'Input spectra'!$Q136))</f>
        <v>6.5646001721241503E-3</v>
      </c>
      <c r="BB137">
        <f>BB$2*EXP(- BB$1 * ($B137*_c+'Input spectra'!$Q136))</f>
        <v>6.113111700335158E-3</v>
      </c>
      <c r="BC137">
        <f>BC$2*EXP(- BC$1 * ($B137*_c+'Input spectra'!$Q136))</f>
        <v>5.7207337889699809E-3</v>
      </c>
      <c r="BD137">
        <f>BD$2*EXP(- BD$1 * ($B137*_c+'Input spectra'!$Q136))</f>
        <v>5.3742338407898127E-3</v>
      </c>
      <c r="BE137">
        <f>BE$2*EXP(- BE$1 * ($B137*_c+'Input spectra'!$Q136))</f>
        <v>5.0646525735054283E-3</v>
      </c>
      <c r="BF137">
        <f>BF$2*EXP(- BF$1 * ($B137*_c+'Input spectra'!$Q136))</f>
        <v>4.7855649082339498E-3</v>
      </c>
      <c r="BG137">
        <f>BG$2*EXP(- BG$1 * ($B137*_c+'Input spectra'!$Q136))</f>
        <v>4.5321641199546356E-3</v>
      </c>
      <c r="BH137">
        <f>BH$2*EXP(- BH$1 * ($B137*_c+'Input spectra'!$Q136))</f>
        <v>4.3007360274162944E-3</v>
      </c>
      <c r="BI137">
        <f>BI$2*EXP(- BI$1 * ($B137*_c+'Input spectra'!$Q136))</f>
        <v>4.0883366233799168E-3</v>
      </c>
      <c r="BJ137">
        <f>BJ$2*EXP(- BJ$1 * ($B137*_c+'Input spectra'!$Q136))</f>
        <v>3.8925839373039504E-3</v>
      </c>
      <c r="BK137">
        <f>BK$2*EXP(- BK$1 * ($B137*_c+'Input spectra'!$Q136))</f>
        <v>3.7115179073602829E-3</v>
      </c>
      <c r="BL137">
        <f>BL$2*EXP(- BL$1 * ($B137*_c+'Input spectra'!$Q136))</f>
        <v>3.5435027210835609E-3</v>
      </c>
      <c r="BM137">
        <f>BM$2*EXP(- BM$1 * ($B137*_c+'Input spectra'!$Q136))</f>
        <v>3.3871567490820968E-3</v>
      </c>
      <c r="BN137">
        <f>BN$2*EXP(- BN$1 * ($B137*_c+'Input spectra'!$Q136))</f>
        <v>3.2413010182039035E-3</v>
      </c>
      <c r="BO137">
        <f>BO$2*EXP(- BO$1 * ($B137*_c+'Input spectra'!$Q136))</f>
        <v>3.104920504205928E-3</v>
      </c>
      <c r="BP137">
        <f>BP$2*EXP(- BP$1 * ($B137*_c+'Input spectra'!$Q136))</f>
        <v>2.9771345121132929E-3</v>
      </c>
      <c r="BQ137">
        <f>BQ$2*EXP(- BQ$1 * ($B137*_c+'Input spectra'!$Q136))</f>
        <v>2.8571736405356126E-3</v>
      </c>
      <c r="BR137">
        <f>BR$2*EXP(- BR$1 * ($B137*_c+'Input spectra'!$Q136))</f>
        <v>2.7443616084034564E-3</v>
      </c>
      <c r="BS137">
        <f>BS$2*EXP(- BS$1 * ($B137*_c+'Input spectra'!$Q136))</f>
        <v>2.6381007344155626E-3</v>
      </c>
      <c r="BT137">
        <f>BT$2*EXP(- BT$1 * ($B137*_c+'Input spectra'!$Q136))</f>
        <v>2.5378602025198579E-3</v>
      </c>
      <c r="BU137">
        <f>BU$2*EXP(- BU$1 * ($B137*_c+'Input spectra'!$Q136))</f>
        <v>2.4431664816308928E-3</v>
      </c>
      <c r="BV137">
        <f>BV$2*EXP(- BV$1 * ($B137*_c+'Input spectra'!$Q136))</f>
        <v>2.3535954317390755E-3</v>
      </c>
      <c r="BW137">
        <f>BW$2*EXP(- BW$1 * ($B137*_c+'Input spectra'!$Q136))</f>
        <v>2.2687657450211479E-3</v>
      </c>
      <c r="BX137">
        <f>BX$2*EXP(- BX$1 * ($B137*_c+'Input spectra'!$Q136))</f>
        <v>2.1883334545965342E-3</v>
      </c>
      <c r="BY137">
        <f>BY$2*EXP(- BY$1 * ($B137*_c+'Input spectra'!$Q136))</f>
        <v>2.1119873050973875E-3</v>
      </c>
      <c r="BZ137">
        <f>BZ$2*EXP(- BZ$1 * ($B137*_c+'Input spectra'!$Q136))</f>
        <v>2.0394448248616851E-3</v>
      </c>
      <c r="CA137">
        <f>CA$2*EXP(- CA$1 * ($B137*_c+'Input spectra'!$Q136))</f>
        <v>1.9704489738325242E-3</v>
      </c>
      <c r="CB137">
        <f>CB$2*EXP(- CB$1 * ($B137*_c+'Input spectra'!$Q136))</f>
        <v>1.9047652672744334E-3</v>
      </c>
      <c r="CC137">
        <f>CC$2*EXP(- CC$1 * ($B137*_c+'Input spectra'!$Q136))</f>
        <v>1.8421792953891157E-3</v>
      </c>
      <c r="CD137">
        <f>CD$2*EXP(- CD$1 * ($B137*_c+'Input spectra'!$Q136))</f>
        <v>1.7824945743858407E-3</v>
      </c>
      <c r="CE137">
        <f>CE$2*EXP(- CE$1 * ($B137*_c+'Input spectra'!$Q136))</f>
        <v>1.7255306766568116E-3</v>
      </c>
      <c r="CF137">
        <f>CF$2*EXP(- CF$1 * ($B137*_c+'Input spectra'!$Q136))</f>
        <v>1.6711215972417199E-3</v>
      </c>
      <c r="CG137">
        <f>CG$2*EXP(- CG$1 * ($B137*_c+'Input spectra'!$Q136))</f>
        <v>1.6191143213395197E-3</v>
      </c>
      <c r="CH137">
        <f>CH$2*EXP(- CH$1 * ($B137*_c+'Input spectra'!$Q136))</f>
        <v>1.5693675636860515E-3</v>
      </c>
      <c r="CI137">
        <f>CI$2*EXP(- CI$1 * ($B137*_c+'Input spectra'!$Q136))</f>
        <v>1.5217506554992264E-3</v>
      </c>
      <c r="CJ137">
        <f>CJ$2*EXP(- CJ$1 * ($B137*_c+'Input spectra'!$Q136))</f>
        <v>1.4761425586530062E-3</v>
      </c>
      <c r="CK137">
        <f>CK$2*EXP(- CK$1 * ($B137*_c+'Input spectra'!$Q136))</f>
        <v>1.4324309899716003E-3</v>
      </c>
      <c r="CL137">
        <f>CL$2*EXP(- CL$1 * ($B137*_c+'Input spectra'!$Q136))</f>
        <v>1.3905116411854338E-3</v>
      </c>
      <c r="CM137">
        <f>CM$2*EXP(- CM$1 * ($B137*_c+'Input spectra'!$Q136))</f>
        <v>1.3502874822764232E-3</v>
      </c>
      <c r="CN137">
        <f>CN$2*EXP(- CN$1 * ($B137*_c+'Input spectra'!$Q136))</f>
        <v>1.3116681377523377E-3</v>
      </c>
      <c r="CO137">
        <f>CO$2*EXP(- CO$1 * ($B137*_c+'Input spectra'!$Q136))</f>
        <v>1.2745693268996876E-3</v>
      </c>
      <c r="CP137">
        <f>CP$2*EXP(- CP$1 * ($B137*_c+'Input spectra'!$Q136))</f>
        <v>1.2389123603278934E-3</v>
      </c>
      <c r="CQ137">
        <f>CQ$2*EXP(- CQ$1 * ($B137*_c+'Input spectra'!$Q136))</f>
        <v>7.9759484123907579E-4</v>
      </c>
      <c r="CR137">
        <f>CR$2*EXP(- CR$1 * ($B137*_c+'Input spectra'!$Q136))</f>
        <v>5.1800965597415417E-4</v>
      </c>
      <c r="CS137">
        <f>CS$2*EXP(- CS$1 * ($B137*_c+'Input spectra'!$Q136))</f>
        <v>3.5871348807505572E-4</v>
      </c>
      <c r="CT137">
        <f>CT$2*EXP(- CT$1 * ($B137*_c+'Input spectra'!$Q136))</f>
        <v>2.4952266457448178E-4</v>
      </c>
      <c r="CU137">
        <f>CU$2*EXP(- CU$1 * ($B137*_c+'Input spectra'!$Q136))</f>
        <v>1.7036238784106232E-4</v>
      </c>
      <c r="CV137">
        <f>CV$2*EXP(- CV$1 * ($B137*_c+'Input spectra'!$Q136))</f>
        <v>1.1197897580175279E-4</v>
      </c>
      <c r="CW137">
        <f>CW$2*EXP(- CW$1 * ($B137*_c+'Input spectra'!$Q136))</f>
        <v>6.9149196601594188E-5</v>
      </c>
      <c r="CX137">
        <f>CX$2*EXP(- CX$1 * ($B137*_c+'Input spectra'!$Q136))</f>
        <v>3.855704214420458E-5</v>
      </c>
      <c r="CY137">
        <f>CY$2*EXP(- CY$1 * ($B137*_c+'Input spectra'!$Q136))</f>
        <v>1.7927186139765537E-5</v>
      </c>
      <c r="CZ137">
        <f>CZ$2*EXP(- CZ$1 * ($B137*_c+'Input spectra'!$Q136))</f>
        <v>5.6094442569521638E-6</v>
      </c>
      <c r="DA137">
        <f>DA$2*EXP(- DA$1 * ($B137*_c+'Input spectra'!$Q136))</f>
        <v>3.5629088005906317E-7</v>
      </c>
      <c r="DB137">
        <f>DB$2*EXP(- DB$1 * ($B137*_c+'Input spectra'!$Q136))</f>
        <v>0</v>
      </c>
      <c r="DC137">
        <f>DC$2*EXP(- DC$1 * ($B137*_c+'Input spectra'!$Q136))</f>
        <v>0</v>
      </c>
      <c r="DD137">
        <f>DD$2*EXP(- DD$1 * ($B137*_c+'Input spectra'!$Q136))</f>
        <v>0</v>
      </c>
      <c r="DE137">
        <f>DE$2*EXP(- DE$1 * ($B137*_c+'Input spectra'!$Q136))</f>
        <v>0</v>
      </c>
      <c r="DF137">
        <f>DF$2*EXP(- DF$1 * ($B137*_c+'Input spectra'!$Q136))</f>
        <v>0</v>
      </c>
      <c r="DG137">
        <f>DG$2*EXP(- DG$1 * ($B137*_c+'Input spectra'!$Q136))</f>
        <v>0</v>
      </c>
      <c r="DH137">
        <f>DH$2*EXP(- DH$1 * ($B137*_c+'Input spectra'!$Q136))</f>
        <v>0</v>
      </c>
      <c r="DI137">
        <f>DI$2*EXP(- DI$1 * ($B137*_c+'Input spectra'!$Q136))</f>
        <v>0</v>
      </c>
      <c r="DJ137">
        <f>DJ$2*EXP(- DJ$1 * ($B137*_c+'Input spectra'!$Q136))</f>
        <v>0</v>
      </c>
      <c r="DK137">
        <f>DK$2*EXP(- DK$1 * ($B137*_c+'Input spectra'!$Q136))</f>
        <v>0</v>
      </c>
      <c r="DL137">
        <f>DL$2*EXP(- DL$1 * ($B137*_c+'Input spectra'!$Q136))</f>
        <v>0</v>
      </c>
      <c r="DM137">
        <f>DM$2*EXP(- DM$1 * ($B137*_c+'Input spectra'!$Q136))</f>
        <v>0</v>
      </c>
      <c r="DN137">
        <f>DN$2*EXP(- DN$1 * ($B137*_c+'Input spectra'!$Q136))</f>
        <v>0</v>
      </c>
      <c r="DO137">
        <f>DO$2*EXP(- DO$1 * ($B137*_c+'Input spectra'!$Q136))</f>
        <v>0</v>
      </c>
      <c r="DP137">
        <f>DP$2*EXP(- DP$1 * ($B137*_c+'Input spectra'!$Q136))</f>
        <v>0</v>
      </c>
      <c r="DQ137">
        <f>DQ$2*EXP(- DQ$1 * ($B137*_c+'Input spectra'!$Q136))</f>
        <v>0</v>
      </c>
      <c r="DR137">
        <f>DR$2*EXP(- DR$1 * ($B137*_c+'Input spectra'!$Q136))</f>
        <v>0</v>
      </c>
      <c r="DS137">
        <f>DS$2*EXP(- DS$1 * ($B137*_c+'Input spectra'!$Q136))</f>
        <v>0</v>
      </c>
      <c r="DT137">
        <f>DT$2*EXP(- DT$1 * ($B137*_c+'Input spectra'!$Q136))</f>
        <v>0</v>
      </c>
      <c r="DU137">
        <f>DU$2*EXP(- DU$1 * ($B137*_c+'Input spectra'!$Q136))</f>
        <v>0</v>
      </c>
      <c r="DV137">
        <f>DV$2*EXP(- DV$1 * ($B137*_c+'Input spectra'!$Q136))</f>
        <v>0</v>
      </c>
      <c r="DW137">
        <f>DW$2*EXP(- DW$1 * ($B137*_c+'Input spectra'!$Q136))</f>
        <v>0</v>
      </c>
      <c r="DX137">
        <f>DX$2*EXP(- DX$1 * ($B137*_c+'Input spectra'!$Q136))</f>
        <v>0</v>
      </c>
      <c r="DY137">
        <f>DY$2*EXP(- DY$1 * ($B137*_c+'Input spectra'!$Q136))</f>
        <v>0</v>
      </c>
      <c r="DZ137">
        <f>DZ$2*EXP(- DZ$1 * ($B137*_c+'Input spectra'!$Q136))</f>
        <v>0</v>
      </c>
      <c r="EA137">
        <f>EA$2*EXP(- EA$1 * ($B137*_c+'Input spectra'!$Q136))</f>
        <v>0</v>
      </c>
      <c r="EB137">
        <f>EB$2*EXP(- EB$1 * ($B137*_c+'Input spectra'!$Q136))</f>
        <v>0</v>
      </c>
      <c r="EC137">
        <f>EC$2*EXP(- EC$1 * ($B137*_c+'Input spectra'!$Q136))</f>
        <v>0</v>
      </c>
      <c r="ED137">
        <f>ED$2*EXP(- ED$1 * ($B137*_c+'Input spectra'!$Q136))</f>
        <v>0</v>
      </c>
      <c r="EE137">
        <f>EE$2*EXP(- EE$1 * ($B137*_c+'Input spectra'!$Q136))</f>
        <v>0</v>
      </c>
      <c r="EF137">
        <f>EF$2*EXP(- EF$1 * ($B137*_c+'Input spectra'!$Q136))</f>
        <v>0</v>
      </c>
      <c r="EG137">
        <f>EG$2*EXP(- EG$1 * ($B137*_c+'Input spectra'!$Q136))</f>
        <v>0</v>
      </c>
      <c r="EH137">
        <f>EH$2*EXP(- EH$1 * ($B137*_c+'Input spectra'!$Q136))</f>
        <v>0</v>
      </c>
      <c r="EI137">
        <f>EI$2*EXP(- EI$1 * ($B137*_c+'Input spectra'!$Q136))</f>
        <v>0</v>
      </c>
      <c r="EJ137">
        <f>EJ$2*EXP(- EJ$1 * ($B137*_c+'Input spectra'!$Q136))</f>
        <v>0</v>
      </c>
      <c r="EK137">
        <f>EK$2*EXP(- EK$1 * ($B137*_c+'Input spectra'!$Q136))</f>
        <v>0</v>
      </c>
      <c r="EL137">
        <f>EL$2*EXP(- EL$1 * ($B137*_c+'Input spectra'!$Q136))</f>
        <v>0</v>
      </c>
      <c r="EM137">
        <f>EM$2*EXP(- EM$1 * ($B137*_c+'Input spectra'!$Q136))</f>
        <v>0</v>
      </c>
      <c r="EN137">
        <f>EN$2*EXP(- EN$1 * ($B137*_c+'Input spectra'!$Q136))</f>
        <v>0</v>
      </c>
      <c r="EO137">
        <f>EO$2*EXP(- EO$1 * ($B137*_c+'Input spectra'!$Q136))</f>
        <v>0</v>
      </c>
      <c r="EP137">
        <f>EP$2*EXP(- EP$1 * ($B137*_c+'Input spectra'!$Q136))</f>
        <v>0</v>
      </c>
      <c r="EQ137">
        <f>EQ$2*EXP(- EQ$1 * ($B137*_c+'Input spectra'!$Q136))</f>
        <v>0</v>
      </c>
      <c r="ER137">
        <f>ER$2*EXP(- ER$1 * ($B137*_c+'Input spectra'!$Q136))</f>
        <v>0</v>
      </c>
      <c r="ES137">
        <f>ES$2*EXP(- ES$1 * ($B137*_c+'Input spectra'!$Q136))</f>
        <v>0</v>
      </c>
      <c r="ET137">
        <f>ET$2*EXP(- ET$1 * ($B137*_c+'Input spectra'!$Q136))</f>
        <v>0</v>
      </c>
      <c r="EU137">
        <f>EU$2*EXP(- EU$1 * ($B137*_c+'Input spectra'!$Q136))</f>
        <v>0</v>
      </c>
      <c r="EV137">
        <f>EV$2*EXP(- EV$1 * ($B137*_c+'Input spectra'!$Q136))</f>
        <v>0</v>
      </c>
      <c r="EW137">
        <f>EW$2*EXP(- EW$1 * ($B137*_c+'Input spectra'!$Q136))</f>
        <v>0</v>
      </c>
      <c r="EY137">
        <f t="shared" si="2"/>
        <v>0.87945231363367504</v>
      </c>
      <c r="FB137">
        <f>(1-EXP(-(B137*_c+'Input spectra'!$Q136)*_t))/2</f>
        <v>1.1162675375080977E-2</v>
      </c>
      <c r="FC137">
        <f>LN(1-FB137)/(-(B137*_c+'Input spectra'!$Q136))</f>
        <v>0.2485888841121644</v>
      </c>
    </row>
    <row r="138" spans="1:159" x14ac:dyDescent="0.25">
      <c r="A138">
        <v>955</v>
      </c>
      <c r="B138">
        <f>'Input spectra'!B137</f>
        <v>0</v>
      </c>
      <c r="C138">
        <f>C$2*EXP(- C$1 * ($B138*_c+'Input spectra'!$Q137))</f>
        <v>2.0653927966864227E-2</v>
      </c>
      <c r="D138">
        <f>D$2*EXP(- D$1 * ($B138*_c+'Input spectra'!$Q137))</f>
        <v>2.0411243435426794E-2</v>
      </c>
      <c r="E138">
        <f>E$2*EXP(- E$1 * ($B138*_c+'Input spectra'!$Q137))</f>
        <v>2.017032490010863E-2</v>
      </c>
      <c r="F138">
        <f>F$2*EXP(- F$1 * ($B138*_c+'Input spectra'!$Q137))</f>
        <v>1.9931161380958191E-2</v>
      </c>
      <c r="G138">
        <f>G$2*EXP(- G$1 * ($B138*_c+'Input spectra'!$Q137))</f>
        <v>1.9693741961083644E-2</v>
      </c>
      <c r="H138">
        <f>H$2*EXP(- H$1 * ($B138*_c+'Input spectra'!$Q137))</f>
        <v>1.945805578630767E-2</v>
      </c>
      <c r="I138">
        <f>I$2*EXP(- I$1 * ($B138*_c+'Input spectra'!$Q137))</f>
        <v>1.9224092064824085E-2</v>
      </c>
      <c r="J138">
        <f>J$2*EXP(- J$1 * ($B138*_c+'Input spectra'!$Q137))</f>
        <v>1.8991840066856291E-2</v>
      </c>
      <c r="K138">
        <f>K$2*EXP(- K$1 * ($B138*_c+'Input spectra'!$Q137))</f>
        <v>1.8761289124317539E-2</v>
      </c>
      <c r="L138">
        <f>L$2*EXP(- L$1 * ($B138*_c+'Input spectra'!$Q137))</f>
        <v>1.8532428630473004E-2</v>
      </c>
      <c r="M138">
        <f>M$2*EXP(- M$1 * ($B138*_c+'Input spectra'!$Q137))</f>
        <v>1.8305248039603615E-2</v>
      </c>
      <c r="N138">
        <f>N$2*EXP(- N$1 * ($B138*_c+'Input spectra'!$Q137))</f>
        <v>1.8079736866671702E-2</v>
      </c>
      <c r="O138">
        <f>O$2*EXP(- O$1 * ($B138*_c+'Input spectra'!$Q137))</f>
        <v>1.7855884686988423E-2</v>
      </c>
      <c r="P138">
        <f>P$2*EXP(- P$1 * ($B138*_c+'Input spectra'!$Q137))</f>
        <v>1.7633681135882921E-2</v>
      </c>
      <c r="Q138">
        <f>Q$2*EXP(- Q$1 * ($B138*_c+'Input spectra'!$Q137))</f>
        <v>1.7413115908373262E-2</v>
      </c>
      <c r="R138">
        <f>R$2*EXP(- R$1 * ($B138*_c+'Input spectra'!$Q137))</f>
        <v>1.71941787588391E-2</v>
      </c>
      <c r="S138">
        <f>S$2*EXP(- S$1 * ($B138*_c+'Input spectra'!$Q137))</f>
        <v>1.6976859500696131E-2</v>
      </c>
      <c r="T138">
        <f>T$2*EXP(- T$1 * ($B138*_c+'Input spectra'!$Q137))</f>
        <v>1.6761148006072184E-2</v>
      </c>
      <c r="U138">
        <f>U$2*EXP(- U$1 * ($B138*_c+'Input spectra'!$Q137))</f>
        <v>1.6547034205485114E-2</v>
      </c>
      <c r="V138">
        <f>V$2*EXP(- V$1 * ($B138*_c+'Input spectra'!$Q137))</f>
        <v>1.6334508087522379E-2</v>
      </c>
      <c r="W138">
        <f>W$2*EXP(- W$1 * ($B138*_c+'Input spectra'!$Q137))</f>
        <v>1.6123559698522295E-2</v>
      </c>
      <c r="X138">
        <f>X$2*EXP(- X$1 * ($B138*_c+'Input spectra'!$Q137))</f>
        <v>1.5914179142257009E-2</v>
      </c>
      <c r="Y138">
        <f>Y$2*EXP(- Y$1 * ($B138*_c+'Input spectra'!$Q137))</f>
        <v>1.5706356579617161E-2</v>
      </c>
      <c r="Z138">
        <f>Z$2*EXP(- Z$1 * ($B138*_c+'Input spectra'!$Q137))</f>
        <v>1.5500082228298193E-2</v>
      </c>
      <c r="AA138">
        <f>AA$2*EXP(- AA$1 * ($B138*_c+'Input spectra'!$Q137))</f>
        <v>1.529534636248835E-2</v>
      </c>
      <c r="AB138">
        <f>AB$2*EXP(- AB$1 * ($B138*_c+'Input spectra'!$Q137))</f>
        <v>1.5092139312558336E-2</v>
      </c>
      <c r="AC138">
        <f>AC$2*EXP(- AC$1 * ($B138*_c+'Input spectra'!$Q137))</f>
        <v>1.4890451464752595E-2</v>
      </c>
      <c r="AD138">
        <f>AD$2*EXP(- AD$1 * ($B138*_c+'Input spectra'!$Q137))</f>
        <v>1.4690273260882271E-2</v>
      </c>
      <c r="AE138">
        <f>AE$2*EXP(- AE$1 * ($B138*_c+'Input spectra'!$Q137))</f>
        <v>1.4491595198019774E-2</v>
      </c>
      <c r="AF138">
        <f>AF$2*EXP(- AF$1 * ($B138*_c+'Input spectra'!$Q137))</f>
        <v>1.4294407828194956E-2</v>
      </c>
      <c r="AG138">
        <f>AG$2*EXP(- AG$1 * ($B138*_c+'Input spectra'!$Q137))</f>
        <v>1.4098701758092956E-2</v>
      </c>
      <c r="AH138">
        <f>AH$2*EXP(- AH$1 * ($B138*_c+'Input spectra'!$Q137))</f>
        <v>1.3904467648753596E-2</v>
      </c>
      <c r="AI138">
        <f>AI$2*EXP(- AI$1 * ($B138*_c+'Input spectra'!$Q137))</f>
        <v>1.3711696215272398E-2</v>
      </c>
      <c r="AJ138">
        <f>AJ$2*EXP(- AJ$1 * ($B138*_c+'Input spectra'!$Q137))</f>
        <v>1.3520378226503194E-2</v>
      </c>
      <c r="AK138">
        <f>AK$2*EXP(- AK$1 * ($B138*_c+'Input spectra'!$Q137))</f>
        <v>1.3330504504762314E-2</v>
      </c>
      <c r="AL138">
        <f>AL$2*EXP(- AL$1 * ($B138*_c+'Input spectra'!$Q137))</f>
        <v>1.3142065925534355E-2</v>
      </c>
      <c r="AM138">
        <f>AM$2*EXP(- AM$1 * ($B138*_c+'Input spectra'!$Q137))</f>
        <v>1.295505341717949E-2</v>
      </c>
      <c r="AN138">
        <f>AN$2*EXP(- AN$1 * ($B138*_c+'Input spectra'!$Q137))</f>
        <v>1.2769457960642374E-2</v>
      </c>
      <c r="AO138">
        <f>AO$2*EXP(- AO$1 * ($B138*_c+'Input spectra'!$Q137))</f>
        <v>1.2585270589162572E-2</v>
      </c>
      <c r="AP138">
        <f>AP$2*EXP(- AP$1 * ($B138*_c+'Input spectra'!$Q137))</f>
        <v>1.2402482387986521E-2</v>
      </c>
      <c r="AQ138">
        <f>AQ$2*EXP(- AQ$1 * ($B138*_c+'Input spectra'!$Q137))</f>
        <v>1.2221084494081056E-2</v>
      </c>
      <c r="AR138">
        <f>AR$2*EXP(- AR$1 * ($B138*_c+'Input spectra'!$Q137))</f>
        <v>1.2041068095848442E-2</v>
      </c>
      <c r="AS138">
        <f>AS$2*EXP(- AS$1 * ($B138*_c+'Input spectra'!$Q137))</f>
        <v>1.1862424432842911E-2</v>
      </c>
      <c r="AT138">
        <f>AT$2*EXP(- AT$1 * ($B138*_c+'Input spectra'!$Q137))</f>
        <v>1.1685144795488746E-2</v>
      </c>
      <c r="AU138">
        <f>AU$2*EXP(- AU$1 * ($B138*_c+'Input spectra'!$Q137))</f>
        <v>1.1509220524799822E-2</v>
      </c>
      <c r="AV138">
        <f>AV$2*EXP(- AV$1 * ($B138*_c+'Input spectra'!$Q137))</f>
        <v>1.1334643012100678E-2</v>
      </c>
      <c r="AW138">
        <f>AW$2*EXP(- AW$1 * ($B138*_c+'Input spectra'!$Q137))</f>
        <v>1.0075361492336348E-2</v>
      </c>
      <c r="AX138">
        <f>AX$2*EXP(- AX$1 * ($B138*_c+'Input spectra'!$Q137))</f>
        <v>8.6088197428578137E-3</v>
      </c>
      <c r="AY138">
        <f>AY$2*EXP(- AY$1 * ($B138*_c+'Input spectra'!$Q137))</f>
        <v>7.7492852376259084E-3</v>
      </c>
      <c r="AZ138">
        <f>AZ$2*EXP(- AZ$1 * ($B138*_c+'Input spectra'!$Q137))</f>
        <v>7.0982528683306151E-3</v>
      </c>
      <c r="BA138">
        <f>BA$2*EXP(- BA$1 * ($B138*_c+'Input spectra'!$Q137))</f>
        <v>6.5663241751326073E-3</v>
      </c>
      <c r="BB138">
        <f>BB$2*EXP(- BB$1 * ($B138*_c+'Input spectra'!$Q137))</f>
        <v>6.1147492458624771E-3</v>
      </c>
      <c r="BC138">
        <f>BC$2*EXP(- BC$1 * ($B138*_c+'Input spectra'!$Q137))</f>
        <v>5.7222962784368569E-3</v>
      </c>
      <c r="BD138">
        <f>BD$2*EXP(- BD$1 * ($B138*_c+'Input spectra'!$Q137))</f>
        <v>5.3757299234363249E-3</v>
      </c>
      <c r="BE138">
        <f>BE$2*EXP(- BE$1 * ($B138*_c+'Input spectra'!$Q137))</f>
        <v>5.0660890804031539E-3</v>
      </c>
      <c r="BF138">
        <f>BF$2*EXP(- BF$1 * ($B138*_c+'Input spectra'!$Q137))</f>
        <v>4.7869473961312491E-3</v>
      </c>
      <c r="BG138">
        <f>BG$2*EXP(- BG$1 * ($B138*_c+'Input spectra'!$Q137))</f>
        <v>4.5334972122953723E-3</v>
      </c>
      <c r="BH138">
        <f>BH$2*EXP(- BH$1 * ($B138*_c+'Input spectra'!$Q137))</f>
        <v>4.3020236404410104E-3</v>
      </c>
      <c r="BI138">
        <f>BI$2*EXP(- BI$1 * ($B138*_c+'Input spectra'!$Q137))</f>
        <v>4.0895821227141292E-3</v>
      </c>
      <c r="BJ138">
        <f>BJ$2*EXP(- BJ$1 * ($B138*_c+'Input spectra'!$Q137))</f>
        <v>3.8937902502735574E-3</v>
      </c>
      <c r="BK138">
        <f>BK$2*EXP(- BK$1 * ($B138*_c+'Input spectra'!$Q137))</f>
        <v>3.7126876059072637E-3</v>
      </c>
      <c r="BL138">
        <f>BL$2*EXP(- BL$1 * ($B138*_c+'Input spectra'!$Q137))</f>
        <v>3.5446380844725454E-3</v>
      </c>
      <c r="BM138">
        <f>BM$2*EXP(- BM$1 * ($B138*_c+'Input spectra'!$Q137))</f>
        <v>3.3882598123056813E-3</v>
      </c>
      <c r="BN138">
        <f>BN$2*EXP(- BN$1 * ($B138*_c+'Input spectra'!$Q137))</f>
        <v>3.2423736100132658E-3</v>
      </c>
      <c r="BO138">
        <f>BO$2*EXP(- BO$1 * ($B138*_c+'Input spectra'!$Q137))</f>
        <v>3.1059642774521733E-3</v>
      </c>
      <c r="BP138">
        <f>BP$2*EXP(- BP$1 * ($B138*_c+'Input spectra'!$Q137))</f>
        <v>2.9781509682822462E-3</v>
      </c>
      <c r="BQ138">
        <f>BQ$2*EXP(- BQ$1 * ($B138*_c+'Input spectra'!$Q137))</f>
        <v>2.8581641498249717E-3</v>
      </c>
      <c r="BR138">
        <f>BR$2*EXP(- BR$1 * ($B138*_c+'Input spectra'!$Q137))</f>
        <v>2.7453274263274556E-3</v>
      </c>
      <c r="BS138">
        <f>BS$2*EXP(- BS$1 * ($B138*_c+'Input spectra'!$Q137))</f>
        <v>2.6390430156690396E-3</v>
      </c>
      <c r="BT138">
        <f>BT$2*EXP(- BT$1 * ($B138*_c+'Input spectra'!$Q137))</f>
        <v>2.5387800126537895E-3</v>
      </c>
      <c r="BU138">
        <f>BU$2*EXP(- BU$1 * ($B138*_c+'Input spectra'!$Q137))</f>
        <v>2.4440648069616439E-3</v>
      </c>
      <c r="BV138">
        <f>BV$2*EXP(- BV$1 * ($B138*_c+'Input spectra'!$Q137))</f>
        <v>2.3544731878183088E-3</v>
      </c>
      <c r="BW138">
        <f>BW$2*EXP(- BW$1 * ($B138*_c+'Input spectra'!$Q137))</f>
        <v>2.2696237839224943E-3</v>
      </c>
      <c r="BX138">
        <f>BX$2*EXP(- BX$1 * ($B138*_c+'Input spectra'!$Q137))</f>
        <v>2.1891725712216647E-3</v>
      </c>
      <c r="BY138">
        <f>BY$2*EXP(- BY$1 * ($B138*_c+'Input spectra'!$Q137))</f>
        <v>2.1128082426634101E-3</v>
      </c>
      <c r="BZ138">
        <f>BZ$2*EXP(- BZ$1 * ($B138*_c+'Input spectra'!$Q137))</f>
        <v>2.0402482797003537E-3</v>
      </c>
      <c r="CA138">
        <f>CA$2*EXP(- CA$1 * ($B138*_c+'Input spectra'!$Q137))</f>
        <v>1.9712355996072848E-3</v>
      </c>
      <c r="CB138">
        <f>CB$2*EXP(- CB$1 * ($B138*_c+'Input spectra'!$Q137))</f>
        <v>1.9055356787021048E-3</v>
      </c>
      <c r="CC138">
        <f>CC$2*EXP(- CC$1 * ($B138*_c+'Input spectra'!$Q137))</f>
        <v>1.8429340715377517E-3</v>
      </c>
      <c r="CD138">
        <f>CD$2*EXP(- CD$1 * ($B138*_c+'Input spectra'!$Q137))</f>
        <v>1.7832342616081389E-3</v>
      </c>
      <c r="CE138">
        <f>CE$2*EXP(- CE$1 * ($B138*_c+'Input spectra'!$Q137))</f>
        <v>1.7262557912086202E-3</v>
      </c>
      <c r="CF138">
        <f>CF$2*EXP(- CF$1 * ($B138*_c+'Input spectra'!$Q137))</f>
        <v>1.6718326276272475E-3</v>
      </c>
      <c r="CG138">
        <f>CG$2*EXP(- CG$1 * ($B138*_c+'Input spectra'!$Q137))</f>
        <v>1.6198117304183513E-3</v>
      </c>
      <c r="CH138">
        <f>CH$2*EXP(- CH$1 * ($B138*_c+'Input spectra'!$Q137))</f>
        <v>1.5700517905717555E-3</v>
      </c>
      <c r="CI138">
        <f>CI$2*EXP(- CI$1 * ($B138*_c+'Input spectra'!$Q137))</f>
        <v>1.5224221172749268E-3</v>
      </c>
      <c r="CJ138">
        <f>CJ$2*EXP(- CJ$1 * ($B138*_c+'Input spectra'!$Q137))</f>
        <v>1.4768016519256483E-3</v>
      </c>
      <c r="CK138">
        <f>CK$2*EXP(- CK$1 * ($B138*_c+'Input spectra'!$Q137))</f>
        <v>1.4330780922835785E-3</v>
      </c>
      <c r="CL138">
        <f>CL$2*EXP(- CL$1 * ($B138*_c+'Input spectra'!$Q137))</f>
        <v>1.3911471122997024E-3</v>
      </c>
      <c r="CM138">
        <f>CM$2*EXP(- CM$1 * ($B138*_c+'Input spectra'!$Q137))</f>
        <v>1.3509116653490454E-3</v>
      </c>
      <c r="CN138">
        <f>CN$2*EXP(- CN$1 * ($B138*_c+'Input spectra'!$Q137))</f>
        <v>1.3122813604046128E-3</v>
      </c>
      <c r="CO138">
        <f>CO$2*EXP(- CO$1 * ($B138*_c+'Input spectra'!$Q137))</f>
        <v>1.2751719022004412E-3</v>
      </c>
      <c r="CP138">
        <f>CP$2*EXP(- CP$1 * ($B138*_c+'Input spectra'!$Q137))</f>
        <v>1.2395045876951978E-3</v>
      </c>
      <c r="CQ138">
        <f>CQ$2*EXP(- CQ$1 * ($B138*_c+'Input spectra'!$Q137))</f>
        <v>7.9798029989140359E-4</v>
      </c>
      <c r="CR138">
        <f>CR$2*EXP(- CR$1 * ($B138*_c+'Input spectra'!$Q137))</f>
        <v>5.1826271951438906E-4</v>
      </c>
      <c r="CS138">
        <f>CS$2*EXP(- CS$1 * ($B138*_c+'Input spectra'!$Q137))</f>
        <v>3.5889061536442673E-4</v>
      </c>
      <c r="CT138">
        <f>CT$2*EXP(- CT$1 * ($B138*_c+'Input spectra'!$Q137))</f>
        <v>2.4964718616554498E-4</v>
      </c>
      <c r="CU138">
        <f>CU$2*EXP(- CU$1 * ($B138*_c+'Input spectra'!$Q137))</f>
        <v>1.7044830049767448E-4</v>
      </c>
      <c r="CV138">
        <f>CV$2*EXP(- CV$1 * ($B138*_c+'Input spectra'!$Q137))</f>
        <v>1.1203603446102577E-4</v>
      </c>
      <c r="CW138">
        <f>CW$2*EXP(- CW$1 * ($B138*_c+'Input spectra'!$Q137))</f>
        <v>6.9184794773201753E-5</v>
      </c>
      <c r="CX138">
        <f>CX$2*EXP(- CX$1 * ($B138*_c+'Input spectra'!$Q137))</f>
        <v>3.8577093997713903E-5</v>
      </c>
      <c r="CY138">
        <f>CY$2*EXP(- CY$1 * ($B138*_c+'Input spectra'!$Q137))</f>
        <v>1.7936603493566625E-5</v>
      </c>
      <c r="CZ138">
        <f>CZ$2*EXP(- CZ$1 * ($B138*_c+'Input spectra'!$Q137))</f>
        <v>5.6124204363762637E-6</v>
      </c>
      <c r="DA138">
        <f>DA$2*EXP(- DA$1 * ($B138*_c+'Input spectra'!$Q137))</f>
        <v>3.5648178796662336E-7</v>
      </c>
      <c r="DB138">
        <f>DB$2*EXP(- DB$1 * ($B138*_c+'Input spectra'!$Q137))</f>
        <v>0</v>
      </c>
      <c r="DC138">
        <f>DC$2*EXP(- DC$1 * ($B138*_c+'Input spectra'!$Q137))</f>
        <v>0</v>
      </c>
      <c r="DD138">
        <f>DD$2*EXP(- DD$1 * ($B138*_c+'Input spectra'!$Q137))</f>
        <v>0</v>
      </c>
      <c r="DE138">
        <f>DE$2*EXP(- DE$1 * ($B138*_c+'Input spectra'!$Q137))</f>
        <v>0</v>
      </c>
      <c r="DF138">
        <f>DF$2*EXP(- DF$1 * ($B138*_c+'Input spectra'!$Q137))</f>
        <v>0</v>
      </c>
      <c r="DG138">
        <f>DG$2*EXP(- DG$1 * ($B138*_c+'Input spectra'!$Q137))</f>
        <v>0</v>
      </c>
      <c r="DH138">
        <f>DH$2*EXP(- DH$1 * ($B138*_c+'Input spectra'!$Q137))</f>
        <v>0</v>
      </c>
      <c r="DI138">
        <f>DI$2*EXP(- DI$1 * ($B138*_c+'Input spectra'!$Q137))</f>
        <v>0</v>
      </c>
      <c r="DJ138">
        <f>DJ$2*EXP(- DJ$1 * ($B138*_c+'Input spectra'!$Q137))</f>
        <v>0</v>
      </c>
      <c r="DK138">
        <f>DK$2*EXP(- DK$1 * ($B138*_c+'Input spectra'!$Q137))</f>
        <v>0</v>
      </c>
      <c r="DL138">
        <f>DL$2*EXP(- DL$1 * ($B138*_c+'Input spectra'!$Q137))</f>
        <v>0</v>
      </c>
      <c r="DM138">
        <f>DM$2*EXP(- DM$1 * ($B138*_c+'Input spectra'!$Q137))</f>
        <v>0</v>
      </c>
      <c r="DN138">
        <f>DN$2*EXP(- DN$1 * ($B138*_c+'Input spectra'!$Q137))</f>
        <v>0</v>
      </c>
      <c r="DO138">
        <f>DO$2*EXP(- DO$1 * ($B138*_c+'Input spectra'!$Q137))</f>
        <v>0</v>
      </c>
      <c r="DP138">
        <f>DP$2*EXP(- DP$1 * ($B138*_c+'Input spectra'!$Q137))</f>
        <v>0</v>
      </c>
      <c r="DQ138">
        <f>DQ$2*EXP(- DQ$1 * ($B138*_c+'Input spectra'!$Q137))</f>
        <v>0</v>
      </c>
      <c r="DR138">
        <f>DR$2*EXP(- DR$1 * ($B138*_c+'Input spectra'!$Q137))</f>
        <v>0</v>
      </c>
      <c r="DS138">
        <f>DS$2*EXP(- DS$1 * ($B138*_c+'Input spectra'!$Q137))</f>
        <v>0</v>
      </c>
      <c r="DT138">
        <f>DT$2*EXP(- DT$1 * ($B138*_c+'Input spectra'!$Q137))</f>
        <v>0</v>
      </c>
      <c r="DU138">
        <f>DU$2*EXP(- DU$1 * ($B138*_c+'Input spectra'!$Q137))</f>
        <v>0</v>
      </c>
      <c r="DV138">
        <f>DV$2*EXP(- DV$1 * ($B138*_c+'Input spectra'!$Q137))</f>
        <v>0</v>
      </c>
      <c r="DW138">
        <f>DW$2*EXP(- DW$1 * ($B138*_c+'Input spectra'!$Q137))</f>
        <v>0</v>
      </c>
      <c r="DX138">
        <f>DX$2*EXP(- DX$1 * ($B138*_c+'Input spectra'!$Q137))</f>
        <v>0</v>
      </c>
      <c r="DY138">
        <f>DY$2*EXP(- DY$1 * ($B138*_c+'Input spectra'!$Q137))</f>
        <v>0</v>
      </c>
      <c r="DZ138">
        <f>DZ$2*EXP(- DZ$1 * ($B138*_c+'Input spectra'!$Q137))</f>
        <v>0</v>
      </c>
      <c r="EA138">
        <f>EA$2*EXP(- EA$1 * ($B138*_c+'Input spectra'!$Q137))</f>
        <v>0</v>
      </c>
      <c r="EB138">
        <f>EB$2*EXP(- EB$1 * ($B138*_c+'Input spectra'!$Q137))</f>
        <v>0</v>
      </c>
      <c r="EC138">
        <f>EC$2*EXP(- EC$1 * ($B138*_c+'Input spectra'!$Q137))</f>
        <v>0</v>
      </c>
      <c r="ED138">
        <f>ED$2*EXP(- ED$1 * ($B138*_c+'Input spectra'!$Q137))</f>
        <v>0</v>
      </c>
      <c r="EE138">
        <f>EE$2*EXP(- EE$1 * ($B138*_c+'Input spectra'!$Q137))</f>
        <v>0</v>
      </c>
      <c r="EF138">
        <f>EF$2*EXP(- EF$1 * ($B138*_c+'Input spectra'!$Q137))</f>
        <v>0</v>
      </c>
      <c r="EG138">
        <f>EG$2*EXP(- EG$1 * ($B138*_c+'Input spectra'!$Q137))</f>
        <v>0</v>
      </c>
      <c r="EH138">
        <f>EH$2*EXP(- EH$1 * ($B138*_c+'Input spectra'!$Q137))</f>
        <v>0</v>
      </c>
      <c r="EI138">
        <f>EI$2*EXP(- EI$1 * ($B138*_c+'Input spectra'!$Q137))</f>
        <v>0</v>
      </c>
      <c r="EJ138">
        <f>EJ$2*EXP(- EJ$1 * ($B138*_c+'Input spectra'!$Q137))</f>
        <v>0</v>
      </c>
      <c r="EK138">
        <f>EK$2*EXP(- EK$1 * ($B138*_c+'Input spectra'!$Q137))</f>
        <v>0</v>
      </c>
      <c r="EL138">
        <f>EL$2*EXP(- EL$1 * ($B138*_c+'Input spectra'!$Q137))</f>
        <v>0</v>
      </c>
      <c r="EM138">
        <f>EM$2*EXP(- EM$1 * ($B138*_c+'Input spectra'!$Q137))</f>
        <v>0</v>
      </c>
      <c r="EN138">
        <f>EN$2*EXP(- EN$1 * ($B138*_c+'Input spectra'!$Q137))</f>
        <v>0</v>
      </c>
      <c r="EO138">
        <f>EO$2*EXP(- EO$1 * ($B138*_c+'Input spectra'!$Q137))</f>
        <v>0</v>
      </c>
      <c r="EP138">
        <f>EP$2*EXP(- EP$1 * ($B138*_c+'Input spectra'!$Q137))</f>
        <v>0</v>
      </c>
      <c r="EQ138">
        <f>EQ$2*EXP(- EQ$1 * ($B138*_c+'Input spectra'!$Q137))</f>
        <v>0</v>
      </c>
      <c r="ER138">
        <f>ER$2*EXP(- ER$1 * ($B138*_c+'Input spectra'!$Q137))</f>
        <v>0</v>
      </c>
      <c r="ES138">
        <f>ES$2*EXP(- ES$1 * ($B138*_c+'Input spectra'!$Q137))</f>
        <v>0</v>
      </c>
      <c r="ET138">
        <f>ET$2*EXP(- ET$1 * ($B138*_c+'Input spectra'!$Q137))</f>
        <v>0</v>
      </c>
      <c r="EU138">
        <f>EU$2*EXP(- EU$1 * ($B138*_c+'Input spectra'!$Q137))</f>
        <v>0</v>
      </c>
      <c r="EV138">
        <f>EV$2*EXP(- EV$1 * ($B138*_c+'Input spectra'!$Q137))</f>
        <v>0</v>
      </c>
      <c r="EW138">
        <f>EW$2*EXP(- EW$1 * ($B138*_c+'Input spectra'!$Q137))</f>
        <v>0</v>
      </c>
      <c r="EY138">
        <f t="shared" si="2"/>
        <v>0.87957922667056909</v>
      </c>
      <c r="FB138">
        <f>(1-EXP(-(B138*_c+'Input spectra'!$Q137)*_t))/2</f>
        <v>1.1149838988764371E-2</v>
      </c>
      <c r="FC138">
        <f>LN(1-FB138)/(-(B138*_c+'Input spectra'!$Q137))</f>
        <v>0.24859052517455976</v>
      </c>
    </row>
    <row r="139" spans="1:159" x14ac:dyDescent="0.25">
      <c r="A139">
        <v>960</v>
      </c>
      <c r="B139">
        <f>'Input spectra'!B138</f>
        <v>0</v>
      </c>
      <c r="C139">
        <f>C$2*EXP(- C$1 * ($B139*_c+'Input spectra'!$Q138))</f>
        <v>2.0653927966864227E-2</v>
      </c>
      <c r="D139">
        <f>D$2*EXP(- D$1 * ($B139*_c+'Input spectra'!$Q138))</f>
        <v>2.0411350630127677E-2</v>
      </c>
      <c r="E139">
        <f>E$2*EXP(- E$1 * ($B139*_c+'Input spectra'!$Q138))</f>
        <v>2.0170536759579978E-2</v>
      </c>
      <c r="F139">
        <f>F$2*EXP(- F$1 * ($B139*_c+'Input spectra'!$Q138))</f>
        <v>1.9931475402900516E-2</v>
      </c>
      <c r="G139">
        <f>G$2*EXP(- G$1 * ($B139*_c+'Input spectra'!$Q138))</f>
        <v>1.9694155670599324E-2</v>
      </c>
      <c r="H139">
        <f>H$2*EXP(- H$1 * ($B139*_c+'Input spectra'!$Q138))</f>
        <v>1.9458566735673567E-2</v>
      </c>
      <c r="I139">
        <f>I$2*EXP(- I$1 * ($B139*_c+'Input spectra'!$Q138))</f>
        <v>1.9224697833265771E-2</v>
      </c>
      <c r="J139">
        <f>J$2*EXP(- J$1 * ($B139*_c+'Input spectra'!$Q138))</f>
        <v>1.8992538260323915E-2</v>
      </c>
      <c r="K139">
        <f>K$2*EXP(- K$1 * ($B139*_c+'Input spectra'!$Q138))</f>
        <v>1.8762077375263281E-2</v>
      </c>
      <c r="L139">
        <f>L$2*EXP(- L$1 * ($B139*_c+'Input spectra'!$Q138))</f>
        <v>1.8533304597630154E-2</v>
      </c>
      <c r="M139">
        <f>M$2*EXP(- M$1 * ($B139*_c+'Input spectra'!$Q138))</f>
        <v>1.830620940776723E-2</v>
      </c>
      <c r="N139">
        <f>N$2*EXP(- N$1 * ($B139*_c+'Input spectra'!$Q138))</f>
        <v>1.8080781346480848E-2</v>
      </c>
      <c r="O139">
        <f>O$2*EXP(- O$1 * ($B139*_c+'Input spectra'!$Q138))</f>
        <v>1.7857010014709976E-2</v>
      </c>
      <c r="P139">
        <f>P$2*EXP(- P$1 * ($B139*_c+'Input spectra'!$Q138))</f>
        <v>1.7634885073196948E-2</v>
      </c>
      <c r="Q139">
        <f>Q$2*EXP(- Q$1 * ($B139*_c+'Input spectra'!$Q138))</f>
        <v>1.7414396242159923E-2</v>
      </c>
      <c r="R139">
        <f>R$2*EXP(- R$1 * ($B139*_c+'Input spectra'!$Q138))</f>
        <v>1.7195533300967129E-2</v>
      </c>
      <c r="S139">
        <f>S$2*EXP(- S$1 * ($B139*_c+'Input spectra'!$Q138))</f>
        <v>1.6978286087812797E-2</v>
      </c>
      <c r="T139">
        <f>T$2*EXP(- T$1 * ($B139*_c+'Input spectra'!$Q138))</f>
        <v>1.6762644499394803E-2</v>
      </c>
      <c r="U139">
        <f>U$2*EXP(- U$1 * ($B139*_c+'Input spectra'!$Q138))</f>
        <v>1.6548598490594073E-2</v>
      </c>
      <c r="V139">
        <f>V$2*EXP(- V$1 * ($B139*_c+'Input spectra'!$Q138))</f>
        <v>1.6336138074155626E-2</v>
      </c>
      <c r="W139">
        <f>W$2*EXP(- W$1 * ($B139*_c+'Input spectra'!$Q138))</f>
        <v>1.612525332037135E-2</v>
      </c>
      <c r="X139">
        <f>X$2*EXP(- X$1 * ($B139*_c+'Input spectra'!$Q138))</f>
        <v>1.5915934356764451E-2</v>
      </c>
      <c r="Y139">
        <f>Y$2*EXP(- Y$1 * ($B139*_c+'Input spectra'!$Q138))</f>
        <v>1.5708171367775563E-2</v>
      </c>
      <c r="Z139">
        <f>Z$2*EXP(- Z$1 * ($B139*_c+'Input spectra'!$Q138))</f>
        <v>1.5501954594450529E-2</v>
      </c>
      <c r="AA139">
        <f>AA$2*EXP(- AA$1 * ($B139*_c+'Input spectra'!$Q138))</f>
        <v>1.5297274334129862E-2</v>
      </c>
      <c r="AB139">
        <f>AB$2*EXP(- AB$1 * ($B139*_c+'Input spectra'!$Q138))</f>
        <v>1.5094120940139824E-2</v>
      </c>
      <c r="AC139">
        <f>AC$2*EXP(- AC$1 * ($B139*_c+'Input spectra'!$Q138))</f>
        <v>1.489248482148515E-2</v>
      </c>
      <c r="AD139">
        <f>AD$2*EXP(- AD$1 * ($B139*_c+'Input spectra'!$Q138))</f>
        <v>1.4692356442543417E-2</v>
      </c>
      <c r="AE139">
        <f>AE$2*EXP(- AE$1 * ($B139*_c+'Input spectra'!$Q138))</f>
        <v>1.4493726322761028E-2</v>
      </c>
      <c r="AF139">
        <f>AF$2*EXP(- AF$1 * ($B139*_c+'Input spectra'!$Q138))</f>
        <v>1.4296585036350807E-2</v>
      </c>
      <c r="AG139">
        <f>AG$2*EXP(- AG$1 * ($B139*_c+'Input spectra'!$Q138))</f>
        <v>1.4100923211991198E-2</v>
      </c>
      <c r="AH139">
        <f>AH$2*EXP(- AH$1 * ($B139*_c+'Input spectra'!$Q138))</f>
        <v>1.3906731532527087E-2</v>
      </c>
      <c r="AI139">
        <f>AI$2*EXP(- AI$1 * ($B139*_c+'Input spectra'!$Q138))</f>
        <v>1.3714000734672166E-2</v>
      </c>
      <c r="AJ139">
        <f>AJ$2*EXP(- AJ$1 * ($B139*_c+'Input spectra'!$Q138))</f>
        <v>1.3522721608712917E-2</v>
      </c>
      <c r="AK139">
        <f>AK$2*EXP(- AK$1 * ($B139*_c+'Input spectra'!$Q138))</f>
        <v>1.3332884998214159E-2</v>
      </c>
      <c r="AL139">
        <f>AL$2*EXP(- AL$1 * ($B139*_c+'Input spectra'!$Q138))</f>
        <v>1.3144481799726167E-2</v>
      </c>
      <c r="AM139">
        <f>AM$2*EXP(- AM$1 * ($B139*_c+'Input spectra'!$Q138))</f>
        <v>1.2957502962493305E-2</v>
      </c>
      <c r="AN139">
        <f>AN$2*EXP(- AN$1 * ($B139*_c+'Input spectra'!$Q138))</f>
        <v>1.2771939488164278E-2</v>
      </c>
      <c r="AO139">
        <f>AO$2*EXP(- AO$1 * ($B139*_c+'Input spectra'!$Q138))</f>
        <v>1.2587782430503871E-2</v>
      </c>
      <c r="AP139">
        <f>AP$2*EXP(- AP$1 * ($B139*_c+'Input spectra'!$Q138))</f>
        <v>1.2405022895106229E-2</v>
      </c>
      <c r="AQ139">
        <f>AQ$2*EXP(- AQ$1 * ($B139*_c+'Input spectra'!$Q138))</f>
        <v>1.2223652039109682E-2</v>
      </c>
      <c r="AR139">
        <f>AR$2*EXP(- AR$1 * ($B139*_c+'Input spectra'!$Q138))</f>
        <v>1.2043661070913075E-2</v>
      </c>
      <c r="AS139">
        <f>AS$2*EXP(- AS$1 * ($B139*_c+'Input spectra'!$Q138))</f>
        <v>1.1865041249893583E-2</v>
      </c>
      <c r="AT139">
        <f>AT$2*EXP(- AT$1 * ($B139*_c+'Input spectra'!$Q138))</f>
        <v>1.1687783886126088E-2</v>
      </c>
      <c r="AU139">
        <f>AU$2*EXP(- AU$1 * ($B139*_c+'Input spectra'!$Q138))</f>
        <v>1.1511880340103971E-2</v>
      </c>
      <c r="AV139">
        <f>AV$2*EXP(- AV$1 * ($B139*_c+'Input spectra'!$Q138))</f>
        <v>1.1337322022461455E-2</v>
      </c>
      <c r="AW139">
        <f>AW$2*EXP(- AW$1 * ($B139*_c+'Input spectra'!$Q138))</f>
        <v>1.007779578977531E-2</v>
      </c>
      <c r="AX139">
        <f>AX$2*EXP(- AX$1 * ($B139*_c+'Input spectra'!$Q138))</f>
        <v>8.6109449329678425E-3</v>
      </c>
      <c r="AY139">
        <f>AY$2*EXP(- AY$1 * ($B139*_c+'Input spectra'!$Q138))</f>
        <v>7.751238948701368E-3</v>
      </c>
      <c r="AZ139">
        <f>AZ$2*EXP(- AZ$1 * ($B139*_c+'Input spectra'!$Q138))</f>
        <v>7.1000797320095741E-3</v>
      </c>
      <c r="BA139">
        <f>BA$2*EXP(- BA$1 * ($B139*_c+'Input spectra'!$Q138))</f>
        <v>6.5680486309007587E-3</v>
      </c>
      <c r="BB139">
        <f>BB$2*EXP(- BB$1 * ($B139*_c+'Input spectra'!$Q138))</f>
        <v>6.1163872300461592E-3</v>
      </c>
      <c r="BC139">
        <f>BC$2*EXP(- BC$1 * ($B139*_c+'Input spectra'!$Q138))</f>
        <v>5.7238591946625061E-3</v>
      </c>
      <c r="BD139">
        <f>BD$2*EXP(- BD$1 * ($B139*_c+'Input spectra'!$Q138))</f>
        <v>5.3772264225632783E-3</v>
      </c>
      <c r="BE139">
        <f>BE$2*EXP(- BE$1 * ($B139*_c+'Input spectra'!$Q138))</f>
        <v>5.0675259947428573E-3</v>
      </c>
      <c r="BF139">
        <f>BF$2*EXP(- BF$1 * ($B139*_c+'Input spectra'!$Q138))</f>
        <v>4.7883302834114466E-3</v>
      </c>
      <c r="BG139">
        <f>BG$2*EXP(- BG$1 * ($B139*_c+'Input spectra'!$Q138))</f>
        <v>4.5348306967523564E-3</v>
      </c>
      <c r="BH139">
        <f>BH$2*EXP(- BH$1 * ($B139*_c+'Input spectra'!$Q138))</f>
        <v>4.3033116389688793E-3</v>
      </c>
      <c r="BI139">
        <f>BI$2*EXP(- BI$1 * ($B139*_c+'Input spectra'!$Q138))</f>
        <v>4.0908280014859289E-3</v>
      </c>
      <c r="BJ139">
        <f>BJ$2*EXP(- BJ$1 * ($B139*_c+'Input spectra'!$Q138))</f>
        <v>3.8949969370799275E-3</v>
      </c>
      <c r="BK139">
        <f>BK$2*EXP(- BK$1 * ($B139*_c+'Input spectra'!$Q138))</f>
        <v>3.713857673089052E-3</v>
      </c>
      <c r="BL139">
        <f>BL$2*EXP(- BL$1 * ($B139*_c+'Input spectra'!$Q138))</f>
        <v>3.5457738116400073E-3</v>
      </c>
      <c r="BM139">
        <f>BM$2*EXP(- BM$1 * ($B139*_c+'Input spectra'!$Q138))</f>
        <v>3.3893632347534075E-3</v>
      </c>
      <c r="BN139">
        <f>BN$2*EXP(- BN$1 * ($B139*_c+'Input spectra'!$Q138))</f>
        <v>3.243446556758249E-3</v>
      </c>
      <c r="BO139">
        <f>BO$2*EXP(- BO$1 * ($B139*_c+'Input spectra'!$Q138))</f>
        <v>3.1070084015810211E-3</v>
      </c>
      <c r="BP139">
        <f>BP$2*EXP(- BP$1 * ($B139*_c+'Input spectra'!$Q138))</f>
        <v>2.9791677714906561E-3</v>
      </c>
      <c r="BQ139">
        <f>BQ$2*EXP(- BQ$1 * ($B139*_c+'Input spectra'!$Q138))</f>
        <v>2.8591550024986588E-3</v>
      </c>
      <c r="BR139">
        <f>BR$2*EXP(- BR$1 * ($B139*_c+'Input spectra'!$Q138))</f>
        <v>2.7462935841499067E-3</v>
      </c>
      <c r="BS139">
        <f>BS$2*EXP(- BS$1 * ($B139*_c+'Input spectra'!$Q138))</f>
        <v>2.6399856334881171E-3</v>
      </c>
      <c r="BT139">
        <f>BT$2*EXP(- BT$1 * ($B139*_c+'Input spectra'!$Q138))</f>
        <v>2.5397001561593864E-3</v>
      </c>
      <c r="BU139">
        <f>BU$2*EXP(- BU$1 * ($B139*_c+'Input spectra'!$Q138))</f>
        <v>2.4449634625966967E-3</v>
      </c>
      <c r="BV139">
        <f>BV$2*EXP(- BV$1 * ($B139*_c+'Input spectra'!$Q138))</f>
        <v>2.3553512712502066E-3</v>
      </c>
      <c r="BW139">
        <f>BW$2*EXP(- BW$1 * ($B139*_c+'Input spectra'!$Q138))</f>
        <v>2.2704821473310127E-3</v>
      </c>
      <c r="BX139">
        <f>BX$2*EXP(- BX$1 * ($B139*_c+'Input spectra'!$Q138))</f>
        <v>2.1900120096061261E-3</v>
      </c>
      <c r="BY139">
        <f>BY$2*EXP(- BY$1 * ($B139*_c+'Input spectra'!$Q138))</f>
        <v>2.1136294993310129E-3</v>
      </c>
      <c r="BZ139">
        <f>BZ$2*EXP(- BZ$1 * ($B139*_c+'Input spectra'!$Q138))</f>
        <v>2.0410520510661819E-3</v>
      </c>
      <c r="CA139">
        <f>CA$2*EXP(- CA$1 * ($B139*_c+'Input spectra'!$Q138))</f>
        <v>1.9720225394120544E-3</v>
      </c>
      <c r="CB139">
        <f>CB$2*EXP(- CB$1 * ($B139*_c+'Input spectra'!$Q138))</f>
        <v>1.9063064017344543E-3</v>
      </c>
      <c r="CC139">
        <f>CC$2*EXP(- CC$1 * ($B139*_c+'Input spectra'!$Q138))</f>
        <v>1.8436891569326354E-3</v>
      </c>
      <c r="CD139">
        <f>CD$2*EXP(- CD$1 * ($B139*_c+'Input spectra'!$Q138))</f>
        <v>1.7839742557807044E-3</v>
      </c>
      <c r="CE139">
        <f>CE$2*EXP(- CE$1 * ($B139*_c+'Input spectra'!$Q138))</f>
        <v>1.7269812104731299E-3</v>
      </c>
      <c r="CF139">
        <f>CF$2*EXP(- CF$1 * ($B139*_c+'Input spectra'!$Q138))</f>
        <v>1.6725439605426507E-3</v>
      </c>
      <c r="CG139">
        <f>CG$2*EXP(- CG$1 * ($B139*_c+'Input spectra'!$Q138))</f>
        <v>1.6205094398956273E-3</v>
      </c>
      <c r="CH139">
        <f>CH$2*EXP(- CH$1 * ($B139*_c+'Input spectra'!$Q138))</f>
        <v>1.5707363157728073E-3</v>
      </c>
      <c r="CI139">
        <f>CI$2*EXP(- CI$1 * ($B139*_c+'Input spectra'!$Q138))</f>
        <v>1.5230938753284138E-3</v>
      </c>
      <c r="CJ139">
        <f>CJ$2*EXP(- CJ$1 * ($B139*_c+'Input spectra'!$Q138))</f>
        <v>1.4774610394814806E-3</v>
      </c>
      <c r="CK139">
        <f>CK$2*EXP(- CK$1 * ($B139*_c+'Input spectra'!$Q138))</f>
        <v>1.4337254869247543E-3</v>
      </c>
      <c r="CL139">
        <f>CL$2*EXP(- CL$1 * ($B139*_c+'Input spectra'!$Q138))</f>
        <v>1.3917828738276039E-3</v>
      </c>
      <c r="CM139">
        <f>CM$2*EXP(- CM$1 * ($B139*_c+'Input spectra'!$Q138))</f>
        <v>1.3515361369561562E-3</v>
      </c>
      <c r="CN139">
        <f>CN$2*EXP(- CN$1 * ($B139*_c+'Input spectra'!$Q138))</f>
        <v>1.3128948697467985E-3</v>
      </c>
      <c r="CO139">
        <f>CO$2*EXP(- CO$1 * ($B139*_c+'Input spectra'!$Q138))</f>
        <v>1.2757747623793768E-3</v>
      </c>
      <c r="CP139">
        <f>CP$2*EXP(- CP$1 * ($B139*_c+'Input spectra'!$Q138))</f>
        <v>1.2400970981602142E-3</v>
      </c>
      <c r="CQ139">
        <f>CQ$2*EXP(- CQ$1 * ($B139*_c+'Input spectra'!$Q138))</f>
        <v>7.9836594482674743E-4</v>
      </c>
      <c r="CR139">
        <f>CR$2*EXP(- CR$1 * ($B139*_c+'Input spectra'!$Q138))</f>
        <v>5.1851590668389354E-4</v>
      </c>
      <c r="CS139">
        <f>CS$2*EXP(- CS$1 * ($B139*_c+'Input spectra'!$Q138))</f>
        <v>3.5906783011657148E-4</v>
      </c>
      <c r="CT139">
        <f>CT$2*EXP(- CT$1 * ($B139*_c+'Input spectra'!$Q138))</f>
        <v>2.4977176989776347E-4</v>
      </c>
      <c r="CU139">
        <f>CU$2*EXP(- CU$1 * ($B139*_c+'Input spectra'!$Q138))</f>
        <v>1.7053425647948684E-4</v>
      </c>
      <c r="CV139">
        <f>CV$2*EXP(- CV$1 * ($B139*_c+'Input spectra'!$Q138))</f>
        <v>1.1209312219442249E-4</v>
      </c>
      <c r="CW139">
        <f>CW$2*EXP(- CW$1 * ($B139*_c+'Input spectra'!$Q138))</f>
        <v>6.9220411270833122E-5</v>
      </c>
      <c r="CX139">
        <f>CX$2*EXP(- CX$1 * ($B139*_c+'Input spectra'!$Q138))</f>
        <v>3.8597156279326804E-5</v>
      </c>
      <c r="CY139">
        <f>CY$2*EXP(- CY$1 * ($B139*_c+'Input spectra'!$Q138))</f>
        <v>1.7946025794410262E-5</v>
      </c>
      <c r="CZ139">
        <f>CZ$2*EXP(- CZ$1 * ($B139*_c+'Input spectra'!$Q138))</f>
        <v>5.6153981948594569E-6</v>
      </c>
      <c r="DA139">
        <f>DA$2*EXP(- DA$1 * ($B139*_c+'Input spectra'!$Q138))</f>
        <v>3.5667279816652717E-7</v>
      </c>
      <c r="DB139">
        <f>DB$2*EXP(- DB$1 * ($B139*_c+'Input spectra'!$Q138))</f>
        <v>0</v>
      </c>
      <c r="DC139">
        <f>DC$2*EXP(- DC$1 * ($B139*_c+'Input spectra'!$Q138))</f>
        <v>0</v>
      </c>
      <c r="DD139">
        <f>DD$2*EXP(- DD$1 * ($B139*_c+'Input spectra'!$Q138))</f>
        <v>0</v>
      </c>
      <c r="DE139">
        <f>DE$2*EXP(- DE$1 * ($B139*_c+'Input spectra'!$Q138))</f>
        <v>0</v>
      </c>
      <c r="DF139">
        <f>DF$2*EXP(- DF$1 * ($B139*_c+'Input spectra'!$Q138))</f>
        <v>0</v>
      </c>
      <c r="DG139">
        <f>DG$2*EXP(- DG$1 * ($B139*_c+'Input spectra'!$Q138))</f>
        <v>0</v>
      </c>
      <c r="DH139">
        <f>DH$2*EXP(- DH$1 * ($B139*_c+'Input spectra'!$Q138))</f>
        <v>0</v>
      </c>
      <c r="DI139">
        <f>DI$2*EXP(- DI$1 * ($B139*_c+'Input spectra'!$Q138))</f>
        <v>0</v>
      </c>
      <c r="DJ139">
        <f>DJ$2*EXP(- DJ$1 * ($B139*_c+'Input spectra'!$Q138))</f>
        <v>0</v>
      </c>
      <c r="DK139">
        <f>DK$2*EXP(- DK$1 * ($B139*_c+'Input spectra'!$Q138))</f>
        <v>0</v>
      </c>
      <c r="DL139">
        <f>DL$2*EXP(- DL$1 * ($B139*_c+'Input spectra'!$Q138))</f>
        <v>0</v>
      </c>
      <c r="DM139">
        <f>DM$2*EXP(- DM$1 * ($B139*_c+'Input spectra'!$Q138))</f>
        <v>0</v>
      </c>
      <c r="DN139">
        <f>DN$2*EXP(- DN$1 * ($B139*_c+'Input spectra'!$Q138))</f>
        <v>0</v>
      </c>
      <c r="DO139">
        <f>DO$2*EXP(- DO$1 * ($B139*_c+'Input spectra'!$Q138))</f>
        <v>0</v>
      </c>
      <c r="DP139">
        <f>DP$2*EXP(- DP$1 * ($B139*_c+'Input spectra'!$Q138))</f>
        <v>0</v>
      </c>
      <c r="DQ139">
        <f>DQ$2*EXP(- DQ$1 * ($B139*_c+'Input spectra'!$Q138))</f>
        <v>0</v>
      </c>
      <c r="DR139">
        <f>DR$2*EXP(- DR$1 * ($B139*_c+'Input spectra'!$Q138))</f>
        <v>0</v>
      </c>
      <c r="DS139">
        <f>DS$2*EXP(- DS$1 * ($B139*_c+'Input spectra'!$Q138))</f>
        <v>0</v>
      </c>
      <c r="DT139">
        <f>DT$2*EXP(- DT$1 * ($B139*_c+'Input spectra'!$Q138))</f>
        <v>0</v>
      </c>
      <c r="DU139">
        <f>DU$2*EXP(- DU$1 * ($B139*_c+'Input spectra'!$Q138))</f>
        <v>0</v>
      </c>
      <c r="DV139">
        <f>DV$2*EXP(- DV$1 * ($B139*_c+'Input spectra'!$Q138))</f>
        <v>0</v>
      </c>
      <c r="DW139">
        <f>DW$2*EXP(- DW$1 * ($B139*_c+'Input spectra'!$Q138))</f>
        <v>0</v>
      </c>
      <c r="DX139">
        <f>DX$2*EXP(- DX$1 * ($B139*_c+'Input spectra'!$Q138))</f>
        <v>0</v>
      </c>
      <c r="DY139">
        <f>DY$2*EXP(- DY$1 * ($B139*_c+'Input spectra'!$Q138))</f>
        <v>0</v>
      </c>
      <c r="DZ139">
        <f>DZ$2*EXP(- DZ$1 * ($B139*_c+'Input spectra'!$Q138))</f>
        <v>0</v>
      </c>
      <c r="EA139">
        <f>EA$2*EXP(- EA$1 * ($B139*_c+'Input spectra'!$Q138))</f>
        <v>0</v>
      </c>
      <c r="EB139">
        <f>EB$2*EXP(- EB$1 * ($B139*_c+'Input spectra'!$Q138))</f>
        <v>0</v>
      </c>
      <c r="EC139">
        <f>EC$2*EXP(- EC$1 * ($B139*_c+'Input spectra'!$Q138))</f>
        <v>0</v>
      </c>
      <c r="ED139">
        <f>ED$2*EXP(- ED$1 * ($B139*_c+'Input spectra'!$Q138))</f>
        <v>0</v>
      </c>
      <c r="EE139">
        <f>EE$2*EXP(- EE$1 * ($B139*_c+'Input spectra'!$Q138))</f>
        <v>0</v>
      </c>
      <c r="EF139">
        <f>EF$2*EXP(- EF$1 * ($B139*_c+'Input spectra'!$Q138))</f>
        <v>0</v>
      </c>
      <c r="EG139">
        <f>EG$2*EXP(- EG$1 * ($B139*_c+'Input spectra'!$Q138))</f>
        <v>0</v>
      </c>
      <c r="EH139">
        <f>EH$2*EXP(- EH$1 * ($B139*_c+'Input spectra'!$Q138))</f>
        <v>0</v>
      </c>
      <c r="EI139">
        <f>EI$2*EXP(- EI$1 * ($B139*_c+'Input spectra'!$Q138))</f>
        <v>0</v>
      </c>
      <c r="EJ139">
        <f>EJ$2*EXP(- EJ$1 * ($B139*_c+'Input spectra'!$Q138))</f>
        <v>0</v>
      </c>
      <c r="EK139">
        <f>EK$2*EXP(- EK$1 * ($B139*_c+'Input spectra'!$Q138))</f>
        <v>0</v>
      </c>
      <c r="EL139">
        <f>EL$2*EXP(- EL$1 * ($B139*_c+'Input spectra'!$Q138))</f>
        <v>0</v>
      </c>
      <c r="EM139">
        <f>EM$2*EXP(- EM$1 * ($B139*_c+'Input spectra'!$Q138))</f>
        <v>0</v>
      </c>
      <c r="EN139">
        <f>EN$2*EXP(- EN$1 * ($B139*_c+'Input spectra'!$Q138))</f>
        <v>0</v>
      </c>
      <c r="EO139">
        <f>EO$2*EXP(- EO$1 * ($B139*_c+'Input spectra'!$Q138))</f>
        <v>0</v>
      </c>
      <c r="EP139">
        <f>EP$2*EXP(- EP$1 * ($B139*_c+'Input spectra'!$Q138))</f>
        <v>0</v>
      </c>
      <c r="EQ139">
        <f>EQ$2*EXP(- EQ$1 * ($B139*_c+'Input spectra'!$Q138))</f>
        <v>0</v>
      </c>
      <c r="ER139">
        <f>ER$2*EXP(- ER$1 * ($B139*_c+'Input spectra'!$Q138))</f>
        <v>0</v>
      </c>
      <c r="ES139">
        <f>ES$2*EXP(- ES$1 * ($B139*_c+'Input spectra'!$Q138))</f>
        <v>0</v>
      </c>
      <c r="ET139">
        <f>ET$2*EXP(- ET$1 * ($B139*_c+'Input spectra'!$Q138))</f>
        <v>0</v>
      </c>
      <c r="EU139">
        <f>EU$2*EXP(- EU$1 * ($B139*_c+'Input spectra'!$Q138))</f>
        <v>0</v>
      </c>
      <c r="EV139">
        <f>EV$2*EXP(- EV$1 * ($B139*_c+'Input spectra'!$Q138))</f>
        <v>0</v>
      </c>
      <c r="EW139">
        <f>EW$2*EXP(- EW$1 * ($B139*_c+'Input spectra'!$Q138))</f>
        <v>0</v>
      </c>
      <c r="EY139">
        <f t="shared" si="2"/>
        <v>0.87970616819570235</v>
      </c>
      <c r="FB139">
        <f>(1-EXP(-(B139*_c+'Input spectra'!$Q138)*_t))/2</f>
        <v>1.1137002265376894E-2</v>
      </c>
      <c r="FC139">
        <f>LN(1-FB139)/(-(B139*_c+'Input spectra'!$Q138))</f>
        <v>0.24859216623720137</v>
      </c>
    </row>
    <row r="140" spans="1:159" x14ac:dyDescent="0.25">
      <c r="A140">
        <v>965</v>
      </c>
      <c r="B140">
        <f>'Input spectra'!B139</f>
        <v>0</v>
      </c>
      <c r="C140">
        <f>C$2*EXP(- C$1 * ($B140*_c+'Input spectra'!$Q139))</f>
        <v>2.0653927966864227E-2</v>
      </c>
      <c r="D140">
        <f>D$2*EXP(- D$1 * ($B140*_c+'Input spectra'!$Q139))</f>
        <v>2.041145782539152E-2</v>
      </c>
      <c r="E140">
        <f>E$2*EXP(- E$1 * ($B140*_c+'Input spectra'!$Q139))</f>
        <v>2.0170748621276602E-2</v>
      </c>
      <c r="F140">
        <f>F$2*EXP(- F$1 * ($B140*_c+'Input spectra'!$Q139))</f>
        <v>1.9931789429790354E-2</v>
      </c>
      <c r="G140">
        <f>G$2*EXP(- G$1 * ($B140*_c+'Input spectra'!$Q139))</f>
        <v>1.9694569388805861E-2</v>
      </c>
      <c r="H140">
        <f>H$2*EXP(- H$1 * ($B140*_c+'Input spectra'!$Q139))</f>
        <v>1.9459077698456485E-2</v>
      </c>
      <c r="I140">
        <f>I$2*EXP(- I$1 * ($B140*_c+'Input spectra'!$Q139))</f>
        <v>1.9225303620795768E-2</v>
      </c>
      <c r="J140">
        <f>J$2*EXP(- J$1 * ($B140*_c+'Input spectra'!$Q139))</f>
        <v>1.8993236479459094E-2</v>
      </c>
      <c r="K140">
        <f>K$2*EXP(- K$1 * ($B140*_c+'Input spectra'!$Q139))</f>
        <v>1.8762865659327194E-2</v>
      </c>
      <c r="L140">
        <f>L$2*EXP(- L$1 * ($B140*_c+'Input spectra'!$Q139))</f>
        <v>1.85341806061914E-2</v>
      </c>
      <c r="M140">
        <f>M$2*EXP(- M$1 * ($B140*_c+'Input spectra'!$Q139))</f>
        <v>1.8307170826420669E-2</v>
      </c>
      <c r="N140">
        <f>N$2*EXP(- N$1 * ($B140*_c+'Input spectra'!$Q139))</f>
        <v>1.8081825886630366E-2</v>
      </c>
      <c r="O140">
        <f>O$2*EXP(- O$1 * ($B140*_c+'Input spectra'!$Q139))</f>
        <v>1.7858135413352821E-2</v>
      </c>
      <c r="P140">
        <f>P$2*EXP(- P$1 * ($B140*_c+'Input spectra'!$Q139))</f>
        <v>1.7636089092709636E-2</v>
      </c>
      <c r="Q140">
        <f>Q$2*EXP(- Q$1 * ($B140*_c+'Input spectra'!$Q139))</f>
        <v>1.7415676670085659E-2</v>
      </c>
      <c r="R140">
        <f>R$2*EXP(- R$1 * ($B140*_c+'Input spectra'!$Q139))</f>
        <v>1.7196887949804784E-2</v>
      </c>
      <c r="S140">
        <f>S$2*EXP(- S$1 * ($B140*_c+'Input spectra'!$Q139))</f>
        <v>1.6979712794807394E-2</v>
      </c>
      <c r="T140">
        <f>T$2*EXP(- T$1 * ($B140*_c+'Input spectra'!$Q139))</f>
        <v>1.676414112632953E-2</v>
      </c>
      <c r="U140">
        <f>U$2*EXP(- U$1 * ($B140*_c+'Input spectra'!$Q139))</f>
        <v>1.6550162923583786E-2</v>
      </c>
      <c r="V140">
        <f>V$2*EXP(- V$1 * ($B140*_c+'Input spectra'!$Q139))</f>
        <v>1.6337768223441851E-2</v>
      </c>
      <c r="W140">
        <f>W$2*EXP(- W$1 * ($B140*_c+'Input spectra'!$Q139))</f>
        <v>1.6126947120118779E-2</v>
      </c>
      <c r="X140">
        <f>X$2*EXP(- X$1 * ($B140*_c+'Input spectra'!$Q139))</f>
        <v>1.591768976485888E-2</v>
      </c>
      <c r="Y140">
        <f>Y$2*EXP(- Y$1 * ($B140*_c+'Input spectra'!$Q139))</f>
        <v>1.5709986365623336E-2</v>
      </c>
      <c r="Z140">
        <f>Z$2*EXP(- Z$1 * ($B140*_c+'Input spectra'!$Q139))</f>
        <v>1.5503827186779409E-2</v>
      </c>
      <c r="AA140">
        <f>AA$2*EXP(- AA$1 * ($B140*_c+'Input spectra'!$Q139))</f>
        <v>1.5299202548791349E-2</v>
      </c>
      <c r="AB140">
        <f>AB$2*EXP(- AB$1 * ($B140*_c+'Input spectra'!$Q139))</f>
        <v>1.5096102827912917E-2</v>
      </c>
      <c r="AC140">
        <f>AC$2*EXP(- AC$1 * ($B140*_c+'Input spectra'!$Q139))</f>
        <v>1.4894518455881522E-2</v>
      </c>
      <c r="AD140">
        <f>AD$2*EXP(- AD$1 * ($B140*_c+'Input spectra'!$Q139))</f>
        <v>1.4694439919614031E-2</v>
      </c>
      <c r="AE140">
        <f>AE$2*EXP(- AE$1 * ($B140*_c+'Input spectra'!$Q139))</f>
        <v>1.4495857760904129E-2</v>
      </c>
      <c r="AF140">
        <f>AF$2*EXP(- AF$1 * ($B140*_c+'Input spectra'!$Q139))</f>
        <v>1.4298762576121326E-2</v>
      </c>
      <c r="AG140">
        <f>AG$2*EXP(- AG$1 * ($B140*_c+'Input spectra'!$Q139))</f>
        <v>1.4103145015911556E-2</v>
      </c>
      <c r="AH140">
        <f>AH$2*EXP(- AH$1 * ($B140*_c+'Input spectra'!$Q139))</f>
        <v>1.3908995784899351E-2</v>
      </c>
      <c r="AI140">
        <f>AI$2*EXP(- AI$1 * ($B140*_c+'Input spectra'!$Q139))</f>
        <v>1.3716305641391603E-2</v>
      </c>
      <c r="AJ140">
        <f>AJ$2*EXP(- AJ$1 * ($B140*_c+'Input spectra'!$Q139))</f>
        <v>1.3525065397082887E-2</v>
      </c>
      <c r="AK140">
        <f>AK$2*EXP(- AK$1 * ($B140*_c+'Input spectra'!$Q139))</f>
        <v>1.3335265916762377E-2</v>
      </c>
      <c r="AL140">
        <f>AL$2*EXP(- AL$1 * ($B140*_c+'Input spectra'!$Q139))</f>
        <v>1.3146898118022287E-2</v>
      </c>
      <c r="AM140">
        <f>AM$2*EXP(- AM$1 * ($B140*_c+'Input spectra'!$Q139))</f>
        <v>1.2959952970967867E-2</v>
      </c>
      <c r="AN140">
        <f>AN$2*EXP(- AN$1 * ($B140*_c+'Input spectra'!$Q139))</f>
        <v>1.2774421497928954E-2</v>
      </c>
      <c r="AO140">
        <f>AO$2*EXP(- AO$1 * ($B140*_c+'Input spectra'!$Q139))</f>
        <v>1.2590294773173041E-2</v>
      </c>
      <c r="AP140">
        <f>AP$2*EXP(- AP$1 * ($B140*_c+'Input spectra'!$Q139))</f>
        <v>1.2407563922619855E-2</v>
      </c>
      <c r="AQ140">
        <f>AQ$2*EXP(- AQ$1 * ($B140*_c+'Input spectra'!$Q139))</f>
        <v>1.2226220123557495E-2</v>
      </c>
      <c r="AR140">
        <f>AR$2*EXP(- AR$1 * ($B140*_c+'Input spectra'!$Q139))</f>
        <v>1.204625460436004E-2</v>
      </c>
      <c r="AS140">
        <f>AS$2*EXP(- AS$1 * ($B140*_c+'Input spectra'!$Q139))</f>
        <v>1.1867658644206646E-2</v>
      </c>
      <c r="AT140">
        <f>AT$2*EXP(- AT$1 * ($B140*_c+'Input spectra'!$Q139))</f>
        <v>1.1690423572802207E-2</v>
      </c>
      <c r="AU140">
        <f>AU$2*EXP(- AU$1 * ($B140*_c+'Input spectra'!$Q139))</f>
        <v>1.1514540770099396E-2</v>
      </c>
      <c r="AV140">
        <f>AV$2*EXP(- AV$1 * ($B140*_c+'Input spectra'!$Q139))</f>
        <v>1.1340001666022283E-2</v>
      </c>
      <c r="AW140">
        <f>AW$2*EXP(- AW$1 * ($B140*_c+'Input spectra'!$Q139))</f>
        <v>1.0080230675362302E-2</v>
      </c>
      <c r="AX140">
        <f>AX$2*EXP(- AX$1 * ($B140*_c+'Input spectra'!$Q139))</f>
        <v>8.6130706477064688E-3</v>
      </c>
      <c r="AY140">
        <f>AY$2*EXP(- AY$1 * ($B140*_c+'Input spectra'!$Q139))</f>
        <v>7.7531931523367017E-3</v>
      </c>
      <c r="AZ140">
        <f>AZ$2*EXP(- AZ$1 * ($B140*_c+'Input spectra'!$Q139))</f>
        <v>7.1019070658649213E-3</v>
      </c>
      <c r="BA140">
        <f>BA$2*EXP(- BA$1 * ($B140*_c+'Input spectra'!$Q139))</f>
        <v>6.5697735395475109E-3</v>
      </c>
      <c r="BB140">
        <f>BB$2*EXP(- BB$1 * ($B140*_c+'Input spectra'!$Q139))</f>
        <v>6.1180256530037119E-3</v>
      </c>
      <c r="BC140">
        <f>BC$2*EXP(- BC$1 * ($B140*_c+'Input spectra'!$Q139))</f>
        <v>5.7254225377634891E-3</v>
      </c>
      <c r="BD140">
        <f>BD$2*EXP(- BD$1 * ($B140*_c+'Input spectra'!$Q139))</f>
        <v>5.3787233382866142E-3</v>
      </c>
      <c r="BE140">
        <f>BE$2*EXP(- BE$1 * ($B140*_c+'Input spectra'!$Q139))</f>
        <v>5.0689633166401049E-3</v>
      </c>
      <c r="BF140">
        <f>BF$2*EXP(- BF$1 * ($B140*_c+'Input spectra'!$Q139))</f>
        <v>4.7897135701899206E-3</v>
      </c>
      <c r="BG140">
        <f>BG$2*EXP(- BG$1 * ($B140*_c+'Input spectra'!$Q139))</f>
        <v>4.5361645734409255E-3</v>
      </c>
      <c r="BH140">
        <f>BH$2*EXP(- BH$1 * ($B140*_c+'Input spectra'!$Q139))</f>
        <v>4.30460002311532E-3</v>
      </c>
      <c r="BI140">
        <f>BI$2*EXP(- BI$1 * ($B140*_c+'Input spectra'!$Q139))</f>
        <v>4.0920742598109143E-3</v>
      </c>
      <c r="BJ140">
        <f>BJ$2*EXP(- BJ$1 * ($B140*_c+'Input spectra'!$Q139))</f>
        <v>3.8962039978389135E-3</v>
      </c>
      <c r="BK140">
        <f>BK$2*EXP(- BK$1 * ($B140*_c+'Input spectra'!$Q139))</f>
        <v>3.715028109021825E-3</v>
      </c>
      <c r="BL140">
        <f>BL$2*EXP(- BL$1 * ($B140*_c+'Input spectra'!$Q139))</f>
        <v>3.5469099027025039E-3</v>
      </c>
      <c r="BM140">
        <f>BM$2*EXP(- BM$1 * ($B140*_c+'Input spectra'!$Q139))</f>
        <v>3.3904670165422601E-3</v>
      </c>
      <c r="BN140">
        <f>BN$2*EXP(- BN$1 * ($B140*_c+'Input spectra'!$Q139))</f>
        <v>3.2445198585563059E-3</v>
      </c>
      <c r="BO140">
        <f>BO$2*EXP(- BO$1 * ($B140*_c+'Input spectra'!$Q139))</f>
        <v>3.1080528767104283E-3</v>
      </c>
      <c r="BP140">
        <f>BP$2*EXP(- BP$1 * ($B140*_c+'Input spectra'!$Q139))</f>
        <v>2.9801849218570094E-3</v>
      </c>
      <c r="BQ140">
        <f>BQ$2*EXP(- BQ$1 * ($B140*_c+'Input spectra'!$Q139))</f>
        <v>2.860146198675717E-3</v>
      </c>
      <c r="BR140">
        <f>BR$2*EXP(- BR$1 * ($B140*_c+'Input spectra'!$Q139))</f>
        <v>2.7472600819904297E-3</v>
      </c>
      <c r="BS140">
        <f>BS$2*EXP(- BS$1 * ($B140*_c+'Input spectra'!$Q139))</f>
        <v>2.6409285879930118E-3</v>
      </c>
      <c r="BT140">
        <f>BT$2*EXP(- BT$1 * ($B140*_c+'Input spectra'!$Q139))</f>
        <v>2.5406206331574752E-3</v>
      </c>
      <c r="BU140">
        <f>BU$2*EXP(- BU$1 * ($B140*_c+'Input spectra'!$Q139))</f>
        <v>2.4458624486575014E-3</v>
      </c>
      <c r="BV140">
        <f>BV$2*EXP(- BV$1 * ($B140*_c+'Input spectra'!$Q139))</f>
        <v>2.3562296821568523E-3</v>
      </c>
      <c r="BW140">
        <f>BW$2*EXP(- BW$1 * ($B140*_c+'Input spectra'!$Q139))</f>
        <v>2.2713408353694309E-3</v>
      </c>
      <c r="BX140">
        <f>BX$2*EXP(- BX$1 * ($B140*_c+'Input spectra'!$Q139))</f>
        <v>2.190851769873299E-3</v>
      </c>
      <c r="BY140">
        <f>BY$2*EXP(- BY$1 * ($B140*_c+'Input spectra'!$Q139))</f>
        <v>2.1144510752242325E-3</v>
      </c>
      <c r="BZ140">
        <f>BZ$2*EXP(- BZ$1 * ($B140*_c+'Input spectra'!$Q139))</f>
        <v>2.041856139083868E-3</v>
      </c>
      <c r="CA140">
        <f>CA$2*EXP(- CA$1 * ($B140*_c+'Input spectra'!$Q139))</f>
        <v>1.9728097933721981E-3</v>
      </c>
      <c r="CB140">
        <f>CB$2*EXP(- CB$1 * ($B140*_c+'Input spectra'!$Q139))</f>
        <v>1.9070774364975151E-3</v>
      </c>
      <c r="CC140">
        <f>CC$2*EXP(- CC$1 * ($B140*_c+'Input spectra'!$Q139))</f>
        <v>1.8444445517004711E-3</v>
      </c>
      <c r="CD140">
        <f>CD$2*EXP(- CD$1 * ($B140*_c+'Input spectra'!$Q139))</f>
        <v>1.7847145570309138E-3</v>
      </c>
      <c r="CE140">
        <f>CE$2*EXP(- CE$1 * ($B140*_c+'Input spectra'!$Q139))</f>
        <v>1.7277069345783889E-3</v>
      </c>
      <c r="CF140">
        <f>CF$2*EXP(- CF$1 * ($B140*_c+'Input spectra'!$Q139))</f>
        <v>1.6732555961166504E-3</v>
      </c>
      <c r="CG140">
        <f>CG$2*EXP(- CG$1 * ($B140*_c+'Input spectra'!$Q139))</f>
        <v>1.6212074499007397E-3</v>
      </c>
      <c r="CH140">
        <f>CH$2*EXP(- CH$1 * ($B140*_c+'Input spectra'!$Q139))</f>
        <v>1.5714211394192697E-3</v>
      </c>
      <c r="CI140">
        <f>CI$2*EXP(- CI$1 * ($B140*_c+'Input spectra'!$Q139))</f>
        <v>1.5237659297904183E-3</v>
      </c>
      <c r="CJ140">
        <f>CJ$2*EXP(- CJ$1 * ($B140*_c+'Input spectra'!$Q139))</f>
        <v>1.4781207214519003E-3</v>
      </c>
      <c r="CK140">
        <f>CK$2*EXP(- CK$1 * ($B140*_c+'Input spectra'!$Q139))</f>
        <v>1.4343731740271881E-3</v>
      </c>
      <c r="CL140">
        <f>CL$2*EXP(- CL$1 * ($B140*_c+'Input spectra'!$Q139))</f>
        <v>1.3924189259018585E-3</v>
      </c>
      <c r="CM140">
        <f>CM$2*EXP(- CM$1 * ($B140*_c+'Input spectra'!$Q139))</f>
        <v>1.3521608972311334E-3</v>
      </c>
      <c r="CN140">
        <f>CN$2*EXP(- CN$1 * ($B140*_c+'Input spectra'!$Q139))</f>
        <v>1.3135086659129261E-3</v>
      </c>
      <c r="CO140">
        <f>CO$2*EXP(- CO$1 * ($B140*_c+'Input spectra'!$Q139))</f>
        <v>1.276377907571176E-3</v>
      </c>
      <c r="CP140">
        <f>CP$2*EXP(- CP$1 * ($B140*_c+'Input spectra'!$Q139))</f>
        <v>1.2406898918582696E-3</v>
      </c>
      <c r="CQ140">
        <f>CQ$2*EXP(- CQ$1 * ($B140*_c+'Input spectra'!$Q139))</f>
        <v>7.9875177613513348E-4</v>
      </c>
      <c r="CR140">
        <f>CR$2*EXP(- CR$1 * ($B140*_c+'Input spectra'!$Q139))</f>
        <v>5.1876921754306427E-4</v>
      </c>
      <c r="CS140">
        <f>CS$2*EXP(- CS$1 * ($B140*_c+'Input spectra'!$Q139))</f>
        <v>3.592451323746778E-4</v>
      </c>
      <c r="CT140">
        <f>CT$2*EXP(- CT$1 * ($B140*_c+'Input spectra'!$Q139))</f>
        <v>2.4989641580214813E-4</v>
      </c>
      <c r="CU140">
        <f>CU$2*EXP(- CU$1 * ($B140*_c+'Input spectra'!$Q139))</f>
        <v>1.706202558083481E-4</v>
      </c>
      <c r="CV140">
        <f>CV$2*EXP(- CV$1 * ($B140*_c+'Input spectra'!$Q139))</f>
        <v>1.1215023901675761E-4</v>
      </c>
      <c r="CW140">
        <f>CW$2*EXP(- CW$1 * ($B140*_c+'Input spectra'!$Q139))</f>
        <v>6.9256046103922548E-5</v>
      </c>
      <c r="CX140">
        <f>CX$2*EXP(- CX$1 * ($B140*_c+'Input spectra'!$Q139))</f>
        <v>3.8617228994466489E-5</v>
      </c>
      <c r="CY140">
        <f>CY$2*EXP(- CY$1 * ($B140*_c+'Input spectra'!$Q139))</f>
        <v>1.7955453044895181E-5</v>
      </c>
      <c r="CZ140">
        <f>CZ$2*EXP(- CZ$1 * ($B140*_c+'Input spectra'!$Q139))</f>
        <v>5.6183775332395384E-6</v>
      </c>
      <c r="DA140">
        <f>DA$2*EXP(- DA$1 * ($B140*_c+'Input spectra'!$Q139))</f>
        <v>3.5686391071358511E-7</v>
      </c>
      <c r="DB140">
        <f>DB$2*EXP(- DB$1 * ($B140*_c+'Input spectra'!$Q139))</f>
        <v>0</v>
      </c>
      <c r="DC140">
        <f>DC$2*EXP(- DC$1 * ($B140*_c+'Input spectra'!$Q139))</f>
        <v>0</v>
      </c>
      <c r="DD140">
        <f>DD$2*EXP(- DD$1 * ($B140*_c+'Input spectra'!$Q139))</f>
        <v>0</v>
      </c>
      <c r="DE140">
        <f>DE$2*EXP(- DE$1 * ($B140*_c+'Input spectra'!$Q139))</f>
        <v>0</v>
      </c>
      <c r="DF140">
        <f>DF$2*EXP(- DF$1 * ($B140*_c+'Input spectra'!$Q139))</f>
        <v>0</v>
      </c>
      <c r="DG140">
        <f>DG$2*EXP(- DG$1 * ($B140*_c+'Input spectra'!$Q139))</f>
        <v>0</v>
      </c>
      <c r="DH140">
        <f>DH$2*EXP(- DH$1 * ($B140*_c+'Input spectra'!$Q139))</f>
        <v>0</v>
      </c>
      <c r="DI140">
        <f>DI$2*EXP(- DI$1 * ($B140*_c+'Input spectra'!$Q139))</f>
        <v>0</v>
      </c>
      <c r="DJ140">
        <f>DJ$2*EXP(- DJ$1 * ($B140*_c+'Input spectra'!$Q139))</f>
        <v>0</v>
      </c>
      <c r="DK140">
        <f>DK$2*EXP(- DK$1 * ($B140*_c+'Input spectra'!$Q139))</f>
        <v>0</v>
      </c>
      <c r="DL140">
        <f>DL$2*EXP(- DL$1 * ($B140*_c+'Input spectra'!$Q139))</f>
        <v>0</v>
      </c>
      <c r="DM140">
        <f>DM$2*EXP(- DM$1 * ($B140*_c+'Input spectra'!$Q139))</f>
        <v>0</v>
      </c>
      <c r="DN140">
        <f>DN$2*EXP(- DN$1 * ($B140*_c+'Input spectra'!$Q139))</f>
        <v>0</v>
      </c>
      <c r="DO140">
        <f>DO$2*EXP(- DO$1 * ($B140*_c+'Input spectra'!$Q139))</f>
        <v>0</v>
      </c>
      <c r="DP140">
        <f>DP$2*EXP(- DP$1 * ($B140*_c+'Input spectra'!$Q139))</f>
        <v>0</v>
      </c>
      <c r="DQ140">
        <f>DQ$2*EXP(- DQ$1 * ($B140*_c+'Input spectra'!$Q139))</f>
        <v>0</v>
      </c>
      <c r="DR140">
        <f>DR$2*EXP(- DR$1 * ($B140*_c+'Input spectra'!$Q139))</f>
        <v>0</v>
      </c>
      <c r="DS140">
        <f>DS$2*EXP(- DS$1 * ($B140*_c+'Input spectra'!$Q139))</f>
        <v>0</v>
      </c>
      <c r="DT140">
        <f>DT$2*EXP(- DT$1 * ($B140*_c+'Input spectra'!$Q139))</f>
        <v>0</v>
      </c>
      <c r="DU140">
        <f>DU$2*EXP(- DU$1 * ($B140*_c+'Input spectra'!$Q139))</f>
        <v>0</v>
      </c>
      <c r="DV140">
        <f>DV$2*EXP(- DV$1 * ($B140*_c+'Input spectra'!$Q139))</f>
        <v>0</v>
      </c>
      <c r="DW140">
        <f>DW$2*EXP(- DW$1 * ($B140*_c+'Input spectra'!$Q139))</f>
        <v>0</v>
      </c>
      <c r="DX140">
        <f>DX$2*EXP(- DX$1 * ($B140*_c+'Input spectra'!$Q139))</f>
        <v>0</v>
      </c>
      <c r="DY140">
        <f>DY$2*EXP(- DY$1 * ($B140*_c+'Input spectra'!$Q139))</f>
        <v>0</v>
      </c>
      <c r="DZ140">
        <f>DZ$2*EXP(- DZ$1 * ($B140*_c+'Input spectra'!$Q139))</f>
        <v>0</v>
      </c>
      <c r="EA140">
        <f>EA$2*EXP(- EA$1 * ($B140*_c+'Input spectra'!$Q139))</f>
        <v>0</v>
      </c>
      <c r="EB140">
        <f>EB$2*EXP(- EB$1 * ($B140*_c+'Input spectra'!$Q139))</f>
        <v>0</v>
      </c>
      <c r="EC140">
        <f>EC$2*EXP(- EC$1 * ($B140*_c+'Input spectra'!$Q139))</f>
        <v>0</v>
      </c>
      <c r="ED140">
        <f>ED$2*EXP(- ED$1 * ($B140*_c+'Input spectra'!$Q139))</f>
        <v>0</v>
      </c>
      <c r="EE140">
        <f>EE$2*EXP(- EE$1 * ($B140*_c+'Input spectra'!$Q139))</f>
        <v>0</v>
      </c>
      <c r="EF140">
        <f>EF$2*EXP(- EF$1 * ($B140*_c+'Input spectra'!$Q139))</f>
        <v>0</v>
      </c>
      <c r="EG140">
        <f>EG$2*EXP(- EG$1 * ($B140*_c+'Input spectra'!$Q139))</f>
        <v>0</v>
      </c>
      <c r="EH140">
        <f>EH$2*EXP(- EH$1 * ($B140*_c+'Input spectra'!$Q139))</f>
        <v>0</v>
      </c>
      <c r="EI140">
        <f>EI$2*EXP(- EI$1 * ($B140*_c+'Input spectra'!$Q139))</f>
        <v>0</v>
      </c>
      <c r="EJ140">
        <f>EJ$2*EXP(- EJ$1 * ($B140*_c+'Input spectra'!$Q139))</f>
        <v>0</v>
      </c>
      <c r="EK140">
        <f>EK$2*EXP(- EK$1 * ($B140*_c+'Input spectra'!$Q139))</f>
        <v>0</v>
      </c>
      <c r="EL140">
        <f>EL$2*EXP(- EL$1 * ($B140*_c+'Input spectra'!$Q139))</f>
        <v>0</v>
      </c>
      <c r="EM140">
        <f>EM$2*EXP(- EM$1 * ($B140*_c+'Input spectra'!$Q139))</f>
        <v>0</v>
      </c>
      <c r="EN140">
        <f>EN$2*EXP(- EN$1 * ($B140*_c+'Input spectra'!$Q139))</f>
        <v>0</v>
      </c>
      <c r="EO140">
        <f>EO$2*EXP(- EO$1 * ($B140*_c+'Input spectra'!$Q139))</f>
        <v>0</v>
      </c>
      <c r="EP140">
        <f>EP$2*EXP(- EP$1 * ($B140*_c+'Input spectra'!$Q139))</f>
        <v>0</v>
      </c>
      <c r="EQ140">
        <f>EQ$2*EXP(- EQ$1 * ($B140*_c+'Input spectra'!$Q139))</f>
        <v>0</v>
      </c>
      <c r="ER140">
        <f>ER$2*EXP(- ER$1 * ($B140*_c+'Input spectra'!$Q139))</f>
        <v>0</v>
      </c>
      <c r="ES140">
        <f>ES$2*EXP(- ES$1 * ($B140*_c+'Input spectra'!$Q139))</f>
        <v>0</v>
      </c>
      <c r="ET140">
        <f>ET$2*EXP(- ET$1 * ($B140*_c+'Input spectra'!$Q139))</f>
        <v>0</v>
      </c>
      <c r="EU140">
        <f>EU$2*EXP(- EU$1 * ($B140*_c+'Input spectra'!$Q139))</f>
        <v>0</v>
      </c>
      <c r="EV140">
        <f>EV$2*EXP(- EV$1 * ($B140*_c+'Input spectra'!$Q139))</f>
        <v>0</v>
      </c>
      <c r="EW140">
        <f>EW$2*EXP(- EW$1 * ($B140*_c+'Input spectra'!$Q139))</f>
        <v>0</v>
      </c>
      <c r="EY140">
        <f t="shared" si="2"/>
        <v>0.87983313821704712</v>
      </c>
      <c r="FB140">
        <f>(1-EXP(-(B140*_c+'Input spectra'!$Q139)*_t))/2</f>
        <v>1.1124165204909775E-2</v>
      </c>
      <c r="FC140">
        <f>LN(1-FB140)/(-(B140*_c+'Input spectra'!$Q139))</f>
        <v>0.24859380730008329</v>
      </c>
    </row>
    <row r="141" spans="1:159" x14ac:dyDescent="0.25">
      <c r="A141">
        <v>970</v>
      </c>
      <c r="B141">
        <f>'Input spectra'!B140</f>
        <v>0</v>
      </c>
      <c r="C141">
        <f>C$2*EXP(- C$1 * ($B141*_c+'Input spectra'!$Q140))</f>
        <v>2.0653927966864227E-2</v>
      </c>
      <c r="D141">
        <f>D$2*EXP(- D$1 * ($B141*_c+'Input spectra'!$Q140))</f>
        <v>2.0411565021218325E-2</v>
      </c>
      <c r="E141">
        <f>E$2*EXP(- E$1 * ($B141*_c+'Input spectra'!$Q140))</f>
        <v>2.0170960485198518E-2</v>
      </c>
      <c r="F141">
        <f>F$2*EXP(- F$1 * ($B141*_c+'Input spectra'!$Q140))</f>
        <v>1.9932103461627795E-2</v>
      </c>
      <c r="G141">
        <f>G$2*EXP(- G$1 * ($B141*_c+'Input spectra'!$Q140))</f>
        <v>1.9694983115703446E-2</v>
      </c>
      <c r="H141">
        <f>H$2*EXP(- H$1 * ($B141*_c+'Input spectra'!$Q140))</f>
        <v>1.9459588674656789E-2</v>
      </c>
      <c r="I141">
        <f>I$2*EXP(- I$1 * ($B141*_c+'Input spectra'!$Q140))</f>
        <v>1.9225909427414676E-2</v>
      </c>
      <c r="J141">
        <f>J$2*EXP(- J$1 * ($B141*_c+'Input spectra'!$Q140))</f>
        <v>1.8993934724262772E-2</v>
      </c>
      <c r="K141">
        <f>K$2*EXP(- K$1 * ($B141*_c+'Input spectra'!$Q140))</f>
        <v>1.8763653976510666E-2</v>
      </c>
      <c r="L141">
        <f>L$2*EXP(- L$1 * ($B141*_c+'Input spectra'!$Q140))</f>
        <v>1.8535056656158698E-2</v>
      </c>
      <c r="M141">
        <f>M$2*EXP(- M$1 * ($B141*_c+'Input spectra'!$Q140))</f>
        <v>1.8308132295566583E-2</v>
      </c>
      <c r="N141">
        <f>N$2*EXP(- N$1 * ($B141*_c+'Input spectra'!$Q140))</f>
        <v>1.8082870487123738E-2</v>
      </c>
      <c r="O141">
        <f>O$2*EXP(- O$1 * ($B141*_c+'Input spectra'!$Q140))</f>
        <v>1.7859260882921436E-2</v>
      </c>
      <c r="P141">
        <f>P$2*EXP(- P$1 * ($B141*_c+'Input spectra'!$Q140))</f>
        <v>1.7637293194426602E-2</v>
      </c>
      <c r="Q141">
        <f>Q$2*EXP(- Q$1 * ($B141*_c+'Input spectra'!$Q140))</f>
        <v>1.7416957192157394E-2</v>
      </c>
      <c r="R141">
        <f>R$2*EXP(- R$1 * ($B141*_c+'Input spectra'!$Q140))</f>
        <v>1.719824270536047E-2</v>
      </c>
      <c r="S141">
        <f>S$2*EXP(- S$1 * ($B141*_c+'Input spectra'!$Q140))</f>
        <v>1.6981139621689997E-2</v>
      </c>
      <c r="T141">
        <f>T$2*EXP(- T$1 * ($B141*_c+'Input spectra'!$Q140))</f>
        <v>1.6765637886888292E-2</v>
      </c>
      <c r="U141">
        <f>U$2*EXP(- U$1 * ($B141*_c+'Input spectra'!$Q140))</f>
        <v>1.6551727504468233E-2</v>
      </c>
      <c r="V141">
        <f>V$2*EXP(- V$1 * ($B141*_c+'Input spectra'!$Q140))</f>
        <v>1.6339398535397291E-2</v>
      </c>
      <c r="W141">
        <f>W$2*EXP(- W$1 * ($B141*_c+'Input spectra'!$Q140))</f>
        <v>1.612864109778326E-2</v>
      </c>
      <c r="X141">
        <f>X$2*EXP(- X$1 * ($B141*_c+'Input spectra'!$Q140))</f>
        <v>1.5919445366561646E-2</v>
      </c>
      <c r="Y141">
        <f>Y$2*EXP(- Y$1 * ($B141*_c+'Input spectra'!$Q140))</f>
        <v>1.5711801573184712E-2</v>
      </c>
      <c r="Z141">
        <f>Z$2*EXP(- Z$1 * ($B141*_c+'Input spectra'!$Q140))</f>
        <v>1.5505700005312152E-2</v>
      </c>
      <c r="AA141">
        <f>AA$2*EXP(- AA$1 * ($B141*_c+'Input spectra'!$Q140))</f>
        <v>1.5301131006503439E-2</v>
      </c>
      <c r="AB141">
        <f>AB$2*EXP(- AB$1 * ($B141*_c+'Input spectra'!$Q140))</f>
        <v>1.5098084975911771E-2</v>
      </c>
      <c r="AC141">
        <f>AC$2*EXP(- AC$1 * ($B141*_c+'Input spectra'!$Q140))</f>
        <v>1.489655236797963E-2</v>
      </c>
      <c r="AD141">
        <f>AD$2*EXP(- AD$1 * ($B141*_c+'Input spectra'!$Q140))</f>
        <v>1.4696523692136006E-2</v>
      </c>
      <c r="AE141">
        <f>AE$2*EXP(- AE$1 * ($B141*_c+'Input spectra'!$Q140))</f>
        <v>1.4497989512495162E-2</v>
      </c>
      <c r="AF141">
        <f>AF$2*EXP(- AF$1 * ($B141*_c+'Input spectra'!$Q140))</f>
        <v>1.4300940447557028E-2</v>
      </c>
      <c r="AG141">
        <f>AG$2*EXP(- AG$1 * ($B141*_c+'Input spectra'!$Q140))</f>
        <v>1.4105367169909183E-2</v>
      </c>
      <c r="AH141">
        <f>AH$2*EXP(- AH$1 * ($B141*_c+'Input spectra'!$Q140))</f>
        <v>1.3911260405930406E-2</v>
      </c>
      <c r="AI141">
        <f>AI$2*EXP(- AI$1 * ($B141*_c+'Input spectra'!$Q140))</f>
        <v>1.3718610935495807E-2</v>
      </c>
      <c r="AJ141">
        <f>AJ$2*EXP(- AJ$1 * ($B141*_c+'Input spectra'!$Q140))</f>
        <v>1.3527409591683503E-2</v>
      </c>
      <c r="AK141">
        <f>AK$2*EXP(- AK$1 * ($B141*_c+'Input spectra'!$Q140))</f>
        <v>1.3337647260482874E-2</v>
      </c>
      <c r="AL141">
        <f>AL$2*EXP(- AL$1 * ($B141*_c+'Input spectra'!$Q140))</f>
        <v>1.3149314880504356E-2</v>
      </c>
      <c r="AM141">
        <f>AM$2*EXP(- AM$1 * ($B141*_c+'Input spectra'!$Q140))</f>
        <v>1.2962403442690755E-2</v>
      </c>
      <c r="AN141">
        <f>AN$2*EXP(- AN$1 * ($B141*_c+'Input spectra'!$Q140))</f>
        <v>1.2776903990030123E-2</v>
      </c>
      <c r="AO141">
        <f>AO$2*EXP(- AO$1 * ($B141*_c+'Input spectra'!$Q140))</f>
        <v>1.2592807617270139E-2</v>
      </c>
      <c r="AP141">
        <f>AP$2*EXP(- AP$1 * ($B141*_c+'Input spectra'!$Q140))</f>
        <v>1.2410105470633998E-2</v>
      </c>
      <c r="AQ141">
        <f>AQ$2*EXP(- AQ$1 * ($B141*_c+'Input spectra'!$Q140))</f>
        <v>1.2228788747537824E-2</v>
      </c>
      <c r="AR141">
        <f>AR$2*EXP(- AR$1 * ($B141*_c+'Input spectra'!$Q140))</f>
        <v>1.204884869630958E-2</v>
      </c>
      <c r="AS141">
        <f>AS$2*EXP(- AS$1 * ($B141*_c+'Input spectra'!$Q140))</f>
        <v>1.1870276615909441E-2</v>
      </c>
      <c r="AT141">
        <f>AT$2*EXP(- AT$1 * ($B141*_c+'Input spectra'!$Q140))</f>
        <v>1.1693063855651714E-2</v>
      </c>
      <c r="AU141">
        <f>AU$2*EXP(- AU$1 * ($B141*_c+'Input spectra'!$Q140))</f>
        <v>1.1517201814928156E-2</v>
      </c>
      <c r="AV141">
        <f>AV$2*EXP(- AV$1 * ($B141*_c+'Input spectra'!$Q140))</f>
        <v>1.1342681942932821E-2</v>
      </c>
      <c r="AW141">
        <f>AW$2*EXP(- AW$1 * ($B141*_c+'Input spectra'!$Q140))</f>
        <v>1.0082666149239429E-2</v>
      </c>
      <c r="AX141">
        <f>AX$2*EXP(- AX$1 * ($B141*_c+'Input spectra'!$Q140))</f>
        <v>8.6151968872031984E-3</v>
      </c>
      <c r="AY141">
        <f>AY$2*EXP(- AY$1 * ($B141*_c+'Input spectra'!$Q140))</f>
        <v>7.755147848656092E-3</v>
      </c>
      <c r="AZ141">
        <f>AZ$2*EXP(- AZ$1 * ($B141*_c+'Input spectra'!$Q140))</f>
        <v>7.1037348700176651E-3</v>
      </c>
      <c r="BA141">
        <f>BA$2*EXP(- BA$1 * ($B141*_c+'Input spectra'!$Q140))</f>
        <v>6.5714989011917968E-3</v>
      </c>
      <c r="BB141">
        <f>BB$2*EXP(- BB$1 * ($B141*_c+'Input spectra'!$Q140))</f>
        <v>6.1196645148526695E-3</v>
      </c>
      <c r="BC141">
        <f>BC$2*EXP(- BC$1 * ($B141*_c+'Input spectra'!$Q140))</f>
        <v>5.7269863078563948E-3</v>
      </c>
      <c r="BD141">
        <f>BD$2*EXP(- BD$1 * ($B141*_c+'Input spectra'!$Q140))</f>
        <v>5.3802206707223056E-3</v>
      </c>
      <c r="BE141">
        <f>BE$2*EXP(- BE$1 * ($B141*_c+'Input spectra'!$Q140))</f>
        <v>5.0704010462104925E-3</v>
      </c>
      <c r="BF141">
        <f>BF$2*EXP(- BF$1 * ($B141*_c+'Input spectra'!$Q140))</f>
        <v>4.7910972565820787E-3</v>
      </c>
      <c r="BG141">
        <f>BG$2*EXP(- BG$1 * ($B141*_c+'Input spectra'!$Q140))</f>
        <v>4.5374988424764506E-3</v>
      </c>
      <c r="BH141">
        <f>BH$2*EXP(- BH$1 * ($B141*_c+'Input spectra'!$Q140))</f>
        <v>4.3058887929957827E-3</v>
      </c>
      <c r="BI141">
        <f>BI$2*EXP(- BI$1 * ($B141*_c+'Input spectra'!$Q140))</f>
        <v>4.0933208978047118E-3</v>
      </c>
      <c r="BJ141">
        <f>BJ$2*EXP(- BJ$1 * ($B141*_c+'Input spectra'!$Q140))</f>
        <v>3.8974114326664031E-3</v>
      </c>
      <c r="BK141">
        <f>BK$2*EXP(- BK$1 * ($B141*_c+'Input spectra'!$Q140))</f>
        <v>3.716198913821796E-3</v>
      </c>
      <c r="BL141">
        <f>BL$2*EXP(- BL$1 * ($B141*_c+'Input spectra'!$Q140))</f>
        <v>3.5480463577766295E-3</v>
      </c>
      <c r="BM141">
        <f>BM$2*EXP(- BM$1 * ($B141*_c+'Input spectra'!$Q140))</f>
        <v>3.3915711577892625E-3</v>
      </c>
      <c r="BN141">
        <f>BN$2*EXP(- BN$1 * ($B141*_c+'Input spectra'!$Q140))</f>
        <v>3.2455935155249293E-3</v>
      </c>
      <c r="BO141">
        <f>BO$2*EXP(- BO$1 * ($B141*_c+'Input spectra'!$Q140))</f>
        <v>3.1090977029583889E-3</v>
      </c>
      <c r="BP141">
        <f>BP$2*EXP(- BP$1 * ($B141*_c+'Input spectra'!$Q140))</f>
        <v>2.9812024194998329E-3</v>
      </c>
      <c r="BQ141">
        <f>BQ$2*EXP(- BQ$1 * ($B141*_c+'Input spectra'!$Q140))</f>
        <v>2.8611377384752303E-3</v>
      </c>
      <c r="BR141">
        <f>BR$2*EXP(- BR$1 * ($B141*_c+'Input spectra'!$Q140))</f>
        <v>2.7482269199686857E-3</v>
      </c>
      <c r="BS141">
        <f>BS$2*EXP(- BS$1 * ($B141*_c+'Input spectra'!$Q140))</f>
        <v>2.6418718793039808E-3</v>
      </c>
      <c r="BT141">
        <f>BT$2*EXP(- BT$1 * ($B141*_c+'Input spectra'!$Q140))</f>
        <v>2.5415414437689235E-3</v>
      </c>
      <c r="BU141">
        <f>BU$2*EXP(- BU$1 * ($B141*_c+'Input spectra'!$Q140))</f>
        <v>2.446761765265551E-3</v>
      </c>
      <c r="BV141">
        <f>BV$2*EXP(- BV$1 * ($B141*_c+'Input spectra'!$Q140))</f>
        <v>2.3571084206603751E-3</v>
      </c>
      <c r="BW141">
        <f>BW$2*EXP(- BW$1 * ($B141*_c+'Input spectra'!$Q140))</f>
        <v>2.2721998481605218E-3</v>
      </c>
      <c r="BX141">
        <f>BX$2*EXP(- BX$1 * ($B141*_c+'Input spectra'!$Q140))</f>
        <v>2.1916918521466084E-3</v>
      </c>
      <c r="BY141">
        <f>BY$2*EXP(- BY$1 * ($B141*_c+'Input spectra'!$Q140))</f>
        <v>2.1152729704671529E-3</v>
      </c>
      <c r="BZ141">
        <f>BZ$2*EXP(- BZ$1 * ($B141*_c+'Input spectra'!$Q140))</f>
        <v>2.0426605438781591E-3</v>
      </c>
      <c r="CA141">
        <f>CA$2*EXP(- CA$1 * ($B141*_c+'Input spectra'!$Q140))</f>
        <v>1.9735973616131293E-3</v>
      </c>
      <c r="CB141">
        <f>CB$2*EXP(- CB$1 * ($B141*_c+'Input spectra'!$Q140))</f>
        <v>1.9078487831173715E-3</v>
      </c>
      <c r="CC141">
        <f>CC$2*EXP(- CC$1 * ($B141*_c+'Input spectra'!$Q140))</f>
        <v>1.8452002559680141E-3</v>
      </c>
      <c r="CD141">
        <f>CD$2*EXP(- CD$1 * ($B141*_c+'Input spectra'!$Q140))</f>
        <v>1.785455165486196E-3</v>
      </c>
      <c r="CE141">
        <f>CE$2*EXP(- CE$1 * ($B141*_c+'Input spectra'!$Q140))</f>
        <v>1.7284329636525E-3</v>
      </c>
      <c r="CF141">
        <f>CF$2*EXP(- CF$1 * ($B141*_c+'Input spectra'!$Q140))</f>
        <v>1.6739675344780221E-3</v>
      </c>
      <c r="CG141">
        <f>CG$2*EXP(- CG$1 * ($B141*_c+'Input spectra'!$Q140))</f>
        <v>1.6219057605631362E-3</v>
      </c>
      <c r="CH141">
        <f>CH$2*EXP(- CH$1 * ($B141*_c+'Input spectra'!$Q140))</f>
        <v>1.5721062616412614E-3</v>
      </c>
      <c r="CI141">
        <f>CI$2*EXP(- CI$1 * ($B141*_c+'Input spectra'!$Q140))</f>
        <v>1.5244382807917279E-3</v>
      </c>
      <c r="CJ141">
        <f>CJ$2*EXP(- CJ$1 * ($B141*_c+'Input spectra'!$Q140))</f>
        <v>1.4787806979683626E-3</v>
      </c>
      <c r="CK141">
        <f>CK$2*EXP(- CK$1 * ($B141*_c+'Input spectra'!$Q140))</f>
        <v>1.4350211537229995E-3</v>
      </c>
      <c r="CL141">
        <f>CL$2*EXP(- CL$1 * ($B141*_c+'Input spectra'!$Q140))</f>
        <v>1.3930552686552476E-3</v>
      </c>
      <c r="CM141">
        <f>CM$2*EXP(- CM$1 * ($B141*_c+'Input spectra'!$Q140))</f>
        <v>1.3527859463074166E-3</v>
      </c>
      <c r="CN141">
        <f>CN$2*EXP(- CN$1 * ($B141*_c+'Input spectra'!$Q140))</f>
        <v>1.31412274903709E-3</v>
      </c>
      <c r="CO141">
        <f>CO$2*EXP(- CO$1 * ($B141*_c+'Input spectra'!$Q140))</f>
        <v>1.2769813379105836E-3</v>
      </c>
      <c r="CP141">
        <f>CP$2*EXP(- CP$1 * ($B141*_c+'Input spectra'!$Q140))</f>
        <v>1.2412829689247556E-3</v>
      </c>
      <c r="CQ141">
        <f>CQ$2*EXP(- CQ$1 * ($B141*_c+'Input spectra'!$Q140))</f>
        <v>7.9913779390663152E-4</v>
      </c>
      <c r="CR141">
        <f>CR$2*EXP(- CR$1 * ($B141*_c+'Input spectra'!$Q140))</f>
        <v>5.1902265215232743E-4</v>
      </c>
      <c r="CS141">
        <f>CS$2*EXP(- CS$1 * ($B141*_c+'Input spectra'!$Q140))</f>
        <v>3.5942252218195466E-4</v>
      </c>
      <c r="CT141">
        <f>CT$2*EXP(- CT$1 * ($B141*_c+'Input spectra'!$Q140))</f>
        <v>2.5002112390972526E-4</v>
      </c>
      <c r="CU141">
        <f>CU$2*EXP(- CU$1 * ($B141*_c+'Input spectra'!$Q140))</f>
        <v>1.7070629850611784E-4</v>
      </c>
      <c r="CV141">
        <f>CV$2*EXP(- CV$1 * ($B141*_c+'Input spectra'!$Q140))</f>
        <v>1.1220738494285333E-4</v>
      </c>
      <c r="CW141">
        <f>CW$2*EXP(- CW$1 * ($B141*_c+'Input spectra'!$Q140))</f>
        <v>6.9291699281909163E-5</v>
      </c>
      <c r="CX141">
        <f>CX$2*EXP(- CX$1 * ($B141*_c+'Input spectra'!$Q140))</f>
        <v>3.8637312148558984E-5</v>
      </c>
      <c r="CY141">
        <f>CY$2*EXP(- CY$1 * ($B141*_c+'Input spectra'!$Q140))</f>
        <v>1.7964885247621494E-5</v>
      </c>
      <c r="CZ141">
        <f>CZ$2*EXP(- CZ$1 * ($B141*_c+'Input spectra'!$Q140))</f>
        <v>5.6213584523547473E-6</v>
      </c>
      <c r="DA141">
        <f>DA$2*EXP(- DA$1 * ($B141*_c+'Input spectra'!$Q140))</f>
        <v>3.5705512566263673E-7</v>
      </c>
      <c r="DB141">
        <f>DB$2*EXP(- DB$1 * ($B141*_c+'Input spectra'!$Q140))</f>
        <v>0</v>
      </c>
      <c r="DC141">
        <f>DC$2*EXP(- DC$1 * ($B141*_c+'Input spectra'!$Q140))</f>
        <v>0</v>
      </c>
      <c r="DD141">
        <f>DD$2*EXP(- DD$1 * ($B141*_c+'Input spectra'!$Q140))</f>
        <v>0</v>
      </c>
      <c r="DE141">
        <f>DE$2*EXP(- DE$1 * ($B141*_c+'Input spectra'!$Q140))</f>
        <v>0</v>
      </c>
      <c r="DF141">
        <f>DF$2*EXP(- DF$1 * ($B141*_c+'Input spectra'!$Q140))</f>
        <v>0</v>
      </c>
      <c r="DG141">
        <f>DG$2*EXP(- DG$1 * ($B141*_c+'Input spectra'!$Q140))</f>
        <v>0</v>
      </c>
      <c r="DH141">
        <f>DH$2*EXP(- DH$1 * ($B141*_c+'Input spectra'!$Q140))</f>
        <v>0</v>
      </c>
      <c r="DI141">
        <f>DI$2*EXP(- DI$1 * ($B141*_c+'Input spectra'!$Q140))</f>
        <v>0</v>
      </c>
      <c r="DJ141">
        <f>DJ$2*EXP(- DJ$1 * ($B141*_c+'Input spectra'!$Q140))</f>
        <v>0</v>
      </c>
      <c r="DK141">
        <f>DK$2*EXP(- DK$1 * ($B141*_c+'Input spectra'!$Q140))</f>
        <v>0</v>
      </c>
      <c r="DL141">
        <f>DL$2*EXP(- DL$1 * ($B141*_c+'Input spectra'!$Q140))</f>
        <v>0</v>
      </c>
      <c r="DM141">
        <f>DM$2*EXP(- DM$1 * ($B141*_c+'Input spectra'!$Q140))</f>
        <v>0</v>
      </c>
      <c r="DN141">
        <f>DN$2*EXP(- DN$1 * ($B141*_c+'Input spectra'!$Q140))</f>
        <v>0</v>
      </c>
      <c r="DO141">
        <f>DO$2*EXP(- DO$1 * ($B141*_c+'Input spectra'!$Q140))</f>
        <v>0</v>
      </c>
      <c r="DP141">
        <f>DP$2*EXP(- DP$1 * ($B141*_c+'Input spectra'!$Q140))</f>
        <v>0</v>
      </c>
      <c r="DQ141">
        <f>DQ$2*EXP(- DQ$1 * ($B141*_c+'Input spectra'!$Q140))</f>
        <v>0</v>
      </c>
      <c r="DR141">
        <f>DR$2*EXP(- DR$1 * ($B141*_c+'Input spectra'!$Q140))</f>
        <v>0</v>
      </c>
      <c r="DS141">
        <f>DS$2*EXP(- DS$1 * ($B141*_c+'Input spectra'!$Q140))</f>
        <v>0</v>
      </c>
      <c r="DT141">
        <f>DT$2*EXP(- DT$1 * ($B141*_c+'Input spectra'!$Q140))</f>
        <v>0</v>
      </c>
      <c r="DU141">
        <f>DU$2*EXP(- DU$1 * ($B141*_c+'Input spectra'!$Q140))</f>
        <v>0</v>
      </c>
      <c r="DV141">
        <f>DV$2*EXP(- DV$1 * ($B141*_c+'Input spectra'!$Q140))</f>
        <v>0</v>
      </c>
      <c r="DW141">
        <f>DW$2*EXP(- DW$1 * ($B141*_c+'Input spectra'!$Q140))</f>
        <v>0</v>
      </c>
      <c r="DX141">
        <f>DX$2*EXP(- DX$1 * ($B141*_c+'Input spectra'!$Q140))</f>
        <v>0</v>
      </c>
      <c r="DY141">
        <f>DY$2*EXP(- DY$1 * ($B141*_c+'Input spectra'!$Q140))</f>
        <v>0</v>
      </c>
      <c r="DZ141">
        <f>DZ$2*EXP(- DZ$1 * ($B141*_c+'Input spectra'!$Q140))</f>
        <v>0</v>
      </c>
      <c r="EA141">
        <f>EA$2*EXP(- EA$1 * ($B141*_c+'Input spectra'!$Q140))</f>
        <v>0</v>
      </c>
      <c r="EB141">
        <f>EB$2*EXP(- EB$1 * ($B141*_c+'Input spectra'!$Q140))</f>
        <v>0</v>
      </c>
      <c r="EC141">
        <f>EC$2*EXP(- EC$1 * ($B141*_c+'Input spectra'!$Q140))</f>
        <v>0</v>
      </c>
      <c r="ED141">
        <f>ED$2*EXP(- ED$1 * ($B141*_c+'Input spectra'!$Q140))</f>
        <v>0</v>
      </c>
      <c r="EE141">
        <f>EE$2*EXP(- EE$1 * ($B141*_c+'Input spectra'!$Q140))</f>
        <v>0</v>
      </c>
      <c r="EF141">
        <f>EF$2*EXP(- EF$1 * ($B141*_c+'Input spectra'!$Q140))</f>
        <v>0</v>
      </c>
      <c r="EG141">
        <f>EG$2*EXP(- EG$1 * ($B141*_c+'Input spectra'!$Q140))</f>
        <v>0</v>
      </c>
      <c r="EH141">
        <f>EH$2*EXP(- EH$1 * ($B141*_c+'Input spectra'!$Q140))</f>
        <v>0</v>
      </c>
      <c r="EI141">
        <f>EI$2*EXP(- EI$1 * ($B141*_c+'Input spectra'!$Q140))</f>
        <v>0</v>
      </c>
      <c r="EJ141">
        <f>EJ$2*EXP(- EJ$1 * ($B141*_c+'Input spectra'!$Q140))</f>
        <v>0</v>
      </c>
      <c r="EK141">
        <f>EK$2*EXP(- EK$1 * ($B141*_c+'Input spectra'!$Q140))</f>
        <v>0</v>
      </c>
      <c r="EL141">
        <f>EL$2*EXP(- EL$1 * ($B141*_c+'Input spectra'!$Q140))</f>
        <v>0</v>
      </c>
      <c r="EM141">
        <f>EM$2*EXP(- EM$1 * ($B141*_c+'Input spectra'!$Q140))</f>
        <v>0</v>
      </c>
      <c r="EN141">
        <f>EN$2*EXP(- EN$1 * ($B141*_c+'Input spectra'!$Q140))</f>
        <v>0</v>
      </c>
      <c r="EO141">
        <f>EO$2*EXP(- EO$1 * ($B141*_c+'Input spectra'!$Q140))</f>
        <v>0</v>
      </c>
      <c r="EP141">
        <f>EP$2*EXP(- EP$1 * ($B141*_c+'Input spectra'!$Q140))</f>
        <v>0</v>
      </c>
      <c r="EQ141">
        <f>EQ$2*EXP(- EQ$1 * ($B141*_c+'Input spectra'!$Q140))</f>
        <v>0</v>
      </c>
      <c r="ER141">
        <f>ER$2*EXP(- ER$1 * ($B141*_c+'Input spectra'!$Q140))</f>
        <v>0</v>
      </c>
      <c r="ES141">
        <f>ES$2*EXP(- ES$1 * ($B141*_c+'Input spectra'!$Q140))</f>
        <v>0</v>
      </c>
      <c r="ET141">
        <f>ET$2*EXP(- ET$1 * ($B141*_c+'Input spectra'!$Q140))</f>
        <v>0</v>
      </c>
      <c r="EU141">
        <f>EU$2*EXP(- EU$1 * ($B141*_c+'Input spectra'!$Q140))</f>
        <v>0</v>
      </c>
      <c r="EV141">
        <f>EV$2*EXP(- EV$1 * ($B141*_c+'Input spectra'!$Q140))</f>
        <v>0</v>
      </c>
      <c r="EW141">
        <f>EW$2*EXP(- EW$1 * ($B141*_c+'Input spectra'!$Q140))</f>
        <v>0</v>
      </c>
      <c r="EY141">
        <f t="shared" si="2"/>
        <v>0.87996013674257678</v>
      </c>
      <c r="FB141">
        <f>(1-EXP(-(B141*_c+'Input spectra'!$Q140)*_t))/2</f>
        <v>1.1111327807354021E-2</v>
      </c>
      <c r="FC141">
        <f>LN(1-FB141)/(-(B141*_c+'Input spectra'!$Q140))</f>
        <v>0.24859544836320704</v>
      </c>
    </row>
    <row r="142" spans="1:159" x14ac:dyDescent="0.25">
      <c r="A142">
        <v>975</v>
      </c>
      <c r="B142">
        <f>'Input spectra'!B141</f>
        <v>0</v>
      </c>
      <c r="C142">
        <f>C$2*EXP(- C$1 * ($B142*_c+'Input spectra'!$Q141))</f>
        <v>2.0653927966864227E-2</v>
      </c>
      <c r="D142">
        <f>D$2*EXP(- D$1 * ($B142*_c+'Input spectra'!$Q141))</f>
        <v>2.0411672217608097E-2</v>
      </c>
      <c r="E142">
        <f>E$2*EXP(- E$1 * ($B142*_c+'Input spectra'!$Q141))</f>
        <v>2.0171172351345752E-2</v>
      </c>
      <c r="F142">
        <f>F$2*EXP(- F$1 * ($B142*_c+'Input spectra'!$Q141))</f>
        <v>1.9932417498412906E-2</v>
      </c>
      <c r="G142">
        <f>G$2*EXP(- G$1 * ($B142*_c+'Input spectra'!$Q141))</f>
        <v>1.9695396851292252E-2</v>
      </c>
      <c r="H142">
        <f>H$2*EXP(- H$1 * ($B142*_c+'Input spectra'!$Q141))</f>
        <v>1.9460099664274821E-2</v>
      </c>
      <c r="I142">
        <f>I$2*EXP(- I$1 * ($B142*_c+'Input spectra'!$Q141))</f>
        <v>1.9226515253123092E-2</v>
      </c>
      <c r="J142">
        <f>J$2*EXP(- J$1 * ($B142*_c+'Input spectra'!$Q141))</f>
        <v>1.8994632994735892E-2</v>
      </c>
      <c r="K142">
        <f>K$2*EXP(- K$1 * ($B142*_c+'Input spectra'!$Q141))</f>
        <v>1.8764442326815088E-2</v>
      </c>
      <c r="L142">
        <f>L$2*EXP(- L$1 * ($B142*_c+'Input spectra'!$Q141))</f>
        <v>1.8535932747534008E-2</v>
      </c>
      <c r="M142">
        <f>M$2*EXP(- M$1 * ($B142*_c+'Input spectra'!$Q141))</f>
        <v>1.8309093815207622E-2</v>
      </c>
      <c r="N142">
        <f>N$2*EXP(- N$1 * ($B142*_c+'Input spectra'!$Q141))</f>
        <v>1.8083915147964459E-2</v>
      </c>
      <c r="O142">
        <f>O$2*EXP(- O$1 * ($B142*_c+'Input spectra'!$Q141))</f>
        <v>1.7860386423420284E-2</v>
      </c>
      <c r="P142">
        <f>P$2*EXP(- P$1 * ($B142*_c+'Input spectra'!$Q141))</f>
        <v>1.7638497378353459E-2</v>
      </c>
      <c r="Q142">
        <f>Q$2*EXP(- Q$1 * ($B142*_c+'Input spectra'!$Q141))</f>
        <v>1.7418237808382045E-2</v>
      </c>
      <c r="R142">
        <f>R$2*EXP(- R$1 * ($B142*_c+'Input spectra'!$Q141))</f>
        <v>1.7199597567642597E-2</v>
      </c>
      <c r="S142">
        <f>S$2*EXP(- S$1 * ($B142*_c+'Input spectra'!$Q141))</f>
        <v>1.6982566568470681E-2</v>
      </c>
      <c r="T142">
        <f>T$2*EXP(- T$1 * ($B142*_c+'Input spectra'!$Q141))</f>
        <v>1.6767134781083017E-2</v>
      </c>
      <c r="U142">
        <f>U$2*EXP(- U$1 * ($B142*_c+'Input spectra'!$Q141))</f>
        <v>1.6553292233261394E-2</v>
      </c>
      <c r="V142">
        <f>V$2*EXP(- V$1 * ($B142*_c+'Input spectra'!$Q141))</f>
        <v>1.6341029010038168E-2</v>
      </c>
      <c r="W142">
        <f>W$2*EXP(- W$1 * ($B142*_c+'Input spectra'!$Q141))</f>
        <v>1.6130335253383483E-2</v>
      </c>
      <c r="X142">
        <f>X$2*EXP(- X$1 * ($B142*_c+'Input spectra'!$Q141))</f>
        <v>1.5921201161894102E-2</v>
      </c>
      <c r="Y142">
        <f>Y$2*EXP(- Y$1 * ($B142*_c+'Input spectra'!$Q141))</f>
        <v>1.571361699048392E-2</v>
      </c>
      <c r="Z142">
        <f>Z$2*EXP(- Z$1 * ($B142*_c+'Input spectra'!$Q141))</f>
        <v>1.5507573050076086E-2</v>
      </c>
      <c r="AA142">
        <f>AA$2*EXP(- AA$1 * ($B142*_c+'Input spectra'!$Q141))</f>
        <v>1.5303059707296772E-2</v>
      </c>
      <c r="AB142">
        <f>AB$2*EXP(- AB$1 * ($B142*_c+'Input spectra'!$Q141))</f>
        <v>1.5100067384170556E-2</v>
      </c>
      <c r="AC142">
        <f>AC$2*EXP(- AC$1 * ($B142*_c+'Input spectra'!$Q141))</f>
        <v>1.4898586557817393E-2</v>
      </c>
      <c r="AD142">
        <f>AD$2*EXP(- AD$1 * ($B142*_c+'Input spectra'!$Q141))</f>
        <v>1.469860776015124E-2</v>
      </c>
      <c r="AE142">
        <f>AE$2*EXP(- AE$1 * ($B142*_c+'Input spectra'!$Q141))</f>
        <v>1.4500121577580223E-2</v>
      </c>
      <c r="AF142">
        <f>AF$2*EXP(- AF$1 * ($B142*_c+'Input spectra'!$Q141))</f>
        <v>1.4303118650708426E-2</v>
      </c>
      <c r="AG142">
        <f>AG$2*EXP(- AG$1 * ($B142*_c+'Input spectra'!$Q141))</f>
        <v>1.4107589674039234E-2</v>
      </c>
      <c r="AH142">
        <f>AH$2*EXP(- AH$1 * ($B142*_c+'Input spectra'!$Q141))</f>
        <v>1.3913525395680275E-2</v>
      </c>
      <c r="AI142">
        <f>AI$2*EXP(- AI$1 * ($B142*_c+'Input spectra'!$Q141))</f>
        <v>1.3720916617049888E-2</v>
      </c>
      <c r="AJ142">
        <f>AJ$2*EXP(- AJ$1 * ($B142*_c+'Input spectra'!$Q141))</f>
        <v>1.3529754192585173E-2</v>
      </c>
      <c r="AK142">
        <f>AK$2*EXP(- AK$1 * ($B142*_c+'Input spectra'!$Q141))</f>
        <v>1.3340029029451578E-2</v>
      </c>
      <c r="AL142">
        <f>AL$2*EXP(- AL$1 * ($B142*_c+'Input spectra'!$Q141))</f>
        <v>1.3151732087254026E-2</v>
      </c>
      <c r="AM142">
        <f>AM$2*EXP(- AM$1 * ($B142*_c+'Input spectra'!$Q141))</f>
        <v>1.2964854377749555E-2</v>
      </c>
      <c r="AN142">
        <f>AN$2*EXP(- AN$1 * ($B142*_c+'Input spectra'!$Q141))</f>
        <v>1.2779386964561516E-2</v>
      </c>
      <c r="AO142">
        <f>AO$2*EXP(- AO$1 * ($B142*_c+'Input spectra'!$Q141))</f>
        <v>1.2595320962895248E-2</v>
      </c>
      <c r="AP142">
        <f>AP$2*EXP(- AP$1 * ($B142*_c+'Input spectra'!$Q141))</f>
        <v>1.2412647539255276E-2</v>
      </c>
      <c r="AQ142">
        <f>AQ$2*EXP(- AQ$1 * ($B142*_c+'Input spectra'!$Q141))</f>
        <v>1.2231357911164019E-2</v>
      </c>
      <c r="AR142">
        <f>AR$2*EXP(- AR$1 * ($B142*_c+'Input spectra'!$Q141))</f>
        <v>1.2051443346881968E-2</v>
      </c>
      <c r="AS142">
        <f>AS$2*EXP(- AS$1 * ($B142*_c+'Input spectra'!$Q141))</f>
        <v>1.187289516512934E-2</v>
      </c>
      <c r="AT142">
        <f>AT$2*EXP(- AT$1 * ($B142*_c+'Input spectra'!$Q141))</f>
        <v>1.169570473480926E-2</v>
      </c>
      <c r="AU142">
        <f>AU$2*EXP(- AU$1 * ($B142*_c+'Input spectra'!$Q141))</f>
        <v>1.1519863474732338E-2</v>
      </c>
      <c r="AV142">
        <f>AV$2*EXP(- AV$1 * ($B142*_c+'Input spectra'!$Q141))</f>
        <v>1.1345362853342764E-2</v>
      </c>
      <c r="AW142">
        <f>AW$2*EXP(- AW$1 * ($B142*_c+'Input spectra'!$Q141))</f>
        <v>1.0085102211548824E-2</v>
      </c>
      <c r="AX142">
        <f>AX$2*EXP(- AX$1 * ($B142*_c+'Input spectra'!$Q141))</f>
        <v>8.6173236515875769E-3</v>
      </c>
      <c r="AY142">
        <f>AY$2*EXP(- AY$1 * ($B142*_c+'Input spectra'!$Q141))</f>
        <v>7.7571030377837514E-3</v>
      </c>
      <c r="AZ142">
        <f>AZ$2*EXP(- AZ$1 * ($B142*_c+'Input spectra'!$Q141))</f>
        <v>7.1055631445888475E-3</v>
      </c>
      <c r="BA142">
        <f>BA$2*EXP(- BA$1 * ($B142*_c+'Input spectra'!$Q141))</f>
        <v>6.5732247159525853E-3</v>
      </c>
      <c r="BB142">
        <f>BB$2*EXP(- BB$1 * ($B142*_c+'Input spectra'!$Q141))</f>
        <v>6.1213038157106004E-3</v>
      </c>
      <c r="BC142">
        <f>BC$2*EXP(- BC$1 * ($B142*_c+'Input spectra'!$Q141))</f>
        <v>5.7285505050578486E-3</v>
      </c>
      <c r="BD142">
        <f>BD$2*EXP(- BD$1 * ($B142*_c+'Input spectra'!$Q141))</f>
        <v>5.3817184199863545E-3</v>
      </c>
      <c r="BE142">
        <f>BE$2*EXP(- BE$1 * ($B142*_c+'Input spectra'!$Q141))</f>
        <v>5.0718391835696507E-3</v>
      </c>
      <c r="BF142">
        <f>BF$2*EXP(- BF$1 * ($B142*_c+'Input spectra'!$Q141))</f>
        <v>4.7924813427033669E-3</v>
      </c>
      <c r="BG142">
        <f>BG$2*EXP(- BG$1 * ($B142*_c+'Input spectra'!$Q141))</f>
        <v>4.5388335039743362E-3</v>
      </c>
      <c r="BH142">
        <f>BH$2*EXP(- BH$1 * ($B142*_c+'Input spectra'!$Q141))</f>
        <v>4.3071779487257556E-3</v>
      </c>
      <c r="BI142">
        <f>BI$2*EXP(- BI$1 * ($B142*_c+'Input spectra'!$Q141))</f>
        <v>4.0945679155829874E-3</v>
      </c>
      <c r="BJ142">
        <f>BJ$2*EXP(- BJ$1 * ($B142*_c+'Input spectra'!$Q141))</f>
        <v>3.8986192416783205E-3</v>
      </c>
      <c r="BK142">
        <f>BK$2*EXP(- BK$1 * ($B142*_c+'Input spectra'!$Q141))</f>
        <v>3.7173700876052145E-3</v>
      </c>
      <c r="BL142">
        <f>BL$2*EXP(- BL$1 * ($B142*_c+'Input spectra'!$Q141))</f>
        <v>3.5491831769790165E-3</v>
      </c>
      <c r="BM142">
        <f>BM$2*EXP(- BM$1 * ($B142*_c+'Input spectra'!$Q141))</f>
        <v>3.3926756586114761E-3</v>
      </c>
      <c r="BN142">
        <f>BN$2*EXP(- BN$1 * ($B142*_c+'Input spectra'!$Q141))</f>
        <v>3.2466675277816499E-3</v>
      </c>
      <c r="BO142">
        <f>BO$2*EXP(- BO$1 * ($B142*_c+'Input spectra'!$Q141))</f>
        <v>3.1101428804429379E-3</v>
      </c>
      <c r="BP142">
        <f>BP$2*EXP(- BP$1 * ($B142*_c+'Input spectra'!$Q141))</f>
        <v>2.9822202645376937E-3</v>
      </c>
      <c r="BQ142">
        <f>BQ$2*EXP(- BQ$1 * ($B142*_c+'Input spectra'!$Q141))</f>
        <v>2.8621296220163244E-3</v>
      </c>
      <c r="BR142">
        <f>BR$2*EXP(- BR$1 * ($B142*_c+'Input spectra'!$Q141))</f>
        <v>2.7491940982043803E-3</v>
      </c>
      <c r="BS142">
        <f>BS$2*EXP(- BS$1 * ($B142*_c+'Input spectra'!$Q141))</f>
        <v>2.6428155075413256E-3</v>
      </c>
      <c r="BT142">
        <f>BT$2*EXP(- BT$1 * ($B142*_c+'Input spectra'!$Q141))</f>
        <v>2.5424625881146465E-3</v>
      </c>
      <c r="BU142">
        <f>BU$2*EXP(- BU$1 * ($B142*_c+'Input spectra'!$Q141))</f>
        <v>2.4476614125423846E-3</v>
      </c>
      <c r="BV142">
        <f>BV$2*EXP(- BV$1 * ($B142*_c+'Input spectra'!$Q141))</f>
        <v>2.3579874868829495E-3</v>
      </c>
      <c r="BW142">
        <f>BW$2*EXP(- BW$1 * ($B142*_c+'Input spectra'!$Q141))</f>
        <v>2.2730591858271068E-3</v>
      </c>
      <c r="BX142">
        <f>BX$2*EXP(- BX$1 * ($B142*_c+'Input spectra'!$Q141))</f>
        <v>2.1925322565495274E-3</v>
      </c>
      <c r="BY142">
        <f>BY$2*EXP(- BY$1 * ($B142*_c+'Input spectra'!$Q141))</f>
        <v>2.1160951851839061E-3</v>
      </c>
      <c r="BZ142">
        <f>BZ$2*EXP(- BZ$1 * ($B142*_c+'Input spectra'!$Q141))</f>
        <v>2.0434652655738528E-3</v>
      </c>
      <c r="CA142">
        <f>CA$2*EXP(- CA$1 * ($B142*_c+'Input spectra'!$Q141))</f>
        <v>1.9743852442603137E-3</v>
      </c>
      <c r="CB142">
        <f>CB$2*EXP(- CB$1 * ($B142*_c+'Input spectra'!$Q141))</f>
        <v>1.9086204417201587E-3</v>
      </c>
      <c r="CC142">
        <f>CC$2*EXP(- CC$1 * ($B142*_c+'Input spectra'!$Q141))</f>
        <v>1.845956269862073E-3</v>
      </c>
      <c r="CD142">
        <f>CD$2*EXP(- CD$1 * ($B142*_c+'Input spectra'!$Q141))</f>
        <v>1.786196081274033E-3</v>
      </c>
      <c r="CE142">
        <f>CE$2*EXP(- CE$1 * ($B142*_c+'Input spectra'!$Q141))</f>
        <v>1.7291592978236191E-3</v>
      </c>
      <c r="CF142">
        <f>CF$2*EXP(- CF$1 * ($B142*_c+'Input spectra'!$Q141))</f>
        <v>1.6746797757555959E-3</v>
      </c>
      <c r="CG142">
        <f>CG$2*EXP(- CG$1 * ($B142*_c+'Input spectra'!$Q141))</f>
        <v>1.6226043720123208E-3</v>
      </c>
      <c r="CH142">
        <f>CH$2*EXP(- CH$1 * ($B142*_c+'Input spectra'!$Q141))</f>
        <v>1.5727916825689578E-3</v>
      </c>
      <c r="CI142">
        <f>CI$2*EXP(- CI$1 * ($B142*_c+'Input spectra'!$Q141))</f>
        <v>1.525110928463189E-3</v>
      </c>
      <c r="CJ142">
        <f>CJ$2*EXP(- CJ$1 * ($B142*_c+'Input spectra'!$Q141))</f>
        <v>1.479440969162381E-3</v>
      </c>
      <c r="CK142">
        <f>CK$2*EXP(- CK$1 * ($B142*_c+'Input spectra'!$Q141))</f>
        <v>1.4356694261443677E-3</v>
      </c>
      <c r="CL142">
        <f>CL$2*EXP(- CL$1 * ($B142*_c+'Input spectra'!$Q141))</f>
        <v>1.3936919022206132E-3</v>
      </c>
      <c r="CM142">
        <f>CM$2*EXP(- CM$1 * ($B142*_c+'Input spectra'!$Q141))</f>
        <v>1.3534112843185066E-3</v>
      </c>
      <c r="CN142">
        <f>CN$2*EXP(- CN$1 * ($B142*_c+'Input spectra'!$Q141))</f>
        <v>1.314737119253447E-3</v>
      </c>
      <c r="CO142">
        <f>CO$2*EXP(- CO$1 * ($B142*_c+'Input spectra'!$Q141))</f>
        <v>1.2775850535324085E-3</v>
      </c>
      <c r="CP142">
        <f>CP$2*EXP(- CP$1 * ($B142*_c+'Input spectra'!$Q141))</f>
        <v>1.2418763294951285E-3</v>
      </c>
      <c r="CQ142">
        <f>CQ$2*EXP(- CQ$1 * ($B142*_c+'Input spectra'!$Q141))</f>
        <v>7.9952399823135468E-4</v>
      </c>
      <c r="CR142">
        <f>CR$2*EXP(- CR$1 * ($B142*_c+'Input spectra'!$Q141))</f>
        <v>5.1927621057213877E-4</v>
      </c>
      <c r="CS142">
        <f>CS$2*EXP(- CS$1 * ($B142*_c+'Input spectra'!$Q141))</f>
        <v>3.5959999958163269E-4</v>
      </c>
      <c r="CT142">
        <f>CT$2*EXP(- CT$1 * ($B142*_c+'Input spectra'!$Q141))</f>
        <v>2.5014589425153671E-4</v>
      </c>
      <c r="CU142">
        <f>CU$2*EXP(- CU$1 * ($B142*_c+'Input spectra'!$Q141))</f>
        <v>1.7079238459466676E-4</v>
      </c>
      <c r="CV142">
        <f>CV$2*EXP(- CV$1 * ($B142*_c+'Input spectra'!$Q141))</f>
        <v>1.1226455998753942E-4</v>
      </c>
      <c r="CW142">
        <f>CW$2*EXP(- CW$1 * ($B142*_c+'Input spectra'!$Q141))</f>
        <v>6.9327370814237005E-5</v>
      </c>
      <c r="CX142">
        <f>CX$2*EXP(- CX$1 * ($B142*_c+'Input spectra'!$Q141))</f>
        <v>3.8657405747033146E-5</v>
      </c>
      <c r="CY142">
        <f>CY$2*EXP(- CY$1 * ($B142*_c+'Input spectra'!$Q141))</f>
        <v>1.7974322405190667E-5</v>
      </c>
      <c r="CZ142">
        <f>CZ$2*EXP(- CZ$1 * ($B142*_c+'Input spectra'!$Q141))</f>
        <v>5.6243409530437682E-6</v>
      </c>
      <c r="DA142">
        <f>DA$2*EXP(- DA$1 * ($B142*_c+'Input spectra'!$Q141))</f>
        <v>3.5724644306855118E-7</v>
      </c>
      <c r="DB142">
        <f>DB$2*EXP(- DB$1 * ($B142*_c+'Input spectra'!$Q141))</f>
        <v>0</v>
      </c>
      <c r="DC142">
        <f>DC$2*EXP(- DC$1 * ($B142*_c+'Input spectra'!$Q141))</f>
        <v>0</v>
      </c>
      <c r="DD142">
        <f>DD$2*EXP(- DD$1 * ($B142*_c+'Input spectra'!$Q141))</f>
        <v>0</v>
      </c>
      <c r="DE142">
        <f>DE$2*EXP(- DE$1 * ($B142*_c+'Input spectra'!$Q141))</f>
        <v>0</v>
      </c>
      <c r="DF142">
        <f>DF$2*EXP(- DF$1 * ($B142*_c+'Input spectra'!$Q141))</f>
        <v>0</v>
      </c>
      <c r="DG142">
        <f>DG$2*EXP(- DG$1 * ($B142*_c+'Input spectra'!$Q141))</f>
        <v>0</v>
      </c>
      <c r="DH142">
        <f>DH$2*EXP(- DH$1 * ($B142*_c+'Input spectra'!$Q141))</f>
        <v>0</v>
      </c>
      <c r="DI142">
        <f>DI$2*EXP(- DI$1 * ($B142*_c+'Input spectra'!$Q141))</f>
        <v>0</v>
      </c>
      <c r="DJ142">
        <f>DJ$2*EXP(- DJ$1 * ($B142*_c+'Input spectra'!$Q141))</f>
        <v>0</v>
      </c>
      <c r="DK142">
        <f>DK$2*EXP(- DK$1 * ($B142*_c+'Input spectra'!$Q141))</f>
        <v>0</v>
      </c>
      <c r="DL142">
        <f>DL$2*EXP(- DL$1 * ($B142*_c+'Input spectra'!$Q141))</f>
        <v>0</v>
      </c>
      <c r="DM142">
        <f>DM$2*EXP(- DM$1 * ($B142*_c+'Input spectra'!$Q141))</f>
        <v>0</v>
      </c>
      <c r="DN142">
        <f>DN$2*EXP(- DN$1 * ($B142*_c+'Input spectra'!$Q141))</f>
        <v>0</v>
      </c>
      <c r="DO142">
        <f>DO$2*EXP(- DO$1 * ($B142*_c+'Input spectra'!$Q141))</f>
        <v>0</v>
      </c>
      <c r="DP142">
        <f>DP$2*EXP(- DP$1 * ($B142*_c+'Input spectra'!$Q141))</f>
        <v>0</v>
      </c>
      <c r="DQ142">
        <f>DQ$2*EXP(- DQ$1 * ($B142*_c+'Input spectra'!$Q141))</f>
        <v>0</v>
      </c>
      <c r="DR142">
        <f>DR$2*EXP(- DR$1 * ($B142*_c+'Input spectra'!$Q141))</f>
        <v>0</v>
      </c>
      <c r="DS142">
        <f>DS$2*EXP(- DS$1 * ($B142*_c+'Input spectra'!$Q141))</f>
        <v>0</v>
      </c>
      <c r="DT142">
        <f>DT$2*EXP(- DT$1 * ($B142*_c+'Input spectra'!$Q141))</f>
        <v>0</v>
      </c>
      <c r="DU142">
        <f>DU$2*EXP(- DU$1 * ($B142*_c+'Input spectra'!$Q141))</f>
        <v>0</v>
      </c>
      <c r="DV142">
        <f>DV$2*EXP(- DV$1 * ($B142*_c+'Input spectra'!$Q141))</f>
        <v>0</v>
      </c>
      <c r="DW142">
        <f>DW$2*EXP(- DW$1 * ($B142*_c+'Input spectra'!$Q141))</f>
        <v>0</v>
      </c>
      <c r="DX142">
        <f>DX$2*EXP(- DX$1 * ($B142*_c+'Input spectra'!$Q141))</f>
        <v>0</v>
      </c>
      <c r="DY142">
        <f>DY$2*EXP(- DY$1 * ($B142*_c+'Input spectra'!$Q141))</f>
        <v>0</v>
      </c>
      <c r="DZ142">
        <f>DZ$2*EXP(- DZ$1 * ($B142*_c+'Input spectra'!$Q141))</f>
        <v>0</v>
      </c>
      <c r="EA142">
        <f>EA$2*EXP(- EA$1 * ($B142*_c+'Input spectra'!$Q141))</f>
        <v>0</v>
      </c>
      <c r="EB142">
        <f>EB$2*EXP(- EB$1 * ($B142*_c+'Input spectra'!$Q141))</f>
        <v>0</v>
      </c>
      <c r="EC142">
        <f>EC$2*EXP(- EC$1 * ($B142*_c+'Input spectra'!$Q141))</f>
        <v>0</v>
      </c>
      <c r="ED142">
        <f>ED$2*EXP(- ED$1 * ($B142*_c+'Input spectra'!$Q141))</f>
        <v>0</v>
      </c>
      <c r="EE142">
        <f>EE$2*EXP(- EE$1 * ($B142*_c+'Input spectra'!$Q141))</f>
        <v>0</v>
      </c>
      <c r="EF142">
        <f>EF$2*EXP(- EF$1 * ($B142*_c+'Input spectra'!$Q141))</f>
        <v>0</v>
      </c>
      <c r="EG142">
        <f>EG$2*EXP(- EG$1 * ($B142*_c+'Input spectra'!$Q141))</f>
        <v>0</v>
      </c>
      <c r="EH142">
        <f>EH$2*EXP(- EH$1 * ($B142*_c+'Input spectra'!$Q141))</f>
        <v>0</v>
      </c>
      <c r="EI142">
        <f>EI$2*EXP(- EI$1 * ($B142*_c+'Input spectra'!$Q141))</f>
        <v>0</v>
      </c>
      <c r="EJ142">
        <f>EJ$2*EXP(- EJ$1 * ($B142*_c+'Input spectra'!$Q141))</f>
        <v>0</v>
      </c>
      <c r="EK142">
        <f>EK$2*EXP(- EK$1 * ($B142*_c+'Input spectra'!$Q141))</f>
        <v>0</v>
      </c>
      <c r="EL142">
        <f>EL$2*EXP(- EL$1 * ($B142*_c+'Input spectra'!$Q141))</f>
        <v>0</v>
      </c>
      <c r="EM142">
        <f>EM$2*EXP(- EM$1 * ($B142*_c+'Input spectra'!$Q141))</f>
        <v>0</v>
      </c>
      <c r="EN142">
        <f>EN$2*EXP(- EN$1 * ($B142*_c+'Input spectra'!$Q141))</f>
        <v>0</v>
      </c>
      <c r="EO142">
        <f>EO$2*EXP(- EO$1 * ($B142*_c+'Input spectra'!$Q141))</f>
        <v>0</v>
      </c>
      <c r="EP142">
        <f>EP$2*EXP(- EP$1 * ($B142*_c+'Input spectra'!$Q141))</f>
        <v>0</v>
      </c>
      <c r="EQ142">
        <f>EQ$2*EXP(- EQ$1 * ($B142*_c+'Input spectra'!$Q141))</f>
        <v>0</v>
      </c>
      <c r="ER142">
        <f>ER$2*EXP(- ER$1 * ($B142*_c+'Input spectra'!$Q141))</f>
        <v>0</v>
      </c>
      <c r="ES142">
        <f>ES$2*EXP(- ES$1 * ($B142*_c+'Input spectra'!$Q141))</f>
        <v>0</v>
      </c>
      <c r="ET142">
        <f>ET$2*EXP(- ET$1 * ($B142*_c+'Input spectra'!$Q141))</f>
        <v>0</v>
      </c>
      <c r="EU142">
        <f>EU$2*EXP(- EU$1 * ($B142*_c+'Input spectra'!$Q141))</f>
        <v>0</v>
      </c>
      <c r="EV142">
        <f>EV$2*EXP(- EV$1 * ($B142*_c+'Input spectra'!$Q141))</f>
        <v>0</v>
      </c>
      <c r="EW142">
        <f>EW$2*EXP(- EW$1 * ($B142*_c+'Input spectra'!$Q141))</f>
        <v>0</v>
      </c>
      <c r="EY142">
        <f t="shared" si="2"/>
        <v>0.88008716378026763</v>
      </c>
      <c r="FB142">
        <f>(1-EXP(-(B142*_c+'Input spectra'!$Q141)*_t))/2</f>
        <v>1.1098490072700917E-2</v>
      </c>
      <c r="FC142">
        <f>LN(1-FB142)/(-(B142*_c+'Input spectra'!$Q141))</f>
        <v>0.24859708942657416</v>
      </c>
    </row>
    <row r="143" spans="1:159" x14ac:dyDescent="0.25">
      <c r="A143">
        <v>980</v>
      </c>
      <c r="B143">
        <f>'Input spectra'!B142</f>
        <v>0</v>
      </c>
      <c r="C143">
        <f>C$2*EXP(- C$1 * ($B143*_c+'Input spectra'!$Q142))</f>
        <v>2.0653927966864227E-2</v>
      </c>
      <c r="D143">
        <f>D$2*EXP(- D$1 * ($B143*_c+'Input spectra'!$Q142))</f>
        <v>2.0411779414560835E-2</v>
      </c>
      <c r="E143">
        <f>E$2*EXP(- E$1 * ($B143*_c+'Input spectra'!$Q142))</f>
        <v>2.0171384219718327E-2</v>
      </c>
      <c r="F143">
        <f>F$2*EXP(- F$1 * ($B143*_c+'Input spectra'!$Q142))</f>
        <v>1.9932731540145771E-2</v>
      </c>
      <c r="G143">
        <f>G$2*EXP(- G$1 * ($B143*_c+'Input spectra'!$Q142))</f>
        <v>1.9695810595572471E-2</v>
      </c>
      <c r="H143">
        <f>H$2*EXP(- H$1 * ($B143*_c+'Input spectra'!$Q142))</f>
        <v>1.9460610667310939E-2</v>
      </c>
      <c r="I143">
        <f>I$2*EXP(- I$1 * ($B143*_c+'Input spectra'!$Q142))</f>
        <v>1.9227121097921625E-2</v>
      </c>
      <c r="J143">
        <f>J$2*EXP(- J$1 * ($B143*_c+'Input spectra'!$Q142))</f>
        <v>1.8995331290879405E-2</v>
      </c>
      <c r="K143">
        <f>K$2*EXP(- K$1 * ($B143*_c+'Input spectra'!$Q142))</f>
        <v>1.8765230710241859E-2</v>
      </c>
      <c r="L143">
        <f>L$2*EXP(- L$1 * ($B143*_c+'Input spectra'!$Q142))</f>
        <v>1.8536808880319288E-2</v>
      </c>
      <c r="M143">
        <f>M$2*EXP(- M$1 * ($B143*_c+'Input spectra'!$Q142))</f>
        <v>1.8310055385346444E-2</v>
      </c>
      <c r="N143">
        <f>N$2*EXP(- N$1 * ($B143*_c+'Input spectra'!$Q142))</f>
        <v>1.8084959869156012E-2</v>
      </c>
      <c r="O143">
        <f>O$2*EXP(- O$1 * ($B143*_c+'Input spectra'!$Q142))</f>
        <v>1.7861512034853838E-2</v>
      </c>
      <c r="P143">
        <f>P$2*EXP(- P$1 * ($B143*_c+'Input spectra'!$Q142))</f>
        <v>1.7639701644495822E-2</v>
      </c>
      <c r="Q143">
        <f>Q$2*EXP(- Q$1 * ($B143*_c+'Input spectra'!$Q142))</f>
        <v>1.7419518518766539E-2</v>
      </c>
      <c r="R143">
        <f>R$2*EXP(- R$1 * ($B143*_c+'Input spectra'!$Q142))</f>
        <v>1.7200952536659573E-2</v>
      </c>
      <c r="S143">
        <f>S$2*EXP(- S$1 * ($B143*_c+'Input spectra'!$Q142))</f>
        <v>1.6983993635159518E-2</v>
      </c>
      <c r="T143">
        <f>T$2*EXP(- T$1 * ($B143*_c+'Input spectra'!$Q142))</f>
        <v>1.6768631808925641E-2</v>
      </c>
      <c r="U143">
        <f>U$2*EXP(- U$1 * ($B143*_c+'Input spectra'!$Q142))</f>
        <v>1.6554857109977259E-2</v>
      </c>
      <c r="V143">
        <f>V$2*EXP(- V$1 * ($B143*_c+'Input spectra'!$Q142))</f>
        <v>1.6342659647380731E-2</v>
      </c>
      <c r="W143">
        <f>W$2*EXP(- W$1 * ($B143*_c+'Input spectra'!$Q142))</f>
        <v>1.6132029586938143E-2</v>
      </c>
      <c r="X143">
        <f>X$2*EXP(- X$1 * ($B143*_c+'Input spectra'!$Q142))</f>
        <v>1.5922957150877604E-2</v>
      </c>
      <c r="Y143">
        <f>Y$2*EXP(- Y$1 * ($B143*_c+'Input spectra'!$Q142))</f>
        <v>1.5715432617545197E-2</v>
      </c>
      <c r="Z143">
        <f>Z$2*EXP(- Z$1 * ($B143*_c+'Input spectra'!$Q142))</f>
        <v>1.5509446321098538E-2</v>
      </c>
      <c r="AA143">
        <f>AA$2*EXP(- AA$1 * ($B143*_c+'Input spectra'!$Q142))</f>
        <v>1.530498865120199E-2</v>
      </c>
      <c r="AB143">
        <f>AB$2*EXP(- AB$1 * ($B143*_c+'Input spectra'!$Q142))</f>
        <v>1.5102050052723449E-2</v>
      </c>
      <c r="AC143">
        <f>AC$2*EXP(- AC$1 * ($B143*_c+'Input spectra'!$Q142))</f>
        <v>1.490062102543274E-2</v>
      </c>
      <c r="AD143">
        <f>AD$2*EXP(- AD$1 * ($B143*_c+'Input spectra'!$Q142))</f>
        <v>1.4700692123701637E-2</v>
      </c>
      <c r="AE143">
        <f>AE$2*EXP(- AE$1 * ($B143*_c+'Input spectra'!$Q142))</f>
        <v>1.450225395620542E-2</v>
      </c>
      <c r="AF143">
        <f>AF$2*EXP(- AF$1 * ($B143*_c+'Input spectra'!$Q142))</f>
        <v>1.4305297185626047E-2</v>
      </c>
      <c r="AG143">
        <f>AG$2*EXP(- AG$1 * ($B143*_c+'Input spectra'!$Q142))</f>
        <v>1.4109812528356885E-2</v>
      </c>
      <c r="AH143">
        <f>AH$2*EXP(- AH$1 * ($B143*_c+'Input spectra'!$Q142))</f>
        <v>1.3915790754208993E-2</v>
      </c>
      <c r="AI143">
        <f>AI$2*EXP(- AI$1 * ($B143*_c+'Input spectra'!$Q142))</f>
        <v>1.3723222686118966E-2</v>
      </c>
      <c r="AJ143">
        <f>AJ$2*EXP(- AJ$1 * ($B143*_c+'Input spectra'!$Q142))</f>
        <v>1.3532099199858321E-2</v>
      </c>
      <c r="AK143">
        <f>AK$2*EXP(- AK$1 * ($B143*_c+'Input spectra'!$Q142))</f>
        <v>1.3342411223744431E-2</v>
      </c>
      <c r="AL143">
        <f>AL$2*EXP(- AL$1 * ($B143*_c+'Input spectra'!$Q142))</f>
        <v>1.3154149738352971E-2</v>
      </c>
      <c r="AM143">
        <f>AM$2*EXP(- AM$1 * ($B143*_c+'Input spectra'!$Q142))</f>
        <v>1.2967305776231883E-2</v>
      </c>
      <c r="AN143">
        <f>AN$2*EXP(- AN$1 * ($B143*_c+'Input spectra'!$Q142))</f>
        <v>1.2781870421616888E-2</v>
      </c>
      <c r="AO143">
        <f>AO$2*EXP(- AO$1 * ($B143*_c+'Input spectra'!$Q142))</f>
        <v>1.2597834810148466E-2</v>
      </c>
      <c r="AP143">
        <f>AP$2*EXP(- AP$1 * ($B143*_c+'Input spectra'!$Q142))</f>
        <v>1.2415190128590336E-2</v>
      </c>
      <c r="AQ143">
        <f>AQ$2*EXP(- AQ$1 * ($B143*_c+'Input spectra'!$Q142))</f>
        <v>1.2233927614549462E-2</v>
      </c>
      <c r="AR143">
        <f>AR$2*EXP(- AR$1 * ($B143*_c+'Input spectra'!$Q142))</f>
        <v>1.2054038556197506E-2</v>
      </c>
      <c r="AS143">
        <f>AS$2*EXP(- AS$1 * ($B143*_c+'Input spectra'!$Q142))</f>
        <v>1.1875514291993744E-2</v>
      </c>
      <c r="AT143">
        <f>AT$2*EXP(- AT$1 * ($B143*_c+'Input spectra'!$Q142))</f>
        <v>1.1698346210409521E-2</v>
      </c>
      <c r="AU143">
        <f>AU$2*EXP(- AU$1 * ($B143*_c+'Input spectra'!$Q142))</f>
        <v>1.152252574965407E-2</v>
      </c>
      <c r="AV143">
        <f>AV$2*EXP(- AV$1 * ($B143*_c+'Input spectra'!$Q142))</f>
        <v>1.1348044397401849E-2</v>
      </c>
      <c r="AW143">
        <f>AW$2*EXP(- AW$1 * ($B143*_c+'Input spectra'!$Q142))</f>
        <v>1.0087538862432662E-2</v>
      </c>
      <c r="AX143">
        <f>AX$2*EXP(- AX$1 * ($B143*_c+'Input spectra'!$Q142))</f>
        <v>8.6194509409891831E-3</v>
      </c>
      <c r="AY143">
        <f>AY$2*EXP(- AY$1 * ($B143*_c+'Input spectra'!$Q142))</f>
        <v>7.7590587198439276E-3</v>
      </c>
      <c r="AZ143">
        <f>AZ$2*EXP(- AZ$1 * ($B143*_c+'Input spectra'!$Q142))</f>
        <v>7.10739188969954E-3</v>
      </c>
      <c r="BA143">
        <f>BA$2*EXP(- BA$1 * ($B143*_c+'Input spectra'!$Q142))</f>
        <v>6.5749509839488759E-3</v>
      </c>
      <c r="BB143">
        <f>BB$2*EXP(- BB$1 * ($B143*_c+'Input spectra'!$Q142))</f>
        <v>6.1229435556951067E-3</v>
      </c>
      <c r="BC143">
        <f>BC$2*EXP(- BC$1 * ($B143*_c+'Input spectra'!$Q142))</f>
        <v>5.7301151294845074E-3</v>
      </c>
      <c r="BD143">
        <f>BD$2*EXP(- BD$1 * ($B143*_c+'Input spectra'!$Q142))</f>
        <v>5.3832165861948033E-3</v>
      </c>
      <c r="BE143">
        <f>BE$2*EXP(- BE$1 * ($B143*_c+'Input spectra'!$Q142))</f>
        <v>5.0732777288332448E-3</v>
      </c>
      <c r="BF143">
        <f>BF$2*EXP(- BF$1 * ($B143*_c+'Input spectra'!$Q142))</f>
        <v>4.7938658286692613E-3</v>
      </c>
      <c r="BG143">
        <f>BG$2*EXP(- BG$1 * ($B143*_c+'Input spectra'!$Q142))</f>
        <v>4.5401685580500253E-3</v>
      </c>
      <c r="BH143">
        <f>BH$2*EXP(- BH$1 * ($B143*_c+'Input spectra'!$Q142))</f>
        <v>4.3084674904207594E-3</v>
      </c>
      <c r="BI143">
        <f>BI$2*EXP(- BI$1 * ($B143*_c+'Input spectra'!$Q142))</f>
        <v>4.0958153132614437E-3</v>
      </c>
      <c r="BJ143">
        <f>BJ$2*EXP(- BJ$1 * ($B143*_c+'Input spectra'!$Q142))</f>
        <v>3.8998274249906276E-3</v>
      </c>
      <c r="BK143">
        <f>BK$2*EXP(- BK$1 * ($B143*_c+'Input spectra'!$Q142))</f>
        <v>3.7185416304883691E-3</v>
      </c>
      <c r="BL143">
        <f>BL$2*EXP(- BL$1 * ($B143*_c+'Input spectra'!$Q142))</f>
        <v>3.5503203604263364E-3</v>
      </c>
      <c r="BM143">
        <f>BM$2*EXP(- BM$1 * ($B143*_c+'Input spectra'!$Q142))</f>
        <v>3.3937805191260021E-3</v>
      </c>
      <c r="BN143">
        <f>BN$2*EXP(- BN$1 * ($B143*_c+'Input spectra'!$Q142))</f>
        <v>3.247741895444039E-3</v>
      </c>
      <c r="BO143">
        <f>BO$2*EXP(- BO$1 * ($B143*_c+'Input spectra'!$Q142))</f>
        <v>3.1111884092821511E-3</v>
      </c>
      <c r="BP143">
        <f>BP$2*EXP(- BP$1 * ($B143*_c+'Input spectra'!$Q142))</f>
        <v>2.9832384570892025E-3</v>
      </c>
      <c r="BQ143">
        <f>BQ$2*EXP(- BQ$1 * ($B143*_c+'Input spectra'!$Q142))</f>
        <v>2.8631218494181666E-3</v>
      </c>
      <c r="BR143">
        <f>BR$2*EXP(- BR$1 * ($B143*_c+'Input spectra'!$Q142))</f>
        <v>2.7501616168172606E-3</v>
      </c>
      <c r="BS143">
        <f>BS$2*EXP(- BS$1 * ($B143*_c+'Input spectra'!$Q142))</f>
        <v>2.6437594728253916E-3</v>
      </c>
      <c r="BT143">
        <f>BT$2*EXP(- BT$1 * ($B143*_c+'Input spectra'!$Q142))</f>
        <v>2.543384066315602E-3</v>
      </c>
      <c r="BU143">
        <f>BU$2*EXP(- BU$1 * ($B143*_c+'Input spectra'!$Q142))</f>
        <v>2.4485613906095874E-3</v>
      </c>
      <c r="BV143">
        <f>BV$2*EXP(- BV$1 * ($B143*_c+'Input spectra'!$Q142))</f>
        <v>2.3588668809467984E-3</v>
      </c>
      <c r="BW143">
        <f>BW$2*EXP(- BW$1 * ($B143*_c+'Input spectra'!$Q142))</f>
        <v>2.2739188484920542E-3</v>
      </c>
      <c r="BX143">
        <f>BX$2*EXP(- BX$1 * ($B143*_c+'Input spectra'!$Q142))</f>
        <v>2.1933729832055784E-3</v>
      </c>
      <c r="BY143">
        <f>BY$2*EXP(- BY$1 * ($B143*_c+'Input spectra'!$Q142))</f>
        <v>2.1169177194986758E-3</v>
      </c>
      <c r="BZ143">
        <f>BZ$2*EXP(- BZ$1 * ($B143*_c+'Input spectra'!$Q142))</f>
        <v>2.0442703042957955E-3</v>
      </c>
      <c r="CA143">
        <f>CA$2*EXP(- CA$1 * ($B143*_c+'Input spectra'!$Q142))</f>
        <v>1.9751734414392664E-3</v>
      </c>
      <c r="CB143">
        <f>CB$2*EXP(- CB$1 * ($B143*_c+'Input spectra'!$Q142))</f>
        <v>1.9093924124320646E-3</v>
      </c>
      <c r="CC143">
        <f>CC$2*EXP(- CC$1 * ($B143*_c+'Input spectra'!$Q142))</f>
        <v>1.846712593509509E-3</v>
      </c>
      <c r="CD143">
        <f>CD$2*EXP(- CD$1 * ($B143*_c+'Input spectra'!$Q142))</f>
        <v>1.7869373045219603E-3</v>
      </c>
      <c r="CE143">
        <f>CE$2*EXP(- CE$1 * ($B143*_c+'Input spectra'!$Q142))</f>
        <v>1.7298859372199577E-3</v>
      </c>
      <c r="CF143">
        <f>CF$2*EXP(- CF$1 * ($B143*_c+'Input spectra'!$Q142))</f>
        <v>1.6753923200782583E-3</v>
      </c>
      <c r="CG143">
        <f>CG$2*EXP(- CG$1 * ($B143*_c+'Input spectra'!$Q142))</f>
        <v>1.6233032843778535E-3</v>
      </c>
      <c r="CH143">
        <f>CH$2*EXP(- CH$1 * ($B143*_c+'Input spectra'!$Q142))</f>
        <v>1.5734774023325926E-3</v>
      </c>
      <c r="CI143">
        <f>CI$2*EXP(- CI$1 * ($B143*_c+'Input spectra'!$Q142))</f>
        <v>1.5257838729357065E-3</v>
      </c>
      <c r="CJ143">
        <f>CJ$2*EXP(- CJ$1 * ($B143*_c+'Input spectra'!$Q142))</f>
        <v>1.4801015351655301E-3</v>
      </c>
      <c r="CK143">
        <f>CK$2*EXP(- CK$1 * ($B143*_c+'Input spectra'!$Q142))</f>
        <v>1.436317991423533E-3</v>
      </c>
      <c r="CL143">
        <f>CL$2*EXP(- CL$1 * ($B143*_c+'Input spectra'!$Q142))</f>
        <v>1.3943288267308589E-3</v>
      </c>
      <c r="CM143">
        <f>CM$2*EXP(- CM$1 * ($B143*_c+'Input spectra'!$Q142))</f>
        <v>1.3540369113979674E-3</v>
      </c>
      <c r="CN143">
        <f>CN$2*EXP(- CN$1 * ($B143*_c+'Input spectra'!$Q142))</f>
        <v>1.3153517766962175E-3</v>
      </c>
      <c r="CO143">
        <f>CO$2*EXP(- CO$1 * ($B143*_c+'Input spectra'!$Q142))</f>
        <v>1.2781890545715236E-3</v>
      </c>
      <c r="CP143">
        <f>CP$2*EXP(- CP$1 * ($B143*_c+'Input spectra'!$Q142))</f>
        <v>1.2424699737049103E-3</v>
      </c>
      <c r="CQ143">
        <f>CQ$2*EXP(- CQ$1 * ($B143*_c+'Input spectra'!$Q142))</f>
        <v>7.9991038919946045E-4</v>
      </c>
      <c r="CR143">
        <f>CR$2*EXP(- CR$1 * ($B143*_c+'Input spectra'!$Q142))</f>
        <v>5.1952989286298387E-4</v>
      </c>
      <c r="CS143">
        <f>CS$2*EXP(- CS$1 * ($B143*_c+'Input spectra'!$Q142))</f>
        <v>3.5977756461696384E-4</v>
      </c>
      <c r="CT143">
        <f>CT$2*EXP(- CT$1 * ($B143*_c+'Input spectra'!$Q142))</f>
        <v>2.5027072685864004E-4</v>
      </c>
      <c r="CU143">
        <f>CU$2*EXP(- CU$1 * ($B143*_c+'Input spectra'!$Q142))</f>
        <v>1.7087851409587664E-4</v>
      </c>
      <c r="CV143">
        <f>CV$2*EXP(- CV$1 * ($B143*_c+'Input spectra'!$Q142))</f>
        <v>1.1232176416565332E-4</v>
      </c>
      <c r="CW143">
        <f>CW$2*EXP(- CW$1 * ($B143*_c+'Input spectra'!$Q142))</f>
        <v>6.9363060710354976E-5</v>
      </c>
      <c r="CX143">
        <f>CX$2*EXP(- CX$1 * ($B143*_c+'Input spectra'!$Q142))</f>
        <v>3.8677509795320673E-5</v>
      </c>
      <c r="CY143">
        <f>CY$2*EXP(- CY$1 * ($B143*_c+'Input spectra'!$Q142))</f>
        <v>1.7983764520205542E-5</v>
      </c>
      <c r="CZ143">
        <f>CZ$2*EXP(- CZ$1 * ($B143*_c+'Input spectra'!$Q142))</f>
        <v>5.6273250361457355E-6</v>
      </c>
      <c r="DA143">
        <f>DA$2*EXP(- DA$1 * ($B143*_c+'Input spectra'!$Q142))</f>
        <v>3.5743786298622728E-7</v>
      </c>
      <c r="DB143">
        <f>DB$2*EXP(- DB$1 * ($B143*_c+'Input spectra'!$Q142))</f>
        <v>0</v>
      </c>
      <c r="DC143">
        <f>DC$2*EXP(- DC$1 * ($B143*_c+'Input spectra'!$Q142))</f>
        <v>0</v>
      </c>
      <c r="DD143">
        <f>DD$2*EXP(- DD$1 * ($B143*_c+'Input spectra'!$Q142))</f>
        <v>0</v>
      </c>
      <c r="DE143">
        <f>DE$2*EXP(- DE$1 * ($B143*_c+'Input spectra'!$Q142))</f>
        <v>0</v>
      </c>
      <c r="DF143">
        <f>DF$2*EXP(- DF$1 * ($B143*_c+'Input spectra'!$Q142))</f>
        <v>0</v>
      </c>
      <c r="DG143">
        <f>DG$2*EXP(- DG$1 * ($B143*_c+'Input spectra'!$Q142))</f>
        <v>0</v>
      </c>
      <c r="DH143">
        <f>DH$2*EXP(- DH$1 * ($B143*_c+'Input spectra'!$Q142))</f>
        <v>0</v>
      </c>
      <c r="DI143">
        <f>DI$2*EXP(- DI$1 * ($B143*_c+'Input spectra'!$Q142))</f>
        <v>0</v>
      </c>
      <c r="DJ143">
        <f>DJ$2*EXP(- DJ$1 * ($B143*_c+'Input spectra'!$Q142))</f>
        <v>0</v>
      </c>
      <c r="DK143">
        <f>DK$2*EXP(- DK$1 * ($B143*_c+'Input spectra'!$Q142))</f>
        <v>0</v>
      </c>
      <c r="DL143">
        <f>DL$2*EXP(- DL$1 * ($B143*_c+'Input spectra'!$Q142))</f>
        <v>0</v>
      </c>
      <c r="DM143">
        <f>DM$2*EXP(- DM$1 * ($B143*_c+'Input spectra'!$Q142))</f>
        <v>0</v>
      </c>
      <c r="DN143">
        <f>DN$2*EXP(- DN$1 * ($B143*_c+'Input spectra'!$Q142))</f>
        <v>0</v>
      </c>
      <c r="DO143">
        <f>DO$2*EXP(- DO$1 * ($B143*_c+'Input spectra'!$Q142))</f>
        <v>0</v>
      </c>
      <c r="DP143">
        <f>DP$2*EXP(- DP$1 * ($B143*_c+'Input spectra'!$Q142))</f>
        <v>0</v>
      </c>
      <c r="DQ143">
        <f>DQ$2*EXP(- DQ$1 * ($B143*_c+'Input spectra'!$Q142))</f>
        <v>0</v>
      </c>
      <c r="DR143">
        <f>DR$2*EXP(- DR$1 * ($B143*_c+'Input spectra'!$Q142))</f>
        <v>0</v>
      </c>
      <c r="DS143">
        <f>DS$2*EXP(- DS$1 * ($B143*_c+'Input spectra'!$Q142))</f>
        <v>0</v>
      </c>
      <c r="DT143">
        <f>DT$2*EXP(- DT$1 * ($B143*_c+'Input spectra'!$Q142))</f>
        <v>0</v>
      </c>
      <c r="DU143">
        <f>DU$2*EXP(- DU$1 * ($B143*_c+'Input spectra'!$Q142))</f>
        <v>0</v>
      </c>
      <c r="DV143">
        <f>DV$2*EXP(- DV$1 * ($B143*_c+'Input spectra'!$Q142))</f>
        <v>0</v>
      </c>
      <c r="DW143">
        <f>DW$2*EXP(- DW$1 * ($B143*_c+'Input spectra'!$Q142))</f>
        <v>0</v>
      </c>
      <c r="DX143">
        <f>DX$2*EXP(- DX$1 * ($B143*_c+'Input spectra'!$Q142))</f>
        <v>0</v>
      </c>
      <c r="DY143">
        <f>DY$2*EXP(- DY$1 * ($B143*_c+'Input spectra'!$Q142))</f>
        <v>0</v>
      </c>
      <c r="DZ143">
        <f>DZ$2*EXP(- DZ$1 * ($B143*_c+'Input spectra'!$Q142))</f>
        <v>0</v>
      </c>
      <c r="EA143">
        <f>EA$2*EXP(- EA$1 * ($B143*_c+'Input spectra'!$Q142))</f>
        <v>0</v>
      </c>
      <c r="EB143">
        <f>EB$2*EXP(- EB$1 * ($B143*_c+'Input spectra'!$Q142))</f>
        <v>0</v>
      </c>
      <c r="EC143">
        <f>EC$2*EXP(- EC$1 * ($B143*_c+'Input spectra'!$Q142))</f>
        <v>0</v>
      </c>
      <c r="ED143">
        <f>ED$2*EXP(- ED$1 * ($B143*_c+'Input spectra'!$Q142))</f>
        <v>0</v>
      </c>
      <c r="EE143">
        <f>EE$2*EXP(- EE$1 * ($B143*_c+'Input spectra'!$Q142))</f>
        <v>0</v>
      </c>
      <c r="EF143">
        <f>EF$2*EXP(- EF$1 * ($B143*_c+'Input spectra'!$Q142))</f>
        <v>0</v>
      </c>
      <c r="EG143">
        <f>EG$2*EXP(- EG$1 * ($B143*_c+'Input spectra'!$Q142))</f>
        <v>0</v>
      </c>
      <c r="EH143">
        <f>EH$2*EXP(- EH$1 * ($B143*_c+'Input spectra'!$Q142))</f>
        <v>0</v>
      </c>
      <c r="EI143">
        <f>EI$2*EXP(- EI$1 * ($B143*_c+'Input spectra'!$Q142))</f>
        <v>0</v>
      </c>
      <c r="EJ143">
        <f>EJ$2*EXP(- EJ$1 * ($B143*_c+'Input spectra'!$Q142))</f>
        <v>0</v>
      </c>
      <c r="EK143">
        <f>EK$2*EXP(- EK$1 * ($B143*_c+'Input spectra'!$Q142))</f>
        <v>0</v>
      </c>
      <c r="EL143">
        <f>EL$2*EXP(- EL$1 * ($B143*_c+'Input spectra'!$Q142))</f>
        <v>0</v>
      </c>
      <c r="EM143">
        <f>EM$2*EXP(- EM$1 * ($B143*_c+'Input spectra'!$Q142))</f>
        <v>0</v>
      </c>
      <c r="EN143">
        <f>EN$2*EXP(- EN$1 * ($B143*_c+'Input spectra'!$Q142))</f>
        <v>0</v>
      </c>
      <c r="EO143">
        <f>EO$2*EXP(- EO$1 * ($B143*_c+'Input spectra'!$Q142))</f>
        <v>0</v>
      </c>
      <c r="EP143">
        <f>EP$2*EXP(- EP$1 * ($B143*_c+'Input spectra'!$Q142))</f>
        <v>0</v>
      </c>
      <c r="EQ143">
        <f>EQ$2*EXP(- EQ$1 * ($B143*_c+'Input spectra'!$Q142))</f>
        <v>0</v>
      </c>
      <c r="ER143">
        <f>ER$2*EXP(- ER$1 * ($B143*_c+'Input spectra'!$Q142))</f>
        <v>0</v>
      </c>
      <c r="ES143">
        <f>ES$2*EXP(- ES$1 * ($B143*_c+'Input spectra'!$Q142))</f>
        <v>0</v>
      </c>
      <c r="ET143">
        <f>ET$2*EXP(- ET$1 * ($B143*_c+'Input spectra'!$Q142))</f>
        <v>0</v>
      </c>
      <c r="EU143">
        <f>EU$2*EXP(- EU$1 * ($B143*_c+'Input spectra'!$Q142))</f>
        <v>0</v>
      </c>
      <c r="EV143">
        <f>EV$2*EXP(- EV$1 * ($B143*_c+'Input spectra'!$Q142))</f>
        <v>0</v>
      </c>
      <c r="EW143">
        <f>EW$2*EXP(- EW$1 * ($B143*_c+'Input spectra'!$Q142))</f>
        <v>0</v>
      </c>
      <c r="EY143">
        <f t="shared" si="2"/>
        <v>0.88021421933809851</v>
      </c>
      <c r="FB143">
        <f>(1-EXP(-(B143*_c+'Input spectra'!$Q142)*_t))/2</f>
        <v>1.1085652000941526E-2</v>
      </c>
      <c r="FC143">
        <f>LN(1-FB143)/(-(B143*_c+'Input spectra'!$Q142))</f>
        <v>0.24859873049018172</v>
      </c>
    </row>
    <row r="144" spans="1:159" x14ac:dyDescent="0.25">
      <c r="A144">
        <v>985</v>
      </c>
      <c r="B144">
        <f>'Input spectra'!B143</f>
        <v>0</v>
      </c>
      <c r="C144">
        <f>C$2*EXP(- C$1 * ($B144*_c+'Input spectra'!$Q143))</f>
        <v>2.0653927966864227E-2</v>
      </c>
      <c r="D144">
        <f>D$2*EXP(- D$1 * ($B144*_c+'Input spectra'!$Q143))</f>
        <v>2.0411886612076546E-2</v>
      </c>
      <c r="E144">
        <f>E$2*EXP(- E$1 * ($B144*_c+'Input spectra'!$Q143))</f>
        <v>2.0171596090316265E-2</v>
      </c>
      <c r="F144">
        <f>F$2*EXP(- F$1 * ($B144*_c+'Input spectra'!$Q143))</f>
        <v>1.9933045586826462E-2</v>
      </c>
      <c r="G144">
        <f>G$2*EXP(- G$1 * ($B144*_c+'Input spectra'!$Q143))</f>
        <v>1.9696224348544279E-2</v>
      </c>
      <c r="H144">
        <f>H$2*EXP(- H$1 * ($B144*_c+'Input spectra'!$Q143))</f>
        <v>1.946112168376549E-2</v>
      </c>
      <c r="I144">
        <f>I$2*EXP(- I$1 * ($B144*_c+'Input spectra'!$Q143))</f>
        <v>1.9227726961810871E-2</v>
      </c>
      <c r="J144">
        <f>J$2*EXP(- J$1 * ($B144*_c+'Input spectra'!$Q143))</f>
        <v>1.899602961269424E-2</v>
      </c>
      <c r="K144">
        <f>K$2*EXP(- K$1 * ($B144*_c+'Input spectra'!$Q143))</f>
        <v>1.8766019126792363E-2</v>
      </c>
      <c r="L144">
        <f>L$2*EXP(- L$1 * ($B144*_c+'Input spectra'!$Q143))</f>
        <v>1.853768505451649E-2</v>
      </c>
      <c r="M144">
        <f>M$2*EXP(- M$1 * ($B144*_c+'Input spectra'!$Q143))</f>
        <v>1.8311017005985693E-2</v>
      </c>
      <c r="N144">
        <f>N$2*EXP(- N$1 * ($B144*_c+'Input spectra'!$Q143))</f>
        <v>1.8086004650701884E-2</v>
      </c>
      <c r="O144">
        <f>O$2*EXP(- O$1 * ($B144*_c+'Input spectra'!$Q143))</f>
        <v>1.7862637717226567E-2</v>
      </c>
      <c r="P144">
        <f>P$2*EXP(- P$1 * ($B144*_c+'Input spectra'!$Q143))</f>
        <v>1.7640905992859297E-2</v>
      </c>
      <c r="Q144">
        <f>Q$2*EXP(- Q$1 * ($B144*_c+'Input spectra'!$Q143))</f>
        <v>1.7420799323317793E-2</v>
      </c>
      <c r="R144">
        <f>R$2*EXP(- R$1 * ($B144*_c+'Input spectra'!$Q143))</f>
        <v>1.7202307612419799E-2</v>
      </c>
      <c r="S144">
        <f>S$2*EXP(- S$1 * ($B144*_c+'Input spectra'!$Q143))</f>
        <v>1.6985420821766586E-2</v>
      </c>
      <c r="T144">
        <f>T$2*EXP(- T$1 * ($B144*_c+'Input spectra'!$Q143))</f>
        <v>1.6770128970428091E-2</v>
      </c>
      <c r="U144">
        <f>U$2*EXP(- U$1 * ($B144*_c+'Input spectra'!$Q143))</f>
        <v>1.6556422134629802E-2</v>
      </c>
      <c r="V144">
        <f>V$2*EXP(- V$1 * ($B144*_c+'Input spectra'!$Q143))</f>
        <v>1.6344290447441203E-2</v>
      </c>
      <c r="W144">
        <f>W$2*EXP(- W$1 * ($B144*_c+'Input spectra'!$Q143))</f>
        <v>1.6133724098465928E-2</v>
      </c>
      <c r="X144">
        <f>X$2*EXP(- X$1 * ($B144*_c+'Input spectra'!$Q143))</f>
        <v>1.592471333353351E-2</v>
      </c>
      <c r="Y144">
        <f>Y$2*EXP(- Y$1 * ($B144*_c+'Input spectra'!$Q143))</f>
        <v>1.5717248454392777E-2</v>
      </c>
      <c r="Z144">
        <f>Z$2*EXP(- Z$1 * ($B144*_c+'Input spectra'!$Q143))</f>
        <v>1.5511319818406836E-2</v>
      </c>
      <c r="AA144">
        <f>AA$2*EXP(- AA$1 * ($B144*_c+'Input spectra'!$Q143))</f>
        <v>1.530691783824973E-2</v>
      </c>
      <c r="AB144">
        <f>AB$2*EXP(- AB$1 * ($B144*_c+'Input spectra'!$Q143))</f>
        <v>1.510403298160462E-2</v>
      </c>
      <c r="AC144">
        <f>AC$2*EXP(- AC$1 * ($B144*_c+'Input spectra'!$Q143))</f>
        <v>1.4902655770863599E-2</v>
      </c>
      <c r="AD144">
        <f>AD$2*EXP(- AD$1 * ($B144*_c+'Input spectra'!$Q143))</f>
        <v>1.4702776782829099E-2</v>
      </c>
      <c r="AE144">
        <f>AE$2*EXP(- AE$1 * ($B144*_c+'Input spectra'!$Q143))</f>
        <v>1.4504386648416854E-2</v>
      </c>
      <c r="AF144">
        <f>AF$2*EXP(- AF$1 * ($B144*_c+'Input spectra'!$Q143))</f>
        <v>1.4307476052360419E-2</v>
      </c>
      <c r="AG144">
        <f>AG$2*EXP(- AG$1 * ($B144*_c+'Input spectra'!$Q143))</f>
        <v>1.4112035732917305E-2</v>
      </c>
      <c r="AH144">
        <f>AH$2*EXP(- AH$1 * ($B144*_c+'Input spectra'!$Q143))</f>
        <v>1.3918056481576596E-2</v>
      </c>
      <c r="AI144">
        <f>AI$2*EXP(- AI$1 * ($B144*_c+'Input spectra'!$Q143))</f>
        <v>1.3725529142768164E-2</v>
      </c>
      <c r="AJ144">
        <f>AJ$2*EXP(- AJ$1 * ($B144*_c+'Input spectra'!$Q143))</f>
        <v>1.3534444613573374E-2</v>
      </c>
      <c r="AK144">
        <f>AK$2*EXP(- AK$1 * ($B144*_c+'Input spectra'!$Q143))</f>
        <v>1.3344793843437378E-2</v>
      </c>
      <c r="AL144">
        <f>AL$2*EXP(- AL$1 * ($B144*_c+'Input spectra'!$Q143))</f>
        <v>1.3156567833882865E-2</v>
      </c>
      <c r="AM144">
        <f>AM$2*EXP(- AM$1 * ($B144*_c+'Input spectra'!$Q143))</f>
        <v>1.2969757638225355E-2</v>
      </c>
      <c r="AN144">
        <f>AN$2*EXP(- AN$1 * ($B144*_c+'Input spectra'!$Q143))</f>
        <v>1.2784354361290006E-2</v>
      </c>
      <c r="AO144">
        <f>AO$2*EXP(- AO$1 * ($B144*_c+'Input spectra'!$Q143))</f>
        <v>1.2600349159129904E-2</v>
      </c>
      <c r="AP144">
        <f>AP$2*EXP(- AP$1 * ($B144*_c+'Input spectra'!$Q143))</f>
        <v>1.2417733238745829E-2</v>
      </c>
      <c r="AQ144">
        <f>AQ$2*EXP(- AQ$1 * ($B144*_c+'Input spectra'!$Q143))</f>
        <v>1.2236497857807541E-2</v>
      </c>
      <c r="AR144">
        <f>AR$2*EXP(- AR$1 * ($B144*_c+'Input spectra'!$Q143))</f>
        <v>1.2056634324376501E-2</v>
      </c>
      <c r="AS144">
        <f>AS$2*EXP(- AS$1 * ($B144*_c+'Input spectra'!$Q143))</f>
        <v>1.1878133996630073E-2</v>
      </c>
      <c r="AT144">
        <f>AT$2*EXP(- AT$1 * ($B144*_c+'Input spectra'!$Q143))</f>
        <v>1.1700988282587199E-2</v>
      </c>
      <c r="AU144">
        <f>AU$2*EXP(- AU$1 * ($B144*_c+'Input spectra'!$Q143))</f>
        <v>1.1525188639835499E-2</v>
      </c>
      <c r="AV144">
        <f>AV$2*EXP(- AV$1 * ($B144*_c+'Input spectra'!$Q143))</f>
        <v>1.1350726575259833E-2</v>
      </c>
      <c r="AW144">
        <f>AW$2*EXP(- AW$1 * ($B144*_c+'Input spectra'!$Q143))</f>
        <v>1.0089976102033139E-2</v>
      </c>
      <c r="AX144">
        <f>AX$2*EXP(- AX$1 * ($B144*_c+'Input spectra'!$Q143))</f>
        <v>8.6215787555376146E-3</v>
      </c>
      <c r="AY144">
        <f>AY$2*EXP(- AY$1 * ($B144*_c+'Input spectra'!$Q143))</f>
        <v>7.7610148949608911E-3</v>
      </c>
      <c r="AZ144">
        <f>AZ$2*EXP(- AZ$1 * ($B144*_c+'Input spectra'!$Q143))</f>
        <v>7.1092211054708384E-3</v>
      </c>
      <c r="BA144">
        <f>BA$2*EXP(- BA$1 * ($B144*_c+'Input spectra'!$Q143))</f>
        <v>6.5766777052996932E-3</v>
      </c>
      <c r="BB144">
        <f>BB$2*EXP(- BB$1 * ($B144*_c+'Input spectra'!$Q143))</f>
        <v>6.1245837349238139E-3</v>
      </c>
      <c r="BC144">
        <f>BC$2*EXP(- BC$1 * ($B144*_c+'Input spectra'!$Q143))</f>
        <v>5.7316801812530528E-3</v>
      </c>
      <c r="BD144">
        <f>BD$2*EXP(- BD$1 * ($B144*_c+'Input spectra'!$Q143))</f>
        <v>5.3847151694637147E-3</v>
      </c>
      <c r="BE144">
        <f>BE$2*EXP(- BE$1 * ($B144*_c+'Input spectra'!$Q143))</f>
        <v>5.0747166821169636E-3</v>
      </c>
      <c r="BF144">
        <f>BF$2*EXP(- BF$1 * ($B144*_c+'Input spectra'!$Q143))</f>
        <v>4.7952507145952693E-3</v>
      </c>
      <c r="BG144">
        <f>BG$2*EXP(- BG$1 * ($B144*_c+'Input spectra'!$Q143))</f>
        <v>4.5415040048189846E-3</v>
      </c>
      <c r="BH144">
        <f>BH$2*EXP(- BH$1 * ($B144*_c+'Input spectra'!$Q143))</f>
        <v>4.3097574181963456E-3</v>
      </c>
      <c r="BI144">
        <f>BI$2*EXP(- BI$1 * ($B144*_c+'Input spectra'!$Q143))</f>
        <v>4.0970630909558121E-3</v>
      </c>
      <c r="BJ144">
        <f>BJ$2*EXP(- BJ$1 * ($B144*_c+'Input spectra'!$Q143))</f>
        <v>3.901035982719315E-3</v>
      </c>
      <c r="BK144">
        <f>BK$2*EXP(- BK$1 * ($B144*_c+'Input spectra'!$Q143))</f>
        <v>3.7197135425875785E-3</v>
      </c>
      <c r="BL144">
        <f>BL$2*EXP(- BL$1 * ($B144*_c+'Input spectra'!$Q143))</f>
        <v>3.5514579082352908E-3</v>
      </c>
      <c r="BM144">
        <f>BM$2*EXP(- BM$1 * ($B144*_c+'Input spectra'!$Q143))</f>
        <v>3.3948857394499746E-3</v>
      </c>
      <c r="BN144">
        <f>BN$2*EXP(- BN$1 * ($B144*_c+'Input spectra'!$Q143))</f>
        <v>3.2488166186297016E-3</v>
      </c>
      <c r="BO144">
        <f>BO$2*EXP(- BO$1 * ($B144*_c+'Input spectra'!$Q143))</f>
        <v>3.1122342895941383E-3</v>
      </c>
      <c r="BP144">
        <f>BP$2*EXP(- BP$1 * ($B144*_c+'Input spectra'!$Q143))</f>
        <v>2.9842569972730031E-3</v>
      </c>
      <c r="BQ144">
        <f>BQ$2*EXP(- BQ$1 * ($B144*_c+'Input spectra'!$Q143))</f>
        <v>2.8641144207999618E-3</v>
      </c>
      <c r="BR144">
        <f>BR$2*EXP(- BR$1 * ($B144*_c+'Input spectra'!$Q143))</f>
        <v>2.7511294759271104E-3</v>
      </c>
      <c r="BS144">
        <f>BS$2*EXP(- BS$1 * ($B144*_c+'Input spectra'!$Q143))</f>
        <v>2.6447037752765626E-3</v>
      </c>
      <c r="BT144">
        <f>BT$2*EXP(- BT$1 * ($B144*_c+'Input spectra'!$Q143))</f>
        <v>2.5443058784927869E-3</v>
      </c>
      <c r="BU144">
        <f>BU$2*EXP(- BU$1 * ($B144*_c+'Input spectra'!$Q143))</f>
        <v>2.4494616995887832E-3</v>
      </c>
      <c r="BV144">
        <f>BV$2*EXP(- BV$1 * ($B144*_c+'Input spectra'!$Q143))</f>
        <v>2.3597466029741834E-3</v>
      </c>
      <c r="BW144">
        <f>BW$2*EXP(- BW$1 * ($B144*_c+'Input spectra'!$Q143))</f>
        <v>2.2747788362782735E-3</v>
      </c>
      <c r="BX144">
        <f>BX$2*EXP(- BX$1 * ($B144*_c+'Input spectra'!$Q143))</f>
        <v>2.1942140322383265E-3</v>
      </c>
      <c r="BY144">
        <f>BY$2*EXP(- BY$1 * ($B144*_c+'Input spectra'!$Q143))</f>
        <v>2.1177405735356863E-3</v>
      </c>
      <c r="BZ144">
        <f>BZ$2*EXP(- BZ$1 * ($B144*_c+'Input spectra'!$Q143))</f>
        <v>2.0450756601688796E-3</v>
      </c>
      <c r="CA144">
        <f>CA$2*EXP(- CA$1 * ($B144*_c+'Input spectra'!$Q143))</f>
        <v>1.9759619532755497E-3</v>
      </c>
      <c r="CB144">
        <f>CB$2*EXP(- CB$1 * ($B144*_c+'Input spectra'!$Q143))</f>
        <v>1.9101646953793234E-3</v>
      </c>
      <c r="CC144">
        <f>CC$2*EXP(- CC$1 * ($B144*_c+'Input spectra'!$Q143))</f>
        <v>1.8474692270372311E-3</v>
      </c>
      <c r="CD144">
        <f>CD$2*EXP(- CD$1 * ($B144*_c+'Input spectra'!$Q143))</f>
        <v>1.7876788353575637E-3</v>
      </c>
      <c r="CE144">
        <f>CE$2*EXP(- CE$1 * ($B144*_c+'Input spectra'!$Q143))</f>
        <v>1.7306128819697764E-3</v>
      </c>
      <c r="CF144">
        <f>CF$2*EXP(- CF$1 * ($B144*_c+'Input spectra'!$Q143))</f>
        <v>1.6761051675749463E-3</v>
      </c>
      <c r="CG144">
        <f>CG$2*EXP(- CG$1 * ($B144*_c+'Input spectra'!$Q143))</f>
        <v>1.6240024977893475E-3</v>
      </c>
      <c r="CH144">
        <f>CH$2*EXP(- CH$1 * ($B144*_c+'Input spectra'!$Q143))</f>
        <v>1.5741634210624529E-3</v>
      </c>
      <c r="CI144">
        <f>CI$2*EXP(- CI$1 * ($B144*_c+'Input spectra'!$Q143))</f>
        <v>1.5264571143402386E-3</v>
      </c>
      <c r="CJ144">
        <f>CJ$2*EXP(- CJ$1 * ($B144*_c+'Input spectra'!$Q143))</f>
        <v>1.4807623961094383E-3</v>
      </c>
      <c r="CK144">
        <f>CK$2*EXP(- CK$1 * ($B144*_c+'Input spectra'!$Q143))</f>
        <v>1.4369668496927923E-3</v>
      </c>
      <c r="CL144">
        <f>CL$2*EXP(- CL$1 * ($B144*_c+'Input spectra'!$Q143))</f>
        <v>1.3949660423189457E-3</v>
      </c>
      <c r="CM144">
        <f>CM$2*EXP(- CM$1 * ($B144*_c+'Input spectra'!$Q143))</f>
        <v>1.3546628276794213E-3</v>
      </c>
      <c r="CN144">
        <f>CN$2*EXP(- CN$1 * ($B144*_c+'Input spectra'!$Q143))</f>
        <v>1.3159667214996814E-3</v>
      </c>
      <c r="CO144">
        <f>CO$2*EXP(- CO$1 * ($B144*_c+'Input spectra'!$Q143))</f>
        <v>1.2787933411628632E-3</v>
      </c>
      <c r="CP144">
        <f>CP$2*EXP(- CP$1 * ($B144*_c+'Input spectra'!$Q143))</f>
        <v>1.2430639016896851E-3</v>
      </c>
      <c r="CQ144">
        <f>CQ$2*EXP(- CQ$1 * ($B144*_c+'Input spectra'!$Q143))</f>
        <v>8.0029696690114762E-4</v>
      </c>
      <c r="CR144">
        <f>CR$2*EXP(- CR$1 * ($B144*_c+'Input spectra'!$Q143))</f>
        <v>5.1978369908537662E-4</v>
      </c>
      <c r="CS144">
        <f>CS$2*EXP(- CS$1 * ($B144*_c+'Input spectra'!$Q143))</f>
        <v>3.5995521733122086E-4</v>
      </c>
      <c r="CT144">
        <f>CT$2*EXP(- CT$1 * ($B144*_c+'Input spectra'!$Q143))</f>
        <v>2.5039562176210756E-4</v>
      </c>
      <c r="CU144">
        <f>CU$2*EXP(- CU$1 * ($B144*_c+'Input spectra'!$Q143))</f>
        <v>1.7096468703163995E-4</v>
      </c>
      <c r="CV144">
        <f>CV$2*EXP(- CV$1 * ($B144*_c+'Input spectra'!$Q143))</f>
        <v>1.1237899749203964E-4</v>
      </c>
      <c r="CW144">
        <f>CW$2*EXP(- CW$1 * ($B144*_c+'Input spectra'!$Q143))</f>
        <v>6.9398768979716657E-5</v>
      </c>
      <c r="CX144">
        <f>CX$2*EXP(- CX$1 * ($B144*_c+'Input spectra'!$Q143))</f>
        <v>3.8697624298855998E-5</v>
      </c>
      <c r="CY144">
        <f>CY$2*EXP(- CY$1 * ($B144*_c+'Input spectra'!$Q143))</f>
        <v>1.7993211595270299E-5</v>
      </c>
      <c r="CZ144">
        <f>CZ$2*EXP(- CZ$1 * ($B144*_c+'Input spectra'!$Q143))</f>
        <v>5.6303107025002121E-6</v>
      </c>
      <c r="DA144">
        <f>DA$2*EXP(- DA$1 * ($B144*_c+'Input spectra'!$Q143))</f>
        <v>3.5762938547059218E-7</v>
      </c>
      <c r="DB144">
        <f>DB$2*EXP(- DB$1 * ($B144*_c+'Input spectra'!$Q143))</f>
        <v>0</v>
      </c>
      <c r="DC144">
        <f>DC$2*EXP(- DC$1 * ($B144*_c+'Input spectra'!$Q143))</f>
        <v>0</v>
      </c>
      <c r="DD144">
        <f>DD$2*EXP(- DD$1 * ($B144*_c+'Input spectra'!$Q143))</f>
        <v>0</v>
      </c>
      <c r="DE144">
        <f>DE$2*EXP(- DE$1 * ($B144*_c+'Input spectra'!$Q143))</f>
        <v>0</v>
      </c>
      <c r="DF144">
        <f>DF$2*EXP(- DF$1 * ($B144*_c+'Input spectra'!$Q143))</f>
        <v>0</v>
      </c>
      <c r="DG144">
        <f>DG$2*EXP(- DG$1 * ($B144*_c+'Input spectra'!$Q143))</f>
        <v>0</v>
      </c>
      <c r="DH144">
        <f>DH$2*EXP(- DH$1 * ($B144*_c+'Input spectra'!$Q143))</f>
        <v>0</v>
      </c>
      <c r="DI144">
        <f>DI$2*EXP(- DI$1 * ($B144*_c+'Input spectra'!$Q143))</f>
        <v>0</v>
      </c>
      <c r="DJ144">
        <f>DJ$2*EXP(- DJ$1 * ($B144*_c+'Input spectra'!$Q143))</f>
        <v>0</v>
      </c>
      <c r="DK144">
        <f>DK$2*EXP(- DK$1 * ($B144*_c+'Input spectra'!$Q143))</f>
        <v>0</v>
      </c>
      <c r="DL144">
        <f>DL$2*EXP(- DL$1 * ($B144*_c+'Input spectra'!$Q143))</f>
        <v>0</v>
      </c>
      <c r="DM144">
        <f>DM$2*EXP(- DM$1 * ($B144*_c+'Input spectra'!$Q143))</f>
        <v>0</v>
      </c>
      <c r="DN144">
        <f>DN$2*EXP(- DN$1 * ($B144*_c+'Input spectra'!$Q143))</f>
        <v>0</v>
      </c>
      <c r="DO144">
        <f>DO$2*EXP(- DO$1 * ($B144*_c+'Input spectra'!$Q143))</f>
        <v>0</v>
      </c>
      <c r="DP144">
        <f>DP$2*EXP(- DP$1 * ($B144*_c+'Input spectra'!$Q143))</f>
        <v>0</v>
      </c>
      <c r="DQ144">
        <f>DQ$2*EXP(- DQ$1 * ($B144*_c+'Input spectra'!$Q143))</f>
        <v>0</v>
      </c>
      <c r="DR144">
        <f>DR$2*EXP(- DR$1 * ($B144*_c+'Input spectra'!$Q143))</f>
        <v>0</v>
      </c>
      <c r="DS144">
        <f>DS$2*EXP(- DS$1 * ($B144*_c+'Input spectra'!$Q143))</f>
        <v>0</v>
      </c>
      <c r="DT144">
        <f>DT$2*EXP(- DT$1 * ($B144*_c+'Input spectra'!$Q143))</f>
        <v>0</v>
      </c>
      <c r="DU144">
        <f>DU$2*EXP(- DU$1 * ($B144*_c+'Input spectra'!$Q143))</f>
        <v>0</v>
      </c>
      <c r="DV144">
        <f>DV$2*EXP(- DV$1 * ($B144*_c+'Input spectra'!$Q143))</f>
        <v>0</v>
      </c>
      <c r="DW144">
        <f>DW$2*EXP(- DW$1 * ($B144*_c+'Input spectra'!$Q143))</f>
        <v>0</v>
      </c>
      <c r="DX144">
        <f>DX$2*EXP(- DX$1 * ($B144*_c+'Input spectra'!$Q143))</f>
        <v>0</v>
      </c>
      <c r="DY144">
        <f>DY$2*EXP(- DY$1 * ($B144*_c+'Input spectra'!$Q143))</f>
        <v>0</v>
      </c>
      <c r="DZ144">
        <f>DZ$2*EXP(- DZ$1 * ($B144*_c+'Input spectra'!$Q143))</f>
        <v>0</v>
      </c>
      <c r="EA144">
        <f>EA$2*EXP(- EA$1 * ($B144*_c+'Input spectra'!$Q143))</f>
        <v>0</v>
      </c>
      <c r="EB144">
        <f>EB$2*EXP(- EB$1 * ($B144*_c+'Input spectra'!$Q143))</f>
        <v>0</v>
      </c>
      <c r="EC144">
        <f>EC$2*EXP(- EC$1 * ($B144*_c+'Input spectra'!$Q143))</f>
        <v>0</v>
      </c>
      <c r="ED144">
        <f>ED$2*EXP(- ED$1 * ($B144*_c+'Input spectra'!$Q143))</f>
        <v>0</v>
      </c>
      <c r="EE144">
        <f>EE$2*EXP(- EE$1 * ($B144*_c+'Input spectra'!$Q143))</f>
        <v>0</v>
      </c>
      <c r="EF144">
        <f>EF$2*EXP(- EF$1 * ($B144*_c+'Input spectra'!$Q143))</f>
        <v>0</v>
      </c>
      <c r="EG144">
        <f>EG$2*EXP(- EG$1 * ($B144*_c+'Input spectra'!$Q143))</f>
        <v>0</v>
      </c>
      <c r="EH144">
        <f>EH$2*EXP(- EH$1 * ($B144*_c+'Input spectra'!$Q143))</f>
        <v>0</v>
      </c>
      <c r="EI144">
        <f>EI$2*EXP(- EI$1 * ($B144*_c+'Input spectra'!$Q143))</f>
        <v>0</v>
      </c>
      <c r="EJ144">
        <f>EJ$2*EXP(- EJ$1 * ($B144*_c+'Input spectra'!$Q143))</f>
        <v>0</v>
      </c>
      <c r="EK144">
        <f>EK$2*EXP(- EK$1 * ($B144*_c+'Input spectra'!$Q143))</f>
        <v>0</v>
      </c>
      <c r="EL144">
        <f>EL$2*EXP(- EL$1 * ($B144*_c+'Input spectra'!$Q143))</f>
        <v>0</v>
      </c>
      <c r="EM144">
        <f>EM$2*EXP(- EM$1 * ($B144*_c+'Input spectra'!$Q143))</f>
        <v>0</v>
      </c>
      <c r="EN144">
        <f>EN$2*EXP(- EN$1 * ($B144*_c+'Input spectra'!$Q143))</f>
        <v>0</v>
      </c>
      <c r="EO144">
        <f>EO$2*EXP(- EO$1 * ($B144*_c+'Input spectra'!$Q143))</f>
        <v>0</v>
      </c>
      <c r="EP144">
        <f>EP$2*EXP(- EP$1 * ($B144*_c+'Input spectra'!$Q143))</f>
        <v>0</v>
      </c>
      <c r="EQ144">
        <f>EQ$2*EXP(- EQ$1 * ($B144*_c+'Input spectra'!$Q143))</f>
        <v>0</v>
      </c>
      <c r="ER144">
        <f>ER$2*EXP(- ER$1 * ($B144*_c+'Input spectra'!$Q143))</f>
        <v>0</v>
      </c>
      <c r="ES144">
        <f>ES$2*EXP(- ES$1 * ($B144*_c+'Input spectra'!$Q143))</f>
        <v>0</v>
      </c>
      <c r="ET144">
        <f>ET$2*EXP(- ET$1 * ($B144*_c+'Input spectra'!$Q143))</f>
        <v>0</v>
      </c>
      <c r="EU144">
        <f>EU$2*EXP(- EU$1 * ($B144*_c+'Input spectra'!$Q143))</f>
        <v>0</v>
      </c>
      <c r="EV144">
        <f>EV$2*EXP(- EV$1 * ($B144*_c+'Input spectra'!$Q143))</f>
        <v>0</v>
      </c>
      <c r="EW144">
        <f>EW$2*EXP(- EW$1 * ($B144*_c+'Input spectra'!$Q143))</f>
        <v>0</v>
      </c>
      <c r="EY144">
        <f t="shared" si="2"/>
        <v>0.88034130342405092</v>
      </c>
      <c r="FB144">
        <f>(1-EXP(-(B144*_c+'Input spectra'!$Q143)*_t))/2</f>
        <v>1.1072813592067021E-2</v>
      </c>
      <c r="FC144">
        <f>LN(1-FB144)/(-(B144*_c+'Input spectra'!$Q143))</f>
        <v>0.24860037155403267</v>
      </c>
    </row>
    <row r="145" spans="1:159" x14ac:dyDescent="0.25">
      <c r="A145">
        <v>990</v>
      </c>
      <c r="B145">
        <f>'Input spectra'!B144</f>
        <v>0</v>
      </c>
      <c r="C145">
        <f>C$2*EXP(- C$1 * ($B145*_c+'Input spectra'!$Q144))</f>
        <v>2.0653927966864227E-2</v>
      </c>
      <c r="D145">
        <f>D$2*EXP(- D$1 * ($B145*_c+'Input spectra'!$Q144))</f>
        <v>2.0411993810155231E-2</v>
      </c>
      <c r="E145">
        <f>E$2*EXP(- E$1 * ($B145*_c+'Input spectra'!$Q144))</f>
        <v>2.0171807963139592E-2</v>
      </c>
      <c r="F145">
        <f>F$2*EXP(- F$1 * ($B145*_c+'Input spectra'!$Q144))</f>
        <v>1.9933359638455064E-2</v>
      </c>
      <c r="G145">
        <f>G$2*EXP(- G$1 * ($B145*_c+'Input spectra'!$Q144))</f>
        <v>1.9696638110207859E-2</v>
      </c>
      <c r="H145">
        <f>H$2*EXP(- H$1 * ($B145*_c+'Input spectra'!$Q144))</f>
        <v>1.9461632713638832E-2</v>
      </c>
      <c r="I145">
        <f>I$2*EXP(- I$1 * ($B145*_c+'Input spectra'!$Q144))</f>
        <v>1.9228332844791432E-2</v>
      </c>
      <c r="J145">
        <f>J$2*EXP(- J$1 * ($B145*_c+'Input spectra'!$Q144))</f>
        <v>1.8996727960181356E-2</v>
      </c>
      <c r="K145">
        <f>K$2*EXP(- K$1 * ($B145*_c+'Input spectra'!$Q144))</f>
        <v>1.8766807576467995E-2</v>
      </c>
      <c r="L145">
        <f>L$2*EXP(- L$1 * ($B145*_c+'Input spectra'!$Q144))</f>
        <v>1.8538561270127575E-2</v>
      </c>
      <c r="M145">
        <f>M$2*EXP(- M$1 * ($B145*_c+'Input spectra'!$Q144))</f>
        <v>1.831197867712803E-2</v>
      </c>
      <c r="N145">
        <f>N$2*EXP(- N$1 * ($B145*_c+'Input spectra'!$Q144))</f>
        <v>1.8087049492605561E-2</v>
      </c>
      <c r="O145">
        <f>O$2*EXP(- O$1 * ($B145*_c+'Input spectra'!$Q144))</f>
        <v>1.7863763470542946E-2</v>
      </c>
      <c r="P145">
        <f>P$2*EXP(- P$1 * ($B145*_c+'Input spectra'!$Q144))</f>
        <v>1.76421104234495E-2</v>
      </c>
      <c r="Q145">
        <f>Q$2*EXP(- Q$1 * ($B145*_c+'Input spectra'!$Q144))</f>
        <v>1.7422080222042734E-2</v>
      </c>
      <c r="R145">
        <f>R$2*EXP(- R$1 * ($B145*_c+'Input spectra'!$Q144))</f>
        <v>1.7203662794931695E-2</v>
      </c>
      <c r="S145">
        <f>S$2*EXP(- S$1 * ($B145*_c+'Input spectra'!$Q144))</f>
        <v>1.6986848128301958E-2</v>
      </c>
      <c r="T145">
        <f>T$2*EXP(- T$1 * ($B145*_c+'Input spectra'!$Q144))</f>
        <v>1.6771626265602305E-2</v>
      </c>
      <c r="U145">
        <f>U$2*EXP(- U$1 * ($B145*_c+'Input spectra'!$Q144))</f>
        <v>1.6557987307233013E-2</v>
      </c>
      <c r="V145">
        <f>V$2*EXP(- V$1 * ($B145*_c+'Input spectra'!$Q144))</f>
        <v>1.6345921410235827E-2</v>
      </c>
      <c r="W145">
        <f>W$2*EXP(- W$1 * ($B145*_c+'Input spectra'!$Q144))</f>
        <v>1.6135418787985537E-2</v>
      </c>
      <c r="X145">
        <f>X$2*EXP(- X$1 * ($B145*_c+'Input spectra'!$Q144))</f>
        <v>1.5926469709883182E-2</v>
      </c>
      <c r="Y145">
        <f>Y$2*EXP(- Y$1 * ($B145*_c+'Input spectra'!$Q144))</f>
        <v>1.5719064501050897E-2</v>
      </c>
      <c r="Z145">
        <f>Z$2*EXP(- Z$1 * ($B145*_c+'Input spectra'!$Q144))</f>
        <v>1.5513193542028318E-2</v>
      </c>
      <c r="AA145">
        <f>AA$2*EXP(- AA$1 * ($B145*_c+'Input spectra'!$Q144))</f>
        <v>1.5308847268470642E-2</v>
      </c>
      <c r="AB145">
        <f>AB$2*EXP(- AB$1 * ($B145*_c+'Input spectra'!$Q144))</f>
        <v>1.5106016170848254E-2</v>
      </c>
      <c r="AC145">
        <f>AC$2*EXP(- AC$1 * ($B145*_c+'Input spectra'!$Q144))</f>
        <v>1.4904690794147909E-2</v>
      </c>
      <c r="AD145">
        <f>AD$2*EXP(- AD$1 * ($B145*_c+'Input spectra'!$Q144))</f>
        <v>1.4704861737575547E-2</v>
      </c>
      <c r="AE145">
        <f>AE$2*EXP(- AE$1 * ($B145*_c+'Input spectra'!$Q144))</f>
        <v>1.4506519654260641E-2</v>
      </c>
      <c r="AF145">
        <f>AF$2*EXP(- AF$1 * ($B145*_c+'Input spectra'!$Q144))</f>
        <v>1.4309655250962084E-2</v>
      </c>
      <c r="AG145">
        <f>AG$2*EXP(- AG$1 * ($B145*_c+'Input spectra'!$Q144))</f>
        <v>1.4114259287775682E-2</v>
      </c>
      <c r="AH145">
        <f>AH$2*EXP(- AH$1 * ($B145*_c+'Input spectra'!$Q144))</f>
        <v>1.3920322577843144E-2</v>
      </c>
      <c r="AI145">
        <f>AI$2*EXP(- AI$1 * ($B145*_c+'Input spectra'!$Q144))</f>
        <v>1.3727835987062622E-2</v>
      </c>
      <c r="AJ145">
        <f>AJ$2*EXP(- AJ$1 * ($B145*_c+'Input spectra'!$Q144))</f>
        <v>1.3536790433800782E-2</v>
      </c>
      <c r="AK145">
        <f>AK$2*EXP(- AK$1 * ($B145*_c+'Input spectra'!$Q144))</f>
        <v>1.3347176888606389E-2</v>
      </c>
      <c r="AL145">
        <f>AL$2*EXP(- AL$1 * ($B145*_c+'Input spectra'!$Q144))</f>
        <v>1.3158986373925411E-2</v>
      </c>
      <c r="AM145">
        <f>AM$2*EXP(- AM$1 * ($B145*_c+'Input spectra'!$Q144))</f>
        <v>1.2972209963817611E-2</v>
      </c>
      <c r="AN145">
        <f>AN$2*EXP(- AN$1 * ($B145*_c+'Input spectra'!$Q144))</f>
        <v>1.2786838783674656E-2</v>
      </c>
      <c r="AO145">
        <f>AO$2*EXP(- AO$1 * ($B145*_c+'Input spectra'!$Q144))</f>
        <v>1.2602864009939702E-2</v>
      </c>
      <c r="AP145">
        <f>AP$2*EXP(- AP$1 * ($B145*_c+'Input spectra'!$Q144))</f>
        <v>1.2420276869828443E-2</v>
      </c>
      <c r="AQ145">
        <f>AQ$2*EXP(- AQ$1 * ($B145*_c+'Input spectra'!$Q144))</f>
        <v>1.2239068641051681E-2</v>
      </c>
      <c r="AR145">
        <f>AR$2*EXP(- AR$1 * ($B145*_c+'Input spectra'!$Q144))</f>
        <v>1.2059230651539311E-2</v>
      </c>
      <c r="AS145">
        <f>AS$2*EXP(- AS$1 * ($B145*_c+'Input spectra'!$Q144))</f>
        <v>1.1880754279165783E-2</v>
      </c>
      <c r="AT145">
        <f>AT$2*EXP(- AT$1 * ($B145*_c+'Input spectra'!$Q144))</f>
        <v>1.1703630951477034E-2</v>
      </c>
      <c r="AU145">
        <f>AU$2*EXP(- AU$1 * ($B145*_c+'Input spectra'!$Q144))</f>
        <v>1.1527852145418818E-2</v>
      </c>
      <c r="AV145">
        <f>AV$2*EXP(- AV$1 * ($B145*_c+'Input spectra'!$Q144))</f>
        <v>1.1353409387066523E-2</v>
      </c>
      <c r="AW145">
        <f>AW$2*EXP(- AW$1 * ($B145*_c+'Input spectra'!$Q144))</f>
        <v>1.00924139304925E-2</v>
      </c>
      <c r="AX145">
        <f>AX$2*EXP(- AX$1 * ($B145*_c+'Input spectra'!$Q144))</f>
        <v>8.6237070953625143E-3</v>
      </c>
      <c r="AY145">
        <f>AY$2*EXP(- AY$1 * ($B145*_c+'Input spectra'!$Q144))</f>
        <v>7.7629715632589512E-3</v>
      </c>
      <c r="AZ145">
        <f>AZ$2*EXP(- AZ$1 * ($B145*_c+'Input spectra'!$Q144))</f>
        <v>7.1110507920238795E-3</v>
      </c>
      <c r="BA145">
        <f>BA$2*EXP(- BA$1 * ($B145*_c+'Input spectra'!$Q144))</f>
        <v>6.5784048801240998E-3</v>
      </c>
      <c r="BB145">
        <f>BB$2*EXP(- BB$1 * ($B145*_c+'Input spectra'!$Q144))</f>
        <v>6.1262243535143857E-3</v>
      </c>
      <c r="BC145">
        <f>BC$2*EXP(- BC$1 * ($B145*_c+'Input spectra'!$Q144))</f>
        <v>5.7332456604802075E-3</v>
      </c>
      <c r="BD145">
        <f>BD$2*EXP(- BD$1 * ($B145*_c+'Input spectra'!$Q144))</f>
        <v>5.386214169909192E-3</v>
      </c>
      <c r="BE145">
        <f>BE$2*EXP(- BE$1 * ($B145*_c+'Input spectra'!$Q144))</f>
        <v>5.0761560435365399E-3</v>
      </c>
      <c r="BF145">
        <f>BF$2*EXP(- BF$1 * ($B145*_c+'Input spectra'!$Q144))</f>
        <v>4.7966360005969365E-3</v>
      </c>
      <c r="BG145">
        <f>BG$2*EXP(- BG$1 * ($B145*_c+'Input spectra'!$Q144))</f>
        <v>4.5428398443967252E-3</v>
      </c>
      <c r="BH145">
        <f>BH$2*EXP(- BH$1 * ($B145*_c+'Input spectra'!$Q144))</f>
        <v>4.3110477321681084E-3</v>
      </c>
      <c r="BI145">
        <f>BI$2*EXP(- BI$1 * ($B145*_c+'Input spectra'!$Q144))</f>
        <v>4.0983112487818643E-3</v>
      </c>
      <c r="BJ145">
        <f>BJ$2*EXP(- BJ$1 * ($B145*_c+'Input spectra'!$Q144))</f>
        <v>3.9022449149804174E-3</v>
      </c>
      <c r="BK145">
        <f>BK$2*EXP(- BK$1 * ($B145*_c+'Input spectra'!$Q144))</f>
        <v>3.7208858240192055E-3</v>
      </c>
      <c r="BL145">
        <f>BL$2*EXP(- BL$1 * ($B145*_c+'Input spectra'!$Q144))</f>
        <v>3.5525958205226268E-3</v>
      </c>
      <c r="BM145">
        <f>BM$2*EXP(- BM$1 * ($B145*_c+'Input spectra'!$Q144))</f>
        <v>3.3959913197005708E-3</v>
      </c>
      <c r="BN145">
        <f>BN$2*EXP(- BN$1 * ($B145*_c+'Input spectra'!$Q144))</f>
        <v>3.2498916974562876E-3</v>
      </c>
      <c r="BO145">
        <f>BO$2*EXP(- BO$1 * ($B145*_c+'Input spectra'!$Q144))</f>
        <v>3.1132805214970569E-3</v>
      </c>
      <c r="BP145">
        <f>BP$2*EXP(- BP$1 * ($B145*_c+'Input spectra'!$Q144))</f>
        <v>2.9852758852077872E-3</v>
      </c>
      <c r="BQ145">
        <f>BQ$2*EXP(- BQ$1 * ($B145*_c+'Input spectra'!$Q144))</f>
        <v>2.8651073362809601E-3</v>
      </c>
      <c r="BR145">
        <f>BR$2*EXP(- BR$1 * ($B145*_c+'Input spectra'!$Q144))</f>
        <v>2.7520976756537632E-3</v>
      </c>
      <c r="BS145">
        <f>BS$2*EXP(- BS$1 * ($B145*_c+'Input spectra'!$Q144))</f>
        <v>2.6456484150152691E-3</v>
      </c>
      <c r="BT145">
        <f>BT$2*EXP(- BT$1 * ($B145*_c+'Input spectra'!$Q144))</f>
        <v>2.5452280247672491E-3</v>
      </c>
      <c r="BU145">
        <f>BU$2*EXP(- BU$1 * ($B145*_c+'Input spectra'!$Q144))</f>
        <v>2.4503623396016474E-3</v>
      </c>
      <c r="BV145">
        <f>BV$2*EXP(- BV$1 * ($B145*_c+'Input spectra'!$Q144))</f>
        <v>2.3606266530874186E-3</v>
      </c>
      <c r="BW145">
        <f>BW$2*EXP(- BW$1 * ($B145*_c+'Input spectra'!$Q144))</f>
        <v>2.2756391493087258E-3</v>
      </c>
      <c r="BX145">
        <f>BX$2*EXP(- BX$1 * ($B145*_c+'Input spectra'!$Q144))</f>
        <v>2.1950554037713887E-3</v>
      </c>
      <c r="BY145">
        <f>BY$2*EXP(- BY$1 * ($B145*_c+'Input spectra'!$Q144))</f>
        <v>2.1185637474192172E-3</v>
      </c>
      <c r="BZ145">
        <f>BZ$2*EXP(- BZ$1 * ($B145*_c+'Input spectra'!$Q144))</f>
        <v>2.0458813333180496E-3</v>
      </c>
      <c r="CA145">
        <f>CA$2*EXP(- CA$1 * ($B145*_c+'Input spectra'!$Q144))</f>
        <v>1.9767507798947792E-3</v>
      </c>
      <c r="CB145">
        <f>CB$2*EXP(- CB$1 * ($B145*_c+'Input spectra'!$Q144))</f>
        <v>1.9109372906882249E-3</v>
      </c>
      <c r="CC145">
        <f>CC$2*EXP(- CC$1 * ($B145*_c+'Input spectra'!$Q144))</f>
        <v>1.8482261705722045E-3</v>
      </c>
      <c r="CD145">
        <f>CD$2*EXP(- CD$1 * ($B145*_c+'Input spectra'!$Q144))</f>
        <v>1.7884206739084843E-3</v>
      </c>
      <c r="CE145">
        <f>CE$2*EXP(- CE$1 * ($B145*_c+'Input spectra'!$Q144))</f>
        <v>1.7313401322013951E-3</v>
      </c>
      <c r="CF145">
        <f>CF$2*EXP(- CF$1 * ($B145*_c+'Input spectra'!$Q144))</f>
        <v>1.6768183183746563E-3</v>
      </c>
      <c r="CG145">
        <f>CG$2*EXP(- CG$1 * ($B145*_c+'Input spectra'!$Q144))</f>
        <v>1.6247020123764746E-3</v>
      </c>
      <c r="CH145">
        <f>CH$2*EXP(- CH$1 * ($B145*_c+'Input spectra'!$Q144))</f>
        <v>1.5748497388888849E-3</v>
      </c>
      <c r="CI145">
        <f>CI$2*EXP(- CI$1 * ($B145*_c+'Input spectra'!$Q144))</f>
        <v>1.5271306528078065E-3</v>
      </c>
      <c r="CJ145">
        <f>CJ$2*EXP(- CJ$1 * ($B145*_c+'Input spectra'!$Q144))</f>
        <v>1.4814235521257971E-3</v>
      </c>
      <c r="CK145">
        <f>CK$2*EXP(- CK$1 * ($B145*_c+'Input spectra'!$Q144))</f>
        <v>1.4376160010845047E-3</v>
      </c>
      <c r="CL145">
        <f>CL$2*EXP(- CL$1 * ($B145*_c+'Input spectra'!$Q144))</f>
        <v>1.395603549117899E-3</v>
      </c>
      <c r="CM145">
        <f>CM$2*EXP(- CM$1 * ($B145*_c+'Input spectra'!$Q144))</f>
        <v>1.355289033296556E-3</v>
      </c>
      <c r="CN145">
        <f>CN$2*EXP(- CN$1 * ($B145*_c+'Input spectra'!$Q144))</f>
        <v>1.3165819537981852E-3</v>
      </c>
      <c r="CO145">
        <f>CO$2*EXP(- CO$1 * ($B145*_c+'Input spectra'!$Q144))</f>
        <v>1.2793979134414282E-3</v>
      </c>
      <c r="CP145">
        <f>CP$2*EXP(- CP$1 * ($B145*_c+'Input spectra'!$Q144))</f>
        <v>1.2436581135851043E-3</v>
      </c>
      <c r="CQ145">
        <f>CQ$2*EXP(- CQ$1 * ($B145*_c+'Input spectra'!$Q144))</f>
        <v>8.0068373142666105E-4</v>
      </c>
      <c r="CR145">
        <f>CR$2*EXP(- CR$1 * ($B145*_c+'Input spectra'!$Q144))</f>
        <v>5.2003762929986189E-4</v>
      </c>
      <c r="CS145">
        <f>CS$2*EXP(- CS$1 * ($B145*_c+'Input spectra'!$Q144))</f>
        <v>3.6013295776769842E-4</v>
      </c>
      <c r="CT145">
        <f>CT$2*EXP(- CT$1 * ($B145*_c+'Input spectra'!$Q144))</f>
        <v>2.5052057899302785E-4</v>
      </c>
      <c r="CU145">
        <f>CU$2*EXP(- CU$1 * ($B145*_c+'Input spectra'!$Q144))</f>
        <v>1.7105090342386063E-4</v>
      </c>
      <c r="CV145">
        <f>CV$2*EXP(- CV$1 * ($B145*_c+'Input spectra'!$Q144))</f>
        <v>1.12436259981551E-4</v>
      </c>
      <c r="CW145">
        <f>CW$2*EXP(- CW$1 * ($B145*_c+'Input spectra'!$Q144))</f>
        <v>6.9434495631780707E-5</v>
      </c>
      <c r="CX145">
        <f>CX$2*EXP(- CX$1 * ($B145*_c+'Input spectra'!$Q144))</f>
        <v>3.8717749263076471E-5</v>
      </c>
      <c r="CY145">
        <f>CY$2*EXP(- CY$1 * ($B145*_c+'Input spectra'!$Q144))</f>
        <v>1.8002663632990522E-5</v>
      </c>
      <c r="CZ145">
        <f>CZ$2*EXP(- CZ$1 * ($B145*_c+'Input spectra'!$Q144))</f>
        <v>5.6332979529472244E-6</v>
      </c>
      <c r="DA145">
        <f>DA$2*EXP(- DA$1 * ($B145*_c+'Input spectra'!$Q144))</f>
        <v>3.5782101057660357E-7</v>
      </c>
      <c r="DB145">
        <f>DB$2*EXP(- DB$1 * ($B145*_c+'Input spectra'!$Q144))</f>
        <v>0</v>
      </c>
      <c r="DC145">
        <f>DC$2*EXP(- DC$1 * ($B145*_c+'Input spectra'!$Q144))</f>
        <v>0</v>
      </c>
      <c r="DD145">
        <f>DD$2*EXP(- DD$1 * ($B145*_c+'Input spectra'!$Q144))</f>
        <v>0</v>
      </c>
      <c r="DE145">
        <f>DE$2*EXP(- DE$1 * ($B145*_c+'Input spectra'!$Q144))</f>
        <v>0</v>
      </c>
      <c r="DF145">
        <f>DF$2*EXP(- DF$1 * ($B145*_c+'Input spectra'!$Q144))</f>
        <v>0</v>
      </c>
      <c r="DG145">
        <f>DG$2*EXP(- DG$1 * ($B145*_c+'Input spectra'!$Q144))</f>
        <v>0</v>
      </c>
      <c r="DH145">
        <f>DH$2*EXP(- DH$1 * ($B145*_c+'Input spectra'!$Q144))</f>
        <v>0</v>
      </c>
      <c r="DI145">
        <f>DI$2*EXP(- DI$1 * ($B145*_c+'Input spectra'!$Q144))</f>
        <v>0</v>
      </c>
      <c r="DJ145">
        <f>DJ$2*EXP(- DJ$1 * ($B145*_c+'Input spectra'!$Q144))</f>
        <v>0</v>
      </c>
      <c r="DK145">
        <f>DK$2*EXP(- DK$1 * ($B145*_c+'Input spectra'!$Q144))</f>
        <v>0</v>
      </c>
      <c r="DL145">
        <f>DL$2*EXP(- DL$1 * ($B145*_c+'Input spectra'!$Q144))</f>
        <v>0</v>
      </c>
      <c r="DM145">
        <f>DM$2*EXP(- DM$1 * ($B145*_c+'Input spectra'!$Q144))</f>
        <v>0</v>
      </c>
      <c r="DN145">
        <f>DN$2*EXP(- DN$1 * ($B145*_c+'Input spectra'!$Q144))</f>
        <v>0</v>
      </c>
      <c r="DO145">
        <f>DO$2*EXP(- DO$1 * ($B145*_c+'Input spectra'!$Q144))</f>
        <v>0</v>
      </c>
      <c r="DP145">
        <f>DP$2*EXP(- DP$1 * ($B145*_c+'Input spectra'!$Q144))</f>
        <v>0</v>
      </c>
      <c r="DQ145">
        <f>DQ$2*EXP(- DQ$1 * ($B145*_c+'Input spectra'!$Q144))</f>
        <v>0</v>
      </c>
      <c r="DR145">
        <f>DR$2*EXP(- DR$1 * ($B145*_c+'Input spectra'!$Q144))</f>
        <v>0</v>
      </c>
      <c r="DS145">
        <f>DS$2*EXP(- DS$1 * ($B145*_c+'Input spectra'!$Q144))</f>
        <v>0</v>
      </c>
      <c r="DT145">
        <f>DT$2*EXP(- DT$1 * ($B145*_c+'Input spectra'!$Q144))</f>
        <v>0</v>
      </c>
      <c r="DU145">
        <f>DU$2*EXP(- DU$1 * ($B145*_c+'Input spectra'!$Q144))</f>
        <v>0</v>
      </c>
      <c r="DV145">
        <f>DV$2*EXP(- DV$1 * ($B145*_c+'Input spectra'!$Q144))</f>
        <v>0</v>
      </c>
      <c r="DW145">
        <f>DW$2*EXP(- DW$1 * ($B145*_c+'Input spectra'!$Q144))</f>
        <v>0</v>
      </c>
      <c r="DX145">
        <f>DX$2*EXP(- DX$1 * ($B145*_c+'Input spectra'!$Q144))</f>
        <v>0</v>
      </c>
      <c r="DY145">
        <f>DY$2*EXP(- DY$1 * ($B145*_c+'Input spectra'!$Q144))</f>
        <v>0</v>
      </c>
      <c r="DZ145">
        <f>DZ$2*EXP(- DZ$1 * ($B145*_c+'Input spectra'!$Q144))</f>
        <v>0</v>
      </c>
      <c r="EA145">
        <f>EA$2*EXP(- EA$1 * ($B145*_c+'Input spectra'!$Q144))</f>
        <v>0</v>
      </c>
      <c r="EB145">
        <f>EB$2*EXP(- EB$1 * ($B145*_c+'Input spectra'!$Q144))</f>
        <v>0</v>
      </c>
      <c r="EC145">
        <f>EC$2*EXP(- EC$1 * ($B145*_c+'Input spectra'!$Q144))</f>
        <v>0</v>
      </c>
      <c r="ED145">
        <f>ED$2*EXP(- ED$1 * ($B145*_c+'Input spectra'!$Q144))</f>
        <v>0</v>
      </c>
      <c r="EE145">
        <f>EE$2*EXP(- EE$1 * ($B145*_c+'Input spectra'!$Q144))</f>
        <v>0</v>
      </c>
      <c r="EF145">
        <f>EF$2*EXP(- EF$1 * ($B145*_c+'Input spectra'!$Q144))</f>
        <v>0</v>
      </c>
      <c r="EG145">
        <f>EG$2*EXP(- EG$1 * ($B145*_c+'Input spectra'!$Q144))</f>
        <v>0</v>
      </c>
      <c r="EH145">
        <f>EH$2*EXP(- EH$1 * ($B145*_c+'Input spectra'!$Q144))</f>
        <v>0</v>
      </c>
      <c r="EI145">
        <f>EI$2*EXP(- EI$1 * ($B145*_c+'Input spectra'!$Q144))</f>
        <v>0</v>
      </c>
      <c r="EJ145">
        <f>EJ$2*EXP(- EJ$1 * ($B145*_c+'Input spectra'!$Q144))</f>
        <v>0</v>
      </c>
      <c r="EK145">
        <f>EK$2*EXP(- EK$1 * ($B145*_c+'Input spectra'!$Q144))</f>
        <v>0</v>
      </c>
      <c r="EL145">
        <f>EL$2*EXP(- EL$1 * ($B145*_c+'Input spectra'!$Q144))</f>
        <v>0</v>
      </c>
      <c r="EM145">
        <f>EM$2*EXP(- EM$1 * ($B145*_c+'Input spectra'!$Q144))</f>
        <v>0</v>
      </c>
      <c r="EN145">
        <f>EN$2*EXP(- EN$1 * ($B145*_c+'Input spectra'!$Q144))</f>
        <v>0</v>
      </c>
      <c r="EO145">
        <f>EO$2*EXP(- EO$1 * ($B145*_c+'Input spectra'!$Q144))</f>
        <v>0</v>
      </c>
      <c r="EP145">
        <f>EP$2*EXP(- EP$1 * ($B145*_c+'Input spectra'!$Q144))</f>
        <v>0</v>
      </c>
      <c r="EQ145">
        <f>EQ$2*EXP(- EQ$1 * ($B145*_c+'Input spectra'!$Q144))</f>
        <v>0</v>
      </c>
      <c r="ER145">
        <f>ER$2*EXP(- ER$1 * ($B145*_c+'Input spectra'!$Q144))</f>
        <v>0</v>
      </c>
      <c r="ES145">
        <f>ES$2*EXP(- ES$1 * ($B145*_c+'Input spectra'!$Q144))</f>
        <v>0</v>
      </c>
      <c r="ET145">
        <f>ET$2*EXP(- ET$1 * ($B145*_c+'Input spectra'!$Q144))</f>
        <v>0</v>
      </c>
      <c r="EU145">
        <f>EU$2*EXP(- EU$1 * ($B145*_c+'Input spectra'!$Q144))</f>
        <v>0</v>
      </c>
      <c r="EV145">
        <f>EV$2*EXP(- EV$1 * ($B145*_c+'Input spectra'!$Q144))</f>
        <v>0</v>
      </c>
      <c r="EW145">
        <f>EW$2*EXP(- EW$1 * ($B145*_c+'Input spectra'!$Q144))</f>
        <v>0</v>
      </c>
      <c r="EY145">
        <f t="shared" si="2"/>
        <v>0.8804684160461097</v>
      </c>
      <c r="FB145">
        <f>(1-EXP(-(B145*_c+'Input spectra'!$Q144)*_t))/2</f>
        <v>1.1059974846068577E-2</v>
      </c>
      <c r="FC145">
        <f>LN(1-FB145)/(-(B145*_c+'Input spectra'!$Q144))</f>
        <v>0.24860201261812417</v>
      </c>
    </row>
    <row r="146" spans="1:159" x14ac:dyDescent="0.25">
      <c r="A146">
        <v>995</v>
      </c>
      <c r="B146">
        <f>'Input spectra'!B145</f>
        <v>0</v>
      </c>
      <c r="C146">
        <f>C$2*EXP(- C$1 * ($B146*_c+'Input spectra'!$Q145))</f>
        <v>2.0653927966864227E-2</v>
      </c>
      <c r="D146">
        <f>D$2*EXP(- D$1 * ($B146*_c+'Input spectra'!$Q145))</f>
        <v>2.0412101008796892E-2</v>
      </c>
      <c r="E146">
        <f>E$2*EXP(- E$1 * ($B146*_c+'Input spectra'!$Q145))</f>
        <v>2.0172019838188331E-2</v>
      </c>
      <c r="F146">
        <f>F$2*EXP(- F$1 * ($B146*_c+'Input spectra'!$Q145))</f>
        <v>1.9933673695031653E-2</v>
      </c>
      <c r="G146">
        <f>G$2*EXP(- G$1 * ($B146*_c+'Input spectra'!$Q145))</f>
        <v>1.9697051880563393E-2</v>
      </c>
      <c r="H146">
        <f>H$2*EXP(- H$1 * ($B146*_c+'Input spectra'!$Q145))</f>
        <v>1.9462143756931314E-2</v>
      </c>
      <c r="I146">
        <f>I$2*EXP(- I$1 * ($B146*_c+'Input spectra'!$Q145))</f>
        <v>1.9228938746863912E-2</v>
      </c>
      <c r="J146">
        <f>J$2*EXP(- J$1 * ($B146*_c+'Input spectra'!$Q145))</f>
        <v>1.8997426333341689E-2</v>
      </c>
      <c r="K146">
        <f>K$2*EXP(- K$1 * ($B146*_c+'Input spectra'!$Q145))</f>
        <v>1.8767596059270145E-2</v>
      </c>
      <c r="L146">
        <f>L$2*EXP(- L$1 * ($B146*_c+'Input spectra'!$Q145))</f>
        <v>1.8539437527154503E-2</v>
      </c>
      <c r="M146">
        <f>M$2*EXP(- M$1 * ($B146*_c+'Input spectra'!$Q145))</f>
        <v>1.8312940398776099E-2</v>
      </c>
      <c r="N146">
        <f>N$2*EXP(- N$1 * ($B146*_c+'Input spectra'!$Q145))</f>
        <v>1.8088094394870528E-2</v>
      </c>
      <c r="O146">
        <f>O$2*EXP(- O$1 * ($B146*_c+'Input spectra'!$Q145))</f>
        <v>1.7864889294807441E-2</v>
      </c>
      <c r="P146">
        <f>P$2*EXP(- P$1 * ($B146*_c+'Input spectra'!$Q145))</f>
        <v>1.764331493627205E-2</v>
      </c>
      <c r="Q146">
        <f>Q$2*EXP(- Q$1 * ($B146*_c+'Input spectra'!$Q145))</f>
        <v>1.7423361214948294E-2</v>
      </c>
      <c r="R146">
        <f>R$2*EXP(- R$1 * ($B146*_c+'Input spectra'!$Q145))</f>
        <v>1.720501808420366E-2</v>
      </c>
      <c r="S146">
        <f>S$2*EXP(- S$1 * ($B146*_c+'Input spectra'!$Q145))</f>
        <v>1.6988275554775719E-2</v>
      </c>
      <c r="T146">
        <f>T$2*EXP(- T$1 * ($B146*_c+'Input spectra'!$Q145))</f>
        <v>1.6773123694460216E-2</v>
      </c>
      <c r="U146">
        <f>U$2*EXP(- U$1 * ($B146*_c+'Input spectra'!$Q145))</f>
        <v>1.6559552627800879E-2</v>
      </c>
      <c r="V146">
        <f>V$2*EXP(- V$1 * ($B146*_c+'Input spectra'!$Q145))</f>
        <v>1.6347552535780841E-2</v>
      </c>
      <c r="W146">
        <f>W$2*EXP(- W$1 * ($B146*_c+'Input spectra'!$Q145))</f>
        <v>1.6137113655515657E-2</v>
      </c>
      <c r="X146">
        <f>X$2*EXP(- X$1 * ($B146*_c+'Input spectra'!$Q145))</f>
        <v>1.5928226279947982E-2</v>
      </c>
      <c r="Y146">
        <f>Y$2*EXP(- Y$1 * ($B146*_c+'Input spectra'!$Q145))</f>
        <v>1.5720880757543805E-2</v>
      </c>
      <c r="Z146">
        <f>Z$2*EXP(- Z$1 * ($B146*_c+'Input spectra'!$Q145))</f>
        <v>1.5515067491990319E-2</v>
      </c>
      <c r="AA146">
        <f>AA$2*EXP(- AA$1 * ($B146*_c+'Input spectra'!$Q145))</f>
        <v>1.5310776941895383E-2</v>
      </c>
      <c r="AB146">
        <f>AB$2*EXP(- AB$1 * ($B146*_c+'Input spectra'!$Q145))</f>
        <v>1.5107999620488536E-2</v>
      </c>
      <c r="AC146">
        <f>AC$2*EXP(- AC$1 * ($B146*_c+'Input spectra'!$Q145))</f>
        <v>1.490672609532361E-2</v>
      </c>
      <c r="AD146">
        <f>AD$2*EXP(- AD$1 * ($B146*_c+'Input spectra'!$Q145))</f>
        <v>1.4706946987982902E-2</v>
      </c>
      <c r="AE146">
        <f>AE$2*EXP(- AE$1 * ($B146*_c+'Input spectra'!$Q145))</f>
        <v>1.4508652973782909E-2</v>
      </c>
      <c r="AF146">
        <f>AF$2*EXP(- AF$1 * ($B146*_c+'Input spectra'!$Q145))</f>
        <v>1.4311834781481588E-2</v>
      </c>
      <c r="AG146">
        <f>AG$2*EXP(- AG$1 * ($B146*_c+'Input spectra'!$Q145))</f>
        <v>1.4116483192987212E-2</v>
      </c>
      <c r="AH146">
        <f>AH$2*EXP(- AH$1 * ($B146*_c+'Input spectra'!$Q145))</f>
        <v>1.3922589043068697E-2</v>
      </c>
      <c r="AI146">
        <f>AI$2*EXP(- AI$1 * ($B146*_c+'Input spectra'!$Q145))</f>
        <v>1.3730143219067499E-2</v>
      </c>
      <c r="AJ146">
        <f>AJ$2*EXP(- AJ$1 * ($B146*_c+'Input spectra'!$Q145))</f>
        <v>1.3539136660611E-2</v>
      </c>
      <c r="AK146">
        <f>AK$2*EXP(- AK$1 * ($B146*_c+'Input spectra'!$Q145))</f>
        <v>1.3349560359327441E-2</v>
      </c>
      <c r="AL146">
        <f>AL$2*EXP(- AL$1 * ($B146*_c+'Input spectra'!$Q145))</f>
        <v>1.3161405358562325E-2</v>
      </c>
      <c r="AM146">
        <f>AM$2*EXP(- AM$1 * ($B146*_c+'Input spectra'!$Q145))</f>
        <v>1.2974662753096314E-2</v>
      </c>
      <c r="AN146">
        <f>AN$2*EXP(- AN$1 * ($B146*_c+'Input spectra'!$Q145))</f>
        <v>1.2789323688864651E-2</v>
      </c>
      <c r="AO146">
        <f>AO$2*EXP(- AO$1 * ($B146*_c+'Input spectra'!$Q145))</f>
        <v>1.2605379362678019E-2</v>
      </c>
      <c r="AP146">
        <f>AP$2*EXP(- AP$1 * ($B146*_c+'Input spectra'!$Q145))</f>
        <v>1.2422821021944884E-2</v>
      </c>
      <c r="AQ146">
        <f>AQ$2*EXP(- AQ$1 * ($B146*_c+'Input spectra'!$Q145))</f>
        <v>1.224163996439533E-2</v>
      </c>
      <c r="AR146">
        <f>AR$2*EXP(- AR$1 * ($B146*_c+'Input spectra'!$Q145))</f>
        <v>1.2061827537806309E-2</v>
      </c>
      <c r="AS146">
        <f>AS$2*EXP(- AS$1 * ($B146*_c+'Input spectra'!$Q145))</f>
        <v>1.1883375139728359E-2</v>
      </c>
      <c r="AT146">
        <f>AT$2*EXP(- AT$1 * ($B146*_c+'Input spectra'!$Q145))</f>
        <v>1.170627421721379E-2</v>
      </c>
      <c r="AU146">
        <f>AU$2*EXP(- AU$1 * ($B146*_c+'Input spectra'!$Q145))</f>
        <v>1.1530516266546246E-2</v>
      </c>
      <c r="AV146">
        <f>AV$2*EXP(- AV$1 * ($B146*_c+'Input spectra'!$Q145))</f>
        <v>1.1356092832971757E-2</v>
      </c>
      <c r="AW146">
        <f>AW$2*EXP(- AW$1 * ($B146*_c+'Input spectra'!$Q145))</f>
        <v>1.0094852347953018E-2</v>
      </c>
      <c r="AX146">
        <f>AX$2*EXP(- AX$1 * ($B146*_c+'Input spectra'!$Q145))</f>
        <v>8.6258359605935545E-3</v>
      </c>
      <c r="AY146">
        <f>AY$2*EXP(- AY$1 * ($B146*_c+'Input spectra'!$Q145))</f>
        <v>7.764928724862446E-3</v>
      </c>
      <c r="AZ146">
        <f>AZ$2*EXP(- AZ$1 * ($B146*_c+'Input spectra'!$Q145))</f>
        <v>7.1128809494798275E-3</v>
      </c>
      <c r="BA146">
        <f>BA$2*EXP(- BA$1 * ($B146*_c+'Input spectra'!$Q145))</f>
        <v>6.5801325085411873E-3</v>
      </c>
      <c r="BB146">
        <f>BB$2*EXP(- BB$1 * ($B146*_c+'Input spectra'!$Q145))</f>
        <v>6.127865411584517E-3</v>
      </c>
      <c r="BC146">
        <f>BC$2*EXP(- BC$1 * ($B146*_c+'Input spectra'!$Q145))</f>
        <v>5.7348115672827193E-3</v>
      </c>
      <c r="BD146">
        <f>BD$2*EXP(- BD$1 * ($B146*_c+'Input spectra'!$Q145))</f>
        <v>5.3877135876473706E-3</v>
      </c>
      <c r="BE146">
        <f>BE$2*EXP(- BE$1 * ($B146*_c+'Input spectra'!$Q145))</f>
        <v>5.0775958132077345E-3</v>
      </c>
      <c r="BF146">
        <f>BF$2*EXP(- BF$1 * ($B146*_c+'Input spectra'!$Q145))</f>
        <v>4.7980216867898381E-3</v>
      </c>
      <c r="BG146">
        <f>BG$2*EXP(- BG$1 * ($B146*_c+'Input spectra'!$Q145))</f>
        <v>4.5441760768987855E-3</v>
      </c>
      <c r="BH146">
        <f>BH$2*EXP(- BH$1 * ($B146*_c+'Input spectra'!$Q145))</f>
        <v>4.3123384324516706E-3</v>
      </c>
      <c r="BI146">
        <f>BI$2*EXP(- BI$1 * ($B146*_c+'Input spectra'!$Q145))</f>
        <v>4.0995597868554072E-3</v>
      </c>
      <c r="BJ146">
        <f>BJ$2*EXP(- BJ$1 * ($B146*_c+'Input spectra'!$Q145))</f>
        <v>3.9034542218900031E-3</v>
      </c>
      <c r="BK146">
        <f>BK$2*EXP(- BK$1 * ($B146*_c+'Input spectra'!$Q145))</f>
        <v>3.7220584748996455E-3</v>
      </c>
      <c r="BL146">
        <f>BL$2*EXP(- BL$1 * ($B146*_c+'Input spectra'!$Q145))</f>
        <v>3.5537340974051254E-3</v>
      </c>
      <c r="BM146">
        <f>BM$2*EXP(- BM$1 * ($B146*_c+'Input spectra'!$Q145))</f>
        <v>3.3970972599950047E-3</v>
      </c>
      <c r="BN146">
        <f>BN$2*EXP(- BN$1 * ($B146*_c+'Input spectra'!$Q145))</f>
        <v>3.2509671320414832E-3</v>
      </c>
      <c r="BO146">
        <f>BO$2*EXP(- BO$1 * ($B146*_c+'Input spectra'!$Q145))</f>
        <v>3.1143271051090986E-3</v>
      </c>
      <c r="BP146">
        <f>BP$2*EXP(- BP$1 * ($B146*_c+'Input spectra'!$Q145))</f>
        <v>2.9862951210122834E-3</v>
      </c>
      <c r="BQ146">
        <f>BQ$2*EXP(- BQ$1 * ($B146*_c+'Input spectra'!$Q145))</f>
        <v>2.8661005959804524E-3</v>
      </c>
      <c r="BR146">
        <f>BR$2*EXP(- BR$1 * ($B146*_c+'Input spectra'!$Q145))</f>
        <v>2.7530662161170914E-3</v>
      </c>
      <c r="BS146">
        <f>BS$2*EXP(- BS$1 * ($B146*_c+'Input spectra'!$Q145))</f>
        <v>2.6465933921619856E-3</v>
      </c>
      <c r="BT146">
        <f>BT$2*EXP(- BT$1 * ($B146*_c+'Input spectra'!$Q145))</f>
        <v>2.5461505052600769E-3</v>
      </c>
      <c r="BU146">
        <f>BU$2*EXP(- BU$1 * ($B146*_c+'Input spectra'!$Q145))</f>
        <v>2.4512633107698963E-3</v>
      </c>
      <c r="BV146">
        <f>BV$2*EXP(- BV$1 * ($B146*_c+'Input spectra'!$Q145))</f>
        <v>2.3615070314088609E-3</v>
      </c>
      <c r="BW146">
        <f>BW$2*EXP(- BW$1 * ($B146*_c+'Input spectra'!$Q145))</f>
        <v>2.2764997877064179E-3</v>
      </c>
      <c r="BX146">
        <f>BX$2*EXP(- BX$1 * ($B146*_c+'Input spectra'!$Q145))</f>
        <v>2.1958970979284276E-3</v>
      </c>
      <c r="BY146">
        <f>BY$2*EXP(- BY$1 * ($B146*_c+'Input spectra'!$Q145))</f>
        <v>2.1193872412735939E-3</v>
      </c>
      <c r="BZ146">
        <f>BZ$2*EXP(- BZ$1 * ($B146*_c+'Input spectra'!$Q145))</f>
        <v>2.0466873238683004E-3</v>
      </c>
      <c r="CA146">
        <f>CA$2*EXP(- CA$1 * ($B146*_c+'Input spectra'!$Q145))</f>
        <v>1.97753992142262E-3</v>
      </c>
      <c r="CB146">
        <f>CB$2*EXP(- CB$1 * ($B146*_c+'Input spectra'!$Q145))</f>
        <v>1.9117101984851086E-3</v>
      </c>
      <c r="CC146">
        <f>CC$2*EXP(- CC$1 * ($B146*_c+'Input spectra'!$Q145))</f>
        <v>1.8489834242414454E-3</v>
      </c>
      <c r="CD146">
        <f>CD$2*EXP(- CD$1 * ($B146*_c+'Input spectra'!$Q145))</f>
        <v>1.7891628203024162E-3</v>
      </c>
      <c r="CE146">
        <f>CE$2*EXP(- CE$1 * ($B146*_c+'Input spectra'!$Q145))</f>
        <v>1.732067688043185E-3</v>
      </c>
      <c r="CF146">
        <f>CF$2*EXP(- CF$1 * ($B146*_c+'Input spectra'!$Q145))</f>
        <v>1.6775317726064379E-3</v>
      </c>
      <c r="CG146">
        <f>CG$2*EXP(- CG$1 * ($B146*_c+'Input spectra'!$Q145))</f>
        <v>1.6254018282689624E-3</v>
      </c>
      <c r="CH146">
        <f>CH$2*EXP(- CH$1 * ($B146*_c+'Input spectra'!$Q145))</f>
        <v>1.5755363559422928E-3</v>
      </c>
      <c r="CI146">
        <f>CI$2*EXP(- CI$1 * ($B146*_c+'Input spectra'!$Q145))</f>
        <v>1.5278044884694869E-3</v>
      </c>
      <c r="CJ146">
        <f>CJ$2*EXP(- CJ$1 * ($B146*_c+'Input spectra'!$Q145))</f>
        <v>1.4820850033463553E-3</v>
      </c>
      <c r="CK146">
        <f>CK$2*EXP(- CK$1 * ($B146*_c+'Input spectra'!$Q145))</f>
        <v>1.4382654457310892E-3</v>
      </c>
      <c r="CL146">
        <f>CL$2*EXP(- CL$1 * ($B146*_c+'Input spectra'!$Q145))</f>
        <v>1.3962413472608038E-3</v>
      </c>
      <c r="CM146">
        <f>CM$2*EXP(- CM$1 * ($B146*_c+'Input spectra'!$Q145))</f>
        <v>1.3559155283831194E-3</v>
      </c>
      <c r="CN146">
        <f>CN$2*EXP(- CN$1 * ($B146*_c+'Input spectra'!$Q145))</f>
        <v>1.3171974737261369E-3</v>
      </c>
      <c r="CO146">
        <f>CO$2*EXP(- CO$1 * ($B146*_c+'Input spectra'!$Q145))</f>
        <v>1.2800027715422822E-3</v>
      </c>
      <c r="CP146">
        <f>CP$2*EXP(- CP$1 * ($B146*_c+'Input spectra'!$Q145))</f>
        <v>1.2442526095268838E-3</v>
      </c>
      <c r="CQ146">
        <f>CQ$2*EXP(- CQ$1 * ($B146*_c+'Input spectra'!$Q145))</f>
        <v>8.010706828662879E-4</v>
      </c>
      <c r="CR146">
        <f>CR$2*EXP(- CR$1 * ($B146*_c+'Input spectra'!$Q145))</f>
        <v>5.2029168356701352E-4</v>
      </c>
      <c r="CS146">
        <f>CS$2*EXP(- CS$1 * ($B146*_c+'Input spectra'!$Q145))</f>
        <v>3.6031078596971241E-4</v>
      </c>
      <c r="CT146">
        <f>CT$2*EXP(- CT$1 * ($B146*_c+'Input spectra'!$Q145))</f>
        <v>2.5064559858250482E-4</v>
      </c>
      <c r="CU146">
        <f>CU$2*EXP(- CU$1 * ($B146*_c+'Input spectra'!$Q145))</f>
        <v>1.7113716329445345E-4</v>
      </c>
      <c r="CV146">
        <f>CV$2*EXP(- CV$1 * ($B146*_c+'Input spectra'!$Q145))</f>
        <v>1.1249355164904733E-4</v>
      </c>
      <c r="CW146">
        <f>CW$2*EXP(- CW$1 * ($B146*_c+'Input spectra'!$Q145))</f>
        <v>6.9470240676010599E-5</v>
      </c>
      <c r="CX146">
        <f>CX$2*EXP(- CX$1 * ($B146*_c+'Input spectra'!$Q145))</f>
        <v>3.8737884693422245E-5</v>
      </c>
      <c r="CY146">
        <f>CY$2*EXP(- CY$1 * ($B146*_c+'Input spectra'!$Q145))</f>
        <v>1.8012120635973148E-5</v>
      </c>
      <c r="CZ146">
        <f>CZ$2*EXP(- CZ$1 * ($B146*_c+'Input spectra'!$Q145))</f>
        <v>5.6362867883272356E-6</v>
      </c>
      <c r="DA146">
        <f>DA$2*EXP(- DA$1 * ($B146*_c+'Input spectra'!$Q145))</f>
        <v>3.5801273835924821E-7</v>
      </c>
      <c r="DB146">
        <f>DB$2*EXP(- DB$1 * ($B146*_c+'Input spectra'!$Q145))</f>
        <v>0</v>
      </c>
      <c r="DC146">
        <f>DC$2*EXP(- DC$1 * ($B146*_c+'Input spectra'!$Q145))</f>
        <v>0</v>
      </c>
      <c r="DD146">
        <f>DD$2*EXP(- DD$1 * ($B146*_c+'Input spectra'!$Q145))</f>
        <v>0</v>
      </c>
      <c r="DE146">
        <f>DE$2*EXP(- DE$1 * ($B146*_c+'Input spectra'!$Q145))</f>
        <v>0</v>
      </c>
      <c r="DF146">
        <f>DF$2*EXP(- DF$1 * ($B146*_c+'Input spectra'!$Q145))</f>
        <v>0</v>
      </c>
      <c r="DG146">
        <f>DG$2*EXP(- DG$1 * ($B146*_c+'Input spectra'!$Q145))</f>
        <v>0</v>
      </c>
      <c r="DH146">
        <f>DH$2*EXP(- DH$1 * ($B146*_c+'Input spectra'!$Q145))</f>
        <v>0</v>
      </c>
      <c r="DI146">
        <f>DI$2*EXP(- DI$1 * ($B146*_c+'Input spectra'!$Q145))</f>
        <v>0</v>
      </c>
      <c r="DJ146">
        <f>DJ$2*EXP(- DJ$1 * ($B146*_c+'Input spectra'!$Q145))</f>
        <v>0</v>
      </c>
      <c r="DK146">
        <f>DK$2*EXP(- DK$1 * ($B146*_c+'Input spectra'!$Q145))</f>
        <v>0</v>
      </c>
      <c r="DL146">
        <f>DL$2*EXP(- DL$1 * ($B146*_c+'Input spectra'!$Q145))</f>
        <v>0</v>
      </c>
      <c r="DM146">
        <f>DM$2*EXP(- DM$1 * ($B146*_c+'Input spectra'!$Q145))</f>
        <v>0</v>
      </c>
      <c r="DN146">
        <f>DN$2*EXP(- DN$1 * ($B146*_c+'Input spectra'!$Q145))</f>
        <v>0</v>
      </c>
      <c r="DO146">
        <f>DO$2*EXP(- DO$1 * ($B146*_c+'Input spectra'!$Q145))</f>
        <v>0</v>
      </c>
      <c r="DP146">
        <f>DP$2*EXP(- DP$1 * ($B146*_c+'Input spectra'!$Q145))</f>
        <v>0</v>
      </c>
      <c r="DQ146">
        <f>DQ$2*EXP(- DQ$1 * ($B146*_c+'Input spectra'!$Q145))</f>
        <v>0</v>
      </c>
      <c r="DR146">
        <f>DR$2*EXP(- DR$1 * ($B146*_c+'Input spectra'!$Q145))</f>
        <v>0</v>
      </c>
      <c r="DS146">
        <f>DS$2*EXP(- DS$1 * ($B146*_c+'Input spectra'!$Q145))</f>
        <v>0</v>
      </c>
      <c r="DT146">
        <f>DT$2*EXP(- DT$1 * ($B146*_c+'Input spectra'!$Q145))</f>
        <v>0</v>
      </c>
      <c r="DU146">
        <f>DU$2*EXP(- DU$1 * ($B146*_c+'Input spectra'!$Q145))</f>
        <v>0</v>
      </c>
      <c r="DV146">
        <f>DV$2*EXP(- DV$1 * ($B146*_c+'Input spectra'!$Q145))</f>
        <v>0</v>
      </c>
      <c r="DW146">
        <f>DW$2*EXP(- DW$1 * ($B146*_c+'Input spectra'!$Q145))</f>
        <v>0</v>
      </c>
      <c r="DX146">
        <f>DX$2*EXP(- DX$1 * ($B146*_c+'Input spectra'!$Q145))</f>
        <v>0</v>
      </c>
      <c r="DY146">
        <f>DY$2*EXP(- DY$1 * ($B146*_c+'Input spectra'!$Q145))</f>
        <v>0</v>
      </c>
      <c r="DZ146">
        <f>DZ$2*EXP(- DZ$1 * ($B146*_c+'Input spectra'!$Q145))</f>
        <v>0</v>
      </c>
      <c r="EA146">
        <f>EA$2*EXP(- EA$1 * ($B146*_c+'Input spectra'!$Q145))</f>
        <v>0</v>
      </c>
      <c r="EB146">
        <f>EB$2*EXP(- EB$1 * ($B146*_c+'Input spectra'!$Q145))</f>
        <v>0</v>
      </c>
      <c r="EC146">
        <f>EC$2*EXP(- EC$1 * ($B146*_c+'Input spectra'!$Q145))</f>
        <v>0</v>
      </c>
      <c r="ED146">
        <f>ED$2*EXP(- ED$1 * ($B146*_c+'Input spectra'!$Q145))</f>
        <v>0</v>
      </c>
      <c r="EE146">
        <f>EE$2*EXP(- EE$1 * ($B146*_c+'Input spectra'!$Q145))</f>
        <v>0</v>
      </c>
      <c r="EF146">
        <f>EF$2*EXP(- EF$1 * ($B146*_c+'Input spectra'!$Q145))</f>
        <v>0</v>
      </c>
      <c r="EG146">
        <f>EG$2*EXP(- EG$1 * ($B146*_c+'Input spectra'!$Q145))</f>
        <v>0</v>
      </c>
      <c r="EH146">
        <f>EH$2*EXP(- EH$1 * ($B146*_c+'Input spectra'!$Q145))</f>
        <v>0</v>
      </c>
      <c r="EI146">
        <f>EI$2*EXP(- EI$1 * ($B146*_c+'Input spectra'!$Q145))</f>
        <v>0</v>
      </c>
      <c r="EJ146">
        <f>EJ$2*EXP(- EJ$1 * ($B146*_c+'Input spectra'!$Q145))</f>
        <v>0</v>
      </c>
      <c r="EK146">
        <f>EK$2*EXP(- EK$1 * ($B146*_c+'Input spectra'!$Q145))</f>
        <v>0</v>
      </c>
      <c r="EL146">
        <f>EL$2*EXP(- EL$1 * ($B146*_c+'Input spectra'!$Q145))</f>
        <v>0</v>
      </c>
      <c r="EM146">
        <f>EM$2*EXP(- EM$1 * ($B146*_c+'Input spectra'!$Q145))</f>
        <v>0</v>
      </c>
      <c r="EN146">
        <f>EN$2*EXP(- EN$1 * ($B146*_c+'Input spectra'!$Q145))</f>
        <v>0</v>
      </c>
      <c r="EO146">
        <f>EO$2*EXP(- EO$1 * ($B146*_c+'Input spectra'!$Q145))</f>
        <v>0</v>
      </c>
      <c r="EP146">
        <f>EP$2*EXP(- EP$1 * ($B146*_c+'Input spectra'!$Q145))</f>
        <v>0</v>
      </c>
      <c r="EQ146">
        <f>EQ$2*EXP(- EQ$1 * ($B146*_c+'Input spectra'!$Q145))</f>
        <v>0</v>
      </c>
      <c r="ER146">
        <f>ER$2*EXP(- ER$1 * ($B146*_c+'Input spectra'!$Q145))</f>
        <v>0</v>
      </c>
      <c r="ES146">
        <f>ES$2*EXP(- ES$1 * ($B146*_c+'Input spectra'!$Q145))</f>
        <v>0</v>
      </c>
      <c r="ET146">
        <f>ET$2*EXP(- ET$1 * ($B146*_c+'Input spectra'!$Q145))</f>
        <v>0</v>
      </c>
      <c r="EU146">
        <f>EU$2*EXP(- EU$1 * ($B146*_c+'Input spectra'!$Q145))</f>
        <v>0</v>
      </c>
      <c r="EV146">
        <f>EV$2*EXP(- EV$1 * ($B146*_c+'Input spectra'!$Q145))</f>
        <v>0</v>
      </c>
      <c r="EW146">
        <f>EW$2*EXP(- EW$1 * ($B146*_c+'Input spectra'!$Q145))</f>
        <v>0</v>
      </c>
      <c r="EY146">
        <f t="shared" si="2"/>
        <v>0.88059555721226013</v>
      </c>
      <c r="FB146">
        <f>(1-EXP(-(B146*_c+'Input spectra'!$Q145)*_t))/2</f>
        <v>1.1047135762937255E-2</v>
      </c>
      <c r="FC146">
        <f>LN(1-FB146)/(-(B146*_c+'Input spectra'!$Q145))</f>
        <v>0.24860365368245527</v>
      </c>
    </row>
    <row r="147" spans="1:159" x14ac:dyDescent="0.25">
      <c r="A147">
        <v>1000</v>
      </c>
      <c r="B147">
        <f>'Input spectra'!B146</f>
        <v>0</v>
      </c>
      <c r="C147">
        <f>C$2*EXP(- C$1 * ($B147*_c+'Input spectra'!$Q146))</f>
        <v>2.0653927966864227E-2</v>
      </c>
      <c r="D147">
        <f>D$2*EXP(- D$1 * ($B147*_c+'Input spectra'!$Q146))</f>
        <v>2.0412208208001534E-2</v>
      </c>
      <c r="E147">
        <f>E$2*EXP(- E$1 * ($B147*_c+'Input spectra'!$Q146))</f>
        <v>2.0172231715462504E-2</v>
      </c>
      <c r="F147">
        <f>F$2*EXP(- F$1 * ($B147*_c+'Input spectra'!$Q146))</f>
        <v>1.9933987756556304E-2</v>
      </c>
      <c r="G147">
        <f>G$2*EXP(- G$1 * ($B147*_c+'Input spectra'!$Q146))</f>
        <v>1.9697465659611068E-2</v>
      </c>
      <c r="H147">
        <f>H$2*EXP(- H$1 * ($B147*_c+'Input spectra'!$Q146))</f>
        <v>1.9462654813643288E-2</v>
      </c>
      <c r="I147">
        <f>I$2*EXP(- I$1 * ($B147*_c+'Input spectra'!$Q146))</f>
        <v>1.9229544668028911E-2</v>
      </c>
      <c r="J147">
        <f>J$2*EXP(- J$1 * ($B147*_c+'Input spectra'!$Q146))</f>
        <v>1.8998124732176182E-2</v>
      </c>
      <c r="K147">
        <f>K$2*EXP(- K$1 * ($B147*_c+'Input spectra'!$Q146))</f>
        <v>1.8768384575200206E-2</v>
      </c>
      <c r="L147">
        <f>L$2*EXP(- L$1 * ($B147*_c+'Input spectra'!$Q146))</f>
        <v>1.8540313825599224E-2</v>
      </c>
      <c r="M147">
        <f>M$2*EXP(- M$1 * ($B147*_c+'Input spectra'!$Q146))</f>
        <v>1.831390217093256E-2</v>
      </c>
      <c r="N147">
        <f>N$2*EXP(- N$1 * ($B147*_c+'Input spectra'!$Q146))</f>
        <v>1.8089139357500273E-2</v>
      </c>
      <c r="O147">
        <f>O$2*EXP(- O$1 * ($B147*_c+'Input spectra'!$Q146))</f>
        <v>1.7866015190024526E-2</v>
      </c>
      <c r="P147">
        <f>P$2*EXP(- P$1 * ($B147*_c+'Input spectra'!$Q146))</f>
        <v>1.7644519531332559E-2</v>
      </c>
      <c r="Q147">
        <f>Q$2*EXP(- Q$1 * ($B147*_c+'Input spectra'!$Q146))</f>
        <v>1.7424642302041382E-2</v>
      </c>
      <c r="R147">
        <f>R$2*EXP(- R$1 * ($B147*_c+'Input spectra'!$Q146))</f>
        <v>1.7206373480244112E-2</v>
      </c>
      <c r="S147">
        <f>S$2*EXP(- S$1 * ($B147*_c+'Input spectra'!$Q146))</f>
        <v>1.6989703101197944E-2</v>
      </c>
      <c r="T147">
        <f>T$2*EXP(- T$1 * ($B147*_c+'Input spectra'!$Q146))</f>
        <v>1.6774621257013757E-2</v>
      </c>
      <c r="U147">
        <f>U$2*EXP(- U$1 * ($B147*_c+'Input spectra'!$Q146))</f>
        <v>1.6561118096347385E-2</v>
      </c>
      <c r="V147">
        <f>V$2*EXP(- V$1 * ($B147*_c+'Input spectra'!$Q146))</f>
        <v>1.6349183824092482E-2</v>
      </c>
      <c r="W147">
        <f>W$2*EXP(- W$1 * ($B147*_c+'Input spectra'!$Q146))</f>
        <v>1.6138808701074998E-2</v>
      </c>
      <c r="X147">
        <f>X$2*EXP(- X$1 * ($B147*_c+'Input spectra'!$Q146))</f>
        <v>1.5929983043749273E-2</v>
      </c>
      <c r="Y147">
        <f>Y$2*EXP(- Y$1 * ($B147*_c+'Input spectra'!$Q146))</f>
        <v>1.5722697223895743E-2</v>
      </c>
      <c r="Z147">
        <f>Z$2*EXP(- Z$1 * ($B147*_c+'Input spectra'!$Q146))</f>
        <v>1.5516941668320183E-2</v>
      </c>
      <c r="AA147">
        <f>AA$2*EXP(- AA$1 * ($B147*_c+'Input spectra'!$Q146))</f>
        <v>1.5312706858554603E-2</v>
      </c>
      <c r="AB147">
        <f>AB$2*EXP(- AB$1 * ($B147*_c+'Input spectra'!$Q146))</f>
        <v>1.510998333055966E-2</v>
      </c>
      <c r="AC147">
        <f>AC$2*EXP(- AC$1 * ($B147*_c+'Input spectra'!$Q146))</f>
        <v>1.490876167442865E-2</v>
      </c>
      <c r="AD147">
        <f>AD$2*EXP(- AD$1 * ($B147*_c+'Input spectra'!$Q146))</f>
        <v>1.4709032534093086E-2</v>
      </c>
      <c r="AE147">
        <f>AE$2*EXP(- AE$1 * ($B147*_c+'Input spectra'!$Q146))</f>
        <v>1.451078660702978E-2</v>
      </c>
      <c r="AF147">
        <f>AF$2*EXP(- AF$1 * ($B147*_c+'Input spectra'!$Q146))</f>
        <v>1.4314014643969487E-2</v>
      </c>
      <c r="AG147">
        <f>AG$2*EXP(- AG$1 * ($B147*_c+'Input spectra'!$Q146))</f>
        <v>1.4118707448607099E-2</v>
      </c>
      <c r="AH147">
        <f>AH$2*EXP(- AH$1 * ($B147*_c+'Input spectra'!$Q146))</f>
        <v>1.3924855877313329E-2</v>
      </c>
      <c r="AI147">
        <f>AI$2*EXP(- AI$1 * ($B147*_c+'Input spectra'!$Q146))</f>
        <v>1.373245083884795E-2</v>
      </c>
      <c r="AJ147">
        <f>AJ$2*EXP(- AJ$1 * ($B147*_c+'Input spectra'!$Q146))</f>
        <v>1.3541483294074499E-2</v>
      </c>
      <c r="AK147">
        <f>AK$2*EXP(- AK$1 * ($B147*_c+'Input spectra'!$Q146))</f>
        <v>1.335194425567653E-2</v>
      </c>
      <c r="AL147">
        <f>AL$2*EXP(- AL$1 * ($B147*_c+'Input spectra'!$Q146))</f>
        <v>1.3163824787875332E-2</v>
      </c>
      <c r="AM147">
        <f>AM$2*EXP(- AM$1 * ($B147*_c+'Input spectra'!$Q146))</f>
        <v>1.2977116006149137E-2</v>
      </c>
      <c r="AN147">
        <f>AN$2*EXP(- AN$1 * ($B147*_c+'Input spectra'!$Q146))</f>
        <v>1.2791809076953814E-2</v>
      </c>
      <c r="AO147">
        <f>AO$2*EXP(- AO$1 * ($B147*_c+'Input spectra'!$Q146))</f>
        <v>1.2607895217445035E-2</v>
      </c>
      <c r="AP147">
        <f>AP$2*EXP(- AP$1 * ($B147*_c+'Input spectra'!$Q146))</f>
        <v>1.2425365695201883E-2</v>
      </c>
      <c r="AQ147">
        <f>AQ$2*EXP(- AQ$1 * ($B147*_c+'Input spectra'!$Q146))</f>
        <v>1.224421182795196E-2</v>
      </c>
      <c r="AR147">
        <f>AR$2*EXP(- AR$1 * ($B147*_c+'Input spectra'!$Q146))</f>
        <v>1.2064424983297895E-2</v>
      </c>
      <c r="AS147">
        <f>AS$2*EXP(- AS$1 * ($B147*_c+'Input spectra'!$Q146))</f>
        <v>1.1885996578445314E-2</v>
      </c>
      <c r="AT147">
        <f>AT$2*EXP(- AT$1 * ($B147*_c+'Input spectra'!$Q146))</f>
        <v>1.1708918079932268E-2</v>
      </c>
      <c r="AU147">
        <f>AU$2*EXP(- AU$1 * ($B147*_c+'Input spectra'!$Q146))</f>
        <v>1.153318100336004E-2</v>
      </c>
      <c r="AV147">
        <f>AV$2*EXP(- AV$1 * ($B147*_c+'Input spectra'!$Q146))</f>
        <v>1.1358776913125408E-2</v>
      </c>
      <c r="AW147">
        <f>AW$2*EXP(- AW$1 * ($B147*_c+'Input spectra'!$Q146))</f>
        <v>1.0097291354557001E-2</v>
      </c>
      <c r="AX147">
        <f>AX$2*EXP(- AX$1 * ($B147*_c+'Input spectra'!$Q146))</f>
        <v>8.6279653513604369E-3</v>
      </c>
      <c r="AY147">
        <f>AY$2*EXP(- AY$1 * ($B147*_c+'Input spectra'!$Q146))</f>
        <v>7.7668863798957448E-3</v>
      </c>
      <c r="AZ147">
        <f>AZ$2*EXP(- AZ$1 * ($B147*_c+'Input spectra'!$Q146))</f>
        <v>7.1147115779598771E-3</v>
      </c>
      <c r="BA147">
        <f>BA$2*EXP(- BA$1 * ($B147*_c+'Input spectra'!$Q146))</f>
        <v>6.581860590670079E-3</v>
      </c>
      <c r="BB147">
        <f>BB$2*EXP(- BB$1 * ($B147*_c+'Input spectra'!$Q146))</f>
        <v>6.1295069092519314E-3</v>
      </c>
      <c r="BC147">
        <f>BC$2*EXP(- BC$1 * ($B147*_c+'Input spectra'!$Q146))</f>
        <v>5.7363779017773741E-3</v>
      </c>
      <c r="BD147">
        <f>BD$2*EXP(- BD$1 * ($B147*_c+'Input spectra'!$Q146))</f>
        <v>5.3892134227944153E-3</v>
      </c>
      <c r="BE147">
        <f>BE$2*EXP(- BE$1 * ($B147*_c+'Input spectra'!$Q146))</f>
        <v>5.0790359912463402E-3</v>
      </c>
      <c r="BF147">
        <f>BF$2*EXP(- BF$1 * ($B147*_c+'Input spectra'!$Q146))</f>
        <v>4.7994077732895846E-3</v>
      </c>
      <c r="BG147">
        <f>BG$2*EXP(- BG$1 * ($B147*_c+'Input spectra'!$Q146))</f>
        <v>4.5455127024407425E-3</v>
      </c>
      <c r="BH147">
        <f>BH$2*EXP(- BH$1 * ($B147*_c+'Input spectra'!$Q146))</f>
        <v>4.3136295191626923E-3</v>
      </c>
      <c r="BI147">
        <f>BI$2*EXP(- BI$1 * ($B147*_c+'Input spectra'!$Q146))</f>
        <v>4.100808705292283E-3</v>
      </c>
      <c r="BJ147">
        <f>BJ$2*EXP(- BJ$1 * ($B147*_c+'Input spectra'!$Q146))</f>
        <v>3.9046639035641754E-3</v>
      </c>
      <c r="BK147">
        <f>BK$2*EXP(- BK$1 * ($B147*_c+'Input spectra'!$Q146))</f>
        <v>3.7232314953453325E-3</v>
      </c>
      <c r="BL147">
        <f>BL$2*EXP(- BL$1 * ($B147*_c+'Input spectra'!$Q146))</f>
        <v>3.5548727389996056E-3</v>
      </c>
      <c r="BM147">
        <f>BM$2*EXP(- BM$1 * ($B147*_c+'Input spectra'!$Q146))</f>
        <v>3.3982035604505282E-3</v>
      </c>
      <c r="BN147">
        <f>BN$2*EXP(- BN$1 * ($B147*_c+'Input spectra'!$Q146))</f>
        <v>3.2520429225030142E-3</v>
      </c>
      <c r="BO147">
        <f>BO$2*EXP(- BO$1 * ($B147*_c+'Input spectra'!$Q146))</f>
        <v>3.115374040548497E-3</v>
      </c>
      <c r="BP147">
        <f>BP$2*EXP(- BP$1 * ($B147*_c+'Input spectra'!$Q146))</f>
        <v>2.9873147048052619E-3</v>
      </c>
      <c r="BQ147">
        <f>BQ$2*EXP(- BQ$1 * ($B147*_c+'Input spectra'!$Q146))</f>
        <v>2.8670942000177703E-3</v>
      </c>
      <c r="BR147">
        <f>BR$2*EXP(- BR$1 * ($B147*_c+'Input spectra'!$Q146))</f>
        <v>2.7540350974370096E-3</v>
      </c>
      <c r="BS147">
        <f>BS$2*EXP(- BS$1 * ($B147*_c+'Input spectra'!$Q146))</f>
        <v>2.6475387068372273E-3</v>
      </c>
      <c r="BT147">
        <f>BT$2*EXP(- BT$1 * ($B147*_c+'Input spectra'!$Q146))</f>
        <v>2.5470733200924018E-3</v>
      </c>
      <c r="BU147">
        <f>BU$2*EXP(- BU$1 * ($B147*_c+'Input spectra'!$Q146))</f>
        <v>2.4521646132152929E-3</v>
      </c>
      <c r="BV147">
        <f>BV$2*EXP(- BV$1 * ($B147*_c+'Input spectra'!$Q146))</f>
        <v>2.3623877380609132E-3</v>
      </c>
      <c r="BW147">
        <f>BW$2*EXP(- BW$1 * ($B147*_c+'Input spectra'!$Q146))</f>
        <v>2.2773607515944017E-3</v>
      </c>
      <c r="BX147">
        <f>BX$2*EXP(- BX$1 * ($B147*_c+'Input spectra'!$Q146))</f>
        <v>2.1967391148331526E-3</v>
      </c>
      <c r="BY147">
        <f>BY$2*EXP(- BY$1 * ($B147*_c+'Input spectra'!$Q146))</f>
        <v>2.1202110552231905E-3</v>
      </c>
      <c r="BZ147">
        <f>BZ$2*EXP(- BZ$1 * ($B147*_c+'Input spectra'!$Q146))</f>
        <v>2.0474936319446733E-3</v>
      </c>
      <c r="CA147">
        <f>CA$2*EXP(- CA$1 * ($B147*_c+'Input spectra'!$Q146))</f>
        <v>1.978329377984788E-3</v>
      </c>
      <c r="CB147">
        <f>CB$2*EXP(- CB$1 * ($B147*_c+'Input spectra'!$Q146))</f>
        <v>1.9124834188963651E-3</v>
      </c>
      <c r="CC147">
        <f>CC$2*EXP(- CC$1 * ($B147*_c+'Input spectra'!$Q146))</f>
        <v>1.8497409881720213E-3</v>
      </c>
      <c r="CD147">
        <f>CD$2*EXP(- CD$1 * ($B147*_c+'Input spectra'!$Q146))</f>
        <v>1.7899052746671057E-3</v>
      </c>
      <c r="CE147">
        <f>CE$2*EXP(- CE$1 * ($B147*_c+'Input spectra'!$Q146))</f>
        <v>1.7327955496235718E-3</v>
      </c>
      <c r="CF147">
        <f>CF$2*EXP(- CF$1 * ($B147*_c+'Input spectra'!$Q146))</f>
        <v>1.6782455303993955E-3</v>
      </c>
      <c r="CG147">
        <f>CG$2*EXP(- CG$1 * ($B147*_c+'Input spectra'!$Q146))</f>
        <v>1.6261019455965928E-3</v>
      </c>
      <c r="CH147">
        <f>CH$2*EXP(- CH$1 * ($B147*_c+'Input spectra'!$Q146))</f>
        <v>1.5762232723531351E-3</v>
      </c>
      <c r="CI147">
        <f>CI$2*EXP(- CI$1 * ($B147*_c+'Input spectra'!$Q146))</f>
        <v>1.5284786214564143E-3</v>
      </c>
      <c r="CJ147">
        <f>CJ$2*EXP(- CJ$1 * ($B147*_c+'Input spectra'!$Q146))</f>
        <v>1.4827467499029213E-3</v>
      </c>
      <c r="CK147">
        <f>CK$2*EXP(- CK$1 * ($B147*_c+'Input spectra'!$Q146))</f>
        <v>1.4389151837650236E-3</v>
      </c>
      <c r="CL147">
        <f>CL$2*EXP(- CL$1 * ($B147*_c+'Input spectra'!$Q146))</f>
        <v>1.3968794368808054E-3</v>
      </c>
      <c r="CM147">
        <f>CM$2*EXP(- CM$1 * ($B147*_c+'Input spectra'!$Q146))</f>
        <v>1.3565423130729218E-3</v>
      </c>
      <c r="CN147">
        <f>CN$2*EXP(- CN$1 * ($B147*_c+'Input spectra'!$Q146))</f>
        <v>1.3178132814180064E-3</v>
      </c>
      <c r="CO147">
        <f>CO$2*EXP(- CO$1 * ($B147*_c+'Input spectra'!$Q146))</f>
        <v>1.2806079156005526E-3</v>
      </c>
      <c r="CP147">
        <f>CP$2*EXP(- CP$1 * ($B147*_c+'Input spectra'!$Q146))</f>
        <v>1.2448473896508039E-3</v>
      </c>
      <c r="CQ147">
        <f>CQ$2*EXP(- CQ$1 * ($B147*_c+'Input spectra'!$Q146))</f>
        <v>8.0145782131035956E-4</v>
      </c>
      <c r="CR147">
        <f>CR$2*EXP(- CR$1 * ($B147*_c+'Input spectra'!$Q146))</f>
        <v>5.2054586194743516E-4</v>
      </c>
      <c r="CS147">
        <f>CS$2*EXP(- CS$1 * ($B147*_c+'Input spectra'!$Q146))</f>
        <v>3.6048870198060012E-4</v>
      </c>
      <c r="CT147">
        <f>CT$2*EXP(- CT$1 * ($B147*_c+'Input spectra'!$Q146))</f>
        <v>2.5077068056165774E-4</v>
      </c>
      <c r="CU147">
        <f>CU$2*EXP(- CU$1 * ($B147*_c+'Input spectra'!$Q146))</f>
        <v>1.712234666653443E-4</v>
      </c>
      <c r="CV147">
        <f>CV$2*EXP(- CV$1 * ($B147*_c+'Input spectra'!$Q146))</f>
        <v>1.1255087250939631E-4</v>
      </c>
      <c r="CW147">
        <f>CW$2*EXP(- CW$1 * ($B147*_c+'Input spectra'!$Q146))</f>
        <v>6.9506004121874644E-5</v>
      </c>
      <c r="CX147">
        <f>CX$2*EXP(- CX$1 * ($B147*_c+'Input spectra'!$Q146))</f>
        <v>3.8758030595336313E-5</v>
      </c>
      <c r="CY147">
        <f>CY$2*EXP(- CY$1 * ($B147*_c+'Input spectra'!$Q146))</f>
        <v>1.8021582606826483E-5</v>
      </c>
      <c r="CZ147">
        <f>CZ$2*EXP(- CZ$1 * ($B147*_c+'Input spectra'!$Q146))</f>
        <v>5.6392772094811581E-6</v>
      </c>
      <c r="DA147">
        <f>DA$2*EXP(- DA$1 * ($B147*_c+'Input spectra'!$Q146))</f>
        <v>3.5820456887354234E-7</v>
      </c>
      <c r="DB147">
        <f>DB$2*EXP(- DB$1 * ($B147*_c+'Input spectra'!$Q146))</f>
        <v>0</v>
      </c>
      <c r="DC147">
        <f>DC$2*EXP(- DC$1 * ($B147*_c+'Input spectra'!$Q146))</f>
        <v>0</v>
      </c>
      <c r="DD147">
        <f>DD$2*EXP(- DD$1 * ($B147*_c+'Input spectra'!$Q146))</f>
        <v>0</v>
      </c>
      <c r="DE147">
        <f>DE$2*EXP(- DE$1 * ($B147*_c+'Input spectra'!$Q146))</f>
        <v>0</v>
      </c>
      <c r="DF147">
        <f>DF$2*EXP(- DF$1 * ($B147*_c+'Input spectra'!$Q146))</f>
        <v>0</v>
      </c>
      <c r="DG147">
        <f>DG$2*EXP(- DG$1 * ($B147*_c+'Input spectra'!$Q146))</f>
        <v>0</v>
      </c>
      <c r="DH147">
        <f>DH$2*EXP(- DH$1 * ($B147*_c+'Input spectra'!$Q146))</f>
        <v>0</v>
      </c>
      <c r="DI147">
        <f>DI$2*EXP(- DI$1 * ($B147*_c+'Input spectra'!$Q146))</f>
        <v>0</v>
      </c>
      <c r="DJ147">
        <f>DJ$2*EXP(- DJ$1 * ($B147*_c+'Input spectra'!$Q146))</f>
        <v>0</v>
      </c>
      <c r="DK147">
        <f>DK$2*EXP(- DK$1 * ($B147*_c+'Input spectra'!$Q146))</f>
        <v>0</v>
      </c>
      <c r="DL147">
        <f>DL$2*EXP(- DL$1 * ($B147*_c+'Input spectra'!$Q146))</f>
        <v>0</v>
      </c>
      <c r="DM147">
        <f>DM$2*EXP(- DM$1 * ($B147*_c+'Input spectra'!$Q146))</f>
        <v>0</v>
      </c>
      <c r="DN147">
        <f>DN$2*EXP(- DN$1 * ($B147*_c+'Input spectra'!$Q146))</f>
        <v>0</v>
      </c>
      <c r="DO147">
        <f>DO$2*EXP(- DO$1 * ($B147*_c+'Input spectra'!$Q146))</f>
        <v>0</v>
      </c>
      <c r="DP147">
        <f>DP$2*EXP(- DP$1 * ($B147*_c+'Input spectra'!$Q146))</f>
        <v>0</v>
      </c>
      <c r="DQ147">
        <f>DQ$2*EXP(- DQ$1 * ($B147*_c+'Input spectra'!$Q146))</f>
        <v>0</v>
      </c>
      <c r="DR147">
        <f>DR$2*EXP(- DR$1 * ($B147*_c+'Input spectra'!$Q146))</f>
        <v>0</v>
      </c>
      <c r="DS147">
        <f>DS$2*EXP(- DS$1 * ($B147*_c+'Input spectra'!$Q146))</f>
        <v>0</v>
      </c>
      <c r="DT147">
        <f>DT$2*EXP(- DT$1 * ($B147*_c+'Input spectra'!$Q146))</f>
        <v>0</v>
      </c>
      <c r="DU147">
        <f>DU$2*EXP(- DU$1 * ($B147*_c+'Input spectra'!$Q146))</f>
        <v>0</v>
      </c>
      <c r="DV147">
        <f>DV$2*EXP(- DV$1 * ($B147*_c+'Input spectra'!$Q146))</f>
        <v>0</v>
      </c>
      <c r="DW147">
        <f>DW$2*EXP(- DW$1 * ($B147*_c+'Input spectra'!$Q146))</f>
        <v>0</v>
      </c>
      <c r="DX147">
        <f>DX$2*EXP(- DX$1 * ($B147*_c+'Input spectra'!$Q146))</f>
        <v>0</v>
      </c>
      <c r="DY147">
        <f>DY$2*EXP(- DY$1 * ($B147*_c+'Input spectra'!$Q146))</f>
        <v>0</v>
      </c>
      <c r="DZ147">
        <f>DZ$2*EXP(- DZ$1 * ($B147*_c+'Input spectra'!$Q146))</f>
        <v>0</v>
      </c>
      <c r="EA147">
        <f>EA$2*EXP(- EA$1 * ($B147*_c+'Input spectra'!$Q146))</f>
        <v>0</v>
      </c>
      <c r="EB147">
        <f>EB$2*EXP(- EB$1 * ($B147*_c+'Input spectra'!$Q146))</f>
        <v>0</v>
      </c>
      <c r="EC147">
        <f>EC$2*EXP(- EC$1 * ($B147*_c+'Input spectra'!$Q146))</f>
        <v>0</v>
      </c>
      <c r="ED147">
        <f>ED$2*EXP(- ED$1 * ($B147*_c+'Input spectra'!$Q146))</f>
        <v>0</v>
      </c>
      <c r="EE147">
        <f>EE$2*EXP(- EE$1 * ($B147*_c+'Input spectra'!$Q146))</f>
        <v>0</v>
      </c>
      <c r="EF147">
        <f>EF$2*EXP(- EF$1 * ($B147*_c+'Input spectra'!$Q146))</f>
        <v>0</v>
      </c>
      <c r="EG147">
        <f>EG$2*EXP(- EG$1 * ($B147*_c+'Input spectra'!$Q146))</f>
        <v>0</v>
      </c>
      <c r="EH147">
        <f>EH$2*EXP(- EH$1 * ($B147*_c+'Input spectra'!$Q146))</f>
        <v>0</v>
      </c>
      <c r="EI147">
        <f>EI$2*EXP(- EI$1 * ($B147*_c+'Input spectra'!$Q146))</f>
        <v>0</v>
      </c>
      <c r="EJ147">
        <f>EJ$2*EXP(- EJ$1 * ($B147*_c+'Input spectra'!$Q146))</f>
        <v>0</v>
      </c>
      <c r="EK147">
        <f>EK$2*EXP(- EK$1 * ($B147*_c+'Input spectra'!$Q146))</f>
        <v>0</v>
      </c>
      <c r="EL147">
        <f>EL$2*EXP(- EL$1 * ($B147*_c+'Input spectra'!$Q146))</f>
        <v>0</v>
      </c>
      <c r="EM147">
        <f>EM$2*EXP(- EM$1 * ($B147*_c+'Input spectra'!$Q146))</f>
        <v>0</v>
      </c>
      <c r="EN147">
        <f>EN$2*EXP(- EN$1 * ($B147*_c+'Input spectra'!$Q146))</f>
        <v>0</v>
      </c>
      <c r="EO147">
        <f>EO$2*EXP(- EO$1 * ($B147*_c+'Input spectra'!$Q146))</f>
        <v>0</v>
      </c>
      <c r="EP147">
        <f>EP$2*EXP(- EP$1 * ($B147*_c+'Input spectra'!$Q146))</f>
        <v>0</v>
      </c>
      <c r="EQ147">
        <f>EQ$2*EXP(- EQ$1 * ($B147*_c+'Input spectra'!$Q146))</f>
        <v>0</v>
      </c>
      <c r="ER147">
        <f>ER$2*EXP(- ER$1 * ($B147*_c+'Input spectra'!$Q146))</f>
        <v>0</v>
      </c>
      <c r="ES147">
        <f>ES$2*EXP(- ES$1 * ($B147*_c+'Input spectra'!$Q146))</f>
        <v>0</v>
      </c>
      <c r="ET147">
        <f>ET$2*EXP(- ET$1 * ($B147*_c+'Input spectra'!$Q146))</f>
        <v>0</v>
      </c>
      <c r="EU147">
        <f>EU$2*EXP(- EU$1 * ($B147*_c+'Input spectra'!$Q146))</f>
        <v>0</v>
      </c>
      <c r="EV147">
        <f>EV$2*EXP(- EV$1 * ($B147*_c+'Input spectra'!$Q146))</f>
        <v>0</v>
      </c>
      <c r="EW147">
        <f>EW$2*EXP(- EW$1 * ($B147*_c+'Input spectra'!$Q146))</f>
        <v>0</v>
      </c>
      <c r="EY147">
        <f t="shared" si="2"/>
        <v>0.88072272693049236</v>
      </c>
      <c r="FB147">
        <f>(1-EXP(-(B147*_c+'Input spectra'!$Q146)*_t))/2</f>
        <v>1.103429634266434E-2</v>
      </c>
      <c r="FC147">
        <f>LN(1-FB147)/(-(B147*_c+'Input spectra'!$Q146))</f>
        <v>0.24860529474702994</v>
      </c>
    </row>
    <row r="148" spans="1:159" x14ac:dyDescent="0.25">
      <c r="A148">
        <v>1005</v>
      </c>
      <c r="B148">
        <f>'Input spectra'!B147</f>
        <v>0</v>
      </c>
      <c r="C148">
        <f>C$2*EXP(- C$1 * ($B148*_c+'Input spectra'!$Q147))</f>
        <v>2.0653927966864227E-2</v>
      </c>
      <c r="D148">
        <f>D$2*EXP(- D$1 * ($B148*_c+'Input spectra'!$Q147))</f>
        <v>2.0412315407769159E-2</v>
      </c>
      <c r="E148">
        <f>E$2*EXP(- E$1 * ($B148*_c+'Input spectra'!$Q147))</f>
        <v>2.017244359496213E-2</v>
      </c>
      <c r="F148">
        <f>F$2*EXP(- F$1 * ($B148*_c+'Input spectra'!$Q147))</f>
        <v>1.9934301823029094E-2</v>
      </c>
      <c r="G148">
        <f>G$2*EXP(- G$1 * ($B148*_c+'Input spectra'!$Q147))</f>
        <v>1.9697879447351064E-2</v>
      </c>
      <c r="H148">
        <f>H$2*EXP(- H$1 * ($B148*_c+'Input spectra'!$Q147))</f>
        <v>1.9463165883775106E-2</v>
      </c>
      <c r="I148">
        <f>I$2*EXP(- I$1 * ($B148*_c+'Input spectra'!$Q147))</f>
        <v>1.9230150608287033E-2</v>
      </c>
      <c r="J148">
        <f>J$2*EXP(- J$1 * ($B148*_c+'Input spectra'!$Q147))</f>
        <v>1.899882315668578E-2</v>
      </c>
      <c r="K148">
        <f>K$2*EXP(- K$1 * ($B148*_c+'Input spectra'!$Q147))</f>
        <v>1.8769173124259571E-2</v>
      </c>
      <c r="L148">
        <f>L$2*EXP(- L$1 * ($B148*_c+'Input spectra'!$Q147))</f>
        <v>1.8541190165463701E-2</v>
      </c>
      <c r="M148">
        <f>M$2*EXP(- M$1 * ($B148*_c+'Input spectra'!$Q147))</f>
        <v>1.8314863993600057E-2</v>
      </c>
      <c r="N148">
        <f>N$2*EXP(- N$1 * ($B148*_c+'Input spectra'!$Q147))</f>
        <v>1.8090184380498284E-2</v>
      </c>
      <c r="O148">
        <f>O$2*EXP(- O$1 * ($B148*_c+'Input spectra'!$Q147))</f>
        <v>1.7867141156198668E-2</v>
      </c>
      <c r="P148">
        <f>P$2*EXP(- P$1 * ($B148*_c+'Input spectra'!$Q147))</f>
        <v>1.7645724208636637E-2</v>
      </c>
      <c r="Q148">
        <f>Q$2*EXP(- Q$1 * ($B148*_c+'Input spectra'!$Q147))</f>
        <v>1.7425923483328939E-2</v>
      </c>
      <c r="R148">
        <f>R$2*EXP(- R$1 * ($B148*_c+'Input spectra'!$Q147))</f>
        <v>1.7207728983061464E-2</v>
      </c>
      <c r="S148">
        <f>S$2*EXP(- S$1 * ($B148*_c+'Input spectra'!$Q147))</f>
        <v>1.6991130767578713E-2</v>
      </c>
      <c r="T148">
        <f>T$2*EXP(- T$1 * ($B148*_c+'Input spectra'!$Q147))</f>
        <v>1.6776118953274868E-2</v>
      </c>
      <c r="U148">
        <f>U$2*EXP(- U$1 * ($B148*_c+'Input spectra'!$Q147))</f>
        <v>1.6562683712886522E-2</v>
      </c>
      <c r="V148">
        <f>V$2*EXP(- V$1 * ($B148*_c+'Input spectra'!$Q147))</f>
        <v>1.6350815275186996E-2</v>
      </c>
      <c r="W148">
        <f>W$2*EXP(- W$1 * ($B148*_c+'Input spectra'!$Q147))</f>
        <v>1.6140503924682251E-2</v>
      </c>
      <c r="X148">
        <f>X$2*EXP(- X$1 * ($B148*_c+'Input spectra'!$Q147))</f>
        <v>1.5931740001308429E-2</v>
      </c>
      <c r="Y148">
        <f>Y$2*EXP(- Y$1 * ($B148*_c+'Input spectra'!$Q147))</f>
        <v>1.5724513900130962E-2</v>
      </c>
      <c r="Z148">
        <f>Z$2*EXP(- Z$1 * ($B148*_c+'Input spectra'!$Q147))</f>
        <v>1.5518816071045254E-2</v>
      </c>
      <c r="AA148">
        <f>AA$2*EXP(- AA$1 * ($B148*_c+'Input spectra'!$Q147))</f>
        <v>1.5314637018478966E-2</v>
      </c>
      <c r="AB148">
        <f>AB$2*EXP(- AB$1 * ($B148*_c+'Input spectra'!$Q147))</f>
        <v>1.5111967301095817E-2</v>
      </c>
      <c r="AC148">
        <f>AC$2*EXP(- AC$1 * ($B148*_c+'Input spectra'!$Q147))</f>
        <v>1.4910797531500986E-2</v>
      </c>
      <c r="AD148">
        <f>AD$2*EXP(- AD$1 * ($B148*_c+'Input spectra'!$Q147))</f>
        <v>1.4711118375948037E-2</v>
      </c>
      <c r="AE148">
        <f>AE$2*EXP(- AE$1 * ($B148*_c+'Input spectra'!$Q147))</f>
        <v>1.4512920554047399E-2</v>
      </c>
      <c r="AF148">
        <f>AF$2*EXP(- AF$1 * ($B148*_c+'Input spectra'!$Q147))</f>
        <v>1.4316194838476345E-2</v>
      </c>
      <c r="AG148">
        <f>AG$2*EXP(- AG$1 * ($B148*_c+'Input spectra'!$Q147))</f>
        <v>1.4120932054690552E-2</v>
      </c>
      <c r="AH148">
        <f>AH$2*EXP(- AH$1 * ($B148*_c+'Input spectra'!$Q147))</f>
        <v>1.3927123080637123E-2</v>
      </c>
      <c r="AI148">
        <f>AI$2*EXP(- AI$1 * ($B148*_c+'Input spectra'!$Q147))</f>
        <v>1.3734758846469153E-2</v>
      </c>
      <c r="AJ148">
        <f>AJ$2*EXP(- AJ$1 * ($B148*_c+'Input spectra'!$Q147))</f>
        <v>1.354383033426176E-2</v>
      </c>
      <c r="AK148">
        <f>AK$2*EXP(- AK$1 * ($B148*_c+'Input spectra'!$Q147))</f>
        <v>1.335432857772966E-2</v>
      </c>
      <c r="AL148">
        <f>AL$2*EXP(- AL$1 * ($B148*_c+'Input spectra'!$Q147))</f>
        <v>1.3166244661946179E-2</v>
      </c>
      <c r="AM148">
        <f>AM$2*EXP(- AM$1 * ($B148*_c+'Input spectra'!$Q147))</f>
        <v>1.2979569723063768E-2</v>
      </c>
      <c r="AN148">
        <f>AN$2*EXP(- AN$1 * ($B148*_c+'Input spectra'!$Q147))</f>
        <v>1.2794294948035986E-2</v>
      </c>
      <c r="AO148">
        <f>AO$2*EXP(- AO$1 * ($B148*_c+'Input spectra'!$Q147))</f>
        <v>1.2610411574340945E-2</v>
      </c>
      <c r="AP148">
        <f>AP$2*EXP(- AP$1 * ($B148*_c+'Input spectra'!$Q147))</f>
        <v>1.2427910889706188E-2</v>
      </c>
      <c r="AQ148">
        <f>AQ$2*EXP(- AQ$1 * ($B148*_c+'Input spectra'!$Q147))</f>
        <v>1.2246784231835062E-2</v>
      </c>
      <c r="AR148">
        <f>AR$2*EXP(- AR$1 * ($B148*_c+'Input spectra'!$Q147))</f>
        <v>1.2067022988134493E-2</v>
      </c>
      <c r="AS148">
        <f>AS$2*EXP(- AS$1 * ($B148*_c+'Input spectra'!$Q147))</f>
        <v>1.1888618595444182E-2</v>
      </c>
      <c r="AT148">
        <f>AT$2*EXP(- AT$1 * ($B148*_c+'Input spectra'!$Q147))</f>
        <v>1.1711562539767297E-2</v>
      </c>
      <c r="AU148">
        <f>AU$2*EXP(- AU$1 * ($B148*_c+'Input spectra'!$Q147))</f>
        <v>1.1535846356002487E-2</v>
      </c>
      <c r="AV148">
        <f>AV$2*EXP(- AV$1 * ($B148*_c+'Input spectra'!$Q147))</f>
        <v>1.1361461627677384E-2</v>
      </c>
      <c r="AW148">
        <f>AW$2*EXP(- AW$1 * ($B148*_c+'Input spectra'!$Q147))</f>
        <v>1.0099730950446792E-2</v>
      </c>
      <c r="AX148">
        <f>AX$2*EXP(- AX$1 * ($B148*_c+'Input spectra'!$Q147))</f>
        <v>8.6300952677928963E-3</v>
      </c>
      <c r="AY148">
        <f>AY$2*EXP(- AY$1 * ($B148*_c+'Input spectra'!$Q147))</f>
        <v>7.7688445284832507E-3</v>
      </c>
      <c r="AZ148">
        <f>AZ$2*EXP(- AZ$1 * ($B148*_c+'Input spectra'!$Q147))</f>
        <v>7.1165426775852544E-3</v>
      </c>
      <c r="BA148">
        <f>BA$2*EXP(- BA$1 * ($B148*_c+'Input spectra'!$Q147))</f>
        <v>6.5835891266299304E-3</v>
      </c>
      <c r="BB148">
        <f>BB$2*EXP(- BB$1 * ($B148*_c+'Input spectra'!$Q147))</f>
        <v>6.1311488466343897E-3</v>
      </c>
      <c r="BC148">
        <f>BC$2*EXP(- BC$1 * ($B148*_c+'Input spectra'!$Q147))</f>
        <v>5.7379446640809838E-3</v>
      </c>
      <c r="BD148">
        <f>BD$2*EXP(- BD$1 * ($B148*_c+'Input spectra'!$Q147))</f>
        <v>5.3907136754665266E-3</v>
      </c>
      <c r="BE148">
        <f>BE$2*EXP(- BE$1 * ($B148*_c+'Input spectra'!$Q147))</f>
        <v>5.0804765777681853E-3</v>
      </c>
      <c r="BF148">
        <f>BF$2*EXP(- BF$1 * ($B148*_c+'Input spectra'!$Q147))</f>
        <v>4.8007942602118206E-3</v>
      </c>
      <c r="BG148">
        <f>BG$2*EXP(- BG$1 * ($B148*_c+'Input spectra'!$Q147))</f>
        <v>4.5468497211382042E-3</v>
      </c>
      <c r="BH148">
        <f>BH$2*EXP(- BH$1 * ($B148*_c+'Input spectra'!$Q147))</f>
        <v>4.3149209924168664E-3</v>
      </c>
      <c r="BI148">
        <f>BI$2*EXP(- BI$1 * ($B148*_c+'Input spectra'!$Q147))</f>
        <v>4.1020580042083659E-3</v>
      </c>
      <c r="BJ148">
        <f>BJ$2*EXP(- BJ$1 * ($B148*_c+'Input spectra'!$Q147))</f>
        <v>3.9058739601190735E-3</v>
      </c>
      <c r="BK148">
        <f>BK$2*EXP(- BK$1 * ($B148*_c+'Input spectra'!$Q147))</f>
        <v>3.7244048854727361E-3</v>
      </c>
      <c r="BL148">
        <f>BL$2*EXP(- BL$1 * ($B148*_c+'Input spectra'!$Q147))</f>
        <v>3.556011745422923E-3</v>
      </c>
      <c r="BM148">
        <f>BM$2*EXP(- BM$1 * ($B148*_c+'Input spectra'!$Q147))</f>
        <v>3.3993102211844323E-3</v>
      </c>
      <c r="BN148">
        <f>BN$2*EXP(- BN$1 * ($B148*_c+'Input spectra'!$Q147))</f>
        <v>3.253119068958644E-3</v>
      </c>
      <c r="BO148">
        <f>BO$2*EXP(- BO$1 * ($B148*_c+'Input spectra'!$Q147))</f>
        <v>3.1164213279335252E-3</v>
      </c>
      <c r="BP148">
        <f>BP$2*EXP(- BP$1 * ($B148*_c+'Input spectra'!$Q147))</f>
        <v>2.9883346367055338E-3</v>
      </c>
      <c r="BQ148">
        <f>BQ$2*EXP(- BQ$1 * ($B148*_c+'Input spectra'!$Q147))</f>
        <v>2.8680881485122875E-3</v>
      </c>
      <c r="BR148">
        <f>BR$2*EXP(- BR$1 * ($B148*_c+'Input spectra'!$Q147))</f>
        <v>2.7550043197334746E-3</v>
      </c>
      <c r="BS148">
        <f>BS$2*EXP(- BS$1 * ($B148*_c+'Input spectra'!$Q147))</f>
        <v>2.6484843591615534E-3</v>
      </c>
      <c r="BT148">
        <f>BT$2*EXP(- BT$1 * ($B148*_c+'Input spectra'!$Q147))</f>
        <v>2.5479964693854015E-3</v>
      </c>
      <c r="BU148">
        <f>BU$2*EXP(- BU$1 * ($B148*_c+'Input spectra'!$Q147))</f>
        <v>2.4530662470596439E-3</v>
      </c>
      <c r="BV148">
        <f>BV$2*EXP(- BV$1 * ($B148*_c+'Input spectra'!$Q147))</f>
        <v>2.3632687731660238E-3</v>
      </c>
      <c r="BW148">
        <f>BW$2*EXP(- BW$1 * ($B148*_c+'Input spectra'!$Q147))</f>
        <v>2.2782220410957777E-3</v>
      </c>
      <c r="BX148">
        <f>BX$2*EXP(- BX$1 * ($B148*_c+'Input spectra'!$Q147))</f>
        <v>2.1975814546093225E-3</v>
      </c>
      <c r="BY148">
        <f>BY$2*EXP(- BY$1 * ($B148*_c+'Input spectra'!$Q147))</f>
        <v>2.1210351893924287E-3</v>
      </c>
      <c r="BZ148">
        <f>BZ$2*EXP(- BZ$1 * ($B148*_c+'Input spectra'!$Q147))</f>
        <v>2.048300257672261E-3</v>
      </c>
      <c r="CA148">
        <f>CA$2*EXP(- CA$1 * ($B148*_c+'Input spectra'!$Q147))</f>
        <v>1.9791191497070481E-3</v>
      </c>
      <c r="CB148">
        <f>CB$2*EXP(- CB$1 * ($B148*_c+'Input spectra'!$Q147))</f>
        <v>1.9132569520484361E-3</v>
      </c>
      <c r="CC148">
        <f>CC$2*EXP(- CC$1 * ($B148*_c+'Input spectra'!$Q147))</f>
        <v>1.8504988624910529E-3</v>
      </c>
      <c r="CD148">
        <f>CD$2*EXP(- CD$1 * ($B148*_c+'Input spectra'!$Q147))</f>
        <v>1.7906480371303525E-3</v>
      </c>
      <c r="CE148">
        <f>CE$2*EXP(- CE$1 * ($B148*_c+'Input spectra'!$Q147))</f>
        <v>1.7335237170710354E-3</v>
      </c>
      <c r="CF148">
        <f>CF$2*EXP(- CF$1 * ($B148*_c+'Input spectra'!$Q147))</f>
        <v>1.6789595918826887E-3</v>
      </c>
      <c r="CG148">
        <f>CG$2*EXP(- CG$1 * ($B148*_c+'Input spectra'!$Q147))</f>
        <v>1.6268023644892048E-3</v>
      </c>
      <c r="CH148">
        <f>CH$2*EXP(- CH$1 * ($B148*_c+'Input spectra'!$Q147))</f>
        <v>1.5769104882519288E-3</v>
      </c>
      <c r="CI148">
        <f>CI$2*EXP(- CI$1 * ($B148*_c+'Input spectra'!$Q147))</f>
        <v>1.5291530518997819E-3</v>
      </c>
      <c r="CJ148">
        <f>CJ$2*EXP(- CJ$1 * ($B148*_c+'Input spectra'!$Q147))</f>
        <v>1.483408791927361E-3</v>
      </c>
      <c r="CK148">
        <f>CK$2*EXP(- CK$1 * ($B148*_c+'Input spectra'!$Q147))</f>
        <v>1.4395652153188462E-3</v>
      </c>
      <c r="CL148">
        <f>CL$2*EXP(- CL$1 * ($B148*_c+'Input spectra'!$Q147))</f>
        <v>1.3975178181111104E-3</v>
      </c>
      <c r="CM148">
        <f>CM$2*EXP(- CM$1 * ($B148*_c+'Input spectra'!$Q147))</f>
        <v>1.3571693874998346E-3</v>
      </c>
      <c r="CN148">
        <f>CN$2*EXP(- CN$1 * ($B148*_c+'Input spectra'!$Q147))</f>
        <v>1.3184293770083279E-3</v>
      </c>
      <c r="CO148">
        <f>CO$2*EXP(- CO$1 * ($B148*_c+'Input spectra'!$Q147))</f>
        <v>1.2812133457514314E-3</v>
      </c>
      <c r="CP148">
        <f>CP$2*EXP(- CP$1 * ($B148*_c+'Input spectra'!$Q147))</f>
        <v>1.2454424540927096E-3</v>
      </c>
      <c r="CQ148">
        <f>CQ$2*EXP(- CQ$1 * ($B148*_c+'Input spectra'!$Q147))</f>
        <v>8.0184514684925089E-4</v>
      </c>
      <c r="CR148">
        <f>CR$2*EXP(- CR$1 * ($B148*_c+'Input spectra'!$Q147))</f>
        <v>5.2080016450175984E-4</v>
      </c>
      <c r="CS148">
        <f>CS$2*EXP(- CS$1 * ($B148*_c+'Input spectra'!$Q147))</f>
        <v>3.6066670584372043E-4</v>
      </c>
      <c r="CT148">
        <f>CT$2*EXP(- CT$1 * ($B148*_c+'Input spectra'!$Q147))</f>
        <v>2.5089582496162153E-4</v>
      </c>
      <c r="CU148">
        <f>CU$2*EXP(- CU$1 * ($B148*_c+'Input spectra'!$Q147))</f>
        <v>1.7130981355847005E-4</v>
      </c>
      <c r="CV148">
        <f>CV$2*EXP(- CV$1 * ($B148*_c+'Input spectra'!$Q147))</f>
        <v>1.1260822257747302E-4</v>
      </c>
      <c r="CW148">
        <f>CW$2*EXP(- CW$1 * ($B148*_c+'Input spectra'!$Q147))</f>
        <v>6.9541785978846071E-5</v>
      </c>
      <c r="CX148">
        <f>CX$2*EXP(- CX$1 * ($B148*_c+'Input spectra'!$Q147))</f>
        <v>3.8778186974264468E-5</v>
      </c>
      <c r="CY148">
        <f>CY$2*EXP(- CY$1 * ($B148*_c+'Input spectra'!$Q147))</f>
        <v>1.8031049548160216E-5</v>
      </c>
      <c r="CZ148">
        <f>CZ$2*EXP(- CZ$1 * ($B148*_c+'Input spectra'!$Q147))</f>
        <v>5.6422692172503505E-6</v>
      </c>
      <c r="DA148">
        <f>DA$2*EXP(- DA$1 * ($B148*_c+'Input spectra'!$Q147))</f>
        <v>3.5839650217453166E-7</v>
      </c>
      <c r="DB148">
        <f>DB$2*EXP(- DB$1 * ($B148*_c+'Input spectra'!$Q147))</f>
        <v>0</v>
      </c>
      <c r="DC148">
        <f>DC$2*EXP(- DC$1 * ($B148*_c+'Input spectra'!$Q147))</f>
        <v>0</v>
      </c>
      <c r="DD148">
        <f>DD$2*EXP(- DD$1 * ($B148*_c+'Input spectra'!$Q147))</f>
        <v>0</v>
      </c>
      <c r="DE148">
        <f>DE$2*EXP(- DE$1 * ($B148*_c+'Input spectra'!$Q147))</f>
        <v>0</v>
      </c>
      <c r="DF148">
        <f>DF$2*EXP(- DF$1 * ($B148*_c+'Input spectra'!$Q147))</f>
        <v>0</v>
      </c>
      <c r="DG148">
        <f>DG$2*EXP(- DG$1 * ($B148*_c+'Input spectra'!$Q147))</f>
        <v>0</v>
      </c>
      <c r="DH148">
        <f>DH$2*EXP(- DH$1 * ($B148*_c+'Input spectra'!$Q147))</f>
        <v>0</v>
      </c>
      <c r="DI148">
        <f>DI$2*EXP(- DI$1 * ($B148*_c+'Input spectra'!$Q147))</f>
        <v>0</v>
      </c>
      <c r="DJ148">
        <f>DJ$2*EXP(- DJ$1 * ($B148*_c+'Input spectra'!$Q147))</f>
        <v>0</v>
      </c>
      <c r="DK148">
        <f>DK$2*EXP(- DK$1 * ($B148*_c+'Input spectra'!$Q147))</f>
        <v>0</v>
      </c>
      <c r="DL148">
        <f>DL$2*EXP(- DL$1 * ($B148*_c+'Input spectra'!$Q147))</f>
        <v>0</v>
      </c>
      <c r="DM148">
        <f>DM$2*EXP(- DM$1 * ($B148*_c+'Input spectra'!$Q147))</f>
        <v>0</v>
      </c>
      <c r="DN148">
        <f>DN$2*EXP(- DN$1 * ($B148*_c+'Input spectra'!$Q147))</f>
        <v>0</v>
      </c>
      <c r="DO148">
        <f>DO$2*EXP(- DO$1 * ($B148*_c+'Input spectra'!$Q147))</f>
        <v>0</v>
      </c>
      <c r="DP148">
        <f>DP$2*EXP(- DP$1 * ($B148*_c+'Input spectra'!$Q147))</f>
        <v>0</v>
      </c>
      <c r="DQ148">
        <f>DQ$2*EXP(- DQ$1 * ($B148*_c+'Input spectra'!$Q147))</f>
        <v>0</v>
      </c>
      <c r="DR148">
        <f>DR$2*EXP(- DR$1 * ($B148*_c+'Input spectra'!$Q147))</f>
        <v>0</v>
      </c>
      <c r="DS148">
        <f>DS$2*EXP(- DS$1 * ($B148*_c+'Input spectra'!$Q147))</f>
        <v>0</v>
      </c>
      <c r="DT148">
        <f>DT$2*EXP(- DT$1 * ($B148*_c+'Input spectra'!$Q147))</f>
        <v>0</v>
      </c>
      <c r="DU148">
        <f>DU$2*EXP(- DU$1 * ($B148*_c+'Input spectra'!$Q147))</f>
        <v>0</v>
      </c>
      <c r="DV148">
        <f>DV$2*EXP(- DV$1 * ($B148*_c+'Input spectra'!$Q147))</f>
        <v>0</v>
      </c>
      <c r="DW148">
        <f>DW$2*EXP(- DW$1 * ($B148*_c+'Input spectra'!$Q147))</f>
        <v>0</v>
      </c>
      <c r="DX148">
        <f>DX$2*EXP(- DX$1 * ($B148*_c+'Input spectra'!$Q147))</f>
        <v>0</v>
      </c>
      <c r="DY148">
        <f>DY$2*EXP(- DY$1 * ($B148*_c+'Input spectra'!$Q147))</f>
        <v>0</v>
      </c>
      <c r="DZ148">
        <f>DZ$2*EXP(- DZ$1 * ($B148*_c+'Input spectra'!$Q147))</f>
        <v>0</v>
      </c>
      <c r="EA148">
        <f>EA$2*EXP(- EA$1 * ($B148*_c+'Input spectra'!$Q147))</f>
        <v>0</v>
      </c>
      <c r="EB148">
        <f>EB$2*EXP(- EB$1 * ($B148*_c+'Input spectra'!$Q147))</f>
        <v>0</v>
      </c>
      <c r="EC148">
        <f>EC$2*EXP(- EC$1 * ($B148*_c+'Input spectra'!$Q147))</f>
        <v>0</v>
      </c>
      <c r="ED148">
        <f>ED$2*EXP(- ED$1 * ($B148*_c+'Input spectra'!$Q147))</f>
        <v>0</v>
      </c>
      <c r="EE148">
        <f>EE$2*EXP(- EE$1 * ($B148*_c+'Input spectra'!$Q147))</f>
        <v>0</v>
      </c>
      <c r="EF148">
        <f>EF$2*EXP(- EF$1 * ($B148*_c+'Input spectra'!$Q147))</f>
        <v>0</v>
      </c>
      <c r="EG148">
        <f>EG$2*EXP(- EG$1 * ($B148*_c+'Input spectra'!$Q147))</f>
        <v>0</v>
      </c>
      <c r="EH148">
        <f>EH$2*EXP(- EH$1 * ($B148*_c+'Input spectra'!$Q147))</f>
        <v>0</v>
      </c>
      <c r="EI148">
        <f>EI$2*EXP(- EI$1 * ($B148*_c+'Input spectra'!$Q147))</f>
        <v>0</v>
      </c>
      <c r="EJ148">
        <f>EJ$2*EXP(- EJ$1 * ($B148*_c+'Input spectra'!$Q147))</f>
        <v>0</v>
      </c>
      <c r="EK148">
        <f>EK$2*EXP(- EK$1 * ($B148*_c+'Input spectra'!$Q147))</f>
        <v>0</v>
      </c>
      <c r="EL148">
        <f>EL$2*EXP(- EL$1 * ($B148*_c+'Input spectra'!$Q147))</f>
        <v>0</v>
      </c>
      <c r="EM148">
        <f>EM$2*EXP(- EM$1 * ($B148*_c+'Input spectra'!$Q147))</f>
        <v>0</v>
      </c>
      <c r="EN148">
        <f>EN$2*EXP(- EN$1 * ($B148*_c+'Input spectra'!$Q147))</f>
        <v>0</v>
      </c>
      <c r="EO148">
        <f>EO$2*EXP(- EO$1 * ($B148*_c+'Input spectra'!$Q147))</f>
        <v>0</v>
      </c>
      <c r="EP148">
        <f>EP$2*EXP(- EP$1 * ($B148*_c+'Input spectra'!$Q147))</f>
        <v>0</v>
      </c>
      <c r="EQ148">
        <f>EQ$2*EXP(- EQ$1 * ($B148*_c+'Input spectra'!$Q147))</f>
        <v>0</v>
      </c>
      <c r="ER148">
        <f>ER$2*EXP(- ER$1 * ($B148*_c+'Input spectra'!$Q147))</f>
        <v>0</v>
      </c>
      <c r="ES148">
        <f>ES$2*EXP(- ES$1 * ($B148*_c+'Input spectra'!$Q147))</f>
        <v>0</v>
      </c>
      <c r="ET148">
        <f>ET$2*EXP(- ET$1 * ($B148*_c+'Input spectra'!$Q147))</f>
        <v>0</v>
      </c>
      <c r="EU148">
        <f>EU$2*EXP(- EU$1 * ($B148*_c+'Input spectra'!$Q147))</f>
        <v>0</v>
      </c>
      <c r="EV148">
        <f>EV$2*EXP(- EV$1 * ($B148*_c+'Input spectra'!$Q147))</f>
        <v>0</v>
      </c>
      <c r="EW148">
        <f>EW$2*EXP(- EW$1 * ($B148*_c+'Input spectra'!$Q147))</f>
        <v>0</v>
      </c>
      <c r="EY148">
        <f t="shared" si="2"/>
        <v>0.88084992520879746</v>
      </c>
      <c r="FB148">
        <f>(1-EXP(-(B148*_c+'Input spectra'!$Q147)*_t))/2</f>
        <v>1.1021456585240896E-2</v>
      </c>
      <c r="FC148">
        <f>LN(1-FB148)/(-(B148*_c+'Input spectra'!$Q147))</f>
        <v>0.24860693581184234</v>
      </c>
    </row>
    <row r="149" spans="1:159" x14ac:dyDescent="0.25">
      <c r="A149">
        <v>1010</v>
      </c>
      <c r="B149">
        <f>'Input spectra'!B148</f>
        <v>0</v>
      </c>
      <c r="C149">
        <f>C$2*EXP(- C$1 * ($B149*_c+'Input spectra'!$Q148))</f>
        <v>2.0653927966864227E-2</v>
      </c>
      <c r="D149">
        <f>D$2*EXP(- D$1 * ($B149*_c+'Input spectra'!$Q148))</f>
        <v>2.0412422608099771E-2</v>
      </c>
      <c r="E149">
        <f>E$2*EXP(- E$1 * ($B149*_c+'Input spectra'!$Q148))</f>
        <v>2.0172655476687243E-2</v>
      </c>
      <c r="F149">
        <f>F$2*EXP(- F$1 * ($B149*_c+'Input spectra'!$Q148))</f>
        <v>1.9934615894450107E-2</v>
      </c>
      <c r="G149">
        <f>G$2*EXP(- G$1 * ($B149*_c+'Input spectra'!$Q148))</f>
        <v>1.9698293243783565E-2</v>
      </c>
      <c r="H149">
        <f>H$2*EXP(- H$1 * ($B149*_c+'Input spectra'!$Q148))</f>
        <v>1.9463676967327127E-2</v>
      </c>
      <c r="I149">
        <f>I$2*EXP(- I$1 * ($B149*_c+'Input spectra'!$Q148))</f>
        <v>1.9230756567638879E-2</v>
      </c>
      <c r="J149">
        <f>J$2*EXP(- J$1 * ($B149*_c+'Input spectra'!$Q148))</f>
        <v>1.899952160687143E-2</v>
      </c>
      <c r="K149">
        <f>K$2*EXP(- K$1 * ($B149*_c+'Input spectra'!$Q148))</f>
        <v>1.876996170644963E-2</v>
      </c>
      <c r="L149">
        <f>L$2*EXP(- L$1 * ($B149*_c+'Input spectra'!$Q148))</f>
        <v>1.8542066546749891E-2</v>
      </c>
      <c r="M149">
        <f>M$2*EXP(- M$1 * ($B149*_c+'Input spectra'!$Q148))</f>
        <v>1.8315825866781252E-2</v>
      </c>
      <c r="N149">
        <f>N$2*EXP(- N$1 * ($B149*_c+'Input spectra'!$Q148))</f>
        <v>1.8091229463868052E-2</v>
      </c>
      <c r="O149">
        <f>O$2*EXP(- O$1 * ($B149*_c+'Input spectra'!$Q148))</f>
        <v>1.7868267193334349E-2</v>
      </c>
      <c r="P149">
        <f>P$2*EXP(- P$1 * ($B149*_c+'Input spectra'!$Q148))</f>
        <v>1.7646928968189906E-2</v>
      </c>
      <c r="Q149">
        <f>Q$2*EXP(- Q$1 * ($B149*_c+'Input spectra'!$Q148))</f>
        <v>1.7427204758817882E-2</v>
      </c>
      <c r="R149">
        <f>R$2*EXP(- R$1 * ($B149*_c+'Input spectra'!$Q148))</f>
        <v>1.7209084592664119E-2</v>
      </c>
      <c r="S149">
        <f>S$2*EXP(- S$1 * ($B149*_c+'Input spectra'!$Q148))</f>
        <v>1.6992558553928103E-2</v>
      </c>
      <c r="T149">
        <f>T$2*EXP(- T$1 * ($B149*_c+'Input spectra'!$Q148))</f>
        <v>1.6777616783255487E-2</v>
      </c>
      <c r="U149">
        <f>U$2*EXP(- U$1 * ($B149*_c+'Input spectra'!$Q148))</f>
        <v>1.6564249477432288E-2</v>
      </c>
      <c r="V149">
        <f>V$2*EXP(- V$1 * ($B149*_c+'Input spectra'!$Q148))</f>
        <v>1.6352446889080628E-2</v>
      </c>
      <c r="W149">
        <f>W$2*EXP(- W$1 * ($B149*_c+'Input spectra'!$Q148))</f>
        <v>1.6142199326356122E-2</v>
      </c>
      <c r="X149">
        <f>X$2*EXP(- X$1 * ($B149*_c+'Input spectra'!$Q148))</f>
        <v>1.593349715264681E-2</v>
      </c>
      <c r="Y149">
        <f>Y$2*EXP(- Y$1 * ($B149*_c+'Input spectra'!$Q148))</f>
        <v>1.572633078627371E-2</v>
      </c>
      <c r="Z149">
        <f>Z$2*EXP(- Z$1 * ($B149*_c+'Input spectra'!$Q148))</f>
        <v>1.5520690700192881E-2</v>
      </c>
      <c r="AA149">
        <f>AA$2*EXP(- AA$1 * ($B149*_c+'Input spectra'!$Q148))</f>
        <v>1.531656742169913E-2</v>
      </c>
      <c r="AB149">
        <f>AB$2*EXP(- AB$1 * ($B149*_c+'Input spectra'!$Q148))</f>
        <v>1.5113951532131209E-2</v>
      </c>
      <c r="AC149">
        <f>AC$2*EXP(- AC$1 * ($B149*_c+'Input spectra'!$Q148))</f>
        <v>1.4912833666578569E-2</v>
      </c>
      <c r="AD149">
        <f>AD$2*EXP(- AD$1 * ($B149*_c+'Input spectra'!$Q148))</f>
        <v>1.471320451358969E-2</v>
      </c>
      <c r="AE149">
        <f>AE$2*EXP(- AE$1 * ($B149*_c+'Input spectra'!$Q148))</f>
        <v>1.4515054814881901E-2</v>
      </c>
      <c r="AF149">
        <f>AF$2*EXP(- AF$1 * ($B149*_c+'Input spectra'!$Q148))</f>
        <v>1.4318375365052729E-2</v>
      </c>
      <c r="AG149">
        <f>AG$2*EXP(- AG$1 * ($B149*_c+'Input spectra'!$Q148))</f>
        <v>1.4123157011292794E-2</v>
      </c>
      <c r="AH149">
        <f>AH$2*EXP(- AH$1 * ($B149*_c+'Input spectra'!$Q148))</f>
        <v>1.3929390653100173E-2</v>
      </c>
      <c r="AI149">
        <f>AI$2*EXP(- AI$1 * ($B149*_c+'Input spectra'!$Q148))</f>
        <v>1.373706724199629E-2</v>
      </c>
      <c r="AJ149">
        <f>AJ$2*EXP(- AJ$1 * ($B149*_c+'Input spectra'!$Q148))</f>
        <v>1.354617778124328E-2</v>
      </c>
      <c r="AK149">
        <f>AK$2*EXP(- AK$1 * ($B149*_c+'Input spectra'!$Q148))</f>
        <v>1.3356713325562852E-2</v>
      </c>
      <c r="AL149">
        <f>AL$2*EXP(- AL$1 * ($B149*_c+'Input spectra'!$Q148))</f>
        <v>1.3168664980856623E-2</v>
      </c>
      <c r="AM149">
        <f>AM$2*EXP(- AM$1 * ($B149*_c+'Input spectra'!$Q148))</f>
        <v>1.2982023903927916E-2</v>
      </c>
      <c r="AN149">
        <f>AN$2*EXP(- AN$1 * ($B149*_c+'Input spectra'!$Q148))</f>
        <v>1.2796781302205032E-2</v>
      </c>
      <c r="AO149">
        <f>AO$2*EXP(- AO$1 * ($B149*_c+'Input spectra'!$Q148))</f>
        <v>1.2612928433465967E-2</v>
      </c>
      <c r="AP149">
        <f>AP$2*EXP(- AP$1 * ($B149*_c+'Input spectra'!$Q148))</f>
        <v>1.2430456605564568E-2</v>
      </c>
      <c r="AQ149">
        <f>AQ$2*EXP(- AQ$1 * ($B149*_c+'Input spectra'!$Q148))</f>
        <v>1.2249357176158155E-2</v>
      </c>
      <c r="AR149">
        <f>AR$2*EXP(- AR$1 * ($B149*_c+'Input spectra'!$Q148))</f>
        <v>1.2069621552436554E-2</v>
      </c>
      <c r="AS149">
        <f>AS$2*EXP(- AS$1 * ($B149*_c+'Input spectra'!$Q148))</f>
        <v>1.1891241190852535E-2</v>
      </c>
      <c r="AT149">
        <f>AT$2*EXP(- AT$1 * ($B149*_c+'Input spectra'!$Q148))</f>
        <v>1.1714207596853734E-2</v>
      </c>
      <c r="AU149">
        <f>AU$2*EXP(- AU$1 * ($B149*_c+'Input spectra'!$Q148))</f>
        <v>1.1538512324615904E-2</v>
      </c>
      <c r="AV149">
        <f>AV$2*EXP(- AV$1 * ($B149*_c+'Input spectra'!$Q148))</f>
        <v>1.1364146976777626E-2</v>
      </c>
      <c r="AW149">
        <f>AW$2*EXP(- AW$1 * ($B149*_c+'Input spectra'!$Q148))</f>
        <v>1.0102171135764766E-2</v>
      </c>
      <c r="AX149">
        <f>AX$2*EXP(- AX$1 * ($B149*_c+'Input spectra'!$Q148))</f>
        <v>8.6322257100207005E-3</v>
      </c>
      <c r="AY149">
        <f>AY$2*EXP(- AY$1 * ($B149*_c+'Input spectra'!$Q148))</f>
        <v>7.7708031707493944E-3</v>
      </c>
      <c r="AZ149">
        <f>AZ$2*EXP(- AZ$1 * ($B149*_c+'Input spectra'!$Q148))</f>
        <v>7.1183742484772191E-3</v>
      </c>
      <c r="BA149">
        <f>BA$2*EXP(- BA$1 * ($B149*_c+'Input spectra'!$Q148))</f>
        <v>6.5853181165399259E-3</v>
      </c>
      <c r="BB149">
        <f>BB$2*EXP(- BB$1 * ($B149*_c+'Input spectra'!$Q148))</f>
        <v>6.1327912238496752E-3</v>
      </c>
      <c r="BC149">
        <f>BC$2*EXP(- BC$1 * ($B149*_c+'Input spectra'!$Q148))</f>
        <v>5.7395118543103968E-3</v>
      </c>
      <c r="BD149">
        <f>BD$2*EXP(- BD$1 * ($B149*_c+'Input spectra'!$Q148))</f>
        <v>5.3922143457799335E-3</v>
      </c>
      <c r="BE149">
        <f>BE$2*EXP(- BE$1 * ($B149*_c+'Input spectra'!$Q148))</f>
        <v>5.0819175728891294E-3</v>
      </c>
      <c r="BF149">
        <f>BF$2*EXP(- BF$1 * ($B149*_c+'Input spectra'!$Q148))</f>
        <v>4.8021811476722217E-3</v>
      </c>
      <c r="BG149">
        <f>BG$2*EXP(- BG$1 * ($B149*_c+'Input spectra'!$Q148))</f>
        <v>4.5481871331068124E-3</v>
      </c>
      <c r="BH149">
        <f>BH$2*EXP(- BH$1 * ($B149*_c+'Input spectra'!$Q148))</f>
        <v>4.3162128523299226E-3</v>
      </c>
      <c r="BI149">
        <f>BI$2*EXP(- BI$1 * ($B149*_c+'Input spectra'!$Q148))</f>
        <v>4.1033076837195684E-3</v>
      </c>
      <c r="BJ149">
        <f>BJ$2*EXP(- BJ$1 * ($B149*_c+'Input spectra'!$Q148))</f>
        <v>3.9070843916708736E-3</v>
      </c>
      <c r="BK149">
        <f>BK$2*EXP(- BK$1 * ($B149*_c+'Input spectra'!$Q148))</f>
        <v>3.7255786453983621E-3</v>
      </c>
      <c r="BL149">
        <f>BL$2*EXP(- BL$1 * ($B149*_c+'Input spectra'!$Q148))</f>
        <v>3.5571511167919725E-3</v>
      </c>
      <c r="BM149">
        <f>BM$2*EXP(- BM$1 * ($B149*_c+'Input spectra'!$Q148))</f>
        <v>3.4004172423140449E-3</v>
      </c>
      <c r="BN149">
        <f>BN$2*EXP(- BN$1 * ($B149*_c+'Input spectra'!$Q148))</f>
        <v>3.254195571526178E-3</v>
      </c>
      <c r="BO149">
        <f>BO$2*EXP(- BO$1 * ($B149*_c+'Input spectra'!$Q148))</f>
        <v>3.1174689673824961E-3</v>
      </c>
      <c r="BP149">
        <f>BP$2*EXP(- BP$1 * ($B149*_c+'Input spectra'!$Q148))</f>
        <v>2.9893549168319503E-3</v>
      </c>
      <c r="BQ149">
        <f>BQ$2*EXP(- BQ$1 * ($B149*_c+'Input spectra'!$Q148))</f>
        <v>2.8690824415834176E-3</v>
      </c>
      <c r="BR149">
        <f>BR$2*EXP(- BR$1 * ($B149*_c+'Input spectra'!$Q148))</f>
        <v>2.7559738831264861E-3</v>
      </c>
      <c r="BS149">
        <f>BS$2*EXP(- BS$1 * ($B149*_c+'Input spectra'!$Q148))</f>
        <v>2.6494303492555649E-3</v>
      </c>
      <c r="BT149">
        <f>BT$2*EXP(- BT$1 * ($B149*_c+'Input spectra'!$Q148))</f>
        <v>2.5489199532602955E-3</v>
      </c>
      <c r="BU149">
        <f>BU$2*EXP(- BU$1 * ($B149*_c+'Input spectra'!$Q148))</f>
        <v>2.4539682124248004E-3</v>
      </c>
      <c r="BV149">
        <f>BV$2*EXP(- BV$1 * ($B149*_c+'Input spectra'!$Q148))</f>
        <v>2.364150136846687E-3</v>
      </c>
      <c r="BW149">
        <f>BW$2*EXP(- BW$1 * ($B149*_c+'Input spectra'!$Q148))</f>
        <v>2.27908365633369E-3</v>
      </c>
      <c r="BX149">
        <f>BX$2*EXP(- BX$1 * ($B149*_c+'Input spectra'!$Q148))</f>
        <v>2.1984241173807419E-3</v>
      </c>
      <c r="BY149">
        <f>BY$2*EXP(- BY$1 * ($B149*_c+'Input spectra'!$Q148))</f>
        <v>2.1218596439057796E-3</v>
      </c>
      <c r="BZ149">
        <f>BZ$2*EXP(- BZ$1 * ($B149*_c+'Input spectra'!$Q148))</f>
        <v>2.0491072011762038E-3</v>
      </c>
      <c r="CA149">
        <f>CA$2*EXP(- CA$1 * ($B149*_c+'Input spectra'!$Q148))</f>
        <v>1.9799092367152153E-3</v>
      </c>
      <c r="CB149">
        <f>CB$2*EXP(- CB$1 * ($B149*_c+'Input spectra'!$Q148))</f>
        <v>1.9140307980678138E-3</v>
      </c>
      <c r="CC149">
        <f>CC$2*EXP(- CC$1 * ($B149*_c+'Input spectra'!$Q148))</f>
        <v>1.8512570473257115E-3</v>
      </c>
      <c r="CD149">
        <f>CD$2*EXP(- CD$1 * ($B149*_c+'Input spectra'!$Q148))</f>
        <v>1.791391107820009E-3</v>
      </c>
      <c r="CE149">
        <f>CE$2*EXP(- CE$1 * ($B149*_c+'Input spectra'!$Q148))</f>
        <v>1.7342521905141092E-3</v>
      </c>
      <c r="CF149">
        <f>CF$2*EXP(- CF$1 * ($B149*_c+'Input spectra'!$Q148))</f>
        <v>1.679673957185532E-3</v>
      </c>
      <c r="CG149">
        <f>CG$2*EXP(- CG$1 * ($B149*_c+'Input spectra'!$Q148))</f>
        <v>1.6275030850766931E-3</v>
      </c>
      <c r="CH149">
        <f>CH$2*EXP(- CH$1 * ($B149*_c+'Input spectra'!$Q148))</f>
        <v>1.5775980037692472E-3</v>
      </c>
      <c r="CI149">
        <f>CI$2*EXP(- CI$1 * ($B149*_c+'Input spectra'!$Q148))</f>
        <v>1.5298277799308398E-3</v>
      </c>
      <c r="CJ149">
        <f>CJ$2*EXP(- CJ$1 * ($B149*_c+'Input spectra'!$Q148))</f>
        <v>1.4840711295516004E-3</v>
      </c>
      <c r="CK149">
        <f>CK$2*EXP(- CK$1 * ($B149*_c+'Input spectra'!$Q148))</f>
        <v>1.4402155405251547E-3</v>
      </c>
      <c r="CL149">
        <f>CL$2*EXP(- CL$1 * ($B149*_c+'Input spectra'!$Q148))</f>
        <v>1.3981564910849867E-3</v>
      </c>
      <c r="CM149">
        <f>CM$2*EXP(- CM$1 * ($B149*_c+'Input spectra'!$Q148))</f>
        <v>1.3577967517977914E-3</v>
      </c>
      <c r="CN149">
        <f>CN$2*EXP(- CN$1 * ($B149*_c+'Input spectra'!$Q148))</f>
        <v>1.3190457606316972E-3</v>
      </c>
      <c r="CO149">
        <f>CO$2*EXP(- CO$1 * ($B149*_c+'Input spectra'!$Q148))</f>
        <v>1.2818190621301736E-3</v>
      </c>
      <c r="CP149">
        <f>CP$2*EXP(- CP$1 * ($B149*_c+'Input spectra'!$Q148))</f>
        <v>1.2460378029885114E-3</v>
      </c>
      <c r="CQ149">
        <f>CQ$2*EXP(- CQ$1 * ($B149*_c+'Input spectra'!$Q148))</f>
        <v>8.0223265957338012E-4</v>
      </c>
      <c r="CR149">
        <f>CR$2*EXP(- CR$1 * ($B149*_c+'Input spectra'!$Q148))</f>
        <v>5.210545912906503E-4</v>
      </c>
      <c r="CS149">
        <f>CS$2*EXP(- CS$1 * ($B149*_c+'Input spectra'!$Q148))</f>
        <v>3.6084479760245319E-4</v>
      </c>
      <c r="CT149">
        <f>CT$2*EXP(- CT$1 * ($B149*_c+'Input spectra'!$Q148))</f>
        <v>2.5102103181354668E-4</v>
      </c>
      <c r="CU149">
        <f>CU$2*EXP(- CU$1 * ($B149*_c+'Input spectra'!$Q148))</f>
        <v>1.7139620399577875E-4</v>
      </c>
      <c r="CV149">
        <f>CV$2*EXP(- CV$1 * ($B149*_c+'Input spectra'!$Q148))</f>
        <v>1.1266560186816023E-4</v>
      </c>
      <c r="CW149">
        <f>CW$2*EXP(- CW$1 * ($B149*_c+'Input spectra'!$Q148))</f>
        <v>6.9577586256402949E-5</v>
      </c>
      <c r="CX149">
        <f>CX$2*EXP(- CX$1 * ($B149*_c+'Input spectra'!$Q148))</f>
        <v>3.8798353835655366E-5</v>
      </c>
      <c r="CY149">
        <f>CY$2*EXP(- CY$1 * ($B149*_c+'Input spectra'!$Q148))</f>
        <v>1.8040521462585386E-5</v>
      </c>
      <c r="CZ149">
        <f>CZ$2*EXP(- CZ$1 * ($B149*_c+'Input spectra'!$Q148))</f>
        <v>5.6452628124766146E-6</v>
      </c>
      <c r="DA149">
        <f>DA$2*EXP(- DA$1 * ($B149*_c+'Input spectra'!$Q148))</f>
        <v>3.5858853831729142E-7</v>
      </c>
      <c r="DB149">
        <f>DB$2*EXP(- DB$1 * ($B149*_c+'Input spectra'!$Q148))</f>
        <v>0</v>
      </c>
      <c r="DC149">
        <f>DC$2*EXP(- DC$1 * ($B149*_c+'Input spectra'!$Q148))</f>
        <v>0</v>
      </c>
      <c r="DD149">
        <f>DD$2*EXP(- DD$1 * ($B149*_c+'Input spectra'!$Q148))</f>
        <v>0</v>
      </c>
      <c r="DE149">
        <f>DE$2*EXP(- DE$1 * ($B149*_c+'Input spectra'!$Q148))</f>
        <v>0</v>
      </c>
      <c r="DF149">
        <f>DF$2*EXP(- DF$1 * ($B149*_c+'Input spectra'!$Q148))</f>
        <v>0</v>
      </c>
      <c r="DG149">
        <f>DG$2*EXP(- DG$1 * ($B149*_c+'Input spectra'!$Q148))</f>
        <v>0</v>
      </c>
      <c r="DH149">
        <f>DH$2*EXP(- DH$1 * ($B149*_c+'Input spectra'!$Q148))</f>
        <v>0</v>
      </c>
      <c r="DI149">
        <f>DI$2*EXP(- DI$1 * ($B149*_c+'Input spectra'!$Q148))</f>
        <v>0</v>
      </c>
      <c r="DJ149">
        <f>DJ$2*EXP(- DJ$1 * ($B149*_c+'Input spectra'!$Q148))</f>
        <v>0</v>
      </c>
      <c r="DK149">
        <f>DK$2*EXP(- DK$1 * ($B149*_c+'Input spectra'!$Q148))</f>
        <v>0</v>
      </c>
      <c r="DL149">
        <f>DL$2*EXP(- DL$1 * ($B149*_c+'Input spectra'!$Q148))</f>
        <v>0</v>
      </c>
      <c r="DM149">
        <f>DM$2*EXP(- DM$1 * ($B149*_c+'Input spectra'!$Q148))</f>
        <v>0</v>
      </c>
      <c r="DN149">
        <f>DN$2*EXP(- DN$1 * ($B149*_c+'Input spectra'!$Q148))</f>
        <v>0</v>
      </c>
      <c r="DO149">
        <f>DO$2*EXP(- DO$1 * ($B149*_c+'Input spectra'!$Q148))</f>
        <v>0</v>
      </c>
      <c r="DP149">
        <f>DP$2*EXP(- DP$1 * ($B149*_c+'Input spectra'!$Q148))</f>
        <v>0</v>
      </c>
      <c r="DQ149">
        <f>DQ$2*EXP(- DQ$1 * ($B149*_c+'Input spectra'!$Q148))</f>
        <v>0</v>
      </c>
      <c r="DR149">
        <f>DR$2*EXP(- DR$1 * ($B149*_c+'Input spectra'!$Q148))</f>
        <v>0</v>
      </c>
      <c r="DS149">
        <f>DS$2*EXP(- DS$1 * ($B149*_c+'Input spectra'!$Q148))</f>
        <v>0</v>
      </c>
      <c r="DT149">
        <f>DT$2*EXP(- DT$1 * ($B149*_c+'Input spectra'!$Q148))</f>
        <v>0</v>
      </c>
      <c r="DU149">
        <f>DU$2*EXP(- DU$1 * ($B149*_c+'Input spectra'!$Q148))</f>
        <v>0</v>
      </c>
      <c r="DV149">
        <f>DV$2*EXP(- DV$1 * ($B149*_c+'Input spectra'!$Q148))</f>
        <v>0</v>
      </c>
      <c r="DW149">
        <f>DW$2*EXP(- DW$1 * ($B149*_c+'Input spectra'!$Q148))</f>
        <v>0</v>
      </c>
      <c r="DX149">
        <f>DX$2*EXP(- DX$1 * ($B149*_c+'Input spectra'!$Q148))</f>
        <v>0</v>
      </c>
      <c r="DY149">
        <f>DY$2*EXP(- DY$1 * ($B149*_c+'Input spectra'!$Q148))</f>
        <v>0</v>
      </c>
      <c r="DZ149">
        <f>DZ$2*EXP(- DZ$1 * ($B149*_c+'Input spectra'!$Q148))</f>
        <v>0</v>
      </c>
      <c r="EA149">
        <f>EA$2*EXP(- EA$1 * ($B149*_c+'Input spectra'!$Q148))</f>
        <v>0</v>
      </c>
      <c r="EB149">
        <f>EB$2*EXP(- EB$1 * ($B149*_c+'Input spectra'!$Q148))</f>
        <v>0</v>
      </c>
      <c r="EC149">
        <f>EC$2*EXP(- EC$1 * ($B149*_c+'Input spectra'!$Q148))</f>
        <v>0</v>
      </c>
      <c r="ED149">
        <f>ED$2*EXP(- ED$1 * ($B149*_c+'Input spectra'!$Q148))</f>
        <v>0</v>
      </c>
      <c r="EE149">
        <f>EE$2*EXP(- EE$1 * ($B149*_c+'Input spectra'!$Q148))</f>
        <v>0</v>
      </c>
      <c r="EF149">
        <f>EF$2*EXP(- EF$1 * ($B149*_c+'Input spectra'!$Q148))</f>
        <v>0</v>
      </c>
      <c r="EG149">
        <f>EG$2*EXP(- EG$1 * ($B149*_c+'Input spectra'!$Q148))</f>
        <v>0</v>
      </c>
      <c r="EH149">
        <f>EH$2*EXP(- EH$1 * ($B149*_c+'Input spectra'!$Q148))</f>
        <v>0</v>
      </c>
      <c r="EI149">
        <f>EI$2*EXP(- EI$1 * ($B149*_c+'Input spectra'!$Q148))</f>
        <v>0</v>
      </c>
      <c r="EJ149">
        <f>EJ$2*EXP(- EJ$1 * ($B149*_c+'Input spectra'!$Q148))</f>
        <v>0</v>
      </c>
      <c r="EK149">
        <f>EK$2*EXP(- EK$1 * ($B149*_c+'Input spectra'!$Q148))</f>
        <v>0</v>
      </c>
      <c r="EL149">
        <f>EL$2*EXP(- EL$1 * ($B149*_c+'Input spectra'!$Q148))</f>
        <v>0</v>
      </c>
      <c r="EM149">
        <f>EM$2*EXP(- EM$1 * ($B149*_c+'Input spectra'!$Q148))</f>
        <v>0</v>
      </c>
      <c r="EN149">
        <f>EN$2*EXP(- EN$1 * ($B149*_c+'Input spectra'!$Q148))</f>
        <v>0</v>
      </c>
      <c r="EO149">
        <f>EO$2*EXP(- EO$1 * ($B149*_c+'Input spectra'!$Q148))</f>
        <v>0</v>
      </c>
      <c r="EP149">
        <f>EP$2*EXP(- EP$1 * ($B149*_c+'Input spectra'!$Q148))</f>
        <v>0</v>
      </c>
      <c r="EQ149">
        <f>EQ$2*EXP(- EQ$1 * ($B149*_c+'Input spectra'!$Q148))</f>
        <v>0</v>
      </c>
      <c r="ER149">
        <f>ER$2*EXP(- ER$1 * ($B149*_c+'Input spectra'!$Q148))</f>
        <v>0</v>
      </c>
      <c r="ES149">
        <f>ES$2*EXP(- ES$1 * ($B149*_c+'Input spectra'!$Q148))</f>
        <v>0</v>
      </c>
      <c r="ET149">
        <f>ET$2*EXP(- ET$1 * ($B149*_c+'Input spectra'!$Q148))</f>
        <v>0</v>
      </c>
      <c r="EU149">
        <f>EU$2*EXP(- EU$1 * ($B149*_c+'Input spectra'!$Q148))</f>
        <v>0</v>
      </c>
      <c r="EV149">
        <f>EV$2*EXP(- EV$1 * ($B149*_c+'Input spectra'!$Q148))</f>
        <v>0</v>
      </c>
      <c r="EW149">
        <f>EW$2*EXP(- EW$1 * ($B149*_c+'Input spectra'!$Q148))</f>
        <v>0</v>
      </c>
      <c r="EY149">
        <f t="shared" si="2"/>
        <v>0.88097715205517024</v>
      </c>
      <c r="FB149">
        <f>(1-EXP(-(B149*_c+'Input spectra'!$Q148)*_t))/2</f>
        <v>1.1008616490658041E-2</v>
      </c>
      <c r="FC149">
        <f>LN(1-FB149)/(-(B149*_c+'Input spectra'!$Q148))</f>
        <v>0.24860857687689397</v>
      </c>
    </row>
    <row r="150" spans="1:159" x14ac:dyDescent="0.25">
      <c r="A150">
        <v>1015</v>
      </c>
      <c r="B150">
        <f>'Input spectra'!B149</f>
        <v>0</v>
      </c>
      <c r="C150">
        <f>C$2*EXP(- C$1 * ($B150*_c+'Input spectra'!$Q149))</f>
        <v>2.0653927966864227E-2</v>
      </c>
      <c r="D150">
        <f>D$2*EXP(- D$1 * ($B150*_c+'Input spectra'!$Q149))</f>
        <v>2.0412529808993374E-2</v>
      </c>
      <c r="E150">
        <f>E$2*EXP(- E$1 * ($B150*_c+'Input spectra'!$Q149))</f>
        <v>2.017286736063786E-2</v>
      </c>
      <c r="F150">
        <f>F$2*EXP(- F$1 * ($B150*_c+'Input spectra'!$Q149))</f>
        <v>1.9934929970819415E-2</v>
      </c>
      <c r="G150">
        <f>G$2*EXP(- G$1 * ($B150*_c+'Input spectra'!$Q149))</f>
        <v>1.9698707048908751E-2</v>
      </c>
      <c r="H150">
        <f>H$2*EXP(- H$1 * ($B150*_c+'Input spectra'!$Q149))</f>
        <v>1.9464188064299694E-2</v>
      </c>
      <c r="I150">
        <f>I$2*EXP(- I$1 * ($B150*_c+'Input spectra'!$Q149))</f>
        <v>1.9231362546085047E-2</v>
      </c>
      <c r="J150">
        <f>J$2*EXP(- J$1 * ($B150*_c+'Input spectra'!$Q149))</f>
        <v>1.9000220082734075E-2</v>
      </c>
      <c r="K150">
        <f>K$2*EXP(- K$1 * ($B150*_c+'Input spectra'!$Q149))</f>
        <v>1.8770750321771775E-2</v>
      </c>
      <c r="L150">
        <f>L$2*EXP(- L$1 * ($B150*_c+'Input spectra'!$Q149))</f>
        <v>1.8542942969459752E-2</v>
      </c>
      <c r="M150">
        <f>M$2*EXP(- M$1 * ($B150*_c+'Input spectra'!$Q149))</f>
        <v>1.8316787790478791E-2</v>
      </c>
      <c r="N150">
        <f>N$2*EXP(- N$1 * ($B150*_c+'Input spectra'!$Q149))</f>
        <v>1.8092274607613059E-2</v>
      </c>
      <c r="O150">
        <f>O$2*EXP(- O$1 * ($B150*_c+'Input spectra'!$Q149))</f>
        <v>1.7869393301436033E-2</v>
      </c>
      <c r="P150">
        <f>P$2*EXP(- P$1 * ($B150*_c+'Input spectra'!$Q149))</f>
        <v>1.7648133809997978E-2</v>
      </c>
      <c r="Q150">
        <f>Q$2*EXP(- Q$1 * ($B150*_c+'Input spectra'!$Q149))</f>
        <v>1.7428486128515139E-2</v>
      </c>
      <c r="R150">
        <f>R$2*EXP(- R$1 * ($B150*_c+'Input spectra'!$Q149))</f>
        <v>1.7210440309060493E-2</v>
      </c>
      <c r="S150">
        <f>S$2*EXP(- S$1 * ($B150*_c+'Input spectra'!$Q149))</f>
        <v>1.6993986460256197E-2</v>
      </c>
      <c r="T150">
        <f>T$2*EXP(- T$1 * ($B150*_c+'Input spectra'!$Q149))</f>
        <v>1.6779114746967552E-2</v>
      </c>
      <c r="U150">
        <f>U$2*EXP(- U$1 * ($B150*_c+'Input spectra'!$Q149))</f>
        <v>1.6565815389998659E-2</v>
      </c>
      <c r="V150">
        <f>V$2*EXP(- V$1 * ($B150*_c+'Input spectra'!$Q149))</f>
        <v>1.6354078665789619E-2</v>
      </c>
      <c r="W150">
        <f>W$2*EXP(- W$1 * ($B150*_c+'Input spectra'!$Q149))</f>
        <v>1.6143894906115314E-2</v>
      </c>
      <c r="X150">
        <f>X$2*EXP(- X$1 * ($B150*_c+'Input spectra'!$Q149))</f>
        <v>1.5935254497785798E-2</v>
      </c>
      <c r="Y150">
        <f>Y$2*EXP(- Y$1 * ($B150*_c+'Input spectra'!$Q149))</f>
        <v>1.5728147882348241E-2</v>
      </c>
      <c r="Z150">
        <f>Z$2*EXP(- Z$1 * ($B150*_c+'Input spectra'!$Q149))</f>
        <v>1.5522565555790414E-2</v>
      </c>
      <c r="AA150">
        <f>AA$2*EXP(- AA$1 * ($B150*_c+'Input spectra'!$Q149))</f>
        <v>1.5318498068245768E-2</v>
      </c>
      <c r="AB150">
        <f>AB$2*EXP(- AB$1 * ($B150*_c+'Input spectra'!$Q149))</f>
        <v>1.5115936023700038E-2</v>
      </c>
      <c r="AC150">
        <f>AC$2*EXP(- AC$1 * ($B150*_c+'Input spectra'!$Q149))</f>
        <v>1.4914870079699367E-2</v>
      </c>
      <c r="AD150">
        <f>AD$2*EXP(- AD$1 * ($B150*_c+'Input spectra'!$Q149))</f>
        <v>1.4715290947059992E-2</v>
      </c>
      <c r="AE150">
        <f>AE$2*EXP(- AE$1 * ($B150*_c+'Input spectra'!$Q149))</f>
        <v>1.4517189389579441E-2</v>
      </c>
      <c r="AF150">
        <f>AF$2*EXP(- AF$1 * ($B150*_c+'Input spectra'!$Q149))</f>
        <v>1.432055622374922E-2</v>
      </c>
      <c r="AG150">
        <f>AG$2*EXP(- AG$1 * ($B150*_c+'Input spectra'!$Q149))</f>
        <v>1.4125382318469054E-2</v>
      </c>
      <c r="AH150">
        <f>AH$2*EXP(- AH$1 * ($B150*_c+'Input spectra'!$Q149))</f>
        <v>1.3931658594762577E-2</v>
      </c>
      <c r="AI150">
        <f>AI$2*EXP(- AI$1 * ($B150*_c+'Input spectra'!$Q149))</f>
        <v>1.3739376025494559E-2</v>
      </c>
      <c r="AJ150">
        <f>AJ$2*EXP(- AJ$1 * ($B150*_c+'Input spectra'!$Q149))</f>
        <v>1.3548525635089563E-2</v>
      </c>
      <c r="AK150">
        <f>AK$2*EXP(- AK$1 * ($B150*_c+'Input spectra'!$Q149))</f>
        <v>1.3359098499252139E-2</v>
      </c>
      <c r="AL150">
        <f>AL$2*EXP(- AL$1 * ($B150*_c+'Input spectra'!$Q149))</f>
        <v>1.3171085744688438E-2</v>
      </c>
      <c r="AM150">
        <f>AM$2*EXP(- AM$1 * ($B150*_c+'Input spectra'!$Q149))</f>
        <v>1.2984478548829302E-2</v>
      </c>
      <c r="AN150">
        <f>AN$2*EXP(- AN$1 * ($B150*_c+'Input spectra'!$Q149))</f>
        <v>1.2799268139554829E-2</v>
      </c>
      <c r="AO150">
        <f>AO$2*EXP(- AO$1 * ($B150*_c+'Input spectra'!$Q149))</f>
        <v>1.2615445794920339E-2</v>
      </c>
      <c r="AP150">
        <f>AP$2*EXP(- AP$1 * ($B150*_c+'Input spectra'!$Q149))</f>
        <v>1.2433002842883819E-2</v>
      </c>
      <c r="AQ150">
        <f>AQ$2*EXP(- AQ$1 * ($B150*_c+'Input spectra'!$Q149))</f>
        <v>1.2251930661034784E-2</v>
      </c>
      <c r="AR150">
        <f>AR$2*EXP(- AR$1 * ($B150*_c+'Input spectra'!$Q149))</f>
        <v>1.207222067632456E-2</v>
      </c>
      <c r="AS150">
        <f>AS$2*EXP(- AS$1 * ($B150*_c+'Input spectra'!$Q149))</f>
        <v>1.1893864364797968E-2</v>
      </c>
      <c r="AT150">
        <f>AT$2*EXP(- AT$1 * ($B150*_c+'Input spectra'!$Q149))</f>
        <v>1.1716853251326469E-2</v>
      </c>
      <c r="AU150">
        <f>AU$2*EXP(- AU$1 * ($B150*_c+'Input spectra'!$Q149))</f>
        <v>1.1541178909342645E-2</v>
      </c>
      <c r="AV150">
        <f>AV$2*EXP(- AV$1 * ($B150*_c+'Input spectra'!$Q149))</f>
        <v>1.1366832960576119E-2</v>
      </c>
      <c r="AW150">
        <f>AW$2*EXP(- AW$1 * ($B150*_c+'Input spectra'!$Q149))</f>
        <v>1.0104611910653335E-2</v>
      </c>
      <c r="AX150">
        <f>AX$2*EXP(- AX$1 * ($B150*_c+'Input spectra'!$Q149))</f>
        <v>8.634356678173645E-3</v>
      </c>
      <c r="AY150">
        <f>AY$2*EXP(- AY$1 * ($B150*_c+'Input spectra'!$Q149))</f>
        <v>7.772762306818639E-3</v>
      </c>
      <c r="AZ150">
        <f>AZ$2*EXP(- AZ$1 * ($B150*_c+'Input spectra'!$Q149))</f>
        <v>7.1202062907570586E-3</v>
      </c>
      <c r="BA150">
        <f>BA$2*EXP(- BA$1 * ($B150*_c+'Input spectra'!$Q149))</f>
        <v>6.5870475605192807E-3</v>
      </c>
      <c r="BB150">
        <f>BB$2*EXP(- BB$1 * ($B150*_c+'Input spectra'!$Q149))</f>
        <v>6.1344340410156104E-3</v>
      </c>
      <c r="BC150">
        <f>BC$2*EXP(- BC$1 * ($B150*_c+'Input spectra'!$Q149))</f>
        <v>5.7410794725824893E-3</v>
      </c>
      <c r="BD150">
        <f>BD$2*EXP(- BD$1 * ($B150*_c+'Input spectra'!$Q149))</f>
        <v>5.3937154338509008E-3</v>
      </c>
      <c r="BE150">
        <f>BE$2*EXP(- BE$1 * ($B150*_c+'Input spectra'!$Q149))</f>
        <v>5.0833589767250633E-3</v>
      </c>
      <c r="BF150">
        <f>BF$2*EXP(- BF$1 * ($B150*_c+'Input spectra'!$Q149))</f>
        <v>4.8035684357864983E-3</v>
      </c>
      <c r="BG150">
        <f>BG$2*EXP(- BG$1 * ($B150*_c+'Input spectra'!$Q149))</f>
        <v>4.5495249384622464E-3</v>
      </c>
      <c r="BH150">
        <f>BH$2*EXP(- BH$1 * ($B150*_c+'Input spectra'!$Q149))</f>
        <v>4.3175050990176241E-3</v>
      </c>
      <c r="BI150">
        <f>BI$2*EXP(- BI$1 * ($B150*_c+'Input spectra'!$Q149))</f>
        <v>4.1045577439418387E-3</v>
      </c>
      <c r="BJ150">
        <f>BJ$2*EXP(- BJ$1 * ($B150*_c+'Input spectra'!$Q149))</f>
        <v>3.9082951983357862E-3</v>
      </c>
      <c r="BK150">
        <f>BK$2*EXP(- BK$1 * ($B150*_c+'Input spectra'!$Q149))</f>
        <v>3.7267527752387558E-3</v>
      </c>
      <c r="BL150">
        <f>BL$2*EXP(- BL$1 * ($B150*_c+'Input spectra'!$Q149))</f>
        <v>3.5582908532236848E-3</v>
      </c>
      <c r="BM150">
        <f>BM$2*EXP(- BM$1 * ($B150*_c+'Input spectra'!$Q149))</f>
        <v>3.4015246239567326E-3</v>
      </c>
      <c r="BN150">
        <f>BN$2*EXP(- BN$1 * ($B150*_c+'Input spectra'!$Q149))</f>
        <v>3.2552724303234566E-3</v>
      </c>
      <c r="BO150">
        <f>BO$2*EXP(- BO$1 * ($B150*_c+'Input spectra'!$Q149))</f>
        <v>3.1185169590137616E-3</v>
      </c>
      <c r="BP150">
        <f>BP$2*EXP(- BP$1 * ($B150*_c+'Input spectra'!$Q149))</f>
        <v>2.9903755453034022E-3</v>
      </c>
      <c r="BQ150">
        <f>BQ$2*EXP(- BQ$1 * ($B150*_c+'Input spectra'!$Q149))</f>
        <v>2.8700770793506172E-3</v>
      </c>
      <c r="BR150">
        <f>BR$2*EXP(- BR$1 * ($B150*_c+'Input spectra'!$Q149))</f>
        <v>2.7569437877360847E-3</v>
      </c>
      <c r="BS150">
        <f>BS$2*EXP(- BS$1 * ($B150*_c+'Input spectra'!$Q149))</f>
        <v>2.650376677239909E-3</v>
      </c>
      <c r="BT150">
        <f>BT$2*EXP(- BT$1 * ($B150*_c+'Input spectra'!$Q149))</f>
        <v>2.5498437718383484E-3</v>
      </c>
      <c r="BU150">
        <f>BU$2*EXP(- BU$1 * ($B150*_c+'Input spectra'!$Q149))</f>
        <v>2.4548705094326602E-3</v>
      </c>
      <c r="BV150">
        <f>BV$2*EXP(- BV$1 * ($B150*_c+'Input spectra'!$Q149))</f>
        <v>2.3650318292254427E-3</v>
      </c>
      <c r="BW150">
        <f>BW$2*EXP(- BW$1 * ($B150*_c+'Input spectra'!$Q149))</f>
        <v>2.2799455974313325E-3</v>
      </c>
      <c r="BX150">
        <f>BX$2*EXP(- BX$1 * ($B150*_c+'Input spectra'!$Q149))</f>
        <v>2.1992671032712635E-3</v>
      </c>
      <c r="BY150">
        <f>BY$2*EXP(- BY$1 * ($B150*_c+'Input spectra'!$Q149))</f>
        <v>2.1226844188877623E-3</v>
      </c>
      <c r="BZ150">
        <f>BZ$2*EXP(- BZ$1 * ($B150*_c+'Input spectra'!$Q149))</f>
        <v>2.0499144625816929E-3</v>
      </c>
      <c r="CA150">
        <f>CA$2*EXP(- CA$1 * ($B150*_c+'Input spectra'!$Q149))</f>
        <v>1.9806996391351561E-3</v>
      </c>
      <c r="CB150">
        <f>CB$2*EXP(- CB$1 * ($B150*_c+'Input spectra'!$Q149))</f>
        <v>1.9148049570810431E-3</v>
      </c>
      <c r="CC150">
        <f>CC$2*EXP(- CC$1 * ($B150*_c+'Input spectra'!$Q149))</f>
        <v>1.8520155428032221E-3</v>
      </c>
      <c r="CD150">
        <f>CD$2*EXP(- CD$1 * ($B150*_c+'Input spectra'!$Q149))</f>
        <v>1.7921344868639816E-3</v>
      </c>
      <c r="CE150">
        <f>CE$2*EXP(- CE$1 * ($B150*_c+'Input spectra'!$Q149))</f>
        <v>1.7349809700813808E-3</v>
      </c>
      <c r="CF150">
        <f>CF$2*EXP(- CF$1 * ($B150*_c+'Input spectra'!$Q149))</f>
        <v>1.6803886264371948E-3</v>
      </c>
      <c r="CG150">
        <f>CG$2*EXP(- CG$1 * ($B150*_c+'Input spectra'!$Q149))</f>
        <v>1.6282041074890082E-3</v>
      </c>
      <c r="CH150">
        <f>CH$2*EXP(- CH$1 * ($B150*_c+'Input spectra'!$Q149))</f>
        <v>1.5782858190357208E-3</v>
      </c>
      <c r="CI150">
        <f>CI$2*EXP(- CI$1 * ($B150*_c+'Input spectra'!$Q149))</f>
        <v>1.530502805680897E-3</v>
      </c>
      <c r="CJ150">
        <f>CJ$2*EXP(- CJ$1 * ($B150*_c+'Input spectra'!$Q149))</f>
        <v>1.4847337629076242E-3</v>
      </c>
      <c r="CK150">
        <f>CK$2*EXP(- CK$1 * ($B150*_c+'Input spectra'!$Q149))</f>
        <v>1.4408661595166075E-3</v>
      </c>
      <c r="CL150">
        <f>CL$2*EXP(- CL$1 * ($B150*_c+'Input spectra'!$Q149))</f>
        <v>1.3987954559357622E-3</v>
      </c>
      <c r="CM150">
        <f>CM$2*EXP(- CM$1 * ($B150*_c+'Input spectra'!$Q149))</f>
        <v>1.3584244061007884E-3</v>
      </c>
      <c r="CN150">
        <f>CN$2*EXP(- CN$1 * ($B150*_c+'Input spectra'!$Q149))</f>
        <v>1.3196624324227745E-3</v>
      </c>
      <c r="CO150">
        <f>CO$2*EXP(- CO$1 * ($B150*_c+'Input spectra'!$Q149))</f>
        <v>1.2824250648720986E-3</v>
      </c>
      <c r="CP150">
        <f>CP$2*EXP(- CP$1 * ($B150*_c+'Input spectra'!$Q149))</f>
        <v>1.2466334364741845E-3</v>
      </c>
      <c r="CQ150">
        <f>CQ$2*EXP(- CQ$1 * ($B150*_c+'Input spectra'!$Q149))</f>
        <v>8.0262035957320973E-4</v>
      </c>
      <c r="CR150">
        <f>CR$2*EXP(- CR$1 * ($B150*_c+'Input spectra'!$Q149))</f>
        <v>5.2130914237479887E-4</v>
      </c>
      <c r="CS150">
        <f>CS$2*EXP(- CS$1 * ($B150*_c+'Input spectra'!$Q149))</f>
        <v>3.6102297730020014E-4</v>
      </c>
      <c r="CT150">
        <f>CT$2*EXP(- CT$1 * ($B150*_c+'Input spectra'!$Q149))</f>
        <v>2.5114630114859916E-4</v>
      </c>
      <c r="CU150">
        <f>CU$2*EXP(- CU$1 * ($B150*_c+'Input spectra'!$Q149))</f>
        <v>1.7148263799922941E-4</v>
      </c>
      <c r="CV150">
        <f>CV$2*EXP(- CV$1 * ($B150*_c+'Input spectra'!$Q149))</f>
        <v>1.1272301039634826E-4</v>
      </c>
      <c r="CW150">
        <f>CW$2*EXP(- CW$1 * ($B150*_c+'Input spectra'!$Q149))</f>
        <v>6.9613404964028239E-5</v>
      </c>
      <c r="CX150">
        <f>CX$2*EXP(- CX$1 * ($B150*_c+'Input spectra'!$Q149))</f>
        <v>3.8818531184960478E-5</v>
      </c>
      <c r="CY150">
        <f>CY$2*EXP(- CY$1 * ($B150*_c+'Input spectra'!$Q149))</f>
        <v>1.8049998352714415E-5</v>
      </c>
      <c r="CZ150">
        <f>CZ$2*EXP(- CZ$1 * ($B150*_c+'Input spectra'!$Q149))</f>
        <v>5.6482579960022026E-6</v>
      </c>
      <c r="DA150">
        <f>DA$2*EXP(- DA$1 * ($B150*_c+'Input spectra'!$Q149))</f>
        <v>3.5878067735692625E-7</v>
      </c>
      <c r="DB150">
        <f>DB$2*EXP(- DB$1 * ($B150*_c+'Input spectra'!$Q149))</f>
        <v>0</v>
      </c>
      <c r="DC150">
        <f>DC$2*EXP(- DC$1 * ($B150*_c+'Input spectra'!$Q149))</f>
        <v>0</v>
      </c>
      <c r="DD150">
        <f>DD$2*EXP(- DD$1 * ($B150*_c+'Input spectra'!$Q149))</f>
        <v>0</v>
      </c>
      <c r="DE150">
        <f>DE$2*EXP(- DE$1 * ($B150*_c+'Input spectra'!$Q149))</f>
        <v>0</v>
      </c>
      <c r="DF150">
        <f>DF$2*EXP(- DF$1 * ($B150*_c+'Input spectra'!$Q149))</f>
        <v>0</v>
      </c>
      <c r="DG150">
        <f>DG$2*EXP(- DG$1 * ($B150*_c+'Input spectra'!$Q149))</f>
        <v>0</v>
      </c>
      <c r="DH150">
        <f>DH$2*EXP(- DH$1 * ($B150*_c+'Input spectra'!$Q149))</f>
        <v>0</v>
      </c>
      <c r="DI150">
        <f>DI$2*EXP(- DI$1 * ($B150*_c+'Input spectra'!$Q149))</f>
        <v>0</v>
      </c>
      <c r="DJ150">
        <f>DJ$2*EXP(- DJ$1 * ($B150*_c+'Input spectra'!$Q149))</f>
        <v>0</v>
      </c>
      <c r="DK150">
        <f>DK$2*EXP(- DK$1 * ($B150*_c+'Input spectra'!$Q149))</f>
        <v>0</v>
      </c>
      <c r="DL150">
        <f>DL$2*EXP(- DL$1 * ($B150*_c+'Input spectra'!$Q149))</f>
        <v>0</v>
      </c>
      <c r="DM150">
        <f>DM$2*EXP(- DM$1 * ($B150*_c+'Input spectra'!$Q149))</f>
        <v>0</v>
      </c>
      <c r="DN150">
        <f>DN$2*EXP(- DN$1 * ($B150*_c+'Input spectra'!$Q149))</f>
        <v>0</v>
      </c>
      <c r="DO150">
        <f>DO$2*EXP(- DO$1 * ($B150*_c+'Input spectra'!$Q149))</f>
        <v>0</v>
      </c>
      <c r="DP150">
        <f>DP$2*EXP(- DP$1 * ($B150*_c+'Input spectra'!$Q149))</f>
        <v>0</v>
      </c>
      <c r="DQ150">
        <f>DQ$2*EXP(- DQ$1 * ($B150*_c+'Input spectra'!$Q149))</f>
        <v>0</v>
      </c>
      <c r="DR150">
        <f>DR$2*EXP(- DR$1 * ($B150*_c+'Input spectra'!$Q149))</f>
        <v>0</v>
      </c>
      <c r="DS150">
        <f>DS$2*EXP(- DS$1 * ($B150*_c+'Input spectra'!$Q149))</f>
        <v>0</v>
      </c>
      <c r="DT150">
        <f>DT$2*EXP(- DT$1 * ($B150*_c+'Input spectra'!$Q149))</f>
        <v>0</v>
      </c>
      <c r="DU150">
        <f>DU$2*EXP(- DU$1 * ($B150*_c+'Input spectra'!$Q149))</f>
        <v>0</v>
      </c>
      <c r="DV150">
        <f>DV$2*EXP(- DV$1 * ($B150*_c+'Input spectra'!$Q149))</f>
        <v>0</v>
      </c>
      <c r="DW150">
        <f>DW$2*EXP(- DW$1 * ($B150*_c+'Input spectra'!$Q149))</f>
        <v>0</v>
      </c>
      <c r="DX150">
        <f>DX$2*EXP(- DX$1 * ($B150*_c+'Input spectra'!$Q149))</f>
        <v>0</v>
      </c>
      <c r="DY150">
        <f>DY$2*EXP(- DY$1 * ($B150*_c+'Input spectra'!$Q149))</f>
        <v>0</v>
      </c>
      <c r="DZ150">
        <f>DZ$2*EXP(- DZ$1 * ($B150*_c+'Input spectra'!$Q149))</f>
        <v>0</v>
      </c>
      <c r="EA150">
        <f>EA$2*EXP(- EA$1 * ($B150*_c+'Input spectra'!$Q149))</f>
        <v>0</v>
      </c>
      <c r="EB150">
        <f>EB$2*EXP(- EB$1 * ($B150*_c+'Input spectra'!$Q149))</f>
        <v>0</v>
      </c>
      <c r="EC150">
        <f>EC$2*EXP(- EC$1 * ($B150*_c+'Input spectra'!$Q149))</f>
        <v>0</v>
      </c>
      <c r="ED150">
        <f>ED$2*EXP(- ED$1 * ($B150*_c+'Input spectra'!$Q149))</f>
        <v>0</v>
      </c>
      <c r="EE150">
        <f>EE$2*EXP(- EE$1 * ($B150*_c+'Input spectra'!$Q149))</f>
        <v>0</v>
      </c>
      <c r="EF150">
        <f>EF$2*EXP(- EF$1 * ($B150*_c+'Input spectra'!$Q149))</f>
        <v>0</v>
      </c>
      <c r="EG150">
        <f>EG$2*EXP(- EG$1 * ($B150*_c+'Input spectra'!$Q149))</f>
        <v>0</v>
      </c>
      <c r="EH150">
        <f>EH$2*EXP(- EH$1 * ($B150*_c+'Input spectra'!$Q149))</f>
        <v>0</v>
      </c>
      <c r="EI150">
        <f>EI$2*EXP(- EI$1 * ($B150*_c+'Input spectra'!$Q149))</f>
        <v>0</v>
      </c>
      <c r="EJ150">
        <f>EJ$2*EXP(- EJ$1 * ($B150*_c+'Input spectra'!$Q149))</f>
        <v>0</v>
      </c>
      <c r="EK150">
        <f>EK$2*EXP(- EK$1 * ($B150*_c+'Input spectra'!$Q149))</f>
        <v>0</v>
      </c>
      <c r="EL150">
        <f>EL$2*EXP(- EL$1 * ($B150*_c+'Input spectra'!$Q149))</f>
        <v>0</v>
      </c>
      <c r="EM150">
        <f>EM$2*EXP(- EM$1 * ($B150*_c+'Input spectra'!$Q149))</f>
        <v>0</v>
      </c>
      <c r="EN150">
        <f>EN$2*EXP(- EN$1 * ($B150*_c+'Input spectra'!$Q149))</f>
        <v>0</v>
      </c>
      <c r="EO150">
        <f>EO$2*EXP(- EO$1 * ($B150*_c+'Input spectra'!$Q149))</f>
        <v>0</v>
      </c>
      <c r="EP150">
        <f>EP$2*EXP(- EP$1 * ($B150*_c+'Input spectra'!$Q149))</f>
        <v>0</v>
      </c>
      <c r="EQ150">
        <f>EQ$2*EXP(- EQ$1 * ($B150*_c+'Input spectra'!$Q149))</f>
        <v>0</v>
      </c>
      <c r="ER150">
        <f>ER$2*EXP(- ER$1 * ($B150*_c+'Input spectra'!$Q149))</f>
        <v>0</v>
      </c>
      <c r="ES150">
        <f>ES$2*EXP(- ES$1 * ($B150*_c+'Input spectra'!$Q149))</f>
        <v>0</v>
      </c>
      <c r="ET150">
        <f>ET$2*EXP(- ET$1 * ($B150*_c+'Input spectra'!$Q149))</f>
        <v>0</v>
      </c>
      <c r="EU150">
        <f>EU$2*EXP(- EU$1 * ($B150*_c+'Input spectra'!$Q149))</f>
        <v>0</v>
      </c>
      <c r="EV150">
        <f>EV$2*EXP(- EV$1 * ($B150*_c+'Input spectra'!$Q149))</f>
        <v>0</v>
      </c>
      <c r="EW150">
        <f>EW$2*EXP(- EW$1 * ($B150*_c+'Input spectra'!$Q149))</f>
        <v>0</v>
      </c>
      <c r="EY150">
        <f t="shared" si="2"/>
        <v>0.8811044074776081</v>
      </c>
      <c r="FB150">
        <f>(1-EXP(-(B150*_c+'Input spectra'!$Q149)*_t))/2</f>
        <v>1.0995776058907003E-2</v>
      </c>
      <c r="FC150">
        <f>LN(1-FB150)/(-(B150*_c+'Input spectra'!$Q149))</f>
        <v>0.24861021794218902</v>
      </c>
    </row>
    <row r="151" spans="1:159" x14ac:dyDescent="0.25">
      <c r="A151">
        <v>1020</v>
      </c>
      <c r="B151">
        <f>'Input spectra'!B150</f>
        <v>0</v>
      </c>
      <c r="C151">
        <f>C$2*EXP(- C$1 * ($B151*_c+'Input spectra'!$Q150))</f>
        <v>2.0653927966864227E-2</v>
      </c>
      <c r="D151">
        <f>D$2*EXP(- D$1 * ($B151*_c+'Input spectra'!$Q150))</f>
        <v>2.0412637010449965E-2</v>
      </c>
      <c r="E151">
        <f>E$2*EXP(- E$1 * ($B151*_c+'Input spectra'!$Q150))</f>
        <v>2.0173079246814003E-2</v>
      </c>
      <c r="F151">
        <f>F$2*EXP(- F$1 * ($B151*_c+'Input spectra'!$Q150))</f>
        <v>1.9935244052137101E-2</v>
      </c>
      <c r="G151">
        <f>G$2*EXP(- G$1 * ($B151*_c+'Input spectra'!$Q150))</f>
        <v>1.9699120862726804E-2</v>
      </c>
      <c r="H151">
        <f>H$2*EXP(- H$1 * ($B151*_c+'Input spectra'!$Q150))</f>
        <v>1.9464699174693165E-2</v>
      </c>
      <c r="I151">
        <f>I$2*EXP(- I$1 * ($B151*_c+'Input spectra'!$Q150))</f>
        <v>1.9231968543626139E-2</v>
      </c>
      <c r="J151">
        <f>J$2*EXP(- J$1 * ($B151*_c+'Input spectra'!$Q150))</f>
        <v>1.9000918584274652E-2</v>
      </c>
      <c r="K151">
        <f>K$2*EXP(- K$1 * ($B151*_c+'Input spectra'!$Q150))</f>
        <v>1.8771538970227399E-2</v>
      </c>
      <c r="L151">
        <f>L$2*EXP(- L$1 * ($B151*_c+'Input spectra'!$Q150))</f>
        <v>1.8543819433595243E-2</v>
      </c>
      <c r="M151">
        <f>M$2*EXP(- M$1 * ($B151*_c+'Input spectra'!$Q150))</f>
        <v>1.8317749764695329E-2</v>
      </c>
      <c r="N151">
        <f>N$2*EXP(- N$1 * ($B151*_c+'Input spectra'!$Q150))</f>
        <v>1.8093319811736796E-2</v>
      </c>
      <c r="O151">
        <f>O$2*EXP(- O$1 * ($B151*_c+'Input spectra'!$Q150))</f>
        <v>1.7870519480508194E-2</v>
      </c>
      <c r="P151">
        <f>P$2*EXP(- P$1 * ($B151*_c+'Input spectra'!$Q150))</f>
        <v>1.7649338734066471E-2</v>
      </c>
      <c r="Q151">
        <f>Q$2*EXP(- Q$1 * ($B151*_c+'Input spectra'!$Q150))</f>
        <v>1.7429767592427634E-2</v>
      </c>
      <c r="R151">
        <f>R$2*EXP(- R$1 * ($B151*_c+'Input spectra'!$Q150))</f>
        <v>1.7211796132259004E-2</v>
      </c>
      <c r="S151">
        <f>S$2*EXP(- S$1 * ($B151*_c+'Input spectra'!$Q150))</f>
        <v>1.6995414486573077E-2</v>
      </c>
      <c r="T151">
        <f>T$2*EXP(- T$1 * ($B151*_c+'Input spectra'!$Q150))</f>
        <v>1.6780612844423004E-2</v>
      </c>
      <c r="U151">
        <f>U$2*EXP(- U$1 * ($B151*_c+'Input spectra'!$Q150))</f>
        <v>1.6567381450599643E-2</v>
      </c>
      <c r="V151">
        <f>V$2*EXP(- V$1 * ($B151*_c+'Input spectra'!$Q150))</f>
        <v>1.6355710605330219E-2</v>
      </c>
      <c r="W151">
        <f>W$2*EXP(- W$1 * ($B151*_c+'Input spectra'!$Q150))</f>
        <v>1.6145590663978537E-2</v>
      </c>
      <c r="X151">
        <f>X$2*EXP(- X$1 * ($B151*_c+'Input spectra'!$Q150))</f>
        <v>1.5937012036746766E-2</v>
      </c>
      <c r="Y151">
        <f>Y$2*EXP(- Y$1 * ($B151*_c+'Input spectra'!$Q150))</f>
        <v>1.5729965188378815E-2</v>
      </c>
      <c r="Z151">
        <f>Z$2*EXP(- Z$1 * ($B151*_c+'Input spectra'!$Q150))</f>
        <v>1.5524440637865206E-2</v>
      </c>
      <c r="AA151">
        <f>AA$2*EXP(- AA$1 * ($B151*_c+'Input spectra'!$Q150))</f>
        <v>1.532042895814955E-2</v>
      </c>
      <c r="AB151">
        <f>AB$2*EXP(- AB$1 * ($B151*_c+'Input spectra'!$Q150))</f>
        <v>1.5117920775836517E-2</v>
      </c>
      <c r="AC151">
        <f>AC$2*EXP(- AC$1 * ($B151*_c+'Input spectra'!$Q150))</f>
        <v>1.4916906770901345E-2</v>
      </c>
      <c r="AD151">
        <f>AD$2*EXP(- AD$1 * ($B151*_c+'Input spectra'!$Q150))</f>
        <v>1.4717377676400892E-2</v>
      </c>
      <c r="AE151">
        <f>AE$2*EXP(- AE$1 * ($B151*_c+'Input spectra'!$Q150))</f>
        <v>1.4519324278186172E-2</v>
      </c>
      <c r="AF151">
        <f>AF$2*EXP(- AF$1 * ($B151*_c+'Input spectra'!$Q150))</f>
        <v>1.4322737414616402E-2</v>
      </c>
      <c r="AG151">
        <f>AG$2*EXP(- AG$1 * ($B151*_c+'Input spectra'!$Q150))</f>
        <v>1.4127607976274567E-2</v>
      </c>
      <c r="AH151">
        <f>AH$2*EXP(- AH$1 * ($B151*_c+'Input spectra'!$Q150))</f>
        <v>1.393392690568445E-2</v>
      </c>
      <c r="AI151">
        <f>AI$2*EXP(- AI$1 * ($B151*_c+'Input spectra'!$Q150))</f>
        <v>1.3741685197029162E-2</v>
      </c>
      <c r="AJ151">
        <f>AJ$2*EXP(- AJ$1 * ($B151*_c+'Input spectra'!$Q150))</f>
        <v>1.355087389587113E-2</v>
      </c>
      <c r="AK151">
        <f>AK$2*EXP(- AK$1 * ($B151*_c+'Input spectra'!$Q150))</f>
        <v>1.3361484098873569E-2</v>
      </c>
      <c r="AL151">
        <f>AL$2*EXP(- AL$1 * ($B151*_c+'Input spectra'!$Q150))</f>
        <v>1.3173506953523413E-2</v>
      </c>
      <c r="AM151">
        <f>AM$2*EXP(- AM$1 * ($B151*_c+'Input spectra'!$Q150))</f>
        <v>1.2986933657855672E-2</v>
      </c>
      <c r="AN151">
        <f>AN$2*EXP(- AN$1 * ($B151*_c+'Input spectra'!$Q150))</f>
        <v>1.2801755460179275E-2</v>
      </c>
      <c r="AO151">
        <f>AO$2*EXP(- AO$1 * ($B151*_c+'Input spectra'!$Q150))</f>
        <v>1.2617963658804321E-2</v>
      </c>
      <c r="AP151">
        <f>AP$2*EXP(- AP$1 * ($B151*_c+'Input spectra'!$Q150))</f>
        <v>1.2435549601770757E-2</v>
      </c>
      <c r="AQ151">
        <f>AQ$2*EXP(- AQ$1 * ($B151*_c+'Input spectra'!$Q150))</f>
        <v>1.2254504686578512E-2</v>
      </c>
      <c r="AR151">
        <f>AR$2*EXP(- AR$1 * ($B151*_c+'Input spectra'!$Q150))</f>
        <v>1.207482035991901E-2</v>
      </c>
      <c r="AS151">
        <f>AS$2*EXP(- AS$1 * ($B151*_c+'Input spectra'!$Q150))</f>
        <v>1.1896488117408103E-2</v>
      </c>
      <c r="AT151">
        <f>AT$2*EXP(- AT$1 * ($B151*_c+'Input spectra'!$Q150))</f>
        <v>1.1719499503320425E-2</v>
      </c>
      <c r="AU151">
        <f>AU$2*EXP(- AU$1 * ($B151*_c+'Input spectra'!$Q150))</f>
        <v>1.1543846110325098E-2</v>
      </c>
      <c r="AV151">
        <f>AV$2*EXP(- AV$1 * ($B151*_c+'Input spectra'!$Q150))</f>
        <v>1.1369519579222874E-2</v>
      </c>
      <c r="AW151">
        <f>AW$2*EXP(- AW$1 * ($B151*_c+'Input spectra'!$Q150))</f>
        <v>1.0107053275254943E-2</v>
      </c>
      <c r="AX151">
        <f>AX$2*EXP(- AX$1 * ($B151*_c+'Input spectra'!$Q150))</f>
        <v>8.6364881723815651E-3</v>
      </c>
      <c r="AY151">
        <f>AY$2*EXP(- AY$1 * ($B151*_c+'Input spectra'!$Q150))</f>
        <v>7.774721936815482E-3</v>
      </c>
      <c r="AZ151">
        <f>AZ$2*EXP(- AZ$1 * ($B151*_c+'Input spectra'!$Q150))</f>
        <v>7.1220388045460945E-3</v>
      </c>
      <c r="BA151">
        <f>BA$2*EXP(- BA$1 * ($B151*_c+'Input spectra'!$Q150))</f>
        <v>6.5887774586872467E-3</v>
      </c>
      <c r="BB151">
        <f>BB$2*EXP(- BB$1 * ($B151*_c+'Input spectra'!$Q150))</f>
        <v>6.1360772982500473E-3</v>
      </c>
      <c r="BC151">
        <f>BC$2*EXP(- BC$1 * ($B151*_c+'Input spectra'!$Q150))</f>
        <v>5.7426475190141737E-3</v>
      </c>
      <c r="BD151">
        <f>BD$2*EXP(- BD$1 * ($B151*_c+'Input spectra'!$Q150))</f>
        <v>5.3952169397957226E-3</v>
      </c>
      <c r="BE151">
        <f>BE$2*EXP(- BE$1 * ($B151*_c+'Input spectra'!$Q150))</f>
        <v>5.0848007893919142E-3</v>
      </c>
      <c r="BF151">
        <f>BF$2*EXP(- BF$1 * ($B151*_c+'Input spectra'!$Q150))</f>
        <v>4.8049561246703947E-3</v>
      </c>
      <c r="BG151">
        <f>BG$2*EXP(- BG$1 * ($B151*_c+'Input spectra'!$Q150))</f>
        <v>4.5508631373202156E-3</v>
      </c>
      <c r="BH151">
        <f>BH$2*EXP(- BH$1 * ($B151*_c+'Input spectra'!$Q150))</f>
        <v>4.3187977325957689E-3</v>
      </c>
      <c r="BI151">
        <f>BI$2*EXP(- BI$1 * ($B151*_c+'Input spectra'!$Q150))</f>
        <v>4.1058081849911585E-3</v>
      </c>
      <c r="BJ151">
        <f>BJ$2*EXP(- BJ$1 * ($B151*_c+'Input spectra'!$Q150))</f>
        <v>3.9095063802300602E-3</v>
      </c>
      <c r="BK151">
        <f>BK$2*EXP(- BK$1 * ($B151*_c+'Input spectra'!$Q150))</f>
        <v>3.7279272751104945E-3</v>
      </c>
      <c r="BL151">
        <f>BL$2*EXP(- BL$1 * ($B151*_c+'Input spectra'!$Q150))</f>
        <v>3.5594309548350285E-3</v>
      </c>
      <c r="BM151">
        <f>BM$2*EXP(- BM$1 * ($B151*_c+'Input spectra'!$Q150))</f>
        <v>3.4026323662299002E-3</v>
      </c>
      <c r="BN151">
        <f>BN$2*EXP(- BN$1 * ($B151*_c+'Input spectra'!$Q150))</f>
        <v>3.2563496454683619E-3</v>
      </c>
      <c r="BO151">
        <f>BO$2*EXP(- BO$1 * ($B151*_c+'Input spectra'!$Q150))</f>
        <v>3.1195653029457144E-3</v>
      </c>
      <c r="BP151">
        <f>BP$2*EXP(- BP$1 * ($B151*_c+'Input spectra'!$Q150))</f>
        <v>2.991396522238822E-3</v>
      </c>
      <c r="BQ151">
        <f>BQ$2*EXP(- BQ$1 * ($B151*_c+'Input spectra'!$Q150))</f>
        <v>2.8710720619333839E-3</v>
      </c>
      <c r="BR151">
        <f>BR$2*EXP(- BR$1 * ($B151*_c+'Input spectra'!$Q150))</f>
        <v>2.7579140336823553E-3</v>
      </c>
      <c r="BS151">
        <f>BS$2*EXP(- BS$1 * ($B151*_c+'Input spectra'!$Q150))</f>
        <v>2.6513233432352719E-3</v>
      </c>
      <c r="BT151">
        <f>BT$2*EXP(- BT$1 * ($B151*_c+'Input spectra'!$Q150))</f>
        <v>2.5507679252408685E-3</v>
      </c>
      <c r="BU151">
        <f>BU$2*EXP(- BU$1 * ($B151*_c+'Input spectra'!$Q150))</f>
        <v>2.4557731382051635E-3</v>
      </c>
      <c r="BV151">
        <f>BV$2*EXP(- BV$1 * ($B151*_c+'Input spectra'!$Q150))</f>
        <v>2.3659138504248762E-3</v>
      </c>
      <c r="BW151">
        <f>BW$2*EXP(- BW$1 * ($B151*_c+'Input spectra'!$Q150))</f>
        <v>2.2808078645119431E-3</v>
      </c>
      <c r="BX151">
        <f>BX$2*EXP(- BX$1 * ($B151*_c+'Input spectra'!$Q150))</f>
        <v>2.2001104124047869E-3</v>
      </c>
      <c r="BY151">
        <f>BY$2*EXP(- BY$1 * ($B151*_c+'Input spectra'!$Q150))</f>
        <v>2.1235095144629432E-3</v>
      </c>
      <c r="BZ151">
        <f>BZ$2*EXP(- BZ$1 * ($B151*_c+'Input spectra'!$Q150))</f>
        <v>2.0507220420139674E-3</v>
      </c>
      <c r="CA151">
        <f>CA$2*EXP(- CA$1 * ($B151*_c+'Input spectra'!$Q150))</f>
        <v>1.9814903570927857E-3</v>
      </c>
      <c r="CB151">
        <f>CB$2*EXP(- CB$1 * ($B151*_c+'Input spectra'!$Q150))</f>
        <v>1.9155794292147188E-3</v>
      </c>
      <c r="CC151">
        <f>CC$2*EXP(- CC$1 * ($B151*_c+'Input spectra'!$Q150))</f>
        <v>1.8527743490508602E-3</v>
      </c>
      <c r="CD151">
        <f>CD$2*EXP(- CD$1 * ($B151*_c+'Input spectra'!$Q150))</f>
        <v>1.7928781743902277E-3</v>
      </c>
      <c r="CE151">
        <f>CE$2*EXP(- CE$1 * ($B151*_c+'Input spectra'!$Q150))</f>
        <v>1.7357100559014917E-3</v>
      </c>
      <c r="CF151">
        <f>CF$2*EXP(- CF$1 * ($B151*_c+'Input spectra'!$Q150))</f>
        <v>1.6811035997670015E-3</v>
      </c>
      <c r="CG151">
        <f>CG$2*EXP(- CG$1 * ($B151*_c+'Input spectra'!$Q150))</f>
        <v>1.628905431856156E-3</v>
      </c>
      <c r="CH151">
        <f>CH$2*EXP(- CH$1 * ($B151*_c+'Input spectra'!$Q150))</f>
        <v>1.5789739341820366E-3</v>
      </c>
      <c r="CI151">
        <f>CI$2*EXP(- CI$1 * ($B151*_c+'Input spectra'!$Q150))</f>
        <v>1.5311781292813194E-3</v>
      </c>
      <c r="CJ151">
        <f>CJ$2*EXP(- CJ$1 * ($B151*_c+'Input spectra'!$Q150))</f>
        <v>1.4853966921274748E-3</v>
      </c>
      <c r="CK151">
        <f>CK$2*EXP(- CK$1 * ($B151*_c+'Input spectra'!$Q150))</f>
        <v>1.4415170724259216E-3</v>
      </c>
      <c r="CL151">
        <f>CL$2*EXP(- CL$1 * ($B151*_c+'Input spectra'!$Q150))</f>
        <v>1.3994347127968263E-3</v>
      </c>
      <c r="CM151">
        <f>CM$2*EXP(- CM$1 * ($B151*_c+'Input spectra'!$Q150))</f>
        <v>1.3590523505428828E-3</v>
      </c>
      <c r="CN151">
        <f>CN$2*EXP(- CN$1 * ($B151*_c+'Input spectra'!$Q150))</f>
        <v>1.3202793925162814E-3</v>
      </c>
      <c r="CO151">
        <f>CO$2*EXP(- CO$1 * ($B151*_c+'Input spectra'!$Q150))</f>
        <v>1.2830313541125895E-3</v>
      </c>
      <c r="CP151">
        <f>CP$2*EXP(- CP$1 * ($B151*_c+'Input spectra'!$Q150))</f>
        <v>1.2472293546857693E-3</v>
      </c>
      <c r="CQ151">
        <f>CQ$2*EXP(- CQ$1 * ($B151*_c+'Input spectra'!$Q150))</f>
        <v>8.0300824693924544E-4</v>
      </c>
      <c r="CR151">
        <f>CR$2*EXP(- CR$1 * ($B151*_c+'Input spectra'!$Q150))</f>
        <v>5.2156381781492771E-4</v>
      </c>
      <c r="CS151">
        <f>CS$2*EXP(- CS$1 * ($B151*_c+'Input spectra'!$Q150))</f>
        <v>3.6120124498038414E-4</v>
      </c>
      <c r="CT151">
        <f>CT$2*EXP(- CT$1 * ($B151*_c+'Input spectra'!$Q150))</f>
        <v>2.5127163299796038E-4</v>
      </c>
      <c r="CU151">
        <f>CU$2*EXP(- CU$1 * ($B151*_c+'Input spectra'!$Q150))</f>
        <v>1.7156911559079212E-4</v>
      </c>
      <c r="CV151">
        <f>CV$2*EXP(- CV$1 * ($B151*_c+'Input spectra'!$Q150))</f>
        <v>1.1278044817693502E-4</v>
      </c>
      <c r="CW151">
        <f>CW$2*EXP(- CW$1 * ($B151*_c+'Input spectra'!$Q150))</f>
        <v>6.964924211120978E-5</v>
      </c>
      <c r="CX151">
        <f>CX$2*EXP(- CX$1 * ($B151*_c+'Input spectra'!$Q150))</f>
        <v>3.8838719027634108E-5</v>
      </c>
      <c r="CY151">
        <f>CY$2*EXP(- CY$1 * ($B151*_c+'Input spectra'!$Q150))</f>
        <v>1.8059480221161106E-5</v>
      </c>
      <c r="CZ151">
        <f>CZ$2*EXP(- CZ$1 * ($B151*_c+'Input spectra'!$Q150))</f>
        <v>5.6512547686698106E-6</v>
      </c>
      <c r="DA151">
        <f>DA$2*EXP(- DA$1 * ($B151*_c+'Input spectra'!$Q150))</f>
        <v>3.5897291934857046E-7</v>
      </c>
      <c r="DB151">
        <f>DB$2*EXP(- DB$1 * ($B151*_c+'Input spectra'!$Q150))</f>
        <v>0</v>
      </c>
      <c r="DC151">
        <f>DC$2*EXP(- DC$1 * ($B151*_c+'Input spectra'!$Q150))</f>
        <v>0</v>
      </c>
      <c r="DD151">
        <f>DD$2*EXP(- DD$1 * ($B151*_c+'Input spectra'!$Q150))</f>
        <v>0</v>
      </c>
      <c r="DE151">
        <f>DE$2*EXP(- DE$1 * ($B151*_c+'Input spectra'!$Q150))</f>
        <v>0</v>
      </c>
      <c r="DF151">
        <f>DF$2*EXP(- DF$1 * ($B151*_c+'Input spectra'!$Q150))</f>
        <v>0</v>
      </c>
      <c r="DG151">
        <f>DG$2*EXP(- DG$1 * ($B151*_c+'Input spectra'!$Q150))</f>
        <v>0</v>
      </c>
      <c r="DH151">
        <f>DH$2*EXP(- DH$1 * ($B151*_c+'Input spectra'!$Q150))</f>
        <v>0</v>
      </c>
      <c r="DI151">
        <f>DI$2*EXP(- DI$1 * ($B151*_c+'Input spectra'!$Q150))</f>
        <v>0</v>
      </c>
      <c r="DJ151">
        <f>DJ$2*EXP(- DJ$1 * ($B151*_c+'Input spectra'!$Q150))</f>
        <v>0</v>
      </c>
      <c r="DK151">
        <f>DK$2*EXP(- DK$1 * ($B151*_c+'Input spectra'!$Q150))</f>
        <v>0</v>
      </c>
      <c r="DL151">
        <f>DL$2*EXP(- DL$1 * ($B151*_c+'Input spectra'!$Q150))</f>
        <v>0</v>
      </c>
      <c r="DM151">
        <f>DM$2*EXP(- DM$1 * ($B151*_c+'Input spectra'!$Q150))</f>
        <v>0</v>
      </c>
      <c r="DN151">
        <f>DN$2*EXP(- DN$1 * ($B151*_c+'Input spectra'!$Q150))</f>
        <v>0</v>
      </c>
      <c r="DO151">
        <f>DO$2*EXP(- DO$1 * ($B151*_c+'Input spectra'!$Q150))</f>
        <v>0</v>
      </c>
      <c r="DP151">
        <f>DP$2*EXP(- DP$1 * ($B151*_c+'Input spectra'!$Q150))</f>
        <v>0</v>
      </c>
      <c r="DQ151">
        <f>DQ$2*EXP(- DQ$1 * ($B151*_c+'Input spectra'!$Q150))</f>
        <v>0</v>
      </c>
      <c r="DR151">
        <f>DR$2*EXP(- DR$1 * ($B151*_c+'Input spectra'!$Q150))</f>
        <v>0</v>
      </c>
      <c r="DS151">
        <f>DS$2*EXP(- DS$1 * ($B151*_c+'Input spectra'!$Q150))</f>
        <v>0</v>
      </c>
      <c r="DT151">
        <f>DT$2*EXP(- DT$1 * ($B151*_c+'Input spectra'!$Q150))</f>
        <v>0</v>
      </c>
      <c r="DU151">
        <f>DU$2*EXP(- DU$1 * ($B151*_c+'Input spectra'!$Q150))</f>
        <v>0</v>
      </c>
      <c r="DV151">
        <f>DV$2*EXP(- DV$1 * ($B151*_c+'Input spectra'!$Q150))</f>
        <v>0</v>
      </c>
      <c r="DW151">
        <f>DW$2*EXP(- DW$1 * ($B151*_c+'Input spectra'!$Q150))</f>
        <v>0</v>
      </c>
      <c r="DX151">
        <f>DX$2*EXP(- DX$1 * ($B151*_c+'Input spectra'!$Q150))</f>
        <v>0</v>
      </c>
      <c r="DY151">
        <f>DY$2*EXP(- DY$1 * ($B151*_c+'Input spectra'!$Q150))</f>
        <v>0</v>
      </c>
      <c r="DZ151">
        <f>DZ$2*EXP(- DZ$1 * ($B151*_c+'Input spectra'!$Q150))</f>
        <v>0</v>
      </c>
      <c r="EA151">
        <f>EA$2*EXP(- EA$1 * ($B151*_c+'Input spectra'!$Q150))</f>
        <v>0</v>
      </c>
      <c r="EB151">
        <f>EB$2*EXP(- EB$1 * ($B151*_c+'Input spectra'!$Q150))</f>
        <v>0</v>
      </c>
      <c r="EC151">
        <f>EC$2*EXP(- EC$1 * ($B151*_c+'Input spectra'!$Q150))</f>
        <v>0</v>
      </c>
      <c r="ED151">
        <f>ED$2*EXP(- ED$1 * ($B151*_c+'Input spectra'!$Q150))</f>
        <v>0</v>
      </c>
      <c r="EE151">
        <f>EE$2*EXP(- EE$1 * ($B151*_c+'Input spectra'!$Q150))</f>
        <v>0</v>
      </c>
      <c r="EF151">
        <f>EF$2*EXP(- EF$1 * ($B151*_c+'Input spectra'!$Q150))</f>
        <v>0</v>
      </c>
      <c r="EG151">
        <f>EG$2*EXP(- EG$1 * ($B151*_c+'Input spectra'!$Q150))</f>
        <v>0</v>
      </c>
      <c r="EH151">
        <f>EH$2*EXP(- EH$1 * ($B151*_c+'Input spectra'!$Q150))</f>
        <v>0</v>
      </c>
      <c r="EI151">
        <f>EI$2*EXP(- EI$1 * ($B151*_c+'Input spectra'!$Q150))</f>
        <v>0</v>
      </c>
      <c r="EJ151">
        <f>EJ$2*EXP(- EJ$1 * ($B151*_c+'Input spectra'!$Q150))</f>
        <v>0</v>
      </c>
      <c r="EK151">
        <f>EK$2*EXP(- EK$1 * ($B151*_c+'Input spectra'!$Q150))</f>
        <v>0</v>
      </c>
      <c r="EL151">
        <f>EL$2*EXP(- EL$1 * ($B151*_c+'Input spectra'!$Q150))</f>
        <v>0</v>
      </c>
      <c r="EM151">
        <f>EM$2*EXP(- EM$1 * ($B151*_c+'Input spectra'!$Q150))</f>
        <v>0</v>
      </c>
      <c r="EN151">
        <f>EN$2*EXP(- EN$1 * ($B151*_c+'Input spectra'!$Q150))</f>
        <v>0</v>
      </c>
      <c r="EO151">
        <f>EO$2*EXP(- EO$1 * ($B151*_c+'Input spectra'!$Q150))</f>
        <v>0</v>
      </c>
      <c r="EP151">
        <f>EP$2*EXP(- EP$1 * ($B151*_c+'Input spectra'!$Q150))</f>
        <v>0</v>
      </c>
      <c r="EQ151">
        <f>EQ$2*EXP(- EQ$1 * ($B151*_c+'Input spectra'!$Q150))</f>
        <v>0</v>
      </c>
      <c r="ER151">
        <f>ER$2*EXP(- ER$1 * ($B151*_c+'Input spectra'!$Q150))</f>
        <v>0</v>
      </c>
      <c r="ES151">
        <f>ES$2*EXP(- ES$1 * ($B151*_c+'Input spectra'!$Q150))</f>
        <v>0</v>
      </c>
      <c r="ET151">
        <f>ET$2*EXP(- ET$1 * ($B151*_c+'Input spectra'!$Q150))</f>
        <v>0</v>
      </c>
      <c r="EU151">
        <f>EU$2*EXP(- EU$1 * ($B151*_c+'Input spectra'!$Q150))</f>
        <v>0</v>
      </c>
      <c r="EV151">
        <f>EV$2*EXP(- EV$1 * ($B151*_c+'Input spectra'!$Q150))</f>
        <v>0</v>
      </c>
      <c r="EW151">
        <f>EW$2*EXP(- EW$1 * ($B151*_c+'Input spectra'!$Q150))</f>
        <v>0</v>
      </c>
      <c r="EY151">
        <f t="shared" si="2"/>
        <v>0.88123169148410962</v>
      </c>
      <c r="FB151">
        <f>(1-EXP(-(B151*_c+'Input spectra'!$Q150)*_t))/2</f>
        <v>1.0982935289978846E-2</v>
      </c>
      <c r="FC151">
        <f>LN(1-FB151)/(-(B151*_c+'Input spectra'!$Q150))</f>
        <v>0.24861185900772145</v>
      </c>
    </row>
    <row r="152" spans="1:159" x14ac:dyDescent="0.25">
      <c r="A152">
        <v>1025</v>
      </c>
      <c r="B152">
        <f>'Input spectra'!B151</f>
        <v>0</v>
      </c>
      <c r="C152">
        <f>C$2*EXP(- C$1 * ($B152*_c+'Input spectra'!$Q151))</f>
        <v>2.0653927966864227E-2</v>
      </c>
      <c r="D152">
        <f>D$2*EXP(- D$1 * ($B152*_c+'Input spectra'!$Q151))</f>
        <v>2.0412744212469556E-2</v>
      </c>
      <c r="E152">
        <f>E$2*EXP(- E$1 * ($B152*_c+'Input spectra'!$Q151))</f>
        <v>2.0173291135215699E-2</v>
      </c>
      <c r="F152">
        <f>F$2*EXP(- F$1 * ($B152*_c+'Input spectra'!$Q151))</f>
        <v>1.9935558138403239E-2</v>
      </c>
      <c r="G152">
        <f>G$2*EXP(- G$1 * ($B152*_c+'Input spectra'!$Q151))</f>
        <v>1.9699534685237913E-2</v>
      </c>
      <c r="H152">
        <f>H$2*EXP(- H$1 * ($B152*_c+'Input spectra'!$Q151))</f>
        <v>1.9465210298507892E-2</v>
      </c>
      <c r="I152">
        <f>I$2*EXP(- I$1 * ($B152*_c+'Input spectra'!$Q151))</f>
        <v>1.9232574560262762E-2</v>
      </c>
      <c r="J152">
        <f>J$2*EXP(- J$1 * ($B152*_c+'Input spectra'!$Q151))</f>
        <v>1.9001617111494114E-2</v>
      </c>
      <c r="K152">
        <f>K$2*EXP(- K$1 * ($B152*_c+'Input spectra'!$Q151))</f>
        <v>1.8772327651817893E-2</v>
      </c>
      <c r="L152">
        <f>L$2*EXP(- L$1 * ($B152*_c+'Input spectra'!$Q151))</f>
        <v>1.854469593915832E-2</v>
      </c>
      <c r="M152">
        <f>M$2*EXP(- M$1 * ($B152*_c+'Input spectra'!$Q151))</f>
        <v>1.831871178943352E-2</v>
      </c>
      <c r="N152">
        <f>N$2*EXP(- N$1 * ($B152*_c+'Input spectra'!$Q151))</f>
        <v>1.8094365076242749E-2</v>
      </c>
      <c r="O152">
        <f>O$2*EXP(- O$1 * ($B152*_c+'Input spectra'!$Q151))</f>
        <v>1.7871645730555302E-2</v>
      </c>
      <c r="P152">
        <f>P$2*EXP(- P$1 * ($B152*_c+'Input spectra'!$Q151))</f>
        <v>1.7650543740400999E-2</v>
      </c>
      <c r="Q152">
        <f>Q$2*EXP(- Q$1 * ($B152*_c+'Input spectra'!$Q151))</f>
        <v>1.7431049150562303E-2</v>
      </c>
      <c r="R152">
        <f>R$2*EXP(- R$1 * ($B152*_c+'Input spectra'!$Q151))</f>
        <v>1.7213152062268058E-2</v>
      </c>
      <c r="S152">
        <f>S$2*EXP(- S$1 * ($B152*_c+'Input spectra'!$Q151))</f>
        <v>1.699684263288883E-2</v>
      </c>
      <c r="T152">
        <f>T$2*EXP(- T$1 * ($B152*_c+'Input spectra'!$Q151))</f>
        <v>1.6782111075633783E-2</v>
      </c>
      <c r="U152">
        <f>U$2*EXP(- U$1 * ($B152*_c+'Input spectra'!$Q151))</f>
        <v>1.6568947659249229E-2</v>
      </c>
      <c r="V152">
        <f>V$2*EXP(- V$1 * ($B152*_c+'Input spectra'!$Q151))</f>
        <v>1.6357342707718676E-2</v>
      </c>
      <c r="W152">
        <f>W$2*EXP(- W$1 * ($B152*_c+'Input spectra'!$Q151))</f>
        <v>1.6147286599964492E-2</v>
      </c>
      <c r="X152">
        <f>X$2*EXP(- X$1 * ($B152*_c+'Input spectra'!$Q151))</f>
        <v>1.5938769769551088E-2</v>
      </c>
      <c r="Y152">
        <f>Y$2*EXP(- Y$1 * ($B152*_c+'Input spectra'!$Q151))</f>
        <v>1.5731782704389689E-2</v>
      </c>
      <c r="Z152">
        <f>Z$2*EXP(- Z$1 * ($B152*_c+'Input spectra'!$Q151))</f>
        <v>1.5526315946444618E-2</v>
      </c>
      <c r="AA152">
        <f>AA$2*EXP(- AA$1 * ($B152*_c+'Input spectra'!$Q151))</f>
        <v>1.532236009144115E-2</v>
      </c>
      <c r="AB152">
        <f>AB$2*EXP(- AB$1 * ($B152*_c+'Input spectra'!$Q151))</f>
        <v>1.5119905788574852E-2</v>
      </c>
      <c r="AC152">
        <f>AC$2*EXP(- AC$1 * ($B152*_c+'Input spectra'!$Q151))</f>
        <v>1.4918943740222478E-2</v>
      </c>
      <c r="AD152">
        <f>AD$2*EXP(- AD$1 * ($B152*_c+'Input spectra'!$Q151))</f>
        <v>1.4719464701654349E-2</v>
      </c>
      <c r="AE152">
        <f>AE$2*EXP(- AE$1 * ($B152*_c+'Input spectra'!$Q151))</f>
        <v>1.4521459480748261E-2</v>
      </c>
      <c r="AF152">
        <f>AF$2*EXP(- AF$1 * ($B152*_c+'Input spectra'!$Q151))</f>
        <v>1.4324918937704871E-2</v>
      </c>
      <c r="AG152">
        <f>AG$2*EXP(- AG$1 * ($B152*_c+'Input spectra'!$Q151))</f>
        <v>1.4129833984764585E-2</v>
      </c>
      <c r="AH152">
        <f>AH$2*EXP(- AH$1 * ($B152*_c+'Input spectra'!$Q151))</f>
        <v>1.3936195585925914E-2</v>
      </c>
      <c r="AI152">
        <f>AI$2*EXP(- AI$1 * ($B152*_c+'Input spectra'!$Q151))</f>
        <v>1.374399475666532E-2</v>
      </c>
      <c r="AJ152">
        <f>AJ$2*EXP(- AJ$1 * ($B152*_c+'Input spectra'!$Q151))</f>
        <v>1.3553222563658509E-2</v>
      </c>
      <c r="AK152">
        <f>AK$2*EXP(- AK$1 * ($B152*_c+'Input spectra'!$Q151))</f>
        <v>1.3363870124503203E-2</v>
      </c>
      <c r="AL152">
        <f>AL$2*EXP(- AL$1 * ($B152*_c+'Input spectra'!$Q151))</f>
        <v>1.3175928607443353E-2</v>
      </c>
      <c r="AM152">
        <f>AM$2*EXP(- AM$1 * ($B152*_c+'Input spectra'!$Q151))</f>
        <v>1.2989389231094777E-2</v>
      </c>
      <c r="AN152">
        <f>AN$2*EXP(- AN$1 * ($B152*_c+'Input spectra'!$Q151))</f>
        <v>1.2804243264172288E-2</v>
      </c>
      <c r="AO152">
        <f>AO$2*EXP(- AO$1 * ($B152*_c+'Input spectra'!$Q151))</f>
        <v>1.2620482025218187E-2</v>
      </c>
      <c r="AP152">
        <f>AP$2*EXP(- AP$1 * ($B152*_c+'Input spectra'!$Q151))</f>
        <v>1.2438096882332215E-2</v>
      </c>
      <c r="AQ152">
        <f>AQ$2*EXP(- AQ$1 * ($B152*_c+'Input spectra'!$Q151))</f>
        <v>1.2257079252902927E-2</v>
      </c>
      <c r="AR152">
        <f>AR$2*EXP(- AR$1 * ($B152*_c+'Input spectra'!$Q151))</f>
        <v>1.2077420603340439E-2</v>
      </c>
      <c r="AS152">
        <f>AS$2*EXP(- AS$1 * ($B152*_c+'Input spectra'!$Q151))</f>
        <v>1.1899112448810593E-2</v>
      </c>
      <c r="AT152">
        <f>AT$2*EXP(- AT$1 * ($B152*_c+'Input spectra'!$Q151))</f>
        <v>1.1722146352970546E-2</v>
      </c>
      <c r="AU152">
        <f>AU$2*EXP(- AU$1 * ($B152*_c+'Input spectra'!$Q151))</f>
        <v>1.1546513927705677E-2</v>
      </c>
      <c r="AV152">
        <f>AV$2*EXP(- AV$1 * ($B152*_c+'Input spectra'!$Q151))</f>
        <v>1.1372206832867941E-2</v>
      </c>
      <c r="AW152">
        <f>AW$2*EXP(- AW$1 * ($B152*_c+'Input spectra'!$Q151))</f>
        <v>1.0109495229712074E-2</v>
      </c>
      <c r="AX152">
        <f>AX$2*EXP(- AX$1 * ($B152*_c+'Input spectra'!$Q151))</f>
        <v>8.6386201927743222E-3</v>
      </c>
      <c r="AY152">
        <f>AY$2*EXP(- AY$1 * ($B152*_c+'Input spectra'!$Q151))</f>
        <v>7.7766820608644481E-3</v>
      </c>
      <c r="AZ152">
        <f>AZ$2*EXP(- AZ$1 * ($B152*_c+'Input spectra'!$Q151))</f>
        <v>7.1238717899656766E-3</v>
      </c>
      <c r="BA152">
        <f>BA$2*EXP(- BA$1 * ($B152*_c+'Input spectra'!$Q151))</f>
        <v>6.5905078111631009E-3</v>
      </c>
      <c r="BB152">
        <f>BB$2*EXP(- BB$1 * ($B152*_c+'Input spectra'!$Q151))</f>
        <v>6.1377209956708688E-3</v>
      </c>
      <c r="BC152">
        <f>BC$2*EXP(- BC$1 * ($B152*_c+'Input spectra'!$Q151))</f>
        <v>5.7442159937223904E-3</v>
      </c>
      <c r="BD152">
        <f>BD$2*EXP(- BD$1 * ($B152*_c+'Input spectra'!$Q151))</f>
        <v>5.3967188637307284E-3</v>
      </c>
      <c r="BE152">
        <f>BE$2*EXP(- BE$1 * ($B152*_c+'Input spectra'!$Q151))</f>
        <v>5.0862430110056398E-3</v>
      </c>
      <c r="BF152">
        <f>BF$2*EXP(- BF$1 * ($B152*_c+'Input spectra'!$Q151))</f>
        <v>4.8063442144396888E-3</v>
      </c>
      <c r="BG152">
        <f>BG$2*EXP(- BG$1 * ($B152*_c+'Input spectra'!$Q151))</f>
        <v>4.552201729796466E-3</v>
      </c>
      <c r="BH152">
        <f>BH$2*EXP(- BH$1 * ($B152*_c+'Input spectra'!$Q151))</f>
        <v>4.3200907531801879E-3</v>
      </c>
      <c r="BI152">
        <f>BI$2*EXP(- BI$1 * ($B152*_c+'Input spectra'!$Q151))</f>
        <v>4.1070590069835471E-3</v>
      </c>
      <c r="BJ152">
        <f>BJ$2*EXP(- BJ$1 * ($B152*_c+'Input spectra'!$Q151))</f>
        <v>3.9107179374699794E-3</v>
      </c>
      <c r="BK152">
        <f>BK$2*EXP(- BK$1 * ($B152*_c+'Input spectra'!$Q151))</f>
        <v>3.7291021451301971E-3</v>
      </c>
      <c r="BL152">
        <f>BL$2*EXP(- BL$1 * ($B152*_c+'Input spectra'!$Q151))</f>
        <v>3.5605714217430097E-3</v>
      </c>
      <c r="BM152">
        <f>BM$2*EXP(- BM$1 * ($B152*_c+'Input spectra'!$Q151))</f>
        <v>3.4037404692509911E-3</v>
      </c>
      <c r="BN152">
        <f>BN$2*EXP(- BN$1 * ($B152*_c+'Input spectra'!$Q151))</f>
        <v>3.2574272170788152E-3</v>
      </c>
      <c r="BO152">
        <f>BO$2*EXP(- BO$1 * ($B152*_c+'Input spectra'!$Q151))</f>
        <v>3.1206139992967859E-3</v>
      </c>
      <c r="BP152">
        <f>BP$2*EXP(- BP$1 * ($B152*_c+'Input spectra'!$Q151))</f>
        <v>2.9924178477571833E-3</v>
      </c>
      <c r="BQ152">
        <f>BQ$2*EXP(- BQ$1 * ($B152*_c+'Input spectra'!$Q151))</f>
        <v>2.8720673894512554E-3</v>
      </c>
      <c r="BR152">
        <f>BR$2*EXP(- BR$1 * ($B152*_c+'Input spectra'!$Q151))</f>
        <v>2.7588846210854232E-3</v>
      </c>
      <c r="BS152">
        <f>BS$2*EXP(- BS$1 * ($B152*_c+'Input spectra'!$Q151))</f>
        <v>2.6522703473623867E-3</v>
      </c>
      <c r="BT152">
        <f>BT$2*EXP(- BT$1 * ($B152*_c+'Input spectra'!$Q151))</f>
        <v>2.551692413589208E-3</v>
      </c>
      <c r="BU152">
        <f>BU$2*EXP(- BU$1 * ($B152*_c+'Input spectra'!$Q151))</f>
        <v>2.4566760988642975E-3</v>
      </c>
      <c r="BV152">
        <f>BV$2*EXP(- BV$1 * ($B152*_c+'Input spectra'!$Q151))</f>
        <v>2.3667962005676189E-3</v>
      </c>
      <c r="BW152">
        <f>BW$2*EXP(- BW$1 * ($B152*_c+'Input spectra'!$Q151))</f>
        <v>2.2816704576988081E-3</v>
      </c>
      <c r="BX152">
        <f>BX$2*EXP(- BX$1 * ($B152*_c+'Input spectra'!$Q151))</f>
        <v>2.2009540449052603E-3</v>
      </c>
      <c r="BY152">
        <f>BY$2*EXP(- BY$1 * ($B152*_c+'Input spectra'!$Q151))</f>
        <v>2.1243349307559396E-3</v>
      </c>
      <c r="BZ152">
        <f>BZ$2*EXP(- BZ$1 * ($B152*_c+'Input spectra'!$Q151))</f>
        <v>2.0515299395983174E-3</v>
      </c>
      <c r="CA152">
        <f>CA$2*EXP(- CA$1 * ($B152*_c+'Input spectra'!$Q151))</f>
        <v>1.9822813907140711E-3</v>
      </c>
      <c r="CB152">
        <f>CB$2*EXP(- CB$1 * ($B152*_c+'Input spectra'!$Q151))</f>
        <v>1.9163542145954871E-3</v>
      </c>
      <c r="CC152">
        <f>CC$2*EXP(- CC$1 * ($B152*_c+'Input spectra'!$Q151))</f>
        <v>1.853533466195955E-3</v>
      </c>
      <c r="CD152">
        <f>CD$2*EXP(- CD$1 * ($B152*_c+'Input spectra'!$Q151))</f>
        <v>1.7936221705267604E-3</v>
      </c>
      <c r="CE152">
        <f>CE$2*EXP(- CE$1 * ($B152*_c+'Input spectra'!$Q151))</f>
        <v>1.7364394481031377E-3</v>
      </c>
      <c r="CF152">
        <f>CF$2*EXP(- CF$1 * ($B152*_c+'Input spectra'!$Q151))</f>
        <v>1.6818188773043315E-3</v>
      </c>
      <c r="CG152">
        <f>CG$2*EXP(- CG$1 * ($B152*_c+'Input spectra'!$Q151))</f>
        <v>1.6296070583081998E-3</v>
      </c>
      <c r="CH152">
        <f>CH$2*EXP(- CH$1 * ($B152*_c+'Input spectra'!$Q151))</f>
        <v>1.5796623493389394E-3</v>
      </c>
      <c r="CI152">
        <f>CI$2*EXP(- CI$1 * ($B152*_c+'Input spectra'!$Q151))</f>
        <v>1.5318537508635314E-3</v>
      </c>
      <c r="CJ152">
        <f>CJ$2*EXP(- CJ$1 * ($B152*_c+'Input spectra'!$Q151))</f>
        <v>1.4860599173432555E-3</v>
      </c>
      <c r="CK152">
        <f>CK$2*EXP(- CK$1 * ($B152*_c+'Input spectra'!$Q151))</f>
        <v>1.4421682793858753E-3</v>
      </c>
      <c r="CL152">
        <f>CL$2*EXP(- CL$1 * ($B152*_c+'Input spectra'!$Q151))</f>
        <v>1.4000742618016295E-3</v>
      </c>
      <c r="CM152">
        <f>CM$2*EXP(- CM$1 * ($B152*_c+'Input spectra'!$Q151))</f>
        <v>1.359680585258194E-3</v>
      </c>
      <c r="CN152">
        <f>CN$2*EXP(- CN$1 * ($B152*_c+'Input spectra'!$Q151))</f>
        <v>1.3208966410470037E-3</v>
      </c>
      <c r="CO152">
        <f>CO$2*EXP(- CO$1 * ($B152*_c+'Input spectra'!$Q151))</f>
        <v>1.2836379299870936E-3</v>
      </c>
      <c r="CP152">
        <f>CP$2*EXP(- CP$1 * ($B152*_c+'Input spectra'!$Q151))</f>
        <v>1.2478255577593707E-3</v>
      </c>
      <c r="CQ152">
        <f>CQ$2*EXP(- CQ$1 * ($B152*_c+'Input spectra'!$Q151))</f>
        <v>8.0339632176203699E-4</v>
      </c>
      <c r="CR152">
        <f>CR$2*EXP(- CR$1 * ($B152*_c+'Input spectra'!$Q151))</f>
        <v>5.2181861767178846E-4</v>
      </c>
      <c r="CS152">
        <f>CS$2*EXP(- CS$1 * ($B152*_c+'Input spectra'!$Q151))</f>
        <v>3.6137960068644953E-4</v>
      </c>
      <c r="CT152">
        <f>CT$2*EXP(- CT$1 * ($B152*_c+'Input spectra'!$Q151))</f>
        <v>2.5139702739282758E-4</v>
      </c>
      <c r="CU152">
        <f>CU$2*EXP(- CU$1 * ($B152*_c+'Input spectra'!$Q151))</f>
        <v>1.7165563679244819E-4</v>
      </c>
      <c r="CV152">
        <f>CV$2*EXP(- CV$1 * ($B152*_c+'Input spectra'!$Q151))</f>
        <v>1.1283791522482601E-4</v>
      </c>
      <c r="CW152">
        <f>CW$2*EXP(- CW$1 * ($B152*_c+'Input spectra'!$Q151))</f>
        <v>6.9685097707440305E-5</v>
      </c>
      <c r="CX152">
        <f>CX$2*EXP(- CX$1 * ($B152*_c+'Input spectra'!$Q151))</f>
        <v>3.8858917369133416E-5</v>
      </c>
      <c r="CY152">
        <f>CY$2*EXP(- CY$1 * ($B152*_c+'Input spectra'!$Q151))</f>
        <v>1.8068967070540618E-5</v>
      </c>
      <c r="CZ152">
        <f>CZ$2*EXP(- CZ$1 * ($B152*_c+'Input spectra'!$Q151))</f>
        <v>5.6542531313225837E-6</v>
      </c>
      <c r="DA152">
        <f>DA$2*EXP(- DA$1 * ($B152*_c+'Input spectra'!$Q151))</f>
        <v>3.5916526434738783E-7</v>
      </c>
      <c r="DB152">
        <f>DB$2*EXP(- DB$1 * ($B152*_c+'Input spectra'!$Q151))</f>
        <v>0</v>
      </c>
      <c r="DC152">
        <f>DC$2*EXP(- DC$1 * ($B152*_c+'Input spectra'!$Q151))</f>
        <v>0</v>
      </c>
      <c r="DD152">
        <f>DD$2*EXP(- DD$1 * ($B152*_c+'Input spectra'!$Q151))</f>
        <v>0</v>
      </c>
      <c r="DE152">
        <f>DE$2*EXP(- DE$1 * ($B152*_c+'Input spectra'!$Q151))</f>
        <v>0</v>
      </c>
      <c r="DF152">
        <f>DF$2*EXP(- DF$1 * ($B152*_c+'Input spectra'!$Q151))</f>
        <v>0</v>
      </c>
      <c r="DG152">
        <f>DG$2*EXP(- DG$1 * ($B152*_c+'Input spectra'!$Q151))</f>
        <v>0</v>
      </c>
      <c r="DH152">
        <f>DH$2*EXP(- DH$1 * ($B152*_c+'Input spectra'!$Q151))</f>
        <v>0</v>
      </c>
      <c r="DI152">
        <f>DI$2*EXP(- DI$1 * ($B152*_c+'Input spectra'!$Q151))</f>
        <v>0</v>
      </c>
      <c r="DJ152">
        <f>DJ$2*EXP(- DJ$1 * ($B152*_c+'Input spectra'!$Q151))</f>
        <v>0</v>
      </c>
      <c r="DK152">
        <f>DK$2*EXP(- DK$1 * ($B152*_c+'Input spectra'!$Q151))</f>
        <v>0</v>
      </c>
      <c r="DL152">
        <f>DL$2*EXP(- DL$1 * ($B152*_c+'Input spectra'!$Q151))</f>
        <v>0</v>
      </c>
      <c r="DM152">
        <f>DM$2*EXP(- DM$1 * ($B152*_c+'Input spectra'!$Q151))</f>
        <v>0</v>
      </c>
      <c r="DN152">
        <f>DN$2*EXP(- DN$1 * ($B152*_c+'Input spectra'!$Q151))</f>
        <v>0</v>
      </c>
      <c r="DO152">
        <f>DO$2*EXP(- DO$1 * ($B152*_c+'Input spectra'!$Q151))</f>
        <v>0</v>
      </c>
      <c r="DP152">
        <f>DP$2*EXP(- DP$1 * ($B152*_c+'Input spectra'!$Q151))</f>
        <v>0</v>
      </c>
      <c r="DQ152">
        <f>DQ$2*EXP(- DQ$1 * ($B152*_c+'Input spectra'!$Q151))</f>
        <v>0</v>
      </c>
      <c r="DR152">
        <f>DR$2*EXP(- DR$1 * ($B152*_c+'Input spectra'!$Q151))</f>
        <v>0</v>
      </c>
      <c r="DS152">
        <f>DS$2*EXP(- DS$1 * ($B152*_c+'Input spectra'!$Q151))</f>
        <v>0</v>
      </c>
      <c r="DT152">
        <f>DT$2*EXP(- DT$1 * ($B152*_c+'Input spectra'!$Q151))</f>
        <v>0</v>
      </c>
      <c r="DU152">
        <f>DU$2*EXP(- DU$1 * ($B152*_c+'Input spectra'!$Q151))</f>
        <v>0</v>
      </c>
      <c r="DV152">
        <f>DV$2*EXP(- DV$1 * ($B152*_c+'Input spectra'!$Q151))</f>
        <v>0</v>
      </c>
      <c r="DW152">
        <f>DW$2*EXP(- DW$1 * ($B152*_c+'Input spectra'!$Q151))</f>
        <v>0</v>
      </c>
      <c r="DX152">
        <f>DX$2*EXP(- DX$1 * ($B152*_c+'Input spectra'!$Q151))</f>
        <v>0</v>
      </c>
      <c r="DY152">
        <f>DY$2*EXP(- DY$1 * ($B152*_c+'Input spectra'!$Q151))</f>
        <v>0</v>
      </c>
      <c r="DZ152">
        <f>DZ$2*EXP(- DZ$1 * ($B152*_c+'Input spectra'!$Q151))</f>
        <v>0</v>
      </c>
      <c r="EA152">
        <f>EA$2*EXP(- EA$1 * ($B152*_c+'Input spectra'!$Q151))</f>
        <v>0</v>
      </c>
      <c r="EB152">
        <f>EB$2*EXP(- EB$1 * ($B152*_c+'Input spectra'!$Q151))</f>
        <v>0</v>
      </c>
      <c r="EC152">
        <f>EC$2*EXP(- EC$1 * ($B152*_c+'Input spectra'!$Q151))</f>
        <v>0</v>
      </c>
      <c r="ED152">
        <f>ED$2*EXP(- ED$1 * ($B152*_c+'Input spectra'!$Q151))</f>
        <v>0</v>
      </c>
      <c r="EE152">
        <f>EE$2*EXP(- EE$1 * ($B152*_c+'Input spectra'!$Q151))</f>
        <v>0</v>
      </c>
      <c r="EF152">
        <f>EF$2*EXP(- EF$1 * ($B152*_c+'Input spectra'!$Q151))</f>
        <v>0</v>
      </c>
      <c r="EG152">
        <f>EG$2*EXP(- EG$1 * ($B152*_c+'Input spectra'!$Q151))</f>
        <v>0</v>
      </c>
      <c r="EH152">
        <f>EH$2*EXP(- EH$1 * ($B152*_c+'Input spectra'!$Q151))</f>
        <v>0</v>
      </c>
      <c r="EI152">
        <f>EI$2*EXP(- EI$1 * ($B152*_c+'Input spectra'!$Q151))</f>
        <v>0</v>
      </c>
      <c r="EJ152">
        <f>EJ$2*EXP(- EJ$1 * ($B152*_c+'Input spectra'!$Q151))</f>
        <v>0</v>
      </c>
      <c r="EK152">
        <f>EK$2*EXP(- EK$1 * ($B152*_c+'Input spectra'!$Q151))</f>
        <v>0</v>
      </c>
      <c r="EL152">
        <f>EL$2*EXP(- EL$1 * ($B152*_c+'Input spectra'!$Q151))</f>
        <v>0</v>
      </c>
      <c r="EM152">
        <f>EM$2*EXP(- EM$1 * ($B152*_c+'Input spectra'!$Q151))</f>
        <v>0</v>
      </c>
      <c r="EN152">
        <f>EN$2*EXP(- EN$1 * ($B152*_c+'Input spectra'!$Q151))</f>
        <v>0</v>
      </c>
      <c r="EO152">
        <f>EO$2*EXP(- EO$1 * ($B152*_c+'Input spectra'!$Q151))</f>
        <v>0</v>
      </c>
      <c r="EP152">
        <f>EP$2*EXP(- EP$1 * ($B152*_c+'Input spectra'!$Q151))</f>
        <v>0</v>
      </c>
      <c r="EQ152">
        <f>EQ$2*EXP(- EQ$1 * ($B152*_c+'Input spectra'!$Q151))</f>
        <v>0</v>
      </c>
      <c r="ER152">
        <f>ER$2*EXP(- ER$1 * ($B152*_c+'Input spectra'!$Q151))</f>
        <v>0</v>
      </c>
      <c r="ES152">
        <f>ES$2*EXP(- ES$1 * ($B152*_c+'Input spectra'!$Q151))</f>
        <v>0</v>
      </c>
      <c r="ET152">
        <f>ET$2*EXP(- ET$1 * ($B152*_c+'Input spectra'!$Q151))</f>
        <v>0</v>
      </c>
      <c r="EU152">
        <f>EU$2*EXP(- EU$1 * ($B152*_c+'Input spectra'!$Q151))</f>
        <v>0</v>
      </c>
      <c r="EV152">
        <f>EV$2*EXP(- EV$1 * ($B152*_c+'Input spectra'!$Q151))</f>
        <v>0</v>
      </c>
      <c r="EW152">
        <f>EW$2*EXP(- EW$1 * ($B152*_c+'Input spectra'!$Q151))</f>
        <v>0</v>
      </c>
      <c r="EY152">
        <f t="shared" si="2"/>
        <v>0.88135900408267809</v>
      </c>
      <c r="FB152">
        <f>(1-EXP(-(B152*_c+'Input spectra'!$Q151)*_t))/2</f>
        <v>1.0970094183864743E-2</v>
      </c>
      <c r="FC152">
        <f>LN(1-FB152)/(-(B152*_c+'Input spectra'!$Q151))</f>
        <v>0.24861350007349295</v>
      </c>
    </row>
    <row r="153" spans="1:159" x14ac:dyDescent="0.25">
      <c r="A153">
        <v>1030</v>
      </c>
      <c r="B153">
        <f>'Input spectra'!B152</f>
        <v>0</v>
      </c>
      <c r="C153">
        <f>C$2*EXP(- C$1 * ($B153*_c+'Input spectra'!$Q152))</f>
        <v>2.0653927966864227E-2</v>
      </c>
      <c r="D153">
        <f>D$2*EXP(- D$1 * ($B153*_c+'Input spectra'!$Q152))</f>
        <v>2.0412851415052141E-2</v>
      </c>
      <c r="E153">
        <f>E$2*EXP(- E$1 * ($B153*_c+'Input spectra'!$Q152))</f>
        <v>2.0173503025842969E-2</v>
      </c>
      <c r="F153">
        <f>F$2*EXP(- F$1 * ($B153*_c+'Input spectra'!$Q152))</f>
        <v>1.9935872229617908E-2</v>
      </c>
      <c r="G153">
        <f>G$2*EXP(- G$1 * ($B153*_c+'Input spectra'!$Q152))</f>
        <v>1.9699948516442252E-2</v>
      </c>
      <c r="H153">
        <f>H$2*EXP(- H$1 * ($B153*_c+'Input spectra'!$Q152))</f>
        <v>1.9465721435744227E-2</v>
      </c>
      <c r="I153">
        <f>I$2*EXP(- I$1 * ($B153*_c+'Input spectra'!$Q152))</f>
        <v>1.9233180595995516E-2</v>
      </c>
      <c r="J153">
        <f>J$2*EXP(- J$1 * ($B153*_c+'Input spectra'!$Q152))</f>
        <v>1.9002315664393404E-2</v>
      </c>
      <c r="K153">
        <f>K$2*EXP(- K$1 * ($B153*_c+'Input spectra'!$Q152))</f>
        <v>1.8773116366544652E-2</v>
      </c>
      <c r="L153">
        <f>L$2*EXP(- L$1 * ($B153*_c+'Input spectra'!$Q152))</f>
        <v>1.8545572486150942E-2</v>
      </c>
      <c r="M153">
        <f>M$2*EXP(- M$1 * ($B153*_c+'Input spectra'!$Q152))</f>
        <v>1.8319673864696021E-2</v>
      </c>
      <c r="N153">
        <f>N$2*EXP(- N$1 * ($B153*_c+'Input spectra'!$Q152))</f>
        <v>1.809541040113441E-2</v>
      </c>
      <c r="O153">
        <f>O$2*EXP(- O$1 * ($B153*_c+'Input spectra'!$Q152))</f>
        <v>1.7872772051581838E-2</v>
      </c>
      <c r="P153">
        <f>P$2*EXP(- P$1 * ($B153*_c+'Input spectra'!$Q152))</f>
        <v>1.7651748829007181E-2</v>
      </c>
      <c r="Q153">
        <f>Q$2*EXP(- Q$1 * ($B153*_c+'Input spectra'!$Q152))</f>
        <v>1.7432330802926065E-2</v>
      </c>
      <c r="R153">
        <f>R$2*EXP(- R$1 * ($B153*_c+'Input spectra'!$Q152))</f>
        <v>1.7214508099096078E-2</v>
      </c>
      <c r="S153">
        <f>S$2*EXP(- S$1 * ($B153*_c+'Input spectra'!$Q152))</f>
        <v>1.6998270899213533E-2</v>
      </c>
      <c r="T153">
        <f>T$2*EXP(- T$1 * ($B153*_c+'Input spectra'!$Q152))</f>
        <v>1.678360944061183E-2</v>
      </c>
      <c r="U153">
        <f>U$2*EXP(- U$1 * ($B153*_c+'Input spectra'!$Q152))</f>
        <v>1.6570514015961411E-2</v>
      </c>
      <c r="V153">
        <f>V$2*EXP(- V$1 * ($B153*_c+'Input spectra'!$Q152))</f>
        <v>1.6358974972971244E-2</v>
      </c>
      <c r="W153">
        <f>W$2*EXP(- W$1 * ($B153*_c+'Input spectra'!$Q152))</f>
        <v>1.6148982714091892E-2</v>
      </c>
      <c r="X153">
        <f>X$2*EXP(- X$1 * ($B153*_c+'Input spectra'!$Q152))</f>
        <v>1.5940527696220144E-2</v>
      </c>
      <c r="Y153">
        <f>Y$2*EXP(- Y$1 * ($B153*_c+'Input spectra'!$Q152))</f>
        <v>1.5733600430405122E-2</v>
      </c>
      <c r="Z153">
        <f>Z$2*EXP(- Z$1 * ($B153*_c+'Input spectra'!$Q152))</f>
        <v>1.5528191481556007E-2</v>
      </c>
      <c r="AA153">
        <f>AA$2*EXP(- AA$1 * ($B153*_c+'Input spectra'!$Q152))</f>
        <v>1.5324291468151244E-2</v>
      </c>
      <c r="AB153">
        <f>AB$2*EXP(- AB$1 * ($B153*_c+'Input spectra'!$Q152))</f>
        <v>1.5121891061949269E-2</v>
      </c>
      <c r="AC153">
        <f>AC$2*EXP(- AC$1 * ($B153*_c+'Input spectra'!$Q152))</f>
        <v>1.4920980987700743E-2</v>
      </c>
      <c r="AD153">
        <f>AD$2*EXP(- AD$1 * ($B153*_c+'Input spectra'!$Q152))</f>
        <v>1.4721552022862322E-2</v>
      </c>
      <c r="AE153">
        <f>AE$2*EXP(- AE$1 * ($B153*_c+'Input spectra'!$Q152))</f>
        <v>1.4523594997311876E-2</v>
      </c>
      <c r="AF153">
        <f>AF$2*EXP(- AF$1 * ($B153*_c+'Input spectra'!$Q152))</f>
        <v>1.4327100793065229E-2</v>
      </c>
      <c r="AG153">
        <f>AG$2*EXP(- AG$1 * ($B153*_c+'Input spectra'!$Q152))</f>
        <v>1.4132060343994359E-2</v>
      </c>
      <c r="AH153">
        <f>AH$2*EXP(- AH$1 * ($B153*_c+'Input spectra'!$Q152))</f>
        <v>1.3938464635547097E-2</v>
      </c>
      <c r="AI153">
        <f>AI$2*EXP(- AI$1 * ($B153*_c+'Input spectra'!$Q152))</f>
        <v>1.3746304704468259E-2</v>
      </c>
      <c r="AJ153">
        <f>AJ$2*EXP(- AJ$1 * ($B153*_c+'Input spectra'!$Q152))</f>
        <v>1.3555571638522244E-2</v>
      </c>
      <c r="AK153">
        <f>AK$2*EXP(- AK$1 * ($B153*_c+'Input spectra'!$Q152))</f>
        <v>1.3366256576217116E-2</v>
      </c>
      <c r="AL153">
        <f>AL$2*EXP(- AL$1 * ($B153*_c+'Input spectra'!$Q152))</f>
        <v>1.3178350706530074E-2</v>
      </c>
      <c r="AM153">
        <f>AM$2*EXP(- AM$1 * ($B153*_c+'Input spectra'!$Q152))</f>
        <v>1.2991845268634394E-2</v>
      </c>
      <c r="AN153">
        <f>AN$2*EXP(- AN$1 * ($B153*_c+'Input spectra'!$Q152))</f>
        <v>1.2806731551627802E-2</v>
      </c>
      <c r="AO153">
        <f>AO$2*EXP(- AO$1 * ($B153*_c+'Input spectra'!$Q152))</f>
        <v>1.2623000894262238E-2</v>
      </c>
      <c r="AP153">
        <f>AP$2*EXP(- AP$1 * ($B153*_c+'Input spectra'!$Q152))</f>
        <v>1.244064468467506E-2</v>
      </c>
      <c r="AQ153">
        <f>AQ$2*EXP(- AQ$1 * ($B153*_c+'Input spectra'!$Q152))</f>
        <v>1.2259654360121644E-2</v>
      </c>
      <c r="AR153">
        <f>AR$2*EXP(- AR$1 * ($B153*_c+'Input spectra'!$Q152))</f>
        <v>1.2080021406709397E-2</v>
      </c>
      <c r="AS153">
        <f>AS$2*EXP(- AS$1 * ($B153*_c+'Input spectra'!$Q152))</f>
        <v>1.1901737359133116E-2</v>
      </c>
      <c r="AT153">
        <f>AT$2*EXP(- AT$1 * ($B153*_c+'Input spectra'!$Q152))</f>
        <v>1.1724793800411816E-2</v>
      </c>
      <c r="AU153">
        <f>AU$2*EXP(- AU$1 * ($B153*_c+'Input spectra'!$Q152))</f>
        <v>1.1549182361626838E-2</v>
      </c>
      <c r="AV153">
        <f>AV$2*EXP(- AV$1 * ($B153*_c+'Input spectra'!$Q152))</f>
        <v>1.1374894721661408E-2</v>
      </c>
      <c r="AW153">
        <f>AW$2*EXP(- AW$1 * ($B153*_c+'Input spectra'!$Q152))</f>
        <v>1.0111937774167239E-2</v>
      </c>
      <c r="AX153">
        <f>AX$2*EXP(- AX$1 * ($B153*_c+'Input spectra'!$Q152))</f>
        <v>8.6407527394818107E-3</v>
      </c>
      <c r="AY153">
        <f>AY$2*EXP(- AY$1 * ($B153*_c+'Input spectra'!$Q152))</f>
        <v>7.7786426790900955E-3</v>
      </c>
      <c r="AZ153">
        <f>AZ$2*EXP(- AZ$1 * ($B153*_c+'Input spectra'!$Q152))</f>
        <v>7.1257052471371879E-3</v>
      </c>
      <c r="BA153">
        <f>BA$2*EXP(- BA$1 * ($B153*_c+'Input spectra'!$Q152))</f>
        <v>6.5922386180661558E-3</v>
      </c>
      <c r="BB153">
        <f>BB$2*EXP(- BB$1 * ($B153*_c+'Input spectra'!$Q152))</f>
        <v>6.1393651333959886E-3</v>
      </c>
      <c r="BC153">
        <f>BC$2*EXP(- BC$1 * ($B153*_c+'Input spectra'!$Q152))</f>
        <v>5.7457848968241144E-3</v>
      </c>
      <c r="BD153">
        <f>BD$2*EXP(- BD$1 * ($B153*_c+'Input spectra'!$Q152))</f>
        <v>5.3982212057722767E-3</v>
      </c>
      <c r="BE153">
        <f>BE$2*EXP(- BE$1 * ($B153*_c+'Input spectra'!$Q152))</f>
        <v>5.0876856416822306E-3</v>
      </c>
      <c r="BF153">
        <f>BF$2*EXP(- BF$1 * ($B153*_c+'Input spectra'!$Q152))</f>
        <v>4.80773270521019E-3</v>
      </c>
      <c r="BG153">
        <f>BG$2*EXP(- BG$1 * ($B153*_c+'Input spectra'!$Q152))</f>
        <v>4.5535407160067756E-3</v>
      </c>
      <c r="BH153">
        <f>BH$2*EXP(- BH$1 * ($B153*_c+'Input spectra'!$Q152))</f>
        <v>4.3213841608867503E-3</v>
      </c>
      <c r="BI153">
        <f>BI$2*EXP(- BI$1 * ($B153*_c+'Input spectra'!$Q152))</f>
        <v>4.1083102100350558E-3</v>
      </c>
      <c r="BJ153">
        <f>BJ$2*EXP(- BJ$1 * ($B153*_c+'Input spectra'!$Q152))</f>
        <v>3.9119298701718623E-3</v>
      </c>
      <c r="BK153">
        <f>BK$2*EXP(- BK$1 * ($B153*_c+'Input spectra'!$Q152))</f>
        <v>3.7302773854145156E-3</v>
      </c>
      <c r="BL153">
        <f>BL$2*EXP(- BL$1 * ($B153*_c+'Input spectra'!$Q152))</f>
        <v>3.5617122540646719E-3</v>
      </c>
      <c r="BM153">
        <f>BM$2*EXP(- BM$1 * ($B153*_c+'Input spectra'!$Q152))</f>
        <v>3.4048489331374868E-3</v>
      </c>
      <c r="BN153">
        <f>BN$2*EXP(- BN$1 * ($B153*_c+'Input spectra'!$Q152))</f>
        <v>3.2585051452727752E-3</v>
      </c>
      <c r="BO153">
        <f>BO$2*EXP(- BO$1 * ($B153*_c+'Input spectra'!$Q152))</f>
        <v>3.1216630481854489E-3</v>
      </c>
      <c r="BP153">
        <f>BP$2*EXP(- BP$1 * ($B153*_c+'Input spectra'!$Q152))</f>
        <v>2.9934395219774995E-3</v>
      </c>
      <c r="BQ153">
        <f>BQ$2*EXP(- BQ$1 * ($B153*_c+'Input spectra'!$Q152))</f>
        <v>2.8730630620238131E-3</v>
      </c>
      <c r="BR153">
        <f>BR$2*EXP(- BR$1 * ($B153*_c+'Input spectra'!$Q152))</f>
        <v>2.7598555500654566E-3</v>
      </c>
      <c r="BS153">
        <f>BS$2*EXP(- BS$1 * ($B153*_c+'Input spectra'!$Q152))</f>
        <v>2.6532176897420259E-3</v>
      </c>
      <c r="BT153">
        <f>BT$2*EXP(- BT$1 * ($B153*_c+'Input spectra'!$Q152))</f>
        <v>2.5526172370047631E-3</v>
      </c>
      <c r="BU153">
        <f>BU$2*EXP(- BU$1 * ($B153*_c+'Input spectra'!$Q152))</f>
        <v>2.4575793915320929E-3</v>
      </c>
      <c r="BV153">
        <f>BV$2*EXP(- BV$1 * ($B153*_c+'Input spectra'!$Q152))</f>
        <v>2.3676788797763479E-3</v>
      </c>
      <c r="BW153">
        <f>BW$2*EXP(- BW$1 * ($B153*_c+'Input spectra'!$Q152))</f>
        <v>2.2825333771152594E-3</v>
      </c>
      <c r="BX153">
        <f>BX$2*EXP(- BX$1 * ($B153*_c+'Input spectra'!$Q152))</f>
        <v>2.2017980008966782E-3</v>
      </c>
      <c r="BY153">
        <f>BY$2*EXP(- BY$1 * ($B153*_c+'Input spectra'!$Q152))</f>
        <v>2.1251606678914146E-3</v>
      </c>
      <c r="BZ153">
        <f>BZ$2*EXP(- BZ$1 * ($B153*_c+'Input spectra'!$Q152))</f>
        <v>2.05233815546008E-3</v>
      </c>
      <c r="CA153">
        <f>CA$2*EXP(- CA$1 * ($B153*_c+'Input spectra'!$Q152))</f>
        <v>1.9830727401250288E-3</v>
      </c>
      <c r="CB153">
        <f>CB$2*EXP(- CB$1 * ($B153*_c+'Input spectra'!$Q152))</f>
        <v>1.9171293133500456E-3</v>
      </c>
      <c r="CC153">
        <f>CC$2*EXP(- CC$1 * ($B153*_c+'Input spectra'!$Q152))</f>
        <v>1.8542928943658865E-3</v>
      </c>
      <c r="CD153">
        <f>CD$2*EXP(- CD$1 * ($B153*_c+'Input spectra'!$Q152))</f>
        <v>1.7943664754016438E-3</v>
      </c>
      <c r="CE153">
        <f>CE$2*EXP(- CE$1 * ($B153*_c+'Input spectra'!$Q152))</f>
        <v>1.7371691468150688E-3</v>
      </c>
      <c r="CF153">
        <f>CF$2*EXP(- CF$1 * ($B153*_c+'Input spectra'!$Q152))</f>
        <v>1.6825344591786197E-3</v>
      </c>
      <c r="CG153">
        <f>CG$2*EXP(- CG$1 * ($B153*_c+'Input spectra'!$Q152))</f>
        <v>1.6303089869752583E-3</v>
      </c>
      <c r="CH153">
        <f>CH$2*EXP(- CH$1 * ($B153*_c+'Input spectra'!$Q152))</f>
        <v>1.5803510646372303E-3</v>
      </c>
      <c r="CI153">
        <f>CI$2*EXP(- CI$1 * ($B153*_c+'Input spectra'!$Q152))</f>
        <v>1.5325296705590156E-3</v>
      </c>
      <c r="CJ153">
        <f>CJ$2*EXP(- CJ$1 * ($B153*_c+'Input spectra'!$Q152))</f>
        <v>1.4867234386871271E-3</v>
      </c>
      <c r="CK153">
        <f>CK$2*EXP(- CK$1 * ($B153*_c+'Input spectra'!$Q152))</f>
        <v>1.4428197805293063E-3</v>
      </c>
      <c r="CL153">
        <f>CL$2*EXP(- CL$1 * ($B153*_c+'Input spectra'!$Q152))</f>
        <v>1.4007141030836826E-3</v>
      </c>
      <c r="CM153">
        <f>CM$2*EXP(- CM$1 * ($B153*_c+'Input spectra'!$Q152))</f>
        <v>1.3603091103809039E-3</v>
      </c>
      <c r="CN153">
        <f>CN$2*EXP(- CN$1 * ($B153*_c+'Input spectra'!$Q152))</f>
        <v>1.3215141781497892E-3</v>
      </c>
      <c r="CO153">
        <f>CO$2*EXP(- CO$1 * ($B153*_c+'Input spectra'!$Q152))</f>
        <v>1.2842447926311226E-3</v>
      </c>
      <c r="CP153">
        <f>CP$2*EXP(- CP$1 * ($B153*_c+'Input spectra'!$Q152))</f>
        <v>1.2484220458311593E-3</v>
      </c>
      <c r="CQ153">
        <f>CQ$2*EXP(- CQ$1 * ($B153*_c+'Input spectra'!$Q152))</f>
        <v>8.0378458413217751E-4</v>
      </c>
      <c r="CR153">
        <f>CR$2*EXP(- CR$1 * ($B153*_c+'Input spectra'!$Q152))</f>
        <v>5.2207354200616246E-4</v>
      </c>
      <c r="CS153">
        <f>CS$2*EXP(- CS$1 * ($B153*_c+'Input spectra'!$Q152))</f>
        <v>3.6155804446186225E-4</v>
      </c>
      <c r="CT153">
        <f>CT$2*EXP(- CT$1 * ($B153*_c+'Input spectra'!$Q152))</f>
        <v>2.5152248436441333E-4</v>
      </c>
      <c r="CU153">
        <f>CU$2*EXP(- CU$1 * ($B153*_c+'Input spectra'!$Q152))</f>
        <v>1.7174220162618982E-4</v>
      </c>
      <c r="CV153">
        <f>CV$2*EXP(- CV$1 * ($B153*_c+'Input spectra'!$Q152))</f>
        <v>1.1289541155493432E-4</v>
      </c>
      <c r="CW153">
        <f>CW$2*EXP(- CW$1 * ($B153*_c+'Input spectra'!$Q152))</f>
        <v>6.9720971762217437E-5</v>
      </c>
      <c r="CX153">
        <f>CX$2*EXP(- CX$1 * ($B153*_c+'Input spectra'!$Q152))</f>
        <v>3.8879126214918384E-5</v>
      </c>
      <c r="CY153">
        <f>CY$2*EXP(- CY$1 * ($B153*_c+'Input spectra'!$Q152))</f>
        <v>1.8078458903469494E-5</v>
      </c>
      <c r="CZ153">
        <f>CZ$2*EXP(- CZ$1 * ($B153*_c+'Input spectra'!$Q152))</f>
        <v>5.6572530848041135E-6</v>
      </c>
      <c r="DA153">
        <f>DA$2*EXP(- DA$1 * ($B153*_c+'Input spectra'!$Q152))</f>
        <v>3.5935771240857166E-7</v>
      </c>
      <c r="DB153">
        <f>DB$2*EXP(- DB$1 * ($B153*_c+'Input spectra'!$Q152))</f>
        <v>0</v>
      </c>
      <c r="DC153">
        <f>DC$2*EXP(- DC$1 * ($B153*_c+'Input spectra'!$Q152))</f>
        <v>0</v>
      </c>
      <c r="DD153">
        <f>DD$2*EXP(- DD$1 * ($B153*_c+'Input spectra'!$Q152))</f>
        <v>0</v>
      </c>
      <c r="DE153">
        <f>DE$2*EXP(- DE$1 * ($B153*_c+'Input spectra'!$Q152))</f>
        <v>0</v>
      </c>
      <c r="DF153">
        <f>DF$2*EXP(- DF$1 * ($B153*_c+'Input spectra'!$Q152))</f>
        <v>0</v>
      </c>
      <c r="DG153">
        <f>DG$2*EXP(- DG$1 * ($B153*_c+'Input spectra'!$Q152))</f>
        <v>0</v>
      </c>
      <c r="DH153">
        <f>DH$2*EXP(- DH$1 * ($B153*_c+'Input spectra'!$Q152))</f>
        <v>0</v>
      </c>
      <c r="DI153">
        <f>DI$2*EXP(- DI$1 * ($B153*_c+'Input spectra'!$Q152))</f>
        <v>0</v>
      </c>
      <c r="DJ153">
        <f>DJ$2*EXP(- DJ$1 * ($B153*_c+'Input spectra'!$Q152))</f>
        <v>0</v>
      </c>
      <c r="DK153">
        <f>DK$2*EXP(- DK$1 * ($B153*_c+'Input spectra'!$Q152))</f>
        <v>0</v>
      </c>
      <c r="DL153">
        <f>DL$2*EXP(- DL$1 * ($B153*_c+'Input spectra'!$Q152))</f>
        <v>0</v>
      </c>
      <c r="DM153">
        <f>DM$2*EXP(- DM$1 * ($B153*_c+'Input spectra'!$Q152))</f>
        <v>0</v>
      </c>
      <c r="DN153">
        <f>DN$2*EXP(- DN$1 * ($B153*_c+'Input spectra'!$Q152))</f>
        <v>0</v>
      </c>
      <c r="DO153">
        <f>DO$2*EXP(- DO$1 * ($B153*_c+'Input spectra'!$Q152))</f>
        <v>0</v>
      </c>
      <c r="DP153">
        <f>DP$2*EXP(- DP$1 * ($B153*_c+'Input spectra'!$Q152))</f>
        <v>0</v>
      </c>
      <c r="DQ153">
        <f>DQ$2*EXP(- DQ$1 * ($B153*_c+'Input spectra'!$Q152))</f>
        <v>0</v>
      </c>
      <c r="DR153">
        <f>DR$2*EXP(- DR$1 * ($B153*_c+'Input spectra'!$Q152))</f>
        <v>0</v>
      </c>
      <c r="DS153">
        <f>DS$2*EXP(- DS$1 * ($B153*_c+'Input spectra'!$Q152))</f>
        <v>0</v>
      </c>
      <c r="DT153">
        <f>DT$2*EXP(- DT$1 * ($B153*_c+'Input spectra'!$Q152))</f>
        <v>0</v>
      </c>
      <c r="DU153">
        <f>DU$2*EXP(- DU$1 * ($B153*_c+'Input spectra'!$Q152))</f>
        <v>0</v>
      </c>
      <c r="DV153">
        <f>DV$2*EXP(- DV$1 * ($B153*_c+'Input spectra'!$Q152))</f>
        <v>0</v>
      </c>
      <c r="DW153">
        <f>DW$2*EXP(- DW$1 * ($B153*_c+'Input spectra'!$Q152))</f>
        <v>0</v>
      </c>
      <c r="DX153">
        <f>DX$2*EXP(- DX$1 * ($B153*_c+'Input spectra'!$Q152))</f>
        <v>0</v>
      </c>
      <c r="DY153">
        <f>DY$2*EXP(- DY$1 * ($B153*_c+'Input spectra'!$Q152))</f>
        <v>0</v>
      </c>
      <c r="DZ153">
        <f>DZ$2*EXP(- DZ$1 * ($B153*_c+'Input spectra'!$Q152))</f>
        <v>0</v>
      </c>
      <c r="EA153">
        <f>EA$2*EXP(- EA$1 * ($B153*_c+'Input spectra'!$Q152))</f>
        <v>0</v>
      </c>
      <c r="EB153">
        <f>EB$2*EXP(- EB$1 * ($B153*_c+'Input spectra'!$Q152))</f>
        <v>0</v>
      </c>
      <c r="EC153">
        <f>EC$2*EXP(- EC$1 * ($B153*_c+'Input spectra'!$Q152))</f>
        <v>0</v>
      </c>
      <c r="ED153">
        <f>ED$2*EXP(- ED$1 * ($B153*_c+'Input spectra'!$Q152))</f>
        <v>0</v>
      </c>
      <c r="EE153">
        <f>EE$2*EXP(- EE$1 * ($B153*_c+'Input spectra'!$Q152))</f>
        <v>0</v>
      </c>
      <c r="EF153">
        <f>EF$2*EXP(- EF$1 * ($B153*_c+'Input spectra'!$Q152))</f>
        <v>0</v>
      </c>
      <c r="EG153">
        <f>EG$2*EXP(- EG$1 * ($B153*_c+'Input spectra'!$Q152))</f>
        <v>0</v>
      </c>
      <c r="EH153">
        <f>EH$2*EXP(- EH$1 * ($B153*_c+'Input spectra'!$Q152))</f>
        <v>0</v>
      </c>
      <c r="EI153">
        <f>EI$2*EXP(- EI$1 * ($B153*_c+'Input spectra'!$Q152))</f>
        <v>0</v>
      </c>
      <c r="EJ153">
        <f>EJ$2*EXP(- EJ$1 * ($B153*_c+'Input spectra'!$Q152))</f>
        <v>0</v>
      </c>
      <c r="EK153">
        <f>EK$2*EXP(- EK$1 * ($B153*_c+'Input spectra'!$Q152))</f>
        <v>0</v>
      </c>
      <c r="EL153">
        <f>EL$2*EXP(- EL$1 * ($B153*_c+'Input spectra'!$Q152))</f>
        <v>0</v>
      </c>
      <c r="EM153">
        <f>EM$2*EXP(- EM$1 * ($B153*_c+'Input spectra'!$Q152))</f>
        <v>0</v>
      </c>
      <c r="EN153">
        <f>EN$2*EXP(- EN$1 * ($B153*_c+'Input spectra'!$Q152))</f>
        <v>0</v>
      </c>
      <c r="EO153">
        <f>EO$2*EXP(- EO$1 * ($B153*_c+'Input spectra'!$Q152))</f>
        <v>0</v>
      </c>
      <c r="EP153">
        <f>EP$2*EXP(- EP$1 * ($B153*_c+'Input spectra'!$Q152))</f>
        <v>0</v>
      </c>
      <c r="EQ153">
        <f>EQ$2*EXP(- EQ$1 * ($B153*_c+'Input spectra'!$Q152))</f>
        <v>0</v>
      </c>
      <c r="ER153">
        <f>ER$2*EXP(- ER$1 * ($B153*_c+'Input spectra'!$Q152))</f>
        <v>0</v>
      </c>
      <c r="ES153">
        <f>ES$2*EXP(- ES$1 * ($B153*_c+'Input spectra'!$Q152))</f>
        <v>0</v>
      </c>
      <c r="ET153">
        <f>ET$2*EXP(- ET$1 * ($B153*_c+'Input spectra'!$Q152))</f>
        <v>0</v>
      </c>
      <c r="EU153">
        <f>EU$2*EXP(- EU$1 * ($B153*_c+'Input spectra'!$Q152))</f>
        <v>0</v>
      </c>
      <c r="EV153">
        <f>EV$2*EXP(- EV$1 * ($B153*_c+'Input spectra'!$Q152))</f>
        <v>0</v>
      </c>
      <c r="EW153">
        <f>EW$2*EXP(- EW$1 * ($B153*_c+'Input spectra'!$Q152))</f>
        <v>0</v>
      </c>
      <c r="EY153">
        <f t="shared" si="2"/>
        <v>0.88148634528131731</v>
      </c>
      <c r="FB153">
        <f>(1-EXP(-(B153*_c+'Input spectra'!$Q152)*_t))/2</f>
        <v>1.0957252740555867E-2</v>
      </c>
      <c r="FC153">
        <f>LN(1-FB153)/(-(B153*_c+'Input spectra'!$Q152))</f>
        <v>0.24861514113950509</v>
      </c>
    </row>
    <row r="154" spans="1:159" x14ac:dyDescent="0.25">
      <c r="A154">
        <v>1035</v>
      </c>
      <c r="B154">
        <f>'Input spectra'!B153</f>
        <v>0</v>
      </c>
      <c r="C154">
        <f>C$2*EXP(- C$1 * ($B154*_c+'Input spectra'!$Q153))</f>
        <v>2.0653927966864227E-2</v>
      </c>
      <c r="D154">
        <f>D$2*EXP(- D$1 * ($B154*_c+'Input spectra'!$Q153))</f>
        <v>2.0412958618197724E-2</v>
      </c>
      <c r="E154">
        <f>E$2*EXP(- E$1 * ($B154*_c+'Input spectra'!$Q153))</f>
        <v>2.0173714918695837E-2</v>
      </c>
      <c r="F154">
        <f>F$2*EXP(- F$1 * ($B154*_c+'Input spectra'!$Q153))</f>
        <v>1.9936186325781188E-2</v>
      </c>
      <c r="G154">
        <f>G$2*EXP(- G$1 * ($B154*_c+'Input spectra'!$Q153))</f>
        <v>1.9700362356340009E-2</v>
      </c>
      <c r="H154">
        <f>H$2*EXP(- H$1 * ($B154*_c+'Input spectra'!$Q153))</f>
        <v>1.946623258640252E-2</v>
      </c>
      <c r="I154">
        <f>I$2*EXP(- I$1 * ($B154*_c+'Input spectra'!$Q153))</f>
        <v>1.9233786650824997E-2</v>
      </c>
      <c r="J154">
        <f>J$2*EXP(- J$1 * ($B154*_c+'Input spectra'!$Q153))</f>
        <v>1.9003014242973459E-2</v>
      </c>
      <c r="K154">
        <f>K$2*EXP(- K$1 * ($B154*_c+'Input spectra'!$Q153))</f>
        <v>1.8773905114409066E-2</v>
      </c>
      <c r="L154">
        <f>L$2*EXP(- L$1 * ($B154*_c+'Input spectra'!$Q153))</f>
        <v>1.8546449074575068E-2</v>
      </c>
      <c r="M154">
        <f>M$2*EXP(- M$1 * ($B154*_c+'Input spectra'!$Q153))</f>
        <v>1.8320635990485477E-2</v>
      </c>
      <c r="N154">
        <f>N$2*EXP(- N$1 * ($B154*_c+'Input spectra'!$Q153))</f>
        <v>1.8096455786415264E-2</v>
      </c>
      <c r="O154">
        <f>O$2*EXP(- O$1 * ($B154*_c+'Input spectra'!$Q153))</f>
        <v>1.787389844359227E-2</v>
      </c>
      <c r="P154">
        <f>P$2*EXP(- P$1 * ($B154*_c+'Input spectra'!$Q153))</f>
        <v>1.7652953999890631E-2</v>
      </c>
      <c r="Q154">
        <f>Q$2*EXP(- Q$1 * ($B154*_c+'Input spectra'!$Q153))</f>
        <v>1.7433612549525853E-2</v>
      </c>
      <c r="R154">
        <f>R$2*EXP(- R$1 * ($B154*_c+'Input spectra'!$Q153))</f>
        <v>1.7215864242751473E-2</v>
      </c>
      <c r="S154">
        <f>S$2*EXP(- S$1 * ($B154*_c+'Input spectra'!$Q153))</f>
        <v>1.6999699285557276E-2</v>
      </c>
      <c r="T154">
        <f>T$2*EXP(- T$1 * ($B154*_c+'Input spectra'!$Q153))</f>
        <v>1.678510793936909E-2</v>
      </c>
      <c r="U154">
        <f>U$2*EXP(- U$1 * ($B154*_c+'Input spectra'!$Q153))</f>
        <v>1.6572080520750185E-2</v>
      </c>
      <c r="V154">
        <f>V$2*EXP(- V$1 * ($B154*_c+'Input spectra'!$Q153))</f>
        <v>1.6360607401104163E-2</v>
      </c>
      <c r="W154">
        <f>W$2*EXP(- W$1 * ($B154*_c+'Input spectra'!$Q153))</f>
        <v>1.6150679006379457E-2</v>
      </c>
      <c r="X154">
        <f>X$2*EXP(- X$1 * ($B154*_c+'Input spectra'!$Q153))</f>
        <v>1.5942285816775315E-2</v>
      </c>
      <c r="Y154">
        <f>Y$2*EXP(- Y$1 * ($B154*_c+'Input spectra'!$Q153))</f>
        <v>1.5735418366449382E-2</v>
      </c>
      <c r="Z154">
        <f>Z$2*EXP(- Z$1 * ($B154*_c+'Input spectra'!$Q153))</f>
        <v>1.5530067243226742E-2</v>
      </c>
      <c r="AA154">
        <f>AA$2*EXP(- AA$1 * ($B154*_c+'Input spectra'!$Q153))</f>
        <v>1.532622308831052E-2</v>
      </c>
      <c r="AB154">
        <f>AB$2*EXP(- AB$1 * ($B154*_c+'Input spectra'!$Q153))</f>
        <v>1.5123876595993983E-2</v>
      </c>
      <c r="AC154">
        <f>AC$2*EXP(- AC$1 * ($B154*_c+'Input spectra'!$Q153))</f>
        <v>1.4923018513374124E-2</v>
      </c>
      <c r="AD154">
        <f>AD$2*EXP(- AD$1 * ($B154*_c+'Input spectra'!$Q153))</f>
        <v>1.4723639640066779E-2</v>
      </c>
      <c r="AE154">
        <f>AE$2*EXP(- AE$1 * ($B154*_c+'Input spectra'!$Q153))</f>
        <v>1.4525730827923194E-2</v>
      </c>
      <c r="AF154">
        <f>AF$2*EXP(- AF$1 * ($B154*_c+'Input spectra'!$Q153))</f>
        <v>1.4329282980748079E-2</v>
      </c>
      <c r="AG154">
        <f>AG$2*EXP(- AG$1 * ($B154*_c+'Input spectra'!$Q153))</f>
        <v>1.4134287054019154E-2</v>
      </c>
      <c r="AH154">
        <f>AH$2*EXP(- AH$1 * ($B154*_c+'Input spectra'!$Q153))</f>
        <v>1.3940734054608144E-2</v>
      </c>
      <c r="AI154">
        <f>AI$2*EXP(- AI$1 * ($B154*_c+'Input spectra'!$Q153))</f>
        <v>1.3748615040503218E-2</v>
      </c>
      <c r="AJ154">
        <f>AJ$2*EXP(- AJ$1 * ($B154*_c+'Input spectra'!$Q153))</f>
        <v>1.3557921120532893E-2</v>
      </c>
      <c r="AK154">
        <f>AK$2*EXP(- AK$1 * ($B154*_c+'Input spectra'!$Q153))</f>
        <v>1.3368643454091394E-2</v>
      </c>
      <c r="AL154">
        <f>AL$2*EXP(- AL$1 * ($B154*_c+'Input spectra'!$Q153))</f>
        <v>1.3180773250865412E-2</v>
      </c>
      <c r="AM154">
        <f>AM$2*EXP(- AM$1 * ($B154*_c+'Input spectra'!$Q153))</f>
        <v>1.2994301770562312E-2</v>
      </c>
      <c r="AN154">
        <f>AN$2*EXP(- AN$1 * ($B154*_c+'Input spectra'!$Q153))</f>
        <v>1.2809220322639769E-2</v>
      </c>
      <c r="AO154">
        <f>AO$2*EXP(- AO$1 * ($B154*_c+'Input spectra'!$Q153))</f>
        <v>1.2625520266036791E-2</v>
      </c>
      <c r="AP154">
        <f>AP$2*EXP(- AP$1 * ($B154*_c+'Input spectra'!$Q153))</f>
        <v>1.2443193008906164E-2</v>
      </c>
      <c r="AQ154">
        <f>AQ$2*EXP(- AQ$1 * ($B154*_c+'Input spectra'!$Q153))</f>
        <v>1.22622300083483E-2</v>
      </c>
      <c r="AR154">
        <f>AR$2*EXP(- AR$1 * ($B154*_c+'Input spectra'!$Q153))</f>
        <v>1.2082622770146467E-2</v>
      </c>
      <c r="AS154">
        <f>AS$2*EXP(- AS$1 * ($B154*_c+'Input spectra'!$Q153))</f>
        <v>1.1904362848503382E-2</v>
      </c>
      <c r="AT154">
        <f>AT$2*EXP(- AT$1 * ($B154*_c+'Input spectra'!$Q153))</f>
        <v>1.1727441845779245E-2</v>
      </c>
      <c r="AU154">
        <f>AU$2*EXP(- AU$1 * ($B154*_c+'Input spectra'!$Q153))</f>
        <v>1.1551851412231062E-2</v>
      </c>
      <c r="AV154">
        <f>AV$2*EXP(- AV$1 * ($B154*_c+'Input spectra'!$Q153))</f>
        <v>1.1377583245753392E-2</v>
      </c>
      <c r="AW154">
        <f>AW$2*EXP(- AW$1 * ($B154*_c+'Input spectra'!$Q153))</f>
        <v>1.0114380908762988E-2</v>
      </c>
      <c r="AX154">
        <f>AX$2*EXP(- AX$1 * ($B154*_c+'Input spectra'!$Q153))</f>
        <v>8.6428858126339561E-3</v>
      </c>
      <c r="AY154">
        <f>AY$2*EXP(- AY$1 * ($B154*_c+'Input spectra'!$Q153))</f>
        <v>7.7806037916170138E-3</v>
      </c>
      <c r="AZ154">
        <f>AZ$2*EXP(- AZ$1 * ($B154*_c+'Input spectra'!$Q153))</f>
        <v>7.1275391761820434E-3</v>
      </c>
      <c r="BA154">
        <f>BA$2*EXP(- BA$1 * ($B154*_c+'Input spectra'!$Q153))</f>
        <v>6.5939698795157509E-3</v>
      </c>
      <c r="BB154">
        <f>BB$2*EXP(- BB$1 * ($B154*_c+'Input spectra'!$Q153))</f>
        <v>6.1410097115433522E-3</v>
      </c>
      <c r="BC154">
        <f>BC$2*EXP(- BC$1 * ($B154*_c+'Input spectra'!$Q153))</f>
        <v>5.7473542284363511E-3</v>
      </c>
      <c r="BD154">
        <f>BD$2*EXP(- BD$1 * ($B154*_c+'Input spectra'!$Q153))</f>
        <v>5.3997239660367614E-3</v>
      </c>
      <c r="BE154">
        <f>BE$2*EXP(- BE$1 * ($B154*_c+'Input spectra'!$Q153))</f>
        <v>5.0891286815377117E-3</v>
      </c>
      <c r="BF154">
        <f>BF$2*EXP(- BF$1 * ($B154*_c+'Input spectra'!$Q153))</f>
        <v>4.8091215970977423E-3</v>
      </c>
      <c r="BG154">
        <f>BG$2*EXP(- BG$1 * ($B154*_c+'Input spectra'!$Q153))</f>
        <v>4.5548800960669572E-3</v>
      </c>
      <c r="BH154">
        <f>BH$2*EXP(- BH$1 * ($B154*_c+'Input spectra'!$Q153))</f>
        <v>4.3226779558313572E-3</v>
      </c>
      <c r="BI154">
        <f>BI$2*EXP(- BI$1 * ($B154*_c+'Input spectra'!$Q153))</f>
        <v>4.109561794261773E-3</v>
      </c>
      <c r="BJ154">
        <f>BJ$2*EXP(- BJ$1 * ($B154*_c+'Input spectra'!$Q153))</f>
        <v>3.9131421784520662E-3</v>
      </c>
      <c r="BK154">
        <f>BK$2*EXP(- BK$1 * ($B154*_c+'Input spectra'!$Q153))</f>
        <v>3.7314529960801417E-3</v>
      </c>
      <c r="BL154">
        <f>BL$2*EXP(- BL$1 * ($B154*_c+'Input spectra'!$Q153))</f>
        <v>3.5628534519170966E-3</v>
      </c>
      <c r="BM154">
        <f>BM$2*EXP(- BM$1 * ($B154*_c+'Input spectra'!$Q153))</f>
        <v>3.4059577580069062E-3</v>
      </c>
      <c r="BN154">
        <f>BN$2*EXP(- BN$1 * ($B154*_c+'Input spectra'!$Q153))</f>
        <v>3.2595834301682404E-3</v>
      </c>
      <c r="BO154">
        <f>BO$2*EXP(- BO$1 * ($B154*_c+'Input spectra'!$Q153))</f>
        <v>3.1227124497302142E-3</v>
      </c>
      <c r="BP154">
        <f>BP$2*EXP(- BP$1 * ($B154*_c+'Input spectra'!$Q153))</f>
        <v>2.9944615450188243E-3</v>
      </c>
      <c r="BQ154">
        <f>BQ$2*EXP(- BQ$1 * ($B154*_c+'Input spectra'!$Q153))</f>
        <v>2.8740590797706775E-3</v>
      </c>
      <c r="BR154">
        <f>BR$2*EXP(- BR$1 * ($B154*_c+'Input spectra'!$Q153))</f>
        <v>2.7608268207426662E-3</v>
      </c>
      <c r="BS154">
        <f>BS$2*EXP(- BS$1 * ($B154*_c+'Input spectra'!$Q153))</f>
        <v>2.6541653704950092E-3</v>
      </c>
      <c r="BT154">
        <f>BT$2*EXP(- BT$1 * ($B154*_c+'Input spectra'!$Q153))</f>
        <v>2.5535423956089742E-3</v>
      </c>
      <c r="BU154">
        <f>BU$2*EXP(- BU$1 * ($B154*_c+'Input spectra'!$Q153))</f>
        <v>2.4584830163306252E-3</v>
      </c>
      <c r="BV154">
        <f>BV$2*EXP(- BV$1 * ($B154*_c+'Input spectra'!$Q153))</f>
        <v>2.3685618881737858E-3</v>
      </c>
      <c r="BW154">
        <f>BW$2*EXP(- BW$1 * ($B154*_c+'Input spectra'!$Q153))</f>
        <v>2.2833966228846757E-3</v>
      </c>
      <c r="BX154">
        <f>BX$2*EXP(- BX$1 * ($B154*_c+'Input spectra'!$Q153))</f>
        <v>2.2026422805030833E-3</v>
      </c>
      <c r="BY154">
        <f>BY$2*EXP(- BY$1 * ($B154*_c+'Input spectra'!$Q153))</f>
        <v>2.1259867259940815E-3</v>
      </c>
      <c r="BZ154">
        <f>BZ$2*EXP(- BZ$1 * ($B154*_c+'Input spectra'!$Q153))</f>
        <v>2.0531466897246438E-3</v>
      </c>
      <c r="CA154">
        <f>CA$2*EXP(- CA$1 * ($B154*_c+'Input spectra'!$Q153))</f>
        <v>1.9838644054517248E-3</v>
      </c>
      <c r="CB154">
        <f>CB$2*EXP(- CB$1 * ($B154*_c+'Input spectra'!$Q153))</f>
        <v>1.917904725605143E-3</v>
      </c>
      <c r="CC154">
        <f>CC$2*EXP(- CC$1 * ($B154*_c+'Input spectra'!$Q153))</f>
        <v>1.8550526336880882E-3</v>
      </c>
      <c r="CD154">
        <f>CD$2*EXP(- CD$1 * ($B154*_c+'Input spectra'!$Q153))</f>
        <v>1.7951110891429964E-3</v>
      </c>
      <c r="CE154">
        <f>CE$2*EXP(- CE$1 * ($B154*_c+'Input spectra'!$Q153))</f>
        <v>1.7378991521660885E-3</v>
      </c>
      <c r="CF154">
        <f>CF$2*EXP(- CF$1 * ($B154*_c+'Input spectra'!$Q153))</f>
        <v>1.6832503455193549E-3</v>
      </c>
      <c r="CG154">
        <f>CG$2*EXP(- CG$1 * ($B154*_c+'Input spectra'!$Q153))</f>
        <v>1.6310112179875047E-3</v>
      </c>
      <c r="CH154">
        <f>CH$2*EXP(- CH$1 * ($B154*_c+'Input spectra'!$Q153))</f>
        <v>1.5810400802077672E-3</v>
      </c>
      <c r="CI154">
        <f>CI$2*EXP(- CI$1 * ($B154*_c+'Input spectra'!$Q153))</f>
        <v>1.5332058884993125E-3</v>
      </c>
      <c r="CJ154">
        <f>CJ$2*EXP(- CJ$1 * ($B154*_c+'Input spectra'!$Q153))</f>
        <v>1.4873872562913102E-3</v>
      </c>
      <c r="CK154">
        <f>CK$2*EXP(- CK$1 * ($B154*_c+'Input spectra'!$Q153))</f>
        <v>1.4434715759891119E-3</v>
      </c>
      <c r="CL154">
        <f>CL$2*EXP(- CL$1 * ($B154*_c+'Input spectra'!$Q153))</f>
        <v>1.4013542367765581E-3</v>
      </c>
      <c r="CM154">
        <f>CM$2*EXP(- CM$1 * ($B154*_c+'Input spectra'!$Q153))</f>
        <v>1.3609379260452559E-3</v>
      </c>
      <c r="CN154">
        <f>CN$2*EXP(- CN$1 * ($B154*_c+'Input spectra'!$Q153))</f>
        <v>1.3221320039595499E-3</v>
      </c>
      <c r="CO154">
        <f>CO$2*EXP(- CO$1 * ($B154*_c+'Input spectra'!$Q153))</f>
        <v>1.2848519421802514E-3</v>
      </c>
      <c r="CP154">
        <f>CP$2*EXP(- CP$1 * ($B154*_c+'Input spectra'!$Q153))</f>
        <v>1.2490188190373704E-3</v>
      </c>
      <c r="CQ154">
        <f>CQ$2*EXP(- CQ$1 * ($B154*_c+'Input spectra'!$Q153))</f>
        <v>8.0417303414030466E-4</v>
      </c>
      <c r="CR154">
        <f>CR$2*EXP(- CR$1 * ($B154*_c+'Input spectra'!$Q153))</f>
        <v>5.2232859087886078E-4</v>
      </c>
      <c r="CS154">
        <f>CS$2*EXP(- CS$1 * ($B154*_c+'Input spectra'!$Q153))</f>
        <v>3.6173657635010955E-4</v>
      </c>
      <c r="CT154">
        <f>CT$2*EXP(- CT$1 * ($B154*_c+'Input spectra'!$Q153))</f>
        <v>2.5164800394394591E-4</v>
      </c>
      <c r="CU154">
        <f>CU$2*EXP(- CU$1 * ($B154*_c+'Input spectra'!$Q153))</f>
        <v>1.7182881011402044E-4</v>
      </c>
      <c r="CV154">
        <f>CV$2*EXP(- CV$1 * ($B154*_c+'Input spectra'!$Q153))</f>
        <v>1.1295293718218065E-4</v>
      </c>
      <c r="CW154">
        <f>CW$2*EXP(- CW$1 * ($B154*_c+'Input spectra'!$Q153))</f>
        <v>6.9756864285043654E-5</v>
      </c>
      <c r="CX154">
        <f>CX$2*EXP(- CX$1 * ($B154*_c+'Input spectra'!$Q153))</f>
        <v>3.8899345570451833E-5</v>
      </c>
      <c r="CY154">
        <f>CY$2*EXP(- CY$1 * ($B154*_c+'Input spectra'!$Q153))</f>
        <v>1.8087955722565644E-5</v>
      </c>
      <c r="CZ154">
        <f>CZ$2*EXP(- CZ$1 * ($B154*_c+'Input spectra'!$Q153))</f>
        <v>5.6602546299584393E-6</v>
      </c>
      <c r="DA154">
        <f>DA$2*EXP(- DA$1 * ($B154*_c+'Input spectra'!$Q153))</f>
        <v>3.5955026358734478E-7</v>
      </c>
      <c r="DB154">
        <f>DB$2*EXP(- DB$1 * ($B154*_c+'Input spectra'!$Q153))</f>
        <v>0</v>
      </c>
      <c r="DC154">
        <f>DC$2*EXP(- DC$1 * ($B154*_c+'Input spectra'!$Q153))</f>
        <v>0</v>
      </c>
      <c r="DD154">
        <f>DD$2*EXP(- DD$1 * ($B154*_c+'Input spectra'!$Q153))</f>
        <v>0</v>
      </c>
      <c r="DE154">
        <f>DE$2*EXP(- DE$1 * ($B154*_c+'Input spectra'!$Q153))</f>
        <v>0</v>
      </c>
      <c r="DF154">
        <f>DF$2*EXP(- DF$1 * ($B154*_c+'Input spectra'!$Q153))</f>
        <v>0</v>
      </c>
      <c r="DG154">
        <f>DG$2*EXP(- DG$1 * ($B154*_c+'Input spectra'!$Q153))</f>
        <v>0</v>
      </c>
      <c r="DH154">
        <f>DH$2*EXP(- DH$1 * ($B154*_c+'Input spectra'!$Q153))</f>
        <v>0</v>
      </c>
      <c r="DI154">
        <f>DI$2*EXP(- DI$1 * ($B154*_c+'Input spectra'!$Q153))</f>
        <v>0</v>
      </c>
      <c r="DJ154">
        <f>DJ$2*EXP(- DJ$1 * ($B154*_c+'Input spectra'!$Q153))</f>
        <v>0</v>
      </c>
      <c r="DK154">
        <f>DK$2*EXP(- DK$1 * ($B154*_c+'Input spectra'!$Q153))</f>
        <v>0</v>
      </c>
      <c r="DL154">
        <f>DL$2*EXP(- DL$1 * ($B154*_c+'Input spectra'!$Q153))</f>
        <v>0</v>
      </c>
      <c r="DM154">
        <f>DM$2*EXP(- DM$1 * ($B154*_c+'Input spectra'!$Q153))</f>
        <v>0</v>
      </c>
      <c r="DN154">
        <f>DN$2*EXP(- DN$1 * ($B154*_c+'Input spectra'!$Q153))</f>
        <v>0</v>
      </c>
      <c r="DO154">
        <f>DO$2*EXP(- DO$1 * ($B154*_c+'Input spectra'!$Q153))</f>
        <v>0</v>
      </c>
      <c r="DP154">
        <f>DP$2*EXP(- DP$1 * ($B154*_c+'Input spectra'!$Q153))</f>
        <v>0</v>
      </c>
      <c r="DQ154">
        <f>DQ$2*EXP(- DQ$1 * ($B154*_c+'Input spectra'!$Q153))</f>
        <v>0</v>
      </c>
      <c r="DR154">
        <f>DR$2*EXP(- DR$1 * ($B154*_c+'Input spectra'!$Q153))</f>
        <v>0</v>
      </c>
      <c r="DS154">
        <f>DS$2*EXP(- DS$1 * ($B154*_c+'Input spectra'!$Q153))</f>
        <v>0</v>
      </c>
      <c r="DT154">
        <f>DT$2*EXP(- DT$1 * ($B154*_c+'Input spectra'!$Q153))</f>
        <v>0</v>
      </c>
      <c r="DU154">
        <f>DU$2*EXP(- DU$1 * ($B154*_c+'Input spectra'!$Q153))</f>
        <v>0</v>
      </c>
      <c r="DV154">
        <f>DV$2*EXP(- DV$1 * ($B154*_c+'Input spectra'!$Q153))</f>
        <v>0</v>
      </c>
      <c r="DW154">
        <f>DW$2*EXP(- DW$1 * ($B154*_c+'Input spectra'!$Q153))</f>
        <v>0</v>
      </c>
      <c r="DX154">
        <f>DX$2*EXP(- DX$1 * ($B154*_c+'Input spectra'!$Q153))</f>
        <v>0</v>
      </c>
      <c r="DY154">
        <f>DY$2*EXP(- DY$1 * ($B154*_c+'Input spectra'!$Q153))</f>
        <v>0</v>
      </c>
      <c r="DZ154">
        <f>DZ$2*EXP(- DZ$1 * ($B154*_c+'Input spectra'!$Q153))</f>
        <v>0</v>
      </c>
      <c r="EA154">
        <f>EA$2*EXP(- EA$1 * ($B154*_c+'Input spectra'!$Q153))</f>
        <v>0</v>
      </c>
      <c r="EB154">
        <f>EB$2*EXP(- EB$1 * ($B154*_c+'Input spectra'!$Q153))</f>
        <v>0</v>
      </c>
      <c r="EC154">
        <f>EC$2*EXP(- EC$1 * ($B154*_c+'Input spectra'!$Q153))</f>
        <v>0</v>
      </c>
      <c r="ED154">
        <f>ED$2*EXP(- ED$1 * ($B154*_c+'Input spectra'!$Q153))</f>
        <v>0</v>
      </c>
      <c r="EE154">
        <f>EE$2*EXP(- EE$1 * ($B154*_c+'Input spectra'!$Q153))</f>
        <v>0</v>
      </c>
      <c r="EF154">
        <f>EF$2*EXP(- EF$1 * ($B154*_c+'Input spectra'!$Q153))</f>
        <v>0</v>
      </c>
      <c r="EG154">
        <f>EG$2*EXP(- EG$1 * ($B154*_c+'Input spectra'!$Q153))</f>
        <v>0</v>
      </c>
      <c r="EH154">
        <f>EH$2*EXP(- EH$1 * ($B154*_c+'Input spectra'!$Q153))</f>
        <v>0</v>
      </c>
      <c r="EI154">
        <f>EI$2*EXP(- EI$1 * ($B154*_c+'Input spectra'!$Q153))</f>
        <v>0</v>
      </c>
      <c r="EJ154">
        <f>EJ$2*EXP(- EJ$1 * ($B154*_c+'Input spectra'!$Q153))</f>
        <v>0</v>
      </c>
      <c r="EK154">
        <f>EK$2*EXP(- EK$1 * ($B154*_c+'Input spectra'!$Q153))</f>
        <v>0</v>
      </c>
      <c r="EL154">
        <f>EL$2*EXP(- EL$1 * ($B154*_c+'Input spectra'!$Q153))</f>
        <v>0</v>
      </c>
      <c r="EM154">
        <f>EM$2*EXP(- EM$1 * ($B154*_c+'Input spectra'!$Q153))</f>
        <v>0</v>
      </c>
      <c r="EN154">
        <f>EN$2*EXP(- EN$1 * ($B154*_c+'Input spectra'!$Q153))</f>
        <v>0</v>
      </c>
      <c r="EO154">
        <f>EO$2*EXP(- EO$1 * ($B154*_c+'Input spectra'!$Q153))</f>
        <v>0</v>
      </c>
      <c r="EP154">
        <f>EP$2*EXP(- EP$1 * ($B154*_c+'Input spectra'!$Q153))</f>
        <v>0</v>
      </c>
      <c r="EQ154">
        <f>EQ$2*EXP(- EQ$1 * ($B154*_c+'Input spectra'!$Q153))</f>
        <v>0</v>
      </c>
      <c r="ER154">
        <f>ER$2*EXP(- ER$1 * ($B154*_c+'Input spectra'!$Q153))</f>
        <v>0</v>
      </c>
      <c r="ES154">
        <f>ES$2*EXP(- ES$1 * ($B154*_c+'Input spectra'!$Q153))</f>
        <v>0</v>
      </c>
      <c r="ET154">
        <f>ET$2*EXP(- ET$1 * ($B154*_c+'Input spectra'!$Q153))</f>
        <v>0</v>
      </c>
      <c r="EU154">
        <f>EU$2*EXP(- EU$1 * ($B154*_c+'Input spectra'!$Q153))</f>
        <v>0</v>
      </c>
      <c r="EV154">
        <f>EV$2*EXP(- EV$1 * ($B154*_c+'Input spectra'!$Q153))</f>
        <v>0</v>
      </c>
      <c r="EW154">
        <f>EW$2*EXP(- EW$1 * ($B154*_c+'Input spectra'!$Q153))</f>
        <v>0</v>
      </c>
      <c r="EY154">
        <f t="shared" si="2"/>
        <v>0.8816137150880341</v>
      </c>
      <c r="FB154">
        <f>(1-EXP(-(B154*_c+'Input spectra'!$Q153)*_t))/2</f>
        <v>1.0944410960043394E-2</v>
      </c>
      <c r="FC154">
        <f>LN(1-FB154)/(-(B154*_c+'Input spectra'!$Q153))</f>
        <v>0.24861678220575439</v>
      </c>
    </row>
    <row r="155" spans="1:159" x14ac:dyDescent="0.25">
      <c r="A155">
        <v>1040</v>
      </c>
      <c r="B155">
        <f>'Input spectra'!B154</f>
        <v>0</v>
      </c>
      <c r="C155">
        <f>C$2*EXP(- C$1 * ($B155*_c+'Input spectra'!$Q154))</f>
        <v>2.0653927966864227E-2</v>
      </c>
      <c r="D155">
        <f>D$2*EXP(- D$1 * ($B155*_c+'Input spectra'!$Q154))</f>
        <v>2.0413065821906315E-2</v>
      </c>
      <c r="E155">
        <f>E$2*EXP(- E$1 * ($B155*_c+'Input spectra'!$Q154))</f>
        <v>2.0173926813774324E-2</v>
      </c>
      <c r="F155">
        <f>F$2*EXP(- F$1 * ($B155*_c+'Input spectra'!$Q154))</f>
        <v>1.9936500426893156E-2</v>
      </c>
      <c r="G155">
        <f>G$2*EXP(- G$1 * ($B155*_c+'Input spectra'!$Q154))</f>
        <v>1.9700776204931367E-2</v>
      </c>
      <c r="H155">
        <f>H$2*EXP(- H$1 * ($B155*_c+'Input spectra'!$Q154))</f>
        <v>1.9466743750483129E-2</v>
      </c>
      <c r="I155">
        <f>I$2*EXP(- I$1 * ($B155*_c+'Input spectra'!$Q154))</f>
        <v>1.9234392724751814E-2</v>
      </c>
      <c r="J155">
        <f>J$2*EXP(- J$1 * ($B155*_c+'Input spectra'!$Q154))</f>
        <v>1.9003712847235232E-2</v>
      </c>
      <c r="K155">
        <f>K$2*EXP(- K$1 * ($B155*_c+'Input spectra'!$Q154))</f>
        <v>1.8774693895412527E-2</v>
      </c>
      <c r="L155">
        <f>L$2*EXP(- L$1 * ($B155*_c+'Input spectra'!$Q154))</f>
        <v>1.8547325704432654E-2</v>
      </c>
      <c r="M155">
        <f>M$2*EXP(- M$1 * ($B155*_c+'Input spectra'!$Q154))</f>
        <v>1.8321598166804547E-2</v>
      </c>
      <c r="N155">
        <f>N$2*EXP(- N$1 * ($B155*_c+'Input spectra'!$Q154))</f>
        <v>1.8097501232088805E-2</v>
      </c>
      <c r="O155">
        <f>O$2*EXP(- O$1 * ($B155*_c+'Input spectra'!$Q154))</f>
        <v>1.7875024906591073E-2</v>
      </c>
      <c r="P155">
        <f>P$2*EXP(- P$1 * ($B155*_c+'Input spectra'!$Q154))</f>
        <v>1.765415925305697E-2</v>
      </c>
      <c r="Q155">
        <f>Q$2*EXP(- Q$1 * ($B155*_c+'Input spectra'!$Q154))</f>
        <v>1.7434894390368598E-2</v>
      </c>
      <c r="R155">
        <f>R$2*EXP(- R$1 * ($B155*_c+'Input spectra'!$Q154))</f>
        <v>1.721722049324266E-2</v>
      </c>
      <c r="S155">
        <f>S$2*EXP(- S$1 * ($B155*_c+'Input spectra'!$Q154))</f>
        <v>1.7001127791930141E-2</v>
      </c>
      <c r="T155">
        <f>T$2*EXP(- T$1 * ($B155*_c+'Input spectra'!$Q154))</f>
        <v>1.6786606571917509E-2</v>
      </c>
      <c r="U155">
        <f>U$2*EXP(- U$1 * ($B155*_c+'Input spectra'!$Q154))</f>
        <v>1.6573647173629556E-2</v>
      </c>
      <c r="V155">
        <f>V$2*EXP(- V$1 * ($B155*_c+'Input spectra'!$Q154))</f>
        <v>1.6362239992133702E-2</v>
      </c>
      <c r="W155">
        <f>W$2*EXP(- W$1 * ($B155*_c+'Input spectra'!$Q154))</f>
        <v>1.6152375476845889E-2</v>
      </c>
      <c r="X155">
        <f>X$2*EXP(- X$1 * ($B155*_c+'Input spectra'!$Q154))</f>
        <v>1.594404413123799E-2</v>
      </c>
      <c r="Y155">
        <f>Y$2*EXP(- Y$1 * ($B155*_c+'Input spectra'!$Q154))</f>
        <v>1.5737236512546739E-2</v>
      </c>
      <c r="Z155">
        <f>Z$2*EXP(- Z$1 * ($B155*_c+'Input spectra'!$Q154))</f>
        <v>1.5531943231484189E-2</v>
      </c>
      <c r="AA155">
        <f>AA$2*EXP(- AA$1 * ($B155*_c+'Input spectra'!$Q154))</f>
        <v>1.5328154951949663E-2</v>
      </c>
      <c r="AB155">
        <f>AB$2*EXP(- AB$1 * ($B155*_c+'Input spectra'!$Q154))</f>
        <v>1.5125862390743223E-2</v>
      </c>
      <c r="AC155">
        <f>AC$2*EXP(- AC$1 * ($B155*_c+'Input spectra'!$Q154))</f>
        <v>1.4925056317280612E-2</v>
      </c>
      <c r="AD155">
        <f>AD$2*EXP(- AD$1 * ($B155*_c+'Input spectra'!$Q154))</f>
        <v>1.4725727553309698E-2</v>
      </c>
      <c r="AE155">
        <f>AE$2*EXP(- AE$1 * ($B155*_c+'Input spectra'!$Q154))</f>
        <v>1.45278669726284E-2</v>
      </c>
      <c r="AF155">
        <f>AF$2*EXP(- AF$1 * ($B155*_c+'Input spectra'!$Q154))</f>
        <v>1.4331465500804042E-2</v>
      </c>
      <c r="AG155">
        <f>AG$2*EXP(- AG$1 * ($B155*_c+'Input spectra'!$Q154))</f>
        <v>1.4136514114894246E-2</v>
      </c>
      <c r="AH155">
        <f>AH$2*EXP(- AH$1 * ($B155*_c+'Input spectra'!$Q154))</f>
        <v>1.3943003843169205E-2</v>
      </c>
      <c r="AI155">
        <f>AI$2*EXP(- AI$1 * ($B155*_c+'Input spectra'!$Q154))</f>
        <v>1.3750925764835446E-2</v>
      </c>
      <c r="AJ155">
        <f>AJ$2*EXP(- AJ$1 * ($B155*_c+'Input spectra'!$Q154))</f>
        <v>1.3560271009761022E-2</v>
      </c>
      <c r="AK155">
        <f>AK$2*EXP(- AK$1 * ($B155*_c+'Input spectra'!$Q154))</f>
        <v>1.3371030758202139E-2</v>
      </c>
      <c r="AL155">
        <f>AL$2*EXP(- AL$1 * ($B155*_c+'Input spectra'!$Q154))</f>
        <v>1.3183196240531216E-2</v>
      </c>
      <c r="AM155">
        <f>AM$2*EXP(- AM$1 * ($B155*_c+'Input spectra'!$Q154))</f>
        <v>1.2996758736966339E-2</v>
      </c>
      <c r="AN155">
        <f>AN$2*EXP(- AN$1 * ($B155*_c+'Input spectra'!$Q154))</f>
        <v>1.281170957730216E-2</v>
      </c>
      <c r="AO155">
        <f>AO$2*EXP(- AO$1 * ($B155*_c+'Input spectra'!$Q154))</f>
        <v>1.2628040140642184E-2</v>
      </c>
      <c r="AP155">
        <f>AP$2*EXP(- AP$1 * ($B155*_c+'Input spectra'!$Q154))</f>
        <v>1.2445741855132437E-2</v>
      </c>
      <c r="AQ155">
        <f>AQ$2*EXP(- AQ$1 * ($B155*_c+'Input spectra'!$Q154))</f>
        <v>1.2264806197696558E-2</v>
      </c>
      <c r="AR155">
        <f>AR$2*EXP(- AR$1 * ($B155*_c+'Input spectra'!$Q154))</f>
        <v>1.2085224693772259E-2</v>
      </c>
      <c r="AS155">
        <f>AS$2*EXP(- AS$1 * ($B155*_c+'Input spectra'!$Q154))</f>
        <v>1.1906988917049128E-2</v>
      </c>
      <c r="AT155">
        <f>AT$2*EXP(- AT$1 * ($B155*_c+'Input spectra'!$Q154))</f>
        <v>1.1730090489207876E-2</v>
      </c>
      <c r="AU155">
        <f>AU$2*EXP(- AU$1 * ($B155*_c+'Input spectra'!$Q154))</f>
        <v>1.1554521079660868E-2</v>
      </c>
      <c r="AV155">
        <f>AV$2*EXP(- AV$1 * ($B155*_c+'Input spectra'!$Q154))</f>
        <v>1.1380272405294056E-2</v>
      </c>
      <c r="AW155">
        <f>AW$2*EXP(- AW$1 * ($B155*_c+'Input spectra'!$Q154))</f>
        <v>1.0116824633641903E-2</v>
      </c>
      <c r="AX155">
        <f>AX$2*EXP(- AX$1 * ($B155*_c+'Input spectra'!$Q154))</f>
        <v>8.6450194123607223E-3</v>
      </c>
      <c r="AY155">
        <f>AY$2*EXP(- AY$1 * ($B155*_c+'Input spectra'!$Q154))</f>
        <v>7.7825653985698256E-3</v>
      </c>
      <c r="AZ155">
        <f>AZ$2*EXP(- AZ$1 * ($B155*_c+'Input spectra'!$Q154))</f>
        <v>7.1293735772216876E-3</v>
      </c>
      <c r="BA155">
        <f>BA$2*EXP(- BA$1 * ($B155*_c+'Input spectra'!$Q154))</f>
        <v>6.5957015956312629E-3</v>
      </c>
      <c r="BB155">
        <f>BB$2*EXP(- BB$1 * ($B155*_c+'Input spectra'!$Q154))</f>
        <v>6.1426547302309399E-3</v>
      </c>
      <c r="BC155">
        <f>BC$2*EXP(- BC$1 * ($B155*_c+'Input spectra'!$Q154))</f>
        <v>5.7489239886761396E-3</v>
      </c>
      <c r="BD155">
        <f>BD$2*EXP(- BD$1 * ($B155*_c+'Input spectra'!$Q154))</f>
        <v>5.4012271446406083E-3</v>
      </c>
      <c r="BE155">
        <f>BE$2*EXP(- BE$1 * ($B155*_c+'Input spectra'!$Q154))</f>
        <v>5.0905721306881398E-3</v>
      </c>
      <c r="BF155">
        <f>BF$2*EXP(- BF$1 * ($B155*_c+'Input spectra'!$Q154))</f>
        <v>4.8105108902182234E-3</v>
      </c>
      <c r="BG155">
        <f>BG$2*EXP(- BG$1 * ($B155*_c+'Input spectra'!$Q154))</f>
        <v>4.5562198700928582E-3</v>
      </c>
      <c r="BH155">
        <f>BH$2*EXP(- BH$1 * ($B155*_c+'Input spectra'!$Q154))</f>
        <v>4.3239721381299447E-3</v>
      </c>
      <c r="BI155">
        <f>BI$2*EXP(- BI$1 * ($B155*_c+'Input spectra'!$Q154))</f>
        <v>4.1108137597798237E-3</v>
      </c>
      <c r="BJ155">
        <f>BJ$2*EXP(- BJ$1 * ($B155*_c+'Input spectra'!$Q154))</f>
        <v>3.9143548624269815E-3</v>
      </c>
      <c r="BK155">
        <f>BK$2*EXP(- BK$1 * ($B155*_c+'Input spectra'!$Q154))</f>
        <v>3.7326289772438015E-3</v>
      </c>
      <c r="BL155">
        <f>BL$2*EXP(- BL$1 * ($B155*_c+'Input spectra'!$Q154))</f>
        <v>3.5639950154174025E-3</v>
      </c>
      <c r="BM155">
        <f>BM$2*EXP(- BM$1 * ($B155*_c+'Input spectra'!$Q154))</f>
        <v>3.4070669439768084E-3</v>
      </c>
      <c r="BN155">
        <f>BN$2*EXP(- BN$1 * ($B155*_c+'Input spectra'!$Q154))</f>
        <v>3.2606620718832477E-3</v>
      </c>
      <c r="BO155">
        <f>BO$2*EXP(- BO$1 * ($B155*_c+'Input spectra'!$Q154))</f>
        <v>3.1237622040496339E-3</v>
      </c>
      <c r="BP155">
        <f>BP$2*EXP(- BP$1 * ($B155*_c+'Input spectra'!$Q154))</f>
        <v>2.9954839170002524E-3</v>
      </c>
      <c r="BQ155">
        <f>BQ$2*EXP(- BQ$1 * ($B155*_c+'Input spectra'!$Q154))</f>
        <v>2.8750554428115128E-3</v>
      </c>
      <c r="BR155">
        <f>BR$2*EXP(- BR$1 * ($B155*_c+'Input spectra'!$Q154))</f>
        <v>2.7617984332373043E-3</v>
      </c>
      <c r="BS155">
        <f>BS$2*EXP(- BS$1 * ($B155*_c+'Input spectra'!$Q154))</f>
        <v>2.6551133897421957E-3</v>
      </c>
      <c r="BT155">
        <f>BT$2*EXP(- BT$1 * ($B155*_c+'Input spectra'!$Q154))</f>
        <v>2.5544678895233247E-3</v>
      </c>
      <c r="BU155">
        <f>BU$2*EXP(- BU$1 * ($B155*_c+'Input spectra'!$Q154))</f>
        <v>2.4593869733820152E-3</v>
      </c>
      <c r="BV155">
        <f>BV$2*EXP(- BV$1 * ($B155*_c+'Input spectra'!$Q154))</f>
        <v>2.3694452258827014E-3</v>
      </c>
      <c r="BW155">
        <f>BW$2*EXP(- BW$1 * ($B155*_c+'Input spectra'!$Q154))</f>
        <v>2.2842601951304823E-3</v>
      </c>
      <c r="BX155">
        <f>BX$2*EXP(- BX$1 * ($B155*_c+'Input spectra'!$Q154))</f>
        <v>2.2034868838485661E-3</v>
      </c>
      <c r="BY155">
        <f>BY$2*EXP(- BY$1 * ($B155*_c+'Input spectra'!$Q154))</f>
        <v>2.126813105188701E-3</v>
      </c>
      <c r="BZ155">
        <f>BZ$2*EXP(- BZ$1 * ($B155*_c+'Input spectra'!$Q154))</f>
        <v>2.053955542517446E-3</v>
      </c>
      <c r="CA155">
        <f>CA$2*EXP(- CA$1 * ($B155*_c+'Input spectra'!$Q154))</f>
        <v>1.9846563868202772E-3</v>
      </c>
      <c r="CB155">
        <f>CB$2*EXP(- CB$1 * ($B155*_c+'Input spectra'!$Q154))</f>
        <v>1.9186804514875798E-3</v>
      </c>
      <c r="CC155">
        <f>CC$2*EXP(- CC$1 * ($B155*_c+'Input spectra'!$Q154))</f>
        <v>1.8558126842900449E-3</v>
      </c>
      <c r="CD155">
        <f>CD$2*EXP(- CD$1 * ($B155*_c+'Input spectra'!$Q154))</f>
        <v>1.7958560118789897E-3</v>
      </c>
      <c r="CE155">
        <f>CE$2*EXP(- CE$1 * ($B155*_c+'Input spectra'!$Q154))</f>
        <v>1.7386294642850555E-3</v>
      </c>
      <c r="CF155">
        <f>CF$2*EXP(- CF$1 * ($B155*_c+'Input spectra'!$Q154))</f>
        <v>1.6839665364560823E-3</v>
      </c>
      <c r="CG155">
        <f>CG$2*EXP(- CG$1 * ($B155*_c+'Input spectra'!$Q154))</f>
        <v>1.6317137514751711E-3</v>
      </c>
      <c r="CH155">
        <f>CH$2*EXP(- CH$1 * ($B155*_c+'Input spectra'!$Q154))</f>
        <v>1.5817293961814661E-3</v>
      </c>
      <c r="CI155">
        <f>CI$2*EXP(- CI$1 * ($B155*_c+'Input spectra'!$Q154))</f>
        <v>1.5338824048160202E-3</v>
      </c>
      <c r="CJ155">
        <f>CJ$2*EXP(- CJ$1 * ($B155*_c+'Input spectra'!$Q154))</f>
        <v>1.488051370288084E-3</v>
      </c>
      <c r="CK155">
        <f>CK$2*EXP(- CK$1 * ($B155*_c+'Input spectra'!$Q154))</f>
        <v>1.44412366589825E-3</v>
      </c>
      <c r="CL155">
        <f>CL$2*EXP(- CL$1 * ($B155*_c+'Input spectra'!$Q154))</f>
        <v>1.4019946630138894E-3</v>
      </c>
      <c r="CM155">
        <f>CM$2*EXP(- CM$1 * ($B155*_c+'Input spectra'!$Q154))</f>
        <v>1.3615670323855553E-3</v>
      </c>
      <c r="CN155">
        <f>CN$2*EXP(- CN$1 * ($B155*_c+'Input spectra'!$Q154))</f>
        <v>1.3227501186112596E-3</v>
      </c>
      <c r="CO155">
        <f>CO$2*EXP(- CO$1 * ($B155*_c+'Input spectra'!$Q154))</f>
        <v>1.28545937877012E-3</v>
      </c>
      <c r="CP155">
        <f>CP$2*EXP(- CP$1 * ($B155*_c+'Input spectra'!$Q154))</f>
        <v>1.2496158775143046E-3</v>
      </c>
      <c r="CQ155">
        <f>CQ$2*EXP(- CQ$1 * ($B155*_c+'Input spectra'!$Q154))</f>
        <v>8.0456167187709907E-4</v>
      </c>
      <c r="CR155">
        <f>CR$2*EXP(- CR$1 * ($B155*_c+'Input spectra'!$Q154))</f>
        <v>5.2258376435072428E-4</v>
      </c>
      <c r="CS155">
        <f>CS$2*EXP(- CS$1 * ($B155*_c+'Input spectra'!$Q154))</f>
        <v>3.6191519639470029E-4</v>
      </c>
      <c r="CT155">
        <f>CT$2*EXP(- CT$1 * ($B155*_c+'Input spectra'!$Q154))</f>
        <v>2.5177358616266908E-4</v>
      </c>
      <c r="CU155">
        <f>CU$2*EXP(- CU$1 * ($B155*_c+'Input spectra'!$Q154))</f>
        <v>1.7191546227795452E-4</v>
      </c>
      <c r="CV155">
        <f>CV$2*EXP(- CV$1 * ($B155*_c+'Input spectra'!$Q154))</f>
        <v>1.130104921214933E-4</v>
      </c>
      <c r="CW155">
        <f>CW$2*EXP(- CW$1 * ($B155*_c+'Input spectra'!$Q154))</f>
        <v>6.9792775285426378E-5</v>
      </c>
      <c r="CX155">
        <f>CX$2*EXP(- CX$1 * ($B155*_c+'Input spectra'!$Q154))</f>
        <v>3.8919575441199443E-5</v>
      </c>
      <c r="CY155">
        <f>CY$2*EXP(- CY$1 * ($B155*_c+'Input spectra'!$Q154))</f>
        <v>1.8097457530448362E-5</v>
      </c>
      <c r="CZ155">
        <f>CZ$2*EXP(- CZ$1 * ($B155*_c+'Input spectra'!$Q154))</f>
        <v>5.6632577676300488E-6</v>
      </c>
      <c r="DA155">
        <f>DA$2*EXP(- DA$1 * ($B155*_c+'Input spectra'!$Q154))</f>
        <v>3.5974291793895996E-7</v>
      </c>
      <c r="DB155">
        <f>DB$2*EXP(- DB$1 * ($B155*_c+'Input spectra'!$Q154))</f>
        <v>0</v>
      </c>
      <c r="DC155">
        <f>DC$2*EXP(- DC$1 * ($B155*_c+'Input spectra'!$Q154))</f>
        <v>0</v>
      </c>
      <c r="DD155">
        <f>DD$2*EXP(- DD$1 * ($B155*_c+'Input spectra'!$Q154))</f>
        <v>0</v>
      </c>
      <c r="DE155">
        <f>DE$2*EXP(- DE$1 * ($B155*_c+'Input spectra'!$Q154))</f>
        <v>0</v>
      </c>
      <c r="DF155">
        <f>DF$2*EXP(- DF$1 * ($B155*_c+'Input spectra'!$Q154))</f>
        <v>0</v>
      </c>
      <c r="DG155">
        <f>DG$2*EXP(- DG$1 * ($B155*_c+'Input spectra'!$Q154))</f>
        <v>0</v>
      </c>
      <c r="DH155">
        <f>DH$2*EXP(- DH$1 * ($B155*_c+'Input spectra'!$Q154))</f>
        <v>0</v>
      </c>
      <c r="DI155">
        <f>DI$2*EXP(- DI$1 * ($B155*_c+'Input spectra'!$Q154))</f>
        <v>0</v>
      </c>
      <c r="DJ155">
        <f>DJ$2*EXP(- DJ$1 * ($B155*_c+'Input spectra'!$Q154))</f>
        <v>0</v>
      </c>
      <c r="DK155">
        <f>DK$2*EXP(- DK$1 * ($B155*_c+'Input spectra'!$Q154))</f>
        <v>0</v>
      </c>
      <c r="DL155">
        <f>DL$2*EXP(- DL$1 * ($B155*_c+'Input spectra'!$Q154))</f>
        <v>0</v>
      </c>
      <c r="DM155">
        <f>DM$2*EXP(- DM$1 * ($B155*_c+'Input spectra'!$Q154))</f>
        <v>0</v>
      </c>
      <c r="DN155">
        <f>DN$2*EXP(- DN$1 * ($B155*_c+'Input spectra'!$Q154))</f>
        <v>0</v>
      </c>
      <c r="DO155">
        <f>DO$2*EXP(- DO$1 * ($B155*_c+'Input spectra'!$Q154))</f>
        <v>0</v>
      </c>
      <c r="DP155">
        <f>DP$2*EXP(- DP$1 * ($B155*_c+'Input spectra'!$Q154))</f>
        <v>0</v>
      </c>
      <c r="DQ155">
        <f>DQ$2*EXP(- DQ$1 * ($B155*_c+'Input spectra'!$Q154))</f>
        <v>0</v>
      </c>
      <c r="DR155">
        <f>DR$2*EXP(- DR$1 * ($B155*_c+'Input spectra'!$Q154))</f>
        <v>0</v>
      </c>
      <c r="DS155">
        <f>DS$2*EXP(- DS$1 * ($B155*_c+'Input spectra'!$Q154))</f>
        <v>0</v>
      </c>
      <c r="DT155">
        <f>DT$2*EXP(- DT$1 * ($B155*_c+'Input spectra'!$Q154))</f>
        <v>0</v>
      </c>
      <c r="DU155">
        <f>DU$2*EXP(- DU$1 * ($B155*_c+'Input spectra'!$Q154))</f>
        <v>0</v>
      </c>
      <c r="DV155">
        <f>DV$2*EXP(- DV$1 * ($B155*_c+'Input spectra'!$Q154))</f>
        <v>0</v>
      </c>
      <c r="DW155">
        <f>DW$2*EXP(- DW$1 * ($B155*_c+'Input spectra'!$Q154))</f>
        <v>0</v>
      </c>
      <c r="DX155">
        <f>DX$2*EXP(- DX$1 * ($B155*_c+'Input spectra'!$Q154))</f>
        <v>0</v>
      </c>
      <c r="DY155">
        <f>DY$2*EXP(- DY$1 * ($B155*_c+'Input spectra'!$Q154))</f>
        <v>0</v>
      </c>
      <c r="DZ155">
        <f>DZ$2*EXP(- DZ$1 * ($B155*_c+'Input spectra'!$Q154))</f>
        <v>0</v>
      </c>
      <c r="EA155">
        <f>EA$2*EXP(- EA$1 * ($B155*_c+'Input spectra'!$Q154))</f>
        <v>0</v>
      </c>
      <c r="EB155">
        <f>EB$2*EXP(- EB$1 * ($B155*_c+'Input spectra'!$Q154))</f>
        <v>0</v>
      </c>
      <c r="EC155">
        <f>EC$2*EXP(- EC$1 * ($B155*_c+'Input spectra'!$Q154))</f>
        <v>0</v>
      </c>
      <c r="ED155">
        <f>ED$2*EXP(- ED$1 * ($B155*_c+'Input spectra'!$Q154))</f>
        <v>0</v>
      </c>
      <c r="EE155">
        <f>EE$2*EXP(- EE$1 * ($B155*_c+'Input spectra'!$Q154))</f>
        <v>0</v>
      </c>
      <c r="EF155">
        <f>EF$2*EXP(- EF$1 * ($B155*_c+'Input spectra'!$Q154))</f>
        <v>0</v>
      </c>
      <c r="EG155">
        <f>EG$2*EXP(- EG$1 * ($B155*_c+'Input spectra'!$Q154))</f>
        <v>0</v>
      </c>
      <c r="EH155">
        <f>EH$2*EXP(- EH$1 * ($B155*_c+'Input spectra'!$Q154))</f>
        <v>0</v>
      </c>
      <c r="EI155">
        <f>EI$2*EXP(- EI$1 * ($B155*_c+'Input spectra'!$Q154))</f>
        <v>0</v>
      </c>
      <c r="EJ155">
        <f>EJ$2*EXP(- EJ$1 * ($B155*_c+'Input spectra'!$Q154))</f>
        <v>0</v>
      </c>
      <c r="EK155">
        <f>EK$2*EXP(- EK$1 * ($B155*_c+'Input spectra'!$Q154))</f>
        <v>0</v>
      </c>
      <c r="EL155">
        <f>EL$2*EXP(- EL$1 * ($B155*_c+'Input spectra'!$Q154))</f>
        <v>0</v>
      </c>
      <c r="EM155">
        <f>EM$2*EXP(- EM$1 * ($B155*_c+'Input spectra'!$Q154))</f>
        <v>0</v>
      </c>
      <c r="EN155">
        <f>EN$2*EXP(- EN$1 * ($B155*_c+'Input spectra'!$Q154))</f>
        <v>0</v>
      </c>
      <c r="EO155">
        <f>EO$2*EXP(- EO$1 * ($B155*_c+'Input spectra'!$Q154))</f>
        <v>0</v>
      </c>
      <c r="EP155">
        <f>EP$2*EXP(- EP$1 * ($B155*_c+'Input spectra'!$Q154))</f>
        <v>0</v>
      </c>
      <c r="EQ155">
        <f>EQ$2*EXP(- EQ$1 * ($B155*_c+'Input spectra'!$Q154))</f>
        <v>0</v>
      </c>
      <c r="ER155">
        <f>ER$2*EXP(- ER$1 * ($B155*_c+'Input spectra'!$Q154))</f>
        <v>0</v>
      </c>
      <c r="ES155">
        <f>ES$2*EXP(- ES$1 * ($B155*_c+'Input spectra'!$Q154))</f>
        <v>0</v>
      </c>
      <c r="ET155">
        <f>ET$2*EXP(- ET$1 * ($B155*_c+'Input spectra'!$Q154))</f>
        <v>0</v>
      </c>
      <c r="EU155">
        <f>EU$2*EXP(- EU$1 * ($B155*_c+'Input spectra'!$Q154))</f>
        <v>0</v>
      </c>
      <c r="EV155">
        <f>EV$2*EXP(- EV$1 * ($B155*_c+'Input spectra'!$Q154))</f>
        <v>0</v>
      </c>
      <c r="EW155">
        <f>EW$2*EXP(- EW$1 * ($B155*_c+'Input spectra'!$Q154))</f>
        <v>0</v>
      </c>
      <c r="EY155">
        <f t="shared" si="2"/>
        <v>0.88174111351083984</v>
      </c>
      <c r="FB155">
        <f>(1-EXP(-(B155*_c+'Input spectra'!$Q154)*_t))/2</f>
        <v>1.0931568842318329E-2</v>
      </c>
      <c r="FC155">
        <f>LN(1-FB155)/(-(B155*_c+'Input spectra'!$Q154))</f>
        <v>0.24861842327224262</v>
      </c>
    </row>
    <row r="156" spans="1:159" x14ac:dyDescent="0.25">
      <c r="A156">
        <v>1045</v>
      </c>
      <c r="B156">
        <f>'Input spectra'!B155</f>
        <v>0</v>
      </c>
      <c r="C156">
        <f>C$2*EXP(- C$1 * ($B156*_c+'Input spectra'!$Q155))</f>
        <v>2.0653927966864227E-2</v>
      </c>
      <c r="D156">
        <f>D$2*EXP(- D$1 * ($B156*_c+'Input spectra'!$Q155))</f>
        <v>2.0413173026177914E-2</v>
      </c>
      <c r="E156">
        <f>E$2*EXP(- E$1 * ($B156*_c+'Input spectra'!$Q155))</f>
        <v>2.0174138711078458E-2</v>
      </c>
      <c r="F156">
        <f>F$2*EXP(- F$1 * ($B156*_c+'Input spectra'!$Q155))</f>
        <v>1.993681453295389E-2</v>
      </c>
      <c r="G156">
        <f>G$2*EXP(- G$1 * ($B156*_c+'Input spectra'!$Q155))</f>
        <v>1.9701190062216507E-2</v>
      </c>
      <c r="H156">
        <f>H$2*EXP(- H$1 * ($B156*_c+'Input spectra'!$Q155))</f>
        <v>1.9467254927986399E-2</v>
      </c>
      <c r="I156">
        <f>I$2*EXP(- I$1 * ($B156*_c+'Input spectra'!$Q155))</f>
        <v>1.9234998817776565E-2</v>
      </c>
      <c r="J156">
        <f>J$2*EXP(- J$1 * ($B156*_c+'Input spectra'!$Q155))</f>
        <v>1.9004411477179663E-2</v>
      </c>
      <c r="K156">
        <f>K$2*EXP(- K$1 * ($B156*_c+'Input spectra'!$Q155))</f>
        <v>1.8775482709556427E-2</v>
      </c>
      <c r="L156">
        <f>L$2*EXP(- L$1 * ($B156*_c+'Input spectra'!$Q155))</f>
        <v>1.8548202375725662E-2</v>
      </c>
      <c r="M156">
        <f>M$2*EXP(- M$1 * ($B156*_c+'Input spectra'!$Q155))</f>
        <v>1.8322560393655884E-2</v>
      </c>
      <c r="N156">
        <f>N$2*EXP(- N$1 * ($B156*_c+'Input spectra'!$Q155))</f>
        <v>1.8098546738158514E-2</v>
      </c>
      <c r="O156">
        <f>O$2*EXP(- O$1 * ($B156*_c+'Input spectra'!$Q155))</f>
        <v>1.7876151440582719E-2</v>
      </c>
      <c r="P156">
        <f>P$2*EXP(- P$1 * ($B156*_c+'Input spectra'!$Q155))</f>
        <v>1.7655364588511812E-2</v>
      </c>
      <c r="Q156">
        <f>Q$2*EXP(- Q$1 * ($B156*_c+'Input spectra'!$Q155))</f>
        <v>1.7436176325461222E-2</v>
      </c>
      <c r="R156">
        <f>R$2*EXP(- R$1 * ($B156*_c+'Input spectra'!$Q155))</f>
        <v>1.7218576850578055E-2</v>
      </c>
      <c r="S156">
        <f>S$2*EXP(- S$1 * ($B156*_c+'Input spectra'!$Q155))</f>
        <v>1.7002556418342214E-2</v>
      </c>
      <c r="T156">
        <f>T$2*EXP(- T$1 * ($B156*_c+'Input spectra'!$Q155))</f>
        <v>1.6788105338269032E-2</v>
      </c>
      <c r="U156">
        <f>U$2*EXP(- U$1 * ($B156*_c+'Input spectra'!$Q155))</f>
        <v>1.657521397461352E-2</v>
      </c>
      <c r="V156">
        <f>V$2*EXP(- V$1 * ($B156*_c+'Input spectra'!$Q155))</f>
        <v>1.6363872746076105E-2</v>
      </c>
      <c r="W156">
        <f>W$2*EXP(- W$1 * ($B156*_c+'Input spectra'!$Q155))</f>
        <v>1.615407212550991E-2</v>
      </c>
      <c r="X156">
        <f>X$2*EXP(- X$1 * ($B156*_c+'Input spectra'!$Q155))</f>
        <v>1.5945802639629549E-2</v>
      </c>
      <c r="Y156">
        <f>Y$2*EXP(- Y$1 * ($B156*_c+'Input spectra'!$Q155))</f>
        <v>1.5739054868721462E-2</v>
      </c>
      <c r="Z156">
        <f>Z$2*EXP(- Z$1 * ($B156*_c+'Input spectra'!$Q155))</f>
        <v>1.5533819446355717E-2</v>
      </c>
      <c r="AA156">
        <f>AA$2*EXP(- AA$1 * ($B156*_c+'Input spectra'!$Q155))</f>
        <v>1.533008705909936E-2</v>
      </c>
      <c r="AB156">
        <f>AB$2*EXP(- AB$1 * ($B156*_c+'Input spectra'!$Q155))</f>
        <v>1.512784844623122E-2</v>
      </c>
      <c r="AC156">
        <f>AC$2*EXP(- AC$1 * ($B156*_c+'Input spectra'!$Q155))</f>
        <v>1.4927094399458196E-2</v>
      </c>
      <c r="AD156">
        <f>AD$2*EXP(- AD$1 * ($B156*_c+'Input spectra'!$Q155))</f>
        <v>1.4727815762633057E-2</v>
      </c>
      <c r="AE156">
        <f>AE$2*EXP(- AE$1 * ($B156*_c+'Input spectra'!$Q155))</f>
        <v>1.4530003431473679E-2</v>
      </c>
      <c r="AF156">
        <f>AF$2*EXP(- AF$1 * ($B156*_c+'Input spectra'!$Q155))</f>
        <v>1.4333648353283742E-2</v>
      </c>
      <c r="AG156">
        <f>AG$2*EXP(- AG$1 * ($B156*_c+'Input spectra'!$Q155))</f>
        <v>1.4138741526674914E-2</v>
      </c>
      <c r="AH156">
        <f>AH$2*EXP(- AH$1 * ($B156*_c+'Input spectra'!$Q155))</f>
        <v>1.3945274001290439E-2</v>
      </c>
      <c r="AI156">
        <f>AI$2*EXP(- AI$1 * ($B156*_c+'Input spectra'!$Q155))</f>
        <v>1.3753236877530205E-2</v>
      </c>
      <c r="AJ156">
        <f>AJ$2*EXP(- AJ$1 * ($B156*_c+'Input spectra'!$Q155))</f>
        <v>1.3562621306277209E-2</v>
      </c>
      <c r="AK156">
        <f>AK$2*EXP(- AK$1 * ($B156*_c+'Input spectra'!$Q155))</f>
        <v>1.3373418488625466E-2</v>
      </c>
      <c r="AL156">
        <f>AL$2*EXP(- AL$1 * ($B156*_c+'Input spectra'!$Q155))</f>
        <v>1.3185619675609349E-2</v>
      </c>
      <c r="AM156">
        <f>AM$2*EXP(- AM$1 * ($B156*_c+'Input spectra'!$Q155))</f>
        <v>1.2999216167934294E-2</v>
      </c>
      <c r="AN156">
        <f>AN$2*EXP(- AN$1 * ($B156*_c+'Input spectra'!$Q155))</f>
        <v>1.2814199315708964E-2</v>
      </c>
      <c r="AO156">
        <f>AO$2*EXP(- AO$1 * ($B156*_c+'Input spectra'!$Q155))</f>
        <v>1.2630560518178773E-2</v>
      </c>
      <c r="AP156">
        <f>AP$2*EXP(- AP$1 * ($B156*_c+'Input spectra'!$Q155))</f>
        <v>1.2448291223460799E-2</v>
      </c>
      <c r="AQ156">
        <f>AQ$2*EXP(- AQ$1 * ($B156*_c+'Input spectra'!$Q155))</f>
        <v>1.2267382928280101E-2</v>
      </c>
      <c r="AR156">
        <f>AR$2*EXP(- AR$1 * ($B156*_c+'Input spectra'!$Q155))</f>
        <v>1.2087827177707403E-2</v>
      </c>
      <c r="AS156">
        <f>AS$2*EXP(- AS$1 * ($B156*_c+'Input spectra'!$Q155))</f>
        <v>1.1909615564898116E-2</v>
      </c>
      <c r="AT156">
        <f>AT$2*EXP(- AT$1 * ($B156*_c+'Input spectra'!$Q155))</f>
        <v>1.1732739730832782E-2</v>
      </c>
      <c r="AU156">
        <f>AU$2*EXP(- AU$1 * ($B156*_c+'Input spectra'!$Q155))</f>
        <v>1.1557191364058807E-2</v>
      </c>
      <c r="AV156">
        <f>AV$2*EXP(- AV$1 * ($B156*_c+'Input spectra'!$Q155))</f>
        <v>1.1382962200433586E-2</v>
      </c>
      <c r="AW156">
        <f>AW$2*EXP(- AW$1 * ($B156*_c+'Input spectra'!$Q155))</f>
        <v>1.0119268948946603E-2</v>
      </c>
      <c r="AX156">
        <f>AX$2*EXP(- AX$1 * ($B156*_c+'Input spectra'!$Q155))</f>
        <v>8.6471535387920954E-3</v>
      </c>
      <c r="AY156">
        <f>AY$2*EXP(- AY$1 * ($B156*_c+'Input spectra'!$Q155))</f>
        <v>7.7845275000731793E-3</v>
      </c>
      <c r="AZ156">
        <f>AZ$2*EXP(- AZ$1 * ($B156*_c+'Input spectra'!$Q155))</f>
        <v>7.1312084503775963E-3</v>
      </c>
      <c r="BA156">
        <f>BA$2*EXP(- BA$1 * ($B156*_c+'Input spectra'!$Q155))</f>
        <v>6.5974337665320954E-3</v>
      </c>
      <c r="BB156">
        <f>BB$2*EXP(- BB$1 * ($B156*_c+'Input spectra'!$Q155))</f>
        <v>6.144300189576758E-3</v>
      </c>
      <c r="BC156">
        <f>BC$2*EXP(- BC$1 * ($B156*_c+'Input spectra'!$Q155))</f>
        <v>5.7504941776605487E-3</v>
      </c>
      <c r="BD156">
        <f>BD$2*EXP(- BD$1 * ($B156*_c+'Input spectra'!$Q155))</f>
        <v>5.4027307417002729E-3</v>
      </c>
      <c r="BE156">
        <f>BE$2*EXP(- BE$1 * ($B156*_c+'Input spectra'!$Q155))</f>
        <v>5.0920159892496051E-3</v>
      </c>
      <c r="BF156">
        <f>BF$2*EXP(- BF$1 * ($B156*_c+'Input spectra'!$Q155))</f>
        <v>4.8119005846875449E-3</v>
      </c>
      <c r="BG156">
        <f>BG$2*EXP(- BG$1 * ($B156*_c+'Input spectra'!$Q155))</f>
        <v>4.5575600382003617E-3</v>
      </c>
      <c r="BH156">
        <f>BH$2*EXP(- BH$1 * ($B156*_c+'Input spectra'!$Q155))</f>
        <v>4.325266707898485E-3</v>
      </c>
      <c r="BI156">
        <f>BI$2*EXP(- BI$1 * ($B156*_c+'Input spectra'!$Q155))</f>
        <v>4.1120661067053661E-3</v>
      </c>
      <c r="BJ156">
        <f>BJ$2*EXP(- BJ$1 * ($B156*_c+'Input spectra'!$Q155))</f>
        <v>3.9155679222130368E-3</v>
      </c>
      <c r="BK156">
        <f>BK$2*EXP(- BK$1 * ($B156*_c+'Input spectra'!$Q155))</f>
        <v>3.7338053290222589E-3</v>
      </c>
      <c r="BL156">
        <f>BL$2*EXP(- BL$1 * ($B156*_c+'Input spectra'!$Q155))</f>
        <v>3.5651369446827457E-3</v>
      </c>
      <c r="BM156">
        <f>BM$2*EXP(- BM$1 * ($B156*_c+'Input spectra'!$Q155))</f>
        <v>3.4081764911647883E-3</v>
      </c>
      <c r="BN156">
        <f>BN$2*EXP(- BN$1 * ($B156*_c+'Input spectra'!$Q155))</f>
        <v>3.2617410705358743E-3</v>
      </c>
      <c r="BO156">
        <f>BO$2*EXP(- BO$1 * ($B156*_c+'Input spectra'!$Q155))</f>
        <v>3.1248123112622987E-3</v>
      </c>
      <c r="BP156">
        <f>BP$2*EXP(- BP$1 * ($B156*_c+'Input spectra'!$Q155))</f>
        <v>2.9965066380409199E-3</v>
      </c>
      <c r="BQ156">
        <f>BQ$2*EXP(- BQ$1 * ($B156*_c+'Input spectra'!$Q155))</f>
        <v>2.8760521512660232E-3</v>
      </c>
      <c r="BR156">
        <f>BR$2*EXP(- BR$1 * ($B156*_c+'Input spectra'!$Q155))</f>
        <v>2.7627703876696671E-3</v>
      </c>
      <c r="BS156">
        <f>BS$2*EXP(- BS$1 * ($B156*_c+'Input spectra'!$Q155))</f>
        <v>2.6560617476044904E-3</v>
      </c>
      <c r="BT156">
        <f>BT$2*EXP(- BT$1 * ($B156*_c+'Input spectra'!$Q155))</f>
        <v>2.5553937188693434E-3</v>
      </c>
      <c r="BU156">
        <f>BU$2*EXP(- BU$1 * ($B156*_c+'Input spectra'!$Q155))</f>
        <v>2.460291262808429E-3</v>
      </c>
      <c r="BV156">
        <f>BV$2*EXP(- BV$1 * ($B156*_c+'Input spectra'!$Q155))</f>
        <v>2.3703288930259081E-3</v>
      </c>
      <c r="BW156">
        <f>BW$2*EXP(- BW$1 * ($B156*_c+'Input spectra'!$Q155))</f>
        <v>2.2851240939761519E-3</v>
      </c>
      <c r="BX156">
        <f>BX$2*EXP(- BX$1 * ($B156*_c+'Input spectra'!$Q155))</f>
        <v>2.2043318110572642E-3</v>
      </c>
      <c r="BY156">
        <f>BY$2*EXP(- BY$1 * ($B156*_c+'Input spectra'!$Q155))</f>
        <v>2.1276398056000833E-3</v>
      </c>
      <c r="BZ156">
        <f>BZ$2*EXP(- BZ$1 * ($B156*_c+'Input spectra'!$Q155))</f>
        <v>2.0547647139639732E-3</v>
      </c>
      <c r="CA156">
        <f>CA$2*EXP(- CA$1 * ($B156*_c+'Input spectra'!$Q155))</f>
        <v>1.9854486843568532E-3</v>
      </c>
      <c r="CB156">
        <f>CB$2*EXP(- CB$1 * ($B156*_c+'Input spectra'!$Q155))</f>
        <v>1.919456491124207E-3</v>
      </c>
      <c r="CC156">
        <f>CC$2*EXP(- CC$1 * ($B156*_c+'Input spectra'!$Q155))</f>
        <v>1.8565730462992934E-3</v>
      </c>
      <c r="CD156">
        <f>CD$2*EXP(- CD$1 * ($B156*_c+'Input spectra'!$Q155))</f>
        <v>1.7966012437378475E-3</v>
      </c>
      <c r="CE156">
        <f>CE$2*EXP(- CE$1 * ($B156*_c+'Input spectra'!$Q155))</f>
        <v>1.7393600833008811E-3</v>
      </c>
      <c r="CF156">
        <f>CF$2*EXP(- CF$1 * ($B156*_c+'Input spectra'!$Q155))</f>
        <v>1.6846830321184017E-3</v>
      </c>
      <c r="CG156">
        <f>CG$2*EXP(- CG$1 * ($B156*_c+'Input spectra'!$Q155))</f>
        <v>1.6324165875685433E-3</v>
      </c>
      <c r="CH156">
        <f>CH$2*EXP(- CH$1 * ($B156*_c+'Input spectra'!$Q155))</f>
        <v>1.5824190126892989E-3</v>
      </c>
      <c r="CI156">
        <f>CI$2*EXP(- CI$1 * ($B156*_c+'Input spectra'!$Q155))</f>
        <v>1.5345592196407954E-3</v>
      </c>
      <c r="CJ156">
        <f>CJ$2*EXP(- CJ$1 * ($B156*_c+'Input spectra'!$Q155))</f>
        <v>1.4887157808097867E-3</v>
      </c>
      <c r="CK156">
        <f>CK$2*EXP(- CK$1 * ($B156*_c+'Input spectra'!$Q155))</f>
        <v>1.4447760503897387E-3</v>
      </c>
      <c r="CL156">
        <f>CL$2*EXP(- CL$1 * ($B156*_c+'Input spectra'!$Q155))</f>
        <v>1.4026353819293702E-3</v>
      </c>
      <c r="CM156">
        <f>CM$2*EXP(- CM$1 * ($B156*_c+'Input spectra'!$Q155))</f>
        <v>1.3621964295361701E-3</v>
      </c>
      <c r="CN156">
        <f>CN$2*EXP(- CN$1 * ($B156*_c+'Input spectra'!$Q155))</f>
        <v>1.3233685222399563E-3</v>
      </c>
      <c r="CO156">
        <f>CO$2*EXP(- CO$1 * ($B156*_c+'Input spectra'!$Q155))</f>
        <v>1.2860671025364317E-3</v>
      </c>
      <c r="CP156">
        <f>CP$2*EXP(- CP$1 * ($B156*_c+'Input spectra'!$Q155))</f>
        <v>1.2502132213983272E-3</v>
      </c>
      <c r="CQ156">
        <f>CQ$2*EXP(- CQ$1 * ($B156*_c+'Input spectra'!$Q155))</f>
        <v>8.0495049743328556E-4</v>
      </c>
      <c r="CR156">
        <f>CR$2*EXP(- CR$1 * ($B156*_c+'Input spectra'!$Q155))</f>
        <v>5.2283906248262344E-4</v>
      </c>
      <c r="CS156">
        <f>CS$2*EXP(- CS$1 * ($B156*_c+'Input spectra'!$Q155))</f>
        <v>3.6209390463916454E-4</v>
      </c>
      <c r="CT156">
        <f>CT$2*EXP(- CT$1 * ($B156*_c+'Input spectra'!$Q155))</f>
        <v>2.5189923105184235E-4</v>
      </c>
      <c r="CU156">
        <f>CU$2*EXP(- CU$1 * ($B156*_c+'Input spectra'!$Q155))</f>
        <v>1.7200215814001756E-4</v>
      </c>
      <c r="CV156">
        <f>CV$2*EXP(- CV$1 * ($B156*_c+'Input spectra'!$Q155))</f>
        <v>1.1306807638780814E-4</v>
      </c>
      <c r="CW156">
        <f>CW$2*EXP(- CW$1 * ($B156*_c+'Input spectra'!$Q155))</f>
        <v>6.9828704772877898E-5</v>
      </c>
      <c r="CX156">
        <f>CX$2*EXP(- CX$1 * ($B156*_c+'Input spectra'!$Q155))</f>
        <v>3.8939815832629705E-5</v>
      </c>
      <c r="CY156">
        <f>CY$2*EXP(- CY$1 * ($B156*_c+'Input spectra'!$Q155))</f>
        <v>1.8106964329738318E-5</v>
      </c>
      <c r="CZ156">
        <f>CZ$2*EXP(- CZ$1 * ($B156*_c+'Input spectra'!$Q155))</f>
        <v>5.6662624986638769E-6</v>
      </c>
      <c r="DA156">
        <f>DA$2*EXP(- DA$1 * ($B156*_c+'Input spectra'!$Q155))</f>
        <v>3.5993567551869906E-7</v>
      </c>
      <c r="DB156">
        <f>DB$2*EXP(- DB$1 * ($B156*_c+'Input spectra'!$Q155))</f>
        <v>0</v>
      </c>
      <c r="DC156">
        <f>DC$2*EXP(- DC$1 * ($B156*_c+'Input spectra'!$Q155))</f>
        <v>0</v>
      </c>
      <c r="DD156">
        <f>DD$2*EXP(- DD$1 * ($B156*_c+'Input spectra'!$Q155))</f>
        <v>0</v>
      </c>
      <c r="DE156">
        <f>DE$2*EXP(- DE$1 * ($B156*_c+'Input spectra'!$Q155))</f>
        <v>0</v>
      </c>
      <c r="DF156">
        <f>DF$2*EXP(- DF$1 * ($B156*_c+'Input spectra'!$Q155))</f>
        <v>0</v>
      </c>
      <c r="DG156">
        <f>DG$2*EXP(- DG$1 * ($B156*_c+'Input spectra'!$Q155))</f>
        <v>0</v>
      </c>
      <c r="DH156">
        <f>DH$2*EXP(- DH$1 * ($B156*_c+'Input spectra'!$Q155))</f>
        <v>0</v>
      </c>
      <c r="DI156">
        <f>DI$2*EXP(- DI$1 * ($B156*_c+'Input spectra'!$Q155))</f>
        <v>0</v>
      </c>
      <c r="DJ156">
        <f>DJ$2*EXP(- DJ$1 * ($B156*_c+'Input spectra'!$Q155))</f>
        <v>0</v>
      </c>
      <c r="DK156">
        <f>DK$2*EXP(- DK$1 * ($B156*_c+'Input spectra'!$Q155))</f>
        <v>0</v>
      </c>
      <c r="DL156">
        <f>DL$2*EXP(- DL$1 * ($B156*_c+'Input spectra'!$Q155))</f>
        <v>0</v>
      </c>
      <c r="DM156">
        <f>DM$2*EXP(- DM$1 * ($B156*_c+'Input spectra'!$Q155))</f>
        <v>0</v>
      </c>
      <c r="DN156">
        <f>DN$2*EXP(- DN$1 * ($B156*_c+'Input spectra'!$Q155))</f>
        <v>0</v>
      </c>
      <c r="DO156">
        <f>DO$2*EXP(- DO$1 * ($B156*_c+'Input spectra'!$Q155))</f>
        <v>0</v>
      </c>
      <c r="DP156">
        <f>DP$2*EXP(- DP$1 * ($B156*_c+'Input spectra'!$Q155))</f>
        <v>0</v>
      </c>
      <c r="DQ156">
        <f>DQ$2*EXP(- DQ$1 * ($B156*_c+'Input spectra'!$Q155))</f>
        <v>0</v>
      </c>
      <c r="DR156">
        <f>DR$2*EXP(- DR$1 * ($B156*_c+'Input spectra'!$Q155))</f>
        <v>0</v>
      </c>
      <c r="DS156">
        <f>DS$2*EXP(- DS$1 * ($B156*_c+'Input spectra'!$Q155))</f>
        <v>0</v>
      </c>
      <c r="DT156">
        <f>DT$2*EXP(- DT$1 * ($B156*_c+'Input spectra'!$Q155))</f>
        <v>0</v>
      </c>
      <c r="DU156">
        <f>DU$2*EXP(- DU$1 * ($B156*_c+'Input spectra'!$Q155))</f>
        <v>0</v>
      </c>
      <c r="DV156">
        <f>DV$2*EXP(- DV$1 * ($B156*_c+'Input spectra'!$Q155))</f>
        <v>0</v>
      </c>
      <c r="DW156">
        <f>DW$2*EXP(- DW$1 * ($B156*_c+'Input spectra'!$Q155))</f>
        <v>0</v>
      </c>
      <c r="DX156">
        <f>DX$2*EXP(- DX$1 * ($B156*_c+'Input spectra'!$Q155))</f>
        <v>0</v>
      </c>
      <c r="DY156">
        <f>DY$2*EXP(- DY$1 * ($B156*_c+'Input spectra'!$Q155))</f>
        <v>0</v>
      </c>
      <c r="DZ156">
        <f>DZ$2*EXP(- DZ$1 * ($B156*_c+'Input spectra'!$Q155))</f>
        <v>0</v>
      </c>
      <c r="EA156">
        <f>EA$2*EXP(- EA$1 * ($B156*_c+'Input spectra'!$Q155))</f>
        <v>0</v>
      </c>
      <c r="EB156">
        <f>EB$2*EXP(- EB$1 * ($B156*_c+'Input spectra'!$Q155))</f>
        <v>0</v>
      </c>
      <c r="EC156">
        <f>EC$2*EXP(- EC$1 * ($B156*_c+'Input spectra'!$Q155))</f>
        <v>0</v>
      </c>
      <c r="ED156">
        <f>ED$2*EXP(- ED$1 * ($B156*_c+'Input spectra'!$Q155))</f>
        <v>0</v>
      </c>
      <c r="EE156">
        <f>EE$2*EXP(- EE$1 * ($B156*_c+'Input spectra'!$Q155))</f>
        <v>0</v>
      </c>
      <c r="EF156">
        <f>EF$2*EXP(- EF$1 * ($B156*_c+'Input spectra'!$Q155))</f>
        <v>0</v>
      </c>
      <c r="EG156">
        <f>EG$2*EXP(- EG$1 * ($B156*_c+'Input spectra'!$Q155))</f>
        <v>0</v>
      </c>
      <c r="EH156">
        <f>EH$2*EXP(- EH$1 * ($B156*_c+'Input spectra'!$Q155))</f>
        <v>0</v>
      </c>
      <c r="EI156">
        <f>EI$2*EXP(- EI$1 * ($B156*_c+'Input spectra'!$Q155))</f>
        <v>0</v>
      </c>
      <c r="EJ156">
        <f>EJ$2*EXP(- EJ$1 * ($B156*_c+'Input spectra'!$Q155))</f>
        <v>0</v>
      </c>
      <c r="EK156">
        <f>EK$2*EXP(- EK$1 * ($B156*_c+'Input spectra'!$Q155))</f>
        <v>0</v>
      </c>
      <c r="EL156">
        <f>EL$2*EXP(- EL$1 * ($B156*_c+'Input spectra'!$Q155))</f>
        <v>0</v>
      </c>
      <c r="EM156">
        <f>EM$2*EXP(- EM$1 * ($B156*_c+'Input spectra'!$Q155))</f>
        <v>0</v>
      </c>
      <c r="EN156">
        <f>EN$2*EXP(- EN$1 * ($B156*_c+'Input spectra'!$Q155))</f>
        <v>0</v>
      </c>
      <c r="EO156">
        <f>EO$2*EXP(- EO$1 * ($B156*_c+'Input spectra'!$Q155))</f>
        <v>0</v>
      </c>
      <c r="EP156">
        <f>EP$2*EXP(- EP$1 * ($B156*_c+'Input spectra'!$Q155))</f>
        <v>0</v>
      </c>
      <c r="EQ156">
        <f>EQ$2*EXP(- EQ$1 * ($B156*_c+'Input spectra'!$Q155))</f>
        <v>0</v>
      </c>
      <c r="ER156">
        <f>ER$2*EXP(- ER$1 * ($B156*_c+'Input spectra'!$Q155))</f>
        <v>0</v>
      </c>
      <c r="ES156">
        <f>ES$2*EXP(- ES$1 * ($B156*_c+'Input spectra'!$Q155))</f>
        <v>0</v>
      </c>
      <c r="ET156">
        <f>ET$2*EXP(- ET$1 * ($B156*_c+'Input spectra'!$Q155))</f>
        <v>0</v>
      </c>
      <c r="EU156">
        <f>EU$2*EXP(- EU$1 * ($B156*_c+'Input spectra'!$Q155))</f>
        <v>0</v>
      </c>
      <c r="EV156">
        <f>EV$2*EXP(- EV$1 * ($B156*_c+'Input spectra'!$Q155))</f>
        <v>0</v>
      </c>
      <c r="EW156">
        <f>EW$2*EXP(- EW$1 * ($B156*_c+'Input spectra'!$Q155))</f>
        <v>0</v>
      </c>
      <c r="EY156">
        <f t="shared" si="2"/>
        <v>0.88186854055774555</v>
      </c>
      <c r="FB156">
        <f>(1-EXP(-(B156*_c+'Input spectra'!$Q155)*_t))/2</f>
        <v>1.0918726387372013E-2</v>
      </c>
      <c r="FC156">
        <f>LN(1-FB156)/(-(B156*_c+'Input spectra'!$Q155))</f>
        <v>0.24862006433896869</v>
      </c>
    </row>
    <row r="157" spans="1:159" x14ac:dyDescent="0.25">
      <c r="A157">
        <v>1050</v>
      </c>
      <c r="B157">
        <f>'Input spectra'!B156</f>
        <v>0</v>
      </c>
      <c r="C157">
        <f>C$2*EXP(- C$1 * ($B157*_c+'Input spectra'!$Q156))</f>
        <v>2.0653927966864227E-2</v>
      </c>
      <c r="D157">
        <f>D$2*EXP(- D$1 * ($B157*_c+'Input spectra'!$Q156))</f>
        <v>2.0413280231012521E-2</v>
      </c>
      <c r="E157">
        <f>E$2*EXP(- E$1 * ($B157*_c+'Input spectra'!$Q156))</f>
        <v>2.0174350610608262E-2</v>
      </c>
      <c r="F157">
        <f>F$2*EXP(- F$1 * ($B157*_c+'Input spectra'!$Q156))</f>
        <v>1.9937128643963464E-2</v>
      </c>
      <c r="G157">
        <f>G$2*EXP(- G$1 * ($B157*_c+'Input spectra'!$Q156))</f>
        <v>1.9701603928195609E-2</v>
      </c>
      <c r="H157">
        <f>H$2*EXP(- H$1 * ($B157*_c+'Input spectra'!$Q156))</f>
        <v>1.946776611891269E-2</v>
      </c>
      <c r="I157">
        <f>I$2*EXP(- I$1 * ($B157*_c+'Input spectra'!$Q156))</f>
        <v>1.9235604929899851E-2</v>
      </c>
      <c r="J157">
        <f>J$2*EXP(- J$1 * ($B157*_c+'Input spectra'!$Q156))</f>
        <v>1.9005110132807694E-2</v>
      </c>
      <c r="K157">
        <f>K$2*EXP(- K$1 * ($B157*_c+'Input spectra'!$Q156))</f>
        <v>1.8776271556842156E-2</v>
      </c>
      <c r="L157">
        <f>L$2*EXP(- L$1 * ($B157*_c+'Input spectra'!$Q156))</f>
        <v>1.8549079088456051E-2</v>
      </c>
      <c r="M157">
        <f>M$2*EXP(- M$1 * ($B157*_c+'Input spectra'!$Q156))</f>
        <v>1.8323522671042144E-2</v>
      </c>
      <c r="N157">
        <f>N$2*EXP(- N$1 * ($B157*_c+'Input spectra'!$Q156))</f>
        <v>1.8099592304627883E-2</v>
      </c>
      <c r="O157">
        <f>O$2*EXP(- O$1 * ($B157*_c+'Input spectra'!$Q156))</f>
        <v>1.7877278045571682E-2</v>
      </c>
      <c r="P157">
        <f>P$2*EXP(- P$1 * ($B157*_c+'Input spectra'!$Q156))</f>
        <v>1.7656570006260777E-2</v>
      </c>
      <c r="Q157">
        <f>Q$2*EXP(- Q$1 * ($B157*_c+'Input spectra'!$Q156))</f>
        <v>1.7437458354810659E-2</v>
      </c>
      <c r="R157">
        <f>R$2*EXP(- R$1 * ($B157*_c+'Input spectra'!$Q156))</f>
        <v>1.7219933314766078E-2</v>
      </c>
      <c r="S157">
        <f>S$2*EXP(- S$1 * ($B157*_c+'Input spectra'!$Q156))</f>
        <v>1.7003985164803583E-2</v>
      </c>
      <c r="T157">
        <f>T$2*EXP(- T$1 * ($B157*_c+'Input spectra'!$Q156))</f>
        <v>1.6789604238435601E-2</v>
      </c>
      <c r="U157">
        <f>U$2*EXP(- U$1 * ($B157*_c+'Input spectra'!$Q156))</f>
        <v>1.6576780923716075E-2</v>
      </c>
      <c r="V157">
        <f>V$2*EXP(- V$1 * ($B157*_c+'Input spectra'!$Q156))</f>
        <v>1.6365505662947637E-2</v>
      </c>
      <c r="W157">
        <f>W$2*EXP(- W$1 * ($B157*_c+'Input spectra'!$Q156))</f>
        <v>1.6155768952390237E-2</v>
      </c>
      <c r="X157">
        <f>X$2*EXP(- X$1 * ($B157*_c+'Input spectra'!$Q156))</f>
        <v>1.5947561341971388E-2</v>
      </c>
      <c r="Y157">
        <f>Y$2*EXP(- Y$1 * ($B157*_c+'Input spectra'!$Q156))</f>
        <v>1.5740873434997821E-2</v>
      </c>
      <c r="Z157">
        <f>Z$2*EXP(- Z$1 * ($B157*_c+'Input spectra'!$Q156))</f>
        <v>1.5535695887868703E-2</v>
      </c>
      <c r="AA157">
        <f>AA$2*EXP(- AA$1 * ($B157*_c+'Input spectra'!$Q156))</f>
        <v>1.5332019409790312E-2</v>
      </c>
      <c r="AB157">
        <f>AB$2*EXP(- AB$1 * ($B157*_c+'Input spectra'!$Q156))</f>
        <v>1.512983476249221E-2</v>
      </c>
      <c r="AC157">
        <f>AC$2*EXP(- AC$1 * ($B157*_c+'Input spectra'!$Q156))</f>
        <v>1.4929132759944879E-2</v>
      </c>
      <c r="AD157">
        <f>AD$2*EXP(- AD$1 * ($B157*_c+'Input spectra'!$Q156))</f>
        <v>1.4729904268078844E-2</v>
      </c>
      <c r="AE157">
        <f>AE$2*EXP(- AE$1 * ($B157*_c+'Input spectra'!$Q156))</f>
        <v>1.4532140204505235E-2</v>
      </c>
      <c r="AF157">
        <f>AF$2*EXP(- AF$1 * ($B157*_c+'Input spectra'!$Q156))</f>
        <v>1.4335831538237814E-2</v>
      </c>
      <c r="AG157">
        <f>AG$2*EXP(- AG$1 * ($B157*_c+'Input spectra'!$Q156))</f>
        <v>1.4140969289416447E-2</v>
      </c>
      <c r="AH157">
        <f>AH$2*EXP(- AH$1 * ($B157*_c+'Input spectra'!$Q156))</f>
        <v>1.3947544529032021E-2</v>
      </c>
      <c r="AI157">
        <f>AI$2*EXP(- AI$1 * ($B157*_c+'Input spectra'!$Q156))</f>
        <v>1.3755548378652772E-2</v>
      </c>
      <c r="AJ157">
        <f>AJ$2*EXP(- AJ$1 * ($B157*_c+'Input spectra'!$Q156))</f>
        <v>1.3564972010152047E-2</v>
      </c>
      <c r="AK157">
        <f>AK$2*EXP(- AK$1 * ($B157*_c+'Input spectra'!$Q156))</f>
        <v>1.3375806645437506E-2</v>
      </c>
      <c r="AL157">
        <f>AL$2*EXP(- AL$1 * ($B157*_c+'Input spectra'!$Q156))</f>
        <v>1.3188043556181693E-2</v>
      </c>
      <c r="AM157">
        <f>AM$2*EXP(- AM$1 * ($B157*_c+'Input spectra'!$Q156))</f>
        <v>1.3001674063554023E-2</v>
      </c>
      <c r="AN157">
        <f>AN$2*EXP(- AN$1 * ($B157*_c+'Input spectra'!$Q156))</f>
        <v>1.2816689537954191E-2</v>
      </c>
      <c r="AO157">
        <f>AO$2*EXP(- AO$1 * ($B157*_c+'Input spectra'!$Q156))</f>
        <v>1.2633081398746939E-2</v>
      </c>
      <c r="AP157">
        <f>AP$2*EXP(- AP$1 * ($B157*_c+'Input spectra'!$Q156))</f>
        <v>1.2450841113998197E-2</v>
      </c>
      <c r="AQ157">
        <f>AQ$2*EXP(- AQ$1 * ($B157*_c+'Input spectra'!$Q156))</f>
        <v>1.2269960200212638E-2</v>
      </c>
      <c r="AR157">
        <f>AR$2*EXP(- AR$1 * ($B157*_c+'Input spectra'!$Q156))</f>
        <v>1.2090430222072561E-2</v>
      </c>
      <c r="AS157">
        <f>AS$2*EXP(- AS$1 * ($B157*_c+'Input spectra'!$Q156))</f>
        <v>1.1912242792178139E-2</v>
      </c>
      <c r="AT157">
        <f>AT$2*EXP(- AT$1 * ($B157*_c+'Input spectra'!$Q156))</f>
        <v>1.1735389570789064E-2</v>
      </c>
      <c r="AU157">
        <f>AU$2*EXP(- AU$1 * ($B157*_c+'Input spectra'!$Q156))</f>
        <v>1.1559862265567459E-2</v>
      </c>
      <c r="AV157">
        <f>AV$2*EXP(- AV$1 * ($B157*_c+'Input spectra'!$Q156))</f>
        <v>1.1385652631322213E-2</v>
      </c>
      <c r="AW157">
        <f>AW$2*EXP(- AW$1 * ($B157*_c+'Input spectra'!$Q156))</f>
        <v>1.012171385481974E-2</v>
      </c>
      <c r="AX157">
        <f>AX$2*EXP(- AX$1 * ($B157*_c+'Input spectra'!$Q156))</f>
        <v>8.6492881920581018E-3</v>
      </c>
      <c r="AY157">
        <f>AY$2*EXP(- AY$1 * ($B157*_c+'Input spectra'!$Q156))</f>
        <v>7.7864900962517618E-3</v>
      </c>
      <c r="AZ157">
        <f>AZ$2*EXP(- AZ$1 * ($B157*_c+'Input spectra'!$Q156))</f>
        <v>7.1330437957712774E-3</v>
      </c>
      <c r="BA157">
        <f>BA$2*EXP(- BA$1 * ($B157*_c+'Input spectra'!$Q156))</f>
        <v>6.5991663923376841E-3</v>
      </c>
      <c r="BB157">
        <f>BB$2*EXP(- BB$1 * ($B157*_c+'Input spectra'!$Q156))</f>
        <v>6.1459460896988501E-3</v>
      </c>
      <c r="BC157">
        <f>BC$2*EXP(- BC$1 * ($B157*_c+'Input spectra'!$Q156))</f>
        <v>5.7520647955066808E-3</v>
      </c>
      <c r="BD157">
        <f>BD$2*EXP(- BD$1 * ($B157*_c+'Input spectra'!$Q156))</f>
        <v>5.4042347573322481E-3</v>
      </c>
      <c r="BE157">
        <f>BE$2*EXP(- BE$1 * ($B157*_c+'Input spectra'!$Q156))</f>
        <v>5.093460257338229E-3</v>
      </c>
      <c r="BF157">
        <f>BF$2*EXP(- BF$1 * ($B157*_c+'Input spectra'!$Q156))</f>
        <v>4.8132906806216515E-3</v>
      </c>
      <c r="BG157">
        <f>BG$2*EXP(- BG$1 * ($B157*_c+'Input spectra'!$Q156))</f>
        <v>4.5589006005053801E-3</v>
      </c>
      <c r="BH157">
        <f>BH$2*EXP(- BH$1 * ($B157*_c+'Input spectra'!$Q156))</f>
        <v>4.3265616652529842E-3</v>
      </c>
      <c r="BI157">
        <f>BI$2*EXP(- BI$1 * ($B157*_c+'Input spectra'!$Q156))</f>
        <v>4.113318835154596E-3</v>
      </c>
      <c r="BJ157">
        <f>BJ$2*EXP(- BJ$1 * ($B157*_c+'Input spectra'!$Q156))</f>
        <v>3.9167813579266972E-3</v>
      </c>
      <c r="BK157">
        <f>BK$2*EXP(- BK$1 * ($B157*_c+'Input spectra'!$Q156))</f>
        <v>3.7349820515323144E-3</v>
      </c>
      <c r="BL157">
        <f>BL$2*EXP(- BL$1 * ($B157*_c+'Input spectra'!$Q156))</f>
        <v>3.5662792398303191E-3</v>
      </c>
      <c r="BM157">
        <f>BM$2*EXP(- BM$1 * ($B157*_c+'Input spectra'!$Q156))</f>
        <v>3.4092863996884803E-3</v>
      </c>
      <c r="BN157">
        <f>BN$2*EXP(- BN$1 * ($B157*_c+'Input spectra'!$Q156))</f>
        <v>3.2628204262442361E-3</v>
      </c>
      <c r="BO157">
        <f>BO$2*EXP(- BO$1 * ($B157*_c+'Input spectra'!$Q156))</f>
        <v>3.1258627714868406E-3</v>
      </c>
      <c r="BP157">
        <f>BP$2*EXP(- BP$1 * ($B157*_c+'Input spectra'!$Q156))</f>
        <v>2.9975297082600032E-3</v>
      </c>
      <c r="BQ157">
        <f>BQ$2*EXP(- BQ$1 * ($B157*_c+'Input spectra'!$Q156))</f>
        <v>2.8770492052539549E-3</v>
      </c>
      <c r="BR157">
        <f>BR$2*EXP(- BR$1 * ($B157*_c+'Input spectra'!$Q156))</f>
        <v>2.763742684160091E-3</v>
      </c>
      <c r="BS157">
        <f>BS$2*EXP(- BS$1 * ($B157*_c+'Input spectra'!$Q156))</f>
        <v>2.6570104442028399E-3</v>
      </c>
      <c r="BT157">
        <f>BT$2*EXP(- BT$1 * ($B157*_c+'Input spectra'!$Q156))</f>
        <v>2.556319883768603E-3</v>
      </c>
      <c r="BU157">
        <f>BU$2*EXP(- BU$1 * ($B157*_c+'Input spectra'!$Q156))</f>
        <v>2.4611958847320773E-3</v>
      </c>
      <c r="BV157">
        <f>BV$2*EXP(- BV$1 * ($B157*_c+'Input spectra'!$Q156))</f>
        <v>2.3712128897262672E-3</v>
      </c>
      <c r="BW157">
        <f>BW$2*EXP(- BW$1 * ($B157*_c+'Input spectra'!$Q156))</f>
        <v>2.2859883195452037E-3</v>
      </c>
      <c r="BX157">
        <f>BX$2*EXP(- BX$1 * ($B157*_c+'Input spectra'!$Q156))</f>
        <v>2.2051770622533635E-3</v>
      </c>
      <c r="BY157">
        <f>BY$2*EXP(- BY$1 * ($B157*_c+'Input spectra'!$Q156))</f>
        <v>2.1284668273530861E-3</v>
      </c>
      <c r="BZ157">
        <f>BZ$2*EXP(- BZ$1 * ($B157*_c+'Input spectra'!$Q156))</f>
        <v>2.0555742041897616E-3</v>
      </c>
      <c r="CA157">
        <f>CA$2*EXP(- CA$1 * ($B157*_c+'Input spectra'!$Q156))</f>
        <v>1.9862412981876704E-3</v>
      </c>
      <c r="CB157">
        <f>CB$2*EXP(- CB$1 * ($B157*_c+'Input spectra'!$Q156))</f>
        <v>1.9202328446419274E-3</v>
      </c>
      <c r="CC157">
        <f>CC$2*EXP(- CC$1 * ($B157*_c+'Input spectra'!$Q156))</f>
        <v>1.8573337198434239E-3</v>
      </c>
      <c r="CD157">
        <f>CD$2*EXP(- CD$1 * ($B157*_c+'Input spectra'!$Q156))</f>
        <v>1.7973467848478482E-3</v>
      </c>
      <c r="CE157">
        <f>CE$2*EXP(- CE$1 * ($B157*_c+'Input spectra'!$Q156))</f>
        <v>1.7400910093425322E-3</v>
      </c>
      <c r="CF157">
        <f>CF$2*EXP(- CF$1 * ($B157*_c+'Input spectra'!$Q156))</f>
        <v>1.685399832635968E-3</v>
      </c>
      <c r="CG157">
        <f>CG$2*EXP(- CG$1 * ($B157*_c+'Input spectra'!$Q156))</f>
        <v>1.6331197263979645E-3</v>
      </c>
      <c r="CH157">
        <f>CH$2*EXP(- CH$1 * ($B157*_c+'Input spectra'!$Q156))</f>
        <v>1.5831089298622956E-3</v>
      </c>
      <c r="CI157">
        <f>CI$2*EXP(- CI$1 * ($B157*_c+'Input spectra'!$Q156))</f>
        <v>1.5352363331053527E-3</v>
      </c>
      <c r="CJ157">
        <f>CJ$2*EXP(- CJ$1 * ($B157*_c+'Input spectra'!$Q156))</f>
        <v>1.489380487988816E-3</v>
      </c>
      <c r="CK157">
        <f>CK$2*EXP(- CK$1 * ($B157*_c+'Input spectra'!$Q156))</f>
        <v>1.4454287295966553E-3</v>
      </c>
      <c r="CL157">
        <f>CL$2*EXP(- CL$1 * ($B157*_c+'Input spectra'!$Q156))</f>
        <v>1.4032763936567569E-3</v>
      </c>
      <c r="CM157">
        <f>CM$2*EXP(- CM$1 * ($B157*_c+'Input spectra'!$Q156))</f>
        <v>1.3628261176315299E-3</v>
      </c>
      <c r="CN157">
        <f>CN$2*EXP(- CN$1 * ($B157*_c+'Input spectra'!$Q156))</f>
        <v>1.3239872149807402E-3</v>
      </c>
      <c r="CO157">
        <f>CO$2*EXP(- CO$1 * ($B157*_c+'Input spectra'!$Q156))</f>
        <v>1.286675113614954E-3</v>
      </c>
      <c r="CP157">
        <f>CP$2*EXP(- CP$1 * ($B157*_c+'Input spectra'!$Q156))</f>
        <v>1.2508108508258696E-3</v>
      </c>
      <c r="CQ157">
        <f>CQ$2*EXP(- CQ$1 * ($B157*_c+'Input spectra'!$Q156))</f>
        <v>8.053395108996329E-4</v>
      </c>
      <c r="CR157">
        <f>CR$2*EXP(- CR$1 * ($B157*_c+'Input spectra'!$Q156))</f>
        <v>5.2309448533545834E-4</v>
      </c>
      <c r="CS157">
        <f>CS$2*EXP(- CS$1 * ($B157*_c+'Input spectra'!$Q156))</f>
        <v>3.6227270112705433E-4</v>
      </c>
      <c r="CT157">
        <f>CT$2*EXP(- CT$1 * ($B157*_c+'Input spectra'!$Q156))</f>
        <v>2.5202493864274068E-4</v>
      </c>
      <c r="CU157">
        <f>CU$2*EXP(- CU$1 * ($B157*_c+'Input spectra'!$Q156))</f>
        <v>1.7208889772224638E-4</v>
      </c>
      <c r="CV157">
        <f>CV$2*EXP(- CV$1 * ($B157*_c+'Input spectra'!$Q156))</f>
        <v>1.1312568999606874E-4</v>
      </c>
      <c r="CW157">
        <f>CW$2*EXP(- CW$1 * ($B157*_c+'Input spectra'!$Q156))</f>
        <v>6.9864652756915395E-5</v>
      </c>
      <c r="CX157">
        <f>CX$2*EXP(- CX$1 * ($B157*_c+'Input spectra'!$Q156))</f>
        <v>3.8960066750213985E-5</v>
      </c>
      <c r="CY157">
        <f>CY$2*EXP(- CY$1 * ($B157*_c+'Input spectra'!$Q156))</f>
        <v>1.8116476123057549E-5</v>
      </c>
      <c r="CZ157">
        <f>CZ$2*EXP(- CZ$1 * ($B157*_c+'Input spectra'!$Q156))</f>
        <v>5.6692688239053064E-6</v>
      </c>
      <c r="DA157">
        <f>DA$2*EXP(- DA$1 * ($B157*_c+'Input spectra'!$Q156))</f>
        <v>3.6012853638187392E-7</v>
      </c>
      <c r="DB157">
        <f>DB$2*EXP(- DB$1 * ($B157*_c+'Input spectra'!$Q156))</f>
        <v>0</v>
      </c>
      <c r="DC157">
        <f>DC$2*EXP(- DC$1 * ($B157*_c+'Input spectra'!$Q156))</f>
        <v>0</v>
      </c>
      <c r="DD157">
        <f>DD$2*EXP(- DD$1 * ($B157*_c+'Input spectra'!$Q156))</f>
        <v>0</v>
      </c>
      <c r="DE157">
        <f>DE$2*EXP(- DE$1 * ($B157*_c+'Input spectra'!$Q156))</f>
        <v>0</v>
      </c>
      <c r="DF157">
        <f>DF$2*EXP(- DF$1 * ($B157*_c+'Input spectra'!$Q156))</f>
        <v>0</v>
      </c>
      <c r="DG157">
        <f>DG$2*EXP(- DG$1 * ($B157*_c+'Input spectra'!$Q156))</f>
        <v>0</v>
      </c>
      <c r="DH157">
        <f>DH$2*EXP(- DH$1 * ($B157*_c+'Input spectra'!$Q156))</f>
        <v>0</v>
      </c>
      <c r="DI157">
        <f>DI$2*EXP(- DI$1 * ($B157*_c+'Input spectra'!$Q156))</f>
        <v>0</v>
      </c>
      <c r="DJ157">
        <f>DJ$2*EXP(- DJ$1 * ($B157*_c+'Input spectra'!$Q156))</f>
        <v>0</v>
      </c>
      <c r="DK157">
        <f>DK$2*EXP(- DK$1 * ($B157*_c+'Input spectra'!$Q156))</f>
        <v>0</v>
      </c>
      <c r="DL157">
        <f>DL$2*EXP(- DL$1 * ($B157*_c+'Input spectra'!$Q156))</f>
        <v>0</v>
      </c>
      <c r="DM157">
        <f>DM$2*EXP(- DM$1 * ($B157*_c+'Input spectra'!$Q156))</f>
        <v>0</v>
      </c>
      <c r="DN157">
        <f>DN$2*EXP(- DN$1 * ($B157*_c+'Input spectra'!$Q156))</f>
        <v>0</v>
      </c>
      <c r="DO157">
        <f>DO$2*EXP(- DO$1 * ($B157*_c+'Input spectra'!$Q156))</f>
        <v>0</v>
      </c>
      <c r="DP157">
        <f>DP$2*EXP(- DP$1 * ($B157*_c+'Input spectra'!$Q156))</f>
        <v>0</v>
      </c>
      <c r="DQ157">
        <f>DQ$2*EXP(- DQ$1 * ($B157*_c+'Input spectra'!$Q156))</f>
        <v>0</v>
      </c>
      <c r="DR157">
        <f>DR$2*EXP(- DR$1 * ($B157*_c+'Input spectra'!$Q156))</f>
        <v>0</v>
      </c>
      <c r="DS157">
        <f>DS$2*EXP(- DS$1 * ($B157*_c+'Input spectra'!$Q156))</f>
        <v>0</v>
      </c>
      <c r="DT157">
        <f>DT$2*EXP(- DT$1 * ($B157*_c+'Input spectra'!$Q156))</f>
        <v>0</v>
      </c>
      <c r="DU157">
        <f>DU$2*EXP(- DU$1 * ($B157*_c+'Input spectra'!$Q156))</f>
        <v>0</v>
      </c>
      <c r="DV157">
        <f>DV$2*EXP(- DV$1 * ($B157*_c+'Input spectra'!$Q156))</f>
        <v>0</v>
      </c>
      <c r="DW157">
        <f>DW$2*EXP(- DW$1 * ($B157*_c+'Input spectra'!$Q156))</f>
        <v>0</v>
      </c>
      <c r="DX157">
        <f>DX$2*EXP(- DX$1 * ($B157*_c+'Input spectra'!$Q156))</f>
        <v>0</v>
      </c>
      <c r="DY157">
        <f>DY$2*EXP(- DY$1 * ($B157*_c+'Input spectra'!$Q156))</f>
        <v>0</v>
      </c>
      <c r="DZ157">
        <f>DZ$2*EXP(- DZ$1 * ($B157*_c+'Input spectra'!$Q156))</f>
        <v>0</v>
      </c>
      <c r="EA157">
        <f>EA$2*EXP(- EA$1 * ($B157*_c+'Input spectra'!$Q156))</f>
        <v>0</v>
      </c>
      <c r="EB157">
        <f>EB$2*EXP(- EB$1 * ($B157*_c+'Input spectra'!$Q156))</f>
        <v>0</v>
      </c>
      <c r="EC157">
        <f>EC$2*EXP(- EC$1 * ($B157*_c+'Input spectra'!$Q156))</f>
        <v>0</v>
      </c>
      <c r="ED157">
        <f>ED$2*EXP(- ED$1 * ($B157*_c+'Input spectra'!$Q156))</f>
        <v>0</v>
      </c>
      <c r="EE157">
        <f>EE$2*EXP(- EE$1 * ($B157*_c+'Input spectra'!$Q156))</f>
        <v>0</v>
      </c>
      <c r="EF157">
        <f>EF$2*EXP(- EF$1 * ($B157*_c+'Input spectra'!$Q156))</f>
        <v>0</v>
      </c>
      <c r="EG157">
        <f>EG$2*EXP(- EG$1 * ($B157*_c+'Input spectra'!$Q156))</f>
        <v>0</v>
      </c>
      <c r="EH157">
        <f>EH$2*EXP(- EH$1 * ($B157*_c+'Input spectra'!$Q156))</f>
        <v>0</v>
      </c>
      <c r="EI157">
        <f>EI$2*EXP(- EI$1 * ($B157*_c+'Input spectra'!$Q156))</f>
        <v>0</v>
      </c>
      <c r="EJ157">
        <f>EJ$2*EXP(- EJ$1 * ($B157*_c+'Input spectra'!$Q156))</f>
        <v>0</v>
      </c>
      <c r="EK157">
        <f>EK$2*EXP(- EK$1 * ($B157*_c+'Input spectra'!$Q156))</f>
        <v>0</v>
      </c>
      <c r="EL157">
        <f>EL$2*EXP(- EL$1 * ($B157*_c+'Input spectra'!$Q156))</f>
        <v>0</v>
      </c>
      <c r="EM157">
        <f>EM$2*EXP(- EM$1 * ($B157*_c+'Input spectra'!$Q156))</f>
        <v>0</v>
      </c>
      <c r="EN157">
        <f>EN$2*EXP(- EN$1 * ($B157*_c+'Input spectra'!$Q156))</f>
        <v>0</v>
      </c>
      <c r="EO157">
        <f>EO$2*EXP(- EO$1 * ($B157*_c+'Input spectra'!$Q156))</f>
        <v>0</v>
      </c>
      <c r="EP157">
        <f>EP$2*EXP(- EP$1 * ($B157*_c+'Input spectra'!$Q156))</f>
        <v>0</v>
      </c>
      <c r="EQ157">
        <f>EQ$2*EXP(- EQ$1 * ($B157*_c+'Input spectra'!$Q156))</f>
        <v>0</v>
      </c>
      <c r="ER157">
        <f>ER$2*EXP(- ER$1 * ($B157*_c+'Input spectra'!$Q156))</f>
        <v>0</v>
      </c>
      <c r="ES157">
        <f>ES$2*EXP(- ES$1 * ($B157*_c+'Input spectra'!$Q156))</f>
        <v>0</v>
      </c>
      <c r="ET157">
        <f>ET$2*EXP(- ET$1 * ($B157*_c+'Input spectra'!$Q156))</f>
        <v>0</v>
      </c>
      <c r="EU157">
        <f>EU$2*EXP(- EU$1 * ($B157*_c+'Input spectra'!$Q156))</f>
        <v>0</v>
      </c>
      <c r="EV157">
        <f>EV$2*EXP(- EV$1 * ($B157*_c+'Input spectra'!$Q156))</f>
        <v>0</v>
      </c>
      <c r="EW157">
        <f>EW$2*EXP(- EW$1 * ($B157*_c+'Input spectra'!$Q156))</f>
        <v>0</v>
      </c>
      <c r="EY157">
        <f t="shared" si="2"/>
        <v>0.88199599623676772</v>
      </c>
      <c r="FB157">
        <f>(1-EXP(-(B157*_c+'Input spectra'!$Q156)*_t))/2</f>
        <v>1.0905883595195398E-2</v>
      </c>
      <c r="FC157">
        <f>LN(1-FB157)/(-(B157*_c+'Input spectra'!$Q156))</f>
        <v>0.2486217054059319</v>
      </c>
    </row>
    <row r="158" spans="1:159" x14ac:dyDescent="0.25">
      <c r="A158">
        <v>1055</v>
      </c>
      <c r="B158">
        <f>'Input spectra'!B157</f>
        <v>0</v>
      </c>
      <c r="C158">
        <f>C$2*EXP(- C$1 * ($B158*_c+'Input spectra'!$Q157))</f>
        <v>2.0653927966864227E-2</v>
      </c>
      <c r="D158">
        <f>D$2*EXP(- D$1 * ($B158*_c+'Input spectra'!$Q157))</f>
        <v>2.0413387436410139E-2</v>
      </c>
      <c r="E158">
        <f>E$2*EXP(- E$1 * ($B158*_c+'Input spectra'!$Q157))</f>
        <v>2.0174562512363752E-2</v>
      </c>
      <c r="F158">
        <f>F$2*EXP(- F$1 * ($B158*_c+'Input spectra'!$Q157))</f>
        <v>1.9937442759921958E-2</v>
      </c>
      <c r="G158">
        <f>G$2*EXP(- G$1 * ($B158*_c+'Input spectra'!$Q157))</f>
        <v>1.970201780286886E-2</v>
      </c>
      <c r="H158">
        <f>H$2*EXP(- H$1 * ($B158*_c+'Input spectra'!$Q157))</f>
        <v>1.9468277323262347E-2</v>
      </c>
      <c r="I158">
        <f>I$2*EXP(- I$1 * ($B158*_c+'Input spectra'!$Q157))</f>
        <v>1.923621106112228E-2</v>
      </c>
      <c r="J158">
        <f>J$2*EXP(- J$1 * ($B158*_c+'Input spectra'!$Q157))</f>
        <v>1.900580881412027E-2</v>
      </c>
      <c r="K158">
        <f>K$2*EXP(- K$1 * ($B158*_c+'Input spectra'!$Q157))</f>
        <v>1.8777060437271117E-2</v>
      </c>
      <c r="L158">
        <f>L$2*EXP(- L$1 * ($B158*_c+'Input spectra'!$Q157))</f>
        <v>1.8549955842625775E-2</v>
      </c>
      <c r="M158">
        <f>M$2*EXP(- M$1 * ($B158*_c+'Input spectra'!$Q157))</f>
        <v>1.8324484998965978E-2</v>
      </c>
      <c r="N158">
        <f>N$2*EXP(- N$1 * ($B158*_c+'Input spectra'!$Q157))</f>
        <v>1.8100637931500407E-2</v>
      </c>
      <c r="O158">
        <f>O$2*EXP(- O$1 * ($B158*_c+'Input spectra'!$Q157))</f>
        <v>1.7878404721562439E-2</v>
      </c>
      <c r="P158">
        <f>P$2*EXP(- P$1 * ($B158*_c+'Input spectra'!$Q157))</f>
        <v>1.7657775506309484E-2</v>
      </c>
      <c r="Q158">
        <f>Q$2*EXP(- Q$1 * ($B158*_c+'Input spectra'!$Q157))</f>
        <v>1.7438740478423843E-2</v>
      </c>
      <c r="R158">
        <f>R$2*EXP(- R$1 * ($B158*_c+'Input spectra'!$Q157))</f>
        <v>1.7221289885815144E-2</v>
      </c>
      <c r="S158">
        <f>S$2*EXP(- S$1 * ($B158*_c+'Input spectra'!$Q157))</f>
        <v>1.7005414031324339E-2</v>
      </c>
      <c r="T158">
        <f>T$2*EXP(- T$1 * ($B158*_c+'Input spectra'!$Q157))</f>
        <v>1.6791103272429164E-2</v>
      </c>
      <c r="U158">
        <f>U$2*EXP(- U$1 * ($B158*_c+'Input spectra'!$Q157))</f>
        <v>1.6578348020951233E-2</v>
      </c>
      <c r="V158">
        <f>V$2*EXP(- V$1 * ($B158*_c+'Input spectra'!$Q157))</f>
        <v>1.6367138742764548E-2</v>
      </c>
      <c r="W158">
        <f>W$2*EXP(- W$1 * ($B158*_c+'Input spectra'!$Q157))</f>
        <v>1.6157465957505592E-2</v>
      </c>
      <c r="X158">
        <f>X$2*EXP(- X$1 * ($B158*_c+'Input spectra'!$Q157))</f>
        <v>1.5949320238284891E-2</v>
      </c>
      <c r="Y158">
        <f>Y$2*EXP(- Y$1 * ($B158*_c+'Input spectra'!$Q157))</f>
        <v>1.5742692211400094E-2</v>
      </c>
      <c r="Z158">
        <f>Z$2*EXP(- Z$1 * ($B158*_c+'Input spectra'!$Q157))</f>
        <v>1.5537572556050523E-2</v>
      </c>
      <c r="AA158">
        <f>AA$2*EXP(- AA$1 * ($B158*_c+'Input spectra'!$Q157))</f>
        <v>1.5333952004053212E-2</v>
      </c>
      <c r="AB158">
        <f>AB$2*EXP(- AB$1 * ($B158*_c+'Input spectra'!$Q157))</f>
        <v>1.5131821339560434E-2</v>
      </c>
      <c r="AC158">
        <f>AC$2*EXP(- AC$1 * ($B158*_c+'Input spectra'!$Q157))</f>
        <v>1.4931171398778666E-2</v>
      </c>
      <c r="AD158">
        <f>AD$2*EXP(- AD$1 * ($B158*_c+'Input spectra'!$Q157))</f>
        <v>1.4731993069689048E-2</v>
      </c>
      <c r="AE158">
        <f>AE$2*EXP(- AE$1 * ($B158*_c+'Input spectra'!$Q157))</f>
        <v>1.453427729176927E-2</v>
      </c>
      <c r="AF158">
        <f>AF$2*EXP(- AF$1 * ($B158*_c+'Input spectra'!$Q157))</f>
        <v>1.4338015055716892E-2</v>
      </c>
      <c r="AG158">
        <f>AG$2*EXP(- AG$1 * ($B158*_c+'Input spectra'!$Q157))</f>
        <v>1.4143197403174145E-2</v>
      </c>
      <c r="AH158">
        <f>AH$2*EXP(- AH$1 * ($B158*_c+'Input spectra'!$Q157))</f>
        <v>1.3949815426454126E-2</v>
      </c>
      <c r="AI158">
        <f>AI$2*EXP(- AI$1 * ($B158*_c+'Input spectra'!$Q157))</f>
        <v>1.375786026826842E-2</v>
      </c>
      <c r="AJ158">
        <f>AJ$2*EXP(- AJ$1 * ($B158*_c+'Input spectra'!$Q157))</f>
        <v>1.3567323121456143E-2</v>
      </c>
      <c r="AK158">
        <f>AK$2*EXP(- AK$1 * ($B158*_c+'Input spectra'!$Q157))</f>
        <v>1.3378195228714399E-2</v>
      </c>
      <c r="AL158">
        <f>AL$2*EXP(- AL$1 * ($B158*_c+'Input spectra'!$Q157))</f>
        <v>1.3190467882330137E-2</v>
      </c>
      <c r="AM158">
        <f>AM$2*EXP(- AM$1 * ($B158*_c+'Input spectra'!$Q157))</f>
        <v>1.3004132423913376E-2</v>
      </c>
      <c r="AN158">
        <f>AN$2*EXP(- AN$1 * ($B158*_c+'Input spectra'!$Q157))</f>
        <v>1.2819180244131865E-2</v>
      </c>
      <c r="AO158">
        <f>AO$2*EXP(- AO$1 * ($B158*_c+'Input spectra'!$Q157))</f>
        <v>1.2635602782447079E-2</v>
      </c>
      <c r="AP158">
        <f>AP$2*EXP(- AP$1 * ($B158*_c+'Input spectra'!$Q157))</f>
        <v>1.2453391526851602E-2</v>
      </c>
      <c r="AQ158">
        <f>AQ$2*EXP(- AQ$1 * ($B158*_c+'Input spectra'!$Q157))</f>
        <v>1.2272538013607901E-2</v>
      </c>
      <c r="AR158">
        <f>AR$2*EXP(- AR$1 * ($B158*_c+'Input spectra'!$Q157))</f>
        <v>1.2093033826988418E-2</v>
      </c>
      <c r="AS158">
        <f>AS$2*EXP(- AS$1 * ($B158*_c+'Input spectra'!$Q157))</f>
        <v>1.1914870599017021E-2</v>
      </c>
      <c r="AT158">
        <f>AT$2*EXP(- AT$1 * ($B158*_c+'Input spectra'!$Q157))</f>
        <v>1.1738040009211855E-2</v>
      </c>
      <c r="AU158">
        <f>AU$2*EXP(- AU$1 * ($B158*_c+'Input spectra'!$Q157))</f>
        <v>1.1562533784329445E-2</v>
      </c>
      <c r="AV158">
        <f>AV$2*EXP(- AV$1 * ($B158*_c+'Input spectra'!$Q157))</f>
        <v>1.1388343698110197E-2</v>
      </c>
      <c r="AW158">
        <f>AW$2*EXP(- AW$1 * ($B158*_c+'Input spectra'!$Q157))</f>
        <v>1.0124159351404E-2</v>
      </c>
      <c r="AX158">
        <f>AX$2*EXP(- AX$1 * ($B158*_c+'Input spectra'!$Q157))</f>
        <v>8.6514233722887971E-3</v>
      </c>
      <c r="AY158">
        <f>AY$2*EXP(- AY$1 * ($B158*_c+'Input spectra'!$Q157))</f>
        <v>7.7884531872302867E-3</v>
      </c>
      <c r="AZ158">
        <f>AZ$2*EXP(- AZ$1 * ($B158*_c+'Input spectra'!$Q157))</f>
        <v>7.1348796135242707E-3</v>
      </c>
      <c r="BA158">
        <f>BA$2*EXP(- BA$1 * ($B158*_c+'Input spectra'!$Q157))</f>
        <v>6.6008994731674977E-3</v>
      </c>
      <c r="BB158">
        <f>BB$2*EXP(- BB$1 * ($B158*_c+'Input spectra'!$Q157))</f>
        <v>6.1475924307152884E-3</v>
      </c>
      <c r="BC158">
        <f>BC$2*EXP(- BC$1 * ($B158*_c+'Input spectra'!$Q157))</f>
        <v>5.7536358423316688E-3</v>
      </c>
      <c r="BD158">
        <f>BD$2*EXP(- BD$1 * ($B158*_c+'Input spectra'!$Q157))</f>
        <v>5.4057391916530551E-3</v>
      </c>
      <c r="BE158">
        <f>BE$2*EXP(- BE$1 * ($B158*_c+'Input spectra'!$Q157))</f>
        <v>5.0949049350701697E-3</v>
      </c>
      <c r="BF158">
        <f>BF$2*EXP(- BF$1 * ($B158*_c+'Input spectra'!$Q157))</f>
        <v>4.8146811781365198E-3</v>
      </c>
      <c r="BG158">
        <f>BG$2*EXP(- BG$1 * ($B158*_c+'Input spectra'!$Q157))</f>
        <v>4.5602415571238649E-3</v>
      </c>
      <c r="BH158">
        <f>BH$2*EXP(- BH$1 * ($B158*_c+'Input spectra'!$Q157))</f>
        <v>4.3278570103094825E-3</v>
      </c>
      <c r="BI158">
        <f>BI$2*EXP(- BI$1 * ($B158*_c+'Input spectra'!$Q157))</f>
        <v>4.1145719452437427E-3</v>
      </c>
      <c r="BJ158">
        <f>BJ$2*EXP(- BJ$1 * ($B158*_c+'Input spectra'!$Q157))</f>
        <v>3.9179951696844606E-3</v>
      </c>
      <c r="BK158">
        <f>BK$2*EXP(- BK$1 * ($B158*_c+'Input spectra'!$Q157))</f>
        <v>3.7361591448908057E-3</v>
      </c>
      <c r="BL158">
        <f>BL$2*EXP(- BL$1 * ($B158*_c+'Input spectra'!$Q157))</f>
        <v>3.5674219009773547E-3</v>
      </c>
      <c r="BM158">
        <f>BM$2*EXP(- BM$1 * ($B158*_c+'Input spectra'!$Q157))</f>
        <v>3.4103966696655591E-3</v>
      </c>
      <c r="BN158">
        <f>BN$2*EXP(- BN$1 * ($B158*_c+'Input spectra'!$Q157))</f>
        <v>3.2639001391264878E-3</v>
      </c>
      <c r="BO158">
        <f>BO$2*EXP(- BO$1 * ($B158*_c+'Input spectra'!$Q157))</f>
        <v>3.1269135848419299E-3</v>
      </c>
      <c r="BP158">
        <f>BP$2*EXP(- BP$1 * ($B158*_c+'Input spectra'!$Q157))</f>
        <v>2.9985531277767177E-3</v>
      </c>
      <c r="BQ158">
        <f>BQ$2*EXP(- BQ$1 * ($B158*_c+'Input spectra'!$Q157))</f>
        <v>2.8780466048950954E-3</v>
      </c>
      <c r="BR158">
        <f>BR$2*EXP(- BR$1 * ($B158*_c+'Input spectra'!$Q157))</f>
        <v>2.7647153228289568E-3</v>
      </c>
      <c r="BS158">
        <f>BS$2*EXP(- BS$1 * ($B158*_c+'Input spectra'!$Q157))</f>
        <v>2.6579594796582347E-3</v>
      </c>
      <c r="BT158">
        <f>BT$2*EXP(- BT$1 * ($B158*_c+'Input spectra'!$Q157))</f>
        <v>2.5572463843427191E-3</v>
      </c>
      <c r="BU158">
        <f>BU$2*EXP(- BU$1 * ($B158*_c+'Input spectra'!$Q157))</f>
        <v>2.4621008392752153E-3</v>
      </c>
      <c r="BV158">
        <f>BV$2*EXP(- BV$1 * ($B158*_c+'Input spectra'!$Q157))</f>
        <v>2.3720972161066834E-3</v>
      </c>
      <c r="BW158">
        <f>BW$2*EXP(- BW$1 * ($B158*_c+'Input spectra'!$Q157))</f>
        <v>2.2868528719612018E-3</v>
      </c>
      <c r="BX158">
        <f>BX$2*EXP(- BX$1 * ($B158*_c+'Input spectra'!$Q157))</f>
        <v>2.2060226375610961E-3</v>
      </c>
      <c r="BY158">
        <f>BY$2*EXP(- BY$1 * ($B158*_c+'Input spectra'!$Q157))</f>
        <v>2.1292941705726163E-3</v>
      </c>
      <c r="BZ158">
        <f>BZ$2*EXP(- BZ$1 * ($B158*_c+'Input spectra'!$Q157))</f>
        <v>2.0563840133203956E-3</v>
      </c>
      <c r="CA158">
        <f>CA$2*EXP(- CA$1 * ($B158*_c+'Input spectra'!$Q157))</f>
        <v>1.9870342284389977E-3</v>
      </c>
      <c r="CB158">
        <f>CB$2*EXP(- CB$1 * ($B158*_c+'Input spectra'!$Q157))</f>
        <v>1.9210095121676952E-3</v>
      </c>
      <c r="CC158">
        <f>CC$2*EXP(- CC$1 * ($B158*_c+'Input spectra'!$Q157))</f>
        <v>1.8580947050500778E-3</v>
      </c>
      <c r="CD158">
        <f>CD$2*EXP(- CD$1 * ($B158*_c+'Input spectra'!$Q157))</f>
        <v>1.7980926353373221E-3</v>
      </c>
      <c r="CE158">
        <f>CE$2*EXP(- CE$1 * ($B158*_c+'Input spectra'!$Q157))</f>
        <v>1.7408222425390296E-3</v>
      </c>
      <c r="CF158">
        <f>CF$2*EXP(- CF$1 * ($B158*_c+'Input spectra'!$Q157))</f>
        <v>1.686116938138491E-3</v>
      </c>
      <c r="CG158">
        <f>CG$2*EXP(- CG$1 * ($B158*_c+'Input spectra'!$Q157))</f>
        <v>1.6338231680938337E-3</v>
      </c>
      <c r="CH158">
        <f>CH$2*EXP(- CH$1 * ($B158*_c+'Input spectra'!$Q157))</f>
        <v>1.5837991478315429E-3</v>
      </c>
      <c r="CI158">
        <f>CI$2*EXP(- CI$1 * ($B158*_c+'Input spectra'!$Q157))</f>
        <v>1.5359137453414646E-3</v>
      </c>
      <c r="CJ158">
        <f>CJ$2*EXP(- CJ$1 * ($B158*_c+'Input spectra'!$Q157))</f>
        <v>1.4900454919576287E-3</v>
      </c>
      <c r="CK158">
        <f>CK$2*EXP(- CK$1 * ($B158*_c+'Input spectra'!$Q157))</f>
        <v>1.4460817036521388E-3</v>
      </c>
      <c r="CL158">
        <f>CL$2*EXP(- CL$1 * ($B158*_c+'Input spectra'!$Q157))</f>
        <v>1.4039176983298655E-3</v>
      </c>
      <c r="CM158">
        <f>CM$2*EXP(- CM$1 * ($B158*_c+'Input spectra'!$Q157))</f>
        <v>1.363456096806127E-3</v>
      </c>
      <c r="CN158">
        <f>CN$2*EXP(- CN$1 * ($B158*_c+'Input spectra'!$Q157))</f>
        <v>1.3246061969687758E-3</v>
      </c>
      <c r="CO158">
        <f>CO$2*EXP(- CO$1 * ($B158*_c+'Input spectra'!$Q157))</f>
        <v>1.2872834121415194E-3</v>
      </c>
      <c r="CP158">
        <f>CP$2*EXP(- CP$1 * ($B158*_c+'Input spectra'!$Q157))</f>
        <v>1.2514087659334277E-3</v>
      </c>
      <c r="CQ158">
        <f>CQ$2*EXP(- CQ$1 * ($B158*_c+'Input spectra'!$Q157))</f>
        <v>8.0572871236695353E-4</v>
      </c>
      <c r="CR158">
        <f>CR$2*EXP(- CR$1 * ($B158*_c+'Input spectra'!$Q157))</f>
        <v>5.2335003297015916E-4</v>
      </c>
      <c r="CS158">
        <f>CS$2*EXP(- CS$1 * ($B158*_c+'Input spectra'!$Q157))</f>
        <v>3.6245158590194281E-4</v>
      </c>
      <c r="CT158">
        <f>CT$2*EXP(- CT$1 * ($B158*_c+'Input spectra'!$Q157))</f>
        <v>2.5215070896665462E-4</v>
      </c>
      <c r="CU158">
        <f>CU$2*EXP(- CU$1 * ($B158*_c+'Input spectra'!$Q157))</f>
        <v>1.7217568104668869E-4</v>
      </c>
      <c r="CV158">
        <f>CV$2*EXP(- CV$1 * ($B158*_c+'Input spectra'!$Q157))</f>
        <v>1.1318333296122619E-4</v>
      </c>
      <c r="CW158">
        <f>CW$2*EXP(- CW$1 * ($B158*_c+'Input spectra'!$Q157))</f>
        <v>6.9900619247060942E-5</v>
      </c>
      <c r="CX158">
        <f>CX$2*EXP(- CX$1 * ($B158*_c+'Input spectra'!$Q157))</f>
        <v>3.8980328199426481E-5</v>
      </c>
      <c r="CY158">
        <f>CY$2*EXP(- CY$1 * ($B158*_c+'Input spectra'!$Q157))</f>
        <v>1.8125992913029476E-5</v>
      </c>
      <c r="CZ158">
        <f>CZ$2*EXP(- CZ$1 * ($B158*_c+'Input spectra'!$Q157))</f>
        <v>5.6722767442001711E-6</v>
      </c>
      <c r="DA158">
        <f>DA$2*EXP(- DA$1 * ($B158*_c+'Input spectra'!$Q157))</f>
        <v>3.603215005838259E-7</v>
      </c>
      <c r="DB158">
        <f>DB$2*EXP(- DB$1 * ($B158*_c+'Input spectra'!$Q157))</f>
        <v>0</v>
      </c>
      <c r="DC158">
        <f>DC$2*EXP(- DC$1 * ($B158*_c+'Input spectra'!$Q157))</f>
        <v>0</v>
      </c>
      <c r="DD158">
        <f>DD$2*EXP(- DD$1 * ($B158*_c+'Input spectra'!$Q157))</f>
        <v>0</v>
      </c>
      <c r="DE158">
        <f>DE$2*EXP(- DE$1 * ($B158*_c+'Input spectra'!$Q157))</f>
        <v>0</v>
      </c>
      <c r="DF158">
        <f>DF$2*EXP(- DF$1 * ($B158*_c+'Input spectra'!$Q157))</f>
        <v>0</v>
      </c>
      <c r="DG158">
        <f>DG$2*EXP(- DG$1 * ($B158*_c+'Input spectra'!$Q157))</f>
        <v>0</v>
      </c>
      <c r="DH158">
        <f>DH$2*EXP(- DH$1 * ($B158*_c+'Input spectra'!$Q157))</f>
        <v>0</v>
      </c>
      <c r="DI158">
        <f>DI$2*EXP(- DI$1 * ($B158*_c+'Input spectra'!$Q157))</f>
        <v>0</v>
      </c>
      <c r="DJ158">
        <f>DJ$2*EXP(- DJ$1 * ($B158*_c+'Input spectra'!$Q157))</f>
        <v>0</v>
      </c>
      <c r="DK158">
        <f>DK$2*EXP(- DK$1 * ($B158*_c+'Input spectra'!$Q157))</f>
        <v>0</v>
      </c>
      <c r="DL158">
        <f>DL$2*EXP(- DL$1 * ($B158*_c+'Input spectra'!$Q157))</f>
        <v>0</v>
      </c>
      <c r="DM158">
        <f>DM$2*EXP(- DM$1 * ($B158*_c+'Input spectra'!$Q157))</f>
        <v>0</v>
      </c>
      <c r="DN158">
        <f>DN$2*EXP(- DN$1 * ($B158*_c+'Input spectra'!$Q157))</f>
        <v>0</v>
      </c>
      <c r="DO158">
        <f>DO$2*EXP(- DO$1 * ($B158*_c+'Input spectra'!$Q157))</f>
        <v>0</v>
      </c>
      <c r="DP158">
        <f>DP$2*EXP(- DP$1 * ($B158*_c+'Input spectra'!$Q157))</f>
        <v>0</v>
      </c>
      <c r="DQ158">
        <f>DQ$2*EXP(- DQ$1 * ($B158*_c+'Input spectra'!$Q157))</f>
        <v>0</v>
      </c>
      <c r="DR158">
        <f>DR$2*EXP(- DR$1 * ($B158*_c+'Input spectra'!$Q157))</f>
        <v>0</v>
      </c>
      <c r="DS158">
        <f>DS$2*EXP(- DS$1 * ($B158*_c+'Input spectra'!$Q157))</f>
        <v>0</v>
      </c>
      <c r="DT158">
        <f>DT$2*EXP(- DT$1 * ($B158*_c+'Input spectra'!$Q157))</f>
        <v>0</v>
      </c>
      <c r="DU158">
        <f>DU$2*EXP(- DU$1 * ($B158*_c+'Input spectra'!$Q157))</f>
        <v>0</v>
      </c>
      <c r="DV158">
        <f>DV$2*EXP(- DV$1 * ($B158*_c+'Input spectra'!$Q157))</f>
        <v>0</v>
      </c>
      <c r="DW158">
        <f>DW$2*EXP(- DW$1 * ($B158*_c+'Input spectra'!$Q157))</f>
        <v>0</v>
      </c>
      <c r="DX158">
        <f>DX$2*EXP(- DX$1 * ($B158*_c+'Input spectra'!$Q157))</f>
        <v>0</v>
      </c>
      <c r="DY158">
        <f>DY$2*EXP(- DY$1 * ($B158*_c+'Input spectra'!$Q157))</f>
        <v>0</v>
      </c>
      <c r="DZ158">
        <f>DZ$2*EXP(- DZ$1 * ($B158*_c+'Input spectra'!$Q157))</f>
        <v>0</v>
      </c>
      <c r="EA158">
        <f>EA$2*EXP(- EA$1 * ($B158*_c+'Input spectra'!$Q157))</f>
        <v>0</v>
      </c>
      <c r="EB158">
        <f>EB$2*EXP(- EB$1 * ($B158*_c+'Input spectra'!$Q157))</f>
        <v>0</v>
      </c>
      <c r="EC158">
        <f>EC$2*EXP(- EC$1 * ($B158*_c+'Input spectra'!$Q157))</f>
        <v>0</v>
      </c>
      <c r="ED158">
        <f>ED$2*EXP(- ED$1 * ($B158*_c+'Input spectra'!$Q157))</f>
        <v>0</v>
      </c>
      <c r="EE158">
        <f>EE$2*EXP(- EE$1 * ($B158*_c+'Input spectra'!$Q157))</f>
        <v>0</v>
      </c>
      <c r="EF158">
        <f>EF$2*EXP(- EF$1 * ($B158*_c+'Input spectra'!$Q157))</f>
        <v>0</v>
      </c>
      <c r="EG158">
        <f>EG$2*EXP(- EG$1 * ($B158*_c+'Input spectra'!$Q157))</f>
        <v>0</v>
      </c>
      <c r="EH158">
        <f>EH$2*EXP(- EH$1 * ($B158*_c+'Input spectra'!$Q157))</f>
        <v>0</v>
      </c>
      <c r="EI158">
        <f>EI$2*EXP(- EI$1 * ($B158*_c+'Input spectra'!$Q157))</f>
        <v>0</v>
      </c>
      <c r="EJ158">
        <f>EJ$2*EXP(- EJ$1 * ($B158*_c+'Input spectra'!$Q157))</f>
        <v>0</v>
      </c>
      <c r="EK158">
        <f>EK$2*EXP(- EK$1 * ($B158*_c+'Input spectra'!$Q157))</f>
        <v>0</v>
      </c>
      <c r="EL158">
        <f>EL$2*EXP(- EL$1 * ($B158*_c+'Input spectra'!$Q157))</f>
        <v>0</v>
      </c>
      <c r="EM158">
        <f>EM$2*EXP(- EM$1 * ($B158*_c+'Input spectra'!$Q157))</f>
        <v>0</v>
      </c>
      <c r="EN158">
        <f>EN$2*EXP(- EN$1 * ($B158*_c+'Input spectra'!$Q157))</f>
        <v>0</v>
      </c>
      <c r="EO158">
        <f>EO$2*EXP(- EO$1 * ($B158*_c+'Input spectra'!$Q157))</f>
        <v>0</v>
      </c>
      <c r="EP158">
        <f>EP$2*EXP(- EP$1 * ($B158*_c+'Input spectra'!$Q157))</f>
        <v>0</v>
      </c>
      <c r="EQ158">
        <f>EQ$2*EXP(- EQ$1 * ($B158*_c+'Input spectra'!$Q157))</f>
        <v>0</v>
      </c>
      <c r="ER158">
        <f>ER$2*EXP(- ER$1 * ($B158*_c+'Input spectra'!$Q157))</f>
        <v>0</v>
      </c>
      <c r="ES158">
        <f>ES$2*EXP(- ES$1 * ($B158*_c+'Input spectra'!$Q157))</f>
        <v>0</v>
      </c>
      <c r="ET158">
        <f>ET$2*EXP(- ET$1 * ($B158*_c+'Input spectra'!$Q157))</f>
        <v>0</v>
      </c>
      <c r="EU158">
        <f>EU$2*EXP(- EU$1 * ($B158*_c+'Input spectra'!$Q157))</f>
        <v>0</v>
      </c>
      <c r="EV158">
        <f>EV$2*EXP(- EV$1 * ($B158*_c+'Input spectra'!$Q157))</f>
        <v>0</v>
      </c>
      <c r="EW158">
        <f>EW$2*EXP(- EW$1 * ($B158*_c+'Input spectra'!$Q157))</f>
        <v>0</v>
      </c>
      <c r="EY158">
        <f t="shared" si="2"/>
        <v>0.88212348055592216</v>
      </c>
      <c r="FB158">
        <f>(1-EXP(-(B158*_c+'Input spectra'!$Q157)*_t))/2</f>
        <v>1.0893040465779769E-2</v>
      </c>
      <c r="FC158">
        <f>LN(1-FB158)/(-(B158*_c+'Input spectra'!$Q157))</f>
        <v>0.24862334647313375</v>
      </c>
    </row>
    <row r="159" spans="1:159" x14ac:dyDescent="0.25">
      <c r="A159">
        <v>1060</v>
      </c>
      <c r="B159">
        <f>'Input spectra'!B158</f>
        <v>0</v>
      </c>
      <c r="C159">
        <f>C$2*EXP(- C$1 * ($B159*_c+'Input spectra'!$Q158))</f>
        <v>2.0653927966864227E-2</v>
      </c>
      <c r="D159">
        <f>D$2*EXP(- D$1 * ($B159*_c+'Input spectra'!$Q158))</f>
        <v>2.0413494642370775E-2</v>
      </c>
      <c r="E159">
        <f>E$2*EXP(- E$1 * ($B159*_c+'Input spectra'!$Q158))</f>
        <v>2.0174774416344965E-2</v>
      </c>
      <c r="F159">
        <f>F$2*EXP(- F$1 * ($B159*_c+'Input spectra'!$Q158))</f>
        <v>1.9937756880829455E-2</v>
      </c>
      <c r="G159">
        <f>G$2*EXP(- G$1 * ($B159*_c+'Input spectra'!$Q158))</f>
        <v>1.9702431686236439E-2</v>
      </c>
      <c r="H159">
        <f>H$2*EXP(- H$1 * ($B159*_c+'Input spectra'!$Q158))</f>
        <v>1.9468788541035727E-2</v>
      </c>
      <c r="I159">
        <f>I$2*EXP(- I$1 * ($B159*_c+'Input spectra'!$Q158))</f>
        <v>1.9236817211444445E-2</v>
      </c>
      <c r="J159">
        <f>J$2*EXP(- J$1 * ($B159*_c+'Input spectra'!$Q158))</f>
        <v>1.9006507521118338E-2</v>
      </c>
      <c r="K159">
        <f>K$2*EXP(- K$1 * ($B159*_c+'Input spectra'!$Q158))</f>
        <v>1.8777849350844689E-2</v>
      </c>
      <c r="L159">
        <f>L$2*EXP(- L$1 * ($B159*_c+'Input spectra'!$Q158))</f>
        <v>1.8550832638236793E-2</v>
      </c>
      <c r="M159">
        <f>M$2*EXP(- M$1 * ($B159*_c+'Input spectra'!$Q158))</f>
        <v>1.832544737743004E-2</v>
      </c>
      <c r="N159">
        <f>N$2*EXP(- N$1 * ($B159*_c+'Input spectra'!$Q158))</f>
        <v>1.8101683618779566E-2</v>
      </c>
      <c r="O159">
        <f>O$2*EXP(- O$1 * ($B159*_c+'Input spectra'!$Q158))</f>
        <v>1.7879531468559463E-2</v>
      </c>
      <c r="P159">
        <f>P$2*EXP(- P$1 * ($B159*_c+'Input spectra'!$Q158))</f>
        <v>1.7658981088663553E-2</v>
      </c>
      <c r="Q159">
        <f>Q$2*EXP(- Q$1 * ($B159*_c+'Input spectra'!$Q158))</f>
        <v>1.7440022696307698E-2</v>
      </c>
      <c r="R159">
        <f>R$2*EXP(- R$1 * ($B159*_c+'Input spectra'!$Q158))</f>
        <v>1.7222646563733672E-2</v>
      </c>
      <c r="S159">
        <f>S$2*EXP(- S$1 * ($B159*_c+'Input spectra'!$Q158))</f>
        <v>1.7006843017914563E-2</v>
      </c>
      <c r="T159">
        <f>T$2*EXP(- T$1 * ($B159*_c+'Input spectra'!$Q158))</f>
        <v>1.6792602440261675E-2</v>
      </c>
      <c r="U159">
        <f>U$2*EXP(- U$1 * ($B159*_c+'Input spectra'!$Q158))</f>
        <v>1.6579915266332988E-2</v>
      </c>
      <c r="V159">
        <f>V$2*EXP(- V$1 * ($B159*_c+'Input spectra'!$Q158))</f>
        <v>1.6368771985543103E-2</v>
      </c>
      <c r="W159">
        <f>W$2*EXP(- W$1 * ($B159*_c+'Input spectra'!$Q158))</f>
        <v>1.6159163140874688E-2</v>
      </c>
      <c r="X159">
        <f>X$2*EXP(- X$1 * ($B159*_c+'Input spectra'!$Q158))</f>
        <v>1.5951079328591456E-2</v>
      </c>
      <c r="Y159">
        <f>Y$2*EXP(- Y$1 * ($B159*_c+'Input spectra'!$Q158))</f>
        <v>1.5744511197952567E-2</v>
      </c>
      <c r="Z159">
        <f>Z$2*EXP(- Z$1 * ($B159*_c+'Input spectra'!$Q158))</f>
        <v>1.5539449450928559E-2</v>
      </c>
      <c r="AA159">
        <f>AA$2*EXP(- AA$1 * ($B159*_c+'Input spectra'!$Q158))</f>
        <v>1.5335884841918763E-2</v>
      </c>
      <c r="AB159">
        <f>AB$2*EXP(- AB$1 * ($B159*_c+'Input spectra'!$Q158))</f>
        <v>1.5133808177470133E-2</v>
      </c>
      <c r="AC159">
        <f>AC$2*EXP(- AC$1 * ($B159*_c+'Input spectra'!$Q158))</f>
        <v>1.4933210315997564E-2</v>
      </c>
      <c r="AD159">
        <f>AD$2*EXP(- AD$1 * ($B159*_c+'Input spectra'!$Q158))</f>
        <v>1.473408216750567E-2</v>
      </c>
      <c r="AE159">
        <f>AE$2*EXP(- AE$1 * ($B159*_c+'Input spectra'!$Q158))</f>
        <v>1.4536414693311992E-2</v>
      </c>
      <c r="AF159">
        <f>AF$2*EXP(- AF$1 * ($B159*_c+'Input spectra'!$Q158))</f>
        <v>1.4340198905771626E-2</v>
      </c>
      <c r="AG159">
        <f>AG$2*EXP(- AG$1 * ($B159*_c+'Input spectra'!$Q158))</f>
        <v>1.4145425868003318E-2</v>
      </c>
      <c r="AH159">
        <f>AH$2*EXP(- AH$1 * ($B159*_c+'Input spectra'!$Q158))</f>
        <v>1.3952086693616948E-2</v>
      </c>
      <c r="AI159">
        <f>AI$2*EXP(- AI$1 * ($B159*_c+'Input spectra'!$Q158))</f>
        <v>1.376017254644245E-2</v>
      </c>
      <c r="AJ159">
        <f>AJ$2*EXP(- AJ$1 * ($B159*_c+'Input spectra'!$Q158))</f>
        <v>1.3569674640260109E-2</v>
      </c>
      <c r="AK159">
        <f>AK$2*EXP(- AK$1 * ($B159*_c+'Input spectra'!$Q158))</f>
        <v>1.3380584238532302E-2</v>
      </c>
      <c r="AL159">
        <f>AL$2*EXP(- AL$1 * ($B159*_c+'Input spectra'!$Q158))</f>
        <v>1.3192892654136593E-2</v>
      </c>
      <c r="AM159">
        <f>AM$2*EXP(- AM$1 * ($B159*_c+'Input spectra'!$Q158))</f>
        <v>1.3006591249100231E-2</v>
      </c>
      <c r="AN159">
        <f>AN$2*EXP(- AN$1 * ($B159*_c+'Input spectra'!$Q158))</f>
        <v>1.2821671434336027E-2</v>
      </c>
      <c r="AO159">
        <f>AO$2*EXP(- AO$1 * ($B159*_c+'Input spectra'!$Q158))</f>
        <v>1.2638124669379608E-2</v>
      </c>
      <c r="AP159">
        <f>AP$2*EXP(- AP$1 * ($B159*_c+'Input spectra'!$Q158))</f>
        <v>1.2455942462128005E-2</v>
      </c>
      <c r="AQ159">
        <f>AQ$2*EXP(- AQ$1 * ($B159*_c+'Input spectra'!$Q158))</f>
        <v>1.227511636857965E-2</v>
      </c>
      <c r="AR159">
        <f>AR$2*EXP(- AR$1 * ($B159*_c+'Input spectra'!$Q158))</f>
        <v>1.2095637992575684E-2</v>
      </c>
      <c r="AS159">
        <f>AS$2*EXP(- AS$1 * ($B159*_c+'Input spectra'!$Q158))</f>
        <v>1.1917498985542608E-2</v>
      </c>
      <c r="AT159">
        <f>AT$2*EXP(- AT$1 * ($B159*_c+'Input spectra'!$Q158))</f>
        <v>1.174069104623632E-2</v>
      </c>
      <c r="AU159">
        <f>AU$2*EXP(- AU$1 * ($B159*_c+'Input spectra'!$Q158))</f>
        <v>1.1565205920487409E-2</v>
      </c>
      <c r="AV159">
        <f>AV$2*EXP(- AV$1 * ($B159*_c+'Input spectra'!$Q158))</f>
        <v>1.139103540094784E-2</v>
      </c>
      <c r="AW159">
        <f>AW$2*EXP(- AW$1 * ($B159*_c+'Input spectra'!$Q158))</f>
        <v>1.0126605438842105E-2</v>
      </c>
      <c r="AX159">
        <f>AX$2*EXP(- AX$1 * ($B159*_c+'Input spectra'!$Q158))</f>
        <v>8.6535590796142665E-3</v>
      </c>
      <c r="AY159">
        <f>AY$2*EXP(- AY$1 * ($B159*_c+'Input spectra'!$Q158))</f>
        <v>7.7904167731334996E-3</v>
      </c>
      <c r="AZ159">
        <f>AZ$2*EXP(- AZ$1 * ($B159*_c+'Input spectra'!$Q158))</f>
        <v>7.1367159037581448E-3</v>
      </c>
      <c r="BA159">
        <f>BA$2*EXP(- BA$1 * ($B159*_c+'Input spectra'!$Q158))</f>
        <v>6.6026330091410344E-3</v>
      </c>
      <c r="BB159">
        <f>BB$2*EXP(- BB$1 * ($B159*_c+'Input spectra'!$Q158))</f>
        <v>6.1492392127441764E-3</v>
      </c>
      <c r="BC159">
        <f>BC$2*EXP(- BC$1 * ($B159*_c+'Input spectra'!$Q158))</f>
        <v>5.7552073182526812E-3</v>
      </c>
      <c r="BD159">
        <f>BD$2*EXP(- BD$1 * ($B159*_c+'Input spectra'!$Q158))</f>
        <v>5.4072440447792466E-3</v>
      </c>
      <c r="BE159">
        <f>BE$2*EXP(- BE$1 * ($B159*_c+'Input spectra'!$Q158))</f>
        <v>5.0963500225616127E-3</v>
      </c>
      <c r="BF159">
        <f>BF$2*EXP(- BF$1 * ($B159*_c+'Input spectra'!$Q158))</f>
        <v>4.816072077348162E-3</v>
      </c>
      <c r="BG159">
        <f>BG$2*EXP(- BG$1 * ($B159*_c+'Input spectra'!$Q158))</f>
        <v>4.5615829081717988E-3</v>
      </c>
      <c r="BH159">
        <f>BH$2*EXP(- BH$1 * ($B159*_c+'Input spectra'!$Q158))</f>
        <v>4.3291527431840553E-3</v>
      </c>
      <c r="BI159">
        <f>BI$2*EXP(- BI$1 * ($B159*_c+'Input spectra'!$Q158))</f>
        <v>4.1158254370890716E-3</v>
      </c>
      <c r="BJ159">
        <f>BJ$2*EXP(- BJ$1 * ($B159*_c+'Input spectra'!$Q158))</f>
        <v>3.9192093576028639E-3</v>
      </c>
      <c r="BK159">
        <f>BK$2*EXP(- BK$1 * ($B159*_c+'Input spectra'!$Q158))</f>
        <v>3.7373366092146071E-3</v>
      </c>
      <c r="BL159">
        <f>BL$2*EXP(- BL$1 * ($B159*_c+'Input spectra'!$Q158))</f>
        <v>3.5685649282411218E-3</v>
      </c>
      <c r="BM159">
        <f>BM$2*EXP(- BM$1 * ($B159*_c+'Input spectra'!$Q158))</f>
        <v>3.411507301213733E-3</v>
      </c>
      <c r="BN159">
        <f>BN$2*EXP(- BN$1 * ($B159*_c+'Input spectra'!$Q158))</f>
        <v>3.2649802093008226E-3</v>
      </c>
      <c r="BO159">
        <f>BO$2*EXP(- BO$1 * ($B159*_c+'Input spectra'!$Q158))</f>
        <v>3.1279647514462785E-3</v>
      </c>
      <c r="BP159">
        <f>BP$2*EXP(- BP$1 * ($B159*_c+'Input spectra'!$Q158))</f>
        <v>2.9995768967103222E-3</v>
      </c>
      <c r="BQ159">
        <f>BQ$2*EXP(- BQ$1 * ($B159*_c+'Input spectra'!$Q158))</f>
        <v>2.8790443503092732E-3</v>
      </c>
      <c r="BR159">
        <f>BR$2*EXP(- BR$1 * ($B159*_c+'Input spectra'!$Q158))</f>
        <v>2.7656883037966858E-3</v>
      </c>
      <c r="BS159">
        <f>BS$2*EXP(- BS$1 * ($B159*_c+'Input spectra'!$Q158))</f>
        <v>2.6589088540917077E-3</v>
      </c>
      <c r="BT159">
        <f>BT$2*EXP(- BT$1 * ($B159*_c+'Input spectra'!$Q158))</f>
        <v>2.5581732207133525E-3</v>
      </c>
      <c r="BU159">
        <f>BU$2*EXP(- BU$1 * ($B159*_c+'Input spectra'!$Q158))</f>
        <v>2.4630061265601432E-3</v>
      </c>
      <c r="BV159">
        <f>BV$2*EXP(- BV$1 * ($B159*_c+'Input spectra'!$Q158))</f>
        <v>2.3729818722901092E-3</v>
      </c>
      <c r="BW159">
        <f>BW$2*EXP(- BW$1 * ($B159*_c+'Input spectra'!$Q158))</f>
        <v>2.2877177513477604E-3</v>
      </c>
      <c r="BX159">
        <f>BX$2*EXP(- BX$1 * ($B159*_c+'Input spectra'!$Q158))</f>
        <v>2.2068685371047429E-3</v>
      </c>
      <c r="BY159">
        <f>BY$2*EXP(- BY$1 * ($B159*_c+'Input spectra'!$Q158))</f>
        <v>2.130121835383629E-3</v>
      </c>
      <c r="BZ159">
        <f>BZ$2*EXP(- BZ$1 * ($B159*_c+'Input spectra'!$Q158))</f>
        <v>2.0571941414815114E-3</v>
      </c>
      <c r="CA159">
        <f>CA$2*EXP(- CA$1 * ($B159*_c+'Input spectra'!$Q158))</f>
        <v>1.9878274752371532E-3</v>
      </c>
      <c r="CB159">
        <f>CB$2*EXP(- CB$1 * ($B159*_c+'Input spectra'!$Q158))</f>
        <v>1.9217864938285152E-3</v>
      </c>
      <c r="CC159">
        <f>CC$2*EXP(- CC$1 * ($B159*_c+'Input spectra'!$Q158))</f>
        <v>1.8588560020469493E-3</v>
      </c>
      <c r="CD159">
        <f>CD$2*EXP(- CD$1 * ($B159*_c+'Input spectra'!$Q158))</f>
        <v>1.7988387953346535E-3</v>
      </c>
      <c r="CE159">
        <f>CE$2*EXP(- CE$1 * ($B159*_c+'Input spectra'!$Q158))</f>
        <v>1.7415537830194471E-3</v>
      </c>
      <c r="CF159">
        <f>CF$2*EXP(- CF$1 * ($B159*_c+'Input spectra'!$Q158))</f>
        <v>1.6868343487557362E-3</v>
      </c>
      <c r="CG159">
        <f>CG$2*EXP(- CG$1 * ($B159*_c+'Input spectra'!$Q158))</f>
        <v>1.6345269127866057E-3</v>
      </c>
      <c r="CH159">
        <f>CH$2*EXP(- CH$1 * ($B159*_c+'Input spectra'!$Q158))</f>
        <v>1.5844896667281843E-3</v>
      </c>
      <c r="CI159">
        <f>CI$2*EXP(- CI$1 * ($B159*_c+'Input spectra'!$Q158))</f>
        <v>1.5365914564809623E-3</v>
      </c>
      <c r="CJ159">
        <f>CJ$2*EXP(- CJ$1 * ($B159*_c+'Input spectra'!$Q158))</f>
        <v>1.4907107928487401E-3</v>
      </c>
      <c r="CK159">
        <f>CK$2*EXP(- CK$1 * ($B159*_c+'Input spectra'!$Q158))</f>
        <v>1.4467349726893866E-3</v>
      </c>
      <c r="CL159">
        <f>CL$2*EXP(- CL$1 * ($B159*_c+'Input spectra'!$Q158))</f>
        <v>1.4045592960825737E-3</v>
      </c>
      <c r="CM159">
        <f>CM$2*EXP(- CM$1 * ($B159*_c+'Input spectra'!$Q158))</f>
        <v>1.3640863671945151E-3</v>
      </c>
      <c r="CN159">
        <f>CN$2*EXP(- CN$1 * ($B159*_c+'Input spectra'!$Q158))</f>
        <v>1.3252254683392894E-3</v>
      </c>
      <c r="CO159">
        <f>CO$2*EXP(- CO$1 * ($B159*_c+'Input spectra'!$Q158))</f>
        <v>1.2878919982520238E-3</v>
      </c>
      <c r="CP159">
        <f>CP$2*EXP(- CP$1 * ($B159*_c+'Input spectra'!$Q158))</f>
        <v>1.2520069668575627E-3</v>
      </c>
      <c r="CQ159">
        <f>CQ$2*EXP(- CQ$1 * ($B159*_c+'Input spectra'!$Q158))</f>
        <v>8.0611810192610393E-4</v>
      </c>
      <c r="CR159">
        <f>CR$2*EXP(- CR$1 * ($B159*_c+'Input spectra'!$Q158))</f>
        <v>5.2360570544768541E-4</v>
      </c>
      <c r="CS159">
        <f>CS$2*EXP(- CS$1 * ($B159*_c+'Input spectra'!$Q158))</f>
        <v>3.6263055900742468E-4</v>
      </c>
      <c r="CT159">
        <f>CT$2*EXP(- CT$1 * ($B159*_c+'Input spectra'!$Q158))</f>
        <v>2.5227654205489051E-4</v>
      </c>
      <c r="CU159">
        <f>CU$2*EXP(- CU$1 * ($B159*_c+'Input spectra'!$Q158))</f>
        <v>1.722625081354034E-4</v>
      </c>
      <c r="CV159">
        <f>CV$2*EXP(- CV$1 * ($B159*_c+'Input spectra'!$Q158))</f>
        <v>1.1324100529823926E-4</v>
      </c>
      <c r="CW159">
        <f>CW$2*EXP(- CW$1 * ($B159*_c+'Input spectra'!$Q158))</f>
        <v>6.9936604252841532E-5</v>
      </c>
      <c r="CX159">
        <f>CX$2*EXP(- CX$1 * ($B159*_c+'Input spectra'!$Q158))</f>
        <v>3.9000600185744223E-5</v>
      </c>
      <c r="CY159">
        <f>CY$2*EXP(- CY$1 * ($B159*_c+'Input spectra'!$Q158))</f>
        <v>1.8135514702278897E-5</v>
      </c>
      <c r="CZ159">
        <f>CZ$2*EXP(- CZ$1 * ($B159*_c+'Input spectra'!$Q158))</f>
        <v>5.6752862603947498E-6</v>
      </c>
      <c r="DA159">
        <f>DA$2*EXP(- DA$1 * ($B159*_c+'Input spectra'!$Q158))</f>
        <v>3.6051456817992599E-7</v>
      </c>
      <c r="DB159">
        <f>DB$2*EXP(- DB$1 * ($B159*_c+'Input spectra'!$Q158))</f>
        <v>0</v>
      </c>
      <c r="DC159">
        <f>DC$2*EXP(- DC$1 * ($B159*_c+'Input spectra'!$Q158))</f>
        <v>0</v>
      </c>
      <c r="DD159">
        <f>DD$2*EXP(- DD$1 * ($B159*_c+'Input spectra'!$Q158))</f>
        <v>0</v>
      </c>
      <c r="DE159">
        <f>DE$2*EXP(- DE$1 * ($B159*_c+'Input spectra'!$Q158))</f>
        <v>0</v>
      </c>
      <c r="DF159">
        <f>DF$2*EXP(- DF$1 * ($B159*_c+'Input spectra'!$Q158))</f>
        <v>0</v>
      </c>
      <c r="DG159">
        <f>DG$2*EXP(- DG$1 * ($B159*_c+'Input spectra'!$Q158))</f>
        <v>0</v>
      </c>
      <c r="DH159">
        <f>DH$2*EXP(- DH$1 * ($B159*_c+'Input spectra'!$Q158))</f>
        <v>0</v>
      </c>
      <c r="DI159">
        <f>DI$2*EXP(- DI$1 * ($B159*_c+'Input spectra'!$Q158))</f>
        <v>0</v>
      </c>
      <c r="DJ159">
        <f>DJ$2*EXP(- DJ$1 * ($B159*_c+'Input spectra'!$Q158))</f>
        <v>0</v>
      </c>
      <c r="DK159">
        <f>DK$2*EXP(- DK$1 * ($B159*_c+'Input spectra'!$Q158))</f>
        <v>0</v>
      </c>
      <c r="DL159">
        <f>DL$2*EXP(- DL$1 * ($B159*_c+'Input spectra'!$Q158))</f>
        <v>0</v>
      </c>
      <c r="DM159">
        <f>DM$2*EXP(- DM$1 * ($B159*_c+'Input spectra'!$Q158))</f>
        <v>0</v>
      </c>
      <c r="DN159">
        <f>DN$2*EXP(- DN$1 * ($B159*_c+'Input spectra'!$Q158))</f>
        <v>0</v>
      </c>
      <c r="DO159">
        <f>DO$2*EXP(- DO$1 * ($B159*_c+'Input spectra'!$Q158))</f>
        <v>0</v>
      </c>
      <c r="DP159">
        <f>DP$2*EXP(- DP$1 * ($B159*_c+'Input spectra'!$Q158))</f>
        <v>0</v>
      </c>
      <c r="DQ159">
        <f>DQ$2*EXP(- DQ$1 * ($B159*_c+'Input spectra'!$Q158))</f>
        <v>0</v>
      </c>
      <c r="DR159">
        <f>DR$2*EXP(- DR$1 * ($B159*_c+'Input spectra'!$Q158))</f>
        <v>0</v>
      </c>
      <c r="DS159">
        <f>DS$2*EXP(- DS$1 * ($B159*_c+'Input spectra'!$Q158))</f>
        <v>0</v>
      </c>
      <c r="DT159">
        <f>DT$2*EXP(- DT$1 * ($B159*_c+'Input spectra'!$Q158))</f>
        <v>0</v>
      </c>
      <c r="DU159">
        <f>DU$2*EXP(- DU$1 * ($B159*_c+'Input spectra'!$Q158))</f>
        <v>0</v>
      </c>
      <c r="DV159">
        <f>DV$2*EXP(- DV$1 * ($B159*_c+'Input spectra'!$Q158))</f>
        <v>0</v>
      </c>
      <c r="DW159">
        <f>DW$2*EXP(- DW$1 * ($B159*_c+'Input spectra'!$Q158))</f>
        <v>0</v>
      </c>
      <c r="DX159">
        <f>DX$2*EXP(- DX$1 * ($B159*_c+'Input spectra'!$Q158))</f>
        <v>0</v>
      </c>
      <c r="DY159">
        <f>DY$2*EXP(- DY$1 * ($B159*_c+'Input spectra'!$Q158))</f>
        <v>0</v>
      </c>
      <c r="DZ159">
        <f>DZ$2*EXP(- DZ$1 * ($B159*_c+'Input spectra'!$Q158))</f>
        <v>0</v>
      </c>
      <c r="EA159">
        <f>EA$2*EXP(- EA$1 * ($B159*_c+'Input spectra'!$Q158))</f>
        <v>0</v>
      </c>
      <c r="EB159">
        <f>EB$2*EXP(- EB$1 * ($B159*_c+'Input spectra'!$Q158))</f>
        <v>0</v>
      </c>
      <c r="EC159">
        <f>EC$2*EXP(- EC$1 * ($B159*_c+'Input spectra'!$Q158))</f>
        <v>0</v>
      </c>
      <c r="ED159">
        <f>ED$2*EXP(- ED$1 * ($B159*_c+'Input spectra'!$Q158))</f>
        <v>0</v>
      </c>
      <c r="EE159">
        <f>EE$2*EXP(- EE$1 * ($B159*_c+'Input spectra'!$Q158))</f>
        <v>0</v>
      </c>
      <c r="EF159">
        <f>EF$2*EXP(- EF$1 * ($B159*_c+'Input spectra'!$Q158))</f>
        <v>0</v>
      </c>
      <c r="EG159">
        <f>EG$2*EXP(- EG$1 * ($B159*_c+'Input spectra'!$Q158))</f>
        <v>0</v>
      </c>
      <c r="EH159">
        <f>EH$2*EXP(- EH$1 * ($B159*_c+'Input spectra'!$Q158))</f>
        <v>0</v>
      </c>
      <c r="EI159">
        <f>EI$2*EXP(- EI$1 * ($B159*_c+'Input spectra'!$Q158))</f>
        <v>0</v>
      </c>
      <c r="EJ159">
        <f>EJ$2*EXP(- EJ$1 * ($B159*_c+'Input spectra'!$Q158))</f>
        <v>0</v>
      </c>
      <c r="EK159">
        <f>EK$2*EXP(- EK$1 * ($B159*_c+'Input spectra'!$Q158))</f>
        <v>0</v>
      </c>
      <c r="EL159">
        <f>EL$2*EXP(- EL$1 * ($B159*_c+'Input spectra'!$Q158))</f>
        <v>0</v>
      </c>
      <c r="EM159">
        <f>EM$2*EXP(- EM$1 * ($B159*_c+'Input spectra'!$Q158))</f>
        <v>0</v>
      </c>
      <c r="EN159">
        <f>EN$2*EXP(- EN$1 * ($B159*_c+'Input spectra'!$Q158))</f>
        <v>0</v>
      </c>
      <c r="EO159">
        <f>EO$2*EXP(- EO$1 * ($B159*_c+'Input spectra'!$Q158))</f>
        <v>0</v>
      </c>
      <c r="EP159">
        <f>EP$2*EXP(- EP$1 * ($B159*_c+'Input spectra'!$Q158))</f>
        <v>0</v>
      </c>
      <c r="EQ159">
        <f>EQ$2*EXP(- EQ$1 * ($B159*_c+'Input spectra'!$Q158))</f>
        <v>0</v>
      </c>
      <c r="ER159">
        <f>ER$2*EXP(- ER$1 * ($B159*_c+'Input spectra'!$Q158))</f>
        <v>0</v>
      </c>
      <c r="ES159">
        <f>ES$2*EXP(- ES$1 * ($B159*_c+'Input spectra'!$Q158))</f>
        <v>0</v>
      </c>
      <c r="ET159">
        <f>ET$2*EXP(- ET$1 * ($B159*_c+'Input spectra'!$Q158))</f>
        <v>0</v>
      </c>
      <c r="EU159">
        <f>EU$2*EXP(- EU$1 * ($B159*_c+'Input spectra'!$Q158))</f>
        <v>0</v>
      </c>
      <c r="EV159">
        <f>EV$2*EXP(- EV$1 * ($B159*_c+'Input spectra'!$Q158))</f>
        <v>0</v>
      </c>
      <c r="EW159">
        <f>EW$2*EXP(- EW$1 * ($B159*_c+'Input spectra'!$Q158))</f>
        <v>0</v>
      </c>
      <c r="EY159">
        <f t="shared" si="2"/>
        <v>0.88225099352323011</v>
      </c>
      <c r="FB159">
        <f>(1-EXP(-(B159*_c+'Input spectra'!$Q158)*_t))/2</f>
        <v>1.0880196999116243E-2</v>
      </c>
      <c r="FC159">
        <f>LN(1-FB159)/(-(B159*_c+'Input spectra'!$Q158))</f>
        <v>0.24862498754057341</v>
      </c>
    </row>
    <row r="160" spans="1:159" x14ac:dyDescent="0.25">
      <c r="A160">
        <v>1065</v>
      </c>
      <c r="B160">
        <f>'Input spectra'!B159</f>
        <v>0</v>
      </c>
      <c r="C160">
        <f>C$2*EXP(- C$1 * ($B160*_c+'Input spectra'!$Q159))</f>
        <v>2.0653927966864227E-2</v>
      </c>
      <c r="D160">
        <f>D$2*EXP(- D$1 * ($B160*_c+'Input spectra'!$Q159))</f>
        <v>2.041360184889443E-2</v>
      </c>
      <c r="E160">
        <f>E$2*EXP(- E$1 * ($B160*_c+'Input spectra'!$Q159))</f>
        <v>2.0174986322551911E-2</v>
      </c>
      <c r="F160">
        <f>F$2*EXP(- F$1 * ($B160*_c+'Input spectra'!$Q159))</f>
        <v>1.9938071006686028E-2</v>
      </c>
      <c r="G160">
        <f>G$2*EXP(- G$1 * ($B160*_c+'Input spectra'!$Q159))</f>
        <v>1.9702845578298534E-2</v>
      </c>
      <c r="H160">
        <f>H$2*EXP(- H$1 * ($B160*_c+'Input spectra'!$Q159))</f>
        <v>1.9469299772233183E-2</v>
      </c>
      <c r="I160">
        <f>I$2*EXP(- I$1 * ($B160*_c+'Input spectra'!$Q159))</f>
        <v>1.9237423380866956E-2</v>
      </c>
      <c r="J160">
        <f>J$2*EXP(- J$1 * ($B160*_c+'Input spectra'!$Q159))</f>
        <v>1.9007206253802846E-2</v>
      </c>
      <c r="K160">
        <f>K$2*EXP(- K$1 * ($B160*_c+'Input spectra'!$Q159))</f>
        <v>1.8778638297564276E-2</v>
      </c>
      <c r="L160">
        <f>L$2*EXP(- L$1 * ($B160*_c+'Input spectra'!$Q159))</f>
        <v>1.8551709475291063E-2</v>
      </c>
      <c r="M160">
        <f>M$2*EXP(- M$1 * ($B160*_c+'Input spectra'!$Q159))</f>
        <v>1.8326409806436988E-2</v>
      </c>
      <c r="N160">
        <f>N$2*EXP(- N$1 * ($B160*_c+'Input spectra'!$Q159))</f>
        <v>1.8102729366468857E-2</v>
      </c>
      <c r="O160">
        <f>O$2*EXP(- O$1 * ($B160*_c+'Input spectra'!$Q159))</f>
        <v>1.7880658286567229E-2</v>
      </c>
      <c r="P160">
        <f>P$2*EXP(- P$1 * ($B160*_c+'Input spectra'!$Q159))</f>
        <v>1.7660186753328602E-2</v>
      </c>
      <c r="Q160">
        <f>Q$2*EXP(- Q$1 * ($B160*_c+'Input spectra'!$Q159))</f>
        <v>1.744130500846916E-2</v>
      </c>
      <c r="R160">
        <f>R$2*EXP(- R$1 * ($B160*_c+'Input spectra'!$Q159))</f>
        <v>1.7224003348530081E-2</v>
      </c>
      <c r="S160">
        <f>S$2*EXP(- S$1 * ($B160*_c+'Input spectra'!$Q159))</f>
        <v>1.7008272124584351E-2</v>
      </c>
      <c r="T160">
        <f>T$2*EXP(- T$1 * ($B160*_c+'Input spectra'!$Q159))</f>
        <v>1.6794101741945081E-2</v>
      </c>
      <c r="U160">
        <f>U$2*EXP(- U$1 * ($B160*_c+'Input spectra'!$Q159))</f>
        <v>1.6581482659875347E-2</v>
      </c>
      <c r="V160">
        <f>V$2*EXP(- V$1 * ($B160*_c+'Input spectra'!$Q159))</f>
        <v>1.637040539129956E-2</v>
      </c>
      <c r="W160">
        <f>W$2*EXP(- W$1 * ($B160*_c+'Input spectra'!$Q159))</f>
        <v>1.6160860502516264E-2</v>
      </c>
      <c r="X160">
        <f>X$2*EXP(- X$1 * ($B160*_c+'Input spectra'!$Q159))</f>
        <v>1.5952838612912478E-2</v>
      </c>
      <c r="Y160">
        <f>Y$2*EXP(- Y$1 * ($B160*_c+'Input spectra'!$Q159))</f>
        <v>1.5746330394679507E-2</v>
      </c>
      <c r="Z160">
        <f>Z$2*EXP(- Z$1 * ($B160*_c+'Input spectra'!$Q159))</f>
        <v>1.5541326572530195E-2</v>
      </c>
      <c r="AA160">
        <f>AA$2*EXP(- AA$1 * ($B160*_c+'Input spectra'!$Q159))</f>
        <v>1.5337817923417674E-2</v>
      </c>
      <c r="AB160">
        <f>AB$2*EXP(- AB$1 * ($B160*_c+'Input spectra'!$Q159))</f>
        <v>1.5135795276255559E-2</v>
      </c>
      <c r="AC160">
        <f>AC$2*EXP(- AC$1 * ($B160*_c+'Input spectra'!$Q159))</f>
        <v>1.4935249511639589E-2</v>
      </c>
      <c r="AD160">
        <f>AD$2*EXP(- AD$1 * ($B160*_c+'Input spectra'!$Q159))</f>
        <v>1.4736171561570715E-2</v>
      </c>
      <c r="AE160">
        <f>AE$2*EXP(- AE$1 * ($B160*_c+'Input spectra'!$Q159))</f>
        <v>1.4538552409179622E-2</v>
      </c>
      <c r="AF160">
        <f>AF$2*EXP(- AF$1 * ($B160*_c+'Input spectra'!$Q159))</f>
        <v>1.4342383088452671E-2</v>
      </c>
      <c r="AG160">
        <f>AG$2*EXP(- AG$1 * ($B160*_c+'Input spectra'!$Q159))</f>
        <v>1.4147654683959277E-2</v>
      </c>
      <c r="AH160">
        <f>AH$2*EXP(- AH$1 * ($B160*_c+'Input spectra'!$Q159))</f>
        <v>1.3954358330580686E-2</v>
      </c>
      <c r="AI160">
        <f>AI$2*EXP(- AI$1 * ($B160*_c+'Input spectra'!$Q159))</f>
        <v>1.3762485213240165E-2</v>
      </c>
      <c r="AJ160">
        <f>AJ$2*EXP(- AJ$1 * ($B160*_c+'Input spectra'!$Q159))</f>
        <v>1.3572026566634579E-2</v>
      </c>
      <c r="AK160">
        <f>AK$2*EXP(- AK$1 * ($B160*_c+'Input spectra'!$Q159))</f>
        <v>1.3382973674967383E-2</v>
      </c>
      <c r="AL160">
        <f>AL$2*EXP(- AL$1 * ($B160*_c+'Input spectra'!$Q159))</f>
        <v>1.3195317871682988E-2</v>
      </c>
      <c r="AM160">
        <f>AM$2*EXP(- AM$1 * ($B160*_c+'Input spectra'!$Q159))</f>
        <v>1.3009050539202477E-2</v>
      </c>
      <c r="AN160">
        <f>AN$2*EXP(- AN$1 * ($B160*_c+'Input spectra'!$Q159))</f>
        <v>1.2824163108660747E-2</v>
      </c>
      <c r="AO160">
        <f>AO$2*EXP(- AO$1 * ($B160*_c+'Input spectra'!$Q159))</f>
        <v>1.2640647059644969E-2</v>
      </c>
      <c r="AP160">
        <f>AP$2*EXP(- AP$1 * ($B160*_c+'Input spectra'!$Q159))</f>
        <v>1.2458493919934414E-2</v>
      </c>
      <c r="AQ160">
        <f>AQ$2*EXP(- AQ$1 * ($B160*_c+'Input spectra'!$Q159))</f>
        <v>1.227769526524166E-2</v>
      </c>
      <c r="AR160">
        <f>AR$2*EXP(- AR$1 * ($B160*_c+'Input spectra'!$Q159))</f>
        <v>1.2098242718955097E-2</v>
      </c>
      <c r="AS160">
        <f>AS$2*EXP(- AS$1 * ($B160*_c+'Input spectra'!$Q159))</f>
        <v>1.1920127951882778E-2</v>
      </c>
      <c r="AT160">
        <f>AT$2*EXP(- AT$1 * ($B160*_c+'Input spectra'!$Q159))</f>
        <v>1.1743342681997651E-2</v>
      </c>
      <c r="AU160">
        <f>AU$2*EXP(- AU$1 * ($B160*_c+'Input spectra'!$Q159))</f>
        <v>1.1567878674184037E-2</v>
      </c>
      <c r="AV160">
        <f>AV$2*EXP(- AV$1 * ($B160*_c+'Input spectra'!$Q159))</f>
        <v>1.1393727739985475E-2</v>
      </c>
      <c r="AW160">
        <f>AW$2*EXP(- AW$1 * ($B160*_c+'Input spectra'!$Q159))</f>
        <v>1.0129052117276809E-2</v>
      </c>
      <c r="AX160">
        <f>AX$2*EXP(- AX$1 * ($B160*_c+'Input spectra'!$Q159))</f>
        <v>8.6556953141646315E-3</v>
      </c>
      <c r="AY160">
        <f>AY$2*EXP(- AY$1 * ($B160*_c+'Input spectra'!$Q159))</f>
        <v>7.7923808540861809E-3</v>
      </c>
      <c r="AZ160">
        <f>AZ$2*EXP(- AZ$1 * ($B160*_c+'Input spectra'!$Q159))</f>
        <v>7.138552666594503E-3</v>
      </c>
      <c r="BA160">
        <f>BA$2*EXP(- BA$1 * ($B160*_c+'Input spectra'!$Q159))</f>
        <v>6.6043670003778244E-3</v>
      </c>
      <c r="BB160">
        <f>BB$2*EXP(- BB$1 * ($B160*_c+'Input spectra'!$Q159))</f>
        <v>6.1508864359036495E-3</v>
      </c>
      <c r="BC160">
        <f>BC$2*EXP(- BC$1 * ($B160*_c+'Input spectra'!$Q159))</f>
        <v>5.7567792233869132E-3</v>
      </c>
      <c r="BD160">
        <f>BD$2*EXP(- BD$1 * ($B160*_c+'Input spectra'!$Q159))</f>
        <v>5.4087493168274142E-3</v>
      </c>
      <c r="BE160">
        <f>BE$2*EXP(- BE$1 * ($B160*_c+'Input spectra'!$Q159))</f>
        <v>5.0977955199287828E-3</v>
      </c>
      <c r="BF160">
        <f>BF$2*EXP(- BF$1 * ($B160*_c+'Input spectra'!$Q159))</f>
        <v>4.8174633783726242E-3</v>
      </c>
      <c r="BG160">
        <f>BG$2*EXP(- BG$1 * ($B160*_c+'Input spectra'!$Q159))</f>
        <v>4.5629246537651994E-3</v>
      </c>
      <c r="BH160">
        <f>BH$2*EXP(- BH$1 * ($B160*_c+'Input spectra'!$Q159))</f>
        <v>4.3304488639928128E-3</v>
      </c>
      <c r="BI160">
        <f>BI$2*EXP(- BI$1 * ($B160*_c+'Input spectra'!$Q159))</f>
        <v>4.1170793108068846E-3</v>
      </c>
      <c r="BJ160">
        <f>BJ$2*EXP(- BJ$1 * ($B160*_c+'Input spectra'!$Q159))</f>
        <v>3.9204239217984806E-3</v>
      </c>
      <c r="BK160">
        <f>BK$2*EXP(- BK$1 * ($B160*_c+'Input spectra'!$Q159))</f>
        <v>3.7385144446206299E-3</v>
      </c>
      <c r="BL160">
        <f>BL$2*EXP(- BL$1 * ($B160*_c+'Input spectra'!$Q159))</f>
        <v>3.5697083217389263E-3</v>
      </c>
      <c r="BM160">
        <f>BM$2*EXP(- BM$1 * ($B160*_c+'Input spectra'!$Q159))</f>
        <v>3.4126182944507538E-3</v>
      </c>
      <c r="BN160">
        <f>BN$2*EXP(- BN$1 * ($B160*_c+'Input spectra'!$Q159))</f>
        <v>3.2660606368854739E-3</v>
      </c>
      <c r="BO160">
        <f>BO$2*EXP(- BO$1 * ($B160*_c+'Input spectra'!$Q159))</f>
        <v>3.1290162714186368E-3</v>
      </c>
      <c r="BP160">
        <f>BP$2*EXP(- BP$1 * ($B160*_c+'Input spectra'!$Q159))</f>
        <v>3.0006010151801149E-3</v>
      </c>
      <c r="BQ160">
        <f>BQ$2*EXP(- BQ$1 * ($B160*_c+'Input spectra'!$Q159))</f>
        <v>2.88004244161636E-3</v>
      </c>
      <c r="BR160">
        <f>BR$2*EXP(- BR$1 * ($B160*_c+'Input spectra'!$Q159))</f>
        <v>2.7666616271837434E-3</v>
      </c>
      <c r="BS160">
        <f>BS$2*EXP(- BS$1 * ($B160*_c+'Input spectra'!$Q159))</f>
        <v>2.659858567624337E-3</v>
      </c>
      <c r="BT160">
        <f>BT$2*EXP(- BT$1 * ($B160*_c+'Input spectra'!$Q159))</f>
        <v>2.5591003930022075E-3</v>
      </c>
      <c r="BU160">
        <f>BU$2*EXP(- BU$1 * ($B160*_c+'Input spectra'!$Q159))</f>
        <v>2.463911746709208E-3</v>
      </c>
      <c r="BV160">
        <f>BV$2*EXP(- BV$1 * ($B160*_c+'Input spectra'!$Q159))</f>
        <v>2.3738668583995425E-3</v>
      </c>
      <c r="BW160">
        <f>BW$2*EXP(- BW$1 * ($B160*_c+'Input spectra'!$Q159))</f>
        <v>2.2885829578285373E-3</v>
      </c>
      <c r="BX160">
        <f>BX$2*EXP(- BX$1 * ($B160*_c+'Input spectra'!$Q159))</f>
        <v>2.2077147610086328E-3</v>
      </c>
      <c r="BY160">
        <f>BY$2*EXP(- BY$1 * ($B160*_c+'Input spectra'!$Q159))</f>
        <v>2.130949821911129E-3</v>
      </c>
      <c r="BZ160">
        <f>BZ$2*EXP(- BZ$1 * ($B160*_c+'Input spectra'!$Q159))</f>
        <v>2.0580045887987936E-3</v>
      </c>
      <c r="CA160">
        <f>CA$2*EXP(- CA$1 * ($B160*_c+'Input spectra'!$Q159))</f>
        <v>1.9886210387085059E-3</v>
      </c>
      <c r="CB160">
        <f>CB$2*EXP(- CB$1 * ($B160*_c+'Input spectra'!$Q159))</f>
        <v>1.9225637897514448E-3</v>
      </c>
      <c r="CC160">
        <f>CC$2*EXP(- CC$1 * ($B160*_c+'Input spectra'!$Q159))</f>
        <v>1.8596176109617851E-3</v>
      </c>
      <c r="CD160">
        <f>CD$2*EXP(- CD$1 * ($B160*_c+'Input spectra'!$Q159))</f>
        <v>1.7995852649682798E-3</v>
      </c>
      <c r="CE160">
        <f>CE$2*EXP(- CE$1 * ($B160*_c+'Input spectra'!$Q159))</f>
        <v>1.7422856309129147E-3</v>
      </c>
      <c r="CF160">
        <f>CF$2*EXP(- CF$1 * ($B160*_c+'Input spectra'!$Q159))</f>
        <v>1.6875520646175244E-3</v>
      </c>
      <c r="CG160">
        <f>CG$2*EXP(- CG$1 * ($B160*_c+'Input spectra'!$Q159))</f>
        <v>1.6352309606067926E-3</v>
      </c>
      <c r="CH160">
        <f>CH$2*EXP(- CH$1 * ($B160*_c+'Input spectra'!$Q159))</f>
        <v>1.5851804866834208E-3</v>
      </c>
      <c r="CI160">
        <f>CI$2*EXP(- CI$1 * ($B160*_c+'Input spectra'!$Q159))</f>
        <v>1.5372694666557344E-3</v>
      </c>
      <c r="CJ160">
        <f>CJ$2*EXP(- CJ$1 * ($B160*_c+'Input spectra'!$Q159))</f>
        <v>1.4913763907947258E-3</v>
      </c>
      <c r="CK160">
        <f>CK$2*EXP(- CK$1 * ($B160*_c+'Input spectra'!$Q159))</f>
        <v>1.4473885368416573E-3</v>
      </c>
      <c r="CL160">
        <f>CL$2*EXP(- CL$1 * ($B160*_c+'Input spectra'!$Q159))</f>
        <v>1.4052011870488205E-3</v>
      </c>
      <c r="CM160">
        <f>CM$2*EXP(- CM$1 * ($B160*_c+'Input spectra'!$Q159))</f>
        <v>1.3647169289313108E-3</v>
      </c>
      <c r="CN160">
        <f>CN$2*EXP(- CN$1 * ($B160*_c+'Input spectra'!$Q159))</f>
        <v>1.3258450292275715E-3</v>
      </c>
      <c r="CO160">
        <f>CO$2*EXP(- CO$1 * ($B160*_c+'Input spectra'!$Q159))</f>
        <v>1.2885008720824277E-3</v>
      </c>
      <c r="CP160">
        <f>CP$2*EXP(- CP$1 * ($B160*_c+'Input spectra'!$Q159))</f>
        <v>1.2526054537349014E-3</v>
      </c>
      <c r="CQ160">
        <f>CQ$2*EXP(- CQ$1 * ($B160*_c+'Input spectra'!$Q159))</f>
        <v>8.0650767966798447E-4</v>
      </c>
      <c r="CR160">
        <f>CR$2*EXP(- CR$1 * ($B160*_c+'Input spectra'!$Q159))</f>
        <v>5.2386150282902704E-4</v>
      </c>
      <c r="CS160">
        <f>CS$2*EXP(- CS$1 * ($B160*_c+'Input spectra'!$Q159))</f>
        <v>3.628096204871164E-4</v>
      </c>
      <c r="CT160">
        <f>CT$2*EXP(- CT$1 * ($B160*_c+'Input spectra'!$Q159))</f>
        <v>2.5240243793877014E-4</v>
      </c>
      <c r="CU160">
        <f>CU$2*EXP(- CU$1 * ($B160*_c+'Input spectra'!$Q159))</f>
        <v>1.7234937901046058E-4</v>
      </c>
      <c r="CV160">
        <f>CV$2*EXP(- CV$1 * ($B160*_c+'Input spectra'!$Q159))</f>
        <v>1.1329870702207429E-4</v>
      </c>
      <c r="CW160">
        <f>CW$2*EXP(- CW$1 * ($B160*_c+'Input spectra'!$Q159))</f>
        <v>6.9972607783789091E-5</v>
      </c>
      <c r="CX160">
        <f>CX$2*EXP(- CX$1 * ($B160*_c+'Input spectra'!$Q159))</f>
        <v>3.9020882714647127E-5</v>
      </c>
      <c r="CY160">
        <f>CY$2*EXP(- CY$1 * ($B160*_c+'Input spectra'!$Q159))</f>
        <v>1.8145041493431991E-5</v>
      </c>
      <c r="CZ160">
        <f>CZ$2*EXP(- CZ$1 * ($B160*_c+'Input spectra'!$Q159))</f>
        <v>5.6782973733357732E-6</v>
      </c>
      <c r="DA160">
        <f>DA$2*EXP(- DA$1 * ($B160*_c+'Input spectra'!$Q159))</f>
        <v>3.6070773922557484E-7</v>
      </c>
      <c r="DB160">
        <f>DB$2*EXP(- DB$1 * ($B160*_c+'Input spectra'!$Q159))</f>
        <v>0</v>
      </c>
      <c r="DC160">
        <f>DC$2*EXP(- DC$1 * ($B160*_c+'Input spectra'!$Q159))</f>
        <v>0</v>
      </c>
      <c r="DD160">
        <f>DD$2*EXP(- DD$1 * ($B160*_c+'Input spectra'!$Q159))</f>
        <v>0</v>
      </c>
      <c r="DE160">
        <f>DE$2*EXP(- DE$1 * ($B160*_c+'Input spectra'!$Q159))</f>
        <v>0</v>
      </c>
      <c r="DF160">
        <f>DF$2*EXP(- DF$1 * ($B160*_c+'Input spectra'!$Q159))</f>
        <v>0</v>
      </c>
      <c r="DG160">
        <f>DG$2*EXP(- DG$1 * ($B160*_c+'Input spectra'!$Q159))</f>
        <v>0</v>
      </c>
      <c r="DH160">
        <f>DH$2*EXP(- DH$1 * ($B160*_c+'Input spectra'!$Q159))</f>
        <v>0</v>
      </c>
      <c r="DI160">
        <f>DI$2*EXP(- DI$1 * ($B160*_c+'Input spectra'!$Q159))</f>
        <v>0</v>
      </c>
      <c r="DJ160">
        <f>DJ$2*EXP(- DJ$1 * ($B160*_c+'Input spectra'!$Q159))</f>
        <v>0</v>
      </c>
      <c r="DK160">
        <f>DK$2*EXP(- DK$1 * ($B160*_c+'Input spectra'!$Q159))</f>
        <v>0</v>
      </c>
      <c r="DL160">
        <f>DL$2*EXP(- DL$1 * ($B160*_c+'Input spectra'!$Q159))</f>
        <v>0</v>
      </c>
      <c r="DM160">
        <f>DM$2*EXP(- DM$1 * ($B160*_c+'Input spectra'!$Q159))</f>
        <v>0</v>
      </c>
      <c r="DN160">
        <f>DN$2*EXP(- DN$1 * ($B160*_c+'Input spectra'!$Q159))</f>
        <v>0</v>
      </c>
      <c r="DO160">
        <f>DO$2*EXP(- DO$1 * ($B160*_c+'Input spectra'!$Q159))</f>
        <v>0</v>
      </c>
      <c r="DP160">
        <f>DP$2*EXP(- DP$1 * ($B160*_c+'Input spectra'!$Q159))</f>
        <v>0</v>
      </c>
      <c r="DQ160">
        <f>DQ$2*EXP(- DQ$1 * ($B160*_c+'Input spectra'!$Q159))</f>
        <v>0</v>
      </c>
      <c r="DR160">
        <f>DR$2*EXP(- DR$1 * ($B160*_c+'Input spectra'!$Q159))</f>
        <v>0</v>
      </c>
      <c r="DS160">
        <f>DS$2*EXP(- DS$1 * ($B160*_c+'Input spectra'!$Q159))</f>
        <v>0</v>
      </c>
      <c r="DT160">
        <f>DT$2*EXP(- DT$1 * ($B160*_c+'Input spectra'!$Q159))</f>
        <v>0</v>
      </c>
      <c r="DU160">
        <f>DU$2*EXP(- DU$1 * ($B160*_c+'Input spectra'!$Q159))</f>
        <v>0</v>
      </c>
      <c r="DV160">
        <f>DV$2*EXP(- DV$1 * ($B160*_c+'Input spectra'!$Q159))</f>
        <v>0</v>
      </c>
      <c r="DW160">
        <f>DW$2*EXP(- DW$1 * ($B160*_c+'Input spectra'!$Q159))</f>
        <v>0</v>
      </c>
      <c r="DX160">
        <f>DX$2*EXP(- DX$1 * ($B160*_c+'Input spectra'!$Q159))</f>
        <v>0</v>
      </c>
      <c r="DY160">
        <f>DY$2*EXP(- DY$1 * ($B160*_c+'Input spectra'!$Q159))</f>
        <v>0</v>
      </c>
      <c r="DZ160">
        <f>DZ$2*EXP(- DZ$1 * ($B160*_c+'Input spectra'!$Q159))</f>
        <v>0</v>
      </c>
      <c r="EA160">
        <f>EA$2*EXP(- EA$1 * ($B160*_c+'Input spectra'!$Q159))</f>
        <v>0</v>
      </c>
      <c r="EB160">
        <f>EB$2*EXP(- EB$1 * ($B160*_c+'Input spectra'!$Q159))</f>
        <v>0</v>
      </c>
      <c r="EC160">
        <f>EC$2*EXP(- EC$1 * ($B160*_c+'Input spectra'!$Q159))</f>
        <v>0</v>
      </c>
      <c r="ED160">
        <f>ED$2*EXP(- ED$1 * ($B160*_c+'Input spectra'!$Q159))</f>
        <v>0</v>
      </c>
      <c r="EE160">
        <f>EE$2*EXP(- EE$1 * ($B160*_c+'Input spectra'!$Q159))</f>
        <v>0</v>
      </c>
      <c r="EF160">
        <f>EF$2*EXP(- EF$1 * ($B160*_c+'Input spectra'!$Q159))</f>
        <v>0</v>
      </c>
      <c r="EG160">
        <f>EG$2*EXP(- EG$1 * ($B160*_c+'Input spectra'!$Q159))</f>
        <v>0</v>
      </c>
      <c r="EH160">
        <f>EH$2*EXP(- EH$1 * ($B160*_c+'Input spectra'!$Q159))</f>
        <v>0</v>
      </c>
      <c r="EI160">
        <f>EI$2*EXP(- EI$1 * ($B160*_c+'Input spectra'!$Q159))</f>
        <v>0</v>
      </c>
      <c r="EJ160">
        <f>EJ$2*EXP(- EJ$1 * ($B160*_c+'Input spectra'!$Q159))</f>
        <v>0</v>
      </c>
      <c r="EK160">
        <f>EK$2*EXP(- EK$1 * ($B160*_c+'Input spectra'!$Q159))</f>
        <v>0</v>
      </c>
      <c r="EL160">
        <f>EL$2*EXP(- EL$1 * ($B160*_c+'Input spectra'!$Q159))</f>
        <v>0</v>
      </c>
      <c r="EM160">
        <f>EM$2*EXP(- EM$1 * ($B160*_c+'Input spectra'!$Q159))</f>
        <v>0</v>
      </c>
      <c r="EN160">
        <f>EN$2*EXP(- EN$1 * ($B160*_c+'Input spectra'!$Q159))</f>
        <v>0</v>
      </c>
      <c r="EO160">
        <f>EO$2*EXP(- EO$1 * ($B160*_c+'Input spectra'!$Q159))</f>
        <v>0</v>
      </c>
      <c r="EP160">
        <f>EP$2*EXP(- EP$1 * ($B160*_c+'Input spectra'!$Q159))</f>
        <v>0</v>
      </c>
      <c r="EQ160">
        <f>EQ$2*EXP(- EQ$1 * ($B160*_c+'Input spectra'!$Q159))</f>
        <v>0</v>
      </c>
      <c r="ER160">
        <f>ER$2*EXP(- ER$1 * ($B160*_c+'Input spectra'!$Q159))</f>
        <v>0</v>
      </c>
      <c r="ES160">
        <f>ES$2*EXP(- ES$1 * ($B160*_c+'Input spectra'!$Q159))</f>
        <v>0</v>
      </c>
      <c r="ET160">
        <f>ET$2*EXP(- ET$1 * ($B160*_c+'Input spectra'!$Q159))</f>
        <v>0</v>
      </c>
      <c r="EU160">
        <f>EU$2*EXP(- EU$1 * ($B160*_c+'Input spectra'!$Q159))</f>
        <v>0</v>
      </c>
      <c r="EV160">
        <f>EV$2*EXP(- EV$1 * ($B160*_c+'Input spectra'!$Q159))</f>
        <v>0</v>
      </c>
      <c r="EW160">
        <f>EW$2*EXP(- EW$1 * ($B160*_c+'Input spectra'!$Q159))</f>
        <v>0</v>
      </c>
      <c r="EY160">
        <f t="shared" si="2"/>
        <v>0.88237853514671494</v>
      </c>
      <c r="FB160">
        <f>(1-EXP(-(B160*_c+'Input spectra'!$Q159)*_t))/2</f>
        <v>1.0867353195195883E-2</v>
      </c>
      <c r="FC160">
        <f>LN(1-FB160)/(-(B160*_c+'Input spectra'!$Q159))</f>
        <v>0.24862662860825005</v>
      </c>
    </row>
    <row r="161" spans="1:159" x14ac:dyDescent="0.25">
      <c r="A161">
        <v>1070</v>
      </c>
      <c r="B161">
        <f>'Input spectra'!B160</f>
        <v>0</v>
      </c>
      <c r="C161">
        <f>C$2*EXP(- C$1 * ($B161*_c+'Input spectra'!$Q160))</f>
        <v>2.0653927966864227E-2</v>
      </c>
      <c r="D161">
        <f>D$2*EXP(- D$1 * ($B161*_c+'Input spectra'!$Q160))</f>
        <v>2.0413709055981107E-2</v>
      </c>
      <c r="E161">
        <f>E$2*EXP(- E$1 * ($B161*_c+'Input spectra'!$Q160))</f>
        <v>2.0175198230984619E-2</v>
      </c>
      <c r="F161">
        <f>F$2*EXP(- F$1 * ($B161*_c+'Input spectra'!$Q160))</f>
        <v>1.9938385137491757E-2</v>
      </c>
      <c r="G161">
        <f>G$2*EXP(- G$1 * ($B161*_c+'Input spectra'!$Q160))</f>
        <v>1.9703259479055324E-2</v>
      </c>
      <c r="H161">
        <f>H$2*EXP(- H$1 * ($B161*_c+'Input spectra'!$Q160))</f>
        <v>1.9469811016855066E-2</v>
      </c>
      <c r="I161">
        <f>I$2*EXP(- I$1 * ($B161*_c+'Input spectra'!$Q160))</f>
        <v>1.923802956939041E-2</v>
      </c>
      <c r="J161">
        <f>J$2*EXP(- J$1 * ($B161*_c+'Input spectra'!$Q160))</f>
        <v>1.9007905012174725E-2</v>
      </c>
      <c r="K161">
        <f>K$2*EXP(- K$1 * ($B161*_c+'Input spectra'!$Q160))</f>
        <v>1.877942727743126E-2</v>
      </c>
      <c r="L161">
        <f>L$2*EXP(- L$1 * ($B161*_c+'Input spectra'!$Q160))</f>
        <v>1.8552586353790552E-2</v>
      </c>
      <c r="M161">
        <f>M$2*EXP(- M$1 * ($B161*_c+'Input spectra'!$Q160))</f>
        <v>1.832737228598947E-2</v>
      </c>
      <c r="N161">
        <f>N$2*EXP(- N$1 * ($B161*_c+'Input spectra'!$Q160))</f>
        <v>1.8103775174571769E-2</v>
      </c>
      <c r="O161">
        <f>O$2*EXP(- O$1 * ($B161*_c+'Input spectra'!$Q160))</f>
        <v>1.7881785175590217E-2</v>
      </c>
      <c r="P161">
        <f>P$2*EXP(- P$1 * ($B161*_c+'Input spectra'!$Q160))</f>
        <v>1.7661392500310253E-2</v>
      </c>
      <c r="Q161">
        <f>Q$2*EXP(- Q$1 * ($B161*_c+'Input spectra'!$Q160))</f>
        <v>1.744258741491516E-2</v>
      </c>
      <c r="R161">
        <f>R$2*EXP(- R$1 * ($B161*_c+'Input spectra'!$Q160))</f>
        <v>1.7225360240212793E-2</v>
      </c>
      <c r="S161">
        <f>S$2*EXP(- S$1 * ($B161*_c+'Input spectra'!$Q160))</f>
        <v>1.7009701351343793E-2</v>
      </c>
      <c r="T161">
        <f>T$2*EXP(- T$1 * ($B161*_c+'Input spectra'!$Q160))</f>
        <v>1.6795601177491327E-2</v>
      </c>
      <c r="U161">
        <f>U$2*EXP(- U$1 * ($B161*_c+'Input spectra'!$Q160))</f>
        <v>1.6583050201592321E-2</v>
      </c>
      <c r="V161">
        <f>V$2*EXP(- V$1 * ($B161*_c+'Input spectra'!$Q160))</f>
        <v>1.6372038960050187E-2</v>
      </c>
      <c r="W161">
        <f>W$2*EXP(- W$1 * ($B161*_c+'Input spectra'!$Q160))</f>
        <v>1.6162558042449031E-2</v>
      </c>
      <c r="X161">
        <f>X$2*EXP(- X$1 * ($B161*_c+'Input spectra'!$Q160))</f>
        <v>1.5954598091269354E-2</v>
      </c>
      <c r="Y161">
        <f>Y$2*EXP(- Y$1 * ($B161*_c+'Input spectra'!$Q160))</f>
        <v>1.5748149801605212E-2</v>
      </c>
      <c r="Z161">
        <f>Z$2*EXP(- Z$1 * ($B161*_c+'Input spectra'!$Q160))</f>
        <v>1.5543203920882818E-2</v>
      </c>
      <c r="AA161">
        <f>AA$2*EXP(- AA$1 * ($B161*_c+'Input spectra'!$Q160))</f>
        <v>1.533975124858065E-2</v>
      </c>
      <c r="AB161">
        <f>AB$2*EXP(- AB$1 * ($B161*_c+'Input spectra'!$Q160))</f>
        <v>1.5137782635950964E-2</v>
      </c>
      <c r="AC161">
        <f>AC$2*EXP(- AC$1 * ($B161*_c+'Input spectra'!$Q160))</f>
        <v>1.4937288985742758E-2</v>
      </c>
      <c r="AD161">
        <f>AD$2*EXP(- AD$1 * ($B161*_c+'Input spectra'!$Q160))</f>
        <v>1.4738261251926187E-2</v>
      </c>
      <c r="AE161">
        <f>AE$2*EXP(- AE$1 * ($B161*_c+'Input spectra'!$Q160))</f>
        <v>1.4540690439418382E-2</v>
      </c>
      <c r="AF161">
        <f>AF$2*EXP(- AF$1 * ($B161*_c+'Input spectra'!$Q160))</f>
        <v>1.4344567603810691E-2</v>
      </c>
      <c r="AG161">
        <f>AG$2*EXP(- AG$1 * ($B161*_c+'Input spectra'!$Q160))</f>
        <v>1.4149883851097353E-2</v>
      </c>
      <c r="AH161">
        <f>AH$2*EXP(- AH$1 * ($B161*_c+'Input spectra'!$Q160))</f>
        <v>1.3956630337405553E-2</v>
      </c>
      <c r="AI161">
        <f>AI$2*EXP(- AI$1 * ($B161*_c+'Input spectra'!$Q160))</f>
        <v>1.3764798268726881E-2</v>
      </c>
      <c r="AJ161">
        <f>AJ$2*EXP(- AJ$1 * ($B161*_c+'Input spectra'!$Q160))</f>
        <v>1.357437890065019E-2</v>
      </c>
      <c r="AK161">
        <f>AK$2*EXP(- AK$1 * ($B161*_c+'Input spectra'!$Q160))</f>
        <v>1.3385363538095827E-2</v>
      </c>
      <c r="AL161">
        <f>AL$2*EXP(- AL$1 * ($B161*_c+'Input spectra'!$Q160))</f>
        <v>1.3197743535051256E-2</v>
      </c>
      <c r="AM161">
        <f>AM$2*EXP(- AM$1 * ($B161*_c+'Input spectra'!$Q160))</f>
        <v>1.3011510294308018E-2</v>
      </c>
      <c r="AN161">
        <f>AN$2*EXP(- AN$1 * ($B161*_c+'Input spectra'!$Q160))</f>
        <v>1.2826655267200098E-2</v>
      </c>
      <c r="AO161">
        <f>AO$2*EXP(- AO$1 * ($B161*_c+'Input spectra'!$Q160))</f>
        <v>1.2643169953343617E-2</v>
      </c>
      <c r="AP161">
        <f>AP$2*EXP(- AP$1 * ($B161*_c+'Input spectra'!$Q160))</f>
        <v>1.2461045900377868E-2</v>
      </c>
      <c r="AQ161">
        <f>AQ$2*EXP(- AQ$1 * ($B161*_c+'Input spectra'!$Q160))</f>
        <v>1.228027470370774E-2</v>
      </c>
      <c r="AR161">
        <f>AR$2*EXP(- AR$1 * ($B161*_c+'Input spectra'!$Q160))</f>
        <v>1.210084800624742E-2</v>
      </c>
      <c r="AS161">
        <f>AS$2*EXP(- AS$1 * ($B161*_c+'Input spectra'!$Q160))</f>
        <v>1.1922757498165435E-2</v>
      </c>
      <c r="AT161">
        <f>AT$2*EXP(- AT$1 * ($B161*_c+'Input spectra'!$Q160))</f>
        <v>1.1745994916631076E-2</v>
      </c>
      <c r="AU161">
        <f>AU$2*EXP(- AU$1 * ($B161*_c+'Input spectra'!$Q160))</f>
        <v>1.157055204556204E-2</v>
      </c>
      <c r="AV161">
        <f>AV$2*EXP(- AV$1 * ($B161*_c+'Input spectra'!$Q160))</f>
        <v>1.139642071537347E-2</v>
      </c>
      <c r="AW161">
        <f>AW$2*EXP(- AW$1 * ($B161*_c+'Input spectra'!$Q160))</f>
        <v>1.0131499386850904E-2</v>
      </c>
      <c r="AX161">
        <f>AX$2*EXP(- AX$1 * ($B161*_c+'Input spectra'!$Q160))</f>
        <v>8.6578320760700433E-3</v>
      </c>
      <c r="AY161">
        <f>AY$2*EXP(- AY$1 * ($B161*_c+'Input spectra'!$Q160))</f>
        <v>7.7943454302131371E-3</v>
      </c>
      <c r="AZ161">
        <f>AZ$2*EXP(- AZ$1 * ($B161*_c+'Input spectra'!$Q160))</f>
        <v>7.140389902154977E-3</v>
      </c>
      <c r="BA161">
        <f>BA$2*EXP(- BA$1 * ($B161*_c+'Input spectra'!$Q160))</f>
        <v>6.6061014469974309E-3</v>
      </c>
      <c r="BB161">
        <f>BB$2*EXP(- BB$1 * ($B161*_c+'Input spectra'!$Q160))</f>
        <v>6.1525341003118763E-3</v>
      </c>
      <c r="BC161">
        <f>BC$2*EXP(- BC$1 * ($B161*_c+'Input spectra'!$Q160))</f>
        <v>5.7583515578515957E-3</v>
      </c>
      <c r="BD161">
        <f>BD$2*EXP(- BD$1 * ($B161*_c+'Input spectra'!$Q160))</f>
        <v>5.4102550079141738E-3</v>
      </c>
      <c r="BE161">
        <f>BE$2*EXP(- BE$1 * ($B161*_c+'Input spectra'!$Q160))</f>
        <v>5.0992414272879325E-3</v>
      </c>
      <c r="BF161">
        <f>BF$2*EXP(- BF$1 * ($B161*_c+'Input spectra'!$Q160))</f>
        <v>4.8188550813259836E-3</v>
      </c>
      <c r="BG161">
        <f>BG$2*EXP(- BG$1 * ($B161*_c+'Input spectra'!$Q160))</f>
        <v>4.5642667940201187E-3</v>
      </c>
      <c r="BH161">
        <f>BH$2*EXP(- BH$1 * ($B161*_c+'Input spectra'!$Q160))</f>
        <v>4.331745372851901E-3</v>
      </c>
      <c r="BI161">
        <f>BI$2*EXP(- BI$1 * ($B161*_c+'Input spectra'!$Q160))</f>
        <v>4.1183335665135167E-3</v>
      </c>
      <c r="BJ161">
        <f>BJ$2*EXP(- BJ$1 * ($B161*_c+'Input spectra'!$Q160))</f>
        <v>3.9216388623879179E-3</v>
      </c>
      <c r="BK161">
        <f>BK$2*EXP(- BK$1 * ($B161*_c+'Input spectra'!$Q160))</f>
        <v>3.7396926512258213E-3</v>
      </c>
      <c r="BL161">
        <f>BL$2*EXP(- BL$1 * ($B161*_c+'Input spectra'!$Q160))</f>
        <v>3.5708520815881111E-3</v>
      </c>
      <c r="BM161">
        <f>BM$2*EXP(- BM$1 * ($B161*_c+'Input spectra'!$Q160))</f>
        <v>3.4137296494944082E-3</v>
      </c>
      <c r="BN161">
        <f>BN$2*EXP(- BN$1 * ($B161*_c+'Input spectra'!$Q160))</f>
        <v>3.2671414219987136E-3</v>
      </c>
      <c r="BO161">
        <f>BO$2*EXP(- BO$1 * ($B161*_c+'Input spectra'!$Q160))</f>
        <v>3.1300681448777953E-3</v>
      </c>
      <c r="BP161">
        <f>BP$2*EXP(- BP$1 * ($B161*_c+'Input spectra'!$Q160))</f>
        <v>3.0016254833054338E-3</v>
      </c>
      <c r="BQ161">
        <f>BQ$2*EXP(- BQ$1 * ($B161*_c+'Input spectra'!$Q160))</f>
        <v>2.881040878936268E-3</v>
      </c>
      <c r="BR161">
        <f>BR$2*EXP(- BR$1 * ($B161*_c+'Input spectra'!$Q160))</f>
        <v>2.7676352931106356E-3</v>
      </c>
      <c r="BS161">
        <f>BS$2*EXP(- BS$1 * ($B161*_c+'Input spectra'!$Q160))</f>
        <v>2.6608086203772411E-3</v>
      </c>
      <c r="BT161">
        <f>BT$2*EXP(- BT$1 * ($B161*_c+'Input spectra'!$Q160))</f>
        <v>2.5600279013310327E-3</v>
      </c>
      <c r="BU161">
        <f>BU$2*EXP(- BU$1 * ($B161*_c+'Input spectra'!$Q160))</f>
        <v>2.4648176998447987E-3</v>
      </c>
      <c r="BV161">
        <f>BV$2*EXP(- BV$1 * ($B161*_c+'Input spectra'!$Q160))</f>
        <v>2.374752174558026E-3</v>
      </c>
      <c r="BW161">
        <f>BW$2*EXP(- BW$1 * ($B161*_c+'Input spectra'!$Q160))</f>
        <v>2.2894484915272381E-3</v>
      </c>
      <c r="BX161">
        <f>BX$2*EXP(- BX$1 * ($B161*_c+'Input spectra'!$Q160))</f>
        <v>2.2085613093971407E-3</v>
      </c>
      <c r="BY161">
        <f>BY$2*EXP(- BY$1 * ($B161*_c+'Input spectra'!$Q160))</f>
        <v>2.1317781302801673E-3</v>
      </c>
      <c r="BZ161">
        <f>BZ$2*EXP(- BZ$1 * ($B161*_c+'Input spectra'!$Q160))</f>
        <v>2.0588153553979752E-3</v>
      </c>
      <c r="CA161">
        <f>CA$2*EXP(- CA$1 * ($B161*_c+'Input spectra'!$Q160))</f>
        <v>1.9894149189794764E-3</v>
      </c>
      <c r="CB161">
        <f>CB$2*EXP(- CB$1 * ($B161*_c+'Input spectra'!$Q160))</f>
        <v>1.9233414000635917E-3</v>
      </c>
      <c r="CC161">
        <f>CC$2*EXP(- CC$1 * ($B161*_c+'Input spectra'!$Q160))</f>
        <v>1.8603795319223836E-3</v>
      </c>
      <c r="CD161">
        <f>CD$2*EXP(- CD$1 * ($B161*_c+'Input spectra'!$Q160))</f>
        <v>1.8003320443666919E-3</v>
      </c>
      <c r="CE161">
        <f>CE$2*EXP(- CE$1 * ($B161*_c+'Input spectra'!$Q160))</f>
        <v>1.7430177863486148E-3</v>
      </c>
      <c r="CF161">
        <f>CF$2*EXP(- CF$1 * ($B161*_c+'Input spectra'!$Q160))</f>
        <v>1.688270085853731E-3</v>
      </c>
      <c r="CG161">
        <f>CG$2*EXP(- CG$1 * ($B161*_c+'Input spectra'!$Q160))</f>
        <v>1.6359353116849613E-3</v>
      </c>
      <c r="CH161">
        <f>CH$2*EXP(- CH$1 * ($B161*_c+'Input spectra'!$Q160))</f>
        <v>1.585871607828511E-3</v>
      </c>
      <c r="CI161">
        <f>CI$2*EXP(- CI$1 * ($B161*_c+'Input spectra'!$Q160))</f>
        <v>1.5379477759977283E-3</v>
      </c>
      <c r="CJ161">
        <f>CJ$2*EXP(- CJ$1 * ($B161*_c+'Input spectra'!$Q160))</f>
        <v>1.4920422859282189E-3</v>
      </c>
      <c r="CK161">
        <f>CK$2*EXP(- CK$1 * ($B161*_c+'Input spectra'!$Q160))</f>
        <v>1.4480423962422691E-3</v>
      </c>
      <c r="CL161">
        <f>CL$2*EXP(- CL$1 * ($B161*_c+'Input spectra'!$Q160))</f>
        <v>1.405843371362606E-3</v>
      </c>
      <c r="CM161">
        <f>CM$2*EXP(- CM$1 * ($B161*_c+'Input spectra'!$Q160))</f>
        <v>1.3653477821511924E-3</v>
      </c>
      <c r="CN161">
        <f>CN$2*EXP(- CN$1 * ($B161*_c+'Input spectra'!$Q160))</f>
        <v>1.3264648797689758E-3</v>
      </c>
      <c r="CO161">
        <f>CO$2*EXP(- CO$1 * ($B161*_c+'Input spectra'!$Q160))</f>
        <v>1.2891100337687556E-3</v>
      </c>
      <c r="CP161">
        <f>CP$2*EXP(- CP$1 * ($B161*_c+'Input spectra'!$Q160))</f>
        <v>1.2532042267021353E-3</v>
      </c>
      <c r="CQ161">
        <f>CQ$2*EXP(- CQ$1 * ($B161*_c+'Input spectra'!$Q160))</f>
        <v>8.0689744568353912E-4</v>
      </c>
      <c r="CR161">
        <f>CR$2*EXP(- CR$1 * ($B161*_c+'Input spectra'!$Q160))</f>
        <v>5.2411742517520293E-4</v>
      </c>
      <c r="CS161">
        <f>CS$2*EXP(- CS$1 * ($B161*_c+'Input spectra'!$Q160))</f>
        <v>3.6298877038465566E-4</v>
      </c>
      <c r="CT161">
        <f>CT$2*EXP(- CT$1 * ($B161*_c+'Input spectra'!$Q160))</f>
        <v>2.5252839664963102E-4</v>
      </c>
      <c r="CU161">
        <f>CU$2*EXP(- CU$1 * ($B161*_c+'Input spectra'!$Q160))</f>
        <v>1.7243629369394141E-4</v>
      </c>
      <c r="CV161">
        <f>CV$2*EXP(- CV$1 * ($B161*_c+'Input spectra'!$Q160))</f>
        <v>1.1335643814770531E-4</v>
      </c>
      <c r="CW161">
        <f>CW$2*EXP(- CW$1 * ($B161*_c+'Input spectra'!$Q160))</f>
        <v>7.0008629849440369E-5</v>
      </c>
      <c r="CX161">
        <f>CX$2*EXP(- CX$1 * ($B161*_c+'Input spectra'!$Q160))</f>
        <v>3.9041175791617924E-5</v>
      </c>
      <c r="CY161">
        <f>CY$2*EXP(- CY$1 * ($B161*_c+'Input spectra'!$Q160))</f>
        <v>1.8154573289116313E-5</v>
      </c>
      <c r="CZ161">
        <f>CZ$2*EXP(- CZ$1 * ($B161*_c+'Input spectra'!$Q160))</f>
        <v>5.6813100838704208E-6</v>
      </c>
      <c r="DA161">
        <f>DA$2*EXP(- DA$1 * ($B161*_c+'Input spectra'!$Q160))</f>
        <v>3.6090101377620297E-7</v>
      </c>
      <c r="DB161">
        <f>DB$2*EXP(- DB$1 * ($B161*_c+'Input spectra'!$Q160))</f>
        <v>0</v>
      </c>
      <c r="DC161">
        <f>DC$2*EXP(- DC$1 * ($B161*_c+'Input spectra'!$Q160))</f>
        <v>0</v>
      </c>
      <c r="DD161">
        <f>DD$2*EXP(- DD$1 * ($B161*_c+'Input spectra'!$Q160))</f>
        <v>0</v>
      </c>
      <c r="DE161">
        <f>DE$2*EXP(- DE$1 * ($B161*_c+'Input spectra'!$Q160))</f>
        <v>0</v>
      </c>
      <c r="DF161">
        <f>DF$2*EXP(- DF$1 * ($B161*_c+'Input spectra'!$Q160))</f>
        <v>0</v>
      </c>
      <c r="DG161">
        <f>DG$2*EXP(- DG$1 * ($B161*_c+'Input spectra'!$Q160))</f>
        <v>0</v>
      </c>
      <c r="DH161">
        <f>DH$2*EXP(- DH$1 * ($B161*_c+'Input spectra'!$Q160))</f>
        <v>0</v>
      </c>
      <c r="DI161">
        <f>DI$2*EXP(- DI$1 * ($B161*_c+'Input spectra'!$Q160))</f>
        <v>0</v>
      </c>
      <c r="DJ161">
        <f>DJ$2*EXP(- DJ$1 * ($B161*_c+'Input spectra'!$Q160))</f>
        <v>0</v>
      </c>
      <c r="DK161">
        <f>DK$2*EXP(- DK$1 * ($B161*_c+'Input spectra'!$Q160))</f>
        <v>0</v>
      </c>
      <c r="DL161">
        <f>DL$2*EXP(- DL$1 * ($B161*_c+'Input spectra'!$Q160))</f>
        <v>0</v>
      </c>
      <c r="DM161">
        <f>DM$2*EXP(- DM$1 * ($B161*_c+'Input spectra'!$Q160))</f>
        <v>0</v>
      </c>
      <c r="DN161">
        <f>DN$2*EXP(- DN$1 * ($B161*_c+'Input spectra'!$Q160))</f>
        <v>0</v>
      </c>
      <c r="DO161">
        <f>DO$2*EXP(- DO$1 * ($B161*_c+'Input spectra'!$Q160))</f>
        <v>0</v>
      </c>
      <c r="DP161">
        <f>DP$2*EXP(- DP$1 * ($B161*_c+'Input spectra'!$Q160))</f>
        <v>0</v>
      </c>
      <c r="DQ161">
        <f>DQ$2*EXP(- DQ$1 * ($B161*_c+'Input spectra'!$Q160))</f>
        <v>0</v>
      </c>
      <c r="DR161">
        <f>DR$2*EXP(- DR$1 * ($B161*_c+'Input spectra'!$Q160))</f>
        <v>0</v>
      </c>
      <c r="DS161">
        <f>DS$2*EXP(- DS$1 * ($B161*_c+'Input spectra'!$Q160))</f>
        <v>0</v>
      </c>
      <c r="DT161">
        <f>DT$2*EXP(- DT$1 * ($B161*_c+'Input spectra'!$Q160))</f>
        <v>0</v>
      </c>
      <c r="DU161">
        <f>DU$2*EXP(- DU$1 * ($B161*_c+'Input spectra'!$Q160))</f>
        <v>0</v>
      </c>
      <c r="DV161">
        <f>DV$2*EXP(- DV$1 * ($B161*_c+'Input spectra'!$Q160))</f>
        <v>0</v>
      </c>
      <c r="DW161">
        <f>DW$2*EXP(- DW$1 * ($B161*_c+'Input spectra'!$Q160))</f>
        <v>0</v>
      </c>
      <c r="DX161">
        <f>DX$2*EXP(- DX$1 * ($B161*_c+'Input spectra'!$Q160))</f>
        <v>0</v>
      </c>
      <c r="DY161">
        <f>DY$2*EXP(- DY$1 * ($B161*_c+'Input spectra'!$Q160))</f>
        <v>0</v>
      </c>
      <c r="DZ161">
        <f>DZ$2*EXP(- DZ$1 * ($B161*_c+'Input spectra'!$Q160))</f>
        <v>0</v>
      </c>
      <c r="EA161">
        <f>EA$2*EXP(- EA$1 * ($B161*_c+'Input spectra'!$Q160))</f>
        <v>0</v>
      </c>
      <c r="EB161">
        <f>EB$2*EXP(- EB$1 * ($B161*_c+'Input spectra'!$Q160))</f>
        <v>0</v>
      </c>
      <c r="EC161">
        <f>EC$2*EXP(- EC$1 * ($B161*_c+'Input spectra'!$Q160))</f>
        <v>0</v>
      </c>
      <c r="ED161">
        <f>ED$2*EXP(- ED$1 * ($B161*_c+'Input spectra'!$Q160))</f>
        <v>0</v>
      </c>
      <c r="EE161">
        <f>EE$2*EXP(- EE$1 * ($B161*_c+'Input spectra'!$Q160))</f>
        <v>0</v>
      </c>
      <c r="EF161">
        <f>EF$2*EXP(- EF$1 * ($B161*_c+'Input spectra'!$Q160))</f>
        <v>0</v>
      </c>
      <c r="EG161">
        <f>EG$2*EXP(- EG$1 * ($B161*_c+'Input spectra'!$Q160))</f>
        <v>0</v>
      </c>
      <c r="EH161">
        <f>EH$2*EXP(- EH$1 * ($B161*_c+'Input spectra'!$Q160))</f>
        <v>0</v>
      </c>
      <c r="EI161">
        <f>EI$2*EXP(- EI$1 * ($B161*_c+'Input spectra'!$Q160))</f>
        <v>0</v>
      </c>
      <c r="EJ161">
        <f>EJ$2*EXP(- EJ$1 * ($B161*_c+'Input spectra'!$Q160))</f>
        <v>0</v>
      </c>
      <c r="EK161">
        <f>EK$2*EXP(- EK$1 * ($B161*_c+'Input spectra'!$Q160))</f>
        <v>0</v>
      </c>
      <c r="EL161">
        <f>EL$2*EXP(- EL$1 * ($B161*_c+'Input spectra'!$Q160))</f>
        <v>0</v>
      </c>
      <c r="EM161">
        <f>EM$2*EXP(- EM$1 * ($B161*_c+'Input spectra'!$Q160))</f>
        <v>0</v>
      </c>
      <c r="EN161">
        <f>EN$2*EXP(- EN$1 * ($B161*_c+'Input spectra'!$Q160))</f>
        <v>0</v>
      </c>
      <c r="EO161">
        <f>EO$2*EXP(- EO$1 * ($B161*_c+'Input spectra'!$Q160))</f>
        <v>0</v>
      </c>
      <c r="EP161">
        <f>EP$2*EXP(- EP$1 * ($B161*_c+'Input spectra'!$Q160))</f>
        <v>0</v>
      </c>
      <c r="EQ161">
        <f>EQ$2*EXP(- EQ$1 * ($B161*_c+'Input spectra'!$Q160))</f>
        <v>0</v>
      </c>
      <c r="ER161">
        <f>ER$2*EXP(- ER$1 * ($B161*_c+'Input spectra'!$Q160))</f>
        <v>0</v>
      </c>
      <c r="ES161">
        <f>ES$2*EXP(- ES$1 * ($B161*_c+'Input spectra'!$Q160))</f>
        <v>0</v>
      </c>
      <c r="ET161">
        <f>ET$2*EXP(- ET$1 * ($B161*_c+'Input spectra'!$Q160))</f>
        <v>0</v>
      </c>
      <c r="EU161">
        <f>EU$2*EXP(- EU$1 * ($B161*_c+'Input spectra'!$Q160))</f>
        <v>0</v>
      </c>
      <c r="EV161">
        <f>EV$2*EXP(- EV$1 * ($B161*_c+'Input spectra'!$Q160))</f>
        <v>0</v>
      </c>
      <c r="EW161">
        <f>EW$2*EXP(- EW$1 * ($B161*_c+'Input spectra'!$Q160))</f>
        <v>0</v>
      </c>
      <c r="EY161">
        <f t="shared" si="2"/>
        <v>0.88250610543440067</v>
      </c>
      <c r="FB161">
        <f>(1-EXP(-(B161*_c+'Input spectra'!$Q160)*_t))/2</f>
        <v>1.085450905400992E-2</v>
      </c>
      <c r="FC161">
        <f>LN(1-FB161)/(-(B161*_c+'Input spectra'!$Q160))</f>
        <v>0.24862826967616272</v>
      </c>
    </row>
    <row r="162" spans="1:159" x14ac:dyDescent="0.25">
      <c r="A162">
        <v>1075</v>
      </c>
      <c r="B162">
        <f>'Input spectra'!B161</f>
        <v>0</v>
      </c>
      <c r="C162">
        <f>C$2*EXP(- C$1 * ($B162*_c+'Input spectra'!$Q161))</f>
        <v>2.0653927966864227E-2</v>
      </c>
      <c r="D162">
        <f>D$2*EXP(- D$1 * ($B162*_c+'Input spectra'!$Q161))</f>
        <v>2.0413816263630806E-2</v>
      </c>
      <c r="E162">
        <f>E$2*EXP(- E$1 * ($B162*_c+'Input spectra'!$Q161))</f>
        <v>2.0175410141643115E-2</v>
      </c>
      <c r="F162">
        <f>F$2*EXP(- F$1 * ($B162*_c+'Input spectra'!$Q161))</f>
        <v>1.9938699273246721E-2</v>
      </c>
      <c r="G162">
        <f>G$2*EXP(- G$1 * ($B162*_c+'Input spectra'!$Q161))</f>
        <v>1.9703673388506988E-2</v>
      </c>
      <c r="H162">
        <f>H$2*EXP(- H$1 * ($B162*_c+'Input spectra'!$Q161))</f>
        <v>1.9470322274901728E-2</v>
      </c>
      <c r="I162">
        <f>I$2*EXP(- I$1 * ($B162*_c+'Input spectra'!$Q161))</f>
        <v>1.9238635777015407E-2</v>
      </c>
      <c r="J162">
        <f>J$2*EXP(- J$1 * ($B162*_c+'Input spectra'!$Q161))</f>
        <v>1.9008603796234931E-2</v>
      </c>
      <c r="K162">
        <f>K$2*EXP(- K$1 * ($B162*_c+'Input spectra'!$Q161))</f>
        <v>1.878021629044704E-2</v>
      </c>
      <c r="L162">
        <f>L$2*EXP(- L$1 * ($B162*_c+'Input spectra'!$Q161))</f>
        <v>1.8553463273737213E-2</v>
      </c>
      <c r="M162">
        <f>M$2*EXP(- M$1 * ($B162*_c+'Input spectra'!$Q161))</f>
        <v>1.8328334816090145E-2</v>
      </c>
      <c r="N162">
        <f>N$2*EXP(- N$1 * ($B162*_c+'Input spectra'!$Q161))</f>
        <v>1.8104821043091787E-2</v>
      </c>
      <c r="O162">
        <f>O$2*EXP(- O$1 * ($B162*_c+'Input spectra'!$Q161))</f>
        <v>1.7882912135632895E-2</v>
      </c>
      <c r="P162">
        <f>P$2*EXP(- P$1 * ($B162*_c+'Input spectra'!$Q161))</f>
        <v>1.7662598329614122E-2</v>
      </c>
      <c r="Q162">
        <f>Q$2*EXP(- Q$1 * ($B162*_c+'Input spectra'!$Q161))</f>
        <v>1.7443869915652631E-2</v>
      </c>
      <c r="R162">
        <f>R$2*EXP(- R$1 * ($B162*_c+'Input spectra'!$Q161))</f>
        <v>1.7226717238790223E-2</v>
      </c>
      <c r="S162">
        <f>S$2*EXP(- S$1 * ($B162*_c+'Input spectra'!$Q161))</f>
        <v>1.7011130698202981E-2</v>
      </c>
      <c r="T162">
        <f>T$2*EXP(- T$1 * ($B162*_c+'Input spectra'!$Q161))</f>
        <v>1.6797100746912375E-2</v>
      </c>
      <c r="U162">
        <f>U$2*EXP(- U$1 * ($B162*_c+'Input spectra'!$Q161))</f>
        <v>1.6584617891497917E-2</v>
      </c>
      <c r="V162">
        <f>V$2*EXP(- V$1 * ($B162*_c+'Input spectra'!$Q161))</f>
        <v>1.6373672691811246E-2</v>
      </c>
      <c r="W162">
        <f>W$2*EXP(- W$1 * ($B162*_c+'Input spectra'!$Q161))</f>
        <v>1.6164255760691724E-2</v>
      </c>
      <c r="X162">
        <f>X$2*EXP(- X$1 * ($B162*_c+'Input spectra'!$Q161))</f>
        <v>1.5956357763683489E-2</v>
      </c>
      <c r="Y162">
        <f>Y$2*EXP(- Y$1 * ($B162*_c+'Input spectra'!$Q161))</f>
        <v>1.5749969418753965E-2</v>
      </c>
      <c r="Z162">
        <f>Z$2*EXP(- Z$1 * ($B162*_c+'Input spectra'!$Q161))</f>
        <v>1.5545081496013819E-2</v>
      </c>
      <c r="AA162">
        <f>AA$2*EXP(- AA$1 * ($B162*_c+'Input spectra'!$Q161))</f>
        <v>1.5341684817438408E-2</v>
      </c>
      <c r="AB162">
        <f>AB$2*EXP(- AB$1 * ($B162*_c+'Input spectra'!$Q161))</f>
        <v>1.5139770256590607E-2</v>
      </c>
      <c r="AC162">
        <f>AC$2*EXP(- AC$1 * ($B162*_c+'Input spectra'!$Q161))</f>
        <v>1.4939328738345102E-2</v>
      </c>
      <c r="AD162">
        <f>AD$2*EXP(- AD$1 * ($B162*_c+'Input spectra'!$Q161))</f>
        <v>1.4740351238614108E-2</v>
      </c>
      <c r="AE162">
        <f>AE$2*EXP(- AE$1 * ($B162*_c+'Input spectra'!$Q161))</f>
        <v>1.4542828784074506E-2</v>
      </c>
      <c r="AF162">
        <f>AF$2*EXP(- AF$1 * ($B162*_c+'Input spectra'!$Q161))</f>
        <v>1.4346752451896358E-2</v>
      </c>
      <c r="AG162">
        <f>AG$2*EXP(- AG$1 * ($B162*_c+'Input spectra'!$Q161))</f>
        <v>1.4152113369472877E-2</v>
      </c>
      <c r="AH162">
        <f>AH$2*EXP(- AH$1 * ($B162*_c+'Input spectra'!$Q161))</f>
        <v>1.3958902714151761E-2</v>
      </c>
      <c r="AI162">
        <f>AI$2*EXP(- AI$1 * ($B162*_c+'Input spectra'!$Q161))</f>
        <v>1.3767111712967925E-2</v>
      </c>
      <c r="AJ162">
        <f>AJ$2*EXP(- AJ$1 * ($B162*_c+'Input spectra'!$Q161))</f>
        <v>1.3576731642377597E-2</v>
      </c>
      <c r="AK162">
        <f>AK$2*EXP(- AK$1 * ($B162*_c+'Input spectra'!$Q161))</f>
        <v>1.3387753827993832E-2</v>
      </c>
      <c r="AL162">
        <f>AL$2*EXP(- AL$1 * ($B162*_c+'Input spectra'!$Q161))</f>
        <v>1.3200169644323356E-2</v>
      </c>
      <c r="AM162">
        <f>AM$2*EXP(- AM$1 * ($B162*_c+'Input spectra'!$Q161))</f>
        <v>1.301397051450478E-2</v>
      </c>
      <c r="AN162">
        <f>AN$2*EXP(- AN$1 * ($B162*_c+'Input spectra'!$Q161))</f>
        <v>1.2829147910048182E-2</v>
      </c>
      <c r="AO162">
        <f>AO$2*EXP(- AO$1 * ($B162*_c+'Input spectra'!$Q161))</f>
        <v>1.264569335057603E-2</v>
      </c>
      <c r="AP162">
        <f>AP$2*EXP(- AP$1 * ($B162*_c+'Input spectra'!$Q161))</f>
        <v>1.2463598403565422E-2</v>
      </c>
      <c r="AQ162">
        <f>AQ$2*EXP(- AQ$1 * ($B162*_c+'Input spectra'!$Q161))</f>
        <v>1.228285468409172E-2</v>
      </c>
      <c r="AR162">
        <f>AR$2*EXP(- AR$1 * ($B162*_c+'Input spectra'!$Q161))</f>
        <v>1.2103453854573443E-2</v>
      </c>
      <c r="AS162">
        <f>AS$2*EXP(- AS$1 * ($B162*_c+'Input spectra'!$Q161))</f>
        <v>1.1925387624518514E-2</v>
      </c>
      <c r="AT162">
        <f>AT$2*EXP(- AT$1 * ($B162*_c+'Input spectra'!$Q161))</f>
        <v>1.1748647750271847E-2</v>
      </c>
      <c r="AU162">
        <f>AU$2*EXP(- AU$1 * ($B162*_c+'Input spectra'!$Q161))</f>
        <v>1.157322603476417E-2</v>
      </c>
      <c r="AV162">
        <f>AV$2*EXP(- AV$1 * ($B162*_c+'Input spectra'!$Q161))</f>
        <v>1.1399114327262233E-2</v>
      </c>
      <c r="AW162">
        <f>AW$2*EXP(- AW$1 * ($B162*_c+'Input spectra'!$Q161))</f>
        <v>1.0133947247707215E-2</v>
      </c>
      <c r="AX162">
        <f>AX$2*EXP(- AX$1 * ($B162*_c+'Input spectra'!$Q161))</f>
        <v>8.659969365460686E-3</v>
      </c>
      <c r="AY162">
        <f>AY$2*EXP(- AY$1 * ($B162*_c+'Input spectra'!$Q161))</f>
        <v>7.7963105016392118E-3</v>
      </c>
      <c r="AZ162">
        <f>AZ$2*EXP(- AZ$1 * ($B162*_c+'Input spectra'!$Q161))</f>
        <v>7.1422276105612302E-3</v>
      </c>
      <c r="BA162">
        <f>BA$2*EXP(- BA$1 * ($B162*_c+'Input spectra'!$Q161))</f>
        <v>6.607836349119444E-3</v>
      </c>
      <c r="BB162">
        <f>BB$2*EXP(- BB$1 * ($B162*_c+'Input spectra'!$Q161))</f>
        <v>6.1541822060870565E-3</v>
      </c>
      <c r="BC162">
        <f>BC$2*EXP(- BC$1 * ($B162*_c+'Input spectra'!$Q161))</f>
        <v>5.7599243217639901E-3</v>
      </c>
      <c r="BD162">
        <f>BD$2*EXP(- BD$1 * ($B162*_c+'Input spectra'!$Q161))</f>
        <v>5.4117611181561786E-3</v>
      </c>
      <c r="BE162">
        <f>BE$2*EXP(- BE$1 * ($B162*_c+'Input spectra'!$Q161))</f>
        <v>5.1006877447553507E-3</v>
      </c>
      <c r="BF162">
        <f>BF$2*EXP(- BF$1 * ($B162*_c+'Input spectra'!$Q161))</f>
        <v>4.8202471863243524E-3</v>
      </c>
      <c r="BG162">
        <f>BG$2*EXP(- BG$1 * ($B162*_c+'Input spectra'!$Q161))</f>
        <v>4.5656093290526419E-3</v>
      </c>
      <c r="BH162">
        <f>BH$2*EXP(- BH$1 * ($B162*_c+'Input spectra'!$Q161))</f>
        <v>4.3330422698774984E-3</v>
      </c>
      <c r="BI162">
        <f>BI$2*EXP(- BI$1 * ($B162*_c+'Input spectra'!$Q161))</f>
        <v>4.1195882043253401E-3</v>
      </c>
      <c r="BJ162">
        <f>BJ$2*EXP(- BJ$1 * ($B162*_c+'Input spectra'!$Q161))</f>
        <v>3.9228541794878212E-3</v>
      </c>
      <c r="BK162">
        <f>BK$2*EXP(- BK$1 * ($B162*_c+'Input spectra'!$Q161))</f>
        <v>3.7408712291471667E-3</v>
      </c>
      <c r="BL162">
        <f>BL$2*EXP(- BL$1 * ($B162*_c+'Input spectra'!$Q161))</f>
        <v>3.57199620790606E-3</v>
      </c>
      <c r="BM162">
        <f>BM$2*EXP(- BM$1 * ($B162*_c+'Input spectra'!$Q161))</f>
        <v>3.4148413664625223E-3</v>
      </c>
      <c r="BN162">
        <f>BN$2*EXP(- BN$1 * ($B162*_c+'Input spectra'!$Q161))</f>
        <v>3.2682225647588528E-3</v>
      </c>
      <c r="BO162">
        <f>BO$2*EXP(- BO$1 * ($B162*_c+'Input spectra'!$Q161))</f>
        <v>3.1311203719425855E-3</v>
      </c>
      <c r="BP162">
        <f>BP$2*EXP(- BP$1 * ($B162*_c+'Input spectra'!$Q161))</f>
        <v>3.0026503012056593E-3</v>
      </c>
      <c r="BQ162">
        <f>BQ$2*EXP(- BQ$1 * ($B162*_c+'Input spectra'!$Q161))</f>
        <v>2.8820396623889508E-3</v>
      </c>
      <c r="BR162">
        <f>BR$2*EXP(- BR$1 * ($B162*_c+'Input spectra'!$Q161))</f>
        <v>2.7686093016979132E-3</v>
      </c>
      <c r="BS162">
        <f>BS$2*EXP(- BS$1 * ($B162*_c+'Input spectra'!$Q161))</f>
        <v>2.6617590124715846E-3</v>
      </c>
      <c r="BT162">
        <f>BT$2*EXP(- BT$1 * ($B162*_c+'Input spectra'!$Q161))</f>
        <v>2.5609557458216212E-3</v>
      </c>
      <c r="BU162">
        <f>BU$2*EXP(- BU$1 * ($B162*_c+'Input spectra'!$Q161))</f>
        <v>2.4657239860893508E-3</v>
      </c>
      <c r="BV162">
        <f>BV$2*EXP(- BV$1 * ($B162*_c+'Input spectra'!$Q161))</f>
        <v>2.3756378208886495E-3</v>
      </c>
      <c r="BW162">
        <f>BW$2*EXP(- BW$1 * ($B162*_c+'Input spectra'!$Q161))</f>
        <v>2.2903143525676165E-3</v>
      </c>
      <c r="BX162">
        <f>BX$2*EXP(- BX$1 * ($B162*_c+'Input spectra'!$Q161))</f>
        <v>2.2094081823946913E-3</v>
      </c>
      <c r="BY162">
        <f>BY$2*EXP(- BY$1 * ($B162*_c+'Input spectra'!$Q161))</f>
        <v>2.1326067606158459E-3</v>
      </c>
      <c r="BZ162">
        <f>BZ$2*EXP(- BZ$1 * ($B162*_c+'Input spectra'!$Q161))</f>
        <v>2.0596264414048408E-3</v>
      </c>
      <c r="CA162">
        <f>CA$2*EXP(- CA$1 * ($B162*_c+'Input spectra'!$Q161))</f>
        <v>1.9902091161765338E-3</v>
      </c>
      <c r="CB162">
        <f>CB$2*EXP(- CB$1 * ($B162*_c+'Input spectra'!$Q161))</f>
        <v>1.9241193248921153E-3</v>
      </c>
      <c r="CC162">
        <f>CC$2*EXP(- CC$1 * ($B162*_c+'Input spectra'!$Q161))</f>
        <v>1.861141765056596E-3</v>
      </c>
      <c r="CD162">
        <f>CD$2*EXP(- CD$1 * ($B162*_c+'Input spectra'!$Q161))</f>
        <v>1.8010791336584338E-3</v>
      </c>
      <c r="CE162">
        <f>CE$2*EXP(- CE$1 * ($B162*_c+'Input spectra'!$Q161))</f>
        <v>1.7437502494557857E-3</v>
      </c>
      <c r="CF162">
        <f>CF$2*EXP(- CF$1 * ($B162*_c+'Input spectra'!$Q161))</f>
        <v>1.6889884125942866E-3</v>
      </c>
      <c r="CG162">
        <f>CG$2*EXP(- CG$1 * ($B162*_c+'Input spectra'!$Q161))</f>
        <v>1.6366399661517357E-3</v>
      </c>
      <c r="CH162">
        <f>CH$2*EXP(- CH$1 * ($B162*_c+'Input spectra'!$Q161))</f>
        <v>1.58656303029477E-3</v>
      </c>
      <c r="CI162">
        <f>CI$2*EXP(- CI$1 * ($B162*_c+'Input spectra'!$Q161))</f>
        <v>1.5386263846389493E-3</v>
      </c>
      <c r="CJ162">
        <f>CJ$2*EXP(- CJ$1 * ($B162*_c+'Input spectra'!$Q161))</f>
        <v>1.4927084783819139E-3</v>
      </c>
      <c r="CK162">
        <f>CK$2*EXP(- CK$1 * ($B162*_c+'Input spectra'!$Q161))</f>
        <v>1.4486965510246016E-3</v>
      </c>
      <c r="CL162">
        <f>CL$2*EXP(- CL$1 * ($B162*_c+'Input spectra'!$Q161))</f>
        <v>1.406485849157992E-3</v>
      </c>
      <c r="CM162">
        <f>CM$2*EXP(- CM$1 * ($B162*_c+'Input spectra'!$Q161))</f>
        <v>1.3659789269889009E-3</v>
      </c>
      <c r="CN162">
        <f>CN$2*EXP(- CN$1 * ($B162*_c+'Input spectra'!$Q161))</f>
        <v>1.3270850200989188E-3</v>
      </c>
      <c r="CO162">
        <f>CO$2*EXP(- CO$1 * ($B162*_c+'Input spectra'!$Q161))</f>
        <v>1.2897194834470965E-3</v>
      </c>
      <c r="CP162">
        <f>CP$2*EXP(- CP$1 * ($B162*_c+'Input spectra'!$Q161))</f>
        <v>1.2538032858960225E-3</v>
      </c>
      <c r="CQ162">
        <f>CQ$2*EXP(- CQ$1 * ($B162*_c+'Input spectra'!$Q161))</f>
        <v>8.0728740006375649E-4</v>
      </c>
      <c r="CR162">
        <f>CR$2*EXP(- CR$1 * ($B162*_c+'Input spectra'!$Q161))</f>
        <v>5.2437347254726246E-4</v>
      </c>
      <c r="CS162">
        <f>CS$2*EXP(- CS$1 * ($B162*_c+'Input spectra'!$Q161))</f>
        <v>3.6316800874370197E-4</v>
      </c>
      <c r="CT162">
        <f>CT$2*EXP(- CT$1 * ($B162*_c+'Input spectra'!$Q161))</f>
        <v>2.5265441821882632E-4</v>
      </c>
      <c r="CU162">
        <f>CU$2*EXP(- CU$1 * ($B162*_c+'Input spectra'!$Q161))</f>
        <v>1.7252325220793816E-4</v>
      </c>
      <c r="CV162">
        <f>CV$2*EXP(- CV$1 * ($B162*_c+'Input spectra'!$Q161))</f>
        <v>1.1341419869011392E-4</v>
      </c>
      <c r="CW162">
        <f>CW$2*EXP(- CW$1 * ($B162*_c+'Input spectra'!$Q161))</f>
        <v>7.0044670459337119E-5</v>
      </c>
      <c r="CX162">
        <f>CX$2*EXP(- CX$1 * ($B162*_c+'Input spectra'!$Q161))</f>
        <v>3.9061479422142208E-5</v>
      </c>
      <c r="CY162">
        <f>CY$2*EXP(- CY$1 * ($B162*_c+'Input spectra'!$Q161))</f>
        <v>1.8164110091960804E-5</v>
      </c>
      <c r="CZ162">
        <f>CZ$2*EXP(- CZ$1 * ($B162*_c+'Input spectra'!$Q161))</f>
        <v>5.6843243928463209E-6</v>
      </c>
      <c r="DA162">
        <f>DA$2*EXP(- DA$1 * ($B162*_c+'Input spectra'!$Q161))</f>
        <v>3.610943918872703E-7</v>
      </c>
      <c r="DB162">
        <f>DB$2*EXP(- DB$1 * ($B162*_c+'Input spectra'!$Q161))</f>
        <v>0</v>
      </c>
      <c r="DC162">
        <f>DC$2*EXP(- DC$1 * ($B162*_c+'Input spectra'!$Q161))</f>
        <v>0</v>
      </c>
      <c r="DD162">
        <f>DD$2*EXP(- DD$1 * ($B162*_c+'Input spectra'!$Q161))</f>
        <v>0</v>
      </c>
      <c r="DE162">
        <f>DE$2*EXP(- DE$1 * ($B162*_c+'Input spectra'!$Q161))</f>
        <v>0</v>
      </c>
      <c r="DF162">
        <f>DF$2*EXP(- DF$1 * ($B162*_c+'Input spectra'!$Q161))</f>
        <v>0</v>
      </c>
      <c r="DG162">
        <f>DG$2*EXP(- DG$1 * ($B162*_c+'Input spectra'!$Q161))</f>
        <v>0</v>
      </c>
      <c r="DH162">
        <f>DH$2*EXP(- DH$1 * ($B162*_c+'Input spectra'!$Q161))</f>
        <v>0</v>
      </c>
      <c r="DI162">
        <f>DI$2*EXP(- DI$1 * ($B162*_c+'Input spectra'!$Q161))</f>
        <v>0</v>
      </c>
      <c r="DJ162">
        <f>DJ$2*EXP(- DJ$1 * ($B162*_c+'Input spectra'!$Q161))</f>
        <v>0</v>
      </c>
      <c r="DK162">
        <f>DK$2*EXP(- DK$1 * ($B162*_c+'Input spectra'!$Q161))</f>
        <v>0</v>
      </c>
      <c r="DL162">
        <f>DL$2*EXP(- DL$1 * ($B162*_c+'Input spectra'!$Q161))</f>
        <v>0</v>
      </c>
      <c r="DM162">
        <f>DM$2*EXP(- DM$1 * ($B162*_c+'Input spectra'!$Q161))</f>
        <v>0</v>
      </c>
      <c r="DN162">
        <f>DN$2*EXP(- DN$1 * ($B162*_c+'Input spectra'!$Q161))</f>
        <v>0</v>
      </c>
      <c r="DO162">
        <f>DO$2*EXP(- DO$1 * ($B162*_c+'Input spectra'!$Q161))</f>
        <v>0</v>
      </c>
      <c r="DP162">
        <f>DP$2*EXP(- DP$1 * ($B162*_c+'Input spectra'!$Q161))</f>
        <v>0</v>
      </c>
      <c r="DQ162">
        <f>DQ$2*EXP(- DQ$1 * ($B162*_c+'Input spectra'!$Q161))</f>
        <v>0</v>
      </c>
      <c r="DR162">
        <f>DR$2*EXP(- DR$1 * ($B162*_c+'Input spectra'!$Q161))</f>
        <v>0</v>
      </c>
      <c r="DS162">
        <f>DS$2*EXP(- DS$1 * ($B162*_c+'Input spectra'!$Q161))</f>
        <v>0</v>
      </c>
      <c r="DT162">
        <f>DT$2*EXP(- DT$1 * ($B162*_c+'Input spectra'!$Q161))</f>
        <v>0</v>
      </c>
      <c r="DU162">
        <f>DU$2*EXP(- DU$1 * ($B162*_c+'Input spectra'!$Q161))</f>
        <v>0</v>
      </c>
      <c r="DV162">
        <f>DV$2*EXP(- DV$1 * ($B162*_c+'Input spectra'!$Q161))</f>
        <v>0</v>
      </c>
      <c r="DW162">
        <f>DW$2*EXP(- DW$1 * ($B162*_c+'Input spectra'!$Q161))</f>
        <v>0</v>
      </c>
      <c r="DX162">
        <f>DX$2*EXP(- DX$1 * ($B162*_c+'Input spectra'!$Q161))</f>
        <v>0</v>
      </c>
      <c r="DY162">
        <f>DY$2*EXP(- DY$1 * ($B162*_c+'Input spectra'!$Q161))</f>
        <v>0</v>
      </c>
      <c r="DZ162">
        <f>DZ$2*EXP(- DZ$1 * ($B162*_c+'Input spectra'!$Q161))</f>
        <v>0</v>
      </c>
      <c r="EA162">
        <f>EA$2*EXP(- EA$1 * ($B162*_c+'Input spectra'!$Q161))</f>
        <v>0</v>
      </c>
      <c r="EB162">
        <f>EB$2*EXP(- EB$1 * ($B162*_c+'Input spectra'!$Q161))</f>
        <v>0</v>
      </c>
      <c r="EC162">
        <f>EC$2*EXP(- EC$1 * ($B162*_c+'Input spectra'!$Q161))</f>
        <v>0</v>
      </c>
      <c r="ED162">
        <f>ED$2*EXP(- ED$1 * ($B162*_c+'Input spectra'!$Q161))</f>
        <v>0</v>
      </c>
      <c r="EE162">
        <f>EE$2*EXP(- EE$1 * ($B162*_c+'Input spectra'!$Q161))</f>
        <v>0</v>
      </c>
      <c r="EF162">
        <f>EF$2*EXP(- EF$1 * ($B162*_c+'Input spectra'!$Q161))</f>
        <v>0</v>
      </c>
      <c r="EG162">
        <f>EG$2*EXP(- EG$1 * ($B162*_c+'Input spectra'!$Q161))</f>
        <v>0</v>
      </c>
      <c r="EH162">
        <f>EH$2*EXP(- EH$1 * ($B162*_c+'Input spectra'!$Q161))</f>
        <v>0</v>
      </c>
      <c r="EI162">
        <f>EI$2*EXP(- EI$1 * ($B162*_c+'Input spectra'!$Q161))</f>
        <v>0</v>
      </c>
      <c r="EJ162">
        <f>EJ$2*EXP(- EJ$1 * ($B162*_c+'Input spectra'!$Q161))</f>
        <v>0</v>
      </c>
      <c r="EK162">
        <f>EK$2*EXP(- EK$1 * ($B162*_c+'Input spectra'!$Q161))</f>
        <v>0</v>
      </c>
      <c r="EL162">
        <f>EL$2*EXP(- EL$1 * ($B162*_c+'Input spectra'!$Q161))</f>
        <v>0</v>
      </c>
      <c r="EM162">
        <f>EM$2*EXP(- EM$1 * ($B162*_c+'Input spectra'!$Q161))</f>
        <v>0</v>
      </c>
      <c r="EN162">
        <f>EN$2*EXP(- EN$1 * ($B162*_c+'Input spectra'!$Q161))</f>
        <v>0</v>
      </c>
      <c r="EO162">
        <f>EO$2*EXP(- EO$1 * ($B162*_c+'Input spectra'!$Q161))</f>
        <v>0</v>
      </c>
      <c r="EP162">
        <f>EP$2*EXP(- EP$1 * ($B162*_c+'Input spectra'!$Q161))</f>
        <v>0</v>
      </c>
      <c r="EQ162">
        <f>EQ$2*EXP(- EQ$1 * ($B162*_c+'Input spectra'!$Q161))</f>
        <v>0</v>
      </c>
      <c r="ER162">
        <f>ER$2*EXP(- ER$1 * ($B162*_c+'Input spectra'!$Q161))</f>
        <v>0</v>
      </c>
      <c r="ES162">
        <f>ES$2*EXP(- ES$1 * ($B162*_c+'Input spectra'!$Q161))</f>
        <v>0</v>
      </c>
      <c r="ET162">
        <f>ET$2*EXP(- ET$1 * ($B162*_c+'Input spectra'!$Q161))</f>
        <v>0</v>
      </c>
      <c r="EU162">
        <f>EU$2*EXP(- EU$1 * ($B162*_c+'Input spectra'!$Q161))</f>
        <v>0</v>
      </c>
      <c r="EV162">
        <f>EV$2*EXP(- EV$1 * ($B162*_c+'Input spectra'!$Q161))</f>
        <v>0</v>
      </c>
      <c r="EW162">
        <f>EW$2*EXP(- EW$1 * ($B162*_c+'Input spectra'!$Q161))</f>
        <v>0</v>
      </c>
      <c r="EY162">
        <f t="shared" si="2"/>
        <v>0.88263370439431699</v>
      </c>
      <c r="FB162">
        <f>(1-EXP(-(B162*_c+'Input spectra'!$Q161)*_t))/2</f>
        <v>1.084166457554947E-2</v>
      </c>
      <c r="FC162">
        <f>LN(1-FB162)/(-(B162*_c+'Input spectra'!$Q161))</f>
        <v>0.24862991074431062</v>
      </c>
    </row>
    <row r="163" spans="1:159" x14ac:dyDescent="0.25">
      <c r="A163">
        <v>1080</v>
      </c>
      <c r="B163">
        <f>'Input spectra'!B162</f>
        <v>0</v>
      </c>
      <c r="C163">
        <f>C$2*EXP(- C$1 * ($B163*_c+'Input spectra'!$Q162))</f>
        <v>2.0653927966864227E-2</v>
      </c>
      <c r="D163">
        <f>D$2*EXP(- D$1 * ($B163*_c+'Input spectra'!$Q162))</f>
        <v>2.0413923471843533E-2</v>
      </c>
      <c r="E163">
        <f>E$2*EXP(- E$1 * ($B163*_c+'Input spectra'!$Q162))</f>
        <v>2.0175622054527418E-2</v>
      </c>
      <c r="F163">
        <f>F$2*EXP(- F$1 * ($B163*_c+'Input spectra'!$Q162))</f>
        <v>1.9939013413950993E-2</v>
      </c>
      <c r="G163">
        <f>G$2*EXP(- G$1 * ($B163*_c+'Input spectra'!$Q162))</f>
        <v>1.9704087306653715E-2</v>
      </c>
      <c r="H163">
        <f>H$2*EXP(- H$1 * ($B163*_c+'Input spectra'!$Q162))</f>
        <v>1.9470833546373526E-2</v>
      </c>
      <c r="I163">
        <f>I$2*EXP(- I$1 * ($B163*_c+'Input spectra'!$Q162))</f>
        <v>1.9239242003742555E-2</v>
      </c>
      <c r="J163">
        <f>J$2*EXP(- J$1 * ($B163*_c+'Input spectra'!$Q162))</f>
        <v>1.9009302605984404E-2</v>
      </c>
      <c r="K163">
        <f>K$2*EXP(- K$1 * ($B163*_c+'Input spectra'!$Q162))</f>
        <v>1.8781005336613008E-2</v>
      </c>
      <c r="L163">
        <f>L$2*EXP(- L$1 * ($B163*_c+'Input spectra'!$Q162))</f>
        <v>1.8554340235133002E-2</v>
      </c>
      <c r="M163">
        <f>M$2*EXP(- M$1 * ($B163*_c+'Input spectra'!$Q162))</f>
        <v>1.8329297396741672E-2</v>
      </c>
      <c r="N163">
        <f>N$2*EXP(- N$1 * ($B163*_c+'Input spectra'!$Q162))</f>
        <v>1.8105866972032408E-2</v>
      </c>
      <c r="O163">
        <f>O$2*EXP(- O$1 * ($B163*_c+'Input spectra'!$Q162))</f>
        <v>1.7884039166699742E-2</v>
      </c>
      <c r="P163">
        <f>P$2*EXP(- P$1 * ($B163*_c+'Input spectra'!$Q162))</f>
        <v>1.7663804241245831E-2</v>
      </c>
      <c r="Q163">
        <f>Q$2*EXP(- Q$1 * ($B163*_c+'Input spectra'!$Q162))</f>
        <v>1.7445152510688504E-2</v>
      </c>
      <c r="R163">
        <f>R$2*EXP(- R$1 * ($B163*_c+'Input spectra'!$Q162))</f>
        <v>1.7228074344270795E-2</v>
      </c>
      <c r="S163">
        <f>S$2*EXP(- S$1 * ($B163*_c+'Input spectra'!$Q162))</f>
        <v>1.7012560165172004E-2</v>
      </c>
      <c r="T163">
        <f>T$2*EXP(- T$1 * ($B163*_c+'Input spectra'!$Q162))</f>
        <v>1.6798600450220171E-2</v>
      </c>
      <c r="U163">
        <f>U$2*EXP(- U$1 * ($B163*_c+'Input spectra'!$Q162))</f>
        <v>1.6586185729606139E-2</v>
      </c>
      <c r="V163">
        <f>V$2*EXP(- V$1 * ($B163*_c+'Input spectra'!$Q162))</f>
        <v>1.6375306586599005E-2</v>
      </c>
      <c r="W163">
        <f>W$2*EXP(- W$1 * ($B163*_c+'Input spectra'!$Q162))</f>
        <v>1.6165953657263074E-2</v>
      </c>
      <c r="X163">
        <f>X$2*EXP(- X$1 * ($B163*_c+'Input spectra'!$Q162))</f>
        <v>1.5958117630176284E-2</v>
      </c>
      <c r="Y163">
        <f>Y$2*EXP(- Y$1 * ($B163*_c+'Input spectra'!$Q162))</f>
        <v>1.5751789246150054E-2</v>
      </c>
      <c r="Z163">
        <f>Z$2*EXP(- Z$1 * ($B163*_c+'Input spectra'!$Q162))</f>
        <v>1.5546959297950596E-2</v>
      </c>
      <c r="AA163">
        <f>AA$2*EXP(- AA$1 * ($B163*_c+'Input spectra'!$Q162))</f>
        <v>1.5343618630021667E-2</v>
      </c>
      <c r="AB163">
        <f>AB$2*EXP(- AB$1 * ($B163*_c+'Input spectra'!$Q162))</f>
        <v>1.5141758138208752E-2</v>
      </c>
      <c r="AC163">
        <f>AC$2*EXP(- AC$1 * ($B163*_c+'Input spectra'!$Q162))</f>
        <v>1.4941368769484646E-2</v>
      </c>
      <c r="AD163">
        <f>AD$2*EXP(- AD$1 * ($B163*_c+'Input spectra'!$Q162))</f>
        <v>1.4742441521676501E-2</v>
      </c>
      <c r="AE163">
        <f>AE$2*EXP(- AE$1 * ($B163*_c+'Input spectra'!$Q162))</f>
        <v>1.454496744319423E-2</v>
      </c>
      <c r="AF163">
        <f>AF$2*EXP(- AF$1 * ($B163*_c+'Input spectra'!$Q162))</f>
        <v>1.4348937632760345E-2</v>
      </c>
      <c r="AG163">
        <f>AG$2*EXP(- AG$1 * ($B163*_c+'Input spectra'!$Q162))</f>
        <v>1.4154343239141191E-2</v>
      </c>
      <c r="AH163">
        <f>AH$2*EXP(- AH$1 * ($B163*_c+'Input spectra'!$Q162))</f>
        <v>1.3961175460879547E-2</v>
      </c>
      <c r="AI163">
        <f>AI$2*EXP(- AI$1 * ($B163*_c+'Input spectra'!$Q162))</f>
        <v>1.3769425546028634E-2</v>
      </c>
      <c r="AJ163">
        <f>AJ$2*EXP(- AJ$1 * ($B163*_c+'Input spectra'!$Q162))</f>
        <v>1.3579084791887464E-2</v>
      </c>
      <c r="AK163">
        <f>AK$2*EXP(- AK$1 * ($B163*_c+'Input spectra'!$Q162))</f>
        <v>1.3390144544737604E-2</v>
      </c>
      <c r="AL163">
        <f>AL$2*EXP(- AL$1 * ($B163*_c+'Input spectra'!$Q162))</f>
        <v>1.3202596199581255E-2</v>
      </c>
      <c r="AM163">
        <f>AM$2*EXP(- AM$1 * ($B163*_c+'Input spectra'!$Q162))</f>
        <v>1.3016431199880699E-2</v>
      </c>
      <c r="AN163">
        <f>AN$2*EXP(- AN$1 * ($B163*_c+'Input spectra'!$Q162))</f>
        <v>1.2831641037299115E-2</v>
      </c>
      <c r="AO163">
        <f>AO$2*EXP(- AO$1 * ($B163*_c+'Input spectra'!$Q162))</f>
        <v>1.2648217251442705E-2</v>
      </c>
      <c r="AP163">
        <f>AP$2*EXP(- AP$1 * ($B163*_c+'Input spectra'!$Q162))</f>
        <v>1.2466151429604153E-2</v>
      </c>
      <c r="AQ163">
        <f>AQ$2*EXP(- AQ$1 * ($B163*_c+'Input spectra'!$Q162))</f>
        <v>1.2285435206507446E-2</v>
      </c>
      <c r="AR163">
        <f>AR$2*EXP(- AR$1 * ($B163*_c+'Input spectra'!$Q162))</f>
        <v>1.2106060264053982E-2</v>
      </c>
      <c r="AS163">
        <f>AS$2*EXP(- AS$1 * ($B163*_c+'Input spectra'!$Q162))</f>
        <v>1.1928018331069979E-2</v>
      </c>
      <c r="AT163">
        <f>AT$2*EXP(- AT$1 * ($B163*_c+'Input spectra'!$Q162))</f>
        <v>1.1751301183055252E-2</v>
      </c>
      <c r="AU163">
        <f>AU$2*EXP(- AU$1 * ($B163*_c+'Input spectra'!$Q162))</f>
        <v>1.1575900641933206E-2</v>
      </c>
      <c r="AV163">
        <f>AV$2*EXP(- AV$1 * ($B163*_c+'Input spectra'!$Q162))</f>
        <v>1.1401808575802204E-2</v>
      </c>
      <c r="AW163">
        <f>AW$2*EXP(- AW$1 * ($B163*_c+'Input spectra'!$Q162))</f>
        <v>1.0136395699988598E-2</v>
      </c>
      <c r="AX163">
        <f>AX$2*EXP(- AX$1 * ($B163*_c+'Input spectra'!$Q162))</f>
        <v>8.6621071824667748E-3</v>
      </c>
      <c r="AY163">
        <f>AY$2*EXP(- AY$1 * ($B163*_c+'Input spectra'!$Q162))</f>
        <v>7.7982760684892748E-3</v>
      </c>
      <c r="AZ163">
        <f>AZ$2*EXP(- AZ$1 * ($B163*_c+'Input spectra'!$Q162))</f>
        <v>7.1440657919349601E-3</v>
      </c>
      <c r="BA163">
        <f>BA$2*EXP(- BA$1 * ($B163*_c+'Input spectra'!$Q162))</f>
        <v>6.6095717068634921E-3</v>
      </c>
      <c r="BB163">
        <f>BB$2*EXP(- BB$1 * ($B163*_c+'Input spectra'!$Q162))</f>
        <v>6.1558307533474193E-3</v>
      </c>
      <c r="BC163">
        <f>BC$2*EXP(- BC$1 * ($B163*_c+'Input spectra'!$Q162))</f>
        <v>5.7614975152413921E-3</v>
      </c>
      <c r="BD163">
        <f>BD$2*EXP(- BD$1 * ($B163*_c+'Input spectra'!$Q162))</f>
        <v>5.4132676476701148E-3</v>
      </c>
      <c r="BE163">
        <f>BE$2*EXP(- BE$1 * ($B163*_c+'Input spectra'!$Q162))</f>
        <v>5.1021344724473568E-3</v>
      </c>
      <c r="BF163">
        <f>BF$2*EXP(- BF$1 * ($B163*_c+'Input spectra'!$Q162))</f>
        <v>4.8216396934838762E-3</v>
      </c>
      <c r="BG163">
        <f>BG$2*EXP(- BG$1 * ($B163*_c+'Input spectra'!$Q162))</f>
        <v>4.5669522589788895E-3</v>
      </c>
      <c r="BH163">
        <f>BH$2*EXP(- BH$1 * ($B163*_c+'Input spectra'!$Q162))</f>
        <v>4.3343395551858205E-3</v>
      </c>
      <c r="BI163">
        <f>BI$2*EXP(- BI$1 * ($B163*_c+'Input spectra'!$Q162))</f>
        <v>4.1208432243587615E-3</v>
      </c>
      <c r="BJ163">
        <f>BJ$2*EXP(- BJ$1 * ($B163*_c+'Input spectra'!$Q162))</f>
        <v>3.9240698732148707E-3</v>
      </c>
      <c r="BK163">
        <f>BK$2*EXP(- BK$1 * ($B163*_c+'Input spectra'!$Q162))</f>
        <v>3.7420501785016872E-3</v>
      </c>
      <c r="BL163">
        <f>BL$2*EXP(- BL$1 * ($B163*_c+'Input spectra'!$Q162))</f>
        <v>3.5731407008101905E-3</v>
      </c>
      <c r="BM163">
        <f>BM$2*EXP(- BM$1 * ($B163*_c+'Input spectra'!$Q162))</f>
        <v>3.4159534454729613E-3</v>
      </c>
      <c r="BN163">
        <f>BN$2*EXP(- BN$1 * ($B163*_c+'Input spectra'!$Q162))</f>
        <v>3.2693040652842426E-3</v>
      </c>
      <c r="BO163">
        <f>BO$2*EXP(- BO$1 * ($B163*_c+'Input spectra'!$Q162))</f>
        <v>3.1321729527318777E-3</v>
      </c>
      <c r="BP163">
        <f>BP$2*EXP(- BP$1 * ($B163*_c+'Input spectra'!$Q162))</f>
        <v>3.0036754690002123E-3</v>
      </c>
      <c r="BQ163">
        <f>BQ$2*EXP(- BQ$1 * ($B163*_c+'Input spectra'!$Q162))</f>
        <v>2.8830387920944041E-3</v>
      </c>
      <c r="BR163">
        <f>BR$2*EXP(- BR$1 * ($B163*_c+'Input spectra'!$Q162))</f>
        <v>2.7695836530661666E-3</v>
      </c>
      <c r="BS163">
        <f>BS$2*EXP(- BS$1 * ($B163*_c+'Input spectra'!$Q162))</f>
        <v>2.6627097440285732E-3</v>
      </c>
      <c r="BT163">
        <f>BT$2*EXP(- BT$1 * ($B163*_c+'Input spectra'!$Q162))</f>
        <v>2.5618839265958097E-3</v>
      </c>
      <c r="BU163">
        <f>BU$2*EXP(- BU$1 * ($B163*_c+'Input spectra'!$Q162))</f>
        <v>2.4666306055653453E-3</v>
      </c>
      <c r="BV163">
        <f>BV$2*EXP(- BV$1 * ($B163*_c+'Input spectra'!$Q162))</f>
        <v>2.3765237975145481E-3</v>
      </c>
      <c r="BW163">
        <f>BW$2*EXP(- BW$1 * ($B163*_c+'Input spectra'!$Q162))</f>
        <v>2.2911805410734715E-3</v>
      </c>
      <c r="BX163">
        <f>BX$2*EXP(- BX$1 * ($B163*_c+'Input spectra'!$Q162))</f>
        <v>2.210255380125755E-3</v>
      </c>
      <c r="BY163">
        <f>BY$2*EXP(- BY$1 * ($B163*_c+'Input spectra'!$Q162))</f>
        <v>2.133435713043314E-3</v>
      </c>
      <c r="BZ163">
        <f>BZ$2*EXP(- BZ$1 * ($B163*_c+'Input spectra'!$Q162))</f>
        <v>2.0604378469452228E-3</v>
      </c>
      <c r="CA163">
        <f>CA$2*EXP(- CA$1 * ($B163*_c+'Input spectra'!$Q162))</f>
        <v>1.991003630426199E-3</v>
      </c>
      <c r="CB163">
        <f>CB$2*EXP(- CB$1 * ($B163*_c+'Input spectra'!$Q162))</f>
        <v>1.9248975643642271E-3</v>
      </c>
      <c r="CC163">
        <f>CC$2*EXP(- CC$1 * ($B163*_c+'Input spectra'!$Q162))</f>
        <v>1.8619043104923258E-3</v>
      </c>
      <c r="CD163">
        <f>CD$2*EXP(- CD$1 * ($B163*_c+'Input spectra'!$Q162))</f>
        <v>1.8018265329721025E-3</v>
      </c>
      <c r="CE163">
        <f>CE$2*EXP(- CE$1 * ($B163*_c+'Input spectra'!$Q162))</f>
        <v>1.7444830203637188E-3</v>
      </c>
      <c r="CF163">
        <f>CF$2*EXP(- CF$1 * ($B163*_c+'Input spectra'!$Q162))</f>
        <v>1.6897070449691785E-3</v>
      </c>
      <c r="CG163">
        <f>CG$2*EXP(- CG$1 * ($B163*_c+'Input spectra'!$Q162))</f>
        <v>1.6373449241377962E-3</v>
      </c>
      <c r="CH163">
        <f>CH$2*EXP(- CH$1 * ($B163*_c+'Input spectra'!$Q162))</f>
        <v>1.5872547542135707E-3</v>
      </c>
      <c r="CI163">
        <f>CI$2*EXP(- CI$1 * ($B163*_c+'Input spectra'!$Q162))</f>
        <v>1.5393052927114615E-3</v>
      </c>
      <c r="CJ163">
        <f>CJ$2*EXP(- CJ$1 * ($B163*_c+'Input spectra'!$Q162))</f>
        <v>1.4933749682885626E-3</v>
      </c>
      <c r="CK163">
        <f>CK$2*EXP(- CK$1 * ($B163*_c+'Input spectra'!$Q162))</f>
        <v>1.449351001322093E-3</v>
      </c>
      <c r="CL163">
        <f>CL$2*EXP(- CL$1 * ($B163*_c+'Input spectra'!$Q162))</f>
        <v>1.4071286205691003E-3</v>
      </c>
      <c r="CM163">
        <f>CM$2*EXP(- CM$1 * ($B163*_c+'Input spectra'!$Q162))</f>
        <v>1.3666103635792393E-3</v>
      </c>
      <c r="CN163">
        <f>CN$2*EXP(- CN$1 * ($B163*_c+'Input spectra'!$Q162))</f>
        <v>1.3277054503528806E-3</v>
      </c>
      <c r="CO163">
        <f>CO$2*EXP(- CO$1 * ($B163*_c+'Input spectra'!$Q162))</f>
        <v>1.2903292212536042E-3</v>
      </c>
      <c r="CP163">
        <f>CP$2*EXP(- CP$1 * ($B163*_c+'Input spectra'!$Q162))</f>
        <v>1.2544026314533845E-3</v>
      </c>
      <c r="CQ163">
        <f>CQ$2*EXP(- CQ$1 * ($B163*_c+'Input spectra'!$Q162))</f>
        <v>8.0767754289966839E-4</v>
      </c>
      <c r="CR163">
        <f>CR$2*EXP(- CR$1 * ($B163*_c+'Input spectra'!$Q162))</f>
        <v>5.2462964500628458E-4</v>
      </c>
      <c r="CS163">
        <f>CS$2*EXP(- CS$1 * ($B163*_c+'Input spectra'!$Q162))</f>
        <v>3.6334733560793627E-4</v>
      </c>
      <c r="CT163">
        <f>CT$2*EXP(- CT$1 * ($B163*_c+'Input spectra'!$Q162))</f>
        <v>2.5278050267772467E-4</v>
      </c>
      <c r="CU163">
        <f>CU$2*EXP(- CU$1 * ($B163*_c+'Input spectra'!$Q162))</f>
        <v>1.7261025457455432E-4</v>
      </c>
      <c r="CV163">
        <f>CV$2*EXP(- CV$1 * ($B163*_c+'Input spectra'!$Q162))</f>
        <v>1.1347198866428939E-4</v>
      </c>
      <c r="CW163">
        <f>CW$2*EXP(- CW$1 * ($B163*_c+'Input spectra'!$Q162))</f>
        <v>7.0080729623025944E-5</v>
      </c>
      <c r="CX163">
        <f>CX$2*EXP(- CX$1 * ($B163*_c+'Input spectra'!$Q162))</f>
        <v>3.9081793611708428E-5</v>
      </c>
      <c r="CY163">
        <f>CY$2*EXP(- CY$1 * ($B163*_c+'Input spectra'!$Q162))</f>
        <v>1.8173651904595773E-5</v>
      </c>
      <c r="CZ163">
        <f>CZ$2*EXP(- CZ$1 * ($B163*_c+'Input spectra'!$Q162))</f>
        <v>5.6873403011115518E-6</v>
      </c>
      <c r="DA163">
        <f>DA$2*EXP(- DA$1 * ($B163*_c+'Input spectra'!$Q162))</f>
        <v>3.6128787361426669E-7</v>
      </c>
      <c r="DB163">
        <f>DB$2*EXP(- DB$1 * ($B163*_c+'Input spectra'!$Q162))</f>
        <v>0</v>
      </c>
      <c r="DC163">
        <f>DC$2*EXP(- DC$1 * ($B163*_c+'Input spectra'!$Q162))</f>
        <v>0</v>
      </c>
      <c r="DD163">
        <f>DD$2*EXP(- DD$1 * ($B163*_c+'Input spectra'!$Q162))</f>
        <v>0</v>
      </c>
      <c r="DE163">
        <f>DE$2*EXP(- DE$1 * ($B163*_c+'Input spectra'!$Q162))</f>
        <v>0</v>
      </c>
      <c r="DF163">
        <f>DF$2*EXP(- DF$1 * ($B163*_c+'Input spectra'!$Q162))</f>
        <v>0</v>
      </c>
      <c r="DG163">
        <f>DG$2*EXP(- DG$1 * ($B163*_c+'Input spectra'!$Q162))</f>
        <v>0</v>
      </c>
      <c r="DH163">
        <f>DH$2*EXP(- DH$1 * ($B163*_c+'Input spectra'!$Q162))</f>
        <v>0</v>
      </c>
      <c r="DI163">
        <f>DI$2*EXP(- DI$1 * ($B163*_c+'Input spectra'!$Q162))</f>
        <v>0</v>
      </c>
      <c r="DJ163">
        <f>DJ$2*EXP(- DJ$1 * ($B163*_c+'Input spectra'!$Q162))</f>
        <v>0</v>
      </c>
      <c r="DK163">
        <f>DK$2*EXP(- DK$1 * ($B163*_c+'Input spectra'!$Q162))</f>
        <v>0</v>
      </c>
      <c r="DL163">
        <f>DL$2*EXP(- DL$1 * ($B163*_c+'Input spectra'!$Q162))</f>
        <v>0</v>
      </c>
      <c r="DM163">
        <f>DM$2*EXP(- DM$1 * ($B163*_c+'Input spectra'!$Q162))</f>
        <v>0</v>
      </c>
      <c r="DN163">
        <f>DN$2*EXP(- DN$1 * ($B163*_c+'Input spectra'!$Q162))</f>
        <v>0</v>
      </c>
      <c r="DO163">
        <f>DO$2*EXP(- DO$1 * ($B163*_c+'Input spectra'!$Q162))</f>
        <v>0</v>
      </c>
      <c r="DP163">
        <f>DP$2*EXP(- DP$1 * ($B163*_c+'Input spectra'!$Q162))</f>
        <v>0</v>
      </c>
      <c r="DQ163">
        <f>DQ$2*EXP(- DQ$1 * ($B163*_c+'Input spectra'!$Q162))</f>
        <v>0</v>
      </c>
      <c r="DR163">
        <f>DR$2*EXP(- DR$1 * ($B163*_c+'Input spectra'!$Q162))</f>
        <v>0</v>
      </c>
      <c r="DS163">
        <f>DS$2*EXP(- DS$1 * ($B163*_c+'Input spectra'!$Q162))</f>
        <v>0</v>
      </c>
      <c r="DT163">
        <f>DT$2*EXP(- DT$1 * ($B163*_c+'Input spectra'!$Q162))</f>
        <v>0</v>
      </c>
      <c r="DU163">
        <f>DU$2*EXP(- DU$1 * ($B163*_c+'Input spectra'!$Q162))</f>
        <v>0</v>
      </c>
      <c r="DV163">
        <f>DV$2*EXP(- DV$1 * ($B163*_c+'Input spectra'!$Q162))</f>
        <v>0</v>
      </c>
      <c r="DW163">
        <f>DW$2*EXP(- DW$1 * ($B163*_c+'Input spectra'!$Q162))</f>
        <v>0</v>
      </c>
      <c r="DX163">
        <f>DX$2*EXP(- DX$1 * ($B163*_c+'Input spectra'!$Q162))</f>
        <v>0</v>
      </c>
      <c r="DY163">
        <f>DY$2*EXP(- DY$1 * ($B163*_c+'Input spectra'!$Q162))</f>
        <v>0</v>
      </c>
      <c r="DZ163">
        <f>DZ$2*EXP(- DZ$1 * ($B163*_c+'Input spectra'!$Q162))</f>
        <v>0</v>
      </c>
      <c r="EA163">
        <f>EA$2*EXP(- EA$1 * ($B163*_c+'Input spectra'!$Q162))</f>
        <v>0</v>
      </c>
      <c r="EB163">
        <f>EB$2*EXP(- EB$1 * ($B163*_c+'Input spectra'!$Q162))</f>
        <v>0</v>
      </c>
      <c r="EC163">
        <f>EC$2*EXP(- EC$1 * ($B163*_c+'Input spectra'!$Q162))</f>
        <v>0</v>
      </c>
      <c r="ED163">
        <f>ED$2*EXP(- ED$1 * ($B163*_c+'Input spectra'!$Q162))</f>
        <v>0</v>
      </c>
      <c r="EE163">
        <f>EE$2*EXP(- EE$1 * ($B163*_c+'Input spectra'!$Q162))</f>
        <v>0</v>
      </c>
      <c r="EF163">
        <f>EF$2*EXP(- EF$1 * ($B163*_c+'Input spectra'!$Q162))</f>
        <v>0</v>
      </c>
      <c r="EG163">
        <f>EG$2*EXP(- EG$1 * ($B163*_c+'Input spectra'!$Q162))</f>
        <v>0</v>
      </c>
      <c r="EH163">
        <f>EH$2*EXP(- EH$1 * ($B163*_c+'Input spectra'!$Q162))</f>
        <v>0</v>
      </c>
      <c r="EI163">
        <f>EI$2*EXP(- EI$1 * ($B163*_c+'Input spectra'!$Q162))</f>
        <v>0</v>
      </c>
      <c r="EJ163">
        <f>EJ$2*EXP(- EJ$1 * ($B163*_c+'Input spectra'!$Q162))</f>
        <v>0</v>
      </c>
      <c r="EK163">
        <f>EK$2*EXP(- EK$1 * ($B163*_c+'Input spectra'!$Q162))</f>
        <v>0</v>
      </c>
      <c r="EL163">
        <f>EL$2*EXP(- EL$1 * ($B163*_c+'Input spectra'!$Q162))</f>
        <v>0</v>
      </c>
      <c r="EM163">
        <f>EM$2*EXP(- EM$1 * ($B163*_c+'Input spectra'!$Q162))</f>
        <v>0</v>
      </c>
      <c r="EN163">
        <f>EN$2*EXP(- EN$1 * ($B163*_c+'Input spectra'!$Q162))</f>
        <v>0</v>
      </c>
      <c r="EO163">
        <f>EO$2*EXP(- EO$1 * ($B163*_c+'Input spectra'!$Q162))</f>
        <v>0</v>
      </c>
      <c r="EP163">
        <f>EP$2*EXP(- EP$1 * ($B163*_c+'Input spectra'!$Q162))</f>
        <v>0</v>
      </c>
      <c r="EQ163">
        <f>EQ$2*EXP(- EQ$1 * ($B163*_c+'Input spectra'!$Q162))</f>
        <v>0</v>
      </c>
      <c r="ER163">
        <f>ER$2*EXP(- ER$1 * ($B163*_c+'Input spectra'!$Q162))</f>
        <v>0</v>
      </c>
      <c r="ES163">
        <f>ES$2*EXP(- ES$1 * ($B163*_c+'Input spectra'!$Q162))</f>
        <v>0</v>
      </c>
      <c r="ET163">
        <f>ET$2*EXP(- ET$1 * ($B163*_c+'Input spectra'!$Q162))</f>
        <v>0</v>
      </c>
      <c r="EU163">
        <f>EU$2*EXP(- EU$1 * ($B163*_c+'Input spectra'!$Q162))</f>
        <v>0</v>
      </c>
      <c r="EV163">
        <f>EV$2*EXP(- EV$1 * ($B163*_c+'Input spectra'!$Q162))</f>
        <v>0</v>
      </c>
      <c r="EW163">
        <f>EW$2*EXP(- EW$1 * ($B163*_c+'Input spectra'!$Q162))</f>
        <v>0</v>
      </c>
      <c r="EY163">
        <f t="shared" si="2"/>
        <v>0.88276133203449292</v>
      </c>
      <c r="FB163">
        <f>(1-EXP(-(B163*_c+'Input spectra'!$Q162)*_t))/2</f>
        <v>1.0828819759805652E-2</v>
      </c>
      <c r="FC163">
        <f>LN(1-FB163)/(-(B163*_c+'Input spectra'!$Q162))</f>
        <v>0.24863155181269536</v>
      </c>
    </row>
    <row r="164" spans="1:159" x14ac:dyDescent="0.25">
      <c r="A164">
        <v>1085</v>
      </c>
      <c r="B164">
        <f>'Input spectra'!B163</f>
        <v>0</v>
      </c>
      <c r="C164">
        <f>C$2*EXP(- C$1 * ($B164*_c+'Input spectra'!$Q163))</f>
        <v>2.0653927966864227E-2</v>
      </c>
      <c r="D164">
        <f>D$2*EXP(- D$1 * ($B164*_c+'Input spectra'!$Q163))</f>
        <v>2.0414030680619293E-2</v>
      </c>
      <c r="E164">
        <f>E$2*EXP(- E$1 * ($B164*_c+'Input spectra'!$Q163))</f>
        <v>2.0175833969637551E-2</v>
      </c>
      <c r="F164">
        <f>F$2*EXP(- F$1 * ($B164*_c+'Input spectra'!$Q163))</f>
        <v>1.9939327559604654E-2</v>
      </c>
      <c r="G164">
        <f>G$2*EXP(- G$1 * ($B164*_c+'Input spectra'!$Q163))</f>
        <v>1.9704501233495687E-2</v>
      </c>
      <c r="H164">
        <f>H$2*EXP(- H$1 * ($B164*_c+'Input spectra'!$Q163))</f>
        <v>1.9471344831270804E-2</v>
      </c>
      <c r="I164">
        <f>I$2*EXP(- I$1 * ($B164*_c+'Input spectra'!$Q163))</f>
        <v>1.923984824957245E-2</v>
      </c>
      <c r="J164">
        <f>J$2*EXP(- J$1 * ($B164*_c+'Input spectra'!$Q163))</f>
        <v>1.901000144142409E-2</v>
      </c>
      <c r="K164">
        <f>K$2*EXP(- K$1 * ($B164*_c+'Input spectra'!$Q163))</f>
        <v>1.8781794415930558E-2</v>
      </c>
      <c r="L164">
        <f>L$2*EXP(- L$1 * ($B164*_c+'Input spectra'!$Q163))</f>
        <v>1.8555217237979885E-2</v>
      </c>
      <c r="M164">
        <f>M$2*EXP(- M$1 * ($B164*_c+'Input spectra'!$Q163))</f>
        <v>1.8330260027946698E-2</v>
      </c>
      <c r="N164">
        <f>N$2*EXP(- N$1 * ($B164*_c+'Input spectra'!$Q163))</f>
        <v>1.8106912961397121E-2</v>
      </c>
      <c r="O164">
        <f>O$2*EXP(- O$1 * ($B164*_c+'Input spectra'!$Q163))</f>
        <v>1.7885166268795237E-2</v>
      </c>
      <c r="P164">
        <f>P$2*EXP(- P$1 * ($B164*_c+'Input spectra'!$Q163))</f>
        <v>1.7665010235211005E-2</v>
      </c>
      <c r="Q164">
        <f>Q$2*EXP(- Q$1 * ($B164*_c+'Input spectra'!$Q163))</f>
        <v>1.7446435200029711E-2</v>
      </c>
      <c r="R164">
        <f>R$2*EXP(- R$1 * ($B164*_c+'Input spectra'!$Q163))</f>
        <v>1.7229431556662934E-2</v>
      </c>
      <c r="S164">
        <f>S$2*EXP(- S$1 * ($B164*_c+'Input spectra'!$Q163))</f>
        <v>1.7013989752260955E-2</v>
      </c>
      <c r="T164">
        <f>T$2*EXP(- T$1 * ($B164*_c+'Input spectra'!$Q163))</f>
        <v>1.6800100287426671E-2</v>
      </c>
      <c r="U164">
        <f>U$2*EXP(- U$1 * ($B164*_c+'Input spectra'!$Q163))</f>
        <v>1.6587753715930999E-2</v>
      </c>
      <c r="V164">
        <f>V$2*EXP(- V$1 * ($B164*_c+'Input spectra'!$Q163))</f>
        <v>1.6376940644429728E-2</v>
      </c>
      <c r="W164">
        <f>W$2*EXP(- W$1 * ($B164*_c+'Input spectra'!$Q163))</f>
        <v>1.6167651732181806E-2</v>
      </c>
      <c r="X164">
        <f>X$2*EXP(- X$1 * ($B164*_c+'Input spectra'!$Q163))</f>
        <v>1.5959877690769141E-2</v>
      </c>
      <c r="Y164">
        <f>Y$2*EXP(- Y$1 * ($B164*_c+'Input spectra'!$Q163))</f>
        <v>1.5753609283817773E-2</v>
      </c>
      <c r="Z164">
        <f>Z$2*EXP(- Z$1 * ($B164*_c+'Input spectra'!$Q163))</f>
        <v>1.5548837326720539E-2</v>
      </c>
      <c r="AA164">
        <f>AA$2*EXP(- AA$1 * ($B164*_c+'Input spectra'!$Q163))</f>
        <v>1.5345552686361143E-2</v>
      </c>
      <c r="AB164">
        <f>AB$2*EXP(- AB$1 * ($B164*_c+'Input spectra'!$Q163))</f>
        <v>1.5143746280839662E-2</v>
      </c>
      <c r="AC164">
        <f>AC$2*EXP(- AC$1 * ($B164*_c+'Input spectra'!$Q163))</f>
        <v>1.4943409079199428E-2</v>
      </c>
      <c r="AD164">
        <f>AD$2*EXP(- AD$1 * ($B164*_c+'Input spectra'!$Q163))</f>
        <v>1.4744532101155389E-2</v>
      </c>
      <c r="AE164">
        <f>AE$2*EXP(- AE$1 * ($B164*_c+'Input spectra'!$Q163))</f>
        <v>1.4547106416823798E-2</v>
      </c>
      <c r="AF164">
        <f>AF$2*EXP(- AF$1 * ($B164*_c+'Input spectra'!$Q163))</f>
        <v>1.4351123146453343E-2</v>
      </c>
      <c r="AG164">
        <f>AG$2*EXP(- AG$1 * ($B164*_c+'Input spectra'!$Q163))</f>
        <v>1.4156573460157647E-2</v>
      </c>
      <c r="AH164">
        <f>AH$2*EXP(- AH$1 * ($B164*_c+'Input spectra'!$Q163))</f>
        <v>1.3963448577649147E-2</v>
      </c>
      <c r="AI164">
        <f>AI$2*EXP(- AI$1 * ($B164*_c+'Input spectra'!$Q163))</f>
        <v>1.3771739767974356E-2</v>
      </c>
      <c r="AJ164">
        <f>AJ$2*EXP(- AJ$1 * ($B164*_c+'Input spectra'!$Q163))</f>
        <v>1.358143834925047E-2</v>
      </c>
      <c r="AK164">
        <f>AK$2*EXP(- AK$1 * ($B164*_c+'Input spectra'!$Q163))</f>
        <v>1.339253568840337E-2</v>
      </c>
      <c r="AL164">
        <f>AL$2*EXP(- AL$1 * ($B164*_c+'Input spectra'!$Q163))</f>
        <v>1.3205023200906937E-2</v>
      </c>
      <c r="AM164">
        <f>AM$2*EXP(- AM$1 * ($B164*_c+'Input spectra'!$Q163))</f>
        <v>1.3018892350523734E-2</v>
      </c>
      <c r="AN164">
        <f>AN$2*EXP(- AN$1 * ($B164*_c+'Input spectra'!$Q163))</f>
        <v>1.2834134649047035E-2</v>
      </c>
      <c r="AO164">
        <f>AO$2*EXP(- AO$1 * ($B164*_c+'Input spectra'!$Q163))</f>
        <v>1.2650741656044164E-2</v>
      </c>
      <c r="AP164">
        <f>AP$2*EXP(- AP$1 * ($B164*_c+'Input spectra'!$Q163))</f>
        <v>1.2468704978601163E-2</v>
      </c>
      <c r="AQ164">
        <f>AQ$2*EXP(- AQ$1 * ($B164*_c+'Input spectra'!$Q163))</f>
        <v>1.22880162710688E-2</v>
      </c>
      <c r="AR164">
        <f>AR$2*EXP(- AR$1 * ($B164*_c+'Input spectra'!$Q163))</f>
        <v>1.210866723480988E-2</v>
      </c>
      <c r="AS164">
        <f>AS$2*EXP(- AS$1 * ($B164*_c+'Input spectra'!$Q163))</f>
        <v>1.1930649617947819E-2</v>
      </c>
      <c r="AT164">
        <f>AT$2*EXP(- AT$1 * ($B164*_c+'Input spectra'!$Q163))</f>
        <v>1.1753955215116605E-2</v>
      </c>
      <c r="AU164">
        <f>AU$2*EXP(- AU$1 * ($B164*_c+'Input spectra'!$Q163))</f>
        <v>1.1578575867211964E-2</v>
      </c>
      <c r="AV164">
        <f>AV$2*EXP(- AV$1 * ($B164*_c+'Input spectra'!$Q163))</f>
        <v>1.1404503461143857E-2</v>
      </c>
      <c r="AW164">
        <f>AW$2*EXP(- AW$1 * ($B164*_c+'Input spectra'!$Q163))</f>
        <v>1.0138844743837949E-2</v>
      </c>
      <c r="AX164">
        <f>AX$2*EXP(- AX$1 * ($B164*_c+'Input spectra'!$Q163))</f>
        <v>8.6642455272185597E-3</v>
      </c>
      <c r="AY164">
        <f>AY$2*EXP(- AY$1 * ($B164*_c+'Input spectra'!$Q163))</f>
        <v>7.8002421308882323E-3</v>
      </c>
      <c r="AZ164">
        <f>AZ$2*EXP(- AZ$1 * ($B164*_c+'Input spectra'!$Q163))</f>
        <v>7.1459044463978915E-3</v>
      </c>
      <c r="BA164">
        <f>BA$2*EXP(- BA$1 * ($B164*_c+'Input spectra'!$Q163))</f>
        <v>6.6113075203492293E-3</v>
      </c>
      <c r="BB164">
        <f>BB$2*EXP(- BB$1 * ($B164*_c+'Input spectra'!$Q163))</f>
        <v>6.1574797422112287E-3</v>
      </c>
      <c r="BC164">
        <f>BC$2*EXP(- BC$1 * ($B164*_c+'Input spectra'!$Q163))</f>
        <v>5.7630711384011272E-3</v>
      </c>
      <c r="BD164">
        <f>BD$2*EXP(- BD$1 * ($B164*_c+'Input spectra'!$Q163))</f>
        <v>5.4147745965726982E-3</v>
      </c>
      <c r="BE164">
        <f>BE$2*EXP(- BE$1 * ($B164*_c+'Input spectra'!$Q163))</f>
        <v>5.1035816104803063E-3</v>
      </c>
      <c r="BF164">
        <f>BF$2*EXP(- BF$1 * ($B164*_c+'Input spectra'!$Q163))</f>
        <v>4.8230326029207347E-3</v>
      </c>
      <c r="BG164">
        <f>BG$2*EXP(- BG$1 * ($B164*_c+'Input spectra'!$Q163))</f>
        <v>4.5682955839150162E-3</v>
      </c>
      <c r="BH164">
        <f>BH$2*EXP(- BH$1 * ($B164*_c+'Input spectra'!$Q163))</f>
        <v>4.335637228893117E-3</v>
      </c>
      <c r="BI164">
        <f>BI$2*EXP(- BI$1 * ($B164*_c+'Input spectra'!$Q163))</f>
        <v>4.1220986267302244E-3</v>
      </c>
      <c r="BJ164">
        <f>BJ$2*EXP(- BJ$1 * ($B164*_c+'Input spectra'!$Q163))</f>
        <v>3.9252859436857829E-3</v>
      </c>
      <c r="BK164">
        <f>BK$2*EXP(- BK$1 * ($B164*_c+'Input spectra'!$Q163))</f>
        <v>3.7432294994064422E-3</v>
      </c>
      <c r="BL164">
        <f>BL$2*EXP(- BL$1 * ($B164*_c+'Input spectra'!$Q163))</f>
        <v>3.5742855604179598E-3</v>
      </c>
      <c r="BM164">
        <f>BM$2*EXP(- BM$1 * ($B164*_c+'Input spectra'!$Q163))</f>
        <v>3.4170658866436274E-3</v>
      </c>
      <c r="BN164">
        <f>BN$2*EXP(- BN$1 * ($B164*_c+'Input spectra'!$Q163))</f>
        <v>3.2703859236932718E-3</v>
      </c>
      <c r="BO164">
        <f>BO$2*EXP(- BO$1 * ($B164*_c+'Input spectra'!$Q163))</f>
        <v>3.1332258873645823E-3</v>
      </c>
      <c r="BP164">
        <f>BP$2*EXP(- BP$1 * ($B164*_c+'Input spectra'!$Q163))</f>
        <v>3.0047009868085536E-3</v>
      </c>
      <c r="BQ164">
        <f>BQ$2*EXP(- BQ$1 * ($B164*_c+'Input spectra'!$Q163))</f>
        <v>2.884038268172664E-3</v>
      </c>
      <c r="BR164">
        <f>BR$2*EXP(- BR$1 * ($B164*_c+'Input spectra'!$Q163))</f>
        <v>2.7705583473360313E-3</v>
      </c>
      <c r="BS164">
        <f>BS$2*EXP(- BS$1 * ($B164*_c+'Input spectra'!$Q163))</f>
        <v>2.6636608151694571E-3</v>
      </c>
      <c r="BT164">
        <f>BT$2*EXP(- BT$1 * ($B164*_c+'Input spectra'!$Q163))</f>
        <v>2.5628124437754793E-3</v>
      </c>
      <c r="BU164">
        <f>BU$2*EXP(- BU$1 * ($B164*_c+'Input spectra'!$Q163))</f>
        <v>2.467537558395308E-3</v>
      </c>
      <c r="BV164">
        <f>BV$2*EXP(- BV$1 * ($B164*_c+'Input spectra'!$Q163))</f>
        <v>2.3774101045589031E-3</v>
      </c>
      <c r="BW164">
        <f>BW$2*EXP(- BW$1 * ($B164*_c+'Input spectra'!$Q163))</f>
        <v>2.2920470571686493E-3</v>
      </c>
      <c r="BX164">
        <f>BX$2*EXP(- BX$1 * ($B164*_c+'Input spectra'!$Q163))</f>
        <v>2.211102902714852E-3</v>
      </c>
      <c r="BY164">
        <f>BY$2*EXP(- BY$1 * ($B164*_c+'Input spectra'!$Q163))</f>
        <v>2.1342649876877704E-3</v>
      </c>
      <c r="BZ164">
        <f>BZ$2*EXP(- BZ$1 * ($B164*_c+'Input spectra'!$Q163))</f>
        <v>2.0612495721450039E-3</v>
      </c>
      <c r="CA164">
        <f>CA$2*EXP(- CA$1 * ($B164*_c+'Input spectra'!$Q163))</f>
        <v>1.9917984618550428E-3</v>
      </c>
      <c r="CB164">
        <f>CB$2*EXP(- CB$1 * ($B164*_c+'Input spectra'!$Q163))</f>
        <v>1.925676118607189E-3</v>
      </c>
      <c r="CC164">
        <f>CC$2*EXP(- CC$1 * ($B164*_c+'Input spectra'!$Q163))</f>
        <v>1.8626671683575292E-3</v>
      </c>
      <c r="CD164">
        <f>CD$2*EXP(- CD$1 * ($B164*_c+'Input spectra'!$Q163))</f>
        <v>1.8025742424363496E-3</v>
      </c>
      <c r="CE164">
        <f>CE$2*EXP(- CE$1 * ($B164*_c+'Input spectra'!$Q163))</f>
        <v>1.7452160992017603E-3</v>
      </c>
      <c r="CF164">
        <f>CF$2*EXP(- CF$1 * ($B164*_c+'Input spectra'!$Q163))</f>
        <v>1.6904259831084473E-3</v>
      </c>
      <c r="CG164">
        <f>CG$2*EXP(- CG$1 * ($B164*_c+'Input spectra'!$Q163))</f>
        <v>1.638050185773879E-3</v>
      </c>
      <c r="CH164">
        <f>CH$2*EXP(- CH$1 * ($B164*_c+'Input spectra'!$Q163))</f>
        <v>1.5879467797163427E-3</v>
      </c>
      <c r="CI164">
        <f>CI$2*EXP(- CI$1 * ($B164*_c+'Input spectra'!$Q163))</f>
        <v>1.5399845003473865E-3</v>
      </c>
      <c r="CJ164">
        <f>CJ$2*EXP(- CJ$1 * ($B164*_c+'Input spectra'!$Q163))</f>
        <v>1.4940417557809771E-3</v>
      </c>
      <c r="CK164">
        <f>CK$2*EXP(- CK$1 * ($B164*_c+'Input spectra'!$Q163))</f>
        <v>1.4500057472682428E-3</v>
      </c>
      <c r="CL164">
        <f>CL$2*EXP(- CL$1 * ($B164*_c+'Input spectra'!$Q163))</f>
        <v>1.4077716857301154E-3</v>
      </c>
      <c r="CM164">
        <f>CM$2*EXP(- CM$1 * ($B164*_c+'Input spectra'!$Q163))</f>
        <v>1.367242092057073E-3</v>
      </c>
      <c r="CN164">
        <f>CN$2*EXP(- CN$1 * ($B164*_c+'Input spectra'!$Q163))</f>
        <v>1.3283261706664047E-3</v>
      </c>
      <c r="CO164">
        <f>CO$2*EXP(- CO$1 * ($B164*_c+'Input spectra'!$Q163))</f>
        <v>1.290939247324496E-3</v>
      </c>
      <c r="CP164">
        <f>CP$2*EXP(- CP$1 * ($B164*_c+'Input spectra'!$Q163))</f>
        <v>1.2550022635111106E-3</v>
      </c>
      <c r="CQ164">
        <f>CQ$2*EXP(- CQ$1 * ($B164*_c+'Input spectra'!$Q163))</f>
        <v>8.0806787428235115E-4</v>
      </c>
      <c r="CR164">
        <f>CR$2*EXP(- CR$1 * ($B164*_c+'Input spectra'!$Q163))</f>
        <v>5.2488594261337809E-4</v>
      </c>
      <c r="CS164">
        <f>CS$2*EXP(- CS$1 * ($B164*_c+'Input spectra'!$Q163))</f>
        <v>3.6352675102106102E-4</v>
      </c>
      <c r="CT164">
        <f>CT$2*EXP(- CT$1 * ($B164*_c+'Input spectra'!$Q163))</f>
        <v>2.5290665005771068E-4</v>
      </c>
      <c r="CU164">
        <f>CU$2*EXP(- CU$1 * ($B164*_c+'Input spectra'!$Q163))</f>
        <v>1.7269730081590447E-4</v>
      </c>
      <c r="CV164">
        <f>CV$2*EXP(- CV$1 * ($B164*_c+'Input spectra'!$Q163))</f>
        <v>1.135298080852286E-4</v>
      </c>
      <c r="CW164">
        <f>CW$2*EXP(- CW$1 * ($B164*_c+'Input spectra'!$Q163))</f>
        <v>7.011680735005838E-5</v>
      </c>
      <c r="CX164">
        <f>CX$2*EXP(- CX$1 * ($B164*_c+'Input spectra'!$Q163))</f>
        <v>3.9102118365807891E-5</v>
      </c>
      <c r="CY164">
        <f>CY$2*EXP(- CY$1 * ($B164*_c+'Input spectra'!$Q163))</f>
        <v>1.8183198729652927E-5</v>
      </c>
      <c r="CZ164">
        <f>CZ$2*EXP(- CZ$1 * ($B164*_c+'Input spectra'!$Q163))</f>
        <v>5.6903578095146423E-6</v>
      </c>
      <c r="DA164">
        <f>DA$2*EXP(- DA$1 * ($B164*_c+'Input spectra'!$Q163))</f>
        <v>3.6148145901271177E-7</v>
      </c>
      <c r="DB164">
        <f>DB$2*EXP(- DB$1 * ($B164*_c+'Input spectra'!$Q163))</f>
        <v>0</v>
      </c>
      <c r="DC164">
        <f>DC$2*EXP(- DC$1 * ($B164*_c+'Input spectra'!$Q163))</f>
        <v>0</v>
      </c>
      <c r="DD164">
        <f>DD$2*EXP(- DD$1 * ($B164*_c+'Input spectra'!$Q163))</f>
        <v>0</v>
      </c>
      <c r="DE164">
        <f>DE$2*EXP(- DE$1 * ($B164*_c+'Input spectra'!$Q163))</f>
        <v>0</v>
      </c>
      <c r="DF164">
        <f>DF$2*EXP(- DF$1 * ($B164*_c+'Input spectra'!$Q163))</f>
        <v>0</v>
      </c>
      <c r="DG164">
        <f>DG$2*EXP(- DG$1 * ($B164*_c+'Input spectra'!$Q163))</f>
        <v>0</v>
      </c>
      <c r="DH164">
        <f>DH$2*EXP(- DH$1 * ($B164*_c+'Input spectra'!$Q163))</f>
        <v>0</v>
      </c>
      <c r="DI164">
        <f>DI$2*EXP(- DI$1 * ($B164*_c+'Input spectra'!$Q163))</f>
        <v>0</v>
      </c>
      <c r="DJ164">
        <f>DJ$2*EXP(- DJ$1 * ($B164*_c+'Input spectra'!$Q163))</f>
        <v>0</v>
      </c>
      <c r="DK164">
        <f>DK$2*EXP(- DK$1 * ($B164*_c+'Input spectra'!$Q163))</f>
        <v>0</v>
      </c>
      <c r="DL164">
        <f>DL$2*EXP(- DL$1 * ($B164*_c+'Input spectra'!$Q163))</f>
        <v>0</v>
      </c>
      <c r="DM164">
        <f>DM$2*EXP(- DM$1 * ($B164*_c+'Input spectra'!$Q163))</f>
        <v>0</v>
      </c>
      <c r="DN164">
        <f>DN$2*EXP(- DN$1 * ($B164*_c+'Input spectra'!$Q163))</f>
        <v>0</v>
      </c>
      <c r="DO164">
        <f>DO$2*EXP(- DO$1 * ($B164*_c+'Input spectra'!$Q163))</f>
        <v>0</v>
      </c>
      <c r="DP164">
        <f>DP$2*EXP(- DP$1 * ($B164*_c+'Input spectra'!$Q163))</f>
        <v>0</v>
      </c>
      <c r="DQ164">
        <f>DQ$2*EXP(- DQ$1 * ($B164*_c+'Input spectra'!$Q163))</f>
        <v>0</v>
      </c>
      <c r="DR164">
        <f>DR$2*EXP(- DR$1 * ($B164*_c+'Input spectra'!$Q163))</f>
        <v>0</v>
      </c>
      <c r="DS164">
        <f>DS$2*EXP(- DS$1 * ($B164*_c+'Input spectra'!$Q163))</f>
        <v>0</v>
      </c>
      <c r="DT164">
        <f>DT$2*EXP(- DT$1 * ($B164*_c+'Input spectra'!$Q163))</f>
        <v>0</v>
      </c>
      <c r="DU164">
        <f>DU$2*EXP(- DU$1 * ($B164*_c+'Input spectra'!$Q163))</f>
        <v>0</v>
      </c>
      <c r="DV164">
        <f>DV$2*EXP(- DV$1 * ($B164*_c+'Input spectra'!$Q163))</f>
        <v>0</v>
      </c>
      <c r="DW164">
        <f>DW$2*EXP(- DW$1 * ($B164*_c+'Input spectra'!$Q163))</f>
        <v>0</v>
      </c>
      <c r="DX164">
        <f>DX$2*EXP(- DX$1 * ($B164*_c+'Input spectra'!$Q163))</f>
        <v>0</v>
      </c>
      <c r="DY164">
        <f>DY$2*EXP(- DY$1 * ($B164*_c+'Input spectra'!$Q163))</f>
        <v>0</v>
      </c>
      <c r="DZ164">
        <f>DZ$2*EXP(- DZ$1 * ($B164*_c+'Input spectra'!$Q163))</f>
        <v>0</v>
      </c>
      <c r="EA164">
        <f>EA$2*EXP(- EA$1 * ($B164*_c+'Input spectra'!$Q163))</f>
        <v>0</v>
      </c>
      <c r="EB164">
        <f>EB$2*EXP(- EB$1 * ($B164*_c+'Input spectra'!$Q163))</f>
        <v>0</v>
      </c>
      <c r="EC164">
        <f>EC$2*EXP(- EC$1 * ($B164*_c+'Input spectra'!$Q163))</f>
        <v>0</v>
      </c>
      <c r="ED164">
        <f>ED$2*EXP(- ED$1 * ($B164*_c+'Input spectra'!$Q163))</f>
        <v>0</v>
      </c>
      <c r="EE164">
        <f>EE$2*EXP(- EE$1 * ($B164*_c+'Input spectra'!$Q163))</f>
        <v>0</v>
      </c>
      <c r="EF164">
        <f>EF$2*EXP(- EF$1 * ($B164*_c+'Input spectra'!$Q163))</f>
        <v>0</v>
      </c>
      <c r="EG164">
        <f>EG$2*EXP(- EG$1 * ($B164*_c+'Input spectra'!$Q163))</f>
        <v>0</v>
      </c>
      <c r="EH164">
        <f>EH$2*EXP(- EH$1 * ($B164*_c+'Input spectra'!$Q163))</f>
        <v>0</v>
      </c>
      <c r="EI164">
        <f>EI$2*EXP(- EI$1 * ($B164*_c+'Input spectra'!$Q163))</f>
        <v>0</v>
      </c>
      <c r="EJ164">
        <f>EJ$2*EXP(- EJ$1 * ($B164*_c+'Input spectra'!$Q163))</f>
        <v>0</v>
      </c>
      <c r="EK164">
        <f>EK$2*EXP(- EK$1 * ($B164*_c+'Input spectra'!$Q163))</f>
        <v>0</v>
      </c>
      <c r="EL164">
        <f>EL$2*EXP(- EL$1 * ($B164*_c+'Input spectra'!$Q163))</f>
        <v>0</v>
      </c>
      <c r="EM164">
        <f>EM$2*EXP(- EM$1 * ($B164*_c+'Input spectra'!$Q163))</f>
        <v>0</v>
      </c>
      <c r="EN164">
        <f>EN$2*EXP(- EN$1 * ($B164*_c+'Input spectra'!$Q163))</f>
        <v>0</v>
      </c>
      <c r="EO164">
        <f>EO$2*EXP(- EO$1 * ($B164*_c+'Input spectra'!$Q163))</f>
        <v>0</v>
      </c>
      <c r="EP164">
        <f>EP$2*EXP(- EP$1 * ($B164*_c+'Input spectra'!$Q163))</f>
        <v>0</v>
      </c>
      <c r="EQ164">
        <f>EQ$2*EXP(- EQ$1 * ($B164*_c+'Input spectra'!$Q163))</f>
        <v>0</v>
      </c>
      <c r="ER164">
        <f>ER$2*EXP(- ER$1 * ($B164*_c+'Input spectra'!$Q163))</f>
        <v>0</v>
      </c>
      <c r="ES164">
        <f>ES$2*EXP(- ES$1 * ($B164*_c+'Input spectra'!$Q163))</f>
        <v>0</v>
      </c>
      <c r="ET164">
        <f>ET$2*EXP(- ET$1 * ($B164*_c+'Input spectra'!$Q163))</f>
        <v>0</v>
      </c>
      <c r="EU164">
        <f>EU$2*EXP(- EU$1 * ($B164*_c+'Input spectra'!$Q163))</f>
        <v>0</v>
      </c>
      <c r="EV164">
        <f>EV$2*EXP(- EV$1 * ($B164*_c+'Input spectra'!$Q163))</f>
        <v>0</v>
      </c>
      <c r="EW164">
        <f>EW$2*EXP(- EW$1 * ($B164*_c+'Input spectra'!$Q163))</f>
        <v>0</v>
      </c>
      <c r="EY164">
        <f t="shared" si="2"/>
        <v>0.88288898836296181</v>
      </c>
      <c r="FB164">
        <f>(1-EXP(-(B164*_c+'Input spectra'!$Q163)*_t))/2</f>
        <v>1.0815974606769696E-2</v>
      </c>
      <c r="FC164">
        <f>LN(1-FB164)/(-(B164*_c+'Input spectra'!$Q163))</f>
        <v>0.24863319288131874</v>
      </c>
    </row>
    <row r="165" spans="1:159" x14ac:dyDescent="0.25">
      <c r="A165">
        <v>1090</v>
      </c>
      <c r="B165">
        <f>'Input spectra'!B164</f>
        <v>0</v>
      </c>
      <c r="C165">
        <f>C$2*EXP(- C$1 * ($B165*_c+'Input spectra'!$Q164))</f>
        <v>2.0653927966864227E-2</v>
      </c>
      <c r="D165">
        <f>D$2*EXP(- D$1 * ($B165*_c+'Input spectra'!$Q164))</f>
        <v>2.0414137889958085E-2</v>
      </c>
      <c r="E165">
        <f>E$2*EXP(- E$1 * ($B165*_c+'Input spectra'!$Q164))</f>
        <v>2.017604588697354E-2</v>
      </c>
      <c r="F165">
        <f>F$2*EXP(- F$1 * ($B165*_c+'Input spectra'!$Q164))</f>
        <v>1.9939641710207786E-2</v>
      </c>
      <c r="G165">
        <f>G$2*EXP(- G$1 * ($B165*_c+'Input spectra'!$Q164))</f>
        <v>1.9704915169033083E-2</v>
      </c>
      <c r="H165">
        <f>H$2*EXP(- H$1 * ($B165*_c+'Input spectra'!$Q164))</f>
        <v>1.9471856129593922E-2</v>
      </c>
      <c r="I165">
        <f>I$2*EXP(- I$1 * ($B165*_c+'Input spectra'!$Q164))</f>
        <v>1.9240454514505699E-2</v>
      </c>
      <c r="J165">
        <f>J$2*EXP(- J$1 * ($B165*_c+'Input spectra'!$Q164))</f>
        <v>1.9010700302554934E-2</v>
      </c>
      <c r="K165">
        <f>K$2*EXP(- K$1 * ($B165*_c+'Input spectra'!$Q164))</f>
        <v>1.8782583528401078E-2</v>
      </c>
      <c r="L165">
        <f>L$2*EXP(- L$1 * ($B165*_c+'Input spectra'!$Q164))</f>
        <v>1.8556094282279816E-2</v>
      </c>
      <c r="M165">
        <f>M$2*EXP(- M$1 * ($B165*_c+'Input spectra'!$Q164))</f>
        <v>1.8331222709707877E-2</v>
      </c>
      <c r="N165">
        <f>N$2*EXP(- N$1 * ($B165*_c+'Input spectra'!$Q164))</f>
        <v>1.8107959011189414E-2</v>
      </c>
      <c r="O165">
        <f>O$2*EXP(- O$1 * ($B165*_c+'Input spectra'!$Q164))</f>
        <v>1.7886293441923849E-2</v>
      </c>
      <c r="P165">
        <f>P$2*EXP(- P$1 * ($B165*_c+'Input spectra'!$Q164))</f>
        <v>1.766621631151526E-2</v>
      </c>
      <c r="Q165">
        <f>Q$2*EXP(- Q$1 * ($B165*_c+'Input spectra'!$Q164))</f>
        <v>1.7447717983683192E-2</v>
      </c>
      <c r="R165">
        <f>R$2*EXP(- R$1 * ($B165*_c+'Input spectra'!$Q164))</f>
        <v>1.723078887597506E-2</v>
      </c>
      <c r="S165">
        <f>S$2*EXP(- S$1 * ($B165*_c+'Input spectra'!$Q164))</f>
        <v>1.701541945947993E-2</v>
      </c>
      <c r="T165">
        <f>T$2*EXP(- T$1 * ($B165*_c+'Input spectra'!$Q164))</f>
        <v>1.6801600258543825E-2</v>
      </c>
      <c r="U165">
        <f>U$2*EXP(- U$1 * ($B165*_c+'Input spectra'!$Q164))</f>
        <v>1.6589321850486512E-2</v>
      </c>
      <c r="V165">
        <f>V$2*EXP(- V$1 * ($B165*_c+'Input spectra'!$Q164))</f>
        <v>1.6378574865319691E-2</v>
      </c>
      <c r="W165">
        <f>W$2*EXP(- W$1 * ($B165*_c+'Input spectra'!$Q164))</f>
        <v>1.6169349985466663E-2</v>
      </c>
      <c r="X165">
        <f>X$2*EXP(- X$1 * ($B165*_c+'Input spectra'!$Q164))</f>
        <v>1.596163794548347E-2</v>
      </c>
      <c r="Y165">
        <f>Y$2*EXP(- Y$1 * ($B165*_c+'Input spectra'!$Q164))</f>
        <v>1.5755429531781419E-2</v>
      </c>
      <c r="Z165">
        <f>Z$2*EXP(- Z$1 * ($B165*_c+'Input spectra'!$Q164))</f>
        <v>1.5550715582351054E-2</v>
      </c>
      <c r="AA165">
        <f>AA$2*EXP(- AA$1 * ($B165*_c+'Input spectra'!$Q164))</f>
        <v>1.5347486986487569E-2</v>
      </c>
      <c r="AB165">
        <f>AB$2*EXP(- AB$1 * ($B165*_c+'Input spectra'!$Q164))</f>
        <v>1.514573468451761E-2</v>
      </c>
      <c r="AC165">
        <f>AC$2*EXP(- AC$1 * ($B165*_c+'Input spectra'!$Q164))</f>
        <v>1.4945449667527488E-2</v>
      </c>
      <c r="AD165">
        <f>AD$2*EXP(- AD$1 * ($B165*_c+'Input spectra'!$Q164))</f>
        <v>1.4746622977092809E-2</v>
      </c>
      <c r="AE165">
        <f>AE$2*EXP(- AE$1 * ($B165*_c+'Input spectra'!$Q164))</f>
        <v>1.4549245705009465E-2</v>
      </c>
      <c r="AF165">
        <f>AF$2*EXP(- AF$1 * ($B165*_c+'Input spectra'!$Q164))</f>
        <v>1.4353308993026045E-2</v>
      </c>
      <c r="AG165">
        <f>AG$2*EXP(- AG$1 * ($B165*_c+'Input spectra'!$Q164))</f>
        <v>1.4158804032577604E-2</v>
      </c>
      <c r="AH165">
        <f>AH$2*EXP(- AH$1 * ($B165*_c+'Input spectra'!$Q164))</f>
        <v>1.396572206452081E-2</v>
      </c>
      <c r="AI165">
        <f>AI$2*EXP(- AI$1 * ($B165*_c+'Input spectra'!$Q164))</f>
        <v>1.3774054378870453E-2</v>
      </c>
      <c r="AJ165">
        <f>AJ$2*EXP(- AJ$1 * ($B165*_c+'Input spectra'!$Q164))</f>
        <v>1.3583792314537305E-2</v>
      </c>
      <c r="AK165">
        <f>AK$2*EXP(- AK$1 * ($B165*_c+'Input spectra'!$Q164))</f>
        <v>1.3394927259067364E-2</v>
      </c>
      <c r="AL165">
        <f>AL$2*EXP(- AL$1 * ($B165*_c+'Input spectra'!$Q164))</f>
        <v>1.3207450648382404E-2</v>
      </c>
      <c r="AM165">
        <f>AM$2*EXP(- AM$1 * ($B165*_c+'Input spectra'!$Q164))</f>
        <v>1.3021353966521858E-2</v>
      </c>
      <c r="AN165">
        <f>AN$2*EXP(- AN$1 * ($B165*_c+'Input spectra'!$Q164))</f>
        <v>1.2836628745386094E-2</v>
      </c>
      <c r="AO165">
        <f>AO$2*EXP(- AO$1 * ($B165*_c+'Input spectra'!$Q164))</f>
        <v>1.2653266564480944E-2</v>
      </c>
      <c r="AP165">
        <f>AP$2*EXP(- AP$1 * ($B165*_c+'Input spectra'!$Q164))</f>
        <v>1.2471259050663569E-2</v>
      </c>
      <c r="AQ165">
        <f>AQ$2*EXP(- AQ$1 * ($B165*_c+'Input spectra'!$Q164))</f>
        <v>1.229059787788968E-2</v>
      </c>
      <c r="AR165">
        <f>AR$2*EXP(- AR$1 * ($B165*_c+'Input spectra'!$Q164))</f>
        <v>1.2111274766961999E-2</v>
      </c>
      <c r="AS165">
        <f>AS$2*EXP(- AS$1 * ($B165*_c+'Input spectra'!$Q164))</f>
        <v>1.1933281485280049E-2</v>
      </c>
      <c r="AT165">
        <f>AT$2*EXP(- AT$1 * ($B165*_c+'Input spectra'!$Q164))</f>
        <v>1.1756609846591257E-2</v>
      </c>
      <c r="AU165">
        <f>AU$2*EXP(- AU$1 * ($B165*_c+'Input spectra'!$Q164))</f>
        <v>1.1581251710743288E-2</v>
      </c>
      <c r="AV165">
        <f>AV$2*EXP(- AV$1 * ($B165*_c+'Input spectra'!$Q164))</f>
        <v>1.1407198983437705E-2</v>
      </c>
      <c r="AW165">
        <f>AW$2*EXP(- AW$1 * ($B165*_c+'Input spectra'!$Q164))</f>
        <v>1.0141294379398194E-2</v>
      </c>
      <c r="AX165">
        <f>AX$2*EXP(- AX$1 * ($B165*_c+'Input spectra'!$Q164))</f>
        <v>8.6663843998463202E-3</v>
      </c>
      <c r="AY165">
        <f>AY$2*EXP(- AY$1 * ($B165*_c+'Input spectra'!$Q164))</f>
        <v>7.802208688961019E-3</v>
      </c>
      <c r="AZ165">
        <f>AZ$2*EXP(- AZ$1 * ($B165*_c+'Input spectra'!$Q164))</f>
        <v>7.1477435740717847E-3</v>
      </c>
      <c r="BA165">
        <f>BA$2*EXP(- BA$1 * ($B165*_c+'Input spectra'!$Q164))</f>
        <v>6.6130437896963429E-3</v>
      </c>
      <c r="BB165">
        <f>BB$2*EXP(- BB$1 * ($B165*_c+'Input spectra'!$Q164))</f>
        <v>6.1591291727967788E-3</v>
      </c>
      <c r="BC165">
        <f>BC$2*EXP(- BC$1 * ($B165*_c+'Input spectra'!$Q164))</f>
        <v>5.7646451913605512E-3</v>
      </c>
      <c r="BD165">
        <f>BD$2*EXP(- BD$1 * ($B165*_c+'Input spectra'!$Q164))</f>
        <v>5.4162819649806789E-3</v>
      </c>
      <c r="BE165">
        <f>BE$2*EXP(- BE$1 * ($B165*_c+'Input spectra'!$Q164))</f>
        <v>5.1050291589705829E-3</v>
      </c>
      <c r="BF165">
        <f>BF$2*EXP(- BF$1 * ($B165*_c+'Input spectra'!$Q164))</f>
        <v>4.8244259147511405E-3</v>
      </c>
      <c r="BG165">
        <f>BG$2*EXP(- BG$1 * ($B165*_c+'Input spectra'!$Q164))</f>
        <v>4.5696393039772101E-3</v>
      </c>
      <c r="BH165">
        <f>BH$2*EXP(- BH$1 * ($B165*_c+'Input spectra'!$Q164))</f>
        <v>4.3369352911156716E-3</v>
      </c>
      <c r="BI165">
        <f>BI$2*EXP(- BI$1 * ($B165*_c+'Input spectra'!$Q164))</f>
        <v>4.1233544115562067E-3</v>
      </c>
      <c r="BJ165">
        <f>BJ$2*EXP(- BJ$1 * ($B165*_c+'Input spectra'!$Q164))</f>
        <v>3.9265023910173107E-3</v>
      </c>
      <c r="BK165">
        <f>BK$2*EXP(- BK$1 * ($B165*_c+'Input spectra'!$Q164))</f>
        <v>3.7444091919785266E-3</v>
      </c>
      <c r="BL165">
        <f>BL$2*EXP(- BL$1 * ($B165*_c+'Input spectra'!$Q164))</f>
        <v>3.5754307868468625E-3</v>
      </c>
      <c r="BM165">
        <f>BM$2*EXP(- BM$1 * ($B165*_c+'Input spectra'!$Q164))</f>
        <v>3.4181786900924619E-3</v>
      </c>
      <c r="BN165">
        <f>BN$2*EXP(- BN$1 * ($B165*_c+'Input spectra'!$Q164))</f>
        <v>3.2714681401043695E-3</v>
      </c>
      <c r="BO165">
        <f>BO$2*EXP(- BO$1 * ($B165*_c+'Input spectra'!$Q164))</f>
        <v>3.1342791759596507E-3</v>
      </c>
      <c r="BP165">
        <f>BP$2*EXP(- BP$1 * ($B165*_c+'Input spectra'!$Q164))</f>
        <v>3.0057268547501854E-3</v>
      </c>
      <c r="BQ165">
        <f>BQ$2*EXP(- BQ$1 * ($B165*_c+'Input spectra'!$Q164))</f>
        <v>2.88503809074381E-3</v>
      </c>
      <c r="BR165">
        <f>BR$2*EXP(- BR$1 * ($B165*_c+'Input spectra'!$Q164))</f>
        <v>2.7715333846281827E-3</v>
      </c>
      <c r="BS165">
        <f>BS$2*EXP(- BS$1 * ($B165*_c+'Input spectra'!$Q164))</f>
        <v>2.664612226015529E-3</v>
      </c>
      <c r="BT165">
        <f>BT$2*EXP(- BT$1 * ($B165*_c+'Input spectra'!$Q164))</f>
        <v>2.5637412974825551E-3</v>
      </c>
      <c r="BU165">
        <f>BU$2*EXP(- BU$1 * ($B165*_c+'Input spectra'!$Q164))</f>
        <v>2.4684448447018087E-3</v>
      </c>
      <c r="BV165">
        <f>BV$2*EXP(- BV$1 * ($B165*_c+'Input spectra'!$Q164))</f>
        <v>2.3782967421449417E-3</v>
      </c>
      <c r="BW165">
        <f>BW$2*EXP(- BW$1 * ($B165*_c+'Input spectra'!$Q164))</f>
        <v>2.2929139009770427E-3</v>
      </c>
      <c r="BX165">
        <f>BX$2*EXP(- BX$1 * ($B165*_c+'Input spectra'!$Q164))</f>
        <v>2.211950750286548E-3</v>
      </c>
      <c r="BY165">
        <f>BY$2*EXP(- BY$1 * ($B165*_c+'Input spectra'!$Q164))</f>
        <v>2.1350945846744618E-3</v>
      </c>
      <c r="BZ165">
        <f>BZ$2*EXP(- BZ$1 * ($B165*_c+'Input spectra'!$Q164))</f>
        <v>2.062061617130117E-3</v>
      </c>
      <c r="CA165">
        <f>CA$2*EXP(- CA$1 * ($B165*_c+'Input spectra'!$Q164))</f>
        <v>1.9925936105896869E-3</v>
      </c>
      <c r="CB165">
        <f>CB$2*EXP(- CB$1 * ($B165*_c+'Input spectra'!$Q164))</f>
        <v>1.9264549877483154E-3</v>
      </c>
      <c r="CC165">
        <f>CC$2*EXP(- CC$1 * ($B165*_c+'Input spectra'!$Q164))</f>
        <v>1.8634303387802143E-3</v>
      </c>
      <c r="CD165">
        <f>CD$2*EXP(- CD$1 * ($B165*_c+'Input spectra'!$Q164))</f>
        <v>1.8033222621798781E-3</v>
      </c>
      <c r="CE165">
        <f>CE$2*EXP(- CE$1 * ($B165*_c+'Input spectra'!$Q164))</f>
        <v>1.7459494860993109E-3</v>
      </c>
      <c r="CF165">
        <f>CF$2*EXP(- CF$1 * ($B165*_c+'Input spectra'!$Q164))</f>
        <v>1.6911452271421905E-3</v>
      </c>
      <c r="CG165">
        <f>CG$2*EXP(- CG$1 * ($B165*_c+'Input spectra'!$Q164))</f>
        <v>1.6387557511907765E-3</v>
      </c>
      <c r="CH165">
        <f>CH$2*EXP(- CH$1 * ($B165*_c+'Input spectra'!$Q164))</f>
        <v>1.5886391069345738E-3</v>
      </c>
      <c r="CI165">
        <f>CI$2*EXP(- CI$1 * ($B165*_c+'Input spectra'!$Q164))</f>
        <v>1.5406640076789048E-3</v>
      </c>
      <c r="CJ165">
        <f>CJ$2*EXP(- CJ$1 * ($B165*_c+'Input spectra'!$Q164))</f>
        <v>1.4947088409920288E-3</v>
      </c>
      <c r="CK165">
        <f>CK$2*EXP(- CK$1 * ($B165*_c+'Input spectra'!$Q164))</f>
        <v>1.450660788996611E-3</v>
      </c>
      <c r="CL165">
        <f>CL$2*EXP(- CL$1 * ($B165*_c+'Input spectra'!$Q164))</f>
        <v>1.4084150447752825E-3</v>
      </c>
      <c r="CM165">
        <f>CM$2*EXP(- CM$1 * ($B165*_c+'Input spectra'!$Q164))</f>
        <v>1.3678741125573298E-3</v>
      </c>
      <c r="CN165">
        <f>CN$2*EXP(- CN$1 * ($B165*_c+'Input spectra'!$Q164))</f>
        <v>1.328947181175098E-3</v>
      </c>
      <c r="CO165">
        <f>CO$2*EXP(- CO$1 * ($B165*_c+'Input spectra'!$Q164))</f>
        <v>1.2915495617960542E-3</v>
      </c>
      <c r="CP165">
        <f>CP$2*EXP(- CP$1 * ($B165*_c+'Input spectra'!$Q164))</f>
        <v>1.2556021822061534E-3</v>
      </c>
      <c r="CQ165">
        <f>CQ$2*EXP(- CQ$1 * ($B165*_c+'Input spectra'!$Q164))</f>
        <v>8.0845839430292491E-4</v>
      </c>
      <c r="CR165">
        <f>CR$2*EXP(- CR$1 * ($B165*_c+'Input spectra'!$Q164))</f>
        <v>5.2514236542968156E-4</v>
      </c>
      <c r="CS165">
        <f>CS$2*EXP(- CS$1 * ($B165*_c+'Input spectra'!$Q164))</f>
        <v>3.6370625502680045E-4</v>
      </c>
      <c r="CT165">
        <f>CT$2*EXP(- CT$1 * ($B165*_c+'Input spectra'!$Q164))</f>
        <v>2.5303286039018438E-4</v>
      </c>
      <c r="CU165">
        <f>CU$2*EXP(- CU$1 * ($B165*_c+'Input spectra'!$Q164))</f>
        <v>1.7278439095411434E-4</v>
      </c>
      <c r="CV165">
        <f>CV$2*EXP(- CV$1 * ($B165*_c+'Input spectra'!$Q164))</f>
        <v>1.1358765696793613E-4</v>
      </c>
      <c r="CW165">
        <f>CW$2*EXP(- CW$1 * ($B165*_c+'Input spectra'!$Q164))</f>
        <v>7.015290364999087E-5</v>
      </c>
      <c r="CX165">
        <f>CX$2*EXP(- CX$1 * ($B165*_c+'Input spectra'!$Q164))</f>
        <v>3.9122453689934751E-5</v>
      </c>
      <c r="CY165">
        <f>CY$2*EXP(- CY$1 * ($B165*_c+'Input spectra'!$Q164))</f>
        <v>1.8192750569765348E-5</v>
      </c>
      <c r="CZ165">
        <f>CZ$2*EXP(- CZ$1 * ($B165*_c+'Input spectra'!$Q164))</f>
        <v>5.6933769189045701E-6</v>
      </c>
      <c r="DA165">
        <f>DA$2*EXP(- DA$1 * ($B165*_c+'Input spectra'!$Q164))</f>
        <v>3.6167514813815459E-7</v>
      </c>
      <c r="DB165">
        <f>DB$2*EXP(- DB$1 * ($B165*_c+'Input spectra'!$Q164))</f>
        <v>0</v>
      </c>
      <c r="DC165">
        <f>DC$2*EXP(- DC$1 * ($B165*_c+'Input spectra'!$Q164))</f>
        <v>0</v>
      </c>
      <c r="DD165">
        <f>DD$2*EXP(- DD$1 * ($B165*_c+'Input spectra'!$Q164))</f>
        <v>0</v>
      </c>
      <c r="DE165">
        <f>DE$2*EXP(- DE$1 * ($B165*_c+'Input spectra'!$Q164))</f>
        <v>0</v>
      </c>
      <c r="DF165">
        <f>DF$2*EXP(- DF$1 * ($B165*_c+'Input spectra'!$Q164))</f>
        <v>0</v>
      </c>
      <c r="DG165">
        <f>DG$2*EXP(- DG$1 * ($B165*_c+'Input spectra'!$Q164))</f>
        <v>0</v>
      </c>
      <c r="DH165">
        <f>DH$2*EXP(- DH$1 * ($B165*_c+'Input spectra'!$Q164))</f>
        <v>0</v>
      </c>
      <c r="DI165">
        <f>DI$2*EXP(- DI$1 * ($B165*_c+'Input spectra'!$Q164))</f>
        <v>0</v>
      </c>
      <c r="DJ165">
        <f>DJ$2*EXP(- DJ$1 * ($B165*_c+'Input spectra'!$Q164))</f>
        <v>0</v>
      </c>
      <c r="DK165">
        <f>DK$2*EXP(- DK$1 * ($B165*_c+'Input spectra'!$Q164))</f>
        <v>0</v>
      </c>
      <c r="DL165">
        <f>DL$2*EXP(- DL$1 * ($B165*_c+'Input spectra'!$Q164))</f>
        <v>0</v>
      </c>
      <c r="DM165">
        <f>DM$2*EXP(- DM$1 * ($B165*_c+'Input spectra'!$Q164))</f>
        <v>0</v>
      </c>
      <c r="DN165">
        <f>DN$2*EXP(- DN$1 * ($B165*_c+'Input spectra'!$Q164))</f>
        <v>0</v>
      </c>
      <c r="DO165">
        <f>DO$2*EXP(- DO$1 * ($B165*_c+'Input spectra'!$Q164))</f>
        <v>0</v>
      </c>
      <c r="DP165">
        <f>DP$2*EXP(- DP$1 * ($B165*_c+'Input spectra'!$Q164))</f>
        <v>0</v>
      </c>
      <c r="DQ165">
        <f>DQ$2*EXP(- DQ$1 * ($B165*_c+'Input spectra'!$Q164))</f>
        <v>0</v>
      </c>
      <c r="DR165">
        <f>DR$2*EXP(- DR$1 * ($B165*_c+'Input spectra'!$Q164))</f>
        <v>0</v>
      </c>
      <c r="DS165">
        <f>DS$2*EXP(- DS$1 * ($B165*_c+'Input spectra'!$Q164))</f>
        <v>0</v>
      </c>
      <c r="DT165">
        <f>DT$2*EXP(- DT$1 * ($B165*_c+'Input spectra'!$Q164))</f>
        <v>0</v>
      </c>
      <c r="DU165">
        <f>DU$2*EXP(- DU$1 * ($B165*_c+'Input spectra'!$Q164))</f>
        <v>0</v>
      </c>
      <c r="DV165">
        <f>DV$2*EXP(- DV$1 * ($B165*_c+'Input spectra'!$Q164))</f>
        <v>0</v>
      </c>
      <c r="DW165">
        <f>DW$2*EXP(- DW$1 * ($B165*_c+'Input spectra'!$Q164))</f>
        <v>0</v>
      </c>
      <c r="DX165">
        <f>DX$2*EXP(- DX$1 * ($B165*_c+'Input spectra'!$Q164))</f>
        <v>0</v>
      </c>
      <c r="DY165">
        <f>DY$2*EXP(- DY$1 * ($B165*_c+'Input spectra'!$Q164))</f>
        <v>0</v>
      </c>
      <c r="DZ165">
        <f>DZ$2*EXP(- DZ$1 * ($B165*_c+'Input spectra'!$Q164))</f>
        <v>0</v>
      </c>
      <c r="EA165">
        <f>EA$2*EXP(- EA$1 * ($B165*_c+'Input spectra'!$Q164))</f>
        <v>0</v>
      </c>
      <c r="EB165">
        <f>EB$2*EXP(- EB$1 * ($B165*_c+'Input spectra'!$Q164))</f>
        <v>0</v>
      </c>
      <c r="EC165">
        <f>EC$2*EXP(- EC$1 * ($B165*_c+'Input spectra'!$Q164))</f>
        <v>0</v>
      </c>
      <c r="ED165">
        <f>ED$2*EXP(- ED$1 * ($B165*_c+'Input spectra'!$Q164))</f>
        <v>0</v>
      </c>
      <c r="EE165">
        <f>EE$2*EXP(- EE$1 * ($B165*_c+'Input spectra'!$Q164))</f>
        <v>0</v>
      </c>
      <c r="EF165">
        <f>EF$2*EXP(- EF$1 * ($B165*_c+'Input spectra'!$Q164))</f>
        <v>0</v>
      </c>
      <c r="EG165">
        <f>EG$2*EXP(- EG$1 * ($B165*_c+'Input spectra'!$Q164))</f>
        <v>0</v>
      </c>
      <c r="EH165">
        <f>EH$2*EXP(- EH$1 * ($B165*_c+'Input spectra'!$Q164))</f>
        <v>0</v>
      </c>
      <c r="EI165">
        <f>EI$2*EXP(- EI$1 * ($B165*_c+'Input spectra'!$Q164))</f>
        <v>0</v>
      </c>
      <c r="EJ165">
        <f>EJ$2*EXP(- EJ$1 * ($B165*_c+'Input spectra'!$Q164))</f>
        <v>0</v>
      </c>
      <c r="EK165">
        <f>EK$2*EXP(- EK$1 * ($B165*_c+'Input spectra'!$Q164))</f>
        <v>0</v>
      </c>
      <c r="EL165">
        <f>EL$2*EXP(- EL$1 * ($B165*_c+'Input spectra'!$Q164))</f>
        <v>0</v>
      </c>
      <c r="EM165">
        <f>EM$2*EXP(- EM$1 * ($B165*_c+'Input spectra'!$Q164))</f>
        <v>0</v>
      </c>
      <c r="EN165">
        <f>EN$2*EXP(- EN$1 * ($B165*_c+'Input spectra'!$Q164))</f>
        <v>0</v>
      </c>
      <c r="EO165">
        <f>EO$2*EXP(- EO$1 * ($B165*_c+'Input spectra'!$Q164))</f>
        <v>0</v>
      </c>
      <c r="EP165">
        <f>EP$2*EXP(- EP$1 * ($B165*_c+'Input spectra'!$Q164))</f>
        <v>0</v>
      </c>
      <c r="EQ165">
        <f>EQ$2*EXP(- EQ$1 * ($B165*_c+'Input spectra'!$Q164))</f>
        <v>0</v>
      </c>
      <c r="ER165">
        <f>ER$2*EXP(- ER$1 * ($B165*_c+'Input spectra'!$Q164))</f>
        <v>0</v>
      </c>
      <c r="ES165">
        <f>ES$2*EXP(- ES$1 * ($B165*_c+'Input spectra'!$Q164))</f>
        <v>0</v>
      </c>
      <c r="ET165">
        <f>ET$2*EXP(- ET$1 * ($B165*_c+'Input spectra'!$Q164))</f>
        <v>0</v>
      </c>
      <c r="EU165">
        <f>EU$2*EXP(- EU$1 * ($B165*_c+'Input spectra'!$Q164))</f>
        <v>0</v>
      </c>
      <c r="EV165">
        <f>EV$2*EXP(- EV$1 * ($B165*_c+'Input spectra'!$Q164))</f>
        <v>0</v>
      </c>
      <c r="EW165">
        <f>EW$2*EXP(- EW$1 * ($B165*_c+'Input spectra'!$Q164))</f>
        <v>0</v>
      </c>
      <c r="EY165">
        <f t="shared" si="2"/>
        <v>0.88301667338775991</v>
      </c>
      <c r="FB165">
        <f>(1-EXP(-(B165*_c+'Input spectra'!$Q164)*_t))/2</f>
        <v>1.0803129116432608E-2</v>
      </c>
      <c r="FC165">
        <f>LN(1-FB165)/(-(B165*_c+'Input spectra'!$Q164))</f>
        <v>0.24863483395017216</v>
      </c>
    </row>
    <row r="166" spans="1:159" x14ac:dyDescent="0.25">
      <c r="A166">
        <v>1095</v>
      </c>
      <c r="B166">
        <f>'Input spectra'!B165</f>
        <v>0</v>
      </c>
      <c r="C166">
        <f>C$2*EXP(- C$1 * ($B166*_c+'Input spectra'!$Q165))</f>
        <v>2.0653927966864227E-2</v>
      </c>
      <c r="D166">
        <f>D$2*EXP(- D$1 * ($B166*_c+'Input spectra'!$Q165))</f>
        <v>2.0414245099859913E-2</v>
      </c>
      <c r="E166">
        <f>E$2*EXP(- E$1 * ($B166*_c+'Input spectra'!$Q165))</f>
        <v>2.0176257806535407E-2</v>
      </c>
      <c r="F166">
        <f>F$2*EXP(- F$1 * ($B166*_c+'Input spectra'!$Q165))</f>
        <v>1.9939955865760459E-2</v>
      </c>
      <c r="G166">
        <f>G$2*EXP(- G$1 * ($B166*_c+'Input spectra'!$Q165))</f>
        <v>1.9705329113266088E-2</v>
      </c>
      <c r="H166">
        <f>H$2*EXP(- H$1 * ($B166*_c+'Input spectra'!$Q165))</f>
        <v>1.947236744134323E-2</v>
      </c>
      <c r="I166">
        <f>I$2*EXP(- I$1 * ($B166*_c+'Input spectra'!$Q165))</f>
        <v>1.9241060798542903E-2</v>
      </c>
      <c r="J166">
        <f>J$2*EXP(- J$1 * ($B166*_c+'Input spectra'!$Q165))</f>
        <v>1.901139918937788E-2</v>
      </c>
      <c r="K166">
        <f>K$2*EXP(- K$1 * ($B166*_c+'Input spectra'!$Q165))</f>
        <v>1.878337267402597E-2</v>
      </c>
      <c r="L166">
        <f>L$2*EXP(- L$1 * ($B166*_c+'Input spectra'!$Q165))</f>
        <v>1.8556971368034757E-2</v>
      </c>
      <c r="M166">
        <f>M$2*EXP(- M$1 * ($B166*_c+'Input spectra'!$Q165))</f>
        <v>1.8332185442027873E-2</v>
      </c>
      <c r="N166">
        <f>N$2*EXP(- N$1 * ($B166*_c+'Input spectra'!$Q165))</f>
        <v>1.810900512141278E-2</v>
      </c>
      <c r="O166">
        <f>O$2*EXP(- O$1 * ($B166*_c+'Input spectra'!$Q165))</f>
        <v>1.7887420686090068E-2</v>
      </c>
      <c r="P166">
        <f>P$2*EXP(- P$1 * ($B166*_c+'Input spectra'!$Q165))</f>
        <v>1.7667422470164222E-2</v>
      </c>
      <c r="Q166">
        <f>Q$2*EXP(- Q$1 * ($B166*_c+'Input spectra'!$Q165))</f>
        <v>1.7449000861655881E-2</v>
      </c>
      <c r="R166">
        <f>R$2*EXP(- R$1 * ($B166*_c+'Input spectra'!$Q165))</f>
        <v>1.7232146302215597E-2</v>
      </c>
      <c r="S166">
        <f>S$2*EXP(- S$1 * ($B166*_c+'Input spectra'!$Q165))</f>
        <v>1.7016849286839025E-2</v>
      </c>
      <c r="T166">
        <f>T$2*EXP(- T$1 * ($B166*_c+'Input spectra'!$Q165))</f>
        <v>1.6803100363583602E-2</v>
      </c>
      <c r="U166">
        <f>U$2*EXP(- U$1 * ($B166*_c+'Input spectra'!$Q165))</f>
        <v>1.6590890133286695E-2</v>
      </c>
      <c r="V166">
        <f>V$2*EXP(- V$1 * ($B166*_c+'Input spectra'!$Q165))</f>
        <v>1.6380209249285162E-2</v>
      </c>
      <c r="W166">
        <f>W$2*EXP(- W$1 * ($B166*_c+'Input spectra'!$Q165))</f>
        <v>1.6171048417136378E-2</v>
      </c>
      <c r="X166">
        <f>X$2*EXP(- X$1 * ($B166*_c+'Input spectra'!$Q165))</f>
        <v>1.5963398394340689E-2</v>
      </c>
      <c r="Y166">
        <f>Y$2*EXP(- Y$1 * ($B166*_c+'Input spectra'!$Q165))</f>
        <v>1.5757249990065295E-2</v>
      </c>
      <c r="Z166">
        <f>Z$2*EXP(- Z$1 * ($B166*_c+'Input spectra'!$Q165))</f>
        <v>1.5552594064869547E-2</v>
      </c>
      <c r="AA166">
        <f>AA$2*EXP(- AA$1 * ($B166*_c+'Input spectra'!$Q165))</f>
        <v>1.5349421530431669E-2</v>
      </c>
      <c r="AB166">
        <f>AB$2*EXP(- AB$1 * ($B166*_c+'Input spectra'!$Q165))</f>
        <v>1.5147723349276878E-2</v>
      </c>
      <c r="AC166">
        <f>AC$2*EXP(- AC$1 * ($B166*_c+'Input spectra'!$Q165))</f>
        <v>1.4947490534506877E-2</v>
      </c>
      <c r="AD166">
        <f>AD$2*EXP(- AD$1 * ($B166*_c+'Input spectra'!$Q165))</f>
        <v>1.4748714149530801E-2</v>
      </c>
      <c r="AE166">
        <f>AE$2*EXP(- AE$1 * ($B166*_c+'Input spectra'!$Q165))</f>
        <v>1.4551385307797491E-2</v>
      </c>
      <c r="AF166">
        <f>AF$2*EXP(- AF$1 * ($B166*_c+'Input spectra'!$Q165))</f>
        <v>1.4355495172529157E-2</v>
      </c>
      <c r="AG166">
        <f>AG$2*EXP(- AG$1 * ($B166*_c+'Input spectra'!$Q165))</f>
        <v>1.4161034956456438E-2</v>
      </c>
      <c r="AH166">
        <f>AH$2*EXP(- AH$1 * ($B166*_c+'Input spectra'!$Q165))</f>
        <v>1.39679959215548E-2</v>
      </c>
      <c r="AI166">
        <f>AI$2*EXP(- AI$1 * ($B166*_c+'Input spectra'!$Q165))</f>
        <v>1.3776369378782297E-2</v>
      </c>
      <c r="AJ166">
        <f>AJ$2*EXP(- AJ$1 * ($B166*_c+'Input spectra'!$Q165))</f>
        <v>1.3586146687818677E-2</v>
      </c>
      <c r="AK166">
        <f>AK$2*EXP(- AK$1 * ($B166*_c+'Input spectra'!$Q165))</f>
        <v>1.3397319256805847E-2</v>
      </c>
      <c r="AL166">
        <f>AL$2*EXP(- AL$1 * ($B166*_c+'Input spectra'!$Q165))</f>
        <v>1.3209878542089671E-2</v>
      </c>
      <c r="AM166">
        <f>AM$2*EXP(- AM$1 * ($B166*_c+'Input spectra'!$Q165))</f>
        <v>1.3023816047963065E-2</v>
      </c>
      <c r="AN166">
        <f>AN$2*EXP(- AN$1 * ($B166*_c+'Input spectra'!$Q165))</f>
        <v>1.2839123326410471E-2</v>
      </c>
      <c r="AO166">
        <f>AO$2*EXP(- AO$1 * ($B166*_c+'Input spectra'!$Q165))</f>
        <v>1.2655791976853608E-2</v>
      </c>
      <c r="AP166">
        <f>AP$2*EXP(- AP$1 * ($B166*_c+'Input spectra'!$Q165))</f>
        <v>1.2473813645898528E-2</v>
      </c>
      <c r="AQ166">
        <f>AQ$2*EXP(- AQ$1 * ($B166*_c+'Input spectra'!$Q165))</f>
        <v>1.2293180027084015E-2</v>
      </c>
      <c r="AR166">
        <f>AR$2*EXP(- AR$1 * ($B166*_c+'Input spectra'!$Q165))</f>
        <v>1.2113882860631241E-2</v>
      </c>
      <c r="AS166">
        <f>AS$2*EXP(- AS$1 * ($B166*_c+'Input spectra'!$Q165))</f>
        <v>1.1935913933194724E-2</v>
      </c>
      <c r="AT166">
        <f>AT$2*EXP(- AT$1 * ($B166*_c+'Input spectra'!$Q165))</f>
        <v>1.1759265077614588E-2</v>
      </c>
      <c r="AU166">
        <f>AU$2*EXP(- AU$1 * ($B166*_c+'Input spectra'!$Q165))</f>
        <v>1.1583928172670064E-2</v>
      </c>
      <c r="AV166">
        <f>AV$2*EXP(- AV$1 * ($B166*_c+'Input spectra'!$Q165))</f>
        <v>1.1409895142834303E-2</v>
      </c>
      <c r="AW166">
        <f>AW$2*EXP(- AW$1 * ($B166*_c+'Input spectra'!$Q165))</f>
        <v>1.0143744606812303E-2</v>
      </c>
      <c r="AX166">
        <f>AX$2*EXP(- AX$1 * ($B166*_c+'Input spectra'!$Q165))</f>
        <v>8.6685238004803704E-3</v>
      </c>
      <c r="AY166">
        <f>AY$2*EXP(- AY$1 * ($B166*_c+'Input spectra'!$Q165))</f>
        <v>7.8041757428326045E-3</v>
      </c>
      <c r="AZ166">
        <f>AZ$2*EXP(- AZ$1 * ($B166*_c+'Input spectra'!$Q165))</f>
        <v>7.1495831750784293E-3</v>
      </c>
      <c r="BA166">
        <f>BA$2*EXP(- BA$1 * ($B166*_c+'Input spectra'!$Q165))</f>
        <v>6.6147805150245549E-3</v>
      </c>
      <c r="BB166">
        <f>BB$2*EXP(- BB$1 * ($B166*_c+'Input spectra'!$Q165))</f>
        <v>6.1607790452223969E-3</v>
      </c>
      <c r="BC166">
        <f>BC$2*EXP(- BC$1 * ($B166*_c+'Input spectra'!$Q165))</f>
        <v>5.7662196742370598E-3</v>
      </c>
      <c r="BD166">
        <f>BD$2*EXP(- BD$1 * ($B166*_c+'Input spectra'!$Q165))</f>
        <v>5.4177897530108422E-3</v>
      </c>
      <c r="BE166">
        <f>BE$2*EXP(- BE$1 * ($B166*_c+'Input spectra'!$Q165))</f>
        <v>5.1064771180346124E-3</v>
      </c>
      <c r="BF166">
        <f>BF$2*EXP(- BF$1 * ($B166*_c+'Input spectra'!$Q165))</f>
        <v>4.8258196290913427E-3</v>
      </c>
      <c r="BG166">
        <f>BG$2*EXP(- BG$1 * ($B166*_c+'Input spectra'!$Q165))</f>
        <v>4.5709834192816951E-3</v>
      </c>
      <c r="BH166">
        <f>BH$2*EXP(- BH$1 * ($B166*_c+'Input spectra'!$Q165))</f>
        <v>4.3382337419698045E-3</v>
      </c>
      <c r="BI166">
        <f>BI$2*EXP(- BI$1 * ($B166*_c+'Input spectra'!$Q165))</f>
        <v>4.1246105789532247E-3</v>
      </c>
      <c r="BJ166">
        <f>BJ$2*EXP(- BJ$1 * ($B166*_c+'Input spectra'!$Q165))</f>
        <v>3.9277192153262469E-3</v>
      </c>
      <c r="BK166">
        <f>BK$2*EXP(- BK$1 * ($B166*_c+'Input spectra'!$Q165))</f>
        <v>3.7455892563350748E-3</v>
      </c>
      <c r="BL166">
        <f>BL$2*EXP(- BL$1 * ($B166*_c+'Input spectra'!$Q165))</f>
        <v>3.576576380214433E-3</v>
      </c>
      <c r="BM166">
        <f>BM$2*EXP(- BM$1 * ($B166*_c+'Input spectra'!$Q165))</f>
        <v>3.4192918559374469E-3</v>
      </c>
      <c r="BN166">
        <f>BN$2*EXP(- BN$1 * ($B166*_c+'Input spectra'!$Q165))</f>
        <v>3.2725507146360048E-3</v>
      </c>
      <c r="BO166">
        <f>BO$2*EXP(- BO$1 * ($B166*_c+'Input spectra'!$Q165))</f>
        <v>3.1353328186360745E-3</v>
      </c>
      <c r="BP166">
        <f>BP$2*EXP(- BP$1 * ($B166*_c+'Input spectra'!$Q165))</f>
        <v>3.0067530729446521E-3</v>
      </c>
      <c r="BQ166">
        <f>BQ$2*EXP(- BQ$1 * ($B166*_c+'Input spectra'!$Q165))</f>
        <v>2.8860382599279642E-3</v>
      </c>
      <c r="BR166">
        <f>BR$2*EXP(- BR$1 * ($B166*_c+'Input spectra'!$Q165))</f>
        <v>2.7725087650633425E-3</v>
      </c>
      <c r="BS166">
        <f>BS$2*EXP(- BS$1 * ($B166*_c+'Input spectra'!$Q165))</f>
        <v>2.6655639766881276E-3</v>
      </c>
      <c r="BT166">
        <f>BT$2*EXP(- BT$1 * ($B166*_c+'Input spectra'!$Q165))</f>
        <v>2.5646704878390081E-3</v>
      </c>
      <c r="BU166">
        <f>BU$2*EXP(- BU$1 * ($B166*_c+'Input spectra'!$Q165))</f>
        <v>2.4693524646074655E-3</v>
      </c>
      <c r="BV166">
        <f>BV$2*EXP(- BV$1 * ($B166*_c+'Input spectra'!$Q165))</f>
        <v>2.3791837103959382E-3</v>
      </c>
      <c r="BW166">
        <f>BW$2*EXP(- BW$1 * ($B166*_c+'Input spectra'!$Q165))</f>
        <v>2.2937810726225936E-3</v>
      </c>
      <c r="BX166">
        <f>BX$2*EXP(- BX$1 * ($B166*_c+'Input spectra'!$Q165))</f>
        <v>2.2127989229654599E-3</v>
      </c>
      <c r="BY166">
        <f>BY$2*EXP(- BY$1 * ($B166*_c+'Input spectra'!$Q165))</f>
        <v>2.1359245041286854E-3</v>
      </c>
      <c r="BZ166">
        <f>BZ$2*EXP(- BZ$1 * ($B166*_c+'Input spectra'!$Q165))</f>
        <v>2.0628739820265445E-3</v>
      </c>
      <c r="CA166">
        <f>CA$2*EXP(- CA$1 * ($B166*_c+'Input spectra'!$Q165))</f>
        <v>1.9933890767568048E-3</v>
      </c>
      <c r="CB166">
        <f>CB$2*EXP(- CB$1 * ($B166*_c+'Input spectra'!$Q165))</f>
        <v>1.9272341719149724E-3</v>
      </c>
      <c r="CC166">
        <f>CC$2*EXP(- CC$1 * ($B166*_c+'Input spectra'!$Q165))</f>
        <v>1.8641938218884435E-3</v>
      </c>
      <c r="CD166">
        <f>CD$2*EXP(- CD$1 * ($B166*_c+'Input spectra'!$Q165))</f>
        <v>1.8040705923314478E-3</v>
      </c>
      <c r="CE166">
        <f>CE$2*EXP(- CE$1 * ($B166*_c+'Input spectra'!$Q165))</f>
        <v>1.7466831811858269E-3</v>
      </c>
      <c r="CF166">
        <f>CF$2*EXP(- CF$1 * ($B166*_c+'Input spectra'!$Q165))</f>
        <v>1.6918647772005617E-3</v>
      </c>
      <c r="CG166">
        <f>CG$2*EXP(- CG$1 * ($B166*_c+'Input spectra'!$Q165))</f>
        <v>1.6394616205193391E-3</v>
      </c>
      <c r="CH166">
        <f>CH$2*EXP(- CH$1 * ($B166*_c+'Input spectra'!$Q165))</f>
        <v>1.5893317359998095E-3</v>
      </c>
      <c r="CI166">
        <f>CI$2*EXP(- CI$1 * ($B166*_c+'Input spectra'!$Q165))</f>
        <v>1.5413438148382558E-3</v>
      </c>
      <c r="CJ166">
        <f>CJ$2*EXP(- CJ$1 * ($B166*_c+'Input spectra'!$Q165))</f>
        <v>1.495376224054649E-3</v>
      </c>
      <c r="CK166">
        <f>CK$2*EXP(- CK$1 * ($B166*_c+'Input spectra'!$Q165))</f>
        <v>1.4513161266408183E-3</v>
      </c>
      <c r="CL166">
        <f>CL$2*EXP(- CL$1 * ($B166*_c+'Input spectra'!$Q165))</f>
        <v>1.4090586978389094E-3</v>
      </c>
      <c r="CM166">
        <f>CM$2*EXP(- CM$1 * ($B166*_c+'Input spectra'!$Q165))</f>
        <v>1.3685064252150006E-3</v>
      </c>
      <c r="CN166">
        <f>CN$2*EXP(- CN$1 * ($B166*_c+'Input spectra'!$Q165))</f>
        <v>1.3295684820146319E-3</v>
      </c>
      <c r="CO166">
        <f>CO$2*EXP(- CO$1 * ($B166*_c+'Input spectra'!$Q165))</f>
        <v>1.2921601648046264E-3</v>
      </c>
      <c r="CP166">
        <f>CP$2*EXP(- CP$1 * ($B166*_c+'Input spectra'!$Q165))</f>
        <v>1.2562023876755333E-3</v>
      </c>
      <c r="CQ166">
        <f>CQ$2*EXP(- CQ$1 * ($B166*_c+'Input spectra'!$Q165))</f>
        <v>8.088491030525546E-4</v>
      </c>
      <c r="CR166">
        <f>CR$2*EXP(- CR$1 * ($B166*_c+'Input spectra'!$Q165))</f>
        <v>5.2539891351636406E-4</v>
      </c>
      <c r="CS166">
        <f>CS$2*EXP(- CS$1 * ($B166*_c+'Input spectra'!$Q165))</f>
        <v>3.6388584766890045E-4</v>
      </c>
      <c r="CT166">
        <f>CT$2*EXP(- CT$1 * ($B166*_c+'Input spectra'!$Q165))</f>
        <v>2.531591337065617E-4</v>
      </c>
      <c r="CU166">
        <f>CU$2*EXP(- CU$1 * ($B166*_c+'Input spectra'!$Q165))</f>
        <v>1.7287152501132104E-4</v>
      </c>
      <c r="CV166">
        <f>CV$2*EXP(- CV$1 * ($B166*_c+'Input spectra'!$Q165))</f>
        <v>1.1364553532742422E-4</v>
      </c>
      <c r="CW166">
        <f>CW$2*EXP(- CW$1 * ($B166*_c+'Input spectra'!$Q165))</f>
        <v>7.0189018532384884E-5</v>
      </c>
      <c r="CX166">
        <f>CX$2*EXP(- CX$1 * ($B166*_c+'Input spectra'!$Q165))</f>
        <v>3.9142799589586063E-5</v>
      </c>
      <c r="CY166">
        <f>CY$2*EXP(- CY$1 * ($B166*_c+'Input spectra'!$Q165))</f>
        <v>1.8202307427567516E-5</v>
      </c>
      <c r="CZ166">
        <f>CZ$2*EXP(- CZ$1 * ($B166*_c+'Input spectra'!$Q165))</f>
        <v>5.6963976301307703E-6</v>
      </c>
      <c r="DA166">
        <f>DA$2*EXP(- DA$1 * ($B166*_c+'Input spectra'!$Q165))</f>
        <v>3.6186894104617464E-7</v>
      </c>
      <c r="DB166">
        <f>DB$2*EXP(- DB$1 * ($B166*_c+'Input spectra'!$Q165))</f>
        <v>0</v>
      </c>
      <c r="DC166">
        <f>DC$2*EXP(- DC$1 * ($B166*_c+'Input spectra'!$Q165))</f>
        <v>0</v>
      </c>
      <c r="DD166">
        <f>DD$2*EXP(- DD$1 * ($B166*_c+'Input spectra'!$Q165))</f>
        <v>0</v>
      </c>
      <c r="DE166">
        <f>DE$2*EXP(- DE$1 * ($B166*_c+'Input spectra'!$Q165))</f>
        <v>0</v>
      </c>
      <c r="DF166">
        <f>DF$2*EXP(- DF$1 * ($B166*_c+'Input spectra'!$Q165))</f>
        <v>0</v>
      </c>
      <c r="DG166">
        <f>DG$2*EXP(- DG$1 * ($B166*_c+'Input spectra'!$Q165))</f>
        <v>0</v>
      </c>
      <c r="DH166">
        <f>DH$2*EXP(- DH$1 * ($B166*_c+'Input spectra'!$Q165))</f>
        <v>0</v>
      </c>
      <c r="DI166">
        <f>DI$2*EXP(- DI$1 * ($B166*_c+'Input spectra'!$Q165))</f>
        <v>0</v>
      </c>
      <c r="DJ166">
        <f>DJ$2*EXP(- DJ$1 * ($B166*_c+'Input spectra'!$Q165))</f>
        <v>0</v>
      </c>
      <c r="DK166">
        <f>DK$2*EXP(- DK$1 * ($B166*_c+'Input spectra'!$Q165))</f>
        <v>0</v>
      </c>
      <c r="DL166">
        <f>DL$2*EXP(- DL$1 * ($B166*_c+'Input spectra'!$Q165))</f>
        <v>0</v>
      </c>
      <c r="DM166">
        <f>DM$2*EXP(- DM$1 * ($B166*_c+'Input spectra'!$Q165))</f>
        <v>0</v>
      </c>
      <c r="DN166">
        <f>DN$2*EXP(- DN$1 * ($B166*_c+'Input spectra'!$Q165))</f>
        <v>0</v>
      </c>
      <c r="DO166">
        <f>DO$2*EXP(- DO$1 * ($B166*_c+'Input spectra'!$Q165))</f>
        <v>0</v>
      </c>
      <c r="DP166">
        <f>DP$2*EXP(- DP$1 * ($B166*_c+'Input spectra'!$Q165))</f>
        <v>0</v>
      </c>
      <c r="DQ166">
        <f>DQ$2*EXP(- DQ$1 * ($B166*_c+'Input spectra'!$Q165))</f>
        <v>0</v>
      </c>
      <c r="DR166">
        <f>DR$2*EXP(- DR$1 * ($B166*_c+'Input spectra'!$Q165))</f>
        <v>0</v>
      </c>
      <c r="DS166">
        <f>DS$2*EXP(- DS$1 * ($B166*_c+'Input spectra'!$Q165))</f>
        <v>0</v>
      </c>
      <c r="DT166">
        <f>DT$2*EXP(- DT$1 * ($B166*_c+'Input spectra'!$Q165))</f>
        <v>0</v>
      </c>
      <c r="DU166">
        <f>DU$2*EXP(- DU$1 * ($B166*_c+'Input spectra'!$Q165))</f>
        <v>0</v>
      </c>
      <c r="DV166">
        <f>DV$2*EXP(- DV$1 * ($B166*_c+'Input spectra'!$Q165))</f>
        <v>0</v>
      </c>
      <c r="DW166">
        <f>DW$2*EXP(- DW$1 * ($B166*_c+'Input spectra'!$Q165))</f>
        <v>0</v>
      </c>
      <c r="DX166">
        <f>DX$2*EXP(- DX$1 * ($B166*_c+'Input spectra'!$Q165))</f>
        <v>0</v>
      </c>
      <c r="DY166">
        <f>DY$2*EXP(- DY$1 * ($B166*_c+'Input spectra'!$Q165))</f>
        <v>0</v>
      </c>
      <c r="DZ166">
        <f>DZ$2*EXP(- DZ$1 * ($B166*_c+'Input spectra'!$Q165))</f>
        <v>0</v>
      </c>
      <c r="EA166">
        <f>EA$2*EXP(- EA$1 * ($B166*_c+'Input spectra'!$Q165))</f>
        <v>0</v>
      </c>
      <c r="EB166">
        <f>EB$2*EXP(- EB$1 * ($B166*_c+'Input spectra'!$Q165))</f>
        <v>0</v>
      </c>
      <c r="EC166">
        <f>EC$2*EXP(- EC$1 * ($B166*_c+'Input spectra'!$Q165))</f>
        <v>0</v>
      </c>
      <c r="ED166">
        <f>ED$2*EXP(- ED$1 * ($B166*_c+'Input spectra'!$Q165))</f>
        <v>0</v>
      </c>
      <c r="EE166">
        <f>EE$2*EXP(- EE$1 * ($B166*_c+'Input spectra'!$Q165))</f>
        <v>0</v>
      </c>
      <c r="EF166">
        <f>EF$2*EXP(- EF$1 * ($B166*_c+'Input spectra'!$Q165))</f>
        <v>0</v>
      </c>
      <c r="EG166">
        <f>EG$2*EXP(- EG$1 * ($B166*_c+'Input spectra'!$Q165))</f>
        <v>0</v>
      </c>
      <c r="EH166">
        <f>EH$2*EXP(- EH$1 * ($B166*_c+'Input spectra'!$Q165))</f>
        <v>0</v>
      </c>
      <c r="EI166">
        <f>EI$2*EXP(- EI$1 * ($B166*_c+'Input spectra'!$Q165))</f>
        <v>0</v>
      </c>
      <c r="EJ166">
        <f>EJ$2*EXP(- EJ$1 * ($B166*_c+'Input spectra'!$Q165))</f>
        <v>0</v>
      </c>
      <c r="EK166">
        <f>EK$2*EXP(- EK$1 * ($B166*_c+'Input spectra'!$Q165))</f>
        <v>0</v>
      </c>
      <c r="EL166">
        <f>EL$2*EXP(- EL$1 * ($B166*_c+'Input spectra'!$Q165))</f>
        <v>0</v>
      </c>
      <c r="EM166">
        <f>EM$2*EXP(- EM$1 * ($B166*_c+'Input spectra'!$Q165))</f>
        <v>0</v>
      </c>
      <c r="EN166">
        <f>EN$2*EXP(- EN$1 * ($B166*_c+'Input spectra'!$Q165))</f>
        <v>0</v>
      </c>
      <c r="EO166">
        <f>EO$2*EXP(- EO$1 * ($B166*_c+'Input spectra'!$Q165))</f>
        <v>0</v>
      </c>
      <c r="EP166">
        <f>EP$2*EXP(- EP$1 * ($B166*_c+'Input spectra'!$Q165))</f>
        <v>0</v>
      </c>
      <c r="EQ166">
        <f>EQ$2*EXP(- EQ$1 * ($B166*_c+'Input spectra'!$Q165))</f>
        <v>0</v>
      </c>
      <c r="ER166">
        <f>ER$2*EXP(- ER$1 * ($B166*_c+'Input spectra'!$Q165))</f>
        <v>0</v>
      </c>
      <c r="ES166">
        <f>ES$2*EXP(- ES$1 * ($B166*_c+'Input spectra'!$Q165))</f>
        <v>0</v>
      </c>
      <c r="ET166">
        <f>ET$2*EXP(- ET$1 * ($B166*_c+'Input spectra'!$Q165))</f>
        <v>0</v>
      </c>
      <c r="EU166">
        <f>EU$2*EXP(- EU$1 * ($B166*_c+'Input spectra'!$Q165))</f>
        <v>0</v>
      </c>
      <c r="EV166">
        <f>EV$2*EXP(- EV$1 * ($B166*_c+'Input spectra'!$Q165))</f>
        <v>0</v>
      </c>
      <c r="EW166">
        <f>EW$2*EXP(- EW$1 * ($B166*_c+'Input spectra'!$Q165))</f>
        <v>0</v>
      </c>
      <c r="EY166">
        <f t="shared" si="2"/>
        <v>0.88314438711692689</v>
      </c>
      <c r="FB166">
        <f>(1-EXP(-(B166*_c+'Input spectra'!$Q165)*_t))/2</f>
        <v>1.0790283288785618E-2</v>
      </c>
      <c r="FC166">
        <f>LN(1-FB166)/(-(B166*_c+'Input spectra'!$Q165))</f>
        <v>0.24863647501926556</v>
      </c>
    </row>
    <row r="167" spans="1:159" x14ac:dyDescent="0.25">
      <c r="A167">
        <v>1100</v>
      </c>
      <c r="B167">
        <f>'Input spectra'!B166</f>
        <v>0</v>
      </c>
      <c r="C167">
        <f>C$2*EXP(- C$1 * ($B167*_c+'Input spectra'!$Q166))</f>
        <v>2.0653927966864227E-2</v>
      </c>
      <c r="D167">
        <f>D$2*EXP(- D$1 * ($B167*_c+'Input spectra'!$Q166))</f>
        <v>2.041435231032478E-2</v>
      </c>
      <c r="E167">
        <f>E$2*EXP(- E$1 * ($B167*_c+'Input spectra'!$Q166))</f>
        <v>2.0176469728323179E-2</v>
      </c>
      <c r="F167">
        <f>F$2*EXP(- F$1 * ($B167*_c+'Input spectra'!$Q166))</f>
        <v>1.9940270026262759E-2</v>
      </c>
      <c r="G167">
        <f>G$2*EXP(- G$1 * ($B167*_c+'Input spectra'!$Q166))</f>
        <v>1.9705743066194884E-2</v>
      </c>
      <c r="H167">
        <f>H$2*EXP(- H$1 * ($B167*_c+'Input spectra'!$Q166))</f>
        <v>1.947287876651908E-2</v>
      </c>
      <c r="I167">
        <f>I$2*EXP(- I$1 * ($B167*_c+'Input spectra'!$Q166))</f>
        <v>1.9241667101684658E-2</v>
      </c>
      <c r="J167">
        <f>J$2*EXP(- J$1 * ($B167*_c+'Input spectra'!$Q166))</f>
        <v>1.9012098101893866E-2</v>
      </c>
      <c r="K167">
        <f>K$2*EXP(- K$1 * ($B167*_c+'Input spectra'!$Q166))</f>
        <v>1.8784161852806618E-2</v>
      </c>
      <c r="L167">
        <f>L$2*EXP(- L$1 * ($B167*_c+'Input spectra'!$Q166))</f>
        <v>1.8557848495246668E-2</v>
      </c>
      <c r="M167">
        <f>M$2*EXP(- M$1 * ($B167*_c+'Input spectra'!$Q166))</f>
        <v>1.8333148224909338E-2</v>
      </c>
      <c r="N167">
        <f>N$2*EXP(- N$1 * ($B167*_c+'Input spectra'!$Q166))</f>
        <v>1.811005129207071E-2</v>
      </c>
      <c r="O167">
        <f>O$2*EXP(- O$1 * ($B167*_c+'Input spectra'!$Q166))</f>
        <v>1.7888548001298358E-2</v>
      </c>
      <c r="P167">
        <f>P$2*EXP(- P$1 * ($B167*_c+'Input spectra'!$Q166))</f>
        <v>1.7668628711163509E-2</v>
      </c>
      <c r="Q167">
        <f>Q$2*EXP(- Q$1 * ($B167*_c+'Input spectra'!$Q166))</f>
        <v>1.7450283833954708E-2</v>
      </c>
      <c r="R167">
        <f>R$2*EXP(- R$1 * ($B167*_c+'Input spectra'!$Q166))</f>
        <v>1.7233503835392964E-2</v>
      </c>
      <c r="S167">
        <f>S$2*EXP(- S$1 * ($B167*_c+'Input spectra'!$Q166))</f>
        <v>1.701827923434833E-2</v>
      </c>
      <c r="T167">
        <f>T$2*EXP(- T$1 * ($B167*_c+'Input spectra'!$Q166))</f>
        <v>1.6804600602557944E-2</v>
      </c>
      <c r="U167">
        <f>U$2*EXP(- U$1 * ($B167*_c+'Input spectra'!$Q166))</f>
        <v>1.6592458564345554E-2</v>
      </c>
      <c r="V167">
        <f>V$2*EXP(- V$1 * ($B167*_c+'Input spectra'!$Q166))</f>
        <v>1.6381843796342412E-2</v>
      </c>
      <c r="W167">
        <f>W$2*EXP(- W$1 * ($B167*_c+'Input spectra'!$Q166))</f>
        <v>1.617274702720968E-2</v>
      </c>
      <c r="X167">
        <f>X$2*EXP(- X$1 * ($B167*_c+'Input spectra'!$Q166))</f>
        <v>1.5965159037362193E-2</v>
      </c>
      <c r="Y167">
        <f>Y$2*EXP(- Y$1 * ($B167*_c+'Input spectra'!$Q166))</f>
        <v>1.5759070658693693E-2</v>
      </c>
      <c r="Z167">
        <f>Z$2*EXP(- Z$1 * ($B167*_c+'Input spectra'!$Q166))</f>
        <v>1.555447277430342E-2</v>
      </c>
      <c r="AA167">
        <f>AA$2*EXP(- AA$1 * ($B167*_c+'Input spectra'!$Q166))</f>
        <v>1.5351356318224178E-2</v>
      </c>
      <c r="AB167">
        <f>AB$2*EXP(- AB$1 * ($B167*_c+'Input spectra'!$Q166))</f>
        <v>1.5149712275151737E-2</v>
      </c>
      <c r="AC167">
        <f>AC$2*EXP(- AC$1 * ($B167*_c+'Input spectra'!$Q166))</f>
        <v>1.4949531680175635E-2</v>
      </c>
      <c r="AD167">
        <f>AD$2*EXP(- AD$1 * ($B167*_c+'Input spectra'!$Q166))</f>
        <v>1.4750805618511408E-2</v>
      </c>
      <c r="AE167">
        <f>AE$2*EXP(- AE$1 * ($B167*_c+'Input spectra'!$Q166))</f>
        <v>1.4553525225234131E-2</v>
      </c>
      <c r="AF167">
        <f>AF$2*EXP(- AF$1 * ($B167*_c+'Input spectra'!$Q166))</f>
        <v>1.4357681685013376E-2</v>
      </c>
      <c r="AG167">
        <f>AG$2*EXP(- AG$1 * ($B167*_c+'Input spectra'!$Q166))</f>
        <v>1.4163266231849514E-2</v>
      </c>
      <c r="AH167">
        <f>AH$2*EXP(- AH$1 * ($B167*_c+'Input spectra'!$Q166))</f>
        <v>1.3970270148811378E-2</v>
      </c>
      <c r="AI167">
        <f>AI$2*EXP(- AI$1 * ($B167*_c+'Input spectra'!$Q166))</f>
        <v>1.3778684767775266E-2</v>
      </c>
      <c r="AJ167">
        <f>AJ$2*EXP(- AJ$1 * ($B167*_c+'Input spectra'!$Q166))</f>
        <v>1.3588501469165289E-2</v>
      </c>
      <c r="AK167">
        <f>AK$2*EXP(- AK$1 * ($B167*_c+'Input spectra'!$Q166))</f>
        <v>1.3399711681695074E-2</v>
      </c>
      <c r="AL167">
        <f>AL$2*EXP(- AL$1 * ($B167*_c+'Input spectra'!$Q166))</f>
        <v>1.3212306882110763E-2</v>
      </c>
      <c r="AM167">
        <f>AM$2*EXP(- AM$1 * ($B167*_c+'Input spectra'!$Q166))</f>
        <v>1.302627859493535E-2</v>
      </c>
      <c r="AN167">
        <f>AN$2*EXP(- AN$1 * ($B167*_c+'Input spectra'!$Q166))</f>
        <v>1.2841618392214342E-2</v>
      </c>
      <c r="AO167">
        <f>AO$2*EXP(- AO$1 * ($B167*_c+'Input spectra'!$Q166))</f>
        <v>1.2658317893262721E-2</v>
      </c>
      <c r="AP167">
        <f>AP$2*EXP(- AP$1 * ($B167*_c+'Input spectra'!$Q166))</f>
        <v>1.2476368764413189E-2</v>
      </c>
      <c r="AQ167">
        <f>AQ$2*EXP(- AQ$1 * ($B167*_c+'Input spectra'!$Q166))</f>
        <v>1.229576271876574E-2</v>
      </c>
      <c r="AR167">
        <f>AR$2*EXP(- AR$1 * ($B167*_c+'Input spectra'!$Q166))</f>
        <v>1.2116491515938516E-2</v>
      </c>
      <c r="AS167">
        <f>AS$2*EXP(- AS$1 * ($B167*_c+'Input spectra'!$Q166))</f>
        <v>1.1938546961819908E-2</v>
      </c>
      <c r="AT167">
        <f>AT$2*EXP(- AT$1 * ($B167*_c+'Input spectra'!$Q166))</f>
        <v>1.1761920908321996E-2</v>
      </c>
      <c r="AU167">
        <f>AU$2*EXP(- AU$1 * ($B167*_c+'Input spectra'!$Q166))</f>
        <v>1.1586605253135195E-2</v>
      </c>
      <c r="AV167">
        <f>AV$2*EXP(- AV$1 * ($B167*_c+'Input spectra'!$Q166))</f>
        <v>1.1412591939484219E-2</v>
      </c>
      <c r="AW167">
        <f>AW$2*EXP(- AW$1 * ($B167*_c+'Input spectra'!$Q166))</f>
        <v>1.0146195426223262E-2</v>
      </c>
      <c r="AX167">
        <f>AX$2*EXP(- AX$1 * ($B167*_c+'Input spectra'!$Q166))</f>
        <v>8.6706637292510522E-3</v>
      </c>
      <c r="AY167">
        <f>AY$2*EXP(- AY$1 * ($B167*_c+'Input spectra'!$Q166))</f>
        <v>7.8061432926279806E-3</v>
      </c>
      <c r="AZ167">
        <f>AZ$2*EXP(- AZ$1 * ($B167*_c+'Input spectra'!$Q166))</f>
        <v>7.1514232495396421E-3</v>
      </c>
      <c r="BA167">
        <f>BA$2*EXP(- BA$1 * ($B167*_c+'Input spectra'!$Q166))</f>
        <v>6.6165176964536089E-3</v>
      </c>
      <c r="BB167">
        <f>BB$2*EXP(- BB$1 * ($B167*_c+'Input spectra'!$Q166))</f>
        <v>6.1624293596064354E-3</v>
      </c>
      <c r="BC167">
        <f>BC$2*EXP(- BC$1 * ($B167*_c+'Input spectra'!$Q166))</f>
        <v>5.7677945871480668E-3</v>
      </c>
      <c r="BD167">
        <f>BD$2*EXP(- BD$1 * ($B167*_c+'Input spectra'!$Q166))</f>
        <v>5.4192979607799964E-3</v>
      </c>
      <c r="BE167">
        <f>BE$2*EXP(- BE$1 * ($B167*_c+'Input spectra'!$Q166))</f>
        <v>5.107925487788839E-3</v>
      </c>
      <c r="BF167">
        <f>BF$2*EXP(- BF$1 * ($B167*_c+'Input spectra'!$Q166))</f>
        <v>4.8272137460576153E-3</v>
      </c>
      <c r="BG167">
        <f>BG$2*EXP(- BG$1 * ($B167*_c+'Input spectra'!$Q166))</f>
        <v>4.5723279299447238E-3</v>
      </c>
      <c r="BH167">
        <f>BH$2*EXP(- BH$1 * ($B167*_c+'Input spectra'!$Q166))</f>
        <v>4.3395325815718663E-3</v>
      </c>
      <c r="BI167">
        <f>BI$2*EXP(- BI$1 * ($B167*_c+'Input spectra'!$Q166))</f>
        <v>4.1258671290378213E-3</v>
      </c>
      <c r="BJ167">
        <f>BJ$2*EXP(- BJ$1 * ($B167*_c+'Input spectra'!$Q166))</f>
        <v>3.9289364167294115E-3</v>
      </c>
      <c r="BK167">
        <f>BK$2*EXP(- BK$1 * ($B167*_c+'Input spectra'!$Q166))</f>
        <v>3.7467696925932515E-3</v>
      </c>
      <c r="BL167">
        <f>BL$2*EXP(- BL$1 * ($B167*_c+'Input spectra'!$Q166))</f>
        <v>3.5777223406382361E-3</v>
      </c>
      <c r="BM167">
        <f>BM$2*EXP(- BM$1 * ($B167*_c+'Input spectra'!$Q166))</f>
        <v>3.4204053842965959E-3</v>
      </c>
      <c r="BN167">
        <f>BN$2*EXP(- BN$1 * ($B167*_c+'Input spectra'!$Q166))</f>
        <v>3.2736336474066814E-3</v>
      </c>
      <c r="BO167">
        <f>BO$2*EXP(- BO$1 * ($B167*_c+'Input spectra'!$Q166))</f>
        <v>3.1363868155128813E-3</v>
      </c>
      <c r="BP167">
        <f>BP$2*EXP(- BP$1 * ($B167*_c+'Input spectra'!$Q166))</f>
        <v>3.0077796415115335E-3</v>
      </c>
      <c r="BQ167">
        <f>BQ$2*EXP(- BQ$1 * ($B167*_c+'Input spectra'!$Q166))</f>
        <v>2.887038775845284E-3</v>
      </c>
      <c r="BR167">
        <f>BR$2*EXP(- BR$1 * ($B167*_c+'Input spectra'!$Q166))</f>
        <v>2.773484488762269E-3</v>
      </c>
      <c r="BS167">
        <f>BS$2*EXP(- BS$1 * ($B167*_c+'Input spectra'!$Q166))</f>
        <v>2.666516067308629E-3</v>
      </c>
      <c r="BT167">
        <f>BT$2*EXP(- BT$1 * ($B167*_c+'Input spectra'!$Q166))</f>
        <v>2.5656000149668493E-3</v>
      </c>
      <c r="BU167">
        <f>BU$2*EXP(- BU$1 * ($B167*_c+'Input spectra'!$Q166))</f>
        <v>2.4702604182349347E-3</v>
      </c>
      <c r="BV167">
        <f>BV$2*EXP(- BV$1 * ($B167*_c+'Input spectra'!$Q166))</f>
        <v>2.3800710094352088E-3</v>
      </c>
      <c r="BW167">
        <f>BW$2*EXP(- BW$1 * ($B167*_c+'Input spectra'!$Q166))</f>
        <v>2.2946485722292855E-3</v>
      </c>
      <c r="BX167">
        <f>BX$2*EXP(- BX$1 * ($B167*_c+'Input spectra'!$Q166))</f>
        <v>2.2136474208762466E-3</v>
      </c>
      <c r="BY167">
        <f>BY$2*EXP(- BY$1 * ($B167*_c+'Input spectra'!$Q166))</f>
        <v>2.136754746175782E-3</v>
      </c>
      <c r="BZ167">
        <f>BZ$2*EXP(- BZ$1 * ($B167*_c+'Input spectra'!$Q166))</f>
        <v>2.0636866669603154E-3</v>
      </c>
      <c r="CA167">
        <f>CA$2*EXP(- CA$1 * ($B167*_c+'Input spectra'!$Q166))</f>
        <v>1.9941848604831162E-3</v>
      </c>
      <c r="CB167">
        <f>CB$2*EXP(- CB$1 * ($B167*_c+'Input spectra'!$Q166))</f>
        <v>1.9280136712345746E-3</v>
      </c>
      <c r="CC167">
        <f>CC$2*EXP(- CC$1 * ($B167*_c+'Input spectra'!$Q166))</f>
        <v>1.8649576178103265E-3</v>
      </c>
      <c r="CD167">
        <f>CD$2*EXP(- CD$1 * ($B167*_c+'Input spectra'!$Q166))</f>
        <v>1.8048192330198667E-3</v>
      </c>
      <c r="CE167">
        <f>CE$2*EXP(- CE$1 * ($B167*_c+'Input spectra'!$Q166))</f>
        <v>1.7474171845908149E-3</v>
      </c>
      <c r="CF167">
        <f>CF$2*EXP(- CF$1 * ($B167*_c+'Input spectra'!$Q166))</f>
        <v>1.6925846334137652E-3</v>
      </c>
      <c r="CG167">
        <f>CG$2*EXP(- CG$1 * ($B167*_c+'Input spectra'!$Q166))</f>
        <v>1.6401677938904697E-3</v>
      </c>
      <c r="CH167">
        <f>CH$2*EXP(- CH$1 * ($B167*_c+'Input spectra'!$Q166))</f>
        <v>1.5900246670436497E-3</v>
      </c>
      <c r="CI167">
        <f>CI$2*EXP(- CI$1 * ($B167*_c+'Input spectra'!$Q166))</f>
        <v>1.5420239219577341E-3</v>
      </c>
      <c r="CJ167">
        <f>CJ$2*EXP(- CJ$1 * ($B167*_c+'Input spectra'!$Q166))</f>
        <v>1.4960439051018252E-3</v>
      </c>
      <c r="CK167">
        <f>CK$2*EXP(- CK$1 * ($B167*_c+'Input spectra'!$Q166))</f>
        <v>1.4519717603345425E-3</v>
      </c>
      <c r="CL167">
        <f>CL$2*EXP(- CL$1 * ($B167*_c+'Input spectra'!$Q166))</f>
        <v>1.4097026450553614E-3</v>
      </c>
      <c r="CM167">
        <f>CM$2*EXP(- CM$1 * ($B167*_c+'Input spectra'!$Q166))</f>
        <v>1.3691390301651361E-3</v>
      </c>
      <c r="CN167">
        <f>CN$2*EXP(- CN$1 * ($B167*_c+'Input spectra'!$Q166))</f>
        <v>1.3301900733207368E-3</v>
      </c>
      <c r="CO167">
        <f>CO$2*EXP(- CO$1 * ($B167*_c+'Input spectra'!$Q166))</f>
        <v>1.2927710564866212E-3</v>
      </c>
      <c r="CP167">
        <f>CP$2*EXP(- CP$1 * ($B167*_c+'Input spectra'!$Q166))</f>
        <v>1.2568028800563323E-3</v>
      </c>
      <c r="CQ167">
        <f>CQ$2*EXP(- CQ$1 * ($B167*_c+'Input spectra'!$Q166))</f>
        <v>8.0924000062244711E-4</v>
      </c>
      <c r="CR167">
        <f>CR$2*EXP(- CR$1 * ($B167*_c+'Input spectra'!$Q166))</f>
        <v>5.2565558693462295E-4</v>
      </c>
      <c r="CS167">
        <f>CS$2*EXP(- CS$1 * ($B167*_c+'Input spectra'!$Q166))</f>
        <v>3.6406552899112765E-4</v>
      </c>
      <c r="CT167">
        <f>CT$2*EXP(- CT$1 * ($B167*_c+'Input spectra'!$Q166))</f>
        <v>2.5328547003827361E-4</v>
      </c>
      <c r="CU167">
        <f>CU$2*EXP(- CU$1 * ($B167*_c+'Input spectra'!$Q166))</f>
        <v>1.7295870300967225E-4</v>
      </c>
      <c r="CV167">
        <f>CV$2*EXP(- CV$1 * ($B167*_c+'Input spectra'!$Q166))</f>
        <v>1.1370344317871252E-4</v>
      </c>
      <c r="CW167">
        <f>CW$2*EXP(- CW$1 * ($B167*_c+'Input spectra'!$Q166))</f>
        <v>7.0225152006806542E-5</v>
      </c>
      <c r="CX167">
        <f>CX$2*EXP(- CX$1 * ($B167*_c+'Input spectra'!$Q166))</f>
        <v>3.9163156070261618E-5</v>
      </c>
      <c r="CY167">
        <f>CY$2*EXP(- CY$1 * ($B167*_c+'Input spectra'!$Q166))</f>
        <v>1.8211869305695244E-5</v>
      </c>
      <c r="CZ167">
        <f>CZ$2*EXP(- CZ$1 * ($B167*_c+'Input spectra'!$Q166))</f>
        <v>5.6994199440431093E-6</v>
      </c>
      <c r="DA167">
        <f>DA$2*EXP(- DA$1 * ($B167*_c+'Input spectra'!$Q166))</f>
        <v>3.6206283779238013E-7</v>
      </c>
      <c r="DB167">
        <f>DB$2*EXP(- DB$1 * ($B167*_c+'Input spectra'!$Q166))</f>
        <v>0</v>
      </c>
      <c r="DC167">
        <f>DC$2*EXP(- DC$1 * ($B167*_c+'Input spectra'!$Q166))</f>
        <v>0</v>
      </c>
      <c r="DD167">
        <f>DD$2*EXP(- DD$1 * ($B167*_c+'Input spectra'!$Q166))</f>
        <v>0</v>
      </c>
      <c r="DE167">
        <f>DE$2*EXP(- DE$1 * ($B167*_c+'Input spectra'!$Q166))</f>
        <v>0</v>
      </c>
      <c r="DF167">
        <f>DF$2*EXP(- DF$1 * ($B167*_c+'Input spectra'!$Q166))</f>
        <v>0</v>
      </c>
      <c r="DG167">
        <f>DG$2*EXP(- DG$1 * ($B167*_c+'Input spectra'!$Q166))</f>
        <v>0</v>
      </c>
      <c r="DH167">
        <f>DH$2*EXP(- DH$1 * ($B167*_c+'Input spectra'!$Q166))</f>
        <v>0</v>
      </c>
      <c r="DI167">
        <f>DI$2*EXP(- DI$1 * ($B167*_c+'Input spectra'!$Q166))</f>
        <v>0</v>
      </c>
      <c r="DJ167">
        <f>DJ$2*EXP(- DJ$1 * ($B167*_c+'Input spectra'!$Q166))</f>
        <v>0</v>
      </c>
      <c r="DK167">
        <f>DK$2*EXP(- DK$1 * ($B167*_c+'Input spectra'!$Q166))</f>
        <v>0</v>
      </c>
      <c r="DL167">
        <f>DL$2*EXP(- DL$1 * ($B167*_c+'Input spectra'!$Q166))</f>
        <v>0</v>
      </c>
      <c r="DM167">
        <f>DM$2*EXP(- DM$1 * ($B167*_c+'Input spectra'!$Q166))</f>
        <v>0</v>
      </c>
      <c r="DN167">
        <f>DN$2*EXP(- DN$1 * ($B167*_c+'Input spectra'!$Q166))</f>
        <v>0</v>
      </c>
      <c r="DO167">
        <f>DO$2*EXP(- DO$1 * ($B167*_c+'Input spectra'!$Q166))</f>
        <v>0</v>
      </c>
      <c r="DP167">
        <f>DP$2*EXP(- DP$1 * ($B167*_c+'Input spectra'!$Q166))</f>
        <v>0</v>
      </c>
      <c r="DQ167">
        <f>DQ$2*EXP(- DQ$1 * ($B167*_c+'Input spectra'!$Q166))</f>
        <v>0</v>
      </c>
      <c r="DR167">
        <f>DR$2*EXP(- DR$1 * ($B167*_c+'Input spectra'!$Q166))</f>
        <v>0</v>
      </c>
      <c r="DS167">
        <f>DS$2*EXP(- DS$1 * ($B167*_c+'Input spectra'!$Q166))</f>
        <v>0</v>
      </c>
      <c r="DT167">
        <f>DT$2*EXP(- DT$1 * ($B167*_c+'Input spectra'!$Q166))</f>
        <v>0</v>
      </c>
      <c r="DU167">
        <f>DU$2*EXP(- DU$1 * ($B167*_c+'Input spectra'!$Q166))</f>
        <v>0</v>
      </c>
      <c r="DV167">
        <f>DV$2*EXP(- DV$1 * ($B167*_c+'Input spectra'!$Q166))</f>
        <v>0</v>
      </c>
      <c r="DW167">
        <f>DW$2*EXP(- DW$1 * ($B167*_c+'Input spectra'!$Q166))</f>
        <v>0</v>
      </c>
      <c r="DX167">
        <f>DX$2*EXP(- DX$1 * ($B167*_c+'Input spectra'!$Q166))</f>
        <v>0</v>
      </c>
      <c r="DY167">
        <f>DY$2*EXP(- DY$1 * ($B167*_c+'Input spectra'!$Q166))</f>
        <v>0</v>
      </c>
      <c r="DZ167">
        <f>DZ$2*EXP(- DZ$1 * ($B167*_c+'Input spectra'!$Q166))</f>
        <v>0</v>
      </c>
      <c r="EA167">
        <f>EA$2*EXP(- EA$1 * ($B167*_c+'Input spectra'!$Q166))</f>
        <v>0</v>
      </c>
      <c r="EB167">
        <f>EB$2*EXP(- EB$1 * ($B167*_c+'Input spectra'!$Q166))</f>
        <v>0</v>
      </c>
      <c r="EC167">
        <f>EC$2*EXP(- EC$1 * ($B167*_c+'Input spectra'!$Q166))</f>
        <v>0</v>
      </c>
      <c r="ED167">
        <f>ED$2*EXP(- ED$1 * ($B167*_c+'Input spectra'!$Q166))</f>
        <v>0</v>
      </c>
      <c r="EE167">
        <f>EE$2*EXP(- EE$1 * ($B167*_c+'Input spectra'!$Q166))</f>
        <v>0</v>
      </c>
      <c r="EF167">
        <f>EF$2*EXP(- EF$1 * ($B167*_c+'Input spectra'!$Q166))</f>
        <v>0</v>
      </c>
      <c r="EG167">
        <f>EG$2*EXP(- EG$1 * ($B167*_c+'Input spectra'!$Q166))</f>
        <v>0</v>
      </c>
      <c r="EH167">
        <f>EH$2*EXP(- EH$1 * ($B167*_c+'Input spectra'!$Q166))</f>
        <v>0</v>
      </c>
      <c r="EI167">
        <f>EI$2*EXP(- EI$1 * ($B167*_c+'Input spectra'!$Q166))</f>
        <v>0</v>
      </c>
      <c r="EJ167">
        <f>EJ$2*EXP(- EJ$1 * ($B167*_c+'Input spectra'!$Q166))</f>
        <v>0</v>
      </c>
      <c r="EK167">
        <f>EK$2*EXP(- EK$1 * ($B167*_c+'Input spectra'!$Q166))</f>
        <v>0</v>
      </c>
      <c r="EL167">
        <f>EL$2*EXP(- EL$1 * ($B167*_c+'Input spectra'!$Q166))</f>
        <v>0</v>
      </c>
      <c r="EM167">
        <f>EM$2*EXP(- EM$1 * ($B167*_c+'Input spectra'!$Q166))</f>
        <v>0</v>
      </c>
      <c r="EN167">
        <f>EN$2*EXP(- EN$1 * ($B167*_c+'Input spectra'!$Q166))</f>
        <v>0</v>
      </c>
      <c r="EO167">
        <f>EO$2*EXP(- EO$1 * ($B167*_c+'Input spectra'!$Q166))</f>
        <v>0</v>
      </c>
      <c r="EP167">
        <f>EP$2*EXP(- EP$1 * ($B167*_c+'Input spectra'!$Q166))</f>
        <v>0</v>
      </c>
      <c r="EQ167">
        <f>EQ$2*EXP(- EQ$1 * ($B167*_c+'Input spectra'!$Q166))</f>
        <v>0</v>
      </c>
      <c r="ER167">
        <f>ER$2*EXP(- ER$1 * ($B167*_c+'Input spectra'!$Q166))</f>
        <v>0</v>
      </c>
      <c r="ES167">
        <f>ES$2*EXP(- ES$1 * ($B167*_c+'Input spectra'!$Q166))</f>
        <v>0</v>
      </c>
      <c r="ET167">
        <f>ET$2*EXP(- ET$1 * ($B167*_c+'Input spectra'!$Q166))</f>
        <v>0</v>
      </c>
      <c r="EU167">
        <f>EU$2*EXP(- EU$1 * ($B167*_c+'Input spectra'!$Q166))</f>
        <v>0</v>
      </c>
      <c r="EV167">
        <f>EV$2*EXP(- EV$1 * ($B167*_c+'Input spectra'!$Q166))</f>
        <v>0</v>
      </c>
      <c r="EW167">
        <f>EW$2*EXP(- EW$1 * ($B167*_c+'Input spectra'!$Q166))</f>
        <v>0</v>
      </c>
      <c r="EY167">
        <f t="shared" si="2"/>
        <v>0.88327212955850076</v>
      </c>
      <c r="FB167">
        <f>(1-EXP(-(B167*_c+'Input spectra'!$Q166)*_t))/2</f>
        <v>1.07774371238199E-2</v>
      </c>
      <c r="FC167">
        <f>LN(1-FB167)/(-(B167*_c+'Input spectra'!$Q166))</f>
        <v>0.24863811608859185</v>
      </c>
    </row>
    <row r="168" spans="1:159" x14ac:dyDescent="0.25">
      <c r="A168">
        <v>1105</v>
      </c>
      <c r="B168">
        <f>'Input spectra'!B167</f>
        <v>0</v>
      </c>
      <c r="C168">
        <f>C$2*EXP(- C$1 * ($B168*_c+'Input spectra'!$Q167))</f>
        <v>2.0653927966864227E-2</v>
      </c>
      <c r="D168">
        <f>D$2*EXP(- D$1 * ($B168*_c+'Input spectra'!$Q167))</f>
        <v>2.041445952135269E-2</v>
      </c>
      <c r="E168">
        <f>E$2*EXP(- E$1 * ($B168*_c+'Input spectra'!$Q167))</f>
        <v>2.0176681652336874E-2</v>
      </c>
      <c r="F168">
        <f>F$2*EXP(- F$1 * ($B168*_c+'Input spectra'!$Q167))</f>
        <v>1.9940584191714756E-2</v>
      </c>
      <c r="G168">
        <f>G$2*EXP(- G$1 * ($B168*_c+'Input spectra'!$Q167))</f>
        <v>1.9706157027819655E-2</v>
      </c>
      <c r="H168">
        <f>H$2*EXP(- H$1 * ($B168*_c+'Input spectra'!$Q167))</f>
        <v>1.9473390105121828E-2</v>
      </c>
      <c r="I168">
        <f>I$2*EXP(- I$1 * ($B168*_c+'Input spectra'!$Q167))</f>
        <v>1.9242273423931575E-2</v>
      </c>
      <c r="J168">
        <f>J$2*EXP(- J$1 * ($B168*_c+'Input spectra'!$Q167))</f>
        <v>1.9012797040103849E-2</v>
      </c>
      <c r="K168">
        <f>K$2*EXP(- K$1 * ($B168*_c+'Input spectra'!$Q167))</f>
        <v>1.8784951064744419E-2</v>
      </c>
      <c r="L168">
        <f>L$2*EXP(- L$1 * ($B168*_c+'Input spectra'!$Q167))</f>
        <v>1.8558725663917506E-2</v>
      </c>
      <c r="M168">
        <f>M$2*EXP(- M$1 * ($B168*_c+'Input spectra'!$Q167))</f>
        <v>1.8334111058354918E-2</v>
      </c>
      <c r="N168">
        <f>N$2*EXP(- N$1 * ($B168*_c+'Input spectra'!$Q167))</f>
        <v>1.811109752316669E-2</v>
      </c>
      <c r="O168">
        <f>O$2*EXP(- O$1 * ($B168*_c+'Input spectra'!$Q167))</f>
        <v>1.7889675387553199E-2</v>
      </c>
      <c r="P168">
        <f>P$2*EXP(- P$1 * ($B168*_c+'Input spectra'!$Q167))</f>
        <v>1.7669835034518744E-2</v>
      </c>
      <c r="Q168">
        <f>Q$2*EXP(- Q$1 * ($B168*_c+'Input spectra'!$Q167))</f>
        <v>1.745156690058661E-2</v>
      </c>
      <c r="R168">
        <f>R$2*EXP(- R$1 * ($B168*_c+'Input spectra'!$Q167))</f>
        <v>1.7234861475515589E-2</v>
      </c>
      <c r="S168">
        <f>S$2*EXP(- S$1 * ($B168*_c+'Input spectra'!$Q167))</f>
        <v>1.7019709302017943E-2</v>
      </c>
      <c r="T168">
        <f>T$2*EXP(- T$1 * ($B168*_c+'Input spectra'!$Q167))</f>
        <v>1.6806100975478817E-2</v>
      </c>
      <c r="U168">
        <f>U$2*EXP(- U$1 * ($B168*_c+'Input spectra'!$Q167))</f>
        <v>1.6594027143677106E-2</v>
      </c>
      <c r="V168">
        <f>V$2*EXP(- V$1 * ($B168*_c+'Input spectra'!$Q167))</f>
        <v>1.6383478506507721E-2</v>
      </c>
      <c r="W168">
        <f>W$2*EXP(- W$1 * ($B168*_c+'Input spectra'!$Q167))</f>
        <v>1.6174445815705318E-2</v>
      </c>
      <c r="X168">
        <f>X$2*EXP(- X$1 * ($B168*_c+'Input spectra'!$Q167))</f>
        <v>1.5966919874569413E-2</v>
      </c>
      <c r="Y168">
        <f>Y$2*EXP(- Y$1 * ($B168*_c+'Input spectra'!$Q167))</f>
        <v>1.5760891537690922E-2</v>
      </c>
      <c r="Z168">
        <f>Z$2*EXP(- Z$1 * ($B168*_c+'Input spectra'!$Q167))</f>
        <v>1.5556351710680084E-2</v>
      </c>
      <c r="AA168">
        <f>AA$2*EXP(- AA$1 * ($B168*_c+'Input spectra'!$Q167))</f>
        <v>1.5353291349895831E-2</v>
      </c>
      <c r="AB168">
        <f>AB$2*EXP(- AB$1 * ($B168*_c+'Input spectra'!$Q167))</f>
        <v>1.5151701462176474E-2</v>
      </c>
      <c r="AC168">
        <f>AC$2*EXP(- AC$1 * ($B168*_c+'Input spectra'!$Q167))</f>
        <v>1.4951573104571826E-2</v>
      </c>
      <c r="AD168">
        <f>AD$2*EXP(- AD$1 * ($B168*_c+'Input spectra'!$Q167))</f>
        <v>1.4752897384076683E-2</v>
      </c>
      <c r="AE168">
        <f>AE$2*EXP(- AE$1 * ($B168*_c+'Input spectra'!$Q167))</f>
        <v>1.4555665457365667E-2</v>
      </c>
      <c r="AF168">
        <f>AF$2*EXP(- AF$1 * ($B168*_c+'Input spectra'!$Q167))</f>
        <v>1.4359868530529429E-2</v>
      </c>
      <c r="AG168">
        <f>AG$2*EXP(- AG$1 * ($B168*_c+'Input spectra'!$Q167))</f>
        <v>1.4165497858812227E-2</v>
      </c>
      <c r="AH168">
        <f>AH$2*EXP(- AH$1 * ($B168*_c+'Input spectra'!$Q167))</f>
        <v>1.3972544746350825E-2</v>
      </c>
      <c r="AI168">
        <f>AI$2*EXP(- AI$1 * ($B168*_c+'Input spectra'!$Q167))</f>
        <v>1.3781000545914752E-2</v>
      </c>
      <c r="AJ168">
        <f>AJ$2*EXP(- AJ$1 * ($B168*_c+'Input spectra'!$Q167))</f>
        <v>1.3590856658647874E-2</v>
      </c>
      <c r="AK168">
        <f>AK$2*EXP(- AK$1 * ($B168*_c+'Input spectra'!$Q167))</f>
        <v>1.3402104533811323E-2</v>
      </c>
      <c r="AL168">
        <f>AL$2*EXP(- AL$1 * ($B168*_c+'Input spectra'!$Q167))</f>
        <v>1.3214735668527726E-2</v>
      </c>
      <c r="AM168">
        <f>AM$2*EXP(- AM$1 * ($B168*_c+'Input spectra'!$Q167))</f>
        <v>1.3028741607526741E-2</v>
      </c>
      <c r="AN168">
        <f>AN$2*EXP(- AN$1 * ($B168*_c+'Input spectra'!$Q167))</f>
        <v>1.2844113942891927E-2</v>
      </c>
      <c r="AO168">
        <f>AO$2*EXP(- AO$1 * ($B168*_c+'Input spectra'!$Q167))</f>
        <v>1.2660844313808893E-2</v>
      </c>
      <c r="AP168">
        <f>AP$2*EXP(- AP$1 * ($B168*_c+'Input spectra'!$Q167))</f>
        <v>1.2478924406314748E-2</v>
      </c>
      <c r="AQ168">
        <f>AQ$2*EXP(- AQ$1 * ($B168*_c+'Input spectra'!$Q167))</f>
        <v>1.2298345953048836E-2</v>
      </c>
      <c r="AR168">
        <f>AR$2*EXP(- AR$1 * ($B168*_c+'Input spectra'!$Q167))</f>
        <v>1.2119100733004774E-2</v>
      </c>
      <c r="AS168">
        <f>AS$2*EXP(- AS$1 * ($B168*_c+'Input spectra'!$Q167))</f>
        <v>1.1941180571283709E-2</v>
      </c>
      <c r="AT168">
        <f>AT$2*EXP(- AT$1 * ($B168*_c+'Input spectra'!$Q167))</f>
        <v>1.1764577338848925E-2</v>
      </c>
      <c r="AU168">
        <f>AU$2*EXP(- AU$1 * ($B168*_c+'Input spectra'!$Q167))</f>
        <v>1.1589282952281635E-2</v>
      </c>
      <c r="AV168">
        <f>AV$2*EXP(- AV$1 * ($B168*_c+'Input spectra'!$Q167))</f>
        <v>1.1415289373538083E-2</v>
      </c>
      <c r="AW168">
        <f>AW$2*EXP(- AW$1 * ($B168*_c+'Input spectra'!$Q167))</f>
        <v>1.0148646837774108E-2</v>
      </c>
      <c r="AX168">
        <f>AX$2*EXP(- AX$1 * ($B168*_c+'Input spectra'!$Q167))</f>
        <v>8.6728041862887406E-3</v>
      </c>
      <c r="AY168">
        <f>AY$2*EXP(- AY$1 * ($B168*_c+'Input spectra'!$Q167))</f>
        <v>7.8081113384721795E-3</v>
      </c>
      <c r="AZ168">
        <f>AZ$2*EXP(- AZ$1 * ($B168*_c+'Input spectra'!$Q167))</f>
        <v>7.1532637975772776E-3</v>
      </c>
      <c r="BA168">
        <f>BA$2*EXP(- BA$1 * ($B168*_c+'Input spectra'!$Q167))</f>
        <v>6.6182553341032919E-3</v>
      </c>
      <c r="BB168">
        <f>BB$2*EXP(- BB$1 * ($B168*_c+'Input spectra'!$Q167))</f>
        <v>6.1640801160672883E-3</v>
      </c>
      <c r="BC168">
        <f>BC$2*EXP(- BC$1 * ($B168*_c+'Input spectra'!$Q167))</f>
        <v>5.7693699302110322E-3</v>
      </c>
      <c r="BD168">
        <f>BD$2*EXP(- BD$1 * ($B168*_c+'Input spectra'!$Q167))</f>
        <v>5.4208065884049916E-3</v>
      </c>
      <c r="BE168">
        <f>BE$2*EXP(- BE$1 * ($B168*_c+'Input spectra'!$Q167))</f>
        <v>5.109374268349752E-3</v>
      </c>
      <c r="BF168">
        <f>BF$2*EXP(- BF$1 * ($B168*_c+'Input spectra'!$Q167))</f>
        <v>4.8286082657662743E-3</v>
      </c>
      <c r="BG168">
        <f>BG$2*EXP(- BG$1 * ($B168*_c+'Input spectra'!$Q167))</f>
        <v>4.5736728360825903E-3</v>
      </c>
      <c r="BH168">
        <f>BH$2*EXP(- BH$1 * ($B168*_c+'Input spectra'!$Q167))</f>
        <v>4.3408318100382481E-3</v>
      </c>
      <c r="BI168">
        <f>BI$2*EXP(- BI$1 * ($B168*_c+'Input spectra'!$Q167))</f>
        <v>4.1271240619265848E-3</v>
      </c>
      <c r="BJ168">
        <f>BJ$2*EXP(- BJ$1 * ($B168*_c+'Input spectra'!$Q167))</f>
        <v>3.9301539953436691E-3</v>
      </c>
      <c r="BK168">
        <f>BK$2*EXP(- BK$1 * ($B168*_c+'Input spectra'!$Q167))</f>
        <v>3.7479505008702662E-3</v>
      </c>
      <c r="BL168">
        <f>BL$2*EXP(- BL$1 * ($B168*_c+'Input spectra'!$Q167))</f>
        <v>3.5788686682358822E-3</v>
      </c>
      <c r="BM168">
        <f>BM$2*EXP(- BM$1 * ($B168*_c+'Input spectra'!$Q167))</f>
        <v>3.4215192752879682E-3</v>
      </c>
      <c r="BN168">
        <f>BN$2*EXP(- BN$1 * ($B168*_c+'Input spectra'!$Q167))</f>
        <v>3.2747169385349477E-3</v>
      </c>
      <c r="BO168">
        <f>BO$2*EXP(- BO$1 * ($B168*_c+'Input spectra'!$Q167))</f>
        <v>3.1374411667091429E-3</v>
      </c>
      <c r="BP168">
        <f>BP$2*EXP(- BP$1 * ($B168*_c+'Input spectra'!$Q167))</f>
        <v>3.008806560570457E-3</v>
      </c>
      <c r="BQ168">
        <f>BQ$2*EXP(- BQ$1 * ($B168*_c+'Input spectra'!$Q167))</f>
        <v>2.8880396386159754E-3</v>
      </c>
      <c r="BR168">
        <f>BR$2*EXP(- BR$1 * ($B168*_c+'Input spectra'!$Q167))</f>
        <v>2.7744605558457677E-3</v>
      </c>
      <c r="BS168">
        <f>BS$2*EXP(- BS$1 * ($B168*_c+'Input spectra'!$Q167))</f>
        <v>2.6674684979984585E-3</v>
      </c>
      <c r="BT168">
        <f>BT$2*EXP(- BT$1 * ($B168*_c+'Input spectra'!$Q167))</f>
        <v>2.5665298789881367E-3</v>
      </c>
      <c r="BU168">
        <f>BU$2*EXP(- BU$1 * ($B168*_c+'Input spectra'!$Q167))</f>
        <v>2.4711687057069249E-3</v>
      </c>
      <c r="BV168">
        <f>BV$2*EXP(- BV$1 * ($B168*_c+'Input spectra'!$Q167))</f>
        <v>2.3809586393861203E-3</v>
      </c>
      <c r="BW168">
        <f>BW$2*EXP(- BW$1 * ($B168*_c+'Input spectra'!$Q167))</f>
        <v>2.2955163999211535E-3</v>
      </c>
      <c r="BX168">
        <f>BX$2*EXP(- BX$1 * ($B168*_c+'Input spectra'!$Q167))</f>
        <v>2.2144962441436205E-3</v>
      </c>
      <c r="BY168">
        <f>BY$2*EXP(- BY$1 * ($B168*_c+'Input spectra'!$Q167))</f>
        <v>2.137585310941147E-3</v>
      </c>
      <c r="BZ168">
        <f>BZ$2*EXP(- BZ$1 * ($B168*_c+'Input spectra'!$Q167))</f>
        <v>2.0644996720575125E-3</v>
      </c>
      <c r="CA168">
        <f>CA$2*EXP(- CA$1 * ($B168*_c+'Input spectra'!$Q167))</f>
        <v>1.9949809618953962E-3</v>
      </c>
      <c r="CB168">
        <f>CB$2*EXP(- CB$1 * ($B168*_c+'Input spectra'!$Q167))</f>
        <v>1.9287934858345916E-3</v>
      </c>
      <c r="CC168">
        <f>CC$2*EXP(- CC$1 * ($B168*_c+'Input spectra'!$Q167))</f>
        <v>1.8657217266740314E-3</v>
      </c>
      <c r="CD168">
        <f>CD$2*EXP(- CD$1 * ($B168*_c+'Input spectra'!$Q167))</f>
        <v>1.8055681843740002E-3</v>
      </c>
      <c r="CE168">
        <f>CE$2*EXP(- CE$1 * ($B168*_c+'Input spectra'!$Q167))</f>
        <v>1.7481514964438397E-3</v>
      </c>
      <c r="CF168">
        <f>CF$2*EXP(- CF$1 * ($B168*_c+'Input spectra'!$Q167))</f>
        <v>1.6933047959120661E-3</v>
      </c>
      <c r="CG168">
        <f>CG$2*EXP(- CG$1 * ($B168*_c+'Input spectra'!$Q167))</f>
        <v>1.6408742714351316E-3</v>
      </c>
      <c r="CH168">
        <f>CH$2*EXP(- CH$1 * ($B168*_c+'Input spectra'!$Q167))</f>
        <v>1.5907179001977542E-3</v>
      </c>
      <c r="CI168">
        <f>CI$2*EXP(- CI$1 * ($B168*_c+'Input spectra'!$Q167))</f>
        <v>1.5427043291696967E-3</v>
      </c>
      <c r="CJ168">
        <f>CJ$2*EXP(- CJ$1 * ($B168*_c+'Input spectra'!$Q167))</f>
        <v>1.496711884266608E-3</v>
      </c>
      <c r="CK168">
        <f>CK$2*EXP(- CK$1 * ($B168*_c+'Input spectra'!$Q167))</f>
        <v>1.4526276902115263E-3</v>
      </c>
      <c r="CL168">
        <f>CL$2*EXP(- CL$1 * ($B168*_c+'Input spectra'!$Q167))</f>
        <v>1.4103468865590697E-3</v>
      </c>
      <c r="CM168">
        <f>CM$2*EXP(- CM$1 * ($B168*_c+'Input spectra'!$Q167))</f>
        <v>1.3697719275428521E-3</v>
      </c>
      <c r="CN168">
        <f>CN$2*EXP(- CN$1 * ($B168*_c+'Input spectra'!$Q167))</f>
        <v>1.330811955229212E-3</v>
      </c>
      <c r="CO168">
        <f>CO$2*EXP(- CO$1 * ($B168*_c+'Input spectra'!$Q167))</f>
        <v>1.2933822369785154E-3</v>
      </c>
      <c r="CP168">
        <f>CP$2*EXP(- CP$1 * ($B168*_c+'Input spectra'!$Q167))</f>
        <v>1.2574036594857015E-3</v>
      </c>
      <c r="CQ168">
        <f>CQ$2*EXP(- CQ$1 * ($B168*_c+'Input spectra'!$Q167))</f>
        <v>8.0963108710385549E-4</v>
      </c>
      <c r="CR168">
        <f>CR$2*EXP(- CR$1 * ($B168*_c+'Input spectra'!$Q167))</f>
        <v>5.2591238574568725E-4</v>
      </c>
      <c r="CS168">
        <f>CS$2*EXP(- CS$1 * ($B168*_c+'Input spectra'!$Q167))</f>
        <v>3.6424529903727137E-4</v>
      </c>
      <c r="CT168">
        <f>CT$2*EXP(- CT$1 * ($B168*_c+'Input spectra'!$Q167))</f>
        <v>2.5341186941676757E-4</v>
      </c>
      <c r="CU168">
        <f>CU$2*EXP(- CU$1 * ($B168*_c+'Input spectra'!$Q167))</f>
        <v>1.730459249713274E-4</v>
      </c>
      <c r="CV168">
        <f>CV$2*EXP(- CV$1 * ($B168*_c+'Input spectra'!$Q167))</f>
        <v>1.1376138053682862E-4</v>
      </c>
      <c r="CW168">
        <f>CW$2*EXP(- CW$1 * ($B168*_c+'Input spectra'!$Q167))</f>
        <v>7.0261304082827166E-5</v>
      </c>
      <c r="CX168">
        <f>CX$2*EXP(- CX$1 * ($B168*_c+'Input spectra'!$Q167))</f>
        <v>3.9183523137464196E-5</v>
      </c>
      <c r="CY168">
        <f>CY$2*EXP(- CY$1 * ($B168*_c+'Input spectra'!$Q167))</f>
        <v>1.8221436206785791E-5</v>
      </c>
      <c r="CZ168">
        <f>CZ$2*EXP(- CZ$1 * ($B168*_c+'Input spectra'!$Q167))</f>
        <v>5.7024438614919267E-6</v>
      </c>
      <c r="DA168">
        <f>DA$2*EXP(- DA$1 * ($B168*_c+'Input spectra'!$Q167))</f>
        <v>3.6225683843240993E-7</v>
      </c>
      <c r="DB168">
        <f>DB$2*EXP(- DB$1 * ($B168*_c+'Input spectra'!$Q167))</f>
        <v>0</v>
      </c>
      <c r="DC168">
        <f>DC$2*EXP(- DC$1 * ($B168*_c+'Input spectra'!$Q167))</f>
        <v>0</v>
      </c>
      <c r="DD168">
        <f>DD$2*EXP(- DD$1 * ($B168*_c+'Input spectra'!$Q167))</f>
        <v>0</v>
      </c>
      <c r="DE168">
        <f>DE$2*EXP(- DE$1 * ($B168*_c+'Input spectra'!$Q167))</f>
        <v>0</v>
      </c>
      <c r="DF168">
        <f>DF$2*EXP(- DF$1 * ($B168*_c+'Input spectra'!$Q167))</f>
        <v>0</v>
      </c>
      <c r="DG168">
        <f>DG$2*EXP(- DG$1 * ($B168*_c+'Input spectra'!$Q167))</f>
        <v>0</v>
      </c>
      <c r="DH168">
        <f>DH$2*EXP(- DH$1 * ($B168*_c+'Input spectra'!$Q167))</f>
        <v>0</v>
      </c>
      <c r="DI168">
        <f>DI$2*EXP(- DI$1 * ($B168*_c+'Input spectra'!$Q167))</f>
        <v>0</v>
      </c>
      <c r="DJ168">
        <f>DJ$2*EXP(- DJ$1 * ($B168*_c+'Input spectra'!$Q167))</f>
        <v>0</v>
      </c>
      <c r="DK168">
        <f>DK$2*EXP(- DK$1 * ($B168*_c+'Input spectra'!$Q167))</f>
        <v>0</v>
      </c>
      <c r="DL168">
        <f>DL$2*EXP(- DL$1 * ($B168*_c+'Input spectra'!$Q167))</f>
        <v>0</v>
      </c>
      <c r="DM168">
        <f>DM$2*EXP(- DM$1 * ($B168*_c+'Input spectra'!$Q167))</f>
        <v>0</v>
      </c>
      <c r="DN168">
        <f>DN$2*EXP(- DN$1 * ($B168*_c+'Input spectra'!$Q167))</f>
        <v>0</v>
      </c>
      <c r="DO168">
        <f>DO$2*EXP(- DO$1 * ($B168*_c+'Input spectra'!$Q167))</f>
        <v>0</v>
      </c>
      <c r="DP168">
        <f>DP$2*EXP(- DP$1 * ($B168*_c+'Input spectra'!$Q167))</f>
        <v>0</v>
      </c>
      <c r="DQ168">
        <f>DQ$2*EXP(- DQ$1 * ($B168*_c+'Input spectra'!$Q167))</f>
        <v>0</v>
      </c>
      <c r="DR168">
        <f>DR$2*EXP(- DR$1 * ($B168*_c+'Input spectra'!$Q167))</f>
        <v>0</v>
      </c>
      <c r="DS168">
        <f>DS$2*EXP(- DS$1 * ($B168*_c+'Input spectra'!$Q167))</f>
        <v>0</v>
      </c>
      <c r="DT168">
        <f>DT$2*EXP(- DT$1 * ($B168*_c+'Input spectra'!$Q167))</f>
        <v>0</v>
      </c>
      <c r="DU168">
        <f>DU$2*EXP(- DU$1 * ($B168*_c+'Input spectra'!$Q167))</f>
        <v>0</v>
      </c>
      <c r="DV168">
        <f>DV$2*EXP(- DV$1 * ($B168*_c+'Input spectra'!$Q167))</f>
        <v>0</v>
      </c>
      <c r="DW168">
        <f>DW$2*EXP(- DW$1 * ($B168*_c+'Input spectra'!$Q167))</f>
        <v>0</v>
      </c>
      <c r="DX168">
        <f>DX$2*EXP(- DX$1 * ($B168*_c+'Input spectra'!$Q167))</f>
        <v>0</v>
      </c>
      <c r="DY168">
        <f>DY$2*EXP(- DY$1 * ($B168*_c+'Input spectra'!$Q167))</f>
        <v>0</v>
      </c>
      <c r="DZ168">
        <f>DZ$2*EXP(- DZ$1 * ($B168*_c+'Input spectra'!$Q167))</f>
        <v>0</v>
      </c>
      <c r="EA168">
        <f>EA$2*EXP(- EA$1 * ($B168*_c+'Input spectra'!$Q167))</f>
        <v>0</v>
      </c>
      <c r="EB168">
        <f>EB$2*EXP(- EB$1 * ($B168*_c+'Input spectra'!$Q167))</f>
        <v>0</v>
      </c>
      <c r="EC168">
        <f>EC$2*EXP(- EC$1 * ($B168*_c+'Input spectra'!$Q167))</f>
        <v>0</v>
      </c>
      <c r="ED168">
        <f>ED$2*EXP(- ED$1 * ($B168*_c+'Input spectra'!$Q167))</f>
        <v>0</v>
      </c>
      <c r="EE168">
        <f>EE$2*EXP(- EE$1 * ($B168*_c+'Input spectra'!$Q167))</f>
        <v>0</v>
      </c>
      <c r="EF168">
        <f>EF$2*EXP(- EF$1 * ($B168*_c+'Input spectra'!$Q167))</f>
        <v>0</v>
      </c>
      <c r="EG168">
        <f>EG$2*EXP(- EG$1 * ($B168*_c+'Input spectra'!$Q167))</f>
        <v>0</v>
      </c>
      <c r="EH168">
        <f>EH$2*EXP(- EH$1 * ($B168*_c+'Input spectra'!$Q167))</f>
        <v>0</v>
      </c>
      <c r="EI168">
        <f>EI$2*EXP(- EI$1 * ($B168*_c+'Input spectra'!$Q167))</f>
        <v>0</v>
      </c>
      <c r="EJ168">
        <f>EJ$2*EXP(- EJ$1 * ($B168*_c+'Input spectra'!$Q167))</f>
        <v>0</v>
      </c>
      <c r="EK168">
        <f>EK$2*EXP(- EK$1 * ($B168*_c+'Input spectra'!$Q167))</f>
        <v>0</v>
      </c>
      <c r="EL168">
        <f>EL$2*EXP(- EL$1 * ($B168*_c+'Input spectra'!$Q167))</f>
        <v>0</v>
      </c>
      <c r="EM168">
        <f>EM$2*EXP(- EM$1 * ($B168*_c+'Input spectra'!$Q167))</f>
        <v>0</v>
      </c>
      <c r="EN168">
        <f>EN$2*EXP(- EN$1 * ($B168*_c+'Input spectra'!$Q167))</f>
        <v>0</v>
      </c>
      <c r="EO168">
        <f>EO$2*EXP(- EO$1 * ($B168*_c+'Input spectra'!$Q167))</f>
        <v>0</v>
      </c>
      <c r="EP168">
        <f>EP$2*EXP(- EP$1 * ($B168*_c+'Input spectra'!$Q167))</f>
        <v>0</v>
      </c>
      <c r="EQ168">
        <f>EQ$2*EXP(- EQ$1 * ($B168*_c+'Input spectra'!$Q167))</f>
        <v>0</v>
      </c>
      <c r="ER168">
        <f>ER$2*EXP(- ER$1 * ($B168*_c+'Input spectra'!$Q167))</f>
        <v>0</v>
      </c>
      <c r="ES168">
        <f>ES$2*EXP(- ES$1 * ($B168*_c+'Input spectra'!$Q167))</f>
        <v>0</v>
      </c>
      <c r="ET168">
        <f>ET$2*EXP(- ET$1 * ($B168*_c+'Input spectra'!$Q167))</f>
        <v>0</v>
      </c>
      <c r="EU168">
        <f>EU$2*EXP(- EU$1 * ($B168*_c+'Input spectra'!$Q167))</f>
        <v>0</v>
      </c>
      <c r="EV168">
        <f>EV$2*EXP(- EV$1 * ($B168*_c+'Input spectra'!$Q167))</f>
        <v>0</v>
      </c>
      <c r="EW168">
        <f>EW$2*EXP(- EW$1 * ($B168*_c+'Input spectra'!$Q167))</f>
        <v>0</v>
      </c>
      <c r="EY168">
        <f t="shared" si="2"/>
        <v>0.88339990072052765</v>
      </c>
      <c r="FB168">
        <f>(1-EXP(-(B168*_c+'Input spectra'!$Q167)*_t))/2</f>
        <v>1.0764590621526515E-2</v>
      </c>
      <c r="FC168">
        <f>LN(1-FB168)/(-(B168*_c+'Input spectra'!$Q167))</f>
        <v>0.24863975715815595</v>
      </c>
    </row>
    <row r="169" spans="1:159" x14ac:dyDescent="0.25">
      <c r="A169">
        <v>1110</v>
      </c>
      <c r="B169">
        <f>'Input spectra'!B168</f>
        <v>0</v>
      </c>
      <c r="C169">
        <f>C$2*EXP(- C$1 * ($B169*_c+'Input spectra'!$Q168))</f>
        <v>2.0653927966864227E-2</v>
      </c>
      <c r="D169">
        <f>D$2*EXP(- D$1 * ($B169*_c+'Input spectra'!$Q168))</f>
        <v>2.0414566732943645E-2</v>
      </c>
      <c r="E169">
        <f>E$2*EXP(- E$1 * ($B169*_c+'Input spectra'!$Q168))</f>
        <v>2.0176893578576518E-2</v>
      </c>
      <c r="F169">
        <f>F$2*EXP(- F$1 * ($B169*_c+'Input spectra'!$Q168))</f>
        <v>1.9940898362116533E-2</v>
      </c>
      <c r="G169">
        <f>G$2*EXP(- G$1 * ($B169*_c+'Input spectra'!$Q168))</f>
        <v>1.970657099814058E-2</v>
      </c>
      <c r="H169">
        <f>H$2*EXP(- H$1 * ($B169*_c+'Input spectra'!$Q168))</f>
        <v>1.9473901457151822E-2</v>
      </c>
      <c r="I169">
        <f>I$2*EXP(- I$1 * ($B169*_c+'Input spectra'!$Q168))</f>
        <v>1.9242879765284247E-2</v>
      </c>
      <c r="J169">
        <f>J$2*EXP(- J$1 * ($B169*_c+'Input spectra'!$Q168))</f>
        <v>1.9013496004008763E-2</v>
      </c>
      <c r="K169">
        <f>K$2*EXP(- K$1 * ($B169*_c+'Input spectra'!$Q168))</f>
        <v>1.8785740309840766E-2</v>
      </c>
      <c r="L169">
        <f>L$2*EXP(- L$1 * ($B169*_c+'Input spectra'!$Q168))</f>
        <v>1.8559602874049234E-2</v>
      </c>
      <c r="M169">
        <f>M$2*EXP(- M$1 * ($B169*_c+'Input spectra'!$Q168))</f>
        <v>1.8335073942367285E-2</v>
      </c>
      <c r="N169">
        <f>N$2*EXP(- N$1 * ($B169*_c+'Input spectra'!$Q168))</f>
        <v>1.8112143814704221E-2</v>
      </c>
      <c r="O169">
        <f>O$2*EXP(- O$1 * ($B169*_c+'Input spectra'!$Q168))</f>
        <v>1.7890802844859072E-2</v>
      </c>
      <c r="P169">
        <f>P$2*EXP(- P$1 * ($B169*_c+'Input spectra'!$Q168))</f>
        <v>1.7671041440235551E-2</v>
      </c>
      <c r="Q169">
        <f>Q$2*EXP(- Q$1 * ($B169*_c+'Input spectra'!$Q168))</f>
        <v>1.7452850061558525E-2</v>
      </c>
      <c r="R169">
        <f>R$2*EXP(- R$1 * ($B169*_c+'Input spectra'!$Q168))</f>
        <v>1.7236219222591897E-2</v>
      </c>
      <c r="S169">
        <f>S$2*EXP(- S$1 * ($B169*_c+'Input spectra'!$Q168))</f>
        <v>1.7021139489857964E-2</v>
      </c>
      <c r="T169">
        <f>T$2*EXP(- T$1 * ($B169*_c+'Input spectra'!$Q168))</f>
        <v>1.680760148235818E-2</v>
      </c>
      <c r="U169">
        <f>U$2*EXP(- U$1 * ($B169*_c+'Input spectra'!$Q168))</f>
        <v>1.6595595871295367E-2</v>
      </c>
      <c r="V169">
        <f>V$2*EXP(- V$1 * ($B169*_c+'Input spectra'!$Q168))</f>
        <v>1.638511337979736E-2</v>
      </c>
      <c r="W169">
        <f>W$2*EXP(- W$1 * ($B169*_c+'Input spectra'!$Q168))</f>
        <v>1.6176144782642028E-2</v>
      </c>
      <c r="X169">
        <f>X$2*EXP(- X$1 * ($B169*_c+'Input spectra'!$Q168))</f>
        <v>1.5968680905983759E-2</v>
      </c>
      <c r="Y169">
        <f>Y$2*EXP(- Y$1 * ($B169*_c+'Input spectra'!$Q168))</f>
        <v>1.5762712627081288E-2</v>
      </c>
      <c r="Z169">
        <f>Z$2*EXP(- Z$1 * ($B169*_c+'Input spectra'!$Q168))</f>
        <v>1.5558230874026958E-2</v>
      </c>
      <c r="AA169">
        <f>AA$2*EXP(- AA$1 * ($B169*_c+'Input spectra'!$Q168))</f>
        <v>1.5355226625477369E-2</v>
      </c>
      <c r="AB169">
        <f>AB$2*EXP(- AB$1 * ($B169*_c+'Input spectra'!$Q168))</f>
        <v>1.5153690910385383E-2</v>
      </c>
      <c r="AC169">
        <f>AC$2*EXP(- AC$1 * ($B169*_c+'Input spectra'!$Q168))</f>
        <v>1.4953614807733511E-2</v>
      </c>
      <c r="AD169">
        <f>AD$2*EXP(- AD$1 * ($B169*_c+'Input spectra'!$Q168))</f>
        <v>1.4754989446268683E-2</v>
      </c>
      <c r="AE169">
        <f>AE$2*EXP(- AE$1 * ($B169*_c+'Input spectra'!$Q168))</f>
        <v>1.4557806004238373E-2</v>
      </c>
      <c r="AF169">
        <f>AF$2*EXP(- AF$1 * ($B169*_c+'Input spectra'!$Q168))</f>
        <v>1.4362055709128038E-2</v>
      </c>
      <c r="AG169">
        <f>AG$2*EXP(- AG$1 * ($B169*_c+'Input spectra'!$Q168))</f>
        <v>1.4167729837399966E-2</v>
      </c>
      <c r="AH169">
        <f>AH$2*EXP(- AH$1 * ($B169*_c+'Input spectra'!$Q168))</f>
        <v>1.3974819714233431E-2</v>
      </c>
      <c r="AI169">
        <f>AI$2*EXP(- AI$1 * ($B169*_c+'Input spectra'!$Q168))</f>
        <v>1.3783316713266162E-2</v>
      </c>
      <c r="AJ169">
        <f>AJ$2*EXP(- AJ$1 * ($B169*_c+'Input spectra'!$Q168))</f>
        <v>1.3593212256337171E-2</v>
      </c>
      <c r="AK169">
        <f>AK$2*EXP(- AK$1 * ($B169*_c+'Input spectra'!$Q168))</f>
        <v>1.340449781323089E-2</v>
      </c>
      <c r="AL169">
        <f>AL$2*EXP(- AL$1 * ($B169*_c+'Input spectra'!$Q168))</f>
        <v>1.3217164901422624E-2</v>
      </c>
      <c r="AM169">
        <f>AM$2*EXP(- AM$1 * ($B169*_c+'Input spectra'!$Q168))</f>
        <v>1.3031205085825278E-2</v>
      </c>
      <c r="AN169">
        <f>AN$2*EXP(- AN$1 * ($B169*_c+'Input spectra'!$Q168))</f>
        <v>1.2846609978537446E-2</v>
      </c>
      <c r="AO169">
        <f>AO$2*EXP(- AO$1 * ($B169*_c+'Input spectra'!$Q168))</f>
        <v>1.2663371238592739E-2</v>
      </c>
      <c r="AP169">
        <f>AP$2*EXP(- AP$1 * ($B169*_c+'Input spectra'!$Q168))</f>
        <v>1.2481480571710413E-2</v>
      </c>
      <c r="AQ169">
        <f>AQ$2*EXP(- AQ$1 * ($B169*_c+'Input spectra'!$Q168))</f>
        <v>1.2300929730047299E-2</v>
      </c>
      <c r="AR169">
        <f>AR$2*EXP(- AR$1 * ($B169*_c+'Input spectra'!$Q168))</f>
        <v>1.2121710511950986E-2</v>
      </c>
      <c r="AS169">
        <f>AS$2*EXP(- AS$1 * ($B169*_c+'Input spectra'!$Q168))</f>
        <v>1.1943814761714258E-2</v>
      </c>
      <c r="AT169">
        <f>AT$2*EXP(- AT$1 * ($B169*_c+'Input spectra'!$Q168))</f>
        <v>1.1767234369330843E-2</v>
      </c>
      <c r="AU169">
        <f>AU$2*EXP(- AU$1 * ($B169*_c+'Input spectra'!$Q168))</f>
        <v>1.1591961270252358E-2</v>
      </c>
      <c r="AV169">
        <f>AV$2*EXP(- AV$1 * ($B169*_c+'Input spectra'!$Q168))</f>
        <v>1.1417987445146542E-2</v>
      </c>
      <c r="AW169">
        <f>AW$2*EXP(- AW$1 * ($B169*_c+'Input spectra'!$Q168))</f>
        <v>1.0151098841607907E-2</v>
      </c>
      <c r="AX169">
        <f>AX$2*EXP(- AX$1 * ($B169*_c+'Input spectra'!$Q168))</f>
        <v>8.6749451717238486E-3</v>
      </c>
      <c r="AY169">
        <f>AY$2*EXP(- AY$1 * ($B169*_c+'Input spectra'!$Q168))</f>
        <v>7.8100798804902651E-3</v>
      </c>
      <c r="AZ169">
        <f>AZ$2*EXP(- AZ$1 * ($B169*_c+'Input spectra'!$Q168))</f>
        <v>7.1551048193132178E-3</v>
      </c>
      <c r="BA169">
        <f>BA$2*EXP(- BA$1 * ($B169*_c+'Input spectra'!$Q168))</f>
        <v>6.6199934280934151E-3</v>
      </c>
      <c r="BB169">
        <f>BB$2*EXP(- BB$1 * ($B169*_c+'Input spectra'!$Q168))</f>
        <v>6.1657313147233748E-3</v>
      </c>
      <c r="BC169">
        <f>BC$2*EXP(- BC$1 * ($B169*_c+'Input spectra'!$Q168))</f>
        <v>5.7709457035434409E-3</v>
      </c>
      <c r="BD169">
        <f>BD$2*EXP(- BD$1 * ($B169*_c+'Input spectra'!$Q168))</f>
        <v>5.4223156360027084E-3</v>
      </c>
      <c r="BE169">
        <f>BE$2*EXP(- BE$1 * ($B169*_c+'Input spectra'!$Q168))</f>
        <v>5.1108234598338711E-3</v>
      </c>
      <c r="BF169">
        <f>BF$2*EXP(- BF$1 * ($B169*_c+'Input spectra'!$Q168))</f>
        <v>4.8300031883336675E-3</v>
      </c>
      <c r="BG169">
        <f>BG$2*EXP(- BG$1 * ($B169*_c+'Input spectra'!$Q168))</f>
        <v>4.575018137811619E-3</v>
      </c>
      <c r="BH169">
        <f>BH$2*EXP(- BH$1 * ($B169*_c+'Input spectra'!$Q168))</f>
        <v>4.3421314274853726E-3</v>
      </c>
      <c r="BI169">
        <f>BI$2*EXP(- BI$1 * ($B169*_c+'Input spectra'!$Q168))</f>
        <v>4.1283813777361353E-3</v>
      </c>
      <c r="BJ169">
        <f>BJ$2*EXP(- BJ$1 * ($B169*_c+'Input spectra'!$Q168))</f>
        <v>3.9313719512859158E-3</v>
      </c>
      <c r="BK169">
        <f>BK$2*EXP(- BK$1 * ($B169*_c+'Input spectra'!$Q168))</f>
        <v>3.7491316812833602E-3</v>
      </c>
      <c r="BL169">
        <f>BL$2*EXP(- BL$1 * ($B169*_c+'Input spectra'!$Q168))</f>
        <v>3.5800153631250159E-3</v>
      </c>
      <c r="BM169">
        <f>BM$2*EXP(- BM$1 * ($B169*_c+'Input spectra'!$Q168))</f>
        <v>3.4226335290296582E-3</v>
      </c>
      <c r="BN169">
        <f>BN$2*EXP(- BN$1 * ($B169*_c+'Input spectra'!$Q168))</f>
        <v>3.2758005881393893E-3</v>
      </c>
      <c r="BO169">
        <f>BO$2*EXP(- BO$1 * ($B169*_c+'Input spectra'!$Q168))</f>
        <v>3.1384958723439708E-3</v>
      </c>
      <c r="BP169">
        <f>BP$2*EXP(- BP$1 * ($B169*_c+'Input spectra'!$Q168))</f>
        <v>3.0098338302410868E-3</v>
      </c>
      <c r="BQ169">
        <f>BQ$2*EXP(- BQ$1 * ($B169*_c+'Input spectra'!$Q168))</f>
        <v>2.8890408483602838E-3</v>
      </c>
      <c r="BR169">
        <f>BR$2*EXP(- BR$1 * ($B169*_c+'Input spectra'!$Q168))</f>
        <v>2.7754369664346854E-3</v>
      </c>
      <c r="BS169">
        <f>BS$2*EXP(- BS$1 * ($B169*_c+'Input spectra'!$Q168))</f>
        <v>2.6684212688790816E-3</v>
      </c>
      <c r="BT169">
        <f>BT$2*EXP(- BT$1 * ($B169*_c+'Input spectra'!$Q168))</f>
        <v>2.5674600800249738E-3</v>
      </c>
      <c r="BU169">
        <f>BU$2*EXP(- BU$1 * ($B169*_c+'Input spectra'!$Q168))</f>
        <v>2.4720773271461865E-3</v>
      </c>
      <c r="BV169">
        <f>BV$2*EXP(- BV$1 * ($B169*_c+'Input spectra'!$Q168))</f>
        <v>2.3818466003720832E-3</v>
      </c>
      <c r="BW169">
        <f>BW$2*EXP(- BW$1 * ($B169*_c+'Input spectra'!$Q168))</f>
        <v>2.2963845558222787E-3</v>
      </c>
      <c r="BX169">
        <f>BX$2*EXP(- BX$1 * ($B169*_c+'Input spectra'!$Q168))</f>
        <v>2.2153453928923385E-3</v>
      </c>
      <c r="BY169">
        <f>BY$2*EXP(- BY$1 * ($B169*_c+'Input spectra'!$Q168))</f>
        <v>2.138416198550222E-3</v>
      </c>
      <c r="BZ169">
        <f>BZ$2*EXP(- BZ$1 * ($B169*_c+'Input spectra'!$Q168))</f>
        <v>2.0653129974442666E-3</v>
      </c>
      <c r="CA169">
        <f>CA$2*EXP(- CA$1 * ($B169*_c+'Input spectra'!$Q168))</f>
        <v>1.9957773811204679E-3</v>
      </c>
      <c r="CB169">
        <f>CB$2*EXP(- CB$1 * ($B169*_c+'Input spectra'!$Q168))</f>
        <v>1.9295736158425432E-3</v>
      </c>
      <c r="CC169">
        <f>CC$2*EXP(- CC$1 * ($B169*_c+'Input spectra'!$Q168))</f>
        <v>1.8664861486077761E-3</v>
      </c>
      <c r="CD169">
        <f>CD$2*EXP(- CD$1 * ($B169*_c+'Input spectra'!$Q168))</f>
        <v>1.8063174465227669E-3</v>
      </c>
      <c r="CE169">
        <f>CE$2*EXP(- CE$1 * ($B169*_c+'Input spectra'!$Q168))</f>
        <v>1.7488861168745197E-3</v>
      </c>
      <c r="CF169">
        <f>CF$2*EXP(- CF$1 * ($B169*_c+'Input spectra'!$Q168))</f>
        <v>1.6940252648257827E-3</v>
      </c>
      <c r="CG169">
        <f>CG$2*EXP(- CG$1 * ($B169*_c+'Input spectra'!$Q168))</f>
        <v>1.6415810532843427E-3</v>
      </c>
      <c r="CH169">
        <f>CH$2*EXP(- CH$1 * ($B169*_c+'Input spectra'!$Q168))</f>
        <v>1.5914114355938403E-3</v>
      </c>
      <c r="CI169">
        <f>CI$2*EXP(- CI$1 * ($B169*_c+'Input spectra'!$Q168))</f>
        <v>1.5433850366065565E-3</v>
      </c>
      <c r="CJ169">
        <f>CJ$2*EXP(- CJ$1 * ($B169*_c+'Input spectra'!$Q168))</f>
        <v>1.4973801616821058E-3</v>
      </c>
      <c r="CK169">
        <f>CK$2*EXP(- CK$1 * ($B169*_c+'Input spectra'!$Q168))</f>
        <v>1.45328391640557E-3</v>
      </c>
      <c r="CL169">
        <f>CL$2*EXP(- CL$1 * ($B169*_c+'Input spectra'!$Q168))</f>
        <v>1.4109914224845243E-3</v>
      </c>
      <c r="CM169">
        <f>CM$2*EXP(- CM$1 * ($B169*_c+'Input spectra'!$Q168))</f>
        <v>1.3704051174833261E-3</v>
      </c>
      <c r="CN169">
        <f>CN$2*EXP(- CN$1 * ($B169*_c+'Input spectra'!$Q168))</f>
        <v>1.3314341278759178E-3</v>
      </c>
      <c r="CO169">
        <f>CO$2*EXP(- CO$1 * ($B169*_c+'Input spectra'!$Q168))</f>
        <v>1.2939937064168489E-3</v>
      </c>
      <c r="CP169">
        <f>CP$2*EXP(- CP$1 * ($B169*_c+'Input spectra'!$Q168))</f>
        <v>1.2580047261008568E-3</v>
      </c>
      <c r="CQ169">
        <f>CQ$2*EXP(- CQ$1 * ($B169*_c+'Input spectra'!$Q168))</f>
        <v>8.1002236258807608E-4</v>
      </c>
      <c r="CR169">
        <f>CR$2*EXP(- CR$1 * ($B169*_c+'Input spectra'!$Q168))</f>
        <v>5.2616931001081492E-4</v>
      </c>
      <c r="CS169">
        <f>CS$2*EXP(- CS$1 * ($B169*_c+'Input spectra'!$Q168))</f>
        <v>3.6442515785114208E-4</v>
      </c>
      <c r="CT169">
        <f>CT$2*EXP(- CT$1 * ($B169*_c+'Input spectra'!$Q168))</f>
        <v>2.5353833187350631E-4</v>
      </c>
      <c r="CU169">
        <f>CU$2*EXP(- CU$1 * ($B169*_c+'Input spectra'!$Q168))</f>
        <v>1.7313319091845692E-4</v>
      </c>
      <c r="CV169">
        <f>CV$2*EXP(- CV$1 * ($B169*_c+'Input spectra'!$Q168))</f>
        <v>1.1381934741680766E-4</v>
      </c>
      <c r="CW169">
        <f>CW$2*EXP(- CW$1 * ($B169*_c+'Input spectra'!$Q168))</f>
        <v>7.0297474770022905E-5</v>
      </c>
      <c r="CX169">
        <f>CX$2*EXP(- CX$1 * ($B169*_c+'Input spectra'!$Q168))</f>
        <v>3.9203900796699382E-5</v>
      </c>
      <c r="CY169">
        <f>CY$2*EXP(- CY$1 * ($B169*_c+'Input spectra'!$Q168))</f>
        <v>1.8231008133477763E-5</v>
      </c>
      <c r="CZ169">
        <f>CZ$2*EXP(- CZ$1 * ($B169*_c+'Input spectra'!$Q168))</f>
        <v>5.7054693833280011E-6</v>
      </c>
      <c r="DA169">
        <f>DA$2*EXP(- DA$1 * ($B169*_c+'Input spectra'!$Q168))</f>
        <v>3.6245094302193244E-7</v>
      </c>
      <c r="DB169">
        <f>DB$2*EXP(- DB$1 * ($B169*_c+'Input spectra'!$Q168))</f>
        <v>0</v>
      </c>
      <c r="DC169">
        <f>DC$2*EXP(- DC$1 * ($B169*_c+'Input spectra'!$Q168))</f>
        <v>0</v>
      </c>
      <c r="DD169">
        <f>DD$2*EXP(- DD$1 * ($B169*_c+'Input spectra'!$Q168))</f>
        <v>0</v>
      </c>
      <c r="DE169">
        <f>DE$2*EXP(- DE$1 * ($B169*_c+'Input spectra'!$Q168))</f>
        <v>0</v>
      </c>
      <c r="DF169">
        <f>DF$2*EXP(- DF$1 * ($B169*_c+'Input spectra'!$Q168))</f>
        <v>0</v>
      </c>
      <c r="DG169">
        <f>DG$2*EXP(- DG$1 * ($B169*_c+'Input spectra'!$Q168))</f>
        <v>0</v>
      </c>
      <c r="DH169">
        <f>DH$2*EXP(- DH$1 * ($B169*_c+'Input spectra'!$Q168))</f>
        <v>0</v>
      </c>
      <c r="DI169">
        <f>DI$2*EXP(- DI$1 * ($B169*_c+'Input spectra'!$Q168))</f>
        <v>0</v>
      </c>
      <c r="DJ169">
        <f>DJ$2*EXP(- DJ$1 * ($B169*_c+'Input spectra'!$Q168))</f>
        <v>0</v>
      </c>
      <c r="DK169">
        <f>DK$2*EXP(- DK$1 * ($B169*_c+'Input spectra'!$Q168))</f>
        <v>0</v>
      </c>
      <c r="DL169">
        <f>DL$2*EXP(- DL$1 * ($B169*_c+'Input spectra'!$Q168))</f>
        <v>0</v>
      </c>
      <c r="DM169">
        <f>DM$2*EXP(- DM$1 * ($B169*_c+'Input spectra'!$Q168))</f>
        <v>0</v>
      </c>
      <c r="DN169">
        <f>DN$2*EXP(- DN$1 * ($B169*_c+'Input spectra'!$Q168))</f>
        <v>0</v>
      </c>
      <c r="DO169">
        <f>DO$2*EXP(- DO$1 * ($B169*_c+'Input spectra'!$Q168))</f>
        <v>0</v>
      </c>
      <c r="DP169">
        <f>DP$2*EXP(- DP$1 * ($B169*_c+'Input spectra'!$Q168))</f>
        <v>0</v>
      </c>
      <c r="DQ169">
        <f>DQ$2*EXP(- DQ$1 * ($B169*_c+'Input spectra'!$Q168))</f>
        <v>0</v>
      </c>
      <c r="DR169">
        <f>DR$2*EXP(- DR$1 * ($B169*_c+'Input spectra'!$Q168))</f>
        <v>0</v>
      </c>
      <c r="DS169">
        <f>DS$2*EXP(- DS$1 * ($B169*_c+'Input spectra'!$Q168))</f>
        <v>0</v>
      </c>
      <c r="DT169">
        <f>DT$2*EXP(- DT$1 * ($B169*_c+'Input spectra'!$Q168))</f>
        <v>0</v>
      </c>
      <c r="DU169">
        <f>DU$2*EXP(- DU$1 * ($B169*_c+'Input spectra'!$Q168))</f>
        <v>0</v>
      </c>
      <c r="DV169">
        <f>DV$2*EXP(- DV$1 * ($B169*_c+'Input spectra'!$Q168))</f>
        <v>0</v>
      </c>
      <c r="DW169">
        <f>DW$2*EXP(- DW$1 * ($B169*_c+'Input spectra'!$Q168))</f>
        <v>0</v>
      </c>
      <c r="DX169">
        <f>DX$2*EXP(- DX$1 * ($B169*_c+'Input spectra'!$Q168))</f>
        <v>0</v>
      </c>
      <c r="DY169">
        <f>DY$2*EXP(- DY$1 * ($B169*_c+'Input spectra'!$Q168))</f>
        <v>0</v>
      </c>
      <c r="DZ169">
        <f>DZ$2*EXP(- DZ$1 * ($B169*_c+'Input spectra'!$Q168))</f>
        <v>0</v>
      </c>
      <c r="EA169">
        <f>EA$2*EXP(- EA$1 * ($B169*_c+'Input spectra'!$Q168))</f>
        <v>0</v>
      </c>
      <c r="EB169">
        <f>EB$2*EXP(- EB$1 * ($B169*_c+'Input spectra'!$Q168))</f>
        <v>0</v>
      </c>
      <c r="EC169">
        <f>EC$2*EXP(- EC$1 * ($B169*_c+'Input spectra'!$Q168))</f>
        <v>0</v>
      </c>
      <c r="ED169">
        <f>ED$2*EXP(- ED$1 * ($B169*_c+'Input spectra'!$Q168))</f>
        <v>0</v>
      </c>
      <c r="EE169">
        <f>EE$2*EXP(- EE$1 * ($B169*_c+'Input spectra'!$Q168))</f>
        <v>0</v>
      </c>
      <c r="EF169">
        <f>EF$2*EXP(- EF$1 * ($B169*_c+'Input spectra'!$Q168))</f>
        <v>0</v>
      </c>
      <c r="EG169">
        <f>EG$2*EXP(- EG$1 * ($B169*_c+'Input spectra'!$Q168))</f>
        <v>0</v>
      </c>
      <c r="EH169">
        <f>EH$2*EXP(- EH$1 * ($B169*_c+'Input spectra'!$Q168))</f>
        <v>0</v>
      </c>
      <c r="EI169">
        <f>EI$2*EXP(- EI$1 * ($B169*_c+'Input spectra'!$Q168))</f>
        <v>0</v>
      </c>
      <c r="EJ169">
        <f>EJ$2*EXP(- EJ$1 * ($B169*_c+'Input spectra'!$Q168))</f>
        <v>0</v>
      </c>
      <c r="EK169">
        <f>EK$2*EXP(- EK$1 * ($B169*_c+'Input spectra'!$Q168))</f>
        <v>0</v>
      </c>
      <c r="EL169">
        <f>EL$2*EXP(- EL$1 * ($B169*_c+'Input spectra'!$Q168))</f>
        <v>0</v>
      </c>
      <c r="EM169">
        <f>EM$2*EXP(- EM$1 * ($B169*_c+'Input spectra'!$Q168))</f>
        <v>0</v>
      </c>
      <c r="EN169">
        <f>EN$2*EXP(- EN$1 * ($B169*_c+'Input spectra'!$Q168))</f>
        <v>0</v>
      </c>
      <c r="EO169">
        <f>EO$2*EXP(- EO$1 * ($B169*_c+'Input spectra'!$Q168))</f>
        <v>0</v>
      </c>
      <c r="EP169">
        <f>EP$2*EXP(- EP$1 * ($B169*_c+'Input spectra'!$Q168))</f>
        <v>0</v>
      </c>
      <c r="EQ169">
        <f>EQ$2*EXP(- EQ$1 * ($B169*_c+'Input spectra'!$Q168))</f>
        <v>0</v>
      </c>
      <c r="ER169">
        <f>ER$2*EXP(- ER$1 * ($B169*_c+'Input spectra'!$Q168))</f>
        <v>0</v>
      </c>
      <c r="ES169">
        <f>ES$2*EXP(- ES$1 * ($B169*_c+'Input spectra'!$Q168))</f>
        <v>0</v>
      </c>
      <c r="ET169">
        <f>ET$2*EXP(- ET$1 * ($B169*_c+'Input spectra'!$Q168))</f>
        <v>0</v>
      </c>
      <c r="EU169">
        <f>EU$2*EXP(- EU$1 * ($B169*_c+'Input spectra'!$Q168))</f>
        <v>0</v>
      </c>
      <c r="EV169">
        <f>EV$2*EXP(- EV$1 * ($B169*_c+'Input spectra'!$Q168))</f>
        <v>0</v>
      </c>
      <c r="EW169">
        <f>EW$2*EXP(- EW$1 * ($B169*_c+'Input spectra'!$Q168))</f>
        <v>0</v>
      </c>
      <c r="EY169">
        <f t="shared" si="2"/>
        <v>0.88352770061105224</v>
      </c>
      <c r="FB169">
        <f>(1-EXP(-(B169*_c+'Input spectra'!$Q168)*_t))/2</f>
        <v>1.0751743781896639E-2</v>
      </c>
      <c r="FC169">
        <f>LN(1-FB169)/(-(B169*_c+'Input spectra'!$Q168))</f>
        <v>0.24864139822795178</v>
      </c>
    </row>
    <row r="170" spans="1:159" x14ac:dyDescent="0.25">
      <c r="A170">
        <v>1115</v>
      </c>
      <c r="B170">
        <f>'Input spectra'!B169</f>
        <v>0</v>
      </c>
      <c r="C170">
        <f>C$2*EXP(- C$1 * ($B170*_c+'Input spectra'!$Q169))</f>
        <v>2.0653927966864227E-2</v>
      </c>
      <c r="D170">
        <f>D$2*EXP(- D$1 * ($B170*_c+'Input spectra'!$Q169))</f>
        <v>2.0414673945097647E-2</v>
      </c>
      <c r="E170">
        <f>E$2*EXP(- E$1 * ($B170*_c+'Input spectra'!$Q169))</f>
        <v>2.0177105507042135E-2</v>
      </c>
      <c r="F170">
        <f>F$2*EXP(- F$1 * ($B170*_c+'Input spectra'!$Q169))</f>
        <v>1.9941212537468167E-2</v>
      </c>
      <c r="G170">
        <f>G$2*EXP(- G$1 * ($B170*_c+'Input spectra'!$Q169))</f>
        <v>1.9706984977157845E-2</v>
      </c>
      <c r="H170">
        <f>H$2*EXP(- H$1 * ($B170*_c+'Input spectra'!$Q169))</f>
        <v>1.9474412822609415E-2</v>
      </c>
      <c r="I170">
        <f>I$2*EXP(- I$1 * ($B170*_c+'Input spectra'!$Q169))</f>
        <v>1.9243486125743284E-2</v>
      </c>
      <c r="J170">
        <f>J$2*EXP(- J$1 * ($B170*_c+'Input spectra'!$Q169))</f>
        <v>1.9014194993609557E-2</v>
      </c>
      <c r="K170">
        <f>K$2*EXP(- K$1 * ($B170*_c+'Input spectra'!$Q169))</f>
        <v>1.878652958809705E-2</v>
      </c>
      <c r="L170">
        <f>L$2*EXP(- L$1 * ($B170*_c+'Input spectra'!$Q169))</f>
        <v>1.8560480125643805E-2</v>
      </c>
      <c r="M170">
        <f>M$2*EXP(- M$1 * ($B170*_c+'Input spectra'!$Q169))</f>
        <v>1.8336036876949083E-2</v>
      </c>
      <c r="N170">
        <f>N$2*EXP(- N$1 * ($B170*_c+'Input spectra'!$Q169))</f>
        <v>1.8113190166686791E-2</v>
      </c>
      <c r="O170">
        <f>O$2*EXP(- O$1 * ($B170*_c+'Input spectra'!$Q169))</f>
        <v>1.7891930373220451E-2</v>
      </c>
      <c r="P170">
        <f>P$2*EXP(- P$1 * ($B170*_c+'Input spectra'!$Q169))</f>
        <v>1.7672247928319555E-2</v>
      </c>
      <c r="Q170">
        <f>Q$2*EXP(- Q$1 * ($B170*_c+'Input spectra'!$Q169))</f>
        <v>1.7454133316877386E-2</v>
      </c>
      <c r="R170">
        <f>R$2*EXP(- R$1 * ($B170*_c+'Input spectra'!$Q169))</f>
        <v>1.7237577076630314E-2</v>
      </c>
      <c r="S170">
        <f>S$2*EXP(- S$1 * ($B170*_c+'Input spectra'!$Q169))</f>
        <v>1.7022569797878494E-2</v>
      </c>
      <c r="T170">
        <f>T$2*EXP(- T$1 * ($B170*_c+'Input spectra'!$Q169))</f>
        <v>1.6809102123207988E-2</v>
      </c>
      <c r="U170">
        <f>U$2*EXP(- U$1 * ($B170*_c+'Input spectra'!$Q169))</f>
        <v>1.6597164747214361E-2</v>
      </c>
      <c r="V170">
        <f>V$2*EXP(- V$1 * ($B170*_c+'Input spectra'!$Q169))</f>
        <v>1.6386748416227608E-2</v>
      </c>
      <c r="W170">
        <f>W$2*EXP(- W$1 * ($B170*_c+'Input spectra'!$Q169))</f>
        <v>1.6177843928038557E-2</v>
      </c>
      <c r="X170">
        <f>X$2*EXP(- X$1 * ($B170*_c+'Input spectra'!$Q169))</f>
        <v>1.5970442131626648E-2</v>
      </c>
      <c r="Y170">
        <f>Y$2*EXP(- Y$1 * ($B170*_c+'Input spectra'!$Q169))</f>
        <v>1.5764533926889101E-2</v>
      </c>
      <c r="Z170">
        <f>Z$2*EXP(- Z$1 * ($B170*_c+'Input spectra'!$Q169))</f>
        <v>1.5560110264371456E-2</v>
      </c>
      <c r="AA170">
        <f>AA$2*EXP(- AA$1 * ($B170*_c+'Input spectra'!$Q169))</f>
        <v>1.5357162144999539E-2</v>
      </c>
      <c r="AB170">
        <f>AB$2*EXP(- AB$1 * ($B170*_c+'Input spectra'!$Q169))</f>
        <v>1.5155680619812754E-2</v>
      </c>
      <c r="AC170">
        <f>AC$2*EXP(- AC$1 * ($B170*_c+'Input spectra'!$Q169))</f>
        <v>1.4955656789698752E-2</v>
      </c>
      <c r="AD170">
        <f>AD$2*EXP(- AD$1 * ($B170*_c+'Input spectra'!$Q169))</f>
        <v>1.4757081805129475E-2</v>
      </c>
      <c r="AE170">
        <f>AE$2*EXP(- AE$1 * ($B170*_c+'Input spectra'!$Q169))</f>
        <v>1.4559946865898536E-2</v>
      </c>
      <c r="AF170">
        <f>AF$2*EXP(- AF$1 * ($B170*_c+'Input spectra'!$Q169))</f>
        <v>1.4364243220859933E-2</v>
      </c>
      <c r="AG170">
        <f>AG$2*EXP(- AG$1 * ($B170*_c+'Input spectra'!$Q169))</f>
        <v>1.4169962167668139E-2</v>
      </c>
      <c r="AH170">
        <f>AH$2*EXP(- AH$1 * ($B170*_c+'Input spectra'!$Q169))</f>
        <v>1.3977095052519492E-2</v>
      </c>
      <c r="AI170">
        <f>AI$2*EXP(- AI$1 * ($B170*_c+'Input spectra'!$Q169))</f>
        <v>1.3785633269894909E-2</v>
      </c>
      <c r="AJ170">
        <f>AJ$2*EXP(- AJ$1 * ($B170*_c+'Input spectra'!$Q169))</f>
        <v>1.3595568262303929E-2</v>
      </c>
      <c r="AK170">
        <f>AK$2*EXP(- AK$1 * ($B170*_c+'Input spectra'!$Q169))</f>
        <v>1.3406891520030082E-2</v>
      </c>
      <c r="AL170">
        <f>AL$2*EXP(- AL$1 * ($B170*_c+'Input spectra'!$Q169))</f>
        <v>1.3219594580877526E-2</v>
      </c>
      <c r="AM170">
        <f>AM$2*EXP(- AM$1 * ($B170*_c+'Input spectra'!$Q169))</f>
        <v>1.3033669029919016E-2</v>
      </c>
      <c r="AN170">
        <f>AN$2*EXP(- AN$1 * ($B170*_c+'Input spectra'!$Q169))</f>
        <v>1.2849106499245149E-2</v>
      </c>
      <c r="AO170">
        <f>AO$2*EXP(- AO$1 * ($B170*_c+'Input spectra'!$Q169))</f>
        <v>1.2665898667714897E-2</v>
      </c>
      <c r="AP170">
        <f>AP$2*EXP(- AP$1 * ($B170*_c+'Input spectra'!$Q169))</f>
        <v>1.2484037260707419E-2</v>
      </c>
      <c r="AQ170">
        <f>AQ$2*EXP(- AQ$1 * ($B170*_c+'Input spectra'!$Q169))</f>
        <v>1.2303514049875147E-2</v>
      </c>
      <c r="AR170">
        <f>AR$2*EXP(- AR$1 * ($B170*_c+'Input spectra'!$Q169))</f>
        <v>1.2124320852898151E-2</v>
      </c>
      <c r="AS170">
        <f>AS$2*EXP(- AS$1 * ($B170*_c+'Input spectra'!$Q169))</f>
        <v>1.1946449533239716E-2</v>
      </c>
      <c r="AT170">
        <f>AT$2*EXP(- AT$1 * ($B170*_c+'Input spectra'!$Q169))</f>
        <v>1.1769891999903253E-2</v>
      </c>
      <c r="AU170">
        <f>AU$2*EXP(- AU$1 * ($B170*_c+'Input spectra'!$Q169))</f>
        <v>1.1594640207190381E-2</v>
      </c>
      <c r="AV170">
        <f>AV$2*EXP(- AV$1 * ($B170*_c+'Input spectra'!$Q169))</f>
        <v>1.1420686154460293E-2</v>
      </c>
      <c r="AW170">
        <f>AW$2*EXP(- AW$1 * ($B170*_c+'Input spectra'!$Q169))</f>
        <v>1.0153551437867761E-2</v>
      </c>
      <c r="AX170">
        <f>AX$2*EXP(- AX$1 * ($B170*_c+'Input spectra'!$Q169))</f>
        <v>8.6770866856868169E-3</v>
      </c>
      <c r="AY170">
        <f>AY$2*EXP(- AY$1 * ($B170*_c+'Input spectra'!$Q169))</f>
        <v>7.8120489188073274E-3</v>
      </c>
      <c r="AZ170">
        <f>AZ$2*EXP(- AZ$1 * ($B170*_c+'Input spectra'!$Q169))</f>
        <v>7.1569463148693805E-3</v>
      </c>
      <c r="BA170">
        <f>BA$2*EXP(- BA$1 * ($B170*_c+'Input spectra'!$Q169))</f>
        <v>6.6217319785438229E-3</v>
      </c>
      <c r="BB170">
        <f>BB$2*EXP(- BB$1 * ($B170*_c+'Input spectra'!$Q169))</f>
        <v>6.1673829556931478E-3</v>
      </c>
      <c r="BC170">
        <f>BC$2*EXP(- BC$1 * ($B170*_c+'Input spectra'!$Q169))</f>
        <v>5.7725219072628101E-3</v>
      </c>
      <c r="BD170">
        <f>BD$2*EXP(- BD$1 * ($B170*_c+'Input spectra'!$Q169))</f>
        <v>5.4238251036900584E-3</v>
      </c>
      <c r="BE170">
        <f>BE$2*EXP(- BE$1 * ($B170*_c+'Input spectra'!$Q169))</f>
        <v>5.1122730623577471E-3</v>
      </c>
      <c r="BF170">
        <f>BF$2*EXP(- BF$1 * ($B170*_c+'Input spectra'!$Q169))</f>
        <v>4.8313985138761749E-3</v>
      </c>
      <c r="BG170">
        <f>BG$2*EXP(- BG$1 * ($B170*_c+'Input spectra'!$Q169))</f>
        <v>4.5763638352481683E-3</v>
      </c>
      <c r="BH170">
        <f>BH$2*EXP(- BH$1 * ($B170*_c+'Input spectra'!$Q169))</f>
        <v>4.3434314340296985E-3</v>
      </c>
      <c r="BI170">
        <f>BI$2*EXP(- BI$1 * ($B170*_c+'Input spectra'!$Q169))</f>
        <v>4.129639076583127E-3</v>
      </c>
      <c r="BJ170">
        <f>BJ$2*EXP(- BJ$1 * ($B170*_c+'Input spectra'!$Q169))</f>
        <v>3.9325902846730878E-3</v>
      </c>
      <c r="BK170">
        <f>BK$2*EXP(- BK$1 * ($B170*_c+'Input spectra'!$Q169))</f>
        <v>3.7503132339498152E-3</v>
      </c>
      <c r="BL170">
        <f>BL$2*EXP(- BL$1 * ($B170*_c+'Input spectra'!$Q169))</f>
        <v>3.5811624254233204E-3</v>
      </c>
      <c r="BM170">
        <f>BM$2*EXP(- BM$1 * ($B170*_c+'Input spectra'!$Q169))</f>
        <v>3.4237481456397996E-3</v>
      </c>
      <c r="BN170">
        <f>BN$2*EXP(- BN$1 * ($B170*_c+'Input spectra'!$Q169))</f>
        <v>3.2768845963386307E-3</v>
      </c>
      <c r="BO170">
        <f>BO$2*EXP(- BO$1 * ($B170*_c+'Input spectra'!$Q169))</f>
        <v>3.1395509325365155E-3</v>
      </c>
      <c r="BP170">
        <f>BP$2*EXP(- BP$1 * ($B170*_c+'Input spectra'!$Q169))</f>
        <v>3.0108614506431292E-3</v>
      </c>
      <c r="BQ170">
        <f>BQ$2*EXP(- BQ$1 * ($B170*_c+'Input spectra'!$Q169))</f>
        <v>2.8900424051984956E-3</v>
      </c>
      <c r="BR170">
        <f>BR$2*EXP(- BR$1 * ($B170*_c+'Input spectra'!$Q169))</f>
        <v>2.7764137206499114E-3</v>
      </c>
      <c r="BS170">
        <f>BS$2*EXP(- BS$1 * ($B170*_c+'Input spectra'!$Q169))</f>
        <v>2.6693743800720099E-3</v>
      </c>
      <c r="BT170">
        <f>BT$2*EXP(- BT$1 * ($B170*_c+'Input spectra'!$Q169))</f>
        <v>2.5683906181995066E-3</v>
      </c>
      <c r="BU170">
        <f>BU$2*EXP(- BU$1 * ($B170*_c+'Input spectra'!$Q169))</f>
        <v>2.4729862826755157E-3</v>
      </c>
      <c r="BV170">
        <f>BV$2*EXP(- BV$1 * ($B170*_c+'Input spectra'!$Q169))</f>
        <v>2.3827348925165555E-3</v>
      </c>
      <c r="BW170">
        <f>BW$2*EXP(- BW$1 * ($B170*_c+'Input spectra'!$Q169))</f>
        <v>2.2972530400567882E-3</v>
      </c>
      <c r="BX170">
        <f>BX$2*EXP(- BX$1 * ($B170*_c+'Input spectra'!$Q169))</f>
        <v>2.2161948672472075E-3</v>
      </c>
      <c r="BY170">
        <f>BY$2*EXP(- BY$1 * ($B170*_c+'Input spectra'!$Q169))</f>
        <v>2.1392474091284971E-3</v>
      </c>
      <c r="BZ170">
        <f>BZ$2*EXP(- BZ$1 * ($B170*_c+'Input spectra'!$Q169))</f>
        <v>2.0661266432467577E-3</v>
      </c>
      <c r="CA170">
        <f>CA$2*EXP(- CA$1 * ($B170*_c+'Input spectra'!$Q169))</f>
        <v>1.9965741182852068E-3</v>
      </c>
      <c r="CB170">
        <f>CB$2*EXP(- CB$1 * ($B170*_c+'Input spectra'!$Q169))</f>
        <v>1.9303540613860015E-3</v>
      </c>
      <c r="CC170">
        <f>CC$2*EXP(- CC$1 * ($B170*_c+'Input spectra'!$Q169))</f>
        <v>1.8672508837398313E-3</v>
      </c>
      <c r="CD170">
        <f>CD$2*EXP(- CD$1 * ($B170*_c+'Input spectra'!$Q169))</f>
        <v>1.8070670195951379E-3</v>
      </c>
      <c r="CE170">
        <f>CE$2*EXP(- CE$1 * ($B170*_c+'Input spectra'!$Q169))</f>
        <v>1.7496210460125278E-3</v>
      </c>
      <c r="CF170">
        <f>CF$2*EXP(- CF$1 * ($B170*_c+'Input spectra'!$Q169))</f>
        <v>1.6947460402852888E-3</v>
      </c>
      <c r="CG170">
        <f>CG$2*EXP(- CG$1 * ($B170*_c+'Input spectra'!$Q169))</f>
        <v>1.6422881395691774E-3</v>
      </c>
      <c r="CH170">
        <f>CH$2*EXP(- CH$1 * ($B170*_c+'Input spectra'!$Q169))</f>
        <v>1.5921052733636823E-3</v>
      </c>
      <c r="CI170">
        <f>CI$2*EXP(- CI$1 * ($B170*_c+'Input spectra'!$Q169))</f>
        <v>1.5440660444007864E-3</v>
      </c>
      <c r="CJ170">
        <f>CJ$2*EXP(- CJ$1 * ($B170*_c+'Input spectra'!$Q169))</f>
        <v>1.4980487374814872E-3</v>
      </c>
      <c r="CK170">
        <f>CK$2*EXP(- CK$1 * ($B170*_c+'Input spectra'!$Q169))</f>
        <v>1.4539404390505359E-3</v>
      </c>
      <c r="CL170">
        <f>CL$2*EXP(- CL$1 * ($B170*_c+'Input spectra'!$Q169))</f>
        <v>1.4116362529662781E-3</v>
      </c>
      <c r="CM170">
        <f>CM$2*EXP(- CM$1 * ($B170*_c+'Input spectra'!$Q169))</f>
        <v>1.3710386001217982E-3</v>
      </c>
      <c r="CN170">
        <f>CN$2*EXP(- CN$1 * ($B170*_c+'Input spectra'!$Q169))</f>
        <v>1.3320565913967782E-3</v>
      </c>
      <c r="CO170">
        <f>CO$2*EXP(- CO$1 * ($B170*_c+'Input spectra'!$Q169))</f>
        <v>1.2946054649382263E-3</v>
      </c>
      <c r="CP170">
        <f>CP$2*EXP(- CP$1 * ($B170*_c+'Input spectra'!$Q169))</f>
        <v>1.2586060800390789E-3</v>
      </c>
      <c r="CQ170">
        <f>CQ$2*EXP(- CQ$1 * ($B170*_c+'Input spectra'!$Q169))</f>
        <v>8.1041382716644966E-4</v>
      </c>
      <c r="CR170">
        <f>CR$2*EXP(- CR$1 * ($B170*_c+'Input spectra'!$Q169))</f>
        <v>5.2642635979129428E-4</v>
      </c>
      <c r="CS170">
        <f>CS$2*EXP(- CS$1 * ($B170*_c+'Input spectra'!$Q169))</f>
        <v>3.6460510547657203E-4</v>
      </c>
      <c r="CT170">
        <f>CT$2*EXP(- CT$1 * ($B170*_c+'Input spectra'!$Q169))</f>
        <v>2.5366485743996838E-4</v>
      </c>
      <c r="CU170">
        <f>CU$2*EXP(- CU$1 * ($B170*_c+'Input spectra'!$Q169))</f>
        <v>1.7322050087324238E-4</v>
      </c>
      <c r="CV170">
        <f>CV$2*EXP(- CV$1 * ($B170*_c+'Input spectra'!$Q169))</f>
        <v>1.1387734383369244E-4</v>
      </c>
      <c r="CW170">
        <f>CW$2*EXP(- CW$1 * ($B170*_c+'Input spectra'!$Q169))</f>
        <v>7.0333664077974813E-5</v>
      </c>
      <c r="CX170">
        <f>CX$2*EXP(- CX$1 * ($B170*_c+'Input spectra'!$Q169))</f>
        <v>3.9224289053475649E-5</v>
      </c>
      <c r="CY170">
        <f>CY$2*EXP(- CY$1 * ($B170*_c+'Input spectra'!$Q169))</f>
        <v>1.824058508841118E-5</v>
      </c>
      <c r="CZ170">
        <f>CZ$2*EXP(- CZ$1 * ($B170*_c+'Input spectra'!$Q169))</f>
        <v>5.7084965104025676E-6</v>
      </c>
      <c r="DA170">
        <f>DA$2*EXP(- DA$1 * ($B170*_c+'Input spectra'!$Q169))</f>
        <v>3.6264515161664594E-7</v>
      </c>
      <c r="DB170">
        <f>DB$2*EXP(- DB$1 * ($B170*_c+'Input spectra'!$Q169))</f>
        <v>0</v>
      </c>
      <c r="DC170">
        <f>DC$2*EXP(- DC$1 * ($B170*_c+'Input spectra'!$Q169))</f>
        <v>0</v>
      </c>
      <c r="DD170">
        <f>DD$2*EXP(- DD$1 * ($B170*_c+'Input spectra'!$Q169))</f>
        <v>0</v>
      </c>
      <c r="DE170">
        <f>DE$2*EXP(- DE$1 * ($B170*_c+'Input spectra'!$Q169))</f>
        <v>0</v>
      </c>
      <c r="DF170">
        <f>DF$2*EXP(- DF$1 * ($B170*_c+'Input spectra'!$Q169))</f>
        <v>0</v>
      </c>
      <c r="DG170">
        <f>DG$2*EXP(- DG$1 * ($B170*_c+'Input spectra'!$Q169))</f>
        <v>0</v>
      </c>
      <c r="DH170">
        <f>DH$2*EXP(- DH$1 * ($B170*_c+'Input spectra'!$Q169))</f>
        <v>0</v>
      </c>
      <c r="DI170">
        <f>DI$2*EXP(- DI$1 * ($B170*_c+'Input spectra'!$Q169))</f>
        <v>0</v>
      </c>
      <c r="DJ170">
        <f>DJ$2*EXP(- DJ$1 * ($B170*_c+'Input spectra'!$Q169))</f>
        <v>0</v>
      </c>
      <c r="DK170">
        <f>DK$2*EXP(- DK$1 * ($B170*_c+'Input spectra'!$Q169))</f>
        <v>0</v>
      </c>
      <c r="DL170">
        <f>DL$2*EXP(- DL$1 * ($B170*_c+'Input spectra'!$Q169))</f>
        <v>0</v>
      </c>
      <c r="DM170">
        <f>DM$2*EXP(- DM$1 * ($B170*_c+'Input spectra'!$Q169))</f>
        <v>0</v>
      </c>
      <c r="DN170">
        <f>DN$2*EXP(- DN$1 * ($B170*_c+'Input spectra'!$Q169))</f>
        <v>0</v>
      </c>
      <c r="DO170">
        <f>DO$2*EXP(- DO$1 * ($B170*_c+'Input spectra'!$Q169))</f>
        <v>0</v>
      </c>
      <c r="DP170">
        <f>DP$2*EXP(- DP$1 * ($B170*_c+'Input spectra'!$Q169))</f>
        <v>0</v>
      </c>
      <c r="DQ170">
        <f>DQ$2*EXP(- DQ$1 * ($B170*_c+'Input spectra'!$Q169))</f>
        <v>0</v>
      </c>
      <c r="DR170">
        <f>DR$2*EXP(- DR$1 * ($B170*_c+'Input spectra'!$Q169))</f>
        <v>0</v>
      </c>
      <c r="DS170">
        <f>DS$2*EXP(- DS$1 * ($B170*_c+'Input spectra'!$Q169))</f>
        <v>0</v>
      </c>
      <c r="DT170">
        <f>DT$2*EXP(- DT$1 * ($B170*_c+'Input spectra'!$Q169))</f>
        <v>0</v>
      </c>
      <c r="DU170">
        <f>DU$2*EXP(- DU$1 * ($B170*_c+'Input spectra'!$Q169))</f>
        <v>0</v>
      </c>
      <c r="DV170">
        <f>DV$2*EXP(- DV$1 * ($B170*_c+'Input spectra'!$Q169))</f>
        <v>0</v>
      </c>
      <c r="DW170">
        <f>DW$2*EXP(- DW$1 * ($B170*_c+'Input spectra'!$Q169))</f>
        <v>0</v>
      </c>
      <c r="DX170">
        <f>DX$2*EXP(- DX$1 * ($B170*_c+'Input spectra'!$Q169))</f>
        <v>0</v>
      </c>
      <c r="DY170">
        <f>DY$2*EXP(- DY$1 * ($B170*_c+'Input spectra'!$Q169))</f>
        <v>0</v>
      </c>
      <c r="DZ170">
        <f>DZ$2*EXP(- DZ$1 * ($B170*_c+'Input spectra'!$Q169))</f>
        <v>0</v>
      </c>
      <c r="EA170">
        <f>EA$2*EXP(- EA$1 * ($B170*_c+'Input spectra'!$Q169))</f>
        <v>0</v>
      </c>
      <c r="EB170">
        <f>EB$2*EXP(- EB$1 * ($B170*_c+'Input spectra'!$Q169))</f>
        <v>0</v>
      </c>
      <c r="EC170">
        <f>EC$2*EXP(- EC$1 * ($B170*_c+'Input spectra'!$Q169))</f>
        <v>0</v>
      </c>
      <c r="ED170">
        <f>ED$2*EXP(- ED$1 * ($B170*_c+'Input spectra'!$Q169))</f>
        <v>0</v>
      </c>
      <c r="EE170">
        <f>EE$2*EXP(- EE$1 * ($B170*_c+'Input spectra'!$Q169))</f>
        <v>0</v>
      </c>
      <c r="EF170">
        <f>EF$2*EXP(- EF$1 * ($B170*_c+'Input spectra'!$Q169))</f>
        <v>0</v>
      </c>
      <c r="EG170">
        <f>EG$2*EXP(- EG$1 * ($B170*_c+'Input spectra'!$Q169))</f>
        <v>0</v>
      </c>
      <c r="EH170">
        <f>EH$2*EXP(- EH$1 * ($B170*_c+'Input spectra'!$Q169))</f>
        <v>0</v>
      </c>
      <c r="EI170">
        <f>EI$2*EXP(- EI$1 * ($B170*_c+'Input spectra'!$Q169))</f>
        <v>0</v>
      </c>
      <c r="EJ170">
        <f>EJ$2*EXP(- EJ$1 * ($B170*_c+'Input spectra'!$Q169))</f>
        <v>0</v>
      </c>
      <c r="EK170">
        <f>EK$2*EXP(- EK$1 * ($B170*_c+'Input spectra'!$Q169))</f>
        <v>0</v>
      </c>
      <c r="EL170">
        <f>EL$2*EXP(- EL$1 * ($B170*_c+'Input spectra'!$Q169))</f>
        <v>0</v>
      </c>
      <c r="EM170">
        <f>EM$2*EXP(- EM$1 * ($B170*_c+'Input spectra'!$Q169))</f>
        <v>0</v>
      </c>
      <c r="EN170">
        <f>EN$2*EXP(- EN$1 * ($B170*_c+'Input spectra'!$Q169))</f>
        <v>0</v>
      </c>
      <c r="EO170">
        <f>EO$2*EXP(- EO$1 * ($B170*_c+'Input spectra'!$Q169))</f>
        <v>0</v>
      </c>
      <c r="EP170">
        <f>EP$2*EXP(- EP$1 * ($B170*_c+'Input spectra'!$Q169))</f>
        <v>0</v>
      </c>
      <c r="EQ170">
        <f>EQ$2*EXP(- EQ$1 * ($B170*_c+'Input spectra'!$Q169))</f>
        <v>0</v>
      </c>
      <c r="ER170">
        <f>ER$2*EXP(- ER$1 * ($B170*_c+'Input spectra'!$Q169))</f>
        <v>0</v>
      </c>
      <c r="ES170">
        <f>ES$2*EXP(- ES$1 * ($B170*_c+'Input spectra'!$Q169))</f>
        <v>0</v>
      </c>
      <c r="ET170">
        <f>ET$2*EXP(- ET$1 * ($B170*_c+'Input spectra'!$Q169))</f>
        <v>0</v>
      </c>
      <c r="EU170">
        <f>EU$2*EXP(- EU$1 * ($B170*_c+'Input spectra'!$Q169))</f>
        <v>0</v>
      </c>
      <c r="EV170">
        <f>EV$2*EXP(- EV$1 * ($B170*_c+'Input spectra'!$Q169))</f>
        <v>0</v>
      </c>
      <c r="EW170">
        <f>EW$2*EXP(- EW$1 * ($B170*_c+'Input spectra'!$Q169))</f>
        <v>0</v>
      </c>
      <c r="EY170">
        <f t="shared" si="2"/>
        <v>0.88365552923812407</v>
      </c>
      <c r="FB170">
        <f>(1-EXP(-(B170*_c+'Input spectra'!$Q169)*_t))/2</f>
        <v>1.0738896604921444E-2</v>
      </c>
      <c r="FC170">
        <f>LN(1-FB170)/(-(B170*_c+'Input spectra'!$Q169))</f>
        <v>0.24864303929798121</v>
      </c>
    </row>
    <row r="171" spans="1:159" x14ac:dyDescent="0.25">
      <c r="A171">
        <v>1120</v>
      </c>
      <c r="B171">
        <f>'Input spectra'!B170</f>
        <v>0</v>
      </c>
      <c r="C171">
        <f>C$2*EXP(- C$1 * ($B171*_c+'Input spectra'!$Q170))</f>
        <v>2.0653927966864227E-2</v>
      </c>
      <c r="D171">
        <f>D$2*EXP(- D$1 * ($B171*_c+'Input spectra'!$Q170))</f>
        <v>2.0414781157814702E-2</v>
      </c>
      <c r="E171">
        <f>E$2*EXP(- E$1 * ($B171*_c+'Input spectra'!$Q170))</f>
        <v>2.0177317437733745E-2</v>
      </c>
      <c r="F171">
        <f>F$2*EXP(- F$1 * ($B171*_c+'Input spectra'!$Q170))</f>
        <v>1.9941526717769737E-2</v>
      </c>
      <c r="G171">
        <f>G$2*EXP(- G$1 * ($B171*_c+'Input spectra'!$Q170))</f>
        <v>1.9707398964871635E-2</v>
      </c>
      <c r="H171">
        <f>H$2*EXP(- H$1 * ($B171*_c+'Input spectra'!$Q170))</f>
        <v>1.9474924201494961E-2</v>
      </c>
      <c r="I171">
        <f>I$2*EXP(- I$1 * ($B171*_c+'Input spectra'!$Q170))</f>
        <v>1.9244092505309285E-2</v>
      </c>
      <c r="J171">
        <f>J$2*EXP(- J$1 * ($B171*_c+'Input spectra'!$Q170))</f>
        <v>1.9014894008907175E-2</v>
      </c>
      <c r="K171">
        <f>K$2*EXP(- K$1 * ($B171*_c+'Input spectra'!$Q170))</f>
        <v>1.8787318899514665E-2</v>
      </c>
      <c r="L171">
        <f>L$2*EXP(- L$1 * ($B171*_c+'Input spectra'!$Q170))</f>
        <v>1.8561357418703187E-2</v>
      </c>
      <c r="M171">
        <f>M$2*EXP(- M$1 * ($B171*_c+'Input spectra'!$Q170))</f>
        <v>1.8336999862102969E-2</v>
      </c>
      <c r="N171">
        <f>N$2*EXP(- N$1 * ($B171*_c+'Input spectra'!$Q170))</f>
        <v>1.8114236579117888E-2</v>
      </c>
      <c r="O171">
        <f>O$2*EXP(- O$1 * ($B171*_c+'Input spectra'!$Q170))</f>
        <v>1.7893057972641818E-2</v>
      </c>
      <c r="P171">
        <f>P$2*EXP(- P$1 * ($B171*_c+'Input spectra'!$Q170))</f>
        <v>1.7673454498776379E-2</v>
      </c>
      <c r="Q171">
        <f>Q$2*EXP(- Q$1 * ($B171*_c+'Input spectra'!$Q170))</f>
        <v>1.7455416666550132E-2</v>
      </c>
      <c r="R171">
        <f>R$2*EXP(- R$1 * ($B171*_c+'Input spectra'!$Q170))</f>
        <v>1.7238935037639264E-2</v>
      </c>
      <c r="S171">
        <f>S$2*EXP(- S$1 * ($B171*_c+'Input spectra'!$Q170))</f>
        <v>1.7024000226089624E-2</v>
      </c>
      <c r="T171">
        <f>T$2*EXP(- T$1 * ($B171*_c+'Input spectra'!$Q170))</f>
        <v>1.6810602898040209E-2</v>
      </c>
      <c r="U171">
        <f>U$2*EXP(- U$1 * ($B171*_c+'Input spectra'!$Q170))</f>
        <v>1.6598733771448104E-2</v>
      </c>
      <c r="V171">
        <f>V$2*EXP(- V$1 * ($B171*_c+'Input spectra'!$Q170))</f>
        <v>1.6388383615814742E-2</v>
      </c>
      <c r="W171">
        <f>W$2*EXP(- W$1 * ($B171*_c+'Input spectra'!$Q170))</f>
        <v>1.6179543251913647E-2</v>
      </c>
      <c r="X171">
        <f>X$2*EXP(- X$1 * ($B171*_c+'Input spectra'!$Q170))</f>
        <v>1.5972203551519508E-2</v>
      </c>
      <c r="Y171">
        <f>Y$2*EXP(- Y$1 * ($B171*_c+'Input spectra'!$Q170))</f>
        <v>1.5766355437138672E-2</v>
      </c>
      <c r="Z171">
        <f>Z$2*EXP(- Z$1 * ($B171*_c+'Input spectra'!$Q170))</f>
        <v>1.5561989881740998E-2</v>
      </c>
      <c r="AA171">
        <f>AA$2*EXP(- AA$1 * ($B171*_c+'Input spectra'!$Q170))</f>
        <v>1.5359097908493087E-2</v>
      </c>
      <c r="AB171">
        <f>AB$2*EXP(- AB$1 * ($B171*_c+'Input spectra'!$Q170))</f>
        <v>1.5157670590492889E-2</v>
      </c>
      <c r="AC171">
        <f>AC$2*EXP(- AC$1 * ($B171*_c+'Input spectra'!$Q170))</f>
        <v>1.4957699050505625E-2</v>
      </c>
      <c r="AD171">
        <f>AD$2*EXP(- AD$1 * ($B171*_c+'Input spectra'!$Q170))</f>
        <v>1.4759174460701125E-2</v>
      </c>
      <c r="AE171">
        <f>AE$2*EXP(- AE$1 * ($B171*_c+'Input spectra'!$Q170))</f>
        <v>1.4562088042392448E-2</v>
      </c>
      <c r="AF171">
        <f>AF$2*EXP(- AF$1 * ($B171*_c+'Input spectra'!$Q170))</f>
        <v>1.4366431065775856E-2</v>
      </c>
      <c r="AG171">
        <f>AG$2*EXP(- AG$1 * ($B171*_c+'Input spectra'!$Q170))</f>
        <v>1.4172194849672158E-2</v>
      </c>
      <c r="AH171">
        <f>AH$2*EXP(- AH$1 * ($B171*_c+'Input spectra'!$Q170))</f>
        <v>1.3979370761269316E-2</v>
      </c>
      <c r="AI171">
        <f>AI$2*EXP(- AI$1 * ($B171*_c+'Input spectra'!$Q170))</f>
        <v>1.3787950215866417E-2</v>
      </c>
      <c r="AJ171">
        <f>AJ$2*EXP(- AJ$1 * ($B171*_c+'Input spectra'!$Q170))</f>
        <v>1.3597924676618914E-2</v>
      </c>
      <c r="AK171">
        <f>AK$2*EXP(- AK$1 * ($B171*_c+'Input spectra'!$Q170))</f>
        <v>1.3409285654285213E-2</v>
      </c>
      <c r="AL171">
        <f>AL$2*EXP(- AL$1 * ($B171*_c+'Input spectra'!$Q170))</f>
        <v>1.3222024706974528E-2</v>
      </c>
      <c r="AM171">
        <f>AM$2*EXP(- AM$1 * ($B171*_c+'Input spectra'!$Q170))</f>
        <v>1.3036133439896031E-2</v>
      </c>
      <c r="AN171">
        <f>AN$2*EXP(- AN$1 * ($B171*_c+'Input spectra'!$Q170))</f>
        <v>1.2851603505109298E-2</v>
      </c>
      <c r="AO171">
        <f>AO$2*EXP(- AO$1 * ($B171*_c+'Input spectra'!$Q170))</f>
        <v>1.2668426601276029E-2</v>
      </c>
      <c r="AP171">
        <f>AP$2*EXP(- AP$1 * ($B171*_c+'Input spectra'!$Q170))</f>
        <v>1.2486594473413017E-2</v>
      </c>
      <c r="AQ171">
        <f>AQ$2*EXP(- AQ$1 * ($B171*_c+'Input spectra'!$Q170))</f>
        <v>1.2306098912646425E-2</v>
      </c>
      <c r="AR171">
        <f>AR$2*EXP(- AR$1 * ($B171*_c+'Input spectra'!$Q170))</f>
        <v>1.2126931755967289E-2</v>
      </c>
      <c r="AS171">
        <f>AS$2*EXP(- AS$1 * ($B171*_c+'Input spectra'!$Q170))</f>
        <v>1.1949084885988266E-2</v>
      </c>
      <c r="AT171">
        <f>AT$2*EXP(- AT$1 * ($B171*_c+'Input spectra'!$Q170))</f>
        <v>1.1772550230701683E-2</v>
      </c>
      <c r="AU171">
        <f>AU$2*EXP(- AU$1 * ($B171*_c+'Input spectra'!$Q170))</f>
        <v>1.1597319763238747E-2</v>
      </c>
      <c r="AV171">
        <f>AV$2*EXP(- AV$1 * ($B171*_c+'Input spectra'!$Q170))</f>
        <v>1.1423385501630056E-2</v>
      </c>
      <c r="AW171">
        <f>AW$2*EXP(- AW$1 * ($B171*_c+'Input spectra'!$Q170))</f>
        <v>1.0156004626696805E-2</v>
      </c>
      <c r="AX171">
        <f>AX$2*EXP(- AX$1 * ($B171*_c+'Input spectra'!$Q170))</f>
        <v>8.6792287283081176E-3</v>
      </c>
      <c r="AY171">
        <f>AY$2*EXP(- AY$1 * ($B171*_c+'Input spectra'!$Q170))</f>
        <v>7.8140184535484911E-3</v>
      </c>
      <c r="AZ171">
        <f>AZ$2*EXP(- AZ$1 * ($B171*_c+'Input spectra'!$Q170))</f>
        <v>7.1587882843677083E-3</v>
      </c>
      <c r="BA171">
        <f>BA$2*EXP(- BA$1 * ($B171*_c+'Input spectra'!$Q170))</f>
        <v>6.6234709855743923E-3</v>
      </c>
      <c r="BB171">
        <f>BB$2*EXP(- BB$1 * ($B171*_c+'Input spectra'!$Q170))</f>
        <v>6.1690350390950924E-3</v>
      </c>
      <c r="BC171">
        <f>BC$2*EXP(- BC$1 * ($B171*_c+'Input spectra'!$Q170))</f>
        <v>5.7740985414866924E-3</v>
      </c>
      <c r="BD171">
        <f>BD$2*EXP(- BD$1 * ($B171*_c+'Input spectra'!$Q170))</f>
        <v>5.4253349915839863E-3</v>
      </c>
      <c r="BE171">
        <f>BE$2*EXP(- BE$1 * ($B171*_c+'Input spectra'!$Q170))</f>
        <v>5.1137230760379638E-3</v>
      </c>
      <c r="BF171">
        <f>BF$2*EXP(- BF$1 * ($B171*_c+'Input spectra'!$Q170))</f>
        <v>4.8327942425102112E-3</v>
      </c>
      <c r="BG171">
        <f>BG$2*EXP(- BG$1 * ($B171*_c+'Input spectra'!$Q170))</f>
        <v>4.5777099285086329E-3</v>
      </c>
      <c r="BH171">
        <f>BH$2*EXP(- BH$1 * ($B171*_c+'Input spectra'!$Q170))</f>
        <v>4.3447318297877187E-3</v>
      </c>
      <c r="BI171">
        <f>BI$2*EXP(- BI$1 * ($B171*_c+'Input spectra'!$Q170))</f>
        <v>4.1308971585842539E-3</v>
      </c>
      <c r="BJ171">
        <f>BJ$2*EXP(- BJ$1 * ($B171*_c+'Input spectra'!$Q170))</f>
        <v>3.9338089956221529E-3</v>
      </c>
      <c r="BK171">
        <f>BK$2*EXP(- BK$1 * ($B171*_c+'Input spectra'!$Q170))</f>
        <v>3.751495158986947E-3</v>
      </c>
      <c r="BL171">
        <f>BL$2*EXP(- BL$1 * ($B171*_c+'Input spectra'!$Q170))</f>
        <v>3.5823098552485153E-3</v>
      </c>
      <c r="BM171">
        <f>BM$2*EXP(- BM$1 * ($B171*_c+'Input spectra'!$Q170))</f>
        <v>3.4248631252365644E-3</v>
      </c>
      <c r="BN171">
        <f>BN$2*EXP(- BN$1 * ($B171*_c+'Input spectra'!$Q170))</f>
        <v>3.2779689632513359E-3</v>
      </c>
      <c r="BO171">
        <f>BO$2*EXP(- BO$1 * ($B171*_c+'Input spectra'!$Q170))</f>
        <v>3.1406063474059675E-3</v>
      </c>
      <c r="BP171">
        <f>BP$2*EXP(- BP$1 * ($B171*_c+'Input spectra'!$Q170))</f>
        <v>3.0118894218963319E-3</v>
      </c>
      <c r="BQ171">
        <f>BQ$2*EXP(- BQ$1 * ($B171*_c+'Input spectra'!$Q170))</f>
        <v>2.8910443092509401E-3</v>
      </c>
      <c r="BR171">
        <f>BR$2*EXP(- BR$1 * ($B171*_c+'Input spectra'!$Q170))</f>
        <v>2.7773908186123778E-3</v>
      </c>
      <c r="BS171">
        <f>BS$2*EXP(- BS$1 * ($B171*_c+'Input spectra'!$Q170))</f>
        <v>2.670327831698795E-3</v>
      </c>
      <c r="BT171">
        <f>BT$2*EXP(- BT$1 * ($B171*_c+'Input spectra'!$Q170))</f>
        <v>2.5693214936339252E-3</v>
      </c>
      <c r="BU171">
        <f>BU$2*EXP(- BU$1 * ($B171*_c+'Input spectra'!$Q170))</f>
        <v>2.4738955724177536E-3</v>
      </c>
      <c r="BV171">
        <f>BV$2*EXP(- BV$1 * ($B171*_c+'Input spectra'!$Q170))</f>
        <v>2.3836235159430388E-3</v>
      </c>
      <c r="BW171">
        <f>BW$2*EXP(- BW$1 * ($B171*_c+'Input spectra'!$Q170))</f>
        <v>2.2981218527488565E-3</v>
      </c>
      <c r="BX171">
        <f>BX$2*EXP(- BX$1 * ($B171*_c+'Input spectra'!$Q170))</f>
        <v>2.2170446673330803E-3</v>
      </c>
      <c r="BY171">
        <f>BY$2*EXP(- BY$1 * ($B171*_c+'Input spectra'!$Q170))</f>
        <v>2.1400789428015128E-3</v>
      </c>
      <c r="BZ171">
        <f>BZ$2*EXP(- BZ$1 * ($B171*_c+'Input spectra'!$Q170))</f>
        <v>2.0669406095912167E-3</v>
      </c>
      <c r="CA171">
        <f>CA$2*EXP(- CA$1 * ($B171*_c+'Input spectra'!$Q170))</f>
        <v>1.997371173516537E-3</v>
      </c>
      <c r="CB171">
        <f>CB$2*EXP(- CB$1 * ($B171*_c+'Input spectra'!$Q170))</f>
        <v>1.9311348225925895E-3</v>
      </c>
      <c r="CC171">
        <f>CC$2*EXP(- CC$1 * ($B171*_c+'Input spectra'!$Q170))</f>
        <v>1.8680159321985204E-3</v>
      </c>
      <c r="CD171">
        <f>CD$2*EXP(- CD$1 * ($B171*_c+'Input spectra'!$Q170))</f>
        <v>1.8078169037201376E-3</v>
      </c>
      <c r="CE171">
        <f>CE$2*EXP(- CE$1 * ($B171*_c+'Input spectra'!$Q170))</f>
        <v>1.7503562839875908E-3</v>
      </c>
      <c r="CF171">
        <f>CF$2*EXP(- CF$1 * ($B171*_c+'Input spectra'!$Q170))</f>
        <v>1.6954671224210138E-3</v>
      </c>
      <c r="CG171">
        <f>CG$2*EXP(- CG$1 * ($B171*_c+'Input spectra'!$Q170))</f>
        <v>1.6429955304207667E-3</v>
      </c>
      <c r="CH171">
        <f>CH$2*EXP(- CH$1 * ($B171*_c+'Input spectra'!$Q170))</f>
        <v>1.592799413639111E-3</v>
      </c>
      <c r="CI171">
        <f>CI$2*EXP(- CI$1 * ($B171*_c+'Input spectra'!$Q170))</f>
        <v>1.5447473526849164E-3</v>
      </c>
      <c r="CJ171">
        <f>CJ$2*EXP(- CJ$1 * ($B171*_c+'Input spectra'!$Q170))</f>
        <v>1.4987176117979791E-3</v>
      </c>
      <c r="CK171">
        <f>CK$2*EXP(- CK$1 * ($B171*_c+'Input spectra'!$Q170))</f>
        <v>1.454597258280345E-3</v>
      </c>
      <c r="CL171">
        <f>CL$2*EXP(- CL$1 * ($B171*_c+'Input spectra'!$Q170))</f>
        <v>1.4122813781389447E-3</v>
      </c>
      <c r="CM171">
        <f>CM$2*EXP(- CM$1 * ($B171*_c+'Input spectra'!$Q170))</f>
        <v>1.3716723755935701E-3</v>
      </c>
      <c r="CN171">
        <f>CN$2*EXP(- CN$1 * ($B171*_c+'Input spectra'!$Q170))</f>
        <v>1.3326793459277802E-3</v>
      </c>
      <c r="CO171">
        <f>CO$2*EXP(- CO$1 * ($B171*_c+'Input spectra'!$Q170))</f>
        <v>1.2952175126793167E-3</v>
      </c>
      <c r="CP171">
        <f>CP$2*EXP(- CP$1 * ($B171*_c+'Input spectra'!$Q170))</f>
        <v>1.2592077214377147E-3</v>
      </c>
      <c r="CQ171">
        <f>CQ$2*EXP(- CQ$1 * ($B171*_c+'Input spectra'!$Q170))</f>
        <v>8.1080548093036069E-4</v>
      </c>
      <c r="CR171">
        <f>CR$2*EXP(- CR$1 * ($B171*_c+'Input spectra'!$Q170))</f>
        <v>5.2668353514844315E-4</v>
      </c>
      <c r="CS171">
        <f>CS$2*EXP(- CS$1 * ($B171*_c+'Input spectra'!$Q170))</f>
        <v>3.6478514195741486E-4</v>
      </c>
      <c r="CT171">
        <f>CT$2*EXP(- CT$1 * ($B171*_c+'Input spectra'!$Q170))</f>
        <v>2.5379144614764797E-4</v>
      </c>
      <c r="CU171">
        <f>CU$2*EXP(- CU$1 * ($B171*_c+'Input spectra'!$Q170))</f>
        <v>1.7330785485787653E-4</v>
      </c>
      <c r="CV171">
        <f>CV$2*EXP(- CV$1 * ($B171*_c+'Input spectra'!$Q170))</f>
        <v>1.1393536980253344E-4</v>
      </c>
      <c r="CW171">
        <f>CW$2*EXP(- CW$1 * ($B171*_c+'Input spectra'!$Q170))</f>
        <v>7.0369872016268903E-5</v>
      </c>
      <c r="CX171">
        <f>CX$2*EXP(- CX$1 * ($B171*_c+'Input spectra'!$Q170))</f>
        <v>3.9244687913304322E-5</v>
      </c>
      <c r="CY171">
        <f>CY$2*EXP(- CY$1 * ($B171*_c+'Input spectra'!$Q170))</f>
        <v>1.8250167074227425E-5</v>
      </c>
      <c r="CZ171">
        <f>CZ$2*EXP(- CZ$1 * ($B171*_c+'Input spectra'!$Q170))</f>
        <v>5.7115252435673093E-6</v>
      </c>
      <c r="DA171">
        <f>DA$2*EXP(- DA$1 * ($B171*_c+'Input spectra'!$Q170))</f>
        <v>3.6283946427227853E-7</v>
      </c>
      <c r="DB171">
        <f>DB$2*EXP(- DB$1 * ($B171*_c+'Input spectra'!$Q170))</f>
        <v>0</v>
      </c>
      <c r="DC171">
        <f>DC$2*EXP(- DC$1 * ($B171*_c+'Input spectra'!$Q170))</f>
        <v>0</v>
      </c>
      <c r="DD171">
        <f>DD$2*EXP(- DD$1 * ($B171*_c+'Input spectra'!$Q170))</f>
        <v>0</v>
      </c>
      <c r="DE171">
        <f>DE$2*EXP(- DE$1 * ($B171*_c+'Input spectra'!$Q170))</f>
        <v>0</v>
      </c>
      <c r="DF171">
        <f>DF$2*EXP(- DF$1 * ($B171*_c+'Input spectra'!$Q170))</f>
        <v>0</v>
      </c>
      <c r="DG171">
        <f>DG$2*EXP(- DG$1 * ($B171*_c+'Input spectra'!$Q170))</f>
        <v>0</v>
      </c>
      <c r="DH171">
        <f>DH$2*EXP(- DH$1 * ($B171*_c+'Input spectra'!$Q170))</f>
        <v>0</v>
      </c>
      <c r="DI171">
        <f>DI$2*EXP(- DI$1 * ($B171*_c+'Input spectra'!$Q170))</f>
        <v>0</v>
      </c>
      <c r="DJ171">
        <f>DJ$2*EXP(- DJ$1 * ($B171*_c+'Input spectra'!$Q170))</f>
        <v>0</v>
      </c>
      <c r="DK171">
        <f>DK$2*EXP(- DK$1 * ($B171*_c+'Input spectra'!$Q170))</f>
        <v>0</v>
      </c>
      <c r="DL171">
        <f>DL$2*EXP(- DL$1 * ($B171*_c+'Input spectra'!$Q170))</f>
        <v>0</v>
      </c>
      <c r="DM171">
        <f>DM$2*EXP(- DM$1 * ($B171*_c+'Input spectra'!$Q170))</f>
        <v>0</v>
      </c>
      <c r="DN171">
        <f>DN$2*EXP(- DN$1 * ($B171*_c+'Input spectra'!$Q170))</f>
        <v>0</v>
      </c>
      <c r="DO171">
        <f>DO$2*EXP(- DO$1 * ($B171*_c+'Input spectra'!$Q170))</f>
        <v>0</v>
      </c>
      <c r="DP171">
        <f>DP$2*EXP(- DP$1 * ($B171*_c+'Input spectra'!$Q170))</f>
        <v>0</v>
      </c>
      <c r="DQ171">
        <f>DQ$2*EXP(- DQ$1 * ($B171*_c+'Input spectra'!$Q170))</f>
        <v>0</v>
      </c>
      <c r="DR171">
        <f>DR$2*EXP(- DR$1 * ($B171*_c+'Input spectra'!$Q170))</f>
        <v>0</v>
      </c>
      <c r="DS171">
        <f>DS$2*EXP(- DS$1 * ($B171*_c+'Input spectra'!$Q170))</f>
        <v>0</v>
      </c>
      <c r="DT171">
        <f>DT$2*EXP(- DT$1 * ($B171*_c+'Input spectra'!$Q170))</f>
        <v>0</v>
      </c>
      <c r="DU171">
        <f>DU$2*EXP(- DU$1 * ($B171*_c+'Input spectra'!$Q170))</f>
        <v>0</v>
      </c>
      <c r="DV171">
        <f>DV$2*EXP(- DV$1 * ($B171*_c+'Input spectra'!$Q170))</f>
        <v>0</v>
      </c>
      <c r="DW171">
        <f>DW$2*EXP(- DW$1 * ($B171*_c+'Input spectra'!$Q170))</f>
        <v>0</v>
      </c>
      <c r="DX171">
        <f>DX$2*EXP(- DX$1 * ($B171*_c+'Input spectra'!$Q170))</f>
        <v>0</v>
      </c>
      <c r="DY171">
        <f>DY$2*EXP(- DY$1 * ($B171*_c+'Input spectra'!$Q170))</f>
        <v>0</v>
      </c>
      <c r="DZ171">
        <f>DZ$2*EXP(- DZ$1 * ($B171*_c+'Input spectra'!$Q170))</f>
        <v>0</v>
      </c>
      <c r="EA171">
        <f>EA$2*EXP(- EA$1 * ($B171*_c+'Input spectra'!$Q170))</f>
        <v>0</v>
      </c>
      <c r="EB171">
        <f>EB$2*EXP(- EB$1 * ($B171*_c+'Input spectra'!$Q170))</f>
        <v>0</v>
      </c>
      <c r="EC171">
        <f>EC$2*EXP(- EC$1 * ($B171*_c+'Input spectra'!$Q170))</f>
        <v>0</v>
      </c>
      <c r="ED171">
        <f>ED$2*EXP(- ED$1 * ($B171*_c+'Input spectra'!$Q170))</f>
        <v>0</v>
      </c>
      <c r="EE171">
        <f>EE$2*EXP(- EE$1 * ($B171*_c+'Input spectra'!$Q170))</f>
        <v>0</v>
      </c>
      <c r="EF171">
        <f>EF$2*EXP(- EF$1 * ($B171*_c+'Input spectra'!$Q170))</f>
        <v>0</v>
      </c>
      <c r="EG171">
        <f>EG$2*EXP(- EG$1 * ($B171*_c+'Input spectra'!$Q170))</f>
        <v>0</v>
      </c>
      <c r="EH171">
        <f>EH$2*EXP(- EH$1 * ($B171*_c+'Input spectra'!$Q170))</f>
        <v>0</v>
      </c>
      <c r="EI171">
        <f>EI$2*EXP(- EI$1 * ($B171*_c+'Input spectra'!$Q170))</f>
        <v>0</v>
      </c>
      <c r="EJ171">
        <f>EJ$2*EXP(- EJ$1 * ($B171*_c+'Input spectra'!$Q170))</f>
        <v>0</v>
      </c>
      <c r="EK171">
        <f>EK$2*EXP(- EK$1 * ($B171*_c+'Input spectra'!$Q170))</f>
        <v>0</v>
      </c>
      <c r="EL171">
        <f>EL$2*EXP(- EL$1 * ($B171*_c+'Input spectra'!$Q170))</f>
        <v>0</v>
      </c>
      <c r="EM171">
        <f>EM$2*EXP(- EM$1 * ($B171*_c+'Input spectra'!$Q170))</f>
        <v>0</v>
      </c>
      <c r="EN171">
        <f>EN$2*EXP(- EN$1 * ($B171*_c+'Input spectra'!$Q170))</f>
        <v>0</v>
      </c>
      <c r="EO171">
        <f>EO$2*EXP(- EO$1 * ($B171*_c+'Input spectra'!$Q170))</f>
        <v>0</v>
      </c>
      <c r="EP171">
        <f>EP$2*EXP(- EP$1 * ($B171*_c+'Input spectra'!$Q170))</f>
        <v>0</v>
      </c>
      <c r="EQ171">
        <f>EQ$2*EXP(- EQ$1 * ($B171*_c+'Input spectra'!$Q170))</f>
        <v>0</v>
      </c>
      <c r="ER171">
        <f>ER$2*EXP(- ER$1 * ($B171*_c+'Input spectra'!$Q170))</f>
        <v>0</v>
      </c>
      <c r="ES171">
        <f>ES$2*EXP(- ES$1 * ($B171*_c+'Input spectra'!$Q170))</f>
        <v>0</v>
      </c>
      <c r="ET171">
        <f>ET$2*EXP(- ET$1 * ($B171*_c+'Input spectra'!$Q170))</f>
        <v>0</v>
      </c>
      <c r="EU171">
        <f>EU$2*EXP(- EU$1 * ($B171*_c+'Input spectra'!$Q170))</f>
        <v>0</v>
      </c>
      <c r="EV171">
        <f>EV$2*EXP(- EV$1 * ($B171*_c+'Input spectra'!$Q170))</f>
        <v>0</v>
      </c>
      <c r="EW171">
        <f>EW$2*EXP(- EW$1 * ($B171*_c+'Input spectra'!$Q170))</f>
        <v>0</v>
      </c>
      <c r="EY171">
        <f t="shared" si="2"/>
        <v>0.88378338660979361</v>
      </c>
      <c r="FB171">
        <f>(1-EXP(-(B171*_c+'Input spectra'!$Q170)*_t))/2</f>
        <v>1.0726049090592049E-2</v>
      </c>
      <c r="FC171">
        <f>LN(1-FB171)/(-(B171*_c+'Input spectra'!$Q170))</f>
        <v>0.24864468036824586</v>
      </c>
    </row>
    <row r="172" spans="1:159" x14ac:dyDescent="0.25">
      <c r="A172">
        <v>1125</v>
      </c>
      <c r="B172">
        <f>'Input spectra'!B171</f>
        <v>0</v>
      </c>
      <c r="C172">
        <f>C$2*EXP(- C$1 * ($B172*_c+'Input spectra'!$Q171))</f>
        <v>2.0653927966864227E-2</v>
      </c>
      <c r="D172">
        <f>D$2*EXP(- D$1 * ($B172*_c+'Input spectra'!$Q171))</f>
        <v>2.041488837109481E-2</v>
      </c>
      <c r="E172">
        <f>E$2*EXP(- E$1 * ($B172*_c+'Input spectra'!$Q171))</f>
        <v>2.0177529370651377E-2</v>
      </c>
      <c r="F172">
        <f>F$2*EXP(- F$1 * ($B172*_c+'Input spectra'!$Q171))</f>
        <v>1.9941840903021323E-2</v>
      </c>
      <c r="G172">
        <f>G$2*EXP(- G$1 * ($B172*_c+'Input spectra'!$Q171))</f>
        <v>1.9707812961282125E-2</v>
      </c>
      <c r="H172">
        <f>H$2*EXP(- H$1 * ($B172*_c+'Input spectra'!$Q171))</f>
        <v>1.947543559380881E-2</v>
      </c>
      <c r="I172">
        <f>I$2*EXP(- I$1 * ($B172*_c+'Input spectra'!$Q171))</f>
        <v>1.9244698903982851E-2</v>
      </c>
      <c r="J172">
        <f>J$2*EXP(- J$1 * ($B172*_c+'Input spectra'!$Q171))</f>
        <v>1.9015593049902562E-2</v>
      </c>
      <c r="K172">
        <f>K$2*EXP(- K$1 * ($B172*_c+'Input spectra'!$Q171))</f>
        <v>1.8788108244095006E-2</v>
      </c>
      <c r="L172">
        <f>L$2*EXP(- L$1 * ($B172*_c+'Input spectra'!$Q171))</f>
        <v>1.8562234753229337E-2</v>
      </c>
      <c r="M172">
        <f>M$2*EXP(- M$1 * ($B172*_c+'Input spectra'!$Q171))</f>
        <v>1.83379628978316E-2</v>
      </c>
      <c r="N172">
        <f>N$2*EXP(- N$1 * ($B172*_c+'Input spectra'!$Q171))</f>
        <v>1.8115283052001011E-2</v>
      </c>
      <c r="O172">
        <f>O$2*EXP(- O$1 * ($B172*_c+'Input spectra'!$Q171))</f>
        <v>1.7894185643127652E-2</v>
      </c>
      <c r="P172">
        <f>P$2*EXP(- P$1 * ($B172*_c+'Input spectra'!$Q171))</f>
        <v>1.7674661151611641E-2</v>
      </c>
      <c r="Q172">
        <f>Q$2*EXP(- Q$1 * ($B172*_c+'Input spectra'!$Q171))</f>
        <v>1.7456700110583704E-2</v>
      </c>
      <c r="R172">
        <f>R$2*EXP(- R$1 * ($B172*_c+'Input spectra'!$Q171))</f>
        <v>1.7240293105627177E-2</v>
      </c>
      <c r="S172">
        <f>S$2*EXP(- S$1 * ($B172*_c+'Input spectra'!$Q171))</f>
        <v>1.7025430774501457E-2</v>
      </c>
      <c r="T172">
        <f>T$2*EXP(- T$1 * ($B172*_c+'Input spectra'!$Q171))</f>
        <v>1.6812103806866804E-2</v>
      </c>
      <c r="U172">
        <f>U$2*EXP(- U$1 * ($B172*_c+'Input spectra'!$Q171))</f>
        <v>1.6600302944010617E-2</v>
      </c>
      <c r="V172">
        <f>V$2*EXP(- V$1 * ($B172*_c+'Input spectra'!$Q171))</f>
        <v>1.6390018978575054E-2</v>
      </c>
      <c r="W172">
        <f>W$2*EXP(- W$1 * ($B172*_c+'Input spectra'!$Q171))</f>
        <v>1.6181242754286052E-2</v>
      </c>
      <c r="X172">
        <f>X$2*EXP(- X$1 * ($B172*_c+'Input spectra'!$Q171))</f>
        <v>1.5973965165683762E-2</v>
      </c>
      <c r="Y172">
        <f>Y$2*EXP(- Y$1 * ($B172*_c+'Input spectra'!$Q171))</f>
        <v>1.5768177157854321E-2</v>
      </c>
      <c r="Z172">
        <f>Z$2*EXP(- Z$1 * ($B172*_c+'Input spectra'!$Q171))</f>
        <v>1.5563869726163007E-2</v>
      </c>
      <c r="AA172">
        <f>AA$2*EXP(- AA$1 * ($B172*_c+'Input spectra'!$Q171))</f>
        <v>1.5361033915988767E-2</v>
      </c>
      <c r="AB172">
        <f>AB$2*EXP(- AB$1 * ($B172*_c+'Input spectra'!$Q171))</f>
        <v>1.5159660822460088E-2</v>
      </c>
      <c r="AC172">
        <f>AC$2*EXP(- AC$1 * ($B172*_c+'Input spectra'!$Q171))</f>
        <v>1.4959741590192208E-2</v>
      </c>
      <c r="AD172">
        <f>AD$2*EXP(- AD$1 * ($B172*_c+'Input spectra'!$Q171))</f>
        <v>1.4761267413025712E-2</v>
      </c>
      <c r="AE172">
        <f>AE$2*EXP(- AE$1 * ($B172*_c+'Input spectra'!$Q171))</f>
        <v>1.4564229533766408E-2</v>
      </c>
      <c r="AF172">
        <f>AF$2*EXP(- AF$1 * ($B172*_c+'Input spectra'!$Q171))</f>
        <v>1.4368619243926557E-2</v>
      </c>
      <c r="AG172">
        <f>AG$2*EXP(- AG$1 * ($B172*_c+'Input spectra'!$Q171))</f>
        <v>1.4174427883467443E-2</v>
      </c>
      <c r="AH172">
        <f>AH$2*EXP(- AH$1 * ($B172*_c+'Input spectra'!$Q171))</f>
        <v>1.3981646840543224E-2</v>
      </c>
      <c r="AI172">
        <f>AI$2*EXP(- AI$1 * ($B172*_c+'Input spectra'!$Q171))</f>
        <v>1.3790267551246127E-2</v>
      </c>
      <c r="AJ172">
        <f>AJ$2*EXP(- AJ$1 * ($B172*_c+'Input spectra'!$Q171))</f>
        <v>1.3600281499352902E-2</v>
      </c>
      <c r="AK172">
        <f>AK$2*EXP(- AK$1 * ($B172*_c+'Input spectra'!$Q171))</f>
        <v>1.341168021607262E-2</v>
      </c>
      <c r="AL172">
        <f>AL$2*EXP(- AL$1 * ($B172*_c+'Input spectra'!$Q171))</f>
        <v>1.3224455279795731E-2</v>
      </c>
      <c r="AM172">
        <f>AM$2*EXP(- AM$1 * ($B172*_c+'Input spectra'!$Q171))</f>
        <v>1.3038598315844408E-2</v>
      </c>
      <c r="AN172">
        <f>AN$2*EXP(- AN$1 * ($B172*_c+'Input spectra'!$Q171))</f>
        <v>1.2854100996224176E-2</v>
      </c>
      <c r="AO172">
        <f>AO$2*EXP(- AO$1 * ($B172*_c+'Input spectra'!$Q171))</f>
        <v>1.267095503937681E-2</v>
      </c>
      <c r="AP172">
        <f>AP$2*EXP(- AP$1 * ($B172*_c+'Input spectra'!$Q171))</f>
        <v>1.2489152209934483E-2</v>
      </c>
      <c r="AQ172">
        <f>AQ$2*EXP(- AQ$1 * ($B172*_c+'Input spectra'!$Q171))</f>
        <v>1.2308684318475198E-2</v>
      </c>
      <c r="AR172">
        <f>AR$2*EXP(- AR$1 * ($B172*_c+'Input spectra'!$Q171))</f>
        <v>1.2129543221279454E-2</v>
      </c>
      <c r="AS172">
        <f>AS$2*EXP(- AS$1 * ($B172*_c+'Input spectra'!$Q171))</f>
        <v>1.195172082008813E-2</v>
      </c>
      <c r="AT172">
        <f>AT$2*EXP(- AT$1 * ($B172*_c+'Input spectra'!$Q171))</f>
        <v>1.1775209061861695E-2</v>
      </c>
      <c r="AU172">
        <f>AU$2*EXP(- AU$1 * ($B172*_c+'Input spectra'!$Q171))</f>
        <v>1.1599999938540531E-2</v>
      </c>
      <c r="AV172">
        <f>AV$2*EXP(- AV$1 * ($B172*_c+'Input spectra'!$Q171))</f>
        <v>1.1426085486806596E-2</v>
      </c>
      <c r="AW172">
        <f>AW$2*EXP(- AW$1 * ($B172*_c+'Input spectra'!$Q171))</f>
        <v>1.0158458408238208E-2</v>
      </c>
      <c r="AX172">
        <f>AX$2*EXP(- AX$1 * ($B172*_c+'Input spectra'!$Q171))</f>
        <v>8.6813712997182574E-3</v>
      </c>
      <c r="AY172">
        <f>AY$2*EXP(- AY$1 * ($B172*_c+'Input spectra'!$Q171))</f>
        <v>7.815988484838915E-3</v>
      </c>
      <c r="AZ172">
        <f>AZ$2*EXP(- AZ$1 * ($B172*_c+'Input spectra'!$Q171))</f>
        <v>7.1606307279301826E-3</v>
      </c>
      <c r="BA172">
        <f>BA$2*EXP(- BA$1 * ($B172*_c+'Input spectra'!$Q171))</f>
        <v>6.6252104493050318E-3</v>
      </c>
      <c r="BB172">
        <f>BB$2*EXP(- BB$1 * ($B172*_c+'Input spectra'!$Q171))</f>
        <v>6.1706875650477241E-3</v>
      </c>
      <c r="BC172">
        <f>BC$2*EXP(- BC$1 * ($B172*_c+'Input spectra'!$Q171))</f>
        <v>5.775675606332669E-3</v>
      </c>
      <c r="BD172">
        <f>BD$2*EXP(- BD$1 * ($B172*_c+'Input spectra'!$Q171))</f>
        <v>5.4268452998014706E-3</v>
      </c>
      <c r="BE172">
        <f>BE$2*EXP(- BE$1 * ($B172*_c+'Input spectra'!$Q171))</f>
        <v>5.1151735009911407E-3</v>
      </c>
      <c r="BF172">
        <f>BF$2*EXP(- BF$1 * ($B172*_c+'Input spectra'!$Q171))</f>
        <v>4.8341903743522249E-3</v>
      </c>
      <c r="BG172">
        <f>BG$2*EXP(- BG$1 * ($B172*_c+'Input spectra'!$Q171))</f>
        <v>4.5790564177094414E-3</v>
      </c>
      <c r="BH172">
        <f>BH$2*EXP(- BH$1 * ($B172*_c+'Input spectra'!$Q171))</f>
        <v>4.3460326148759623E-3</v>
      </c>
      <c r="BI172">
        <f>BI$2*EXP(- BI$1 * ($B172*_c+'Input spectra'!$Q171))</f>
        <v>4.1321556238562403E-3</v>
      </c>
      <c r="BJ172">
        <f>BJ$2*EXP(- BJ$1 * ($B172*_c+'Input spectra'!$Q171))</f>
        <v>3.93502808425012E-3</v>
      </c>
      <c r="BK172">
        <f>BK$2*EXP(- BK$1 * ($B172*_c+'Input spectra'!$Q171))</f>
        <v>3.7526774565121105E-3</v>
      </c>
      <c r="BL172">
        <f>BL$2*EXP(- BL$1 * ($B172*_c+'Input spectra'!$Q171))</f>
        <v>3.5834576527183602E-3</v>
      </c>
      <c r="BM172">
        <f>BM$2*EXP(- BM$1 * ($B172*_c+'Input spectra'!$Q171))</f>
        <v>3.4259784679381631E-3</v>
      </c>
      <c r="BN172">
        <f>BN$2*EXP(- BN$1 * ($B172*_c+'Input spectra'!$Q171))</f>
        <v>3.2790536889962087E-3</v>
      </c>
      <c r="BO172">
        <f>BO$2*EXP(- BO$1 * ($B172*_c+'Input spectra'!$Q171))</f>
        <v>3.1416621170715577E-3</v>
      </c>
      <c r="BP172">
        <f>BP$2*EXP(- BP$1 * ($B172*_c+'Input spectra'!$Q171))</f>
        <v>3.0129177441204826E-3</v>
      </c>
      <c r="BQ172">
        <f>BQ$2*EXP(- BQ$1 * ($B172*_c+'Input spectra'!$Q171))</f>
        <v>2.8920465606379867E-3</v>
      </c>
      <c r="BR172">
        <f>BR$2*EXP(- BR$1 * ($B172*_c+'Input spectra'!$Q171))</f>
        <v>2.7783682604430576E-3</v>
      </c>
      <c r="BS172">
        <f>BS$2*EXP(- BS$1 * ($B172*_c+'Input spectra'!$Q171))</f>
        <v>2.6712816238810342E-3</v>
      </c>
      <c r="BT172">
        <f>BT$2*EXP(- BT$1 * ($B172*_c+'Input spectra'!$Q171))</f>
        <v>2.5702527064504648E-3</v>
      </c>
      <c r="BU172">
        <f>BU$2*EXP(- BU$1 * ($B172*_c+'Input spectra'!$Q171))</f>
        <v>2.4748051964957867E-3</v>
      </c>
      <c r="BV172">
        <f>BV$2*EXP(- BV$1 * ($B172*_c+'Input spectra'!$Q171))</f>
        <v>2.3845124707750839E-3</v>
      </c>
      <c r="BW172">
        <f>BW$2*EXP(- BW$1 * ($B172*_c+'Input spectra'!$Q171))</f>
        <v>2.298990994022706E-3</v>
      </c>
      <c r="BX172">
        <f>BX$2*EXP(- BX$1 * ($B172*_c+'Input spectra'!$Q171))</f>
        <v>2.2178947932748592E-3</v>
      </c>
      <c r="BY172">
        <f>BY$2*EXP(- BY$1 * ($B172*_c+'Input spectra'!$Q171))</f>
        <v>2.1409107996948561E-3</v>
      </c>
      <c r="BZ172">
        <f>BZ$2*EXP(- BZ$1 * ($B172*_c+'Input spectra'!$Q171))</f>
        <v>2.0677548966039233E-3</v>
      </c>
      <c r="CA172">
        <f>CA$2*EXP(- CA$1 * ($B172*_c+'Input spectra'!$Q171))</f>
        <v>1.9981685469414355E-3</v>
      </c>
      <c r="CB172">
        <f>CB$2*EXP(- CB$1 * ($B172*_c+'Input spectra'!$Q171))</f>
        <v>1.9319158995899815E-3</v>
      </c>
      <c r="CC172">
        <f>CC$2*EXP(- CC$1 * ($B172*_c+'Input spectra'!$Q171))</f>
        <v>1.8687812941122195E-3</v>
      </c>
      <c r="CD172">
        <f>CD$2*EXP(- CD$1 * ($B172*_c+'Input spectra'!$Q171))</f>
        <v>1.8085670990268454E-3</v>
      </c>
      <c r="CE172">
        <f>CE$2*EXP(- CE$1 * ($B172*_c+'Input spectra'!$Q171))</f>
        <v>1.7510918309294906E-3</v>
      </c>
      <c r="CF172">
        <f>CF$2*EXP(- CF$1 * ($B172*_c+'Input spectra'!$Q171))</f>
        <v>1.6961885113634429E-3</v>
      </c>
      <c r="CG172">
        <f>CG$2*EXP(- CG$1 * ($B172*_c+'Input spectra'!$Q171))</f>
        <v>1.6437032259702987E-3</v>
      </c>
      <c r="CH172">
        <f>CH$2*EXP(- CH$1 * ($B172*_c+'Input spectra'!$Q171))</f>
        <v>1.5934938565520165E-3</v>
      </c>
      <c r="CI172">
        <f>CI$2*EXP(- CI$1 * ($B172*_c+'Input spectra'!$Q171))</f>
        <v>1.5454289615915357E-3</v>
      </c>
      <c r="CJ172">
        <f>CJ$2*EXP(- CJ$1 * ($B172*_c+'Input spectra'!$Q171))</f>
        <v>1.4993867847648684E-3</v>
      </c>
      <c r="CK172">
        <f>CK$2*EXP(- CK$1 * ($B172*_c+'Input spectra'!$Q171))</f>
        <v>1.4552543742289807E-3</v>
      </c>
      <c r="CL172">
        <f>CL$2*EXP(- CL$1 * ($B172*_c+'Input spectra'!$Q171))</f>
        <v>1.4129267981371992E-3</v>
      </c>
      <c r="CM172">
        <f>CM$2*EXP(- CM$1 * ($B172*_c+'Input spectra'!$Q171))</f>
        <v>1.3723064440340077E-3</v>
      </c>
      <c r="CN172">
        <f>CN$2*EXP(- CN$1 * ($B172*_c+'Input spectra'!$Q171))</f>
        <v>1.3333023916049758E-3</v>
      </c>
      <c r="CO172">
        <f>CO$2*EXP(- CO$1 * ($B172*_c+'Input spectra'!$Q171))</f>
        <v>1.295829849776854E-3</v>
      </c>
      <c r="CP172">
        <f>CP$2*EXP(- CP$1 * ($B172*_c+'Input spectra'!$Q171))</f>
        <v>1.2598096504341765E-3</v>
      </c>
      <c r="CQ172">
        <f>CQ$2*EXP(- CQ$1 * ($B172*_c+'Input spectra'!$Q171))</f>
        <v>8.1119732397123823E-4</v>
      </c>
      <c r="CR172">
        <f>CR$2*EXP(- CR$1 * ($B172*_c+'Input spectra'!$Q171))</f>
        <v>5.2694083614360991E-4</v>
      </c>
      <c r="CS172">
        <f>CS$2*EXP(- CS$1 * ($B172*_c+'Input spectra'!$Q171))</f>
        <v>3.6496526733754612E-4</v>
      </c>
      <c r="CT172">
        <f>CT$2*EXP(- CT$1 * ($B172*_c+'Input spectra'!$Q171))</f>
        <v>2.5391809802805508E-4</v>
      </c>
      <c r="CU172">
        <f>CU$2*EXP(- CU$1 * ($B172*_c+'Input spectra'!$Q171))</f>
        <v>1.7339525289456341E-4</v>
      </c>
      <c r="CV172">
        <f>CV$2*EXP(- CV$1 * ($B172*_c+'Input spectra'!$Q171))</f>
        <v>1.1399342533838881E-4</v>
      </c>
      <c r="CW172">
        <f>CW$2*EXP(- CW$1 * ($B172*_c+'Input spectra'!$Q171))</f>
        <v>7.040609859449615E-5</v>
      </c>
      <c r="CX172">
        <f>CX$2*EXP(- CX$1 * ($B172*_c+'Input spectra'!$Q171))</f>
        <v>3.9265097381699578E-5</v>
      </c>
      <c r="CY172">
        <f>CY$2*EXP(- CY$1 * ($B172*_c+'Input spectra'!$Q171))</f>
        <v>1.8259754093569278E-5</v>
      </c>
      <c r="CZ172">
        <f>CZ$2*EXP(- CZ$1 * ($B172*_c+'Input spectra'!$Q171))</f>
        <v>5.7145555836743634E-6</v>
      </c>
      <c r="DA172">
        <f>DA$2*EXP(- DA$1 * ($B172*_c+'Input spectra'!$Q171))</f>
        <v>3.6303388104458828E-7</v>
      </c>
      <c r="DB172">
        <f>DB$2*EXP(- DB$1 * ($B172*_c+'Input spectra'!$Q171))</f>
        <v>0</v>
      </c>
      <c r="DC172">
        <f>DC$2*EXP(- DC$1 * ($B172*_c+'Input spectra'!$Q171))</f>
        <v>0</v>
      </c>
      <c r="DD172">
        <f>DD$2*EXP(- DD$1 * ($B172*_c+'Input spectra'!$Q171))</f>
        <v>0</v>
      </c>
      <c r="DE172">
        <f>DE$2*EXP(- DE$1 * ($B172*_c+'Input spectra'!$Q171))</f>
        <v>0</v>
      </c>
      <c r="DF172">
        <f>DF$2*EXP(- DF$1 * ($B172*_c+'Input spectra'!$Q171))</f>
        <v>0</v>
      </c>
      <c r="DG172">
        <f>DG$2*EXP(- DG$1 * ($B172*_c+'Input spectra'!$Q171))</f>
        <v>0</v>
      </c>
      <c r="DH172">
        <f>DH$2*EXP(- DH$1 * ($B172*_c+'Input spectra'!$Q171))</f>
        <v>0</v>
      </c>
      <c r="DI172">
        <f>DI$2*EXP(- DI$1 * ($B172*_c+'Input spectra'!$Q171))</f>
        <v>0</v>
      </c>
      <c r="DJ172">
        <f>DJ$2*EXP(- DJ$1 * ($B172*_c+'Input spectra'!$Q171))</f>
        <v>0</v>
      </c>
      <c r="DK172">
        <f>DK$2*EXP(- DK$1 * ($B172*_c+'Input spectra'!$Q171))</f>
        <v>0</v>
      </c>
      <c r="DL172">
        <f>DL$2*EXP(- DL$1 * ($B172*_c+'Input spectra'!$Q171))</f>
        <v>0</v>
      </c>
      <c r="DM172">
        <f>DM$2*EXP(- DM$1 * ($B172*_c+'Input spectra'!$Q171))</f>
        <v>0</v>
      </c>
      <c r="DN172">
        <f>DN$2*EXP(- DN$1 * ($B172*_c+'Input spectra'!$Q171))</f>
        <v>0</v>
      </c>
      <c r="DO172">
        <f>DO$2*EXP(- DO$1 * ($B172*_c+'Input spectra'!$Q171))</f>
        <v>0</v>
      </c>
      <c r="DP172">
        <f>DP$2*EXP(- DP$1 * ($B172*_c+'Input spectra'!$Q171))</f>
        <v>0</v>
      </c>
      <c r="DQ172">
        <f>DQ$2*EXP(- DQ$1 * ($B172*_c+'Input spectra'!$Q171))</f>
        <v>0</v>
      </c>
      <c r="DR172">
        <f>DR$2*EXP(- DR$1 * ($B172*_c+'Input spectra'!$Q171))</f>
        <v>0</v>
      </c>
      <c r="DS172">
        <f>DS$2*EXP(- DS$1 * ($B172*_c+'Input spectra'!$Q171))</f>
        <v>0</v>
      </c>
      <c r="DT172">
        <f>DT$2*EXP(- DT$1 * ($B172*_c+'Input spectra'!$Q171))</f>
        <v>0</v>
      </c>
      <c r="DU172">
        <f>DU$2*EXP(- DU$1 * ($B172*_c+'Input spectra'!$Q171))</f>
        <v>0</v>
      </c>
      <c r="DV172">
        <f>DV$2*EXP(- DV$1 * ($B172*_c+'Input spectra'!$Q171))</f>
        <v>0</v>
      </c>
      <c r="DW172">
        <f>DW$2*EXP(- DW$1 * ($B172*_c+'Input spectra'!$Q171))</f>
        <v>0</v>
      </c>
      <c r="DX172">
        <f>DX$2*EXP(- DX$1 * ($B172*_c+'Input spectra'!$Q171))</f>
        <v>0</v>
      </c>
      <c r="DY172">
        <f>DY$2*EXP(- DY$1 * ($B172*_c+'Input spectra'!$Q171))</f>
        <v>0</v>
      </c>
      <c r="DZ172">
        <f>DZ$2*EXP(- DZ$1 * ($B172*_c+'Input spectra'!$Q171))</f>
        <v>0</v>
      </c>
      <c r="EA172">
        <f>EA$2*EXP(- EA$1 * ($B172*_c+'Input spectra'!$Q171))</f>
        <v>0</v>
      </c>
      <c r="EB172">
        <f>EB$2*EXP(- EB$1 * ($B172*_c+'Input spectra'!$Q171))</f>
        <v>0</v>
      </c>
      <c r="EC172">
        <f>EC$2*EXP(- EC$1 * ($B172*_c+'Input spectra'!$Q171))</f>
        <v>0</v>
      </c>
      <c r="ED172">
        <f>ED$2*EXP(- ED$1 * ($B172*_c+'Input spectra'!$Q171))</f>
        <v>0</v>
      </c>
      <c r="EE172">
        <f>EE$2*EXP(- EE$1 * ($B172*_c+'Input spectra'!$Q171))</f>
        <v>0</v>
      </c>
      <c r="EF172">
        <f>EF$2*EXP(- EF$1 * ($B172*_c+'Input spectra'!$Q171))</f>
        <v>0</v>
      </c>
      <c r="EG172">
        <f>EG$2*EXP(- EG$1 * ($B172*_c+'Input spectra'!$Q171))</f>
        <v>0</v>
      </c>
      <c r="EH172">
        <f>EH$2*EXP(- EH$1 * ($B172*_c+'Input spectra'!$Q171))</f>
        <v>0</v>
      </c>
      <c r="EI172">
        <f>EI$2*EXP(- EI$1 * ($B172*_c+'Input spectra'!$Q171))</f>
        <v>0</v>
      </c>
      <c r="EJ172">
        <f>EJ$2*EXP(- EJ$1 * ($B172*_c+'Input spectra'!$Q171))</f>
        <v>0</v>
      </c>
      <c r="EK172">
        <f>EK$2*EXP(- EK$1 * ($B172*_c+'Input spectra'!$Q171))</f>
        <v>0</v>
      </c>
      <c r="EL172">
        <f>EL$2*EXP(- EL$1 * ($B172*_c+'Input spectra'!$Q171))</f>
        <v>0</v>
      </c>
      <c r="EM172">
        <f>EM$2*EXP(- EM$1 * ($B172*_c+'Input spectra'!$Q171))</f>
        <v>0</v>
      </c>
      <c r="EN172">
        <f>EN$2*EXP(- EN$1 * ($B172*_c+'Input spectra'!$Q171))</f>
        <v>0</v>
      </c>
      <c r="EO172">
        <f>EO$2*EXP(- EO$1 * ($B172*_c+'Input spectra'!$Q171))</f>
        <v>0</v>
      </c>
      <c r="EP172">
        <f>EP$2*EXP(- EP$1 * ($B172*_c+'Input spectra'!$Q171))</f>
        <v>0</v>
      </c>
      <c r="EQ172">
        <f>EQ$2*EXP(- EQ$1 * ($B172*_c+'Input spectra'!$Q171))</f>
        <v>0</v>
      </c>
      <c r="ER172">
        <f>ER$2*EXP(- ER$1 * ($B172*_c+'Input spectra'!$Q171))</f>
        <v>0</v>
      </c>
      <c r="ES172">
        <f>ES$2*EXP(- ES$1 * ($B172*_c+'Input spectra'!$Q171))</f>
        <v>0</v>
      </c>
      <c r="ET172">
        <f>ET$2*EXP(- ET$1 * ($B172*_c+'Input spectra'!$Q171))</f>
        <v>0</v>
      </c>
      <c r="EU172">
        <f>EU$2*EXP(- EU$1 * ($B172*_c+'Input spectra'!$Q171))</f>
        <v>0</v>
      </c>
      <c r="EV172">
        <f>EV$2*EXP(- EV$1 * ($B172*_c+'Input spectra'!$Q171))</f>
        <v>0</v>
      </c>
      <c r="EW172">
        <f>EW$2*EXP(- EW$1 * ($B172*_c+'Input spectra'!$Q171))</f>
        <v>0</v>
      </c>
      <c r="EY172">
        <f t="shared" si="2"/>
        <v>0.88391127273411607</v>
      </c>
      <c r="FB172">
        <f>(1-EXP(-(B172*_c+'Input spectra'!$Q171)*_t))/2</f>
        <v>1.0713201238899572E-2</v>
      </c>
      <c r="FC172">
        <f>LN(1-FB172)/(-(B172*_c+'Input spectra'!$Q171))</f>
        <v>0.24864632143874243</v>
      </c>
    </row>
    <row r="173" spans="1:159" x14ac:dyDescent="0.25">
      <c r="A173">
        <v>1130</v>
      </c>
      <c r="B173">
        <f>'Input spectra'!B172</f>
        <v>0</v>
      </c>
      <c r="C173">
        <f>C$2*EXP(- C$1 * ($B173*_c+'Input spectra'!$Q172))</f>
        <v>2.0653927966864227E-2</v>
      </c>
      <c r="D173">
        <f>D$2*EXP(- D$1 * ($B173*_c+'Input spectra'!$Q172))</f>
        <v>2.0414995584937978E-2</v>
      </c>
      <c r="E173">
        <f>E$2*EXP(- E$1 * ($B173*_c+'Input spectra'!$Q172))</f>
        <v>2.0177741305795052E-2</v>
      </c>
      <c r="F173">
        <f>F$2*EXP(- F$1 * ($B173*_c+'Input spectra'!$Q172))</f>
        <v>1.9942155093222995E-2</v>
      </c>
      <c r="G173">
        <f>G$2*EXP(- G$1 * ($B173*_c+'Input spectra'!$Q172))</f>
        <v>1.9708226966389505E-2</v>
      </c>
      <c r="H173">
        <f>H$2*EXP(- H$1 * ($B173*_c+'Input spectra'!$Q172))</f>
        <v>1.9475946999551321E-2</v>
      </c>
      <c r="I173">
        <f>I$2*EXP(- I$1 * ($B173*_c+'Input spectra'!$Q172))</f>
        <v>1.9245305321764584E-2</v>
      </c>
      <c r="J173">
        <f>J$2*EXP(- J$1 * ($B173*_c+'Input spectra'!$Q172))</f>
        <v>1.901629211659666E-2</v>
      </c>
      <c r="K173">
        <f>K$2*EXP(- K$1 * ($B173*_c+'Input spectra'!$Q172))</f>
        <v>1.8788897621839464E-2</v>
      </c>
      <c r="L173">
        <f>L$2*EXP(- L$1 * ($B173*_c+'Input spectra'!$Q172))</f>
        <v>1.8563112129224211E-2</v>
      </c>
      <c r="M173">
        <f>M$2*EXP(- M$1 * ($B173*_c+'Input spectra'!$Q172))</f>
        <v>1.8338925984137638E-2</v>
      </c>
      <c r="N173">
        <f>N$2*EXP(- N$1 * ($B173*_c+'Input spectra'!$Q172))</f>
        <v>1.8116329585339645E-2</v>
      </c>
      <c r="O173">
        <f>O$2*EXP(- O$1 * ($B173*_c+'Input spectra'!$Q172))</f>
        <v>1.7895313384682424E-2</v>
      </c>
      <c r="P173">
        <f>P$2*EXP(- P$1 * ($B173*_c+'Input spectra'!$Q172))</f>
        <v>1.7675867886830975E-2</v>
      </c>
      <c r="Q173">
        <f>Q$2*EXP(- Q$1 * ($B173*_c+'Input spectra'!$Q172))</f>
        <v>1.7457983648985036E-2</v>
      </c>
      <c r="R173">
        <f>R$2*EXP(- R$1 * ($B173*_c+'Input spectra'!$Q172))</f>
        <v>1.7241651280602479E-2</v>
      </c>
      <c r="S173">
        <f>S$2*EXP(- S$1 * ($B173*_c+'Input spectra'!$Q172))</f>
        <v>1.7026861443124097E-2</v>
      </c>
      <c r="T173">
        <f>T$2*EXP(- T$1 * ($B173*_c+'Input spectra'!$Q172))</f>
        <v>1.6813604849699737E-2</v>
      </c>
      <c r="U173">
        <f>U$2*EXP(- U$1 * ($B173*_c+'Input spectra'!$Q172))</f>
        <v>1.6601872264915926E-2</v>
      </c>
      <c r="V173">
        <f>V$2*EXP(- V$1 * ($B173*_c+'Input spectra'!$Q172))</f>
        <v>1.6391654504524813E-2</v>
      </c>
      <c r="W173">
        <f>W$2*EXP(- W$1 * ($B173*_c+'Input spectra'!$Q172))</f>
        <v>1.6182942435174513E-2</v>
      </c>
      <c r="X173">
        <f>X$2*EXP(- X$1 * ($B173*_c+'Input spectra'!$Q172))</f>
        <v>1.5975726974140833E-2</v>
      </c>
      <c r="Y173">
        <f>Y$2*EXP(- Y$1 * ($B173*_c+'Input spectra'!$Q172))</f>
        <v>1.5769999089060367E-2</v>
      </c>
      <c r="Z173">
        <f>Z$2*EXP(- Z$1 * ($B173*_c+'Input spectra'!$Q172))</f>
        <v>1.5565749797664915E-2</v>
      </c>
      <c r="AA173">
        <f>AA$2*EXP(- AA$1 * ($B173*_c+'Input spectra'!$Q172))</f>
        <v>1.5362970167517337E-2</v>
      </c>
      <c r="AB173">
        <f>AB$2*EXP(- AB$1 * ($B173*_c+'Input spectra'!$Q172))</f>
        <v>1.5161651315748658E-2</v>
      </c>
      <c r="AC173">
        <f>AC$2*EXP(- AC$1 * ($B173*_c+'Input spectra'!$Q172))</f>
        <v>1.496178440879658E-2</v>
      </c>
      <c r="AD173">
        <f>AD$2*EXP(- AD$1 * ($B173*_c+'Input spectra'!$Q172))</f>
        <v>1.4763360662145316E-2</v>
      </c>
      <c r="AE173">
        <f>AE$2*EXP(- AE$1 * ($B173*_c+'Input spectra'!$Q172))</f>
        <v>1.4566371340066723E-2</v>
      </c>
      <c r="AF173">
        <f>AF$2*EXP(- AF$1 * ($B173*_c+'Input spectra'!$Q172))</f>
        <v>1.4370807755362789E-2</v>
      </c>
      <c r="AG173">
        <f>AG$2*EXP(- AG$1 * ($B173*_c+'Input spectra'!$Q172))</f>
        <v>1.4176661269109422E-2</v>
      </c>
      <c r="AH173">
        <f>AH$2*EXP(- AH$1 * ($B173*_c+'Input spectra'!$Q172))</f>
        <v>1.3983923290401542E-2</v>
      </c>
      <c r="AI173">
        <f>AI$2*EXP(- AI$1 * ($B173*_c+'Input spectra'!$Q172))</f>
        <v>1.3792585276099485E-2</v>
      </c>
      <c r="AJ173">
        <f>AJ$2*EXP(- AJ$1 * ($B173*_c+'Input spectra'!$Q172))</f>
        <v>1.3602638730576679E-2</v>
      </c>
      <c r="AK173">
        <f>AK$2*EXP(- AK$1 * ($B173*_c+'Input spectra'!$Q172))</f>
        <v>1.3414075205468648E-2</v>
      </c>
      <c r="AL173">
        <f>AL$2*EXP(- AL$1 * ($B173*_c+'Input spectra'!$Q172))</f>
        <v>1.3226886299423259E-2</v>
      </c>
      <c r="AM173">
        <f>AM$2*EXP(- AM$1 * ($B173*_c+'Input spectra'!$Q172))</f>
        <v>1.3041063657852256E-2</v>
      </c>
      <c r="AN173">
        <f>AN$2*EXP(- AN$1 * ($B173*_c+'Input spectra'!$Q172))</f>
        <v>1.2856598972684081E-2</v>
      </c>
      <c r="AO173">
        <f>AO$2*EXP(- AO$1 * ($B173*_c+'Input spectra'!$Q172))</f>
        <v>1.2673483982117942E-2</v>
      </c>
      <c r="AP173">
        <f>AP$2*EXP(- AP$1 * ($B173*_c+'Input spectra'!$Q172))</f>
        <v>1.2491710470379117E-2</v>
      </c>
      <c r="AQ173">
        <f>AQ$2*EXP(- AQ$1 * ($B173*_c+'Input spectra'!$Q172))</f>
        <v>1.2311270267475563E-2</v>
      </c>
      <c r="AR173">
        <f>AR$2*EXP(- AR$1 * ($B173*_c+'Input spectra'!$Q172))</f>
        <v>1.2132155248955719E-2</v>
      </c>
      <c r="AS173">
        <f>AS$2*EXP(- AS$1 * ($B173*_c+'Input spectra'!$Q172))</f>
        <v>1.1954357335667553E-2</v>
      </c>
      <c r="AT173">
        <f>AT$2*EXP(- AT$1 * ($B173*_c+'Input spectra'!$Q172))</f>
        <v>1.1777868493518879E-2</v>
      </c>
      <c r="AU173">
        <f>AU$2*EXP(- AU$1 * ($B173*_c+'Input spectra'!$Q172))</f>
        <v>1.1602680733238852E-2</v>
      </c>
      <c r="AV173">
        <f>AV$2*EXP(- AV$1 * ($B173*_c+'Input spectra'!$Q172))</f>
        <v>1.1428786110140705E-2</v>
      </c>
      <c r="AW173">
        <f>AW$2*EXP(- AW$1 * ($B173*_c+'Input spectra'!$Q172))</f>
        <v>1.0160912782635175E-2</v>
      </c>
      <c r="AX173">
        <f>AX$2*EXP(- AX$1 * ($B173*_c+'Input spectra'!$Q172))</f>
        <v>8.6835144000477725E-3</v>
      </c>
      <c r="AY173">
        <f>AY$2*EXP(- AY$1 * ($B173*_c+'Input spectra'!$Q172))</f>
        <v>7.8179590128037834E-3</v>
      </c>
      <c r="AZ173">
        <f>AZ$2*EXP(- AZ$1 * ($B173*_c+'Input spectra'!$Q172))</f>
        <v>7.162473645678809E-3</v>
      </c>
      <c r="BA173">
        <f>BA$2*EXP(- BA$1 * ($B173*_c+'Input spectra'!$Q172))</f>
        <v>6.6269503698556794E-3</v>
      </c>
      <c r="BB173">
        <f>BB$2*EXP(- BB$1 * ($B173*_c+'Input spectra'!$Q172))</f>
        <v>6.1723405336695921E-3</v>
      </c>
      <c r="BC173">
        <f>BC$2*EXP(- BC$1 * ($B173*_c+'Input spectra'!$Q172))</f>
        <v>5.7772531019183561E-3</v>
      </c>
      <c r="BD173">
        <f>BD$2*EXP(- BD$1 * ($B173*_c+'Input spectra'!$Q172))</f>
        <v>5.42835602845952E-3</v>
      </c>
      <c r="BE173">
        <f>BE$2*EXP(- BE$1 * ($B173*_c+'Input spectra'!$Q172))</f>
        <v>5.1166243373339283E-3</v>
      </c>
      <c r="BF173">
        <f>BF$2*EXP(- BF$1 * ($B173*_c+'Input spectra'!$Q172))</f>
        <v>4.8355869095186967E-3</v>
      </c>
      <c r="BG173">
        <f>BG$2*EXP(- BG$1 * ($B173*_c+'Input spectra'!$Q172))</f>
        <v>4.5804033029670536E-3</v>
      </c>
      <c r="BH173">
        <f>BH$2*EXP(- BH$1 * ($B173*_c+'Input spectra'!$Q172))</f>
        <v>4.3473337894109907E-3</v>
      </c>
      <c r="BI173">
        <f>BI$2*EXP(- BI$1 * ($B173*_c+'Input spectra'!$Q172))</f>
        <v>4.1334144725158495E-3</v>
      </c>
      <c r="BJ173">
        <f>BJ$2*EXP(- BJ$1 * ($B173*_c+'Input spectra'!$Q172))</f>
        <v>3.9362475506740319E-3</v>
      </c>
      <c r="BK173">
        <f>BK$2*EXP(- BK$1 * ($B173*_c+'Input spectra'!$Q172))</f>
        <v>3.7538601266426963E-3</v>
      </c>
      <c r="BL173">
        <f>BL$2*EXP(- BL$1 * ($B173*_c+'Input spectra'!$Q172))</f>
        <v>3.5846058179506497E-3</v>
      </c>
      <c r="BM173">
        <f>BM$2*EXP(- BM$1 * ($B173*_c+'Input spectra'!$Q172))</f>
        <v>3.4270941738628446E-3</v>
      </c>
      <c r="BN173">
        <f>BN$2*EXP(- BN$1 * ($B173*_c+'Input spectra'!$Q172))</f>
        <v>3.2801387736919908E-3</v>
      </c>
      <c r="BO173">
        <f>BO$2*EXP(- BO$1 * ($B173*_c+'Input spectra'!$Q172))</f>
        <v>3.142718241652557E-3</v>
      </c>
      <c r="BP173">
        <f>BP$2*EXP(- BP$1 * ($B173*_c+'Input spectra'!$Q172))</f>
        <v>3.01394641743541E-3</v>
      </c>
      <c r="BQ173">
        <f>BQ$2*EXP(- BQ$1 * ($B173*_c+'Input spectra'!$Q172))</f>
        <v>2.8930491594800481E-3</v>
      </c>
      <c r="BR173">
        <f>BR$2*EXP(- BR$1 * ($B173*_c+'Input spectra'!$Q172))</f>
        <v>2.779346046262969E-3</v>
      </c>
      <c r="BS173">
        <f>BS$2*EXP(- BS$1 * ($B173*_c+'Input spectra'!$Q172))</f>
        <v>2.6722357567403685E-3</v>
      </c>
      <c r="BT173">
        <f>BT$2*EXP(- BT$1 * ($B173*_c+'Input spectra'!$Q172))</f>
        <v>2.5711842567714051E-3</v>
      </c>
      <c r="BU173">
        <f>BU$2*EXP(- BU$1 * ($B173*_c+'Input spectra'!$Q172))</f>
        <v>2.475715155032547E-3</v>
      </c>
      <c r="BV173">
        <f>BV$2*EXP(- BV$1 * ($B173*_c+'Input spectra'!$Q172))</f>
        <v>2.3854017571362856E-3</v>
      </c>
      <c r="BW173">
        <f>BW$2*EXP(- BW$1 * ($B173*_c+'Input spectra'!$Q172))</f>
        <v>2.2998604640026036E-3</v>
      </c>
      <c r="BX173">
        <f>BX$2*EXP(- BX$1 * ($B173*_c+'Input spectra'!$Q172))</f>
        <v>2.2187452451974932E-3</v>
      </c>
      <c r="BY173">
        <f>BY$2*EXP(- BY$1 * ($B173*_c+'Input spectra'!$Q172))</f>
        <v>2.1417429799341645E-3</v>
      </c>
      <c r="BZ173">
        <f>BZ$2*EXP(- BZ$1 * ($B173*_c+'Input spectra'!$Q172))</f>
        <v>2.068569504411207E-3</v>
      </c>
      <c r="CA173">
        <f>CA$2*EXP(- CA$1 * ($B173*_c+'Input spectra'!$Q172))</f>
        <v>1.9989662386869279E-3</v>
      </c>
      <c r="CB173">
        <f>CB$2*EXP(- CB$1 * ($B173*_c+'Input spectra'!$Q172))</f>
        <v>1.9326972925059046E-3</v>
      </c>
      <c r="CC173">
        <f>CC$2*EXP(- CC$1 * ($B173*_c+'Input spectra'!$Q172))</f>
        <v>1.8695469696093569E-3</v>
      </c>
      <c r="CD173">
        <f>CD$2*EXP(- CD$1 * ($B173*_c+'Input spectra'!$Q172))</f>
        <v>1.8093176056443927E-3</v>
      </c>
      <c r="CE173">
        <f>CE$2*EXP(- CE$1 * ($B173*_c+'Input spectra'!$Q172))</f>
        <v>1.7518276869680628E-3</v>
      </c>
      <c r="CF173">
        <f>CF$2*EXP(- CF$1 * ($B173*_c+'Input spectra'!$Q172))</f>
        <v>1.6969102072431162E-3</v>
      </c>
      <c r="CG173">
        <f>CG$2*EXP(- CG$1 * ($B173*_c+'Input spectra'!$Q172))</f>
        <v>1.6444112263490174E-3</v>
      </c>
      <c r="CH173">
        <f>CH$2*EXP(- CH$1 * ($B173*_c+'Input spectra'!$Q172))</f>
        <v>1.5941886022343447E-3</v>
      </c>
      <c r="CI173">
        <f>CI$2*EXP(- CI$1 * ($B173*_c+'Input spectra'!$Q172))</f>
        <v>1.5461108712532922E-3</v>
      </c>
      <c r="CJ173">
        <f>CJ$2*EXP(- CJ$1 * ($B173*_c+'Input spectra'!$Q172))</f>
        <v>1.5000562565155025E-3</v>
      </c>
      <c r="CK173">
        <f>CK$2*EXP(- CK$1 * ($B173*_c+'Input spectra'!$Q172))</f>
        <v>1.455911787030486E-3</v>
      </c>
      <c r="CL173">
        <f>CL$2*EXP(- CL$1 * ($B173*_c+'Input spectra'!$Q172))</f>
        <v>1.4135725130957786E-3</v>
      </c>
      <c r="CM173">
        <f>CM$2*EXP(- CM$1 * ($B173*_c+'Input spectra'!$Q172))</f>
        <v>1.3729408055785377E-3</v>
      </c>
      <c r="CN173">
        <f>CN$2*EXP(- CN$1 * ($B173*_c+'Input spectra'!$Q172))</f>
        <v>1.3339257285644797E-3</v>
      </c>
      <c r="CO173">
        <f>CO$2*EXP(- CO$1 * ($B173*_c+'Input spectra'!$Q172))</f>
        <v>1.2964424763676366E-3</v>
      </c>
      <c r="CP173">
        <f>CP$2*EXP(- CP$1 * ($B173*_c+'Input spectra'!$Q172))</f>
        <v>1.2604118671659427E-3</v>
      </c>
      <c r="CQ173">
        <f>CQ$2*EXP(- CQ$1 * ($B173*_c+'Input spectra'!$Q172))</f>
        <v>8.1158935638055531E-4</v>
      </c>
      <c r="CR173">
        <f>CR$2*EXP(- CR$1 * ($B173*_c+'Input spectra'!$Q172))</f>
        <v>5.2719826283817244E-4</v>
      </c>
      <c r="CS173">
        <f>CS$2*EXP(- CS$1 * ($B173*_c+'Input spectra'!$Q172))</f>
        <v>3.6514548166086298E-4</v>
      </c>
      <c r="CT173">
        <f>CT$2*EXP(- CT$1 * ($B173*_c+'Input spectra'!$Q172))</f>
        <v>2.5404481311271532E-4</v>
      </c>
      <c r="CU173">
        <f>CU$2*EXP(- CU$1 * ($B173*_c+'Input spectra'!$Q172))</f>
        <v>1.7348269500551812E-4</v>
      </c>
      <c r="CV173">
        <f>CV$2*EXP(- CV$1 * ($B173*_c+'Input spectra'!$Q172))</f>
        <v>1.1405151045632434E-4</v>
      </c>
      <c r="CW173">
        <f>CW$2*EXP(- CW$1 * ($B173*_c+'Input spectra'!$Q172))</f>
        <v>7.0442343822252381E-5</v>
      </c>
      <c r="CX173">
        <f>CX$2*EXP(- CX$1 * ($B173*_c+'Input spectra'!$Q172))</f>
        <v>3.9285517464178482E-5</v>
      </c>
      <c r="CY173">
        <f>CY$2*EXP(- CY$1 * ($B173*_c+'Input spectra'!$Q172))</f>
        <v>1.8269346149080913E-5</v>
      </c>
      <c r="CZ173">
        <f>CZ$2*EXP(- CZ$1 * ($B173*_c+'Input spectra'!$Q172))</f>
        <v>5.7175875315763202E-6</v>
      </c>
      <c r="DA173">
        <f>DA$2*EXP(- DA$1 * ($B173*_c+'Input spectra'!$Q172))</f>
        <v>3.6322840198936289E-7</v>
      </c>
      <c r="DB173">
        <f>DB$2*EXP(- DB$1 * ($B173*_c+'Input spectra'!$Q172))</f>
        <v>0</v>
      </c>
      <c r="DC173">
        <f>DC$2*EXP(- DC$1 * ($B173*_c+'Input spectra'!$Q172))</f>
        <v>0</v>
      </c>
      <c r="DD173">
        <f>DD$2*EXP(- DD$1 * ($B173*_c+'Input spectra'!$Q172))</f>
        <v>0</v>
      </c>
      <c r="DE173">
        <f>DE$2*EXP(- DE$1 * ($B173*_c+'Input spectra'!$Q172))</f>
        <v>0</v>
      </c>
      <c r="DF173">
        <f>DF$2*EXP(- DF$1 * ($B173*_c+'Input spectra'!$Q172))</f>
        <v>0</v>
      </c>
      <c r="DG173">
        <f>DG$2*EXP(- DG$1 * ($B173*_c+'Input spectra'!$Q172))</f>
        <v>0</v>
      </c>
      <c r="DH173">
        <f>DH$2*EXP(- DH$1 * ($B173*_c+'Input spectra'!$Q172))</f>
        <v>0</v>
      </c>
      <c r="DI173">
        <f>DI$2*EXP(- DI$1 * ($B173*_c+'Input spectra'!$Q172))</f>
        <v>0</v>
      </c>
      <c r="DJ173">
        <f>DJ$2*EXP(- DJ$1 * ($B173*_c+'Input spectra'!$Q172))</f>
        <v>0</v>
      </c>
      <c r="DK173">
        <f>DK$2*EXP(- DK$1 * ($B173*_c+'Input spectra'!$Q172))</f>
        <v>0</v>
      </c>
      <c r="DL173">
        <f>DL$2*EXP(- DL$1 * ($B173*_c+'Input spectra'!$Q172))</f>
        <v>0</v>
      </c>
      <c r="DM173">
        <f>DM$2*EXP(- DM$1 * ($B173*_c+'Input spectra'!$Q172))</f>
        <v>0</v>
      </c>
      <c r="DN173">
        <f>DN$2*EXP(- DN$1 * ($B173*_c+'Input spectra'!$Q172))</f>
        <v>0</v>
      </c>
      <c r="DO173">
        <f>DO$2*EXP(- DO$1 * ($B173*_c+'Input spectra'!$Q172))</f>
        <v>0</v>
      </c>
      <c r="DP173">
        <f>DP$2*EXP(- DP$1 * ($B173*_c+'Input spectra'!$Q172))</f>
        <v>0</v>
      </c>
      <c r="DQ173">
        <f>DQ$2*EXP(- DQ$1 * ($B173*_c+'Input spectra'!$Q172))</f>
        <v>0</v>
      </c>
      <c r="DR173">
        <f>DR$2*EXP(- DR$1 * ($B173*_c+'Input spectra'!$Q172))</f>
        <v>0</v>
      </c>
      <c r="DS173">
        <f>DS$2*EXP(- DS$1 * ($B173*_c+'Input spectra'!$Q172))</f>
        <v>0</v>
      </c>
      <c r="DT173">
        <f>DT$2*EXP(- DT$1 * ($B173*_c+'Input spectra'!$Q172))</f>
        <v>0</v>
      </c>
      <c r="DU173">
        <f>DU$2*EXP(- DU$1 * ($B173*_c+'Input spectra'!$Q172))</f>
        <v>0</v>
      </c>
      <c r="DV173">
        <f>DV$2*EXP(- DV$1 * ($B173*_c+'Input spectra'!$Q172))</f>
        <v>0</v>
      </c>
      <c r="DW173">
        <f>DW$2*EXP(- DW$1 * ($B173*_c+'Input spectra'!$Q172))</f>
        <v>0</v>
      </c>
      <c r="DX173">
        <f>DX$2*EXP(- DX$1 * ($B173*_c+'Input spectra'!$Q172))</f>
        <v>0</v>
      </c>
      <c r="DY173">
        <f>DY$2*EXP(- DY$1 * ($B173*_c+'Input spectra'!$Q172))</f>
        <v>0</v>
      </c>
      <c r="DZ173">
        <f>DZ$2*EXP(- DZ$1 * ($B173*_c+'Input spectra'!$Q172))</f>
        <v>0</v>
      </c>
      <c r="EA173">
        <f>EA$2*EXP(- EA$1 * ($B173*_c+'Input spectra'!$Q172))</f>
        <v>0</v>
      </c>
      <c r="EB173">
        <f>EB$2*EXP(- EB$1 * ($B173*_c+'Input spectra'!$Q172))</f>
        <v>0</v>
      </c>
      <c r="EC173">
        <f>EC$2*EXP(- EC$1 * ($B173*_c+'Input spectra'!$Q172))</f>
        <v>0</v>
      </c>
      <c r="ED173">
        <f>ED$2*EXP(- ED$1 * ($B173*_c+'Input spectra'!$Q172))</f>
        <v>0</v>
      </c>
      <c r="EE173">
        <f>EE$2*EXP(- EE$1 * ($B173*_c+'Input spectra'!$Q172))</f>
        <v>0</v>
      </c>
      <c r="EF173">
        <f>EF$2*EXP(- EF$1 * ($B173*_c+'Input spectra'!$Q172))</f>
        <v>0</v>
      </c>
      <c r="EG173">
        <f>EG$2*EXP(- EG$1 * ($B173*_c+'Input spectra'!$Q172))</f>
        <v>0</v>
      </c>
      <c r="EH173">
        <f>EH$2*EXP(- EH$1 * ($B173*_c+'Input spectra'!$Q172))</f>
        <v>0</v>
      </c>
      <c r="EI173">
        <f>EI$2*EXP(- EI$1 * ($B173*_c+'Input spectra'!$Q172))</f>
        <v>0</v>
      </c>
      <c r="EJ173">
        <f>EJ$2*EXP(- EJ$1 * ($B173*_c+'Input spectra'!$Q172))</f>
        <v>0</v>
      </c>
      <c r="EK173">
        <f>EK$2*EXP(- EK$1 * ($B173*_c+'Input spectra'!$Q172))</f>
        <v>0</v>
      </c>
      <c r="EL173">
        <f>EL$2*EXP(- EL$1 * ($B173*_c+'Input spectra'!$Q172))</f>
        <v>0</v>
      </c>
      <c r="EM173">
        <f>EM$2*EXP(- EM$1 * ($B173*_c+'Input spectra'!$Q172))</f>
        <v>0</v>
      </c>
      <c r="EN173">
        <f>EN$2*EXP(- EN$1 * ($B173*_c+'Input spectra'!$Q172))</f>
        <v>0</v>
      </c>
      <c r="EO173">
        <f>EO$2*EXP(- EO$1 * ($B173*_c+'Input spectra'!$Q172))</f>
        <v>0</v>
      </c>
      <c r="EP173">
        <f>EP$2*EXP(- EP$1 * ($B173*_c+'Input spectra'!$Q172))</f>
        <v>0</v>
      </c>
      <c r="EQ173">
        <f>EQ$2*EXP(- EQ$1 * ($B173*_c+'Input spectra'!$Q172))</f>
        <v>0</v>
      </c>
      <c r="ER173">
        <f>ER$2*EXP(- ER$1 * ($B173*_c+'Input spectra'!$Q172))</f>
        <v>0</v>
      </c>
      <c r="ES173">
        <f>ES$2*EXP(- ES$1 * ($B173*_c+'Input spectra'!$Q172))</f>
        <v>0</v>
      </c>
      <c r="ET173">
        <f>ET$2*EXP(- ET$1 * ($B173*_c+'Input spectra'!$Q172))</f>
        <v>0</v>
      </c>
      <c r="EU173">
        <f>EU$2*EXP(- EU$1 * ($B173*_c+'Input spectra'!$Q172))</f>
        <v>0</v>
      </c>
      <c r="EV173">
        <f>EV$2*EXP(- EV$1 * ($B173*_c+'Input spectra'!$Q172))</f>
        <v>0</v>
      </c>
      <c r="EW173">
        <f>EW$2*EXP(- EW$1 * ($B173*_c+'Input spectra'!$Q172))</f>
        <v>0</v>
      </c>
      <c r="EY173">
        <f t="shared" si="2"/>
        <v>0.88403918761914779</v>
      </c>
      <c r="FB173">
        <f>(1-EXP(-(B173*_c+'Input spectra'!$Q172)*_t))/2</f>
        <v>1.0700353049835187E-2</v>
      </c>
      <c r="FC173">
        <f>LN(1-FB173)/(-(B173*_c+'Input spectra'!$Q172))</f>
        <v>0.24864796250947524</v>
      </c>
    </row>
    <row r="174" spans="1:159" x14ac:dyDescent="0.25">
      <c r="A174">
        <v>1135</v>
      </c>
      <c r="B174">
        <f>'Input spectra'!B173</f>
        <v>0</v>
      </c>
      <c r="C174">
        <f>C$2*EXP(- C$1 * ($B174*_c+'Input spectra'!$Q173))</f>
        <v>2.0653927966864227E-2</v>
      </c>
      <c r="D174">
        <f>D$2*EXP(- D$1 * ($B174*_c+'Input spectra'!$Q173))</f>
        <v>2.0415102799344203E-2</v>
      </c>
      <c r="E174">
        <f>E$2*EXP(- E$1 * ($B174*_c+'Input spectra'!$Q173))</f>
        <v>2.0177953243164789E-2</v>
      </c>
      <c r="F174">
        <f>F$2*EXP(- F$1 * ($B174*_c+'Input spectra'!$Q173))</f>
        <v>1.9942469288374839E-2</v>
      </c>
      <c r="G174">
        <f>G$2*EXP(- G$1 * ($B174*_c+'Input spectra'!$Q173))</f>
        <v>1.9708640980193953E-2</v>
      </c>
      <c r="H174">
        <f>H$2*EXP(- H$1 * ($B174*_c+'Input spectra'!$Q173))</f>
        <v>1.947645841872284E-2</v>
      </c>
      <c r="I174">
        <f>I$2*EXP(- I$1 * ($B174*_c+'Input spectra'!$Q173))</f>
        <v>1.9245911758655088E-2</v>
      </c>
      <c r="J174">
        <f>J$2*EXP(- J$1 * ($B174*_c+'Input spectra'!$Q173))</f>
        <v>1.9016991208990419E-2</v>
      </c>
      <c r="K174">
        <f>K$2*EXP(- K$1 * ($B174*_c+'Input spectra'!$Q173))</f>
        <v>1.8789687032749438E-2</v>
      </c>
      <c r="L174">
        <f>L$2*EXP(- L$1 * ($B174*_c+'Input spectra'!$Q173))</f>
        <v>1.8563989546689776E-2</v>
      </c>
      <c r="M174">
        <f>M$2*EXP(- M$1 * ($B174*_c+'Input spectra'!$Q173))</f>
        <v>1.8339889121023731E-2</v>
      </c>
      <c r="N174">
        <f>N$2*EXP(- N$1 * ($B174*_c+'Input spectra'!$Q173))</f>
        <v>1.8117376179137289E-2</v>
      </c>
      <c r="O174">
        <f>O$2*EXP(- O$1 * ($B174*_c+'Input spectra'!$Q173))</f>
        <v>1.7896441197310625E-2</v>
      </c>
      <c r="P174">
        <f>P$2*EXP(- P$1 * ($B174*_c+'Input spectra'!$Q173))</f>
        <v>1.767707470444E-2</v>
      </c>
      <c r="Q174">
        <f>Q$2*EXP(- Q$1 * ($B174*_c+'Input spectra'!$Q173))</f>
        <v>1.7459267281761066E-2</v>
      </c>
      <c r="R174">
        <f>R$2*EXP(- R$1 * ($B174*_c+'Input spectra'!$Q173))</f>
        <v>1.7243009562573602E-2</v>
      </c>
      <c r="S174">
        <f>S$2*EXP(- S$1 * ($B174*_c+'Input spectra'!$Q173))</f>
        <v>1.702829223196764E-2</v>
      </c>
      <c r="T174">
        <f>T$2*EXP(- T$1 * ($B174*_c+'Input spectra'!$Q173))</f>
        <v>1.6815106026550966E-2</v>
      </c>
      <c r="U174">
        <f>U$2*EXP(- U$1 * ($B174*_c+'Input spectra'!$Q173))</f>
        <v>1.6603441734178048E-2</v>
      </c>
      <c r="V174">
        <f>V$2*EXP(- V$1 * ($B174*_c+'Input spectra'!$Q173))</f>
        <v>1.6393290193680309E-2</v>
      </c>
      <c r="W174">
        <f>W$2*EXP(- W$1 * ($B174*_c+'Input spectra'!$Q173))</f>
        <v>1.6184642294597786E-2</v>
      </c>
      <c r="X174">
        <f>X$2*EXP(- X$1 * ($B174*_c+'Input spectra'!$Q173))</f>
        <v>1.5977488976912157E-2</v>
      </c>
      <c r="Y174">
        <f>Y$2*EXP(- Y$1 * ($B174*_c+'Input spectra'!$Q173))</f>
        <v>1.5771821230781122E-2</v>
      </c>
      <c r="Z174">
        <f>Z$2*EXP(- Z$1 * ($B174*_c+'Input spectra'!$Q173))</f>
        <v>1.5567630096274151E-2</v>
      </c>
      <c r="AA174">
        <f>AA$2*EXP(- AA$1 * ($B174*_c+'Input spectra'!$Q173))</f>
        <v>1.5364906663109553E-2</v>
      </c>
      <c r="AB174">
        <f>AB$2*EXP(- AB$1 * ($B174*_c+'Input spectra'!$Q173))</f>
        <v>1.5163642070392913E-2</v>
      </c>
      <c r="AC174">
        <f>AC$2*EXP(- AC$1 * ($B174*_c+'Input spectra'!$Q173))</f>
        <v>1.4963827506356832E-2</v>
      </c>
      <c r="AD174">
        <f>AD$2*EXP(- AD$1 * ($B174*_c+'Input spectra'!$Q173))</f>
        <v>1.4765454208102022E-2</v>
      </c>
      <c r="AE174">
        <f>AE$2*EXP(- AE$1 * ($B174*_c+'Input spectra'!$Q173))</f>
        <v>1.4568513461339706E-2</v>
      </c>
      <c r="AF174">
        <f>AF$2*EXP(- AF$1 * ($B174*_c+'Input spectra'!$Q173))</f>
        <v>1.4372996600135317E-2</v>
      </c>
      <c r="AG174">
        <f>AG$2*EXP(- AG$1 * ($B174*_c+'Input spectra'!$Q173))</f>
        <v>1.4178895006653536E-2</v>
      </c>
      <c r="AH174">
        <f>AH$2*EXP(- AH$1 * ($B174*_c+'Input spectra'!$Q173))</f>
        <v>1.3986200110904606E-2</v>
      </c>
      <c r="AI174">
        <f>AI$2*EXP(- AI$1 * ($B174*_c+'Input spectra'!$Q173))</f>
        <v>1.3794903390491949E-2</v>
      </c>
      <c r="AJ174">
        <f>AJ$2*EXP(- AJ$1 * ($B174*_c+'Input spectra'!$Q173))</f>
        <v>1.3604996370361049E-2</v>
      </c>
      <c r="AK174">
        <f>AK$2*EXP(- AK$1 * ($B174*_c+'Input spectra'!$Q173))</f>
        <v>1.3416470622549657E-2</v>
      </c>
      <c r="AL174">
        <f>AL$2*EXP(- AL$1 * ($B174*_c+'Input spectra'!$Q173))</f>
        <v>1.3229317765939243E-2</v>
      </c>
      <c r="AM174">
        <f>AM$2*EXP(- AM$1 * ($B174*_c+'Input spectra'!$Q173))</f>
        <v>1.3043529466007696E-2</v>
      </c>
      <c r="AN174">
        <f>AN$2*EXP(- AN$1 * ($B174*_c+'Input spectra'!$Q173))</f>
        <v>1.2859097434583333E-2</v>
      </c>
      <c r="AO174">
        <f>AO$2*EXP(- AO$1 * ($B174*_c+'Input spectra'!$Q173))</f>
        <v>1.2676013429600142E-2</v>
      </c>
      <c r="AP174">
        <f>AP$2*EXP(- AP$1 * ($B174*_c+'Input spectra'!$Q173))</f>
        <v>1.2494269254854237E-2</v>
      </c>
      <c r="AQ174">
        <f>AQ$2*EXP(- AQ$1 * ($B174*_c+'Input spectra'!$Q173))</f>
        <v>1.2313856759761632E-2</v>
      </c>
      <c r="AR174">
        <f>AR$2*EXP(- AR$1 * ($B174*_c+'Input spectra'!$Q173))</f>
        <v>1.2134767839117188E-2</v>
      </c>
      <c r="AS174">
        <f>AS$2*EXP(- AS$1 * ($B174*_c+'Input spectra'!$Q173))</f>
        <v>1.1956994432854803E-2</v>
      </c>
      <c r="AT174">
        <f>AT$2*EXP(- AT$1 * ($B174*_c+'Input spectra'!$Q173))</f>
        <v>1.178052852580886E-2</v>
      </c>
      <c r="AU174">
        <f>AU$2*EXP(- AU$1 * ($B174*_c+'Input spectra'!$Q173))</f>
        <v>1.1605362147476848E-2</v>
      </c>
      <c r="AV174">
        <f>AV$2*EXP(- AV$1 * ($B174*_c+'Input spectra'!$Q173))</f>
        <v>1.1431487371783221E-2</v>
      </c>
      <c r="AW174">
        <f>AW$2*EXP(- AW$1 * ($B174*_c+'Input spectra'!$Q173))</f>
        <v>1.0163367750030945E-2</v>
      </c>
      <c r="AX174">
        <f>AX$2*EXP(- AX$1 * ($B174*_c+'Input spectra'!$Q173))</f>
        <v>8.6856580294272338E-3</v>
      </c>
      <c r="AY174">
        <f>AY$2*EXP(- AY$1 * ($B174*_c+'Input spectra'!$Q173))</f>
        <v>7.8199300375683175E-3</v>
      </c>
      <c r="AZ174">
        <f>AZ$2*EXP(- AZ$1 * ($B174*_c+'Input spectra'!$Q173))</f>
        <v>7.1643170377356296E-3</v>
      </c>
      <c r="BA174">
        <f>BA$2*EXP(- BA$1 * ($B174*_c+'Input spectra'!$Q173))</f>
        <v>6.6286907473463051E-3</v>
      </c>
      <c r="BB174">
        <f>BB$2*EXP(- BB$1 * ($B174*_c+'Input spectra'!$Q173))</f>
        <v>6.1739939450792744E-3</v>
      </c>
      <c r="BC174">
        <f>BC$2*EXP(- BC$1 * ($B174*_c+'Input spectra'!$Q173))</f>
        <v>5.7788310283613991E-3</v>
      </c>
      <c r="BD174">
        <f>BD$2*EXP(- BD$1 * ($B174*_c+'Input spectra'!$Q173))</f>
        <v>5.4298671776751772E-3</v>
      </c>
      <c r="BE174">
        <f>BE$2*EXP(- BE$1 * ($B174*_c+'Input spectra'!$Q173))</f>
        <v>5.1180755851830103E-3</v>
      </c>
      <c r="BF174">
        <f>BF$2*EXP(- BF$1 * ($B174*_c+'Input spectra'!$Q173))</f>
        <v>4.8369838481261418E-3</v>
      </c>
      <c r="BG174">
        <f>BG$2*EXP(- BG$1 * ($B174*_c+'Input spectra'!$Q173))</f>
        <v>4.5817505843979674E-3</v>
      </c>
      <c r="BH174">
        <f>BH$2*EXP(- BH$1 * ($B174*_c+'Input spectra'!$Q173))</f>
        <v>4.3486353535094032E-3</v>
      </c>
      <c r="BI174">
        <f>BI$2*EXP(- BI$1 * ($B174*_c+'Input spectra'!$Q173))</f>
        <v>4.1346737046798789E-3</v>
      </c>
      <c r="BJ174">
        <f>BJ$2*EXP(- BJ$1 * ($B174*_c+'Input spectra'!$Q173))</f>
        <v>3.9374673950109667E-3</v>
      </c>
      <c r="BK174">
        <f>BK$2*EXP(- BK$1 * ($B174*_c+'Input spectra'!$Q173))</f>
        <v>3.7550431694961324E-3</v>
      </c>
      <c r="BL174">
        <f>BL$2*EXP(- BL$1 * ($B174*_c+'Input spectra'!$Q173))</f>
        <v>3.5857543510632185E-3</v>
      </c>
      <c r="BM174">
        <f>BM$2*EXP(- BM$1 * ($B174*_c+'Input spectra'!$Q173))</f>
        <v>3.428210243128896E-3</v>
      </c>
      <c r="BN174">
        <f>BN$2*EXP(- BN$1 * ($B174*_c+'Input spectra'!$Q173))</f>
        <v>3.2812242174574645E-3</v>
      </c>
      <c r="BO174">
        <f>BO$2*EXP(- BO$1 * ($B174*_c+'Input spectra'!$Q173))</f>
        <v>3.1437747212682762E-3</v>
      </c>
      <c r="BP174">
        <f>BP$2*EXP(- BP$1 * ($B174*_c+'Input spectra'!$Q173))</f>
        <v>3.0149754419609839E-3</v>
      </c>
      <c r="BQ174">
        <f>BQ$2*EXP(- BQ$1 * ($B174*_c+'Input spectra'!$Q173))</f>
        <v>2.8940521058975783E-3</v>
      </c>
      <c r="BR174">
        <f>BR$2*EXP(- BR$1 * ($B174*_c+'Input spectra'!$Q173))</f>
        <v>2.7803241761931714E-3</v>
      </c>
      <c r="BS174">
        <f>BS$2*EXP(- BS$1 * ($B174*_c+'Input spectra'!$Q173))</f>
        <v>2.6731902303984804E-3</v>
      </c>
      <c r="BT174">
        <f>BT$2*EXP(- BT$1 * ($B174*_c+'Input spectra'!$Q173))</f>
        <v>2.5721161447190685E-3</v>
      </c>
      <c r="BU174">
        <f>BU$2*EXP(- BU$1 * ($B174*_c+'Input spectra'!$Q173))</f>
        <v>2.4766254481510103E-3</v>
      </c>
      <c r="BV174">
        <f>BV$2*EXP(- BV$1 * ($B174*_c+'Input spectra'!$Q173))</f>
        <v>2.3862913751502846E-3</v>
      </c>
      <c r="BW174">
        <f>BW$2*EXP(- BW$1 * ($B174*_c+'Input spectra'!$Q173))</f>
        <v>2.3007302628128652E-3</v>
      </c>
      <c r="BX174">
        <f>BX$2*EXP(- BX$1 * ($B174*_c+'Input spectra'!$Q173))</f>
        <v>2.2195960232259801E-3</v>
      </c>
      <c r="BY174">
        <f>BY$2*EXP(- BY$1 * ($B174*_c+'Input spectra'!$Q173))</f>
        <v>2.1425754836451238E-3</v>
      </c>
      <c r="BZ174">
        <f>BZ$2*EXP(- BZ$1 * ($B174*_c+'Input spectra'!$Q173))</f>
        <v>2.0693844331394471E-3</v>
      </c>
      <c r="CA174">
        <f>CA$2*EXP(- CA$1 * ($B174*_c+'Input spectra'!$Q173))</f>
        <v>1.9997642488800912E-3</v>
      </c>
      <c r="CB174">
        <f>CB$2*EXP(- CB$1 * ($B174*_c+'Input spectra'!$Q173))</f>
        <v>1.9334790014681363E-3</v>
      </c>
      <c r="CC174">
        <f>CC$2*EXP(- CC$1 * ($B174*_c+'Input spectra'!$Q173))</f>
        <v>1.8703129588184136E-3</v>
      </c>
      <c r="CD174">
        <f>CD$2*EXP(- CD$1 * ($B174*_c+'Input spectra'!$Q173))</f>
        <v>1.810068423701965E-3</v>
      </c>
      <c r="CE174">
        <f>CE$2*EXP(- CE$1 * ($B174*_c+'Input spectra'!$Q173))</f>
        <v>1.7525638522331989E-3</v>
      </c>
      <c r="CF174">
        <f>CF$2*EXP(- CF$1 * ($B174*_c+'Input spectra'!$Q173))</f>
        <v>1.6976322101906294E-3</v>
      </c>
      <c r="CG174">
        <f>CG$2*EXP(- CG$1 * ($B174*_c+'Input spectra'!$Q173))</f>
        <v>1.6451195316882225E-3</v>
      </c>
      <c r="CH174">
        <f>CH$2*EXP(- CH$1 * ($B174*_c+'Input spectra'!$Q173))</f>
        <v>1.5948836508181E-3</v>
      </c>
      <c r="CI174">
        <f>CI$2*EXP(- CI$1 * ($B174*_c+'Input spectra'!$Q173))</f>
        <v>1.5467930818028914E-3</v>
      </c>
      <c r="CJ174">
        <f>CJ$2*EXP(- CJ$1 * ($B174*_c+'Input spectra'!$Q173))</f>
        <v>1.5007260271832866E-3</v>
      </c>
      <c r="CK174">
        <f>CK$2*EXP(- CK$1 * ($B174*_c+'Input spectra'!$Q173))</f>
        <v>1.456569496818964E-3</v>
      </c>
      <c r="CL174">
        <f>CL$2*EXP(- CL$1 * ($B174*_c+'Input spectra'!$Q173))</f>
        <v>1.4142185231494815E-3</v>
      </c>
      <c r="CM174">
        <f>CM$2*EXP(- CM$1 * ($B174*_c+'Input spectra'!$Q173))</f>
        <v>1.3735754603626507E-3</v>
      </c>
      <c r="CN174">
        <f>CN$2*EXP(- CN$1 * ($B174*_c+'Input spectra'!$Q173))</f>
        <v>1.3345493569424701E-3</v>
      </c>
      <c r="CO174">
        <f>CO$2*EXP(- CO$1 * ($B174*_c+'Input spectra'!$Q173))</f>
        <v>1.2970553925885275E-3</v>
      </c>
      <c r="CP174">
        <f>CP$2*EXP(- CP$1 * ($B174*_c+'Input spectra'!$Q173))</f>
        <v>1.2610143717705568E-3</v>
      </c>
      <c r="CQ174">
        <f>CQ$2*EXP(- CQ$1 * ($B174*_c+'Input spectra'!$Q173))</f>
        <v>8.1198157824982924E-4</v>
      </c>
      <c r="CR174">
        <f>CR$2*EXP(- CR$1 * ($B174*_c+'Input spectra'!$Q173))</f>
        <v>5.2745581529353843E-4</v>
      </c>
      <c r="CS174">
        <f>CS$2*EXP(- CS$1 * ($B174*_c+'Input spectra'!$Q173))</f>
        <v>3.6532578497128416E-4</v>
      </c>
      <c r="CT174">
        <f>CT$2*EXP(- CT$1 * ($B174*_c+'Input spectra'!$Q173))</f>
        <v>2.541715914331701E-4</v>
      </c>
      <c r="CU174">
        <f>CU$2*EXP(- CU$1 * ($B174*_c+'Input spectra'!$Q173))</f>
        <v>1.7357018121296706E-4</v>
      </c>
      <c r="CV174">
        <f>CV$2*EXP(- CV$1 * ($B174*_c+'Input spectra'!$Q173))</f>
        <v>1.1410962517141353E-4</v>
      </c>
      <c r="CW174">
        <f>CW$2*EXP(- CW$1 * ($B174*_c+'Input spectra'!$Q173))</f>
        <v>7.0478607709138476E-5</v>
      </c>
      <c r="CX174">
        <f>CX$2*EXP(- CX$1 * ($B174*_c+'Input spectra'!$Q173))</f>
        <v>3.930594816626095E-5</v>
      </c>
      <c r="CY174">
        <f>CY$2*EXP(- CY$1 * ($B174*_c+'Input spectra'!$Q173))</f>
        <v>1.827894324340788E-5</v>
      </c>
      <c r="CZ174">
        <f>CZ$2*EXP(- CZ$1 * ($B174*_c+'Input spectra'!$Q173))</f>
        <v>5.7206210881262174E-6</v>
      </c>
      <c r="DA174">
        <f>DA$2*EXP(- DA$1 * ($B174*_c+'Input spectra'!$Q173))</f>
        <v>3.6342302716242003E-7</v>
      </c>
      <c r="DB174">
        <f>DB$2*EXP(- DB$1 * ($B174*_c+'Input spectra'!$Q173))</f>
        <v>0</v>
      </c>
      <c r="DC174">
        <f>DC$2*EXP(- DC$1 * ($B174*_c+'Input spectra'!$Q173))</f>
        <v>0</v>
      </c>
      <c r="DD174">
        <f>DD$2*EXP(- DD$1 * ($B174*_c+'Input spectra'!$Q173))</f>
        <v>0</v>
      </c>
      <c r="DE174">
        <f>DE$2*EXP(- DE$1 * ($B174*_c+'Input spectra'!$Q173))</f>
        <v>0</v>
      </c>
      <c r="DF174">
        <f>DF$2*EXP(- DF$1 * ($B174*_c+'Input spectra'!$Q173))</f>
        <v>0</v>
      </c>
      <c r="DG174">
        <f>DG$2*EXP(- DG$1 * ($B174*_c+'Input spectra'!$Q173))</f>
        <v>0</v>
      </c>
      <c r="DH174">
        <f>DH$2*EXP(- DH$1 * ($B174*_c+'Input spectra'!$Q173))</f>
        <v>0</v>
      </c>
      <c r="DI174">
        <f>DI$2*EXP(- DI$1 * ($B174*_c+'Input spectra'!$Q173))</f>
        <v>0</v>
      </c>
      <c r="DJ174">
        <f>DJ$2*EXP(- DJ$1 * ($B174*_c+'Input spectra'!$Q173))</f>
        <v>0</v>
      </c>
      <c r="DK174">
        <f>DK$2*EXP(- DK$1 * ($B174*_c+'Input spectra'!$Q173))</f>
        <v>0</v>
      </c>
      <c r="DL174">
        <f>DL$2*EXP(- DL$1 * ($B174*_c+'Input spectra'!$Q173))</f>
        <v>0</v>
      </c>
      <c r="DM174">
        <f>DM$2*EXP(- DM$1 * ($B174*_c+'Input spectra'!$Q173))</f>
        <v>0</v>
      </c>
      <c r="DN174">
        <f>DN$2*EXP(- DN$1 * ($B174*_c+'Input spectra'!$Q173))</f>
        <v>0</v>
      </c>
      <c r="DO174">
        <f>DO$2*EXP(- DO$1 * ($B174*_c+'Input spectra'!$Q173))</f>
        <v>0</v>
      </c>
      <c r="DP174">
        <f>DP$2*EXP(- DP$1 * ($B174*_c+'Input spectra'!$Q173))</f>
        <v>0</v>
      </c>
      <c r="DQ174">
        <f>DQ$2*EXP(- DQ$1 * ($B174*_c+'Input spectra'!$Q173))</f>
        <v>0</v>
      </c>
      <c r="DR174">
        <f>DR$2*EXP(- DR$1 * ($B174*_c+'Input spectra'!$Q173))</f>
        <v>0</v>
      </c>
      <c r="DS174">
        <f>DS$2*EXP(- DS$1 * ($B174*_c+'Input spectra'!$Q173))</f>
        <v>0</v>
      </c>
      <c r="DT174">
        <f>DT$2*EXP(- DT$1 * ($B174*_c+'Input spectra'!$Q173))</f>
        <v>0</v>
      </c>
      <c r="DU174">
        <f>DU$2*EXP(- DU$1 * ($B174*_c+'Input spectra'!$Q173))</f>
        <v>0</v>
      </c>
      <c r="DV174">
        <f>DV$2*EXP(- DV$1 * ($B174*_c+'Input spectra'!$Q173))</f>
        <v>0</v>
      </c>
      <c r="DW174">
        <f>DW$2*EXP(- DW$1 * ($B174*_c+'Input spectra'!$Q173))</f>
        <v>0</v>
      </c>
      <c r="DX174">
        <f>DX$2*EXP(- DX$1 * ($B174*_c+'Input spectra'!$Q173))</f>
        <v>0</v>
      </c>
      <c r="DY174">
        <f>DY$2*EXP(- DY$1 * ($B174*_c+'Input spectra'!$Q173))</f>
        <v>0</v>
      </c>
      <c r="DZ174">
        <f>DZ$2*EXP(- DZ$1 * ($B174*_c+'Input spectra'!$Q173))</f>
        <v>0</v>
      </c>
      <c r="EA174">
        <f>EA$2*EXP(- EA$1 * ($B174*_c+'Input spectra'!$Q173))</f>
        <v>0</v>
      </c>
      <c r="EB174">
        <f>EB$2*EXP(- EB$1 * ($B174*_c+'Input spectra'!$Q173))</f>
        <v>0</v>
      </c>
      <c r="EC174">
        <f>EC$2*EXP(- EC$1 * ($B174*_c+'Input spectra'!$Q173))</f>
        <v>0</v>
      </c>
      <c r="ED174">
        <f>ED$2*EXP(- ED$1 * ($B174*_c+'Input spectra'!$Q173))</f>
        <v>0</v>
      </c>
      <c r="EE174">
        <f>EE$2*EXP(- EE$1 * ($B174*_c+'Input spectra'!$Q173))</f>
        <v>0</v>
      </c>
      <c r="EF174">
        <f>EF$2*EXP(- EF$1 * ($B174*_c+'Input spectra'!$Q173))</f>
        <v>0</v>
      </c>
      <c r="EG174">
        <f>EG$2*EXP(- EG$1 * ($B174*_c+'Input spectra'!$Q173))</f>
        <v>0</v>
      </c>
      <c r="EH174">
        <f>EH$2*EXP(- EH$1 * ($B174*_c+'Input spectra'!$Q173))</f>
        <v>0</v>
      </c>
      <c r="EI174">
        <f>EI$2*EXP(- EI$1 * ($B174*_c+'Input spectra'!$Q173))</f>
        <v>0</v>
      </c>
      <c r="EJ174">
        <f>EJ$2*EXP(- EJ$1 * ($B174*_c+'Input spectra'!$Q173))</f>
        <v>0</v>
      </c>
      <c r="EK174">
        <f>EK$2*EXP(- EK$1 * ($B174*_c+'Input spectra'!$Q173))</f>
        <v>0</v>
      </c>
      <c r="EL174">
        <f>EL$2*EXP(- EL$1 * ($B174*_c+'Input spectra'!$Q173))</f>
        <v>0</v>
      </c>
      <c r="EM174">
        <f>EM$2*EXP(- EM$1 * ($B174*_c+'Input spectra'!$Q173))</f>
        <v>0</v>
      </c>
      <c r="EN174">
        <f>EN$2*EXP(- EN$1 * ($B174*_c+'Input spectra'!$Q173))</f>
        <v>0</v>
      </c>
      <c r="EO174">
        <f>EO$2*EXP(- EO$1 * ($B174*_c+'Input spectra'!$Q173))</f>
        <v>0</v>
      </c>
      <c r="EP174">
        <f>EP$2*EXP(- EP$1 * ($B174*_c+'Input spectra'!$Q173))</f>
        <v>0</v>
      </c>
      <c r="EQ174">
        <f>EQ$2*EXP(- EQ$1 * ($B174*_c+'Input spectra'!$Q173))</f>
        <v>0</v>
      </c>
      <c r="ER174">
        <f>ER$2*EXP(- ER$1 * ($B174*_c+'Input spectra'!$Q173))</f>
        <v>0</v>
      </c>
      <c r="ES174">
        <f>ES$2*EXP(- ES$1 * ($B174*_c+'Input spectra'!$Q173))</f>
        <v>0</v>
      </c>
      <c r="ET174">
        <f>ET$2*EXP(- ET$1 * ($B174*_c+'Input spectra'!$Q173))</f>
        <v>0</v>
      </c>
      <c r="EU174">
        <f>EU$2*EXP(- EU$1 * ($B174*_c+'Input spectra'!$Q173))</f>
        <v>0</v>
      </c>
      <c r="EV174">
        <f>EV$2*EXP(- EV$1 * ($B174*_c+'Input spectra'!$Q173))</f>
        <v>0</v>
      </c>
      <c r="EW174">
        <f>EW$2*EXP(- EW$1 * ($B174*_c+'Input spectra'!$Q173))</f>
        <v>0</v>
      </c>
      <c r="EY174">
        <f t="shared" si="2"/>
        <v>0.88416713127294566</v>
      </c>
      <c r="FB174">
        <f>(1-EXP(-(B174*_c+'Input spectra'!$Q173)*_t))/2</f>
        <v>1.0687504523390012E-2</v>
      </c>
      <c r="FC174">
        <f>LN(1-FB174)/(-(B174*_c+'Input spectra'!$Q173))</f>
        <v>0.24864960358044086</v>
      </c>
    </row>
    <row r="175" spans="1:159" x14ac:dyDescent="0.25">
      <c r="A175">
        <v>1140</v>
      </c>
      <c r="B175">
        <f>'Input spectra'!B174</f>
        <v>0</v>
      </c>
      <c r="C175">
        <f>C$2*EXP(- C$1 * ($B175*_c+'Input spectra'!$Q174))</f>
        <v>2.0653927966864227E-2</v>
      </c>
      <c r="D175">
        <f>D$2*EXP(- D$1 * ($B175*_c+'Input spectra'!$Q174))</f>
        <v>2.0415210014313491E-2</v>
      </c>
      <c r="E175">
        <f>E$2*EXP(- E$1 * ($B175*_c+'Input spectra'!$Q174))</f>
        <v>2.0178165182760617E-2</v>
      </c>
      <c r="F175">
        <f>F$2*EXP(- F$1 * ($B175*_c+'Input spectra'!$Q174))</f>
        <v>1.9942783488476928E-2</v>
      </c>
      <c r="G175">
        <f>G$2*EXP(- G$1 * ($B175*_c+'Input spectra'!$Q174))</f>
        <v>1.9709055002695656E-2</v>
      </c>
      <c r="H175">
        <f>H$2*EXP(- H$1 * ($B175*_c+'Input spectra'!$Q174))</f>
        <v>1.9476969851323727E-2</v>
      </c>
      <c r="I175">
        <f>I$2*EXP(- I$1 * ($B175*_c+'Input spectra'!$Q174))</f>
        <v>1.9246518214654965E-2</v>
      </c>
      <c r="J175">
        <f>J$2*EXP(- J$1 * ($B175*_c+'Input spectra'!$Q174))</f>
        <v>1.901769032708478E-2</v>
      </c>
      <c r="K175">
        <f>K$2*EXP(- K$1 * ($B175*_c+'Input spectra'!$Q174))</f>
        <v>1.8790476476826311E-2</v>
      </c>
      <c r="L175">
        <f>L$2*EXP(- L$1 * ($B175*_c+'Input spectra'!$Q174))</f>
        <v>1.8564867005627986E-2</v>
      </c>
      <c r="M175">
        <f>M$2*EXP(- M$1 * ($B175*_c+'Input spectra'!$Q174))</f>
        <v>1.8340852308492538E-2</v>
      </c>
      <c r="N175">
        <f>N$2*EXP(- N$1 * ($B175*_c+'Input spectra'!$Q174))</f>
        <v>1.811842283339743E-2</v>
      </c>
      <c r="O175">
        <f>O$2*EXP(- O$1 * ($B175*_c+'Input spectra'!$Q174))</f>
        <v>1.7897569081016723E-2</v>
      </c>
      <c r="P175">
        <f>P$2*EXP(- P$1 * ($B175*_c+'Input spectra'!$Q174))</f>
        <v>1.7678281604444342E-2</v>
      </c>
      <c r="Q175">
        <f>Q$2*EXP(- Q$1 * ($B175*_c+'Input spectra'!$Q174))</f>
        <v>1.7460551008918735E-2</v>
      </c>
      <c r="R175">
        <f>R$2*EXP(- R$1 * ($B175*_c+'Input spectra'!$Q174))</f>
        <v>1.7244367951548972E-2</v>
      </c>
      <c r="S175">
        <f>S$2*EXP(- S$1 * ($B175*_c+'Input spectra'!$Q174))</f>
        <v>1.7029723141042192E-2</v>
      </c>
      <c r="T175">
        <f>T$2*EXP(- T$1 * ($B175*_c+'Input spectra'!$Q174))</f>
        <v>1.6816607337432465E-2</v>
      </c>
      <c r="U175">
        <f>U$2*EXP(- U$1 * ($B175*_c+'Input spectra'!$Q174))</f>
        <v>1.6605011351811017E-2</v>
      </c>
      <c r="V175">
        <f>V$2*EXP(- V$1 * ($B175*_c+'Input spectra'!$Q174))</f>
        <v>1.6394926046057832E-2</v>
      </c>
      <c r="W175">
        <f>W$2*EXP(- W$1 * ($B175*_c+'Input spectra'!$Q174))</f>
        <v>1.6186342332574623E-2</v>
      </c>
      <c r="X175">
        <f>X$2*EXP(- X$1 * ($B175*_c+'Input spectra'!$Q174))</f>
        <v>1.5979251174019157E-2</v>
      </c>
      <c r="Y175">
        <f>Y$2*EXP(- Y$1 * ($B175*_c+'Input spectra'!$Q174))</f>
        <v>1.5773643583040918E-2</v>
      </c>
      <c r="Z175">
        <f>Z$2*EXP(- Z$1 * ($B175*_c+'Input spectra'!$Q174))</f>
        <v>1.5569510622018147E-2</v>
      </c>
      <c r="AA175">
        <f>AA$2*EXP(- AA$1 * ($B175*_c+'Input spectra'!$Q174))</f>
        <v>1.5366843402796183E-2</v>
      </c>
      <c r="AB175">
        <f>AB$2*EXP(- AB$1 * ($B175*_c+'Input spectra'!$Q174))</f>
        <v>1.5165633086427172E-2</v>
      </c>
      <c r="AC175">
        <f>AC$2*EXP(- AC$1 * ($B175*_c+'Input spectra'!$Q174))</f>
        <v>1.4965870882911054E-2</v>
      </c>
      <c r="AD175">
        <f>AD$2*EXP(- AD$1 * ($B175*_c+'Input spectra'!$Q174))</f>
        <v>1.4767548050937929E-2</v>
      </c>
      <c r="AE175">
        <f>AE$2*EXP(- AE$1 * ($B175*_c+'Input spectra'!$Q174))</f>
        <v>1.4570655897631677E-2</v>
      </c>
      <c r="AF175">
        <f>AF$2*EXP(- AF$1 * ($B175*_c+'Input spectra'!$Q174))</f>
        <v>1.437518577829491E-2</v>
      </c>
      <c r="AG175">
        <f>AG$2*EXP(- AG$1 * ($B175*_c+'Input spectra'!$Q174))</f>
        <v>1.4181129096155232E-2</v>
      </c>
      <c r="AH175">
        <f>AH$2*EXP(- AH$1 * ($B175*_c+'Input spectra'!$Q174))</f>
        <v>1.3988477302112766E-2</v>
      </c>
      <c r="AI175">
        <f>AI$2*EXP(- AI$1 * ($B175*_c+'Input spectra'!$Q174))</f>
        <v>1.3797221894488986E-2</v>
      </c>
      <c r="AJ175">
        <f>AJ$2*EXP(- AJ$1 * ($B175*_c+'Input spectra'!$Q174))</f>
        <v>1.3607354418776821E-2</v>
      </c>
      <c r="AK175">
        <f>AK$2*EXP(- AK$1 * ($B175*_c+'Input spectra'!$Q174))</f>
        <v>1.3418866467392022E-2</v>
      </c>
      <c r="AL175">
        <f>AL$2*EXP(- AL$1 * ($B175*_c+'Input spectra'!$Q174))</f>
        <v>1.3231749679425838E-2</v>
      </c>
      <c r="AM175">
        <f>AM$2*EXP(- AM$1 * ($B175*_c+'Input spectra'!$Q174))</f>
        <v>1.3045995740398867E-2</v>
      </c>
      <c r="AN175">
        <f>AN$2*EXP(- AN$1 * ($B175*_c+'Input spectra'!$Q174))</f>
        <v>1.286159638201627E-2</v>
      </c>
      <c r="AO175">
        <f>AO$2*EXP(- AO$1 * ($B175*_c+'Input spectra'!$Q174))</f>
        <v>1.2678543381924147E-2</v>
      </c>
      <c r="AP175">
        <f>AP$2*EXP(- AP$1 * ($B175*_c+'Input spectra'!$Q174))</f>
        <v>1.2496828563467182E-2</v>
      </c>
      <c r="AQ175">
        <f>AQ$2*EXP(- AQ$1 * ($B175*_c+'Input spectra'!$Q174))</f>
        <v>1.2316443795447544E-2</v>
      </c>
      <c r="AR175">
        <f>AR$2*EXP(- AR$1 * ($B175*_c+'Input spectra'!$Q174))</f>
        <v>1.2137380991884987E-2</v>
      </c>
      <c r="AS175">
        <f>AS$2*EXP(- AS$1 * ($B175*_c+'Input spectra'!$Q174))</f>
        <v>1.1959632111778182E-2</v>
      </c>
      <c r="AT175">
        <f>AT$2*EXP(- AT$1 * ($B175*_c+'Input spectra'!$Q174))</f>
        <v>1.178318915886729E-2</v>
      </c>
      <c r="AU175">
        <f>AU$2*EXP(- AU$1 * ($B175*_c+'Input spectra'!$Q174))</f>
        <v>1.1608044181397699E-2</v>
      </c>
      <c r="AV175">
        <f>AV$2*EXP(- AV$1 * ($B175*_c+'Input spectra'!$Q174))</f>
        <v>1.1434189271885008E-2</v>
      </c>
      <c r="AW175">
        <f>AW$2*EXP(- AW$1 * ($B175*_c+'Input spectra'!$Q174))</f>
        <v>1.0165823310568794E-2</v>
      </c>
      <c r="AX175">
        <f>AX$2*EXP(- AX$1 * ($B175*_c+'Input spectra'!$Q174))</f>
        <v>8.6878021879872452E-3</v>
      </c>
      <c r="AY175">
        <f>AY$2*EXP(- AY$1 * ($B175*_c+'Input spectra'!$Q174))</f>
        <v>7.8219015592577677E-3</v>
      </c>
      <c r="AZ175">
        <f>AZ$2*EXP(- AZ$1 * ($B175*_c+'Input spectra'!$Q174))</f>
        <v>7.1661609042227162E-3</v>
      </c>
      <c r="BA175">
        <f>BA$2*EXP(- BA$1 * ($B175*_c+'Input spectra'!$Q174))</f>
        <v>6.6304315818969126E-3</v>
      </c>
      <c r="BB175">
        <f>BB$2*EXP(- BB$1 * ($B175*_c+'Input spectra'!$Q174))</f>
        <v>6.1756477993953835E-3</v>
      </c>
      <c r="BC175">
        <f>BC$2*EXP(- BC$1 * ($B175*_c+'Input spectra'!$Q174))</f>
        <v>5.7804093857794772E-3</v>
      </c>
      <c r="BD175">
        <f>BD$2*EXP(- BD$1 * ($B175*_c+'Input spectra'!$Q174))</f>
        <v>5.431378747565517E-3</v>
      </c>
      <c r="BE175">
        <f>BE$2*EXP(- BE$1 * ($B175*_c+'Input spectra'!$Q174))</f>
        <v>5.1195272446551048E-3</v>
      </c>
      <c r="BF175">
        <f>BF$2*EXP(- BF$1 * ($B175*_c+'Input spectra'!$Q174))</f>
        <v>4.8383811902911094E-3</v>
      </c>
      <c r="BG175">
        <f>BG$2*EXP(- BG$1 * ($B175*_c+'Input spectra'!$Q174))</f>
        <v>4.5830982621187129E-3</v>
      </c>
      <c r="BH175">
        <f>BH$2*EXP(- BH$1 * ($B175*_c+'Input spectra'!$Q174))</f>
        <v>4.3499373072878322E-3</v>
      </c>
      <c r="BI175">
        <f>BI$2*EXP(- BI$1 * ($B175*_c+'Input spectra'!$Q174))</f>
        <v>4.1359333204651618E-3</v>
      </c>
      <c r="BJ175">
        <f>BJ$2*EXP(- BJ$1 * ($B175*_c+'Input spectra'!$Q174))</f>
        <v>3.9386876173780391E-3</v>
      </c>
      <c r="BK175">
        <f>BK$2*EXP(- BK$1 * ($B175*_c+'Input spectra'!$Q174))</f>
        <v>3.7562265851898832E-3</v>
      </c>
      <c r="BL175">
        <f>BL$2*EXP(- BL$1 * ($B175*_c+'Input spectra'!$Q174))</f>
        <v>3.5869032521739373E-3</v>
      </c>
      <c r="BM175">
        <f>BM$2*EXP(- BM$1 * ($B175*_c+'Input spectra'!$Q174))</f>
        <v>3.429326675854643E-3</v>
      </c>
      <c r="BN175">
        <f>BN$2*EXP(- BN$1 * ($B175*_c+'Input spectra'!$Q174))</f>
        <v>3.2823100204114513E-3</v>
      </c>
      <c r="BO175">
        <f>BO$2*EXP(- BO$1 * ($B175*_c+'Input spectra'!$Q174))</f>
        <v>3.144831556038067E-3</v>
      </c>
      <c r="BP175">
        <f>BP$2*EXP(- BP$1 * ($B175*_c+'Input spectra'!$Q174))</f>
        <v>3.0160048178171153E-3</v>
      </c>
      <c r="BQ175">
        <f>BQ$2*EXP(- BQ$1 * ($B175*_c+'Input spectra'!$Q174))</f>
        <v>2.8950554000110721E-3</v>
      </c>
      <c r="BR175">
        <f>BR$2*EXP(- BR$1 * ($B175*_c+'Input spectra'!$Q174))</f>
        <v>2.781302650354766E-3</v>
      </c>
      <c r="BS175">
        <f>BS$2*EXP(- BS$1 * ($B175*_c+'Input spectra'!$Q174))</f>
        <v>2.6741450449770973E-3</v>
      </c>
      <c r="BT175">
        <f>BT$2*EXP(- BT$1 * ($B175*_c+'Input spectra'!$Q174))</f>
        <v>2.573048370415824E-3</v>
      </c>
      <c r="BU175">
        <f>BU$2*EXP(- BU$1 * ($B175*_c+'Input spectra'!$Q174))</f>
        <v>2.4775360759741994E-3</v>
      </c>
      <c r="BV175">
        <f>BV$2*EXP(- BV$1 * ($B175*_c+'Input spectra'!$Q174))</f>
        <v>2.3871813249407691E-3</v>
      </c>
      <c r="BW175">
        <f>BW$2*EXP(- BW$1 * ($B175*_c+'Input spectra'!$Q174))</f>
        <v>2.3016003905778539E-3</v>
      </c>
      <c r="BX175">
        <f>BX$2*EXP(- BX$1 * ($B175*_c+'Input spectra'!$Q174))</f>
        <v>2.2204471274853651E-3</v>
      </c>
      <c r="BY175">
        <f>BY$2*EXP(- BY$1 * ($B175*_c+'Input spectra'!$Q174))</f>
        <v>2.1434083109534686E-3</v>
      </c>
      <c r="BZ175">
        <f>BZ$2*EXP(- BZ$1 * ($B175*_c+'Input spectra'!$Q174))</f>
        <v>2.0701996829150734E-3</v>
      </c>
      <c r="CA175">
        <f>CA$2*EXP(- CA$1 * ($B175*_c+'Input spectra'!$Q174))</f>
        <v>2.0005625776480544E-3</v>
      </c>
      <c r="CB175">
        <f>CB$2*EXP(- CB$1 * ($B175*_c+'Input spectra'!$Q174))</f>
        <v>1.9342610266045066E-3</v>
      </c>
      <c r="CC175">
        <f>CC$2*EXP(- CC$1 * ($B175*_c+'Input spectra'!$Q174))</f>
        <v>1.8710792618679237E-3</v>
      </c>
      <c r="CD175">
        <f>CD$2*EXP(- CD$1 * ($B175*_c+'Input spectra'!$Q174))</f>
        <v>1.810819553328802E-3</v>
      </c>
      <c r="CE175">
        <f>CE$2*EXP(- CE$1 * ($B175*_c+'Input spectra'!$Q174))</f>
        <v>1.7533003268548441E-3</v>
      </c>
      <c r="CF175">
        <f>CF$2*EXP(- CF$1 * ($B175*_c+'Input spectra'!$Q174))</f>
        <v>1.6983545203366345E-3</v>
      </c>
      <c r="CG175">
        <f>CG$2*EXP(- CG$1 * ($B175*_c+'Input spectra'!$Q174))</f>
        <v>1.6458281421192719E-3</v>
      </c>
      <c r="CH175">
        <f>CH$2*EXP(- CH$1 * ($B175*_c+'Input spectra'!$Q174))</f>
        <v>1.595579002435344E-3</v>
      </c>
      <c r="CI175">
        <f>CI$2*EXP(- CI$1 * ($B175*_c+'Input spectra'!$Q174))</f>
        <v>1.5474755933730982E-3</v>
      </c>
      <c r="CJ175">
        <f>CJ$2*EXP(- CJ$1 * ($B175*_c+'Input spectra'!$Q174))</f>
        <v>1.5013960969016867E-3</v>
      </c>
      <c r="CK175">
        <f>CK$2*EXP(- CK$1 * ($B175*_c+'Input spectra'!$Q174))</f>
        <v>1.4572275037285792E-3</v>
      </c>
      <c r="CL175">
        <f>CL$2*EXP(- CL$1 * ($B175*_c+'Input spectra'!$Q174))</f>
        <v>1.4148648284331676E-3</v>
      </c>
      <c r="CM175">
        <f>CM$2*EXP(- CM$1 * ($B175*_c+'Input spectra'!$Q174))</f>
        <v>1.3742104085218991E-3</v>
      </c>
      <c r="CN175">
        <f>CN$2*EXP(- CN$1 * ($B175*_c+'Input spectra'!$Q174))</f>
        <v>1.3351732768751891E-3</v>
      </c>
      <c r="CO175">
        <f>CO$2*EXP(- CO$1 * ($B175*_c+'Input spectra'!$Q174))</f>
        <v>1.2976685985764543E-3</v>
      </c>
      <c r="CP175">
        <f>CP$2*EXP(- CP$1 * ($B175*_c+'Input spectra'!$Q174))</f>
        <v>1.2616171643856286E-3</v>
      </c>
      <c r="CQ175">
        <f>CQ$2*EXP(- CQ$1 * ($B175*_c+'Input spectra'!$Q174))</f>
        <v>8.123739896706213E-4</v>
      </c>
      <c r="CR175">
        <f>CR$2*EXP(- CR$1 * ($B175*_c+'Input spectra'!$Q174))</f>
        <v>5.2771349357114649E-4</v>
      </c>
      <c r="CS175">
        <f>CS$2*EXP(- CS$1 * ($B175*_c+'Input spectra'!$Q174))</f>
        <v>3.6550617731275018E-4</v>
      </c>
      <c r="CT175">
        <f>CT$2*EXP(- CT$1 * ($B175*_c+'Input spectra'!$Q174))</f>
        <v>2.5429843302097658E-4</v>
      </c>
      <c r="CU175">
        <f>CU$2*EXP(- CU$1 * ($B175*_c+'Input spectra'!$Q174))</f>
        <v>1.736577115391478E-4</v>
      </c>
      <c r="CV175">
        <f>CV$2*EXP(- CV$1 * ($B175*_c+'Input spectra'!$Q174))</f>
        <v>1.1416776949873754E-4</v>
      </c>
      <c r="CW175">
        <f>CW$2*EXP(- CW$1 * ($B175*_c+'Input spectra'!$Q174))</f>
        <v>7.0514890264760169E-5</v>
      </c>
      <c r="CX175">
        <f>CX$2*EXP(- CX$1 * ($B175*_c+'Input spectra'!$Q174))</f>
        <v>3.9326389493469787E-5</v>
      </c>
      <c r="CY175">
        <f>CY$2*EXP(- CY$1 * ($B175*_c+'Input spectra'!$Q174))</f>
        <v>1.8288545379197127E-5</v>
      </c>
      <c r="CZ175">
        <f>CZ$2*EXP(- CZ$1 * ($B175*_c+'Input spectra'!$Q174))</f>
        <v>5.7236562541775507E-6</v>
      </c>
      <c r="DA175">
        <f>DA$2*EXP(- DA$1 * ($B175*_c+'Input spectra'!$Q174))</f>
        <v>3.6361775661960755E-7</v>
      </c>
      <c r="DB175">
        <f>DB$2*EXP(- DB$1 * ($B175*_c+'Input spectra'!$Q174))</f>
        <v>0</v>
      </c>
      <c r="DC175">
        <f>DC$2*EXP(- DC$1 * ($B175*_c+'Input spectra'!$Q174))</f>
        <v>0</v>
      </c>
      <c r="DD175">
        <f>DD$2*EXP(- DD$1 * ($B175*_c+'Input spectra'!$Q174))</f>
        <v>0</v>
      </c>
      <c r="DE175">
        <f>DE$2*EXP(- DE$1 * ($B175*_c+'Input spectra'!$Q174))</f>
        <v>0</v>
      </c>
      <c r="DF175">
        <f>DF$2*EXP(- DF$1 * ($B175*_c+'Input spectra'!$Q174))</f>
        <v>0</v>
      </c>
      <c r="DG175">
        <f>DG$2*EXP(- DG$1 * ($B175*_c+'Input spectra'!$Q174))</f>
        <v>0</v>
      </c>
      <c r="DH175">
        <f>DH$2*EXP(- DH$1 * ($B175*_c+'Input spectra'!$Q174))</f>
        <v>0</v>
      </c>
      <c r="DI175">
        <f>DI$2*EXP(- DI$1 * ($B175*_c+'Input spectra'!$Q174))</f>
        <v>0</v>
      </c>
      <c r="DJ175">
        <f>DJ$2*EXP(- DJ$1 * ($B175*_c+'Input spectra'!$Q174))</f>
        <v>0</v>
      </c>
      <c r="DK175">
        <f>DK$2*EXP(- DK$1 * ($B175*_c+'Input spectra'!$Q174))</f>
        <v>0</v>
      </c>
      <c r="DL175">
        <f>DL$2*EXP(- DL$1 * ($B175*_c+'Input spectra'!$Q174))</f>
        <v>0</v>
      </c>
      <c r="DM175">
        <f>DM$2*EXP(- DM$1 * ($B175*_c+'Input spectra'!$Q174))</f>
        <v>0</v>
      </c>
      <c r="DN175">
        <f>DN$2*EXP(- DN$1 * ($B175*_c+'Input spectra'!$Q174))</f>
        <v>0</v>
      </c>
      <c r="DO175">
        <f>DO$2*EXP(- DO$1 * ($B175*_c+'Input spectra'!$Q174))</f>
        <v>0</v>
      </c>
      <c r="DP175">
        <f>DP$2*EXP(- DP$1 * ($B175*_c+'Input spectra'!$Q174))</f>
        <v>0</v>
      </c>
      <c r="DQ175">
        <f>DQ$2*EXP(- DQ$1 * ($B175*_c+'Input spectra'!$Q174))</f>
        <v>0</v>
      </c>
      <c r="DR175">
        <f>DR$2*EXP(- DR$1 * ($B175*_c+'Input spectra'!$Q174))</f>
        <v>0</v>
      </c>
      <c r="DS175">
        <f>DS$2*EXP(- DS$1 * ($B175*_c+'Input spectra'!$Q174))</f>
        <v>0</v>
      </c>
      <c r="DT175">
        <f>DT$2*EXP(- DT$1 * ($B175*_c+'Input spectra'!$Q174))</f>
        <v>0</v>
      </c>
      <c r="DU175">
        <f>DU$2*EXP(- DU$1 * ($B175*_c+'Input spectra'!$Q174))</f>
        <v>0</v>
      </c>
      <c r="DV175">
        <f>DV$2*EXP(- DV$1 * ($B175*_c+'Input spectra'!$Q174))</f>
        <v>0</v>
      </c>
      <c r="DW175">
        <f>DW$2*EXP(- DW$1 * ($B175*_c+'Input spectra'!$Q174))</f>
        <v>0</v>
      </c>
      <c r="DX175">
        <f>DX$2*EXP(- DX$1 * ($B175*_c+'Input spectra'!$Q174))</f>
        <v>0</v>
      </c>
      <c r="DY175">
        <f>DY$2*EXP(- DY$1 * ($B175*_c+'Input spectra'!$Q174))</f>
        <v>0</v>
      </c>
      <c r="DZ175">
        <f>DZ$2*EXP(- DZ$1 * ($B175*_c+'Input spectra'!$Q174))</f>
        <v>0</v>
      </c>
      <c r="EA175">
        <f>EA$2*EXP(- EA$1 * ($B175*_c+'Input spectra'!$Q174))</f>
        <v>0</v>
      </c>
      <c r="EB175">
        <f>EB$2*EXP(- EB$1 * ($B175*_c+'Input spectra'!$Q174))</f>
        <v>0</v>
      </c>
      <c r="EC175">
        <f>EC$2*EXP(- EC$1 * ($B175*_c+'Input spectra'!$Q174))</f>
        <v>0</v>
      </c>
      <c r="ED175">
        <f>ED$2*EXP(- ED$1 * ($B175*_c+'Input spectra'!$Q174))</f>
        <v>0</v>
      </c>
      <c r="EE175">
        <f>EE$2*EXP(- EE$1 * ($B175*_c+'Input spectra'!$Q174))</f>
        <v>0</v>
      </c>
      <c r="EF175">
        <f>EF$2*EXP(- EF$1 * ($B175*_c+'Input spectra'!$Q174))</f>
        <v>0</v>
      </c>
      <c r="EG175">
        <f>EG$2*EXP(- EG$1 * ($B175*_c+'Input spectra'!$Q174))</f>
        <v>0</v>
      </c>
      <c r="EH175">
        <f>EH$2*EXP(- EH$1 * ($B175*_c+'Input spectra'!$Q174))</f>
        <v>0</v>
      </c>
      <c r="EI175">
        <f>EI$2*EXP(- EI$1 * ($B175*_c+'Input spectra'!$Q174))</f>
        <v>0</v>
      </c>
      <c r="EJ175">
        <f>EJ$2*EXP(- EJ$1 * ($B175*_c+'Input spectra'!$Q174))</f>
        <v>0</v>
      </c>
      <c r="EK175">
        <f>EK$2*EXP(- EK$1 * ($B175*_c+'Input spectra'!$Q174))</f>
        <v>0</v>
      </c>
      <c r="EL175">
        <f>EL$2*EXP(- EL$1 * ($B175*_c+'Input spectra'!$Q174))</f>
        <v>0</v>
      </c>
      <c r="EM175">
        <f>EM$2*EXP(- EM$1 * ($B175*_c+'Input spectra'!$Q174))</f>
        <v>0</v>
      </c>
      <c r="EN175">
        <f>EN$2*EXP(- EN$1 * ($B175*_c+'Input spectra'!$Q174))</f>
        <v>0</v>
      </c>
      <c r="EO175">
        <f>EO$2*EXP(- EO$1 * ($B175*_c+'Input spectra'!$Q174))</f>
        <v>0</v>
      </c>
      <c r="EP175">
        <f>EP$2*EXP(- EP$1 * ($B175*_c+'Input spectra'!$Q174))</f>
        <v>0</v>
      </c>
      <c r="EQ175">
        <f>EQ$2*EXP(- EQ$1 * ($B175*_c+'Input spectra'!$Q174))</f>
        <v>0</v>
      </c>
      <c r="ER175">
        <f>ER$2*EXP(- ER$1 * ($B175*_c+'Input spectra'!$Q174))</f>
        <v>0</v>
      </c>
      <c r="ES175">
        <f>ES$2*EXP(- ES$1 * ($B175*_c+'Input spectra'!$Q174))</f>
        <v>0</v>
      </c>
      <c r="ET175">
        <f>ET$2*EXP(- ET$1 * ($B175*_c+'Input spectra'!$Q174))</f>
        <v>0</v>
      </c>
      <c r="EU175">
        <f>EU$2*EXP(- EU$1 * ($B175*_c+'Input spectra'!$Q174))</f>
        <v>0</v>
      </c>
      <c r="EV175">
        <f>EV$2*EXP(- EV$1 * ($B175*_c+'Input spectra'!$Q174))</f>
        <v>0</v>
      </c>
      <c r="EW175">
        <f>EW$2*EXP(- EW$1 * ($B175*_c+'Input spectra'!$Q174))</f>
        <v>0</v>
      </c>
      <c r="EY175">
        <f t="shared" si="2"/>
        <v>0.88429510370357456</v>
      </c>
      <c r="FB175">
        <f>(1-EXP(-(B175*_c+'Input spectra'!$Q174)*_t))/2</f>
        <v>1.0674655659555166E-2</v>
      </c>
      <c r="FC175">
        <f>LN(1-FB175)/(-(B175*_c+'Input spectra'!$Q174))</f>
        <v>0.24865124465163591</v>
      </c>
    </row>
    <row r="176" spans="1:159" x14ac:dyDescent="0.25">
      <c r="A176">
        <v>1145</v>
      </c>
      <c r="B176">
        <f>'Input spectra'!B175</f>
        <v>0</v>
      </c>
      <c r="C176">
        <f>C$2*EXP(- C$1 * ($B176*_c+'Input spectra'!$Q175))</f>
        <v>2.0653927966864227E-2</v>
      </c>
      <c r="D176">
        <f>D$2*EXP(- D$1 * ($B176*_c+'Input spectra'!$Q175))</f>
        <v>2.0415317229845846E-2</v>
      </c>
      <c r="E176">
        <f>E$2*EXP(- E$1 * ($B176*_c+'Input spectra'!$Q175))</f>
        <v>2.0178377124582557E-2</v>
      </c>
      <c r="F176">
        <f>F$2*EXP(- F$1 * ($B176*_c+'Input spectra'!$Q175))</f>
        <v>1.9943097693529345E-2</v>
      </c>
      <c r="G176">
        <f>G$2*EXP(- G$1 * ($B176*_c+'Input spectra'!$Q175))</f>
        <v>1.9709469033894794E-2</v>
      </c>
      <c r="H176">
        <f>H$2*EXP(- H$1 * ($B176*_c+'Input spectra'!$Q175))</f>
        <v>1.9477481297354327E-2</v>
      </c>
      <c r="I176">
        <f>I$2*EXP(- I$1 * ($B176*_c+'Input spectra'!$Q175))</f>
        <v>1.9247124689764816E-2</v>
      </c>
      <c r="J176">
        <f>J$2*EXP(- J$1 * ($B176*_c+'Input spectra'!$Q175))</f>
        <v>1.9018389470880692E-2</v>
      </c>
      <c r="K176">
        <f>K$2*EXP(- K$1 * ($B176*_c+'Input spectra'!$Q175))</f>
        <v>1.8791265954071486E-2</v>
      </c>
      <c r="L176">
        <f>L$2*EXP(- L$1 * ($B176*_c+'Input spectra'!$Q175))</f>
        <v>1.8565744506040805E-2</v>
      </c>
      <c r="M176">
        <f>M$2*EXP(- M$1 * ($B176*_c+'Input spectra'!$Q175))</f>
        <v>1.8341815546546719E-2</v>
      </c>
      <c r="N176">
        <f>N$2*EXP(- N$1 * ($B176*_c+'Input spectra'!$Q175))</f>
        <v>1.8119469548123567E-2</v>
      </c>
      <c r="O176">
        <f>O$2*EXP(- O$1 * ($B176*_c+'Input spectra'!$Q175))</f>
        <v>1.7898697035805204E-2</v>
      </c>
      <c r="P176">
        <f>P$2*EXP(- P$1 * ($B176*_c+'Input spectra'!$Q175))</f>
        <v>1.7679488586849625E-2</v>
      </c>
      <c r="Q176">
        <f>Q$2*EXP(- Q$1 * ($B176*_c+'Input spectra'!$Q175))</f>
        <v>1.7461834830464984E-2</v>
      </c>
      <c r="R176">
        <f>R$2*EXP(- R$1 * ($B176*_c+'Input spectra'!$Q175))</f>
        <v>1.7245726447537014E-2</v>
      </c>
      <c r="S176">
        <f>S$2*EXP(- S$1 * ($B176*_c+'Input spectra'!$Q175))</f>
        <v>1.7031154170357856E-2</v>
      </c>
      <c r="T176">
        <f>T$2*EXP(- T$1 * ($B176*_c+'Input spectra'!$Q175))</f>
        <v>1.6818108782356195E-2</v>
      </c>
      <c r="U176">
        <f>U$2*EXP(- U$1 * ($B176*_c+'Input spectra'!$Q175))</f>
        <v>1.660658111782885E-2</v>
      </c>
      <c r="V176">
        <f>V$2*EXP(- V$1 * ($B176*_c+'Input spectra'!$Q175))</f>
        <v>1.6396562061673666E-2</v>
      </c>
      <c r="W176">
        <f>W$2*EXP(- W$1 * ($B176*_c+'Input spectra'!$Q175))</f>
        <v>1.6188042549123784E-2</v>
      </c>
      <c r="X176">
        <f>X$2*EXP(- X$1 * ($B176*_c+'Input spectra'!$Q175))</f>
        <v>1.598101356548327E-2</v>
      </c>
      <c r="Y176">
        <f>Y$2*EXP(- Y$1 * ($B176*_c+'Input spectra'!$Q175))</f>
        <v>1.5775466145864083E-2</v>
      </c>
      <c r="Z176">
        <f>Z$2*EXP(- Z$1 * ($B176*_c+'Input spectra'!$Q175))</f>
        <v>1.5571391374924342E-2</v>
      </c>
      <c r="AA176">
        <f>AA$2*EXP(- AA$1 * ($B176*_c+'Input spectra'!$Q175))</f>
        <v>1.5368780386607992E-2</v>
      </c>
      <c r="AB176">
        <f>AB$2*EXP(- AB$1 * ($B176*_c+'Input spectra'!$Q175))</f>
        <v>1.5167624363885751E-2</v>
      </c>
      <c r="AC176">
        <f>AC$2*EXP(- AC$1 * ($B176*_c+'Input spectra'!$Q175))</f>
        <v>1.4967914538497343E-2</v>
      </c>
      <c r="AD176">
        <f>AD$2*EXP(- AD$1 * ($B176*_c+'Input spectra'!$Q175))</f>
        <v>1.4769642190695131E-2</v>
      </c>
      <c r="AE176">
        <f>AE$2*EXP(- AE$1 * ($B176*_c+'Input spectra'!$Q175))</f>
        <v>1.4572798648988961E-2</v>
      </c>
      <c r="AF176">
        <f>AF$2*EXP(- AF$1 * ($B176*_c+'Input spectra'!$Q175))</f>
        <v>1.4377375289892349E-2</v>
      </c>
      <c r="AG176">
        <f>AG$2*EXP(- AG$1 * ($B176*_c+'Input spectra'!$Q175))</f>
        <v>1.4183363537669965E-2</v>
      </c>
      <c r="AH176">
        <f>AH$2*EXP(- AH$1 * ($B176*_c+'Input spectra'!$Q175))</f>
        <v>1.3990754864086375E-2</v>
      </c>
      <c r="AI176">
        <f>AI$2*EXP(- AI$1 * ($B176*_c+'Input spectra'!$Q175))</f>
        <v>1.3799540788156083E-2</v>
      </c>
      <c r="AJ176">
        <f>AJ$2*EXP(- AJ$1 * ($B176*_c+'Input spectra'!$Q175))</f>
        <v>1.360971287589482E-2</v>
      </c>
      <c r="AK176">
        <f>AK$2*EXP(- AK$1 * ($B176*_c+'Input spectra'!$Q175))</f>
        <v>1.3421262740072132E-2</v>
      </c>
      <c r="AL176">
        <f>AL$2*EXP(- AL$1 * ($B176*_c+'Input spectra'!$Q175))</f>
        <v>1.3234182039965204E-2</v>
      </c>
      <c r="AM176">
        <f>AM$2*EXP(- AM$1 * ($B176*_c+'Input spectra'!$Q175))</f>
        <v>1.3048462481113927E-2</v>
      </c>
      <c r="AN176">
        <f>AN$2*EXP(- AN$1 * ($B176*_c+'Input spectra'!$Q175))</f>
        <v>1.2864095815077246E-2</v>
      </c>
      <c r="AO176">
        <f>AO$2*EXP(- AO$1 * ($B176*_c+'Input spectra'!$Q175))</f>
        <v>1.2681073839190723E-2</v>
      </c>
      <c r="AP176">
        <f>AP$2*EXP(- AP$1 * ($B176*_c+'Input spectra'!$Q175))</f>
        <v>1.2499388396325322E-2</v>
      </c>
      <c r="AQ176">
        <f>AQ$2*EXP(- AQ$1 * ($B176*_c+'Input spectra'!$Q175))</f>
        <v>1.2319031374647463E-2</v>
      </c>
      <c r="AR176">
        <f>AR$2*EXP(- AR$1 * ($B176*_c+'Input spectra'!$Q175))</f>
        <v>1.2139994707380274E-2</v>
      </c>
      <c r="AS176">
        <f>AS$2*EXP(- AS$1 * ($B176*_c+'Input spectra'!$Q175))</f>
        <v>1.1962270372566022E-2</v>
      </c>
      <c r="AT176">
        <f>AT$2*EXP(- AT$1 * ($B176*_c+'Input spectra'!$Q175))</f>
        <v>1.1785850392829852E-2</v>
      </c>
      <c r="AU176">
        <f>AU$2*EXP(- AU$1 * ($B176*_c+'Input spectra'!$Q175))</f>
        <v>1.1610726835144613E-2</v>
      </c>
      <c r="AV176">
        <f>AV$2*EXP(- AV$1 * ($B176*_c+'Input spectra'!$Q175))</f>
        <v>1.1436891810596971E-2</v>
      </c>
      <c r="AW176">
        <f>AW$2*EXP(- AW$1 * ($B176*_c+'Input spectra'!$Q175))</f>
        <v>1.0168279464392025E-2</v>
      </c>
      <c r="AX176">
        <f>AX$2*EXP(- AX$1 * ($B176*_c+'Input spectra'!$Q175))</f>
        <v>8.6899468758584401E-3</v>
      </c>
      <c r="AY176">
        <f>AY$2*EXP(- AY$1 * ($B176*_c+'Input spectra'!$Q175))</f>
        <v>7.8238735779974141E-3</v>
      </c>
      <c r="AZ176">
        <f>AZ$2*EXP(- AZ$1 * ($B176*_c+'Input spectra'!$Q175))</f>
        <v>7.1680052452621724E-3</v>
      </c>
      <c r="BA176">
        <f>BA$2*EXP(- BA$1 * ($B176*_c+'Input spectra'!$Q175))</f>
        <v>6.6321728736275336E-3</v>
      </c>
      <c r="BB176">
        <f>BB$2*EXP(- BB$1 * ($B176*_c+'Input spectra'!$Q175))</f>
        <v>6.1773020967365623E-3</v>
      </c>
      <c r="BC176">
        <f>BC$2*EXP(- BC$1 * ($B176*_c+'Input spectra'!$Q175))</f>
        <v>5.781988174290301E-3</v>
      </c>
      <c r="BD176">
        <f>BD$2*EXP(- BD$1 * ($B176*_c+'Input spectra'!$Q175))</f>
        <v>5.432890738247648E-3</v>
      </c>
      <c r="BE176">
        <f>BE$2*EXP(- BE$1 * ($B176*_c+'Input spectra'!$Q175))</f>
        <v>5.1209793158669597E-3</v>
      </c>
      <c r="BF176">
        <f>BF$2*EXP(- BF$1 * ($B176*_c+'Input spectra'!$Q175))</f>
        <v>4.8397789361301824E-3</v>
      </c>
      <c r="BG176">
        <f>BG$2*EXP(- BG$1 * ($B176*_c+'Input spectra'!$Q175))</f>
        <v>4.5844463362458548E-3</v>
      </c>
      <c r="BH176">
        <f>BH$2*EXP(- BH$1 * ($B176*_c+'Input spectra'!$Q175))</f>
        <v>4.3512396508629449E-3</v>
      </c>
      <c r="BI176">
        <f>BI$2*EXP(- BI$1 * ($B176*_c+'Input spectra'!$Q175))</f>
        <v>4.1371933199885686E-3</v>
      </c>
      <c r="BJ176">
        <f>BJ$2*EXP(- BJ$1 * ($B176*_c+'Input spectra'!$Q175))</f>
        <v>3.9399082178924009E-3</v>
      </c>
      <c r="BK176">
        <f>BK$2*EXP(- BK$1 * ($B176*_c+'Input spectra'!$Q175))</f>
        <v>3.7574103738414514E-3</v>
      </c>
      <c r="BL176">
        <f>BL$2*EXP(- BL$1 * ($B176*_c+'Input spectra'!$Q175))</f>
        <v>3.5880525214007156E-3</v>
      </c>
      <c r="BM176">
        <f>BM$2*EXP(- BM$1 * ($B176*_c+'Input spectra'!$Q175))</f>
        <v>3.4304434721584513E-3</v>
      </c>
      <c r="BN176">
        <f>BN$2*EXP(- BN$1 * ($B176*_c+'Input spectra'!$Q175))</f>
        <v>3.2833961826728114E-3</v>
      </c>
      <c r="BO176">
        <f>BO$2*EXP(- BO$1 * ($B176*_c+'Input spectra'!$Q175))</f>
        <v>3.1458887460813208E-3</v>
      </c>
      <c r="BP176">
        <f>BP$2*EXP(- BP$1 * ($B176*_c+'Input spectra'!$Q175))</f>
        <v>3.0170345451237556E-3</v>
      </c>
      <c r="BQ176">
        <f>BQ$2*EXP(- BQ$1 * ($B176*_c+'Input spectra'!$Q175))</f>
        <v>2.8960590419410672E-3</v>
      </c>
      <c r="BR176">
        <f>BR$2*EXP(- BR$1 * ($B176*_c+'Input spectra'!$Q175))</f>
        <v>2.7822814688688983E-3</v>
      </c>
      <c r="BS176">
        <f>BS$2*EXP(- BS$1 * ($B176*_c+'Input spectra'!$Q175))</f>
        <v>2.6751002005979902E-3</v>
      </c>
      <c r="BT176">
        <f>BT$2*EXP(- BT$1 * ($B176*_c+'Input spectra'!$Q175))</f>
        <v>2.5739809339840828E-3</v>
      </c>
      <c r="BU176">
        <f>BU$2*EXP(- BU$1 * ($B176*_c+'Input spectra'!$Q175))</f>
        <v>2.4784470386251816E-3</v>
      </c>
      <c r="BV176">
        <f>BV$2*EXP(- BV$1 * ($B176*_c+'Input spectra'!$Q175))</f>
        <v>2.3880716066314723E-3</v>
      </c>
      <c r="BW176">
        <f>BW$2*EXP(- BW$1 * ($B176*_c+'Input spectra'!$Q175))</f>
        <v>2.3024708474219785E-3</v>
      </c>
      <c r="BX176">
        <f>BX$2*EXP(- BX$1 * ($B176*_c+'Input spectra'!$Q175))</f>
        <v>2.2212985581007406E-3</v>
      </c>
      <c r="BY176">
        <f>BY$2*EXP(- BY$1 * ($B176*_c+'Input spectra'!$Q175))</f>
        <v>2.1442414619849822E-3</v>
      </c>
      <c r="BZ176">
        <f>BZ$2*EXP(- BZ$1 * ($B176*_c+'Input spectra'!$Q175))</f>
        <v>2.0710152538645651E-3</v>
      </c>
      <c r="CA176">
        <f>CA$2*EXP(- CA$1 * ($B176*_c+'Input spectra'!$Q175))</f>
        <v>2.0013612251179955E-3</v>
      </c>
      <c r="CB176">
        <f>CB$2*EXP(- CB$1 * ($B176*_c+'Input spectra'!$Q175))</f>
        <v>1.9350433680428972E-3</v>
      </c>
      <c r="CC176">
        <f>CC$2*EXP(- CC$1 * ($B176*_c+'Input spectra'!$Q175))</f>
        <v>1.8718458788864734E-3</v>
      </c>
      <c r="CD176">
        <f>CD$2*EXP(- CD$1 * ($B176*_c+'Input spectra'!$Q175))</f>
        <v>1.8115709946541962E-3</v>
      </c>
      <c r="CE176">
        <f>CE$2*EXP(- CE$1 * ($B176*_c+'Input spectra'!$Q175))</f>
        <v>1.7540371109629981E-3</v>
      </c>
      <c r="CF176">
        <f>CF$2*EXP(- CF$1 * ($B176*_c+'Input spectra'!$Q175))</f>
        <v>1.6990771378118383E-3</v>
      </c>
      <c r="CG176">
        <f>CG$2*EXP(- CG$1 * ($B176*_c+'Input spectra'!$Q175))</f>
        <v>1.6465370577735791E-3</v>
      </c>
      <c r="CH176">
        <f>CH$2*EXP(- CH$1 * ($B176*_c+'Input spectra'!$Q175))</f>
        <v>1.5962746572181958E-3</v>
      </c>
      <c r="CI176">
        <f>CI$2*EXP(- CI$1 * ($B176*_c+'Input spectra'!$Q175))</f>
        <v>1.5481584060967363E-3</v>
      </c>
      <c r="CJ176">
        <f>CJ$2*EXP(- CJ$1 * ($B176*_c+'Input spectra'!$Q175))</f>
        <v>1.5020664658042279E-3</v>
      </c>
      <c r="CK176">
        <f>CK$2*EXP(- CK$1 * ($B176*_c+'Input spectra'!$Q175))</f>
        <v>1.4578858078935567E-3</v>
      </c>
      <c r="CL176">
        <f>CL$2*EXP(- CL$1 * ($B176*_c+'Input spectra'!$Q175))</f>
        <v>1.4155114290817586E-3</v>
      </c>
      <c r="CM176">
        <f>CM$2*EXP(- CM$1 * ($B176*_c+'Input spectra'!$Q175))</f>
        <v>1.3748456501918986E-3</v>
      </c>
      <c r="CN176">
        <f>CN$2*EXP(- CN$1 * ($B176*_c+'Input spectra'!$Q175))</f>
        <v>1.3357974884989424E-3</v>
      </c>
      <c r="CO176">
        <f>CO$2*EXP(- CO$1 * ($B176*_c+'Input spectra'!$Q175))</f>
        <v>1.2982820944684099E-3</v>
      </c>
      <c r="CP176">
        <f>CP$2*EXP(- CP$1 * ($B176*_c+'Input spectra'!$Q175))</f>
        <v>1.2622202451488332E-3</v>
      </c>
      <c r="CQ176">
        <f>CQ$2*EXP(- CQ$1 * ($B176*_c+'Input spectra'!$Q175))</f>
        <v>8.127665907345376E-4</v>
      </c>
      <c r="CR176">
        <f>CR$2*EXP(- CR$1 * ($B176*_c+'Input spectra'!$Q175))</f>
        <v>5.2797129773246413E-4</v>
      </c>
      <c r="CS176">
        <f>CS$2*EXP(- CS$1 * ($B176*_c+'Input spectra'!$Q175))</f>
        <v>3.6568665872922324E-4</v>
      </c>
      <c r="CT176">
        <f>CT$2*EXP(- CT$1 * ($B176*_c+'Input spectra'!$Q175))</f>
        <v>2.5442533790770769E-4</v>
      </c>
      <c r="CU176">
        <f>CU$2*EXP(- CU$1 * ($B176*_c+'Input spectra'!$Q175))</f>
        <v>1.737452860063091E-4</v>
      </c>
      <c r="CV176">
        <f>CV$2*EXP(- CV$1 * ($B176*_c+'Input spectra'!$Q175))</f>
        <v>1.1422594345338521E-4</v>
      </c>
      <c r="CW176">
        <f>CW$2*EXP(- CW$1 * ($B176*_c+'Input spectra'!$Q175))</f>
        <v>7.055119149872818E-5</v>
      </c>
      <c r="CX176">
        <f>CX$2*EXP(- CX$1 * ($B176*_c+'Input spectra'!$Q175))</f>
        <v>3.9346841451330677E-5</v>
      </c>
      <c r="CY176">
        <f>CY$2*EXP(- CY$1 * ($B176*_c+'Input spectra'!$Q175))</f>
        <v>1.8298152559096995E-5</v>
      </c>
      <c r="CZ176">
        <f>CZ$2*EXP(- CZ$1 * ($B176*_c+'Input spectra'!$Q175))</f>
        <v>5.7266930305842665E-6</v>
      </c>
      <c r="DA176">
        <f>DA$2*EXP(- DA$1 * ($B176*_c+'Input spectra'!$Q175))</f>
        <v>3.6381259041680278E-7</v>
      </c>
      <c r="DB176">
        <f>DB$2*EXP(- DB$1 * ($B176*_c+'Input spectra'!$Q175))</f>
        <v>0</v>
      </c>
      <c r="DC176">
        <f>DC$2*EXP(- DC$1 * ($B176*_c+'Input spectra'!$Q175))</f>
        <v>0</v>
      </c>
      <c r="DD176">
        <f>DD$2*EXP(- DD$1 * ($B176*_c+'Input spectra'!$Q175))</f>
        <v>0</v>
      </c>
      <c r="DE176">
        <f>DE$2*EXP(- DE$1 * ($B176*_c+'Input spectra'!$Q175))</f>
        <v>0</v>
      </c>
      <c r="DF176">
        <f>DF$2*EXP(- DF$1 * ($B176*_c+'Input spectra'!$Q175))</f>
        <v>0</v>
      </c>
      <c r="DG176">
        <f>DG$2*EXP(- DG$1 * ($B176*_c+'Input spectra'!$Q175))</f>
        <v>0</v>
      </c>
      <c r="DH176">
        <f>DH$2*EXP(- DH$1 * ($B176*_c+'Input spectra'!$Q175))</f>
        <v>0</v>
      </c>
      <c r="DI176">
        <f>DI$2*EXP(- DI$1 * ($B176*_c+'Input spectra'!$Q175))</f>
        <v>0</v>
      </c>
      <c r="DJ176">
        <f>DJ$2*EXP(- DJ$1 * ($B176*_c+'Input spectra'!$Q175))</f>
        <v>0</v>
      </c>
      <c r="DK176">
        <f>DK$2*EXP(- DK$1 * ($B176*_c+'Input spectra'!$Q175))</f>
        <v>0</v>
      </c>
      <c r="DL176">
        <f>DL$2*EXP(- DL$1 * ($B176*_c+'Input spectra'!$Q175))</f>
        <v>0</v>
      </c>
      <c r="DM176">
        <f>DM$2*EXP(- DM$1 * ($B176*_c+'Input spectra'!$Q175))</f>
        <v>0</v>
      </c>
      <c r="DN176">
        <f>DN$2*EXP(- DN$1 * ($B176*_c+'Input spectra'!$Q175))</f>
        <v>0</v>
      </c>
      <c r="DO176">
        <f>DO$2*EXP(- DO$1 * ($B176*_c+'Input spectra'!$Q175))</f>
        <v>0</v>
      </c>
      <c r="DP176">
        <f>DP$2*EXP(- DP$1 * ($B176*_c+'Input spectra'!$Q175))</f>
        <v>0</v>
      </c>
      <c r="DQ176">
        <f>DQ$2*EXP(- DQ$1 * ($B176*_c+'Input spectra'!$Q175))</f>
        <v>0</v>
      </c>
      <c r="DR176">
        <f>DR$2*EXP(- DR$1 * ($B176*_c+'Input spectra'!$Q175))</f>
        <v>0</v>
      </c>
      <c r="DS176">
        <f>DS$2*EXP(- DS$1 * ($B176*_c+'Input spectra'!$Q175))</f>
        <v>0</v>
      </c>
      <c r="DT176">
        <f>DT$2*EXP(- DT$1 * ($B176*_c+'Input spectra'!$Q175))</f>
        <v>0</v>
      </c>
      <c r="DU176">
        <f>DU$2*EXP(- DU$1 * ($B176*_c+'Input spectra'!$Q175))</f>
        <v>0</v>
      </c>
      <c r="DV176">
        <f>DV$2*EXP(- DV$1 * ($B176*_c+'Input spectra'!$Q175))</f>
        <v>0</v>
      </c>
      <c r="DW176">
        <f>DW$2*EXP(- DW$1 * ($B176*_c+'Input spectra'!$Q175))</f>
        <v>0</v>
      </c>
      <c r="DX176">
        <f>DX$2*EXP(- DX$1 * ($B176*_c+'Input spectra'!$Q175))</f>
        <v>0</v>
      </c>
      <c r="DY176">
        <f>DY$2*EXP(- DY$1 * ($B176*_c+'Input spectra'!$Q175))</f>
        <v>0</v>
      </c>
      <c r="DZ176">
        <f>DZ$2*EXP(- DZ$1 * ($B176*_c+'Input spectra'!$Q175))</f>
        <v>0</v>
      </c>
      <c r="EA176">
        <f>EA$2*EXP(- EA$1 * ($B176*_c+'Input spectra'!$Q175))</f>
        <v>0</v>
      </c>
      <c r="EB176">
        <f>EB$2*EXP(- EB$1 * ($B176*_c+'Input spectra'!$Q175))</f>
        <v>0</v>
      </c>
      <c r="EC176">
        <f>EC$2*EXP(- EC$1 * ($B176*_c+'Input spectra'!$Q175))</f>
        <v>0</v>
      </c>
      <c r="ED176">
        <f>ED$2*EXP(- ED$1 * ($B176*_c+'Input spectra'!$Q175))</f>
        <v>0</v>
      </c>
      <c r="EE176">
        <f>EE$2*EXP(- EE$1 * ($B176*_c+'Input spectra'!$Q175))</f>
        <v>0</v>
      </c>
      <c r="EF176">
        <f>EF$2*EXP(- EF$1 * ($B176*_c+'Input spectra'!$Q175))</f>
        <v>0</v>
      </c>
      <c r="EG176">
        <f>EG$2*EXP(- EG$1 * ($B176*_c+'Input spectra'!$Q175))</f>
        <v>0</v>
      </c>
      <c r="EH176">
        <f>EH$2*EXP(- EH$1 * ($B176*_c+'Input spectra'!$Q175))</f>
        <v>0</v>
      </c>
      <c r="EI176">
        <f>EI$2*EXP(- EI$1 * ($B176*_c+'Input spectra'!$Q175))</f>
        <v>0</v>
      </c>
      <c r="EJ176">
        <f>EJ$2*EXP(- EJ$1 * ($B176*_c+'Input spectra'!$Q175))</f>
        <v>0</v>
      </c>
      <c r="EK176">
        <f>EK$2*EXP(- EK$1 * ($B176*_c+'Input spectra'!$Q175))</f>
        <v>0</v>
      </c>
      <c r="EL176">
        <f>EL$2*EXP(- EL$1 * ($B176*_c+'Input spectra'!$Q175))</f>
        <v>0</v>
      </c>
      <c r="EM176">
        <f>EM$2*EXP(- EM$1 * ($B176*_c+'Input spectra'!$Q175))</f>
        <v>0</v>
      </c>
      <c r="EN176">
        <f>EN$2*EXP(- EN$1 * ($B176*_c+'Input spectra'!$Q175))</f>
        <v>0</v>
      </c>
      <c r="EO176">
        <f>EO$2*EXP(- EO$1 * ($B176*_c+'Input spectra'!$Q175))</f>
        <v>0</v>
      </c>
      <c r="EP176">
        <f>EP$2*EXP(- EP$1 * ($B176*_c+'Input spectra'!$Q175))</f>
        <v>0</v>
      </c>
      <c r="EQ176">
        <f>EQ$2*EXP(- EQ$1 * ($B176*_c+'Input spectra'!$Q175))</f>
        <v>0</v>
      </c>
      <c r="ER176">
        <f>ER$2*EXP(- ER$1 * ($B176*_c+'Input spectra'!$Q175))</f>
        <v>0</v>
      </c>
      <c r="ES176">
        <f>ES$2*EXP(- ES$1 * ($B176*_c+'Input spectra'!$Q175))</f>
        <v>0</v>
      </c>
      <c r="ET176">
        <f>ET$2*EXP(- ET$1 * ($B176*_c+'Input spectra'!$Q175))</f>
        <v>0</v>
      </c>
      <c r="EU176">
        <f>EU$2*EXP(- EU$1 * ($B176*_c+'Input spectra'!$Q175))</f>
        <v>0</v>
      </c>
      <c r="EV176">
        <f>EV$2*EXP(- EV$1 * ($B176*_c+'Input spectra'!$Q175))</f>
        <v>0</v>
      </c>
      <c r="EW176">
        <f>EW$2*EXP(- EW$1 * ($B176*_c+'Input spectra'!$Q175))</f>
        <v>0</v>
      </c>
      <c r="EY176">
        <f t="shared" si="2"/>
        <v>0.88442310491909737</v>
      </c>
      <c r="FB176">
        <f>(1-EXP(-(B176*_c+'Input spectra'!$Q175)*_t))/2</f>
        <v>1.0661806458321876E-2</v>
      </c>
      <c r="FC176">
        <f>LN(1-FB176)/(-(B176*_c+'Input spectra'!$Q175))</f>
        <v>0.24865288572306735</v>
      </c>
    </row>
    <row r="177" spans="1:159" x14ac:dyDescent="0.25">
      <c r="A177">
        <v>1150</v>
      </c>
      <c r="B177">
        <f>'Input spectra'!B176</f>
        <v>0</v>
      </c>
      <c r="C177">
        <f>C$2*EXP(- C$1 * ($B177*_c+'Input spectra'!$Q176))</f>
        <v>2.0653927966864227E-2</v>
      </c>
      <c r="D177">
        <f>D$2*EXP(- D$1 * ($B177*_c+'Input spectra'!$Q176))</f>
        <v>2.0415424445941271E-2</v>
      </c>
      <c r="E177">
        <f>E$2*EXP(- E$1 * ($B177*_c+'Input spectra'!$Q176))</f>
        <v>2.0178589068630633E-2</v>
      </c>
      <c r="F177">
        <f>F$2*EXP(- F$1 * ($B177*_c+'Input spectra'!$Q176))</f>
        <v>1.994341190353216E-2</v>
      </c>
      <c r="G177">
        <f>G$2*EXP(- G$1 * ($B177*_c+'Input spectra'!$Q176))</f>
        <v>1.970988307379155E-2</v>
      </c>
      <c r="H177">
        <f>H$2*EXP(- H$1 * ($B177*_c+'Input spectra'!$Q176))</f>
        <v>1.9477992756814996E-2</v>
      </c>
      <c r="I177">
        <f>I$2*EXP(- I$1 * ($B177*_c+'Input spectra'!$Q176))</f>
        <v>1.9247731183985244E-2</v>
      </c>
      <c r="J177">
        <f>J$2*EXP(- J$1 * ($B177*_c+'Input spectra'!$Q176))</f>
        <v>1.9019088640379093E-2</v>
      </c>
      <c r="K177">
        <f>K$2*EXP(- K$1 * ($B177*_c+'Input spectra'!$Q176))</f>
        <v>1.8792055464486354E-2</v>
      </c>
      <c r="L177">
        <f>L$2*EXP(- L$1 * ($B177*_c+'Input spectra'!$Q176))</f>
        <v>1.8566622047930192E-2</v>
      </c>
      <c r="M177">
        <f>M$2*EXP(- M$1 * ($B177*_c+'Input spectra'!$Q176))</f>
        <v>1.8342778835188926E-2</v>
      </c>
      <c r="N177">
        <f>N$2*EXP(- N$1 * ($B177*_c+'Input spectra'!$Q176))</f>
        <v>1.8120516323319187E-2</v>
      </c>
      <c r="O177">
        <f>O$2*EXP(- O$1 * ($B177*_c+'Input spectra'!$Q176))</f>
        <v>1.7899825061680544E-2</v>
      </c>
      <c r="P177">
        <f>P$2*EXP(- P$1 * ($B177*_c+'Input spectra'!$Q176))</f>
        <v>1.7680695651661478E-2</v>
      </c>
      <c r="Q177">
        <f>Q$2*EXP(- Q$1 * ($B177*_c+'Input spectra'!$Q176))</f>
        <v>1.7463118746406749E-2</v>
      </c>
      <c r="R177">
        <f>R$2*EXP(- R$1 * ($B177*_c+'Input spectra'!$Q176))</f>
        <v>1.7247085050546167E-2</v>
      </c>
      <c r="S177">
        <f>S$2*EXP(- S$1 * ($B177*_c+'Input spectra'!$Q176))</f>
        <v>1.7032585319924735E-2</v>
      </c>
      <c r="T177">
        <f>T$2*EXP(- T$1 * ($B177*_c+'Input spectra'!$Q176))</f>
        <v>1.6819610361334128E-2</v>
      </c>
      <c r="U177">
        <f>U$2*EXP(- U$1 * ($B177*_c+'Input spectra'!$Q176))</f>
        <v>1.6608151032245583E-2</v>
      </c>
      <c r="V177">
        <f>V$2*EXP(- V$1 * ($B177*_c+'Input spectra'!$Q176))</f>
        <v>1.6398198240544098E-2</v>
      </c>
      <c r="W177">
        <f>W$2*EXP(- W$1 * ($B177*_c+'Input spectra'!$Q176))</f>
        <v>1.6189742944264018E-2</v>
      </c>
      <c r="X177">
        <f>X$2*EXP(- X$1 * ($B177*_c+'Input spectra'!$Q176))</f>
        <v>1.5982776151325935E-2</v>
      </c>
      <c r="Y177">
        <f>Y$2*EXP(- Y$1 * ($B177*_c+'Input spectra'!$Q176))</f>
        <v>1.5777288919274938E-2</v>
      </c>
      <c r="Z177">
        <f>Z$2*EXP(- Z$1 * ($B177*_c+'Input spectra'!$Q176))</f>
        <v>1.5573272355020174E-2</v>
      </c>
      <c r="AA177">
        <f>AA$2*EXP(- AA$1 * ($B177*_c+'Input spectra'!$Q176))</f>
        <v>1.5370717614575756E-2</v>
      </c>
      <c r="AB177">
        <f>AB$2*EXP(- AB$1 * ($B177*_c+'Input spectra'!$Q176))</f>
        <v>1.5169615902802977E-2</v>
      </c>
      <c r="AC177">
        <f>AC$2*EXP(- AC$1 * ($B177*_c+'Input spectra'!$Q176))</f>
        <v>1.4969958473153805E-2</v>
      </c>
      <c r="AD177">
        <f>AD$2*EXP(- AD$1 * ($B177*_c+'Input spectra'!$Q176))</f>
        <v>1.4771736627415736E-2</v>
      </c>
      <c r="AE177">
        <f>AE$2*EXP(- AE$1 * ($B177*_c+'Input spectra'!$Q176))</f>
        <v>1.4574941715457892E-2</v>
      </c>
      <c r="AF177">
        <f>AF$2*EXP(- AF$1 * ($B177*_c+'Input spectra'!$Q176))</f>
        <v>1.4379565134978419E-2</v>
      </c>
      <c r="AG177">
        <f>AG$2*EXP(- AG$1 * ($B177*_c+'Input spectra'!$Q176))</f>
        <v>1.4185598331253201E-2</v>
      </c>
      <c r="AH177">
        <f>AH$2*EXP(- AH$1 * ($B177*_c+'Input spectra'!$Q176))</f>
        <v>1.3993032796885805E-2</v>
      </c>
      <c r="AI177">
        <f>AI$2*EXP(- AI$1 * ($B177*_c+'Input spectra'!$Q176))</f>
        <v>1.3801860071558729E-2</v>
      </c>
      <c r="AJ177">
        <f>AJ$2*EXP(- AJ$1 * ($B177*_c+'Input spectra'!$Q176))</f>
        <v>1.3612071741785886E-2</v>
      </c>
      <c r="AK177">
        <f>AK$2*EXP(- AK$1 * ($B177*_c+'Input spectra'!$Q176))</f>
        <v>1.3423659440666385E-2</v>
      </c>
      <c r="AL177">
        <f>AL$2*EXP(- AL$1 * ($B177*_c+'Input spectra'!$Q176))</f>
        <v>1.3236614847639525E-2</v>
      </c>
      <c r="AM177">
        <f>AM$2*EXP(- AM$1 * ($B177*_c+'Input spectra'!$Q176))</f>
        <v>1.3050929688241047E-2</v>
      </c>
      <c r="AN177">
        <f>AN$2*EXP(- AN$1 * ($B177*_c+'Input spectra'!$Q176))</f>
        <v>1.2866595733860635E-2</v>
      </c>
      <c r="AO177">
        <f>AO$2*EXP(- AO$1 * ($B177*_c+'Input spectra'!$Q176))</f>
        <v>1.2683604801500645E-2</v>
      </c>
      <c r="AP177">
        <f>AP$2*EXP(- AP$1 * ($B177*_c+'Input spectra'!$Q176))</f>
        <v>1.2501948753536036E-2</v>
      </c>
      <c r="AQ177">
        <f>AQ$2*EXP(- AQ$1 * ($B177*_c+'Input spectra'!$Q176))</f>
        <v>1.2321619497475579E-2</v>
      </c>
      <c r="AR177">
        <f>AR$2*EXP(- AR$1 * ($B177*_c+'Input spectra'!$Q176))</f>
        <v>1.2142608985724224E-2</v>
      </c>
      <c r="AS177">
        <f>AS$2*EXP(- AS$1 * ($B177*_c+'Input spectra'!$Q176))</f>
        <v>1.1964909215346679E-2</v>
      </c>
      <c r="AT177">
        <f>AT$2*EXP(- AT$1 * ($B177*_c+'Input spectra'!$Q176))</f>
        <v>1.1788512227832259E-2</v>
      </c>
      <c r="AU177">
        <f>AU$2*EXP(- AU$1 * ($B177*_c+'Input spectra'!$Q176))</f>
        <v>1.1613410108860836E-2</v>
      </c>
      <c r="AV177">
        <f>AV$2*EXP(- AV$1 * ($B177*_c+'Input spectra'!$Q176))</f>
        <v>1.1439594988070049E-2</v>
      </c>
      <c r="AW177">
        <f>AW$2*EXP(- AW$1 * ($B177*_c+'Input spectra'!$Q176))</f>
        <v>1.0170736211643988E-2</v>
      </c>
      <c r="AX177">
        <f>AX$2*EXP(- AX$1 * ($B177*_c+'Input spectra'!$Q176))</f>
        <v>8.6920920931714846E-3</v>
      </c>
      <c r="AY177">
        <f>AY$2*EXP(- AY$1 * ($B177*_c+'Input spectra'!$Q176))</f>
        <v>7.825846093912573E-3</v>
      </c>
      <c r="AZ177">
        <f>AZ$2*EXP(- AZ$1 * ($B177*_c+'Input spectra'!$Q176))</f>
        <v>7.1698500609761314E-3</v>
      </c>
      <c r="BA177">
        <f>BA$2*EXP(- BA$1 * ($B177*_c+'Input spectra'!$Q176))</f>
        <v>6.6339146226582352E-3</v>
      </c>
      <c r="BB177">
        <f>BB$2*EXP(- BB$1 * ($B177*_c+'Input spectra'!$Q176))</f>
        <v>6.1789568372214868E-3</v>
      </c>
      <c r="BC177">
        <f>BC$2*EXP(- BC$1 * ($B177*_c+'Input spectra'!$Q176))</f>
        <v>5.7835673940116157E-3</v>
      </c>
      <c r="BD177">
        <f>BD$2*EXP(- BD$1 * ($B177*_c+'Input spectra'!$Q176))</f>
        <v>5.4344031498387109E-3</v>
      </c>
      <c r="BE177">
        <f>BE$2*EXP(- BE$1 * ($B177*_c+'Input spectra'!$Q176))</f>
        <v>5.1224317989353608E-3</v>
      </c>
      <c r="BF177">
        <f>BF$2*EXP(- BF$1 * ($B177*_c+'Input spectra'!$Q176))</f>
        <v>4.8411770857599767E-3</v>
      </c>
      <c r="BG177">
        <f>BG$2*EXP(- BG$1 * ($B177*_c+'Input spectra'!$Q176))</f>
        <v>4.5857948068959925E-3</v>
      </c>
      <c r="BH177">
        <f>BH$2*EXP(- BH$1 * ($B177*_c+'Input spectra'!$Q176))</f>
        <v>4.3525423843514448E-3</v>
      </c>
      <c r="BI177">
        <f>BI$2*EXP(- BI$1 * ($B177*_c+'Input spectra'!$Q176))</f>
        <v>4.1384537033670029E-3</v>
      </c>
      <c r="BJ177">
        <f>BJ$2*EXP(- BJ$1 * ($B177*_c+'Input spectra'!$Q176))</f>
        <v>3.9411291966712416E-3</v>
      </c>
      <c r="BK177">
        <f>BK$2*EXP(- BK$1 * ($B177*_c+'Input spectra'!$Q176))</f>
        <v>3.7585945355683766E-3</v>
      </c>
      <c r="BL177">
        <f>BL$2*EXP(- BL$1 * ($B177*_c+'Input spectra'!$Q176))</f>
        <v>3.5892021588615009E-3</v>
      </c>
      <c r="BM177">
        <f>BM$2*EXP(- BM$1 * ($B177*_c+'Input spectra'!$Q176))</f>
        <v>3.4315606321587222E-3</v>
      </c>
      <c r="BN177">
        <f>BN$2*EXP(- BN$1 * ($B177*_c+'Input spectra'!$Q176))</f>
        <v>3.2844827043604446E-3</v>
      </c>
      <c r="BO177">
        <f>BO$2*EXP(- BO$1 * ($B177*_c+'Input spectra'!$Q176))</f>
        <v>3.1469462915174676E-3</v>
      </c>
      <c r="BP177">
        <f>BP$2*EXP(- BP$1 * ($B177*_c+'Input spectra'!$Q176))</f>
        <v>3.018064624000897E-3</v>
      </c>
      <c r="BQ177">
        <f>BQ$2*EXP(- BQ$1 * ($B177*_c+'Input spectra'!$Q176))</f>
        <v>2.897063031808143E-3</v>
      </c>
      <c r="BR177">
        <f>BR$2*EXP(- BR$1 * ($B177*_c+'Input spectra'!$Q176))</f>
        <v>2.7832606318567549E-3</v>
      </c>
      <c r="BS177">
        <f>BS$2*EXP(- BS$1 * ($B177*_c+'Input spectra'!$Q176))</f>
        <v>2.6760556973829727E-3</v>
      </c>
      <c r="BT177">
        <f>BT$2*EXP(- BT$1 * ($B177*_c+'Input spectra'!$Q176))</f>
        <v>2.5749138355463021E-3</v>
      </c>
      <c r="BU177">
        <f>BU$2*EXP(- BU$1 * ($B177*_c+'Input spectra'!$Q176))</f>
        <v>2.4793583362270684E-3</v>
      </c>
      <c r="BV177">
        <f>BV$2*EXP(- BV$1 * ($B177*_c+'Input spectra'!$Q176))</f>
        <v>2.3889622203461741E-3</v>
      </c>
      <c r="BW177">
        <f>BW$2*EXP(- BW$1 * ($B177*_c+'Input spectra'!$Q176))</f>
        <v>2.303341633469696E-3</v>
      </c>
      <c r="BX177">
        <f>BX$2*EXP(- BX$1 * ($B177*_c+'Input spectra'!$Q176))</f>
        <v>2.2221503151972494E-3</v>
      </c>
      <c r="BY177">
        <f>BY$2*EXP(- BY$1 * ($B177*_c+'Input spectra'!$Q176))</f>
        <v>2.1450749368654978E-3</v>
      </c>
      <c r="BZ177">
        <f>BZ$2*EXP(- BZ$1 * ($B177*_c+'Input spectra'!$Q176))</f>
        <v>2.0718311461144505E-3</v>
      </c>
      <c r="CA177">
        <f>CA$2*EXP(- CA$1 * ($B177*_c+'Input spectra'!$Q176))</f>
        <v>2.0021601914171445E-3</v>
      </c>
      <c r="CB177">
        <f>CB$2*EXP(- CB$1 * ($B177*_c+'Input spectra'!$Q176))</f>
        <v>1.9358260259112407E-3</v>
      </c>
      <c r="CC177">
        <f>CC$2*EXP(- CC$1 * ($B177*_c+'Input spectra'!$Q176))</f>
        <v>1.8726128100027021E-3</v>
      </c>
      <c r="CD177">
        <f>CD$2*EXP(- CD$1 * ($B177*_c+'Input spectra'!$Q176))</f>
        <v>1.8123227478074942E-3</v>
      </c>
      <c r="CE177">
        <f>CE$2*EXP(- CE$1 * ($B177*_c+'Input spectra'!$Q176))</f>
        <v>1.7547742046877162E-3</v>
      </c>
      <c r="CF177">
        <f>CF$2*EXP(- CF$1 * ($B177*_c+'Input spectra'!$Q176))</f>
        <v>1.6998000627470038E-3</v>
      </c>
      <c r="CG177">
        <f>CG$2*EXP(- CG$1 * ($B177*_c+'Input spectra'!$Q176))</f>
        <v>1.6472462787826146E-3</v>
      </c>
      <c r="CH177">
        <f>CH$2*EXP(- CH$1 * ($B177*_c+'Input spectra'!$Q176))</f>
        <v>1.5969706152988324E-3</v>
      </c>
      <c r="CI177">
        <f>CI$2*EXP(- CI$1 * ($B177*_c+'Input spectra'!$Q176))</f>
        <v>1.5488415201066869E-3</v>
      </c>
      <c r="CJ177">
        <f>CJ$2*EXP(- CJ$1 * ($B177*_c+'Input spectra'!$Q176))</f>
        <v>1.5027371340244949E-3</v>
      </c>
      <c r="CK177">
        <f>CK$2*EXP(- CK$1 * ($B177*_c+'Input spectra'!$Q176))</f>
        <v>1.4585444094481815E-3</v>
      </c>
      <c r="CL177">
        <f>CL$2*EXP(- CL$1 * ($B177*_c+'Input spectra'!$Q176))</f>
        <v>1.416158325230238E-3</v>
      </c>
      <c r="CM177">
        <f>CM$2*EXP(- CM$1 * ($B177*_c+'Input spectra'!$Q176))</f>
        <v>1.375481185508327E-3</v>
      </c>
      <c r="CN177">
        <f>CN$2*EXP(- CN$1 * ($B177*_c+'Input spectra'!$Q176))</f>
        <v>1.3364219919500997E-3</v>
      </c>
      <c r="CO177">
        <f>CO$2*EXP(- CO$1 * ($B177*_c+'Input spectra'!$Q176))</f>
        <v>1.2988958804014514E-3</v>
      </c>
      <c r="CP177">
        <f>CP$2*EXP(- CP$1 * ($B177*_c+'Input spectra'!$Q176))</f>
        <v>1.2628236141979119E-3</v>
      </c>
      <c r="CQ177">
        <f>CQ$2*EXP(- CQ$1 * ($B177*_c+'Input spectra'!$Q176))</f>
        <v>8.1315938153322779E-4</v>
      </c>
      <c r="CR177">
        <f>CR$2*EXP(- CR$1 * ($B177*_c+'Input spectra'!$Q176))</f>
        <v>5.282292278389895E-4</v>
      </c>
      <c r="CS177">
        <f>CS$2*EXP(- CS$1 * ($B177*_c+'Input spectra'!$Q176))</f>
        <v>3.6586722926468723E-4</v>
      </c>
      <c r="CT177">
        <f>CT$2*EXP(- CT$1 * ($B177*_c+'Input spectra'!$Q176))</f>
        <v>2.5455230612495195E-4</v>
      </c>
      <c r="CU177">
        <f>CU$2*EXP(- CU$1 * ($B177*_c+'Input spectra'!$Q176))</f>
        <v>1.7383290463671107E-4</v>
      </c>
      <c r="CV177">
        <f>CV$2*EXP(- CV$1 * ($B177*_c+'Input spectra'!$Q176))</f>
        <v>1.1428414705045313E-4</v>
      </c>
      <c r="CW177">
        <f>CW$2*EXP(- CW$1 * ($B177*_c+'Input spectra'!$Q176))</f>
        <v>7.0587511420658149E-5</v>
      </c>
      <c r="CX177">
        <f>CX$2*EXP(- CX$1 * ($B177*_c+'Input spectra'!$Q176))</f>
        <v>3.9367304045372149E-5</v>
      </c>
      <c r="CY177">
        <f>CY$2*EXP(- CY$1 * ($B177*_c+'Input spectra'!$Q176))</f>
        <v>1.8307764785757211E-5</v>
      </c>
      <c r="CZ177">
        <f>CZ$2*EXP(- CZ$1 * ($B177*_c+'Input spectra'!$Q176))</f>
        <v>5.7297314182007644E-6</v>
      </c>
      <c r="DA177">
        <f>DA$2*EXP(- DA$1 * ($B177*_c+'Input spectra'!$Q176))</f>
        <v>3.6400752860991345E-7</v>
      </c>
      <c r="DB177">
        <f>DB$2*EXP(- DB$1 * ($B177*_c+'Input spectra'!$Q176))</f>
        <v>0</v>
      </c>
      <c r="DC177">
        <f>DC$2*EXP(- DC$1 * ($B177*_c+'Input spectra'!$Q176))</f>
        <v>0</v>
      </c>
      <c r="DD177">
        <f>DD$2*EXP(- DD$1 * ($B177*_c+'Input spectra'!$Q176))</f>
        <v>0</v>
      </c>
      <c r="DE177">
        <f>DE$2*EXP(- DE$1 * ($B177*_c+'Input spectra'!$Q176))</f>
        <v>0</v>
      </c>
      <c r="DF177">
        <f>DF$2*EXP(- DF$1 * ($B177*_c+'Input spectra'!$Q176))</f>
        <v>0</v>
      </c>
      <c r="DG177">
        <f>DG$2*EXP(- DG$1 * ($B177*_c+'Input spectra'!$Q176))</f>
        <v>0</v>
      </c>
      <c r="DH177">
        <f>DH$2*EXP(- DH$1 * ($B177*_c+'Input spectra'!$Q176))</f>
        <v>0</v>
      </c>
      <c r="DI177">
        <f>DI$2*EXP(- DI$1 * ($B177*_c+'Input spectra'!$Q176))</f>
        <v>0</v>
      </c>
      <c r="DJ177">
        <f>DJ$2*EXP(- DJ$1 * ($B177*_c+'Input spectra'!$Q176))</f>
        <v>0</v>
      </c>
      <c r="DK177">
        <f>DK$2*EXP(- DK$1 * ($B177*_c+'Input spectra'!$Q176))</f>
        <v>0</v>
      </c>
      <c r="DL177">
        <f>DL$2*EXP(- DL$1 * ($B177*_c+'Input spectra'!$Q176))</f>
        <v>0</v>
      </c>
      <c r="DM177">
        <f>DM$2*EXP(- DM$1 * ($B177*_c+'Input spectra'!$Q176))</f>
        <v>0</v>
      </c>
      <c r="DN177">
        <f>DN$2*EXP(- DN$1 * ($B177*_c+'Input spectra'!$Q176))</f>
        <v>0</v>
      </c>
      <c r="DO177">
        <f>DO$2*EXP(- DO$1 * ($B177*_c+'Input spectra'!$Q176))</f>
        <v>0</v>
      </c>
      <c r="DP177">
        <f>DP$2*EXP(- DP$1 * ($B177*_c+'Input spectra'!$Q176))</f>
        <v>0</v>
      </c>
      <c r="DQ177">
        <f>DQ$2*EXP(- DQ$1 * ($B177*_c+'Input spectra'!$Q176))</f>
        <v>0</v>
      </c>
      <c r="DR177">
        <f>DR$2*EXP(- DR$1 * ($B177*_c+'Input spectra'!$Q176))</f>
        <v>0</v>
      </c>
      <c r="DS177">
        <f>DS$2*EXP(- DS$1 * ($B177*_c+'Input spectra'!$Q176))</f>
        <v>0</v>
      </c>
      <c r="DT177">
        <f>DT$2*EXP(- DT$1 * ($B177*_c+'Input spectra'!$Q176))</f>
        <v>0</v>
      </c>
      <c r="DU177">
        <f>DU$2*EXP(- DU$1 * ($B177*_c+'Input spectra'!$Q176))</f>
        <v>0</v>
      </c>
      <c r="DV177">
        <f>DV$2*EXP(- DV$1 * ($B177*_c+'Input spectra'!$Q176))</f>
        <v>0</v>
      </c>
      <c r="DW177">
        <f>DW$2*EXP(- DW$1 * ($B177*_c+'Input spectra'!$Q176))</f>
        <v>0</v>
      </c>
      <c r="DX177">
        <f>DX$2*EXP(- DX$1 * ($B177*_c+'Input spectra'!$Q176))</f>
        <v>0</v>
      </c>
      <c r="DY177">
        <f>DY$2*EXP(- DY$1 * ($B177*_c+'Input spectra'!$Q176))</f>
        <v>0</v>
      </c>
      <c r="DZ177">
        <f>DZ$2*EXP(- DZ$1 * ($B177*_c+'Input spectra'!$Q176))</f>
        <v>0</v>
      </c>
      <c r="EA177">
        <f>EA$2*EXP(- EA$1 * ($B177*_c+'Input spectra'!$Q176))</f>
        <v>0</v>
      </c>
      <c r="EB177">
        <f>EB$2*EXP(- EB$1 * ($B177*_c+'Input spectra'!$Q176))</f>
        <v>0</v>
      </c>
      <c r="EC177">
        <f>EC$2*EXP(- EC$1 * ($B177*_c+'Input spectra'!$Q176))</f>
        <v>0</v>
      </c>
      <c r="ED177">
        <f>ED$2*EXP(- ED$1 * ($B177*_c+'Input spectra'!$Q176))</f>
        <v>0</v>
      </c>
      <c r="EE177">
        <f>EE$2*EXP(- EE$1 * ($B177*_c+'Input spectra'!$Q176))</f>
        <v>0</v>
      </c>
      <c r="EF177">
        <f>EF$2*EXP(- EF$1 * ($B177*_c+'Input spectra'!$Q176))</f>
        <v>0</v>
      </c>
      <c r="EG177">
        <f>EG$2*EXP(- EG$1 * ($B177*_c+'Input spectra'!$Q176))</f>
        <v>0</v>
      </c>
      <c r="EH177">
        <f>EH$2*EXP(- EH$1 * ($B177*_c+'Input spectra'!$Q176))</f>
        <v>0</v>
      </c>
      <c r="EI177">
        <f>EI$2*EXP(- EI$1 * ($B177*_c+'Input spectra'!$Q176))</f>
        <v>0</v>
      </c>
      <c r="EJ177">
        <f>EJ$2*EXP(- EJ$1 * ($B177*_c+'Input spectra'!$Q176))</f>
        <v>0</v>
      </c>
      <c r="EK177">
        <f>EK$2*EXP(- EK$1 * ($B177*_c+'Input spectra'!$Q176))</f>
        <v>0</v>
      </c>
      <c r="EL177">
        <f>EL$2*EXP(- EL$1 * ($B177*_c+'Input spectra'!$Q176))</f>
        <v>0</v>
      </c>
      <c r="EM177">
        <f>EM$2*EXP(- EM$1 * ($B177*_c+'Input spectra'!$Q176))</f>
        <v>0</v>
      </c>
      <c r="EN177">
        <f>EN$2*EXP(- EN$1 * ($B177*_c+'Input spectra'!$Q176))</f>
        <v>0</v>
      </c>
      <c r="EO177">
        <f>EO$2*EXP(- EO$1 * ($B177*_c+'Input spectra'!$Q176))</f>
        <v>0</v>
      </c>
      <c r="EP177">
        <f>EP$2*EXP(- EP$1 * ($B177*_c+'Input spectra'!$Q176))</f>
        <v>0</v>
      </c>
      <c r="EQ177">
        <f>EQ$2*EXP(- EQ$1 * ($B177*_c+'Input spectra'!$Q176))</f>
        <v>0</v>
      </c>
      <c r="ER177">
        <f>ER$2*EXP(- ER$1 * ($B177*_c+'Input spectra'!$Q176))</f>
        <v>0</v>
      </c>
      <c r="ES177">
        <f>ES$2*EXP(- ES$1 * ($B177*_c+'Input spectra'!$Q176))</f>
        <v>0</v>
      </c>
      <c r="ET177">
        <f>ET$2*EXP(- ET$1 * ($B177*_c+'Input spectra'!$Q176))</f>
        <v>0</v>
      </c>
      <c r="EU177">
        <f>EU$2*EXP(- EU$1 * ($B177*_c+'Input spectra'!$Q176))</f>
        <v>0</v>
      </c>
      <c r="EV177">
        <f>EV$2*EXP(- EV$1 * ($B177*_c+'Input spectra'!$Q176))</f>
        <v>0</v>
      </c>
      <c r="EW177">
        <f>EW$2*EXP(- EW$1 * ($B177*_c+'Input spectra'!$Q176))</f>
        <v>0</v>
      </c>
      <c r="EY177">
        <f t="shared" si="2"/>
        <v>0.88455113492758108</v>
      </c>
      <c r="FB177">
        <f>(1-EXP(-(B177*_c+'Input spectra'!$Q176)*_t))/2</f>
        <v>1.0648956919681152E-2</v>
      </c>
      <c r="FC177">
        <f>LN(1-FB177)/(-(B177*_c+'Input spectra'!$Q176))</f>
        <v>0.24865452679472663</v>
      </c>
    </row>
    <row r="178" spans="1:159" x14ac:dyDescent="0.25">
      <c r="A178">
        <v>1155</v>
      </c>
      <c r="B178">
        <f>'Input spectra'!B177</f>
        <v>0</v>
      </c>
      <c r="C178">
        <f>C$2*EXP(- C$1 * ($B178*_c+'Input spectra'!$Q177))</f>
        <v>2.0653927966864227E-2</v>
      </c>
      <c r="D178">
        <f>D$2*EXP(- D$1 * ($B178*_c+'Input spectra'!$Q177))</f>
        <v>2.0415531662599767E-2</v>
      </c>
      <c r="E178">
        <f>E$2*EXP(- E$1 * ($B178*_c+'Input spectra'!$Q177))</f>
        <v>2.0178801014904869E-2</v>
      </c>
      <c r="F178">
        <f>F$2*EXP(- F$1 * ($B178*_c+'Input spectra'!$Q177))</f>
        <v>1.9943726118485459E-2</v>
      </c>
      <c r="G178">
        <f>G$2*EXP(- G$1 * ($B178*_c+'Input spectra'!$Q177))</f>
        <v>1.9710297122386106E-2</v>
      </c>
      <c r="H178">
        <f>H$2*EXP(- H$1 * ($B178*_c+'Input spectra'!$Q177))</f>
        <v>1.9478504229706085E-2</v>
      </c>
      <c r="I178">
        <f>I$2*EXP(- I$1 * ($B178*_c+'Input spectra'!$Q177))</f>
        <v>1.9248337697316847E-2</v>
      </c>
      <c r="J178">
        <f>J$2*EXP(- J$1 * ($B178*_c+'Input spectra'!$Q177))</f>
        <v>1.9019787835580931E-2</v>
      </c>
      <c r="K178">
        <f>K$2*EXP(- K$1 * ($B178*_c+'Input spectra'!$Q177))</f>
        <v>1.8792845008072306E-2</v>
      </c>
      <c r="L178">
        <f>L$2*EXP(- L$1 * ($B178*_c+'Input spectra'!$Q177))</f>
        <v>1.8567499631298109E-2</v>
      </c>
      <c r="M178">
        <f>M$2*EXP(- M$1 * ($B178*_c+'Input spectra'!$Q177))</f>
        <v>1.8343742174421817E-2</v>
      </c>
      <c r="N178">
        <f>N$2*EXP(- N$1 * ($B178*_c+'Input spectra'!$Q177))</f>
        <v>1.8121563158987788E-2</v>
      </c>
      <c r="O178">
        <f>O$2*EXP(- O$1 * ($B178*_c+'Input spectra'!$Q177))</f>
        <v>1.7900953158647228E-2</v>
      </c>
      <c r="P178">
        <f>P$2*EXP(- P$1 * ($B178*_c+'Input spectra'!$Q177))</f>
        <v>1.768190279888553E-2</v>
      </c>
      <c r="Q178">
        <f>Q$2*EXP(- Q$1 * ($B178*_c+'Input spectra'!$Q177))</f>
        <v>1.7464402756750971E-2</v>
      </c>
      <c r="R178">
        <f>R$2*EXP(- R$1 * ($B178*_c+'Input spectra'!$Q177))</f>
        <v>1.7248443760584858E-2</v>
      </c>
      <c r="S178">
        <f>S$2*EXP(- S$1 * ($B178*_c+'Input spectra'!$Q177))</f>
        <v>1.7034016589752933E-2</v>
      </c>
      <c r="T178">
        <f>T$2*EXP(- T$1 * ($B178*_c+'Input spectra'!$Q177))</f>
        <v>1.6821112074378228E-2</v>
      </c>
      <c r="U178">
        <f>U$2*EXP(- U$1 * ($B178*_c+'Input spectra'!$Q177))</f>
        <v>1.6609721095075237E-2</v>
      </c>
      <c r="V178">
        <f>V$2*EXP(- V$1 * ($B178*_c+'Input spectra'!$Q177))</f>
        <v>1.6399834582685419E-2</v>
      </c>
      <c r="W178">
        <f>W$2*EXP(- W$1 * ($B178*_c+'Input spectra'!$Q177))</f>
        <v>1.619144351801409E-2</v>
      </c>
      <c r="X178">
        <f>X$2*EXP(- X$1 * ($B178*_c+'Input spectra'!$Q177))</f>
        <v>1.5984538931568589E-2</v>
      </c>
      <c r="Y178">
        <f>Y$2*EXP(- Y$1 * ($B178*_c+'Input spectra'!$Q177))</f>
        <v>1.5779111903297824E-2</v>
      </c>
      <c r="Z178">
        <f>Z$2*EXP(- Z$1 * ($B178*_c+'Input spectra'!$Q177))</f>
        <v>1.5575153562333089E-2</v>
      </c>
      <c r="AA178">
        <f>AA$2*EXP(- AA$1 * ($B178*_c+'Input spectra'!$Q177))</f>
        <v>1.5372655086730247E-2</v>
      </c>
      <c r="AB178">
        <f>AB$2*EXP(- AB$1 * ($B178*_c+'Input spectra'!$Q177))</f>
        <v>1.5171607703213181E-2</v>
      </c>
      <c r="AC178">
        <f>AC$2*EXP(- AC$1 * ($B178*_c+'Input spectra'!$Q177))</f>
        <v>1.4972002686918546E-2</v>
      </c>
      <c r="AD178">
        <f>AD$2*EXP(- AD$1 * ($B178*_c+'Input spectra'!$Q177))</f>
        <v>1.4773831361141857E-2</v>
      </c>
      <c r="AE178">
        <f>AE$2*EXP(- AE$1 * ($B178*_c+'Input spectra'!$Q177))</f>
        <v>1.4577085097084811E-2</v>
      </c>
      <c r="AF178">
        <f>AF$2*EXP(- AF$1 * ($B178*_c+'Input spectra'!$Q177))</f>
        <v>1.4381755313603917E-2</v>
      </c>
      <c r="AG178">
        <f>AG$2*EXP(- AG$1 * ($B178*_c+'Input spectra'!$Q177))</f>
        <v>1.4187833476960413E-2</v>
      </c>
      <c r="AH178">
        <f>AH$2*EXP(- AH$1 * ($B178*_c+'Input spectra'!$Q177))</f>
        <v>1.3995311100571428E-2</v>
      </c>
      <c r="AI178">
        <f>AI$2*EXP(- AI$1 * ($B178*_c+'Input spectra'!$Q177))</f>
        <v>1.3804179744762423E-2</v>
      </c>
      <c r="AJ178">
        <f>AJ$2*EXP(- AJ$1 * ($B178*_c+'Input spectra'!$Q177))</f>
        <v>1.3614431016520866E-2</v>
      </c>
      <c r="AK178">
        <f>AK$2*EXP(- AK$1 * ($B178*_c+'Input spectra'!$Q177))</f>
        <v>1.3426056569251195E-2</v>
      </c>
      <c r="AL178">
        <f>AL$2*EXP(- AL$1 * ($B178*_c+'Input spectra'!$Q177))</f>
        <v>1.3239048102530997E-2</v>
      </c>
      <c r="AM178">
        <f>AM$2*EXP(- AM$1 * ($B178*_c+'Input spectra'!$Q177))</f>
        <v>1.3053397361868417E-2</v>
      </c>
      <c r="AN178">
        <f>AN$2*EXP(- AN$1 * ($B178*_c+'Input spectra'!$Q177))</f>
        <v>1.2869096138460828E-2</v>
      </c>
      <c r="AO178">
        <f>AO$2*EXP(- AO$1 * ($B178*_c+'Input spectra'!$Q177))</f>
        <v>1.268613626895471E-2</v>
      </c>
      <c r="AP178">
        <f>AP$2*EXP(- AP$1 * ($B178*_c+'Input spectra'!$Q177))</f>
        <v>1.2504509635206735E-2</v>
      </c>
      <c r="AQ178">
        <f>AQ$2*EXP(- AQ$1 * ($B178*_c+'Input spectra'!$Q177))</f>
        <v>1.2324208164046103E-2</v>
      </c>
      <c r="AR178">
        <f>AR$2*EXP(- AR$1 * ($B178*_c+'Input spectra'!$Q177))</f>
        <v>1.2145223827038046E-2</v>
      </c>
      <c r="AS178">
        <f>AS$2*EXP(- AS$1 * ($B178*_c+'Input spectra'!$Q177))</f>
        <v>1.196754864024854E-2</v>
      </c>
      <c r="AT178">
        <f>AT$2*EXP(- AT$1 * ($B178*_c+'Input spectra'!$Q177))</f>
        <v>1.179117466401026E-2</v>
      </c>
      <c r="AU178">
        <f>AU$2*EXP(- AU$1 * ($B178*_c+'Input spectra'!$Q177))</f>
        <v>1.1616094002689646E-2</v>
      </c>
      <c r="AV178">
        <f>AV$2*EXP(- AV$1 * ($B178*_c+'Input spectra'!$Q177))</f>
        <v>1.1442298804455216E-2</v>
      </c>
      <c r="AW178">
        <f>AW$2*EXP(- AW$1 * ($B178*_c+'Input spectra'!$Q177))</f>
        <v>1.0173193552468056E-2</v>
      </c>
      <c r="AX178">
        <f>AX$2*EXP(- AX$1 * ($B178*_c+'Input spectra'!$Q177))</f>
        <v>8.6942378400570799E-3</v>
      </c>
      <c r="AY178">
        <f>AY$2*EXP(- AY$1 * ($B178*_c+'Input spectra'!$Q177))</f>
        <v>7.8278191071285887E-3</v>
      </c>
      <c r="AZ178">
        <f>AZ$2*EXP(- AZ$1 * ($B178*_c+'Input spectra'!$Q177))</f>
        <v>7.1716953514867603E-3</v>
      </c>
      <c r="BA178">
        <f>BA$2*EXP(- BA$1 * ($B178*_c+'Input spectra'!$Q177))</f>
        <v>6.6356568291091132E-3</v>
      </c>
      <c r="BB178">
        <f>BB$2*EXP(- BB$1 * ($B178*_c+'Input spectra'!$Q177))</f>
        <v>6.1806120209688623E-3</v>
      </c>
      <c r="BC178">
        <f>BC$2*EXP(- BC$1 * ($B178*_c+'Input spectra'!$Q177))</f>
        <v>5.7851470450611944E-3</v>
      </c>
      <c r="BD178">
        <f>BD$2*EXP(- BD$1 * ($B178*_c+'Input spectra'!$Q177))</f>
        <v>5.4359159824558766E-3</v>
      </c>
      <c r="BE178">
        <f>BE$2*EXP(- BE$1 * ($B178*_c+'Input spectra'!$Q177))</f>
        <v>5.1238846939771236E-3</v>
      </c>
      <c r="BF178">
        <f>BF$2*EXP(- BF$1 * ($B178*_c+'Input spectra'!$Q177))</f>
        <v>4.8425756392971413E-3</v>
      </c>
      <c r="BG178">
        <f>BG$2*EXP(- BG$1 * ($B178*_c+'Input spectra'!$Q177))</f>
        <v>4.5871436741857586E-3</v>
      </c>
      <c r="BH178">
        <f>BH$2*EXP(- BH$1 * ($B178*_c+'Input spectra'!$Q177))</f>
        <v>4.3538455078700683E-3</v>
      </c>
      <c r="BI178">
        <f>BI$2*EXP(- BI$1 * ($B178*_c+'Input spectra'!$Q177))</f>
        <v>4.1397144707174044E-3</v>
      </c>
      <c r="BJ178">
        <f>BJ$2*EXP(- BJ$1 * ($B178*_c+'Input spectra'!$Q177))</f>
        <v>3.942350553831785E-3</v>
      </c>
      <c r="BK178">
        <f>BK$2*EXP(- BK$1 * ($B178*_c+'Input spectra'!$Q177))</f>
        <v>3.7597790704882337E-3</v>
      </c>
      <c r="BL178">
        <f>BL$2*EXP(- BL$1 * ($B178*_c+'Input spectra'!$Q177))</f>
        <v>3.590352164674277E-3</v>
      </c>
      <c r="BM178">
        <f>BM$2*EXP(- BM$1 * ($B178*_c+'Input spectra'!$Q177))</f>
        <v>3.4326781559738985E-3</v>
      </c>
      <c r="BN178">
        <f>BN$2*EXP(- BN$1 * ($B178*_c+'Input spectra'!$Q177))</f>
        <v>3.2855695855932899E-3</v>
      </c>
      <c r="BO178">
        <f>BO$2*EXP(- BO$1 * ($B178*_c+'Input spectra'!$Q177))</f>
        <v>3.1480041924659805E-3</v>
      </c>
      <c r="BP178">
        <f>BP$2*EXP(- BP$1 * ($B178*_c+'Input spectra'!$Q177))</f>
        <v>3.019095054568573E-3</v>
      </c>
      <c r="BQ178">
        <f>BQ$2*EXP(- BQ$1 * ($B178*_c+'Input spectra'!$Q177))</f>
        <v>2.8980673697329199E-3</v>
      </c>
      <c r="BR178">
        <f>BR$2*EXP(- BR$1 * ($B178*_c+'Input spectra'!$Q177))</f>
        <v>2.7842401394395666E-3</v>
      </c>
      <c r="BS178">
        <f>BS$2*EXP(- BS$1 * ($B178*_c+'Input spectra'!$Q177))</f>
        <v>2.6770115354539025E-3</v>
      </c>
      <c r="BT178">
        <f>BT$2*EXP(- BT$1 * ($B178*_c+'Input spectra'!$Q177))</f>
        <v>2.575847075224983E-3</v>
      </c>
      <c r="BU178">
        <f>BU$2*EXP(- BU$1 * ($B178*_c+'Input spectra'!$Q177))</f>
        <v>2.4802699689030188E-3</v>
      </c>
      <c r="BV178">
        <f>BV$2*EXP(- BV$1 * ($B178*_c+'Input spectra'!$Q177))</f>
        <v>2.3898531662087004E-3</v>
      </c>
      <c r="BW178">
        <f>BW$2*EXP(- BW$1 * ($B178*_c+'Input spectra'!$Q177))</f>
        <v>2.3042127488455098E-3</v>
      </c>
      <c r="BX178">
        <f>BX$2*EXP(- BX$1 * ($B178*_c+'Input spectra'!$Q177))</f>
        <v>2.2230023989000796E-3</v>
      </c>
      <c r="BY178">
        <f>BY$2*EXP(- BY$1 * ($B178*_c+'Input spectra'!$Q177))</f>
        <v>2.1459087357208959E-3</v>
      </c>
      <c r="BZ178">
        <f>BZ$2*EXP(- BZ$1 * ($B178*_c+'Input spectra'!$Q177))</f>
        <v>2.0726473597913087E-3</v>
      </c>
      <c r="CA178">
        <f>CA$2*EXP(- CA$1 * ($B178*_c+'Input spectra'!$Q177))</f>
        <v>2.0029594766727806E-3</v>
      </c>
      <c r="CB178">
        <f>CB$2*EXP(- CB$1 * ($B178*_c+'Input spectra'!$Q177))</f>
        <v>1.9366090003375227E-3</v>
      </c>
      <c r="CC178">
        <f>CC$2*EXP(- CC$1 * ($B178*_c+'Input spectra'!$Q177))</f>
        <v>1.8733800553453015E-3</v>
      </c>
      <c r="CD178">
        <f>CD$2*EXP(- CD$1 * ($B178*_c+'Input spectra'!$Q177))</f>
        <v>1.8130748129180961E-3</v>
      </c>
      <c r="CE178">
        <f>CE$2*EXP(- CE$1 * ($B178*_c+'Input spectra'!$Q177))</f>
        <v>1.7555116081591064E-3</v>
      </c>
      <c r="CF178">
        <f>CF$2*EXP(- CF$1 * ($B178*_c+'Input spectra'!$Q177))</f>
        <v>1.7005232952729489E-3</v>
      </c>
      <c r="CG178">
        <f>CG$2*EXP(- CG$1 * ($B178*_c+'Input spectra'!$Q177))</f>
        <v>1.6479558052779051E-3</v>
      </c>
      <c r="CH178">
        <f>CH$2*EXP(- CH$1 * ($B178*_c+'Input spectra'!$Q177))</f>
        <v>1.5976668768094883E-3</v>
      </c>
      <c r="CI178">
        <f>CI$2*EXP(- CI$1 * ($B178*_c+'Input spectra'!$Q177))</f>
        <v>1.549524935535891E-3</v>
      </c>
      <c r="CJ178">
        <f>CJ$2*EXP(- CJ$1 * ($B178*_c+'Input spectra'!$Q177))</f>
        <v>1.5034081016961325E-3</v>
      </c>
      <c r="CK178">
        <f>CK$2*EXP(- CK$1 * ($B178*_c+'Input spectra'!$Q177))</f>
        <v>1.4592033085267999E-3</v>
      </c>
      <c r="CL178">
        <f>CL$2*EXP(- CL$1 * ($B178*_c+'Input spectra'!$Q177))</f>
        <v>1.4168055170136506E-3</v>
      </c>
      <c r="CM178">
        <f>CM$2*EXP(- CM$1 * ($B178*_c+'Input spectra'!$Q177))</f>
        <v>1.3761170146069257E-3</v>
      </c>
      <c r="CN178">
        <f>CN$2*EXP(- CN$1 * ($B178*_c+'Input spectra'!$Q177))</f>
        <v>1.3370467873650943E-3</v>
      </c>
      <c r="CO178">
        <f>CO$2*EXP(- CO$1 * ($B178*_c+'Input spectra'!$Q177))</f>
        <v>1.2995099565127008E-3</v>
      </c>
      <c r="CP178">
        <f>CP$2*EXP(- CP$1 * ($B178*_c+'Input spectra'!$Q177))</f>
        <v>1.2634272716706715E-3</v>
      </c>
      <c r="CQ178">
        <f>CQ$2*EXP(- CQ$1 * ($B178*_c+'Input spectra'!$Q177))</f>
        <v>8.1355236215838644E-4</v>
      </c>
      <c r="CR178">
        <f>CR$2*EXP(- CR$1 * ($B178*_c+'Input spectra'!$Q177))</f>
        <v>5.2848728395225072E-4</v>
      </c>
      <c r="CS178">
        <f>CS$2*EXP(- CS$1 * ($B178*_c+'Input spectra'!$Q177))</f>
        <v>3.6604788896314766E-4</v>
      </c>
      <c r="CT178">
        <f>CT$2*EXP(- CT$1 * ($B178*_c+'Input spectra'!$Q177))</f>
        <v>2.546793377043139E-4</v>
      </c>
      <c r="CU178">
        <f>CU$2*EXP(- CU$1 * ($B178*_c+'Input spectra'!$Q177))</f>
        <v>1.7392056745262486E-4</v>
      </c>
      <c r="CV178">
        <f>CV$2*EXP(- CV$1 * ($B178*_c+'Input spectra'!$Q177))</f>
        <v>1.143423803050455E-4</v>
      </c>
      <c r="CW178">
        <f>CW$2*EXP(- CW$1 * ($B178*_c+'Input spectra'!$Q177))</f>
        <v>7.062385004017069E-5</v>
      </c>
      <c r="CX178">
        <f>CX$2*EXP(- CX$1 * ($B178*_c+'Input spectra'!$Q177))</f>
        <v>3.9387777281125607E-5</v>
      </c>
      <c r="CY178">
        <f>CY$2*EXP(- CY$1 * ($B178*_c+'Input spectra'!$Q177))</f>
        <v>1.8317382061828895E-5</v>
      </c>
      <c r="CZ178">
        <f>CZ$2*EXP(- CZ$1 * ($B178*_c+'Input spectra'!$Q177))</f>
        <v>5.7327714178818964E-6</v>
      </c>
      <c r="DA178">
        <f>DA$2*EXP(- DA$1 * ($B178*_c+'Input spectra'!$Q177))</f>
        <v>3.6420257125487682E-7</v>
      </c>
      <c r="DB178">
        <f>DB$2*EXP(- DB$1 * ($B178*_c+'Input spectra'!$Q177))</f>
        <v>0</v>
      </c>
      <c r="DC178">
        <f>DC$2*EXP(- DC$1 * ($B178*_c+'Input spectra'!$Q177))</f>
        <v>0</v>
      </c>
      <c r="DD178">
        <f>DD$2*EXP(- DD$1 * ($B178*_c+'Input spectra'!$Q177))</f>
        <v>0</v>
      </c>
      <c r="DE178">
        <f>DE$2*EXP(- DE$1 * ($B178*_c+'Input spectra'!$Q177))</f>
        <v>0</v>
      </c>
      <c r="DF178">
        <f>DF$2*EXP(- DF$1 * ($B178*_c+'Input spectra'!$Q177))</f>
        <v>0</v>
      </c>
      <c r="DG178">
        <f>DG$2*EXP(- DG$1 * ($B178*_c+'Input spectra'!$Q177))</f>
        <v>0</v>
      </c>
      <c r="DH178">
        <f>DH$2*EXP(- DH$1 * ($B178*_c+'Input spectra'!$Q177))</f>
        <v>0</v>
      </c>
      <c r="DI178">
        <f>DI$2*EXP(- DI$1 * ($B178*_c+'Input spectra'!$Q177))</f>
        <v>0</v>
      </c>
      <c r="DJ178">
        <f>DJ$2*EXP(- DJ$1 * ($B178*_c+'Input spectra'!$Q177))</f>
        <v>0</v>
      </c>
      <c r="DK178">
        <f>DK$2*EXP(- DK$1 * ($B178*_c+'Input spectra'!$Q177))</f>
        <v>0</v>
      </c>
      <c r="DL178">
        <f>DL$2*EXP(- DL$1 * ($B178*_c+'Input spectra'!$Q177))</f>
        <v>0</v>
      </c>
      <c r="DM178">
        <f>DM$2*EXP(- DM$1 * ($B178*_c+'Input spectra'!$Q177))</f>
        <v>0</v>
      </c>
      <c r="DN178">
        <f>DN$2*EXP(- DN$1 * ($B178*_c+'Input spectra'!$Q177))</f>
        <v>0</v>
      </c>
      <c r="DO178">
        <f>DO$2*EXP(- DO$1 * ($B178*_c+'Input spectra'!$Q177))</f>
        <v>0</v>
      </c>
      <c r="DP178">
        <f>DP$2*EXP(- DP$1 * ($B178*_c+'Input spectra'!$Q177))</f>
        <v>0</v>
      </c>
      <c r="DQ178">
        <f>DQ$2*EXP(- DQ$1 * ($B178*_c+'Input spectra'!$Q177))</f>
        <v>0</v>
      </c>
      <c r="DR178">
        <f>DR$2*EXP(- DR$1 * ($B178*_c+'Input spectra'!$Q177))</f>
        <v>0</v>
      </c>
      <c r="DS178">
        <f>DS$2*EXP(- DS$1 * ($B178*_c+'Input spectra'!$Q177))</f>
        <v>0</v>
      </c>
      <c r="DT178">
        <f>DT$2*EXP(- DT$1 * ($B178*_c+'Input spectra'!$Q177))</f>
        <v>0</v>
      </c>
      <c r="DU178">
        <f>DU$2*EXP(- DU$1 * ($B178*_c+'Input spectra'!$Q177))</f>
        <v>0</v>
      </c>
      <c r="DV178">
        <f>DV$2*EXP(- DV$1 * ($B178*_c+'Input spectra'!$Q177))</f>
        <v>0</v>
      </c>
      <c r="DW178">
        <f>DW$2*EXP(- DW$1 * ($B178*_c+'Input spectra'!$Q177))</f>
        <v>0</v>
      </c>
      <c r="DX178">
        <f>DX$2*EXP(- DX$1 * ($B178*_c+'Input spectra'!$Q177))</f>
        <v>0</v>
      </c>
      <c r="DY178">
        <f>DY$2*EXP(- DY$1 * ($B178*_c+'Input spectra'!$Q177))</f>
        <v>0</v>
      </c>
      <c r="DZ178">
        <f>DZ$2*EXP(- DZ$1 * ($B178*_c+'Input spectra'!$Q177))</f>
        <v>0</v>
      </c>
      <c r="EA178">
        <f>EA$2*EXP(- EA$1 * ($B178*_c+'Input spectra'!$Q177))</f>
        <v>0</v>
      </c>
      <c r="EB178">
        <f>EB$2*EXP(- EB$1 * ($B178*_c+'Input spectra'!$Q177))</f>
        <v>0</v>
      </c>
      <c r="EC178">
        <f>EC$2*EXP(- EC$1 * ($B178*_c+'Input spectra'!$Q177))</f>
        <v>0</v>
      </c>
      <c r="ED178">
        <f>ED$2*EXP(- ED$1 * ($B178*_c+'Input spectra'!$Q177))</f>
        <v>0</v>
      </c>
      <c r="EE178">
        <f>EE$2*EXP(- EE$1 * ($B178*_c+'Input spectra'!$Q177))</f>
        <v>0</v>
      </c>
      <c r="EF178">
        <f>EF$2*EXP(- EF$1 * ($B178*_c+'Input spectra'!$Q177))</f>
        <v>0</v>
      </c>
      <c r="EG178">
        <f>EG$2*EXP(- EG$1 * ($B178*_c+'Input spectra'!$Q177))</f>
        <v>0</v>
      </c>
      <c r="EH178">
        <f>EH$2*EXP(- EH$1 * ($B178*_c+'Input spectra'!$Q177))</f>
        <v>0</v>
      </c>
      <c r="EI178">
        <f>EI$2*EXP(- EI$1 * ($B178*_c+'Input spectra'!$Q177))</f>
        <v>0</v>
      </c>
      <c r="EJ178">
        <f>EJ$2*EXP(- EJ$1 * ($B178*_c+'Input spectra'!$Q177))</f>
        <v>0</v>
      </c>
      <c r="EK178">
        <f>EK$2*EXP(- EK$1 * ($B178*_c+'Input spectra'!$Q177))</f>
        <v>0</v>
      </c>
      <c r="EL178">
        <f>EL$2*EXP(- EL$1 * ($B178*_c+'Input spectra'!$Q177))</f>
        <v>0</v>
      </c>
      <c r="EM178">
        <f>EM$2*EXP(- EM$1 * ($B178*_c+'Input spectra'!$Q177))</f>
        <v>0</v>
      </c>
      <c r="EN178">
        <f>EN$2*EXP(- EN$1 * ($B178*_c+'Input spectra'!$Q177))</f>
        <v>0</v>
      </c>
      <c r="EO178">
        <f>EO$2*EXP(- EO$1 * ($B178*_c+'Input spectra'!$Q177))</f>
        <v>0</v>
      </c>
      <c r="EP178">
        <f>EP$2*EXP(- EP$1 * ($B178*_c+'Input spectra'!$Q177))</f>
        <v>0</v>
      </c>
      <c r="EQ178">
        <f>EQ$2*EXP(- EQ$1 * ($B178*_c+'Input spectra'!$Q177))</f>
        <v>0</v>
      </c>
      <c r="ER178">
        <f>ER$2*EXP(- ER$1 * ($B178*_c+'Input spectra'!$Q177))</f>
        <v>0</v>
      </c>
      <c r="ES178">
        <f>ES$2*EXP(- ES$1 * ($B178*_c+'Input spectra'!$Q177))</f>
        <v>0</v>
      </c>
      <c r="ET178">
        <f>ET$2*EXP(- ET$1 * ($B178*_c+'Input spectra'!$Q177))</f>
        <v>0</v>
      </c>
      <c r="EU178">
        <f>EU$2*EXP(- EU$1 * ($B178*_c+'Input spectra'!$Q177))</f>
        <v>0</v>
      </c>
      <c r="EV178">
        <f>EV$2*EXP(- EV$1 * ($B178*_c+'Input spectra'!$Q177))</f>
        <v>0</v>
      </c>
      <c r="EW178">
        <f>EW$2*EXP(- EW$1 * ($B178*_c+'Input spectra'!$Q177))</f>
        <v>0</v>
      </c>
      <c r="EY178">
        <f t="shared" si="2"/>
        <v>0.88467919373709569</v>
      </c>
      <c r="FB178">
        <f>(1-EXP(-(B178*_c+'Input spectra'!$Q177)*_t))/2</f>
        <v>1.0636107043624277E-2</v>
      </c>
      <c r="FC178">
        <f>LN(1-FB178)/(-(B178*_c+'Input spectra'!$Q177))</f>
        <v>0.2486561678666207</v>
      </c>
    </row>
    <row r="179" spans="1:159" x14ac:dyDescent="0.25">
      <c r="A179">
        <v>1160</v>
      </c>
      <c r="B179">
        <f>'Input spectra'!B178</f>
        <v>0</v>
      </c>
      <c r="C179">
        <f>C$2*EXP(- C$1 * ($B179*_c+'Input spectra'!$Q178))</f>
        <v>2.0653927966864227E-2</v>
      </c>
      <c r="D179">
        <f>D$2*EXP(- D$1 * ($B179*_c+'Input spectra'!$Q178))</f>
        <v>2.0415638879821337E-2</v>
      </c>
      <c r="E179">
        <f>E$2*EXP(- E$1 * ($B179*_c+'Input spectra'!$Q178))</f>
        <v>2.0179012963405286E-2</v>
      </c>
      <c r="F179">
        <f>F$2*EXP(- F$1 * ($B179*_c+'Input spectra'!$Q178))</f>
        <v>1.9944040338389316E-2</v>
      </c>
      <c r="G179">
        <f>G$2*EXP(- G$1 * ($B179*_c+'Input spectra'!$Q178))</f>
        <v>1.9710711179678646E-2</v>
      </c>
      <c r="H179">
        <f>H$2*EXP(- H$1 * ($B179*_c+'Input spectra'!$Q178))</f>
        <v>1.9479015716027948E-2</v>
      </c>
      <c r="I179">
        <f>I$2*EXP(- I$1 * ($B179*_c+'Input spectra'!$Q178))</f>
        <v>1.9248944229760236E-2</v>
      </c>
      <c r="J179">
        <f>J$2*EXP(- J$1 * ($B179*_c+'Input spectra'!$Q178))</f>
        <v>1.9020487056487154E-2</v>
      </c>
      <c r="K179">
        <f>K$2*EXP(- K$1 * ($B179*_c+'Input spectra'!$Q178))</f>
        <v>1.8793634584830736E-2</v>
      </c>
      <c r="L179">
        <f>L$2*EXP(- L$1 * ($B179*_c+'Input spectra'!$Q178))</f>
        <v>1.8568377256146514E-2</v>
      </c>
      <c r="M179">
        <f>M$2*EXP(- M$1 * ($B179*_c+'Input spectra'!$Q178))</f>
        <v>1.8344705564248054E-2</v>
      </c>
      <c r="N179">
        <f>N$2*EXP(- N$1 * ($B179*_c+'Input spectra'!$Q178))</f>
        <v>1.8122610055132861E-2</v>
      </c>
      <c r="O179">
        <f>O$2*EXP(- O$1 * ($B179*_c+'Input spectra'!$Q178))</f>
        <v>1.7902081326709732E-2</v>
      </c>
      <c r="P179">
        <f>P$2*EXP(- P$1 * ($B179*_c+'Input spectra'!$Q178))</f>
        <v>1.7683110028527398E-2</v>
      </c>
      <c r="Q179">
        <f>Q$2*EXP(- Q$1 * ($B179*_c+'Input spectra'!$Q178))</f>
        <v>1.7465686861504598E-2</v>
      </c>
      <c r="R179">
        <f>R$2*EXP(- R$1 * ($B179*_c+'Input spectra'!$Q178))</f>
        <v>1.7249802577661517E-2</v>
      </c>
      <c r="S179">
        <f>S$2*EXP(- S$1 * ($B179*_c+'Input spectra'!$Q178))</f>
        <v>1.7035447979852559E-2</v>
      </c>
      <c r="T179">
        <f>T$2*EXP(- T$1 * ($B179*_c+'Input spectra'!$Q178))</f>
        <v>1.6822613921500473E-2</v>
      </c>
      <c r="U179">
        <f>U$2*EXP(- U$1 * ($B179*_c+'Input spectra'!$Q178))</f>
        <v>1.6611291306331846E-2</v>
      </c>
      <c r="V179">
        <f>V$2*EXP(- V$1 * ($B179*_c+'Input spectra'!$Q178))</f>
        <v>1.6401471088113927E-2</v>
      </c>
      <c r="W179">
        <f>W$2*EXP(- W$1 * ($B179*_c+'Input spectra'!$Q178))</f>
        <v>1.619314427039276E-2</v>
      </c>
      <c r="X179">
        <f>X$2*EXP(- X$1 * ($B179*_c+'Input spectra'!$Q178))</f>
        <v>1.5986301906232674E-2</v>
      </c>
      <c r="Y179">
        <f>Y$2*EXP(- Y$1 * ($B179*_c+'Input spectra'!$Q178))</f>
        <v>1.5780935097957072E-2</v>
      </c>
      <c r="Z179">
        <f>Z$2*EXP(- Z$1 * ($B179*_c+'Input spectra'!$Q178))</f>
        <v>1.5577034996890535E-2</v>
      </c>
      <c r="AA179">
        <f>AA$2*EXP(- AA$1 * ($B179*_c+'Input spectra'!$Q178))</f>
        <v>1.5374592803102247E-2</v>
      </c>
      <c r="AB179">
        <f>AB$2*EXP(- AB$1 * ($B179*_c+'Input spectra'!$Q178))</f>
        <v>1.5173599765150696E-2</v>
      </c>
      <c r="AC179">
        <f>AC$2*EXP(- AC$1 * ($B179*_c+'Input spectra'!$Q178))</f>
        <v>1.4974047179829681E-2</v>
      </c>
      <c r="AD179">
        <f>AD$2*EXP(- AD$1 * ($B179*_c+'Input spectra'!$Q178))</f>
        <v>1.4775926391915609E-2</v>
      </c>
      <c r="AE179">
        <f>AE$2*EXP(- AE$1 * ($B179*_c+'Input spectra'!$Q178))</f>
        <v>1.4579228793916064E-2</v>
      </c>
      <c r="AF179">
        <f>AF$2*EXP(- AF$1 * ($B179*_c+'Input spectra'!$Q178))</f>
        <v>1.4383945825819641E-2</v>
      </c>
      <c r="AG179">
        <f>AG$2*EXP(- AG$1 * ($B179*_c+'Input spectra'!$Q178))</f>
        <v>1.4190068974847082E-2</v>
      </c>
      <c r="AH179">
        <f>AH$2*EXP(- AH$1 * ($B179*_c+'Input spectra'!$Q178))</f>
        <v>1.3997589775203633E-2</v>
      </c>
      <c r="AI179">
        <f>AI$2*EXP(- AI$1 * ($B179*_c+'Input spectra'!$Q178))</f>
        <v>1.3806499807832681E-2</v>
      </c>
      <c r="AJ179">
        <f>AJ$2*EXP(- AJ$1 * ($B179*_c+'Input spectra'!$Q178))</f>
        <v>1.3616790700170623E-2</v>
      </c>
      <c r="AK179">
        <f>AK$2*EXP(- AK$1 * ($B179*_c+'Input spectra'!$Q178))</f>
        <v>1.3428454125902994E-2</v>
      </c>
      <c r="AL179">
        <f>AL$2*EXP(- AL$1 * ($B179*_c+'Input spectra'!$Q178))</f>
        <v>1.3241481804721832E-2</v>
      </c>
      <c r="AM179">
        <f>AM$2*EXP(- AM$1 * ($B179*_c+'Input spectra'!$Q178))</f>
        <v>1.3055865502084244E-2</v>
      </c>
      <c r="AN179">
        <f>AN$2*EXP(- AN$1 * ($B179*_c+'Input spectra'!$Q178))</f>
        <v>1.2871597028972238E-2</v>
      </c>
      <c r="AO179">
        <f>AO$2*EXP(- AO$1 * ($B179*_c+'Input spectra'!$Q178))</f>
        <v>1.2688668241653744E-2</v>
      </c>
      <c r="AP179">
        <f>AP$2*EXP(- AP$1 * ($B179*_c+'Input spectra'!$Q178))</f>
        <v>1.2507071041444851E-2</v>
      </c>
      <c r="AQ179">
        <f>AQ$2*EXP(- AQ$1 * ($B179*_c+'Input spectra'!$Q178))</f>
        <v>1.2326797374473267E-2</v>
      </c>
      <c r="AR179">
        <f>AR$2*EXP(- AR$1 * ($B179*_c+'Input spectra'!$Q178))</f>
        <v>1.2147839231442971E-2</v>
      </c>
      <c r="AS179">
        <f>AS$2*EXP(- AS$1 * ($B179*_c+'Input spectra'!$Q178))</f>
        <v>1.1970188647400017E-2</v>
      </c>
      <c r="AT179">
        <f>AT$2*EXP(- AT$1 * ($B179*_c+'Input spectra'!$Q178))</f>
        <v>1.1793837701499627E-2</v>
      </c>
      <c r="AU179">
        <f>AU$2*EXP(- AU$1 * ($B179*_c+'Input spectra'!$Q178))</f>
        <v>1.161877851677435E-2</v>
      </c>
      <c r="AV179">
        <f>AV$2*EXP(- AV$1 * ($B179*_c+'Input spectra'!$Q178))</f>
        <v>1.1445003259903485E-2</v>
      </c>
      <c r="AW179">
        <f>AW$2*EXP(- AW$1 * ($B179*_c+'Input spectra'!$Q178))</f>
        <v>1.0175651487007643E-2</v>
      </c>
      <c r="AX179">
        <f>AX$2*EXP(- AX$1 * ($B179*_c+'Input spectra'!$Q178))</f>
        <v>8.6963841166459548E-3</v>
      </c>
      <c r="AY179">
        <f>AY$2*EXP(- AY$1 * ($B179*_c+'Input spectra'!$Q178))</f>
        <v>7.8297926177708383E-3</v>
      </c>
      <c r="AZ179">
        <f>AZ$2*EXP(- AZ$1 * ($B179*_c+'Input spectra'!$Q178))</f>
        <v>7.1735411169162573E-3</v>
      </c>
      <c r="BA179">
        <f>BA$2*EXP(- BA$1 * ($B179*_c+'Input spectra'!$Q178))</f>
        <v>6.6373994931002954E-3</v>
      </c>
      <c r="BB179">
        <f>BB$2*EXP(- BB$1 * ($B179*_c+'Input spectra'!$Q178))</f>
        <v>6.1822676480974281E-3</v>
      </c>
      <c r="BC179">
        <f>BC$2*EXP(- BC$1 * ($B179*_c+'Input spectra'!$Q178))</f>
        <v>5.7867271275568464E-3</v>
      </c>
      <c r="BD179">
        <f>BD$2*EXP(- BD$1 * ($B179*_c+'Input spectra'!$Q178))</f>
        <v>5.4374292362163517E-3</v>
      </c>
      <c r="BE179">
        <f>BE$2*EXP(- BE$1 * ($B179*_c+'Input spectra'!$Q178))</f>
        <v>5.1253380011090982E-3</v>
      </c>
      <c r="BF179">
        <f>BF$2*EXP(- BF$1 * ($B179*_c+'Input spectra'!$Q178))</f>
        <v>4.8439745968583622E-3</v>
      </c>
      <c r="BG179">
        <f>BG$2*EXP(- BG$1 * ($B179*_c+'Input spectra'!$Q178))</f>
        <v>4.5884929382318225E-3</v>
      </c>
      <c r="BH179">
        <f>BH$2*EXP(- BH$1 * ($B179*_c+'Input spectra'!$Q178))</f>
        <v>4.3551490215355884E-3</v>
      </c>
      <c r="BI179">
        <f>BI$2*EXP(- BI$1 * ($B179*_c+'Input spectra'!$Q178))</f>
        <v>4.1409756221567505E-3</v>
      </c>
      <c r="BJ179">
        <f>BJ$2*EXP(- BJ$1 * ($B179*_c+'Input spectra'!$Q178))</f>
        <v>3.9435722894912914E-3</v>
      </c>
      <c r="BK179">
        <f>BK$2*EXP(- BK$1 * ($B179*_c+'Input spectra'!$Q178))</f>
        <v>3.7609639787186361E-3</v>
      </c>
      <c r="BL179">
        <f>BL$2*EXP(- BL$1 * ($B179*_c+'Input spectra'!$Q178))</f>
        <v>3.5915025389570668E-3</v>
      </c>
      <c r="BM179">
        <f>BM$2*EXP(- BM$1 * ($B179*_c+'Input spectra'!$Q178))</f>
        <v>3.4337960437224604E-3</v>
      </c>
      <c r="BN179">
        <f>BN$2*EXP(- BN$1 * ($B179*_c+'Input spectra'!$Q178))</f>
        <v>3.2866568264903265E-3</v>
      </c>
      <c r="BO179">
        <f>BO$2*EXP(- BO$1 * ($B179*_c+'Input spectra'!$Q178))</f>
        <v>3.1490624490463702E-3</v>
      </c>
      <c r="BP179">
        <f>BP$2*EXP(- BP$1 * ($B179*_c+'Input spectra'!$Q178))</f>
        <v>3.0201258369468593E-3</v>
      </c>
      <c r="BQ179">
        <f>BQ$2*EXP(- BQ$1 * ($B179*_c+'Input spectra'!$Q178))</f>
        <v>2.8990720558360614E-3</v>
      </c>
      <c r="BR179">
        <f>BR$2*EXP(- BR$1 * ($B179*_c+'Input spectra'!$Q178))</f>
        <v>2.785219991738606E-3</v>
      </c>
      <c r="BS179">
        <f>BS$2*EXP(- BS$1 * ($B179*_c+'Input spectra'!$Q178))</f>
        <v>2.677967714932681E-3</v>
      </c>
      <c r="BT179">
        <f>BT$2*EXP(- BT$1 * ($B179*_c+'Input spectra'!$Q178))</f>
        <v>2.5767806531426705E-3</v>
      </c>
      <c r="BU179">
        <f>BU$2*EXP(- BU$1 * ($B179*_c+'Input spectra'!$Q178))</f>
        <v>2.481181936776235E-3</v>
      </c>
      <c r="BV179">
        <f>BV$2*EXP(- BV$1 * ($B179*_c+'Input spectra'!$Q178))</f>
        <v>2.3907444443429229E-3</v>
      </c>
      <c r="BW179">
        <f>BW$2*EXP(- BW$1 * ($B179*_c+'Input spectra'!$Q178))</f>
        <v>2.3050841936739703E-3</v>
      </c>
      <c r="BX179">
        <f>BX$2*EXP(- BX$1 * ($B179*_c+'Input spectra'!$Q178))</f>
        <v>2.2238548093344687E-3</v>
      </c>
      <c r="BY179">
        <f>BY$2*EXP(- BY$1 * ($B179*_c+'Input spectra'!$Q178))</f>
        <v>2.1467428586771074E-3</v>
      </c>
      <c r="BZ179">
        <f>BZ$2*EXP(- BZ$1 * ($B179*_c+'Input spectra'!$Q178))</f>
        <v>2.0734638950217683E-3</v>
      </c>
      <c r="CA179">
        <f>CA$2*EXP(- CA$1 * ($B179*_c+'Input spectra'!$Q178))</f>
        <v>2.0037590810122359E-3</v>
      </c>
      <c r="CB179">
        <f>CB$2*EXP(- CB$1 * ($B179*_c+'Input spectra'!$Q178))</f>
        <v>1.9373922914497793E-3</v>
      </c>
      <c r="CC179">
        <f>CC$2*EXP(- CC$1 * ($B179*_c+'Input spectra'!$Q178))</f>
        <v>1.8741476150430161E-3</v>
      </c>
      <c r="CD179">
        <f>CD$2*EXP(- CD$1 * ($B179*_c+'Input spectra'!$Q178))</f>
        <v>1.8138271901154562E-3</v>
      </c>
      <c r="CE179">
        <f>CE$2*EXP(- CE$1 * ($B179*_c+'Input spectra'!$Q178))</f>
        <v>1.7562493215073332E-3</v>
      </c>
      <c r="CF179">
        <f>CF$2*EXP(- CF$1 * ($B179*_c+'Input spectra'!$Q178))</f>
        <v>1.7012468355205482E-3</v>
      </c>
      <c r="CG179">
        <f>CG$2*EXP(- CG$1 * ($B179*_c+'Input spectra'!$Q178))</f>
        <v>1.6486656373910344E-3</v>
      </c>
      <c r="CH179">
        <f>CH$2*EXP(- CH$1 * ($B179*_c+'Input spectra'!$Q178))</f>
        <v>1.5983634418824558E-3</v>
      </c>
      <c r="CI179">
        <f>CI$2*EXP(- CI$1 * ($B179*_c+'Input spectra'!$Q178))</f>
        <v>1.5502086525173472E-3</v>
      </c>
      <c r="CJ179">
        <f>CJ$2*EXP(- CJ$1 * ($B179*_c+'Input spectra'!$Q178))</f>
        <v>1.5040793689528448E-3</v>
      </c>
      <c r="CK179">
        <f>CK$2*EXP(- CK$1 * ($B179*_c+'Input spectra'!$Q178))</f>
        <v>1.4598625052638186E-3</v>
      </c>
      <c r="CL179">
        <f>CL$2*EXP(- CL$1 * ($B179*_c+'Input spectra'!$Q178))</f>
        <v>1.4174530045671036E-3</v>
      </c>
      <c r="CM179">
        <f>CM$2*EXP(- CM$1 * ($B179*_c+'Input spectra'!$Q178))</f>
        <v>1.3767531376234978E-3</v>
      </c>
      <c r="CN179">
        <f>CN$2*EXP(- CN$1 * ($B179*_c+'Input spectra'!$Q178))</f>
        <v>1.3376718748804232E-3</v>
      </c>
      <c r="CO179">
        <f>CO$2*EXP(- CO$1 * ($B179*_c+'Input spectra'!$Q178))</f>
        <v>1.3001243229393449E-3</v>
      </c>
      <c r="CP179">
        <f>CP$2*EXP(- CP$1 * ($B179*_c+'Input spectra'!$Q178))</f>
        <v>1.264031217704985E-3</v>
      </c>
      <c r="CQ179">
        <f>CQ$2*EXP(- CQ$1 * ($B179*_c+'Input spectra'!$Q178))</f>
        <v>8.1394553270175212E-4</v>
      </c>
      <c r="CR179">
        <f>CR$2*EXP(- CR$1 * ($B179*_c+'Input spectra'!$Q178))</f>
        <v>5.2874546613380599E-4</v>
      </c>
      <c r="CS179">
        <f>CS$2*EXP(- CS$1 * ($B179*_c+'Input spectra'!$Q178))</f>
        <v>3.6622863786863196E-4</v>
      </c>
      <c r="CT179">
        <f>CT$2*EXP(- CT$1 * ($B179*_c+'Input spectra'!$Q178))</f>
        <v>2.548064326774137E-4</v>
      </c>
      <c r="CU179">
        <f>CU$2*EXP(- CU$1 * ($B179*_c+'Input spectra'!$Q178))</f>
        <v>1.7400827447633304E-4</v>
      </c>
      <c r="CV179">
        <f>CV$2*EXP(- CV$1 * ($B179*_c+'Input spectra'!$Q178))</f>
        <v>1.1440064323227426E-4</v>
      </c>
      <c r="CW179">
        <f>CW$2*EXP(- CW$1 * ($B179*_c+'Input spectra'!$Q178))</f>
        <v>7.066020736689139E-5</v>
      </c>
      <c r="CX179">
        <f>CX$2*EXP(- CX$1 * ($B179*_c+'Input spectra'!$Q178))</f>
        <v>3.940826116412538E-5</v>
      </c>
      <c r="CY179">
        <f>CY$2*EXP(- CY$1 * ($B179*_c+'Input spectra'!$Q178))</f>
        <v>1.8327004389964557E-5</v>
      </c>
      <c r="CZ179">
        <f>CZ$2*EXP(- CZ$1 * ($B179*_c+'Input spectra'!$Q178))</f>
        <v>5.7358130304829708E-6</v>
      </c>
      <c r="DA179">
        <f>DA$2*EXP(- DA$1 * ($B179*_c+'Input spectra'!$Q178))</f>
        <v>3.6439771840766043E-7</v>
      </c>
      <c r="DB179">
        <f>DB$2*EXP(- DB$1 * ($B179*_c+'Input spectra'!$Q178))</f>
        <v>0</v>
      </c>
      <c r="DC179">
        <f>DC$2*EXP(- DC$1 * ($B179*_c+'Input spectra'!$Q178))</f>
        <v>0</v>
      </c>
      <c r="DD179">
        <f>DD$2*EXP(- DD$1 * ($B179*_c+'Input spectra'!$Q178))</f>
        <v>0</v>
      </c>
      <c r="DE179">
        <f>DE$2*EXP(- DE$1 * ($B179*_c+'Input spectra'!$Q178))</f>
        <v>0</v>
      </c>
      <c r="DF179">
        <f>DF$2*EXP(- DF$1 * ($B179*_c+'Input spectra'!$Q178))</f>
        <v>0</v>
      </c>
      <c r="DG179">
        <f>DG$2*EXP(- DG$1 * ($B179*_c+'Input spectra'!$Q178))</f>
        <v>0</v>
      </c>
      <c r="DH179">
        <f>DH$2*EXP(- DH$1 * ($B179*_c+'Input spectra'!$Q178))</f>
        <v>0</v>
      </c>
      <c r="DI179">
        <f>DI$2*EXP(- DI$1 * ($B179*_c+'Input spectra'!$Q178))</f>
        <v>0</v>
      </c>
      <c r="DJ179">
        <f>DJ$2*EXP(- DJ$1 * ($B179*_c+'Input spectra'!$Q178))</f>
        <v>0</v>
      </c>
      <c r="DK179">
        <f>DK$2*EXP(- DK$1 * ($B179*_c+'Input spectra'!$Q178))</f>
        <v>0</v>
      </c>
      <c r="DL179">
        <f>DL$2*EXP(- DL$1 * ($B179*_c+'Input spectra'!$Q178))</f>
        <v>0</v>
      </c>
      <c r="DM179">
        <f>DM$2*EXP(- DM$1 * ($B179*_c+'Input spectra'!$Q178))</f>
        <v>0</v>
      </c>
      <c r="DN179">
        <f>DN$2*EXP(- DN$1 * ($B179*_c+'Input spectra'!$Q178))</f>
        <v>0</v>
      </c>
      <c r="DO179">
        <f>DO$2*EXP(- DO$1 * ($B179*_c+'Input spectra'!$Q178))</f>
        <v>0</v>
      </c>
      <c r="DP179">
        <f>DP$2*EXP(- DP$1 * ($B179*_c+'Input spectra'!$Q178))</f>
        <v>0</v>
      </c>
      <c r="DQ179">
        <f>DQ$2*EXP(- DQ$1 * ($B179*_c+'Input spectra'!$Q178))</f>
        <v>0</v>
      </c>
      <c r="DR179">
        <f>DR$2*EXP(- DR$1 * ($B179*_c+'Input spectra'!$Q178))</f>
        <v>0</v>
      </c>
      <c r="DS179">
        <f>DS$2*EXP(- DS$1 * ($B179*_c+'Input spectra'!$Q178))</f>
        <v>0</v>
      </c>
      <c r="DT179">
        <f>DT$2*EXP(- DT$1 * ($B179*_c+'Input spectra'!$Q178))</f>
        <v>0</v>
      </c>
      <c r="DU179">
        <f>DU$2*EXP(- DU$1 * ($B179*_c+'Input spectra'!$Q178))</f>
        <v>0</v>
      </c>
      <c r="DV179">
        <f>DV$2*EXP(- DV$1 * ($B179*_c+'Input spectra'!$Q178))</f>
        <v>0</v>
      </c>
      <c r="DW179">
        <f>DW$2*EXP(- DW$1 * ($B179*_c+'Input spectra'!$Q178))</f>
        <v>0</v>
      </c>
      <c r="DX179">
        <f>DX$2*EXP(- DX$1 * ($B179*_c+'Input spectra'!$Q178))</f>
        <v>0</v>
      </c>
      <c r="DY179">
        <f>DY$2*EXP(- DY$1 * ($B179*_c+'Input spectra'!$Q178))</f>
        <v>0</v>
      </c>
      <c r="DZ179">
        <f>DZ$2*EXP(- DZ$1 * ($B179*_c+'Input spectra'!$Q178))</f>
        <v>0</v>
      </c>
      <c r="EA179">
        <f>EA$2*EXP(- EA$1 * ($B179*_c+'Input spectra'!$Q178))</f>
        <v>0</v>
      </c>
      <c r="EB179">
        <f>EB$2*EXP(- EB$1 * ($B179*_c+'Input spectra'!$Q178))</f>
        <v>0</v>
      </c>
      <c r="EC179">
        <f>EC$2*EXP(- EC$1 * ($B179*_c+'Input spectra'!$Q178))</f>
        <v>0</v>
      </c>
      <c r="ED179">
        <f>ED$2*EXP(- ED$1 * ($B179*_c+'Input spectra'!$Q178))</f>
        <v>0</v>
      </c>
      <c r="EE179">
        <f>EE$2*EXP(- EE$1 * ($B179*_c+'Input spectra'!$Q178))</f>
        <v>0</v>
      </c>
      <c r="EF179">
        <f>EF$2*EXP(- EF$1 * ($B179*_c+'Input spectra'!$Q178))</f>
        <v>0</v>
      </c>
      <c r="EG179">
        <f>EG$2*EXP(- EG$1 * ($B179*_c+'Input spectra'!$Q178))</f>
        <v>0</v>
      </c>
      <c r="EH179">
        <f>EH$2*EXP(- EH$1 * ($B179*_c+'Input spectra'!$Q178))</f>
        <v>0</v>
      </c>
      <c r="EI179">
        <f>EI$2*EXP(- EI$1 * ($B179*_c+'Input spectra'!$Q178))</f>
        <v>0</v>
      </c>
      <c r="EJ179">
        <f>EJ$2*EXP(- EJ$1 * ($B179*_c+'Input spectra'!$Q178))</f>
        <v>0</v>
      </c>
      <c r="EK179">
        <f>EK$2*EXP(- EK$1 * ($B179*_c+'Input spectra'!$Q178))</f>
        <v>0</v>
      </c>
      <c r="EL179">
        <f>EL$2*EXP(- EL$1 * ($B179*_c+'Input spectra'!$Q178))</f>
        <v>0</v>
      </c>
      <c r="EM179">
        <f>EM$2*EXP(- EM$1 * ($B179*_c+'Input spectra'!$Q178))</f>
        <v>0</v>
      </c>
      <c r="EN179">
        <f>EN$2*EXP(- EN$1 * ($B179*_c+'Input spectra'!$Q178))</f>
        <v>0</v>
      </c>
      <c r="EO179">
        <f>EO$2*EXP(- EO$1 * ($B179*_c+'Input spectra'!$Q178))</f>
        <v>0</v>
      </c>
      <c r="EP179">
        <f>EP$2*EXP(- EP$1 * ($B179*_c+'Input spectra'!$Q178))</f>
        <v>0</v>
      </c>
      <c r="EQ179">
        <f>EQ$2*EXP(- EQ$1 * ($B179*_c+'Input spectra'!$Q178))</f>
        <v>0</v>
      </c>
      <c r="ER179">
        <f>ER$2*EXP(- ER$1 * ($B179*_c+'Input spectra'!$Q178))</f>
        <v>0</v>
      </c>
      <c r="ES179">
        <f>ES$2*EXP(- ES$1 * ($B179*_c+'Input spectra'!$Q178))</f>
        <v>0</v>
      </c>
      <c r="ET179">
        <f>ET$2*EXP(- ET$1 * ($B179*_c+'Input spectra'!$Q178))</f>
        <v>0</v>
      </c>
      <c r="EU179">
        <f>EU$2*EXP(- EU$1 * ($B179*_c+'Input spectra'!$Q178))</f>
        <v>0</v>
      </c>
      <c r="EV179">
        <f>EV$2*EXP(- EV$1 * ($B179*_c+'Input spectra'!$Q178))</f>
        <v>0</v>
      </c>
      <c r="EW179">
        <f>EW$2*EXP(- EW$1 * ($B179*_c+'Input spectra'!$Q178))</f>
        <v>0</v>
      </c>
      <c r="EY179">
        <f t="shared" si="2"/>
        <v>0.88480728135571329</v>
      </c>
      <c r="FB179">
        <f>(1-EXP(-(B179*_c+'Input spectra'!$Q178)*_t))/2</f>
        <v>1.0623256830142314E-2</v>
      </c>
      <c r="FC179">
        <f>LN(1-FB179)/(-(B179*_c+'Input spectra'!$Q178))</f>
        <v>0.24865780893874628</v>
      </c>
    </row>
    <row r="180" spans="1:159" x14ac:dyDescent="0.25">
      <c r="A180">
        <v>1165</v>
      </c>
      <c r="B180">
        <f>'Input spectra'!B179</f>
        <v>0</v>
      </c>
      <c r="C180">
        <f>C$2*EXP(- C$1 * ($B180*_c+'Input spectra'!$Q179))</f>
        <v>2.0653927966864227E-2</v>
      </c>
      <c r="D180">
        <f>D$2*EXP(- D$1 * ($B180*_c+'Input spectra'!$Q179))</f>
        <v>2.0415746097605984E-2</v>
      </c>
      <c r="E180">
        <f>E$2*EXP(- E$1 * ($B180*_c+'Input spectra'!$Q179))</f>
        <v>2.0179224914131908E-2</v>
      </c>
      <c r="F180">
        <f>F$2*EXP(- F$1 * ($B180*_c+'Input spectra'!$Q179))</f>
        <v>1.994435456324381E-2</v>
      </c>
      <c r="G180">
        <f>G$2*EXP(- G$1 * ($B180*_c+'Input spectra'!$Q179))</f>
        <v>1.9711125245669352E-2</v>
      </c>
      <c r="H180">
        <f>H$2*EXP(- H$1 * ($B180*_c+'Input spectra'!$Q179))</f>
        <v>1.9479527215780942E-2</v>
      </c>
      <c r="I180">
        <f>I$2*EXP(- I$1 * ($B180*_c+'Input spectra'!$Q179))</f>
        <v>1.9249550781316006E-2</v>
      </c>
      <c r="J180">
        <f>J$2*EXP(- J$1 * ($B180*_c+'Input spectra'!$Q179))</f>
        <v>1.9021186303098705E-2</v>
      </c>
      <c r="K180">
        <f>K$2*EXP(- K$1 * ($B180*_c+'Input spectra'!$Q179))</f>
        <v>1.8794424194763043E-2</v>
      </c>
      <c r="L180">
        <f>L$2*EXP(- L$1 * ($B180*_c+'Input spectra'!$Q179))</f>
        <v>1.8569254922477369E-2</v>
      </c>
      <c r="M180">
        <f>M$2*EXP(- M$1 * ($B180*_c+'Input spectra'!$Q179))</f>
        <v>1.8345669004670287E-2</v>
      </c>
      <c r="N180">
        <f>N$2*EXP(- N$1 * ($B180*_c+'Input spectra'!$Q179))</f>
        <v>1.8123657011757905E-2</v>
      </c>
      <c r="O180">
        <f>O$2*EXP(- O$1 * ($B180*_c+'Input spectra'!$Q179))</f>
        <v>1.7903209565872536E-2</v>
      </c>
      <c r="P180">
        <f>P$2*EXP(- P$1 * ($B180*_c+'Input spectra'!$Q179))</f>
        <v>1.7684317340592715E-2</v>
      </c>
      <c r="Q180">
        <f>Q$2*EXP(- Q$1 * ($B180*_c+'Input spectra'!$Q179))</f>
        <v>1.7466971060674564E-2</v>
      </c>
      <c r="R180">
        <f>R$2*EXP(- R$1 * ($B180*_c+'Input spectra'!$Q179))</f>
        <v>1.725116150178458E-2</v>
      </c>
      <c r="S180">
        <f>S$2*EXP(- S$1 * ($B180*_c+'Input spectra'!$Q179))</f>
        <v>1.7036879490233716E-2</v>
      </c>
      <c r="T180">
        <f>T$2*EXP(- T$1 * ($B180*_c+'Input spectra'!$Q179))</f>
        <v>1.6824115902712822E-2</v>
      </c>
      <c r="U180">
        <f>U$2*EXP(- U$1 * ($B180*_c+'Input spectra'!$Q179))</f>
        <v>1.6612861666029443E-2</v>
      </c>
      <c r="V180">
        <f>V$2*EXP(- V$1 * ($B180*_c+'Input spectra'!$Q179))</f>
        <v>1.6403107756845912E-2</v>
      </c>
      <c r="W180">
        <f>W$2*EXP(- W$1 * ($B180*_c+'Input spectra'!$Q179))</f>
        <v>1.6194845201418791E-2</v>
      </c>
      <c r="X180">
        <f>X$2*EXP(- X$1 * ($B180*_c+'Input spectra'!$Q179))</f>
        <v>1.598806507533963E-2</v>
      </c>
      <c r="Y180">
        <f>Y$2*EXP(- Y$1 * ($B180*_c+'Input spectra'!$Q179))</f>
        <v>1.5782758503277018E-2</v>
      </c>
      <c r="Z180">
        <f>Z$2*EXP(- Z$1 * ($B180*_c+'Input spectra'!$Q179))</f>
        <v>1.557891665871996E-2</v>
      </c>
      <c r="AA180">
        <f>AA$2*EXP(- AA$1 * ($B180*_c+'Input spectra'!$Q179))</f>
        <v>1.5376530763722536E-2</v>
      </c>
      <c r="AB180">
        <f>AB$2*EXP(- AB$1 * ($B180*_c+'Input spectra'!$Q179))</f>
        <v>1.5175592088649865E-2</v>
      </c>
      <c r="AC180">
        <f>AC$2*EXP(- AC$1 * ($B180*_c+'Input spectra'!$Q179))</f>
        <v>1.4976091951925329E-2</v>
      </c>
      <c r="AD180">
        <f>AD$2*EXP(- AD$1 * ($B180*_c+'Input spectra'!$Q179))</f>
        <v>1.4778021719779117E-2</v>
      </c>
      <c r="AE180">
        <f>AE$2*EXP(- AE$1 * ($B180*_c+'Input spectra'!$Q179))</f>
        <v>1.4581372805998005E-2</v>
      </c>
      <c r="AF180">
        <f>AF$2*EXP(- AF$1 * ($B180*_c+'Input spectra'!$Q179))</f>
        <v>1.4386136671676404E-2</v>
      </c>
      <c r="AG180">
        <f>AG$2*EXP(- AG$1 * ($B180*_c+'Input spectra'!$Q179))</f>
        <v>1.4192304824968702E-2</v>
      </c>
      <c r="AH180">
        <f>AH$2*EXP(- AH$1 * ($B180*_c+'Input spectra'!$Q179))</f>
        <v>1.3999868820842818E-2</v>
      </c>
      <c r="AI180">
        <f>AI$2*EXP(- AI$1 * ($B180*_c+'Input spectra'!$Q179))</f>
        <v>1.3808820260835032E-2</v>
      </c>
      <c r="AJ180">
        <f>AJ$2*EXP(- AJ$1 * ($B180*_c+'Input spectra'!$Q179))</f>
        <v>1.3619150792806031E-2</v>
      </c>
      <c r="AK180">
        <f>AK$2*EXP(- AK$1 * ($B180*_c+'Input spectra'!$Q179))</f>
        <v>1.3430852110698221E-2</v>
      </c>
      <c r="AL180">
        <f>AL$2*EXP(- AL$1 * ($B180*_c+'Input spectra'!$Q179))</f>
        <v>1.3243915954294255E-2</v>
      </c>
      <c r="AM180">
        <f>AM$2*EXP(- AM$1 * ($B180*_c+'Input spectra'!$Q179))</f>
        <v>1.3058334108976747E-2</v>
      </c>
      <c r="AN180">
        <f>AN$2*EXP(- AN$1 * ($B180*_c+'Input spectra'!$Q179))</f>
        <v>1.2874098405489288E-2</v>
      </c>
      <c r="AO180">
        <f>AO$2*EXP(- AO$1 * ($B180*_c+'Input spectra'!$Q179))</f>
        <v>1.269120071969858E-2</v>
      </c>
      <c r="AP180">
        <f>AP$2*EXP(- AP$1 * ($B180*_c+'Input spectra'!$Q179))</f>
        <v>1.2509632972357831E-2</v>
      </c>
      <c r="AQ180">
        <f>AQ$2*EXP(- AQ$1 * ($B180*_c+'Input spectra'!$Q179))</f>
        <v>1.2329387128871336E-2</v>
      </c>
      <c r="AR180">
        <f>AR$2*EXP(- AR$1 * ($B180*_c+'Input spectra'!$Q179))</f>
        <v>1.2150455199060257E-2</v>
      </c>
      <c r="AS180">
        <f>AS$2*EXP(- AS$1 * ($B180*_c+'Input spectra'!$Q179))</f>
        <v>1.1972829236929555E-2</v>
      </c>
      <c r="AT180">
        <f>AT$2*EXP(- AT$1 * ($B180*_c+'Input spectra'!$Q179))</f>
        <v>1.1796501340436166E-2</v>
      </c>
      <c r="AU180">
        <f>AU$2*EXP(- AU$1 * ($B180*_c+'Input spectra'!$Q179))</f>
        <v>1.1621463651258294E-2</v>
      </c>
      <c r="AV180">
        <f>AV$2*EXP(- AV$1 * ($B180*_c+'Input spectra'!$Q179))</f>
        <v>1.14477083545659E-2</v>
      </c>
      <c r="AW180">
        <f>AW$2*EXP(- AW$1 * ($B180*_c+'Input spectra'!$Q179))</f>
        <v>1.0178110015406196E-2</v>
      </c>
      <c r="AX180">
        <f>AX$2*EXP(- AX$1 * ($B180*_c+'Input spectra'!$Q179))</f>
        <v>8.6985309230688743E-3</v>
      </c>
      <c r="AY180">
        <f>AY$2*EXP(- AY$1 * ($B180*_c+'Input spectra'!$Q179))</f>
        <v>7.8317666259647319E-3</v>
      </c>
      <c r="AZ180">
        <f>AZ$2*EXP(- AZ$1 * ($B180*_c+'Input spectra'!$Q179))</f>
        <v>7.1753873573868494E-3</v>
      </c>
      <c r="BA180">
        <f>BA$2*EXP(- BA$1 * ($B180*_c+'Input spectra'!$Q179))</f>
        <v>6.6391426147519427E-3</v>
      </c>
      <c r="BB180">
        <f>BB$2*EXP(- BB$1 * ($B180*_c+'Input spectra'!$Q179))</f>
        <v>6.1839237187259546E-3</v>
      </c>
      <c r="BC180">
        <f>BC$2*EXP(- BC$1 * ($B180*_c+'Input spectra'!$Q179))</f>
        <v>5.7883076416164114E-3</v>
      </c>
      <c r="BD180">
        <f>BD$2*EXP(- BD$1 * ($B180*_c+'Input spectra'!$Q179))</f>
        <v>5.438942911237375E-3</v>
      </c>
      <c r="BE180">
        <f>BE$2*EXP(- BE$1 * ($B180*_c+'Input spectra'!$Q179))</f>
        <v>5.1267917204481659E-3</v>
      </c>
      <c r="BF180">
        <f>BF$2*EXP(- BF$1 * ($B180*_c+'Input spectra'!$Q179))</f>
        <v>4.8453739585603535E-3</v>
      </c>
      <c r="BG180">
        <f>BG$2*EXP(- BG$1 * ($B180*_c+'Input spectra'!$Q179))</f>
        <v>4.5898425991508854E-3</v>
      </c>
      <c r="BH180">
        <f>BH$2*EXP(- BH$1 * ($B180*_c+'Input spectra'!$Q179))</f>
        <v>4.3564529254648144E-3</v>
      </c>
      <c r="BI180">
        <f>BI$2*EXP(- BI$1 * ($B180*_c+'Input spectra'!$Q179))</f>
        <v>4.1422371578020509E-3</v>
      </c>
      <c r="BJ180">
        <f>BJ$2*EXP(- BJ$1 * ($B180*_c+'Input spectra'!$Q179))</f>
        <v>3.9447944037670568E-3</v>
      </c>
      <c r="BK180">
        <f>BK$2*EXP(- BK$1 * ($B180*_c+'Input spectra'!$Q179))</f>
        <v>3.7621492603772348E-3</v>
      </c>
      <c r="BL180">
        <f>BL$2*EXP(- BL$1 * ($B180*_c+'Input spectra'!$Q179))</f>
        <v>3.5926532818279316E-3</v>
      </c>
      <c r="BM180">
        <f>BM$2*EXP(- BM$1 * ($B180*_c+'Input spectra'!$Q179))</f>
        <v>3.4349142955229259E-3</v>
      </c>
      <c r="BN180">
        <f>BN$2*EXP(- BN$1 * ($B180*_c+'Input spectra'!$Q179))</f>
        <v>3.2877444271705719E-3</v>
      </c>
      <c r="BO180">
        <f>BO$2*EXP(- BO$1 * ($B180*_c+'Input spectra'!$Q179))</f>
        <v>3.1501210613781886E-3</v>
      </c>
      <c r="BP180">
        <f>BP$2*EXP(- BP$1 * ($B180*_c+'Input spectra'!$Q179))</f>
        <v>3.0211569712558701E-3</v>
      </c>
      <c r="BQ180">
        <f>BQ$2*EXP(- BQ$1 * ($B180*_c+'Input spectra'!$Q179))</f>
        <v>2.9000770902382713E-3</v>
      </c>
      <c r="BR180">
        <f>BR$2*EXP(- BR$1 * ($B180*_c+'Input spectra'!$Q179))</f>
        <v>2.7862001888751876E-3</v>
      </c>
      <c r="BS180">
        <f>BS$2*EXP(- BS$1 * ($B180*_c+'Input spectra'!$Q179))</f>
        <v>2.6789242359412527E-3</v>
      </c>
      <c r="BT180">
        <f>BT$2*EXP(- BT$1 * ($B180*_c+'Input spectra'!$Q179))</f>
        <v>2.5777145694219541E-3</v>
      </c>
      <c r="BU180">
        <f>BU$2*EXP(- BU$1 * ($B180*_c+'Input spectra'!$Q179))</f>
        <v>2.482094239969966E-3</v>
      </c>
      <c r="BV180">
        <f>BV$2*EXP(- BV$1 * ($B180*_c+'Input spectra'!$Q179))</f>
        <v>2.3916360548727608E-3</v>
      </c>
      <c r="BW180">
        <f>BW$2*EXP(- BW$1 * ($B180*_c+'Input spectra'!$Q179))</f>
        <v>2.305955968079676E-3</v>
      </c>
      <c r="BX180">
        <f>BX$2*EXP(- BX$1 * ($B180*_c+'Input spectra'!$Q179))</f>
        <v>2.224707546625702E-3</v>
      </c>
      <c r="BY180">
        <f>BY$2*EXP(- BY$1 * ($B180*_c+'Input spectra'!$Q179))</f>
        <v>2.147577305860111E-3</v>
      </c>
      <c r="BZ180">
        <f>BZ$2*EXP(- BZ$1 * ($B180*_c+'Input spectra'!$Q179))</f>
        <v>2.0742807519325071E-3</v>
      </c>
      <c r="CA180">
        <f>CA$2*EXP(- CA$1 * ($B180*_c+'Input spectra'!$Q179))</f>
        <v>2.0045590045628921E-3</v>
      </c>
      <c r="CB180">
        <f>CB$2*EXP(- CB$1 * ($B180*_c+'Input spectra'!$Q179))</f>
        <v>1.9381758993760993E-3</v>
      </c>
      <c r="CC180">
        <f>CC$2*EXP(- CC$1 * ($B180*_c+'Input spectra'!$Q179))</f>
        <v>1.8749154892246434E-3</v>
      </c>
      <c r="CD180">
        <f>CD$2*EXP(- CD$1 * ($B180*_c+'Input spectra'!$Q179))</f>
        <v>1.8145798795290815E-3</v>
      </c>
      <c r="CE180">
        <f>CE$2*EXP(- CE$1 * ($B180*_c+'Input spectra'!$Q179))</f>
        <v>1.7569873448626157E-3</v>
      </c>
      <c r="CF180">
        <f>CF$2*EXP(- CF$1 * ($B180*_c+'Input spectra'!$Q179))</f>
        <v>1.7019706836207309E-3</v>
      </c>
      <c r="CG180">
        <f>CG$2*EXP(- CG$1 * ($B180*_c+'Input spectra'!$Q179))</f>
        <v>1.6493757752536428E-3</v>
      </c>
      <c r="CH180">
        <f>CH$2*EXP(- CH$1 * ($B180*_c+'Input spectra'!$Q179))</f>
        <v>1.5990603106500847E-3</v>
      </c>
      <c r="CI180">
        <f>CI$2*EXP(- CI$1 * ($B180*_c+'Input spectra'!$Q179))</f>
        <v>1.5508926711841134E-3</v>
      </c>
      <c r="CJ180">
        <f>CJ$2*EXP(- CJ$1 * ($B180*_c+'Input spectra'!$Q179))</f>
        <v>1.5047509359283956E-3</v>
      </c>
      <c r="CK180">
        <f>CK$2*EXP(- CK$1 * ($B180*_c+'Input spectra'!$Q179))</f>
        <v>1.4605219997937053E-3</v>
      </c>
      <c r="CL180">
        <f>CL$2*EXP(- CL$1 * ($B180*_c+'Input spectra'!$Q179))</f>
        <v>1.4181007880257645E-3</v>
      </c>
      <c r="CM180">
        <f>CM$2*EXP(- CM$1 * ($B180*_c+'Input spectra'!$Q179))</f>
        <v>1.3773895546939096E-3</v>
      </c>
      <c r="CN180">
        <f>CN$2*EXP(- CN$1 * ($B180*_c+'Input spectra'!$Q179))</f>
        <v>1.3382972546326474E-3</v>
      </c>
      <c r="CO180">
        <f>CO$2*EXP(- CO$1 * ($B180*_c+'Input spectra'!$Q179))</f>
        <v>1.3007389798186358E-3</v>
      </c>
      <c r="CP180">
        <f>CP$2*EXP(- CP$1 * ($B180*_c+'Input spectra'!$Q179))</f>
        <v>1.2646354524387914E-3</v>
      </c>
      <c r="CQ180">
        <f>CQ$2*EXP(- CQ$1 * ($B180*_c+'Input spectra'!$Q179))</f>
        <v>8.1433889325510775E-4</v>
      </c>
      <c r="CR180">
        <f>CR$2*EXP(- CR$1 * ($B180*_c+'Input spectra'!$Q179))</f>
        <v>5.2900377444524351E-4</v>
      </c>
      <c r="CS180">
        <f>CS$2*EXP(- CS$1 * ($B180*_c+'Input spectra'!$Q179))</f>
        <v>3.6640947602518926E-4</v>
      </c>
      <c r="CT180">
        <f>CT$2*EXP(- CT$1 * ($B180*_c+'Input spectra'!$Q179))</f>
        <v>2.5493359107588723E-4</v>
      </c>
      <c r="CU180">
        <f>CU$2*EXP(- CU$1 * ($B180*_c+'Input spectra'!$Q179))</f>
        <v>1.7409602573012918E-4</v>
      </c>
      <c r="CV180">
        <f>CV$2*EXP(- CV$1 * ($B180*_c+'Input spectra'!$Q179))</f>
        <v>1.1445893584725904E-4</v>
      </c>
      <c r="CW180">
        <f>CW$2*EXP(- CW$1 * ($B180*_c+'Input spectra'!$Q179))</f>
        <v>7.069658341045073E-5</v>
      </c>
      <c r="CX180">
        <f>CX$2*EXP(- CX$1 * ($B180*_c+'Input spectra'!$Q179))</f>
        <v>3.9428755699908618E-5</v>
      </c>
      <c r="CY180">
        <f>CY$2*EXP(- CY$1 * ($B180*_c+'Input spectra'!$Q179))</f>
        <v>1.8336631772818107E-5</v>
      </c>
      <c r="CZ180">
        <f>CZ$2*EXP(- CZ$1 * ($B180*_c+'Input spectra'!$Q179))</f>
        <v>5.7388562568597452E-6</v>
      </c>
      <c r="DA180">
        <f>DA$2*EXP(- DA$1 * ($B180*_c+'Input spectra'!$Q179))</f>
        <v>3.6459297012426168E-7</v>
      </c>
      <c r="DB180">
        <f>DB$2*EXP(- DB$1 * ($B180*_c+'Input spectra'!$Q179))</f>
        <v>0</v>
      </c>
      <c r="DC180">
        <f>DC$2*EXP(- DC$1 * ($B180*_c+'Input spectra'!$Q179))</f>
        <v>0</v>
      </c>
      <c r="DD180">
        <f>DD$2*EXP(- DD$1 * ($B180*_c+'Input spectra'!$Q179))</f>
        <v>0</v>
      </c>
      <c r="DE180">
        <f>DE$2*EXP(- DE$1 * ($B180*_c+'Input spectra'!$Q179))</f>
        <v>0</v>
      </c>
      <c r="DF180">
        <f>DF$2*EXP(- DF$1 * ($B180*_c+'Input spectra'!$Q179))</f>
        <v>0</v>
      </c>
      <c r="DG180">
        <f>DG$2*EXP(- DG$1 * ($B180*_c+'Input spectra'!$Q179))</f>
        <v>0</v>
      </c>
      <c r="DH180">
        <f>DH$2*EXP(- DH$1 * ($B180*_c+'Input spectra'!$Q179))</f>
        <v>0</v>
      </c>
      <c r="DI180">
        <f>DI$2*EXP(- DI$1 * ($B180*_c+'Input spectra'!$Q179))</f>
        <v>0</v>
      </c>
      <c r="DJ180">
        <f>DJ$2*EXP(- DJ$1 * ($B180*_c+'Input spectra'!$Q179))</f>
        <v>0</v>
      </c>
      <c r="DK180">
        <f>DK$2*EXP(- DK$1 * ($B180*_c+'Input spectra'!$Q179))</f>
        <v>0</v>
      </c>
      <c r="DL180">
        <f>DL$2*EXP(- DL$1 * ($B180*_c+'Input spectra'!$Q179))</f>
        <v>0</v>
      </c>
      <c r="DM180">
        <f>DM$2*EXP(- DM$1 * ($B180*_c+'Input spectra'!$Q179))</f>
        <v>0</v>
      </c>
      <c r="DN180">
        <f>DN$2*EXP(- DN$1 * ($B180*_c+'Input spectra'!$Q179))</f>
        <v>0</v>
      </c>
      <c r="DO180">
        <f>DO$2*EXP(- DO$1 * ($B180*_c+'Input spectra'!$Q179))</f>
        <v>0</v>
      </c>
      <c r="DP180">
        <f>DP$2*EXP(- DP$1 * ($B180*_c+'Input spectra'!$Q179))</f>
        <v>0</v>
      </c>
      <c r="DQ180">
        <f>DQ$2*EXP(- DQ$1 * ($B180*_c+'Input spectra'!$Q179))</f>
        <v>0</v>
      </c>
      <c r="DR180">
        <f>DR$2*EXP(- DR$1 * ($B180*_c+'Input spectra'!$Q179))</f>
        <v>0</v>
      </c>
      <c r="DS180">
        <f>DS$2*EXP(- DS$1 * ($B180*_c+'Input spectra'!$Q179))</f>
        <v>0</v>
      </c>
      <c r="DT180">
        <f>DT$2*EXP(- DT$1 * ($B180*_c+'Input spectra'!$Q179))</f>
        <v>0</v>
      </c>
      <c r="DU180">
        <f>DU$2*EXP(- DU$1 * ($B180*_c+'Input spectra'!$Q179))</f>
        <v>0</v>
      </c>
      <c r="DV180">
        <f>DV$2*EXP(- DV$1 * ($B180*_c+'Input spectra'!$Q179))</f>
        <v>0</v>
      </c>
      <c r="DW180">
        <f>DW$2*EXP(- DW$1 * ($B180*_c+'Input spectra'!$Q179))</f>
        <v>0</v>
      </c>
      <c r="DX180">
        <f>DX$2*EXP(- DX$1 * ($B180*_c+'Input spectra'!$Q179))</f>
        <v>0</v>
      </c>
      <c r="DY180">
        <f>DY$2*EXP(- DY$1 * ($B180*_c+'Input spectra'!$Q179))</f>
        <v>0</v>
      </c>
      <c r="DZ180">
        <f>DZ$2*EXP(- DZ$1 * ($B180*_c+'Input spectra'!$Q179))</f>
        <v>0</v>
      </c>
      <c r="EA180">
        <f>EA$2*EXP(- EA$1 * ($B180*_c+'Input spectra'!$Q179))</f>
        <v>0</v>
      </c>
      <c r="EB180">
        <f>EB$2*EXP(- EB$1 * ($B180*_c+'Input spectra'!$Q179))</f>
        <v>0</v>
      </c>
      <c r="EC180">
        <f>EC$2*EXP(- EC$1 * ($B180*_c+'Input spectra'!$Q179))</f>
        <v>0</v>
      </c>
      <c r="ED180">
        <f>ED$2*EXP(- ED$1 * ($B180*_c+'Input spectra'!$Q179))</f>
        <v>0</v>
      </c>
      <c r="EE180">
        <f>EE$2*EXP(- EE$1 * ($B180*_c+'Input spectra'!$Q179))</f>
        <v>0</v>
      </c>
      <c r="EF180">
        <f>EF$2*EXP(- EF$1 * ($B180*_c+'Input spectra'!$Q179))</f>
        <v>0</v>
      </c>
      <c r="EG180">
        <f>EG$2*EXP(- EG$1 * ($B180*_c+'Input spectra'!$Q179))</f>
        <v>0</v>
      </c>
      <c r="EH180">
        <f>EH$2*EXP(- EH$1 * ($B180*_c+'Input spectra'!$Q179))</f>
        <v>0</v>
      </c>
      <c r="EI180">
        <f>EI$2*EXP(- EI$1 * ($B180*_c+'Input spectra'!$Q179))</f>
        <v>0</v>
      </c>
      <c r="EJ180">
        <f>EJ$2*EXP(- EJ$1 * ($B180*_c+'Input spectra'!$Q179))</f>
        <v>0</v>
      </c>
      <c r="EK180">
        <f>EK$2*EXP(- EK$1 * ($B180*_c+'Input spectra'!$Q179))</f>
        <v>0</v>
      </c>
      <c r="EL180">
        <f>EL$2*EXP(- EL$1 * ($B180*_c+'Input spectra'!$Q179))</f>
        <v>0</v>
      </c>
      <c r="EM180">
        <f>EM$2*EXP(- EM$1 * ($B180*_c+'Input spectra'!$Q179))</f>
        <v>0</v>
      </c>
      <c r="EN180">
        <f>EN$2*EXP(- EN$1 * ($B180*_c+'Input spectra'!$Q179))</f>
        <v>0</v>
      </c>
      <c r="EO180">
        <f>EO$2*EXP(- EO$1 * ($B180*_c+'Input spectra'!$Q179))</f>
        <v>0</v>
      </c>
      <c r="EP180">
        <f>EP$2*EXP(- EP$1 * ($B180*_c+'Input spectra'!$Q179))</f>
        <v>0</v>
      </c>
      <c r="EQ180">
        <f>EQ$2*EXP(- EQ$1 * ($B180*_c+'Input spectra'!$Q179))</f>
        <v>0</v>
      </c>
      <c r="ER180">
        <f>ER$2*EXP(- ER$1 * ($B180*_c+'Input spectra'!$Q179))</f>
        <v>0</v>
      </c>
      <c r="ES180">
        <f>ES$2*EXP(- ES$1 * ($B180*_c+'Input spectra'!$Q179))</f>
        <v>0</v>
      </c>
      <c r="ET180">
        <f>ET$2*EXP(- ET$1 * ($B180*_c+'Input spectra'!$Q179))</f>
        <v>0</v>
      </c>
      <c r="EU180">
        <f>EU$2*EXP(- EU$1 * ($B180*_c+'Input spectra'!$Q179))</f>
        <v>0</v>
      </c>
      <c r="EV180">
        <f>EV$2*EXP(- EV$1 * ($B180*_c+'Input spectra'!$Q179))</f>
        <v>0</v>
      </c>
      <c r="EW180">
        <f>EW$2*EXP(- EW$1 * ($B180*_c+'Input spectra'!$Q179))</f>
        <v>0</v>
      </c>
      <c r="EY180">
        <f t="shared" si="2"/>
        <v>0.88493539779150798</v>
      </c>
      <c r="FB180">
        <f>(1-EXP(-(B180*_c+'Input spectra'!$Q179)*_t))/2</f>
        <v>1.0610406279226381E-2</v>
      </c>
      <c r="FC180">
        <f>LN(1-FB180)/(-(B180*_c+'Input spectra'!$Q179))</f>
        <v>0.24865945001110248</v>
      </c>
    </row>
    <row r="181" spans="1:159" x14ac:dyDescent="0.25">
      <c r="A181">
        <v>1170</v>
      </c>
      <c r="B181">
        <f>'Input spectra'!B180</f>
        <v>0</v>
      </c>
      <c r="C181">
        <f>C$2*EXP(- C$1 * ($B181*_c+'Input spectra'!$Q180))</f>
        <v>2.0653927966864227E-2</v>
      </c>
      <c r="D181">
        <f>D$2*EXP(- D$1 * ($B181*_c+'Input spectra'!$Q180))</f>
        <v>2.0415853315953716E-2</v>
      </c>
      <c r="E181">
        <f>E$2*EXP(- E$1 * ($B181*_c+'Input spectra'!$Q180))</f>
        <v>2.0179436867084764E-2</v>
      </c>
      <c r="F181">
        <f>F$2*EXP(- F$1 * ($B181*_c+'Input spectra'!$Q180))</f>
        <v>1.9944668793049021E-2</v>
      </c>
      <c r="G181">
        <f>G$2*EXP(- G$1 * ($B181*_c+'Input spectra'!$Q180))</f>
        <v>1.971153932035841E-2</v>
      </c>
      <c r="H181">
        <f>H$2*EXP(- H$1 * ($B181*_c+'Input spectra'!$Q180))</f>
        <v>1.9480038728965407E-2</v>
      </c>
      <c r="I181">
        <f>I$2*EXP(- I$1 * ($B181*_c+'Input spectra'!$Q180))</f>
        <v>1.9250157351984761E-2</v>
      </c>
      <c r="J181">
        <f>J$2*EXP(- J$1 * ($B181*_c+'Input spectra'!$Q180))</f>
        <v>1.9021885575416526E-2</v>
      </c>
      <c r="K181">
        <f>K$2*EXP(- K$1 * ($B181*_c+'Input spectra'!$Q180))</f>
        <v>1.8795213837870615E-2</v>
      </c>
      <c r="L181">
        <f>L$2*EXP(- L$1 * ($B181*_c+'Input spectra'!$Q180))</f>
        <v>1.8570132630292637E-2</v>
      </c>
      <c r="M181">
        <f>M$2*EXP(- M$1 * ($B181*_c+'Input spectra'!$Q180))</f>
        <v>1.8346632495691174E-2</v>
      </c>
      <c r="N181">
        <f>N$2*EXP(- N$1 * ($B181*_c+'Input spectra'!$Q180))</f>
        <v>1.8124704028866404E-2</v>
      </c>
      <c r="O181">
        <f>O$2*EXP(- O$1 * ($B181*_c+'Input spectra'!$Q180))</f>
        <v>1.7904337876140129E-2</v>
      </c>
      <c r="P181">
        <f>P$2*EXP(- P$1 * ($B181*_c+'Input spectra'!$Q180))</f>
        <v>1.768552473508711E-2</v>
      </c>
      <c r="Q181">
        <f>Q$2*EXP(- Q$1 * ($B181*_c+'Input spectra'!$Q180))</f>
        <v>1.7468255354267815E-2</v>
      </c>
      <c r="R181">
        <f>R$2*EXP(- R$1 * ($B181*_c+'Input spectra'!$Q180))</f>
        <v>1.7252520532962477E-2</v>
      </c>
      <c r="S181">
        <f>S$2*EXP(- S$1 * ($B181*_c+'Input spectra'!$Q180))</f>
        <v>1.7038311120906511E-2</v>
      </c>
      <c r="T181">
        <f>T$2*EXP(- T$1 * ($B181*_c+'Input spectra'!$Q180))</f>
        <v>1.6825618018027257E-2</v>
      </c>
      <c r="U181">
        <f>U$2*EXP(- U$1 * ($B181*_c+'Input spectra'!$Q180))</f>
        <v>1.661443217418206E-2</v>
      </c>
      <c r="V181">
        <f>V$2*EXP(- V$1 * ($B181*_c+'Input spectra'!$Q180))</f>
        <v>1.6404744588897669E-2</v>
      </c>
      <c r="W181">
        <f>W$2*EXP(- W$1 * ($B181*_c+'Input spectra'!$Q180))</f>
        <v>1.6196546311110949E-2</v>
      </c>
      <c r="X181">
        <f>X$2*EXP(- X$1 * ($B181*_c+'Input spectra'!$Q180))</f>
        <v>1.5989828438910902E-2</v>
      </c>
      <c r="Y181">
        <f>Y$2*EXP(- Y$1 * ($B181*_c+'Input spectra'!$Q180))</f>
        <v>1.5784582119282006E-2</v>
      </c>
      <c r="Z181">
        <f>Z$2*EXP(- Z$1 * ($B181*_c+'Input spectra'!$Q180))</f>
        <v>1.558079854784882E-2</v>
      </c>
      <c r="AA181">
        <f>AA$2*EXP(- AA$1 * ($B181*_c+'Input spectra'!$Q180))</f>
        <v>1.5378468968621906E-2</v>
      </c>
      <c r="AB181">
        <f>AB$2*EXP(- AB$1 * ($B181*_c+'Input spectra'!$Q180))</f>
        <v>1.5177584673745028E-2</v>
      </c>
      <c r="AC181">
        <f>AC$2*EXP(- AC$1 * ($B181*_c+'Input spectra'!$Q180))</f>
        <v>1.4978137003243613E-2</v>
      </c>
      <c r="AD181">
        <f>AD$2*EXP(- AD$1 * ($B181*_c+'Input spectra'!$Q180))</f>
        <v>1.4780117344774508E-2</v>
      </c>
      <c r="AE181">
        <f>AE$2*EXP(- AE$1 * ($B181*_c+'Input spectra'!$Q180))</f>
        <v>1.4583517133376992E-2</v>
      </c>
      <c r="AF181">
        <f>AF$2*EXP(- AF$1 * ($B181*_c+'Input spectra'!$Q180))</f>
        <v>1.438832785122502E-2</v>
      </c>
      <c r="AG181">
        <f>AG$2*EXP(- AG$1 * ($B181*_c+'Input spectra'!$Q180))</f>
        <v>1.4194541027380769E-2</v>
      </c>
      <c r="AH181">
        <f>AH$2*EXP(- AH$1 * ($B181*_c+'Input spectra'!$Q180))</f>
        <v>1.4002148237549385E-2</v>
      </c>
      <c r="AI181">
        <f>AI$2*EXP(- AI$1 * ($B181*_c+'Input spectra'!$Q180))</f>
        <v>1.3811141103835006E-2</v>
      </c>
      <c r="AJ181">
        <f>AJ$2*EXP(- AJ$1 * ($B181*_c+'Input spectra'!$Q180))</f>
        <v>1.3621511294497972E-2</v>
      </c>
      <c r="AK181">
        <f>AK$2*EXP(- AK$1 * ($B181*_c+'Input spectra'!$Q180))</f>
        <v>1.3433250523713332E-2</v>
      </c>
      <c r="AL181">
        <f>AL$2*EXP(- AL$1 * ($B181*_c+'Input spectra'!$Q180))</f>
        <v>1.3246350551330503E-2</v>
      </c>
      <c r="AM181">
        <f>AM$2*EXP(- AM$1 * ($B181*_c+'Input spectra'!$Q180))</f>
        <v>1.3060803182634171E-2</v>
      </c>
      <c r="AN181">
        <f>AN$2*EXP(- AN$1 * ($B181*_c+'Input spectra'!$Q180))</f>
        <v>1.2876600268106431E-2</v>
      </c>
      <c r="AO181">
        <f>AO$2*EXP(- AO$1 * ($B181*_c+'Input spectra'!$Q180))</f>
        <v>1.2693733703190083E-2</v>
      </c>
      <c r="AP181">
        <f>AP$2*EXP(- AP$1 * ($B181*_c+'Input spectra'!$Q180))</f>
        <v>1.251219542805315E-2</v>
      </c>
      <c r="AQ181">
        <f>AQ$2*EXP(- AQ$1 * ($B181*_c+'Input spectra'!$Q180))</f>
        <v>1.2331977427354592E-2</v>
      </c>
      <c r="AR181">
        <f>AR$2*EXP(- AR$1 * ($B181*_c+'Input spectra'!$Q180))</f>
        <v>1.2153071730011192E-2</v>
      </c>
      <c r="AS181">
        <f>AS$2*EXP(- AS$1 * ($B181*_c+'Input spectra'!$Q180))</f>
        <v>1.1975470408965622E-2</v>
      </c>
      <c r="AT181">
        <f>AT$2*EXP(- AT$1 * ($B181*_c+'Input spectra'!$Q180))</f>
        <v>1.1799165580955716E-2</v>
      </c>
      <c r="AU181">
        <f>AU$2*EXP(- AU$1 * ($B181*_c+'Input spectra'!$Q180))</f>
        <v>1.162414940628485E-2</v>
      </c>
      <c r="AV181">
        <f>AV$2*EXP(- AV$1 * ($B181*_c+'Input spectra'!$Q180))</f>
        <v>1.1450414088593545E-2</v>
      </c>
      <c r="AW181">
        <f>AW$2*EXP(- AW$1 * ($B181*_c+'Input spectra'!$Q180))</f>
        <v>1.0180569137807197E-2</v>
      </c>
      <c r="AX181">
        <f>AX$2*EXP(- AX$1 * ($B181*_c+'Input spectra'!$Q180))</f>
        <v>8.7006782594566314E-3</v>
      </c>
      <c r="AY181">
        <f>AY$2*EXP(- AY$1 * ($B181*_c+'Input spectra'!$Q180))</f>
        <v>7.8337411318357072E-3</v>
      </c>
      <c r="AZ181">
        <f>AZ$2*EXP(- AZ$1 * ($B181*_c+'Input spectra'!$Q180))</f>
        <v>7.1772340730207971E-3</v>
      </c>
      <c r="BA181">
        <f>BA$2*EXP(- BA$1 * ($B181*_c+'Input spectra'!$Q180))</f>
        <v>6.6408861941842446E-3</v>
      </c>
      <c r="BB181">
        <f>BB$2*EXP(- BB$1 * ($B181*_c+'Input spectra'!$Q180))</f>
        <v>6.1855802329732453E-3</v>
      </c>
      <c r="BC181">
        <f>BC$2*EXP(- BC$1 * ($B181*_c+'Input spectra'!$Q180))</f>
        <v>5.7898885873577596E-3</v>
      </c>
      <c r="BD181">
        <f>BD$2*EXP(- BD$1 * ($B181*_c+'Input spectra'!$Q180))</f>
        <v>5.4404570076362173E-3</v>
      </c>
      <c r="BE181">
        <f>BE$2*EXP(- BE$1 * ($B181*_c+'Input spectra'!$Q180))</f>
        <v>5.1282458521112436E-3</v>
      </c>
      <c r="BF181">
        <f>BF$2*EXP(- BF$1 * ($B181*_c+'Input spectra'!$Q180))</f>
        <v>4.8467737245198698E-3</v>
      </c>
      <c r="BG181">
        <f>BG$2*EXP(- BG$1 * ($B181*_c+'Input spectra'!$Q180))</f>
        <v>4.5911926570596819E-3</v>
      </c>
      <c r="BH181">
        <f>BH$2*EXP(- BH$1 * ($B181*_c+'Input spectra'!$Q180))</f>
        <v>4.3577572197745868E-3</v>
      </c>
      <c r="BI181">
        <f>BI$2*EXP(- BI$1 * ($B181*_c+'Input spectra'!$Q180))</f>
        <v>4.1434990777703545E-3</v>
      </c>
      <c r="BJ181">
        <f>BJ$2*EXP(- BJ$1 * ($B181*_c+'Input spectra'!$Q180))</f>
        <v>3.9460168967764154E-3</v>
      </c>
      <c r="BK181">
        <f>BK$2*EXP(- BK$1 * ($B181*_c+'Input spectra'!$Q180))</f>
        <v>3.763334915581716E-3</v>
      </c>
      <c r="BL181">
        <f>BL$2*EXP(- BL$1 * ($B181*_c+'Input spectra'!$Q180))</f>
        <v>3.5938043934049682E-3</v>
      </c>
      <c r="BM181">
        <f>BM$2*EXP(- BM$1 * ($B181*_c+'Input spectra'!$Q180))</f>
        <v>3.4360329114938529E-3</v>
      </c>
      <c r="BN181">
        <f>BN$2*EXP(- BN$1 * ($B181*_c+'Input spectra'!$Q180))</f>
        <v>3.2888323877530829E-3</v>
      </c>
      <c r="BO181">
        <f>BO$2*EXP(- BO$1 * ($B181*_c+'Input spectra'!$Q180))</f>
        <v>3.1511800295810281E-3</v>
      </c>
      <c r="BP181">
        <f>BP$2*EXP(- BP$1 * ($B181*_c+'Input spectra'!$Q180))</f>
        <v>3.0221884576157624E-3</v>
      </c>
      <c r="BQ181">
        <f>BQ$2*EXP(- BQ$1 * ($B181*_c+'Input spectra'!$Q180))</f>
        <v>2.9010824730602964E-3</v>
      </c>
      <c r="BR181">
        <f>BR$2*EXP(- BR$1 * ($B181*_c+'Input spectra'!$Q180))</f>
        <v>2.7871807309706701E-3</v>
      </c>
      <c r="BS181">
        <f>BS$2*EXP(- BS$1 * ($B181*_c+'Input spectra'!$Q180))</f>
        <v>2.679881098601605E-3</v>
      </c>
      <c r="BT181">
        <f>BT$2*EXP(- BT$1 * ($B181*_c+'Input spectra'!$Q180))</f>
        <v>2.5786488241854679E-3</v>
      </c>
      <c r="BU181">
        <f>BU$2*EXP(- BU$1 * ($B181*_c+'Input spectra'!$Q180))</f>
        <v>2.4830068786075043E-3</v>
      </c>
      <c r="BV181">
        <f>BV$2*EXP(- BV$1 * ($B181*_c+'Input spectra'!$Q180))</f>
        <v>2.3925279979221774E-3</v>
      </c>
      <c r="BW181">
        <f>BW$2*EXP(- BW$1 * ($B181*_c+'Input spectra'!$Q180))</f>
        <v>2.3068280721872708E-3</v>
      </c>
      <c r="BX181">
        <f>BX$2*EXP(- BX$1 * ($B181*_c+'Input spectra'!$Q180))</f>
        <v>2.2255606108991127E-3</v>
      </c>
      <c r="BY181">
        <f>BY$2*EXP(- BY$1 * ($B181*_c+'Input spectra'!$Q180))</f>
        <v>2.1484120773959349E-3</v>
      </c>
      <c r="BZ181">
        <f>BZ$2*EXP(- BZ$1 * ($B181*_c+'Input spectra'!$Q180))</f>
        <v>2.0750979306502545E-3</v>
      </c>
      <c r="CA181">
        <f>CA$2*EXP(- CA$1 * ($B181*_c+'Input spectra'!$Q180))</f>
        <v>2.0053592474521815E-3</v>
      </c>
      <c r="CB181">
        <f>CB$2*EXP(- CB$1 * ($B181*_c+'Input spectra'!$Q180))</f>
        <v>1.9389598242446229E-3</v>
      </c>
      <c r="CC181">
        <f>CC$2*EXP(- CC$1 * ($B181*_c+'Input spectra'!$Q180))</f>
        <v>1.8756836780190334E-3</v>
      </c>
      <c r="CD181">
        <f>CD$2*EXP(- CD$1 * ($B181*_c+'Input spectra'!$Q180))</f>
        <v>1.8153328812885337E-3</v>
      </c>
      <c r="CE181">
        <f>CE$2*EXP(- CE$1 * ($B181*_c+'Input spectra'!$Q180))</f>
        <v>1.7577256783552267E-3</v>
      </c>
      <c r="CF181">
        <f>CF$2*EXP(- CF$1 * ($B181*_c+'Input spectra'!$Q180))</f>
        <v>1.7026948397044824E-3</v>
      </c>
      <c r="CG181">
        <f>CG$2*EXP(- CG$1 * ($B181*_c+'Input spectra'!$Q180))</f>
        <v>1.6500862189974268E-3</v>
      </c>
      <c r="CH181">
        <f>CH$2*EXP(- CH$1 * ($B181*_c+'Input spectra'!$Q180))</f>
        <v>1.5997574832447819E-3</v>
      </c>
      <c r="CI181">
        <f>CI$2*EXP(- CI$1 * ($B181*_c+'Input spectra'!$Q180))</f>
        <v>1.5515769916693062E-3</v>
      </c>
      <c r="CJ181">
        <f>CJ$2*EXP(- CJ$1 * ($B181*_c+'Input spectra'!$Q180))</f>
        <v>1.5054228027566079E-3</v>
      </c>
      <c r="CK181">
        <f>CK$2*EXP(- CK$1 * ($B181*_c+'Input spectra'!$Q180))</f>
        <v>1.4611817922509881E-3</v>
      </c>
      <c r="CL181">
        <f>CL$2*EXP(- CL$1 * ($B181*_c+'Input spectra'!$Q180))</f>
        <v>1.4187488675248645E-3</v>
      </c>
      <c r="CM181">
        <f>CM$2*EXP(- CM$1 * ($B181*_c+'Input spectra'!$Q180))</f>
        <v>1.3780262659540904E-3</v>
      </c>
      <c r="CN181">
        <f>CN$2*EXP(- CN$1 * ($B181*_c+'Input spectra'!$Q180))</f>
        <v>1.3389229267583912E-3</v>
      </c>
      <c r="CO181">
        <f>CO$2*EXP(- CO$1 * ($B181*_c+'Input spectra'!$Q180))</f>
        <v>1.3013539272878898E-3</v>
      </c>
      <c r="CP181">
        <f>CP$2*EXP(- CP$1 * ($B181*_c+'Input spectra'!$Q180))</f>
        <v>1.2652399760100953E-3</v>
      </c>
      <c r="CQ181">
        <f>CQ$2*EXP(- CQ$1 * ($B181*_c+'Input spectra'!$Q180))</f>
        <v>8.1473244391028058E-4</v>
      </c>
      <c r="CR181">
        <f>CR$2*EXP(- CR$1 * ($B181*_c+'Input spectra'!$Q180))</f>
        <v>5.2926220894818153E-4</v>
      </c>
      <c r="CS181">
        <f>CS$2*EXP(- CS$1 * ($B181*_c+'Input spectra'!$Q180))</f>
        <v>3.6659040347689022E-4</v>
      </c>
      <c r="CT181">
        <f>CT$2*EXP(- CT$1 * ($B181*_c+'Input spectra'!$Q180))</f>
        <v>2.5506081293138626E-4</v>
      </c>
      <c r="CU181">
        <f>CU$2*EXP(- CU$1 * ($B181*_c+'Input spectra'!$Q180))</f>
        <v>1.7418382123631827E-4</v>
      </c>
      <c r="CV181">
        <f>CV$2*EXP(- CV$1 * ($B181*_c+'Input spectra'!$Q180))</f>
        <v>1.1451725816512718E-4</v>
      </c>
      <c r="CW181">
        <f>CW$2*EXP(- CW$1 * ($B181*_c+'Input spectra'!$Q180))</f>
        <v>7.0732978180484203E-5</v>
      </c>
      <c r="CX181">
        <f>CX$2*EXP(- CX$1 * ($B181*_c+'Input spectra'!$Q180))</f>
        <v>3.9449260894015377E-5</v>
      </c>
      <c r="CY181">
        <f>CY$2*EXP(- CY$1 * ($B181*_c+'Input spectra'!$Q180))</f>
        <v>1.8346264213044842E-5</v>
      </c>
      <c r="CZ181">
        <f>CZ$2*EXP(- CZ$1 * ($B181*_c+'Input spectra'!$Q180))</f>
        <v>5.741901097868435E-6</v>
      </c>
      <c r="DA181">
        <f>DA$2*EXP(- DA$1 * ($B181*_c+'Input spectra'!$Q180))</f>
        <v>3.6478832646070793E-7</v>
      </c>
      <c r="DB181">
        <f>DB$2*EXP(- DB$1 * ($B181*_c+'Input spectra'!$Q180))</f>
        <v>0</v>
      </c>
      <c r="DC181">
        <f>DC$2*EXP(- DC$1 * ($B181*_c+'Input spectra'!$Q180))</f>
        <v>0</v>
      </c>
      <c r="DD181">
        <f>DD$2*EXP(- DD$1 * ($B181*_c+'Input spectra'!$Q180))</f>
        <v>0</v>
      </c>
      <c r="DE181">
        <f>DE$2*EXP(- DE$1 * ($B181*_c+'Input spectra'!$Q180))</f>
        <v>0</v>
      </c>
      <c r="DF181">
        <f>DF$2*EXP(- DF$1 * ($B181*_c+'Input spectra'!$Q180))</f>
        <v>0</v>
      </c>
      <c r="DG181">
        <f>DG$2*EXP(- DG$1 * ($B181*_c+'Input spectra'!$Q180))</f>
        <v>0</v>
      </c>
      <c r="DH181">
        <f>DH$2*EXP(- DH$1 * ($B181*_c+'Input spectra'!$Q180))</f>
        <v>0</v>
      </c>
      <c r="DI181">
        <f>DI$2*EXP(- DI$1 * ($B181*_c+'Input spectra'!$Q180))</f>
        <v>0</v>
      </c>
      <c r="DJ181">
        <f>DJ$2*EXP(- DJ$1 * ($B181*_c+'Input spectra'!$Q180))</f>
        <v>0</v>
      </c>
      <c r="DK181">
        <f>DK$2*EXP(- DK$1 * ($B181*_c+'Input spectra'!$Q180))</f>
        <v>0</v>
      </c>
      <c r="DL181">
        <f>DL$2*EXP(- DL$1 * ($B181*_c+'Input spectra'!$Q180))</f>
        <v>0</v>
      </c>
      <c r="DM181">
        <f>DM$2*EXP(- DM$1 * ($B181*_c+'Input spectra'!$Q180))</f>
        <v>0</v>
      </c>
      <c r="DN181">
        <f>DN$2*EXP(- DN$1 * ($B181*_c+'Input spectra'!$Q180))</f>
        <v>0</v>
      </c>
      <c r="DO181">
        <f>DO$2*EXP(- DO$1 * ($B181*_c+'Input spectra'!$Q180))</f>
        <v>0</v>
      </c>
      <c r="DP181">
        <f>DP$2*EXP(- DP$1 * ($B181*_c+'Input spectra'!$Q180))</f>
        <v>0</v>
      </c>
      <c r="DQ181">
        <f>DQ$2*EXP(- DQ$1 * ($B181*_c+'Input spectra'!$Q180))</f>
        <v>0</v>
      </c>
      <c r="DR181">
        <f>DR$2*EXP(- DR$1 * ($B181*_c+'Input spectra'!$Q180))</f>
        <v>0</v>
      </c>
      <c r="DS181">
        <f>DS$2*EXP(- DS$1 * ($B181*_c+'Input spectra'!$Q180))</f>
        <v>0</v>
      </c>
      <c r="DT181">
        <f>DT$2*EXP(- DT$1 * ($B181*_c+'Input spectra'!$Q180))</f>
        <v>0</v>
      </c>
      <c r="DU181">
        <f>DU$2*EXP(- DU$1 * ($B181*_c+'Input spectra'!$Q180))</f>
        <v>0</v>
      </c>
      <c r="DV181">
        <f>DV$2*EXP(- DV$1 * ($B181*_c+'Input spectra'!$Q180))</f>
        <v>0</v>
      </c>
      <c r="DW181">
        <f>DW$2*EXP(- DW$1 * ($B181*_c+'Input spectra'!$Q180))</f>
        <v>0</v>
      </c>
      <c r="DX181">
        <f>DX$2*EXP(- DX$1 * ($B181*_c+'Input spectra'!$Q180))</f>
        <v>0</v>
      </c>
      <c r="DY181">
        <f>DY$2*EXP(- DY$1 * ($B181*_c+'Input spectra'!$Q180))</f>
        <v>0</v>
      </c>
      <c r="DZ181">
        <f>DZ$2*EXP(- DZ$1 * ($B181*_c+'Input spectra'!$Q180))</f>
        <v>0</v>
      </c>
      <c r="EA181">
        <f>EA$2*EXP(- EA$1 * ($B181*_c+'Input spectra'!$Q180))</f>
        <v>0</v>
      </c>
      <c r="EB181">
        <f>EB$2*EXP(- EB$1 * ($B181*_c+'Input spectra'!$Q180))</f>
        <v>0</v>
      </c>
      <c r="EC181">
        <f>EC$2*EXP(- EC$1 * ($B181*_c+'Input spectra'!$Q180))</f>
        <v>0</v>
      </c>
      <c r="ED181">
        <f>ED$2*EXP(- ED$1 * ($B181*_c+'Input spectra'!$Q180))</f>
        <v>0</v>
      </c>
      <c r="EE181">
        <f>EE$2*EXP(- EE$1 * ($B181*_c+'Input spectra'!$Q180))</f>
        <v>0</v>
      </c>
      <c r="EF181">
        <f>EF$2*EXP(- EF$1 * ($B181*_c+'Input spectra'!$Q180))</f>
        <v>0</v>
      </c>
      <c r="EG181">
        <f>EG$2*EXP(- EG$1 * ($B181*_c+'Input spectra'!$Q180))</f>
        <v>0</v>
      </c>
      <c r="EH181">
        <f>EH$2*EXP(- EH$1 * ($B181*_c+'Input spectra'!$Q180))</f>
        <v>0</v>
      </c>
      <c r="EI181">
        <f>EI$2*EXP(- EI$1 * ($B181*_c+'Input spectra'!$Q180))</f>
        <v>0</v>
      </c>
      <c r="EJ181">
        <f>EJ$2*EXP(- EJ$1 * ($B181*_c+'Input spectra'!$Q180))</f>
        <v>0</v>
      </c>
      <c r="EK181">
        <f>EK$2*EXP(- EK$1 * ($B181*_c+'Input spectra'!$Q180))</f>
        <v>0</v>
      </c>
      <c r="EL181">
        <f>EL$2*EXP(- EL$1 * ($B181*_c+'Input spectra'!$Q180))</f>
        <v>0</v>
      </c>
      <c r="EM181">
        <f>EM$2*EXP(- EM$1 * ($B181*_c+'Input spectra'!$Q180))</f>
        <v>0</v>
      </c>
      <c r="EN181">
        <f>EN$2*EXP(- EN$1 * ($B181*_c+'Input spectra'!$Q180))</f>
        <v>0</v>
      </c>
      <c r="EO181">
        <f>EO$2*EXP(- EO$1 * ($B181*_c+'Input spectra'!$Q180))</f>
        <v>0</v>
      </c>
      <c r="EP181">
        <f>EP$2*EXP(- EP$1 * ($B181*_c+'Input spectra'!$Q180))</f>
        <v>0</v>
      </c>
      <c r="EQ181">
        <f>EQ$2*EXP(- EQ$1 * ($B181*_c+'Input spectra'!$Q180))</f>
        <v>0</v>
      </c>
      <c r="ER181">
        <f>ER$2*EXP(- ER$1 * ($B181*_c+'Input spectra'!$Q180))</f>
        <v>0</v>
      </c>
      <c r="ES181">
        <f>ES$2*EXP(- ES$1 * ($B181*_c+'Input spectra'!$Q180))</f>
        <v>0</v>
      </c>
      <c r="ET181">
        <f>ET$2*EXP(- ET$1 * ($B181*_c+'Input spectra'!$Q180))</f>
        <v>0</v>
      </c>
      <c r="EU181">
        <f>EU$2*EXP(- EU$1 * ($B181*_c+'Input spectra'!$Q180))</f>
        <v>0</v>
      </c>
      <c r="EV181">
        <f>EV$2*EXP(- EV$1 * ($B181*_c+'Input spectra'!$Q180))</f>
        <v>0</v>
      </c>
      <c r="EW181">
        <f>EW$2*EXP(- EW$1 * ($B181*_c+'Input spectra'!$Q180))</f>
        <v>0</v>
      </c>
      <c r="EY181">
        <f t="shared" si="2"/>
        <v>0.88506354305255841</v>
      </c>
      <c r="FB181">
        <f>(1-EXP(-(B181*_c+'Input spectra'!$Q180)*_t))/2</f>
        <v>1.0597555390867708E-2</v>
      </c>
      <c r="FC181">
        <f>LN(1-FB181)/(-(B181*_c+'Input spectra'!$Q180))</f>
        <v>0.24866109108369117</v>
      </c>
    </row>
    <row r="182" spans="1:159" x14ac:dyDescent="0.25">
      <c r="A182">
        <v>1175</v>
      </c>
      <c r="B182">
        <f>'Input spectra'!B181</f>
        <v>0</v>
      </c>
      <c r="C182">
        <f>C$2*EXP(- C$1 * ($B182*_c+'Input spectra'!$Q181))</f>
        <v>2.0653927966864227E-2</v>
      </c>
      <c r="D182">
        <f>D$2*EXP(- D$1 * ($B182*_c+'Input spectra'!$Q181))</f>
        <v>2.0415960534864528E-2</v>
      </c>
      <c r="E182">
        <f>E$2*EXP(- E$1 * ($B182*_c+'Input spectra'!$Q181))</f>
        <v>2.017964882226387E-2</v>
      </c>
      <c r="F182">
        <f>F$2*EXP(- F$1 * ($B182*_c+'Input spectra'!$Q181))</f>
        <v>1.9944983027805025E-2</v>
      </c>
      <c r="G182">
        <f>G$2*EXP(- G$1 * ($B182*_c+'Input spectra'!$Q181))</f>
        <v>1.9711953403745996E-2</v>
      </c>
      <c r="H182">
        <f>H$2*EXP(- H$1 * ($B182*_c+'Input spectra'!$Q181))</f>
        <v>1.9480550255581711E-2</v>
      </c>
      <c r="I182">
        <f>I$2*EXP(- I$1 * ($B182*_c+'Input spectra'!$Q181))</f>
        <v>1.9250763941767102E-2</v>
      </c>
      <c r="J182">
        <f>J$2*EXP(- J$1 * ($B182*_c+'Input spectra'!$Q181))</f>
        <v>1.9022584873441564E-2</v>
      </c>
      <c r="K182">
        <f>K$2*EXP(- K$1 * ($B182*_c+'Input spectra'!$Q181))</f>
        <v>1.8796003514154846E-2</v>
      </c>
      <c r="L182">
        <f>L$2*EXP(- L$1 * ($B182*_c+'Input spectra'!$Q181))</f>
        <v>1.8571010379594275E-2</v>
      </c>
      <c r="M182">
        <f>M$2*EXP(- M$1 * ($B182*_c+'Input spectra'!$Q181))</f>
        <v>1.8347596037313375E-2</v>
      </c>
      <c r="N182">
        <f>N$2*EXP(- N$1 * ($B182*_c+'Input spectra'!$Q181))</f>
        <v>1.8125751106461863E-2</v>
      </c>
      <c r="O182">
        <f>O$2*EXP(- O$1 * ($B182*_c+'Input spectra'!$Q181))</f>
        <v>1.7905466257516982E-2</v>
      </c>
      <c r="P182">
        <f>P$2*EXP(- P$1 * ($B182*_c+'Input spectra'!$Q181))</f>
        <v>1.768673221201621E-2</v>
      </c>
      <c r="Q182">
        <f>Q$2*EXP(- Q$1 * ($B182*_c+'Input spectra'!$Q181))</f>
        <v>1.746953974229129E-2</v>
      </c>
      <c r="R182">
        <f>R$2*EXP(- R$1 * ($B182*_c+'Input spectra'!$Q181))</f>
        <v>1.7253879671203641E-2</v>
      </c>
      <c r="S182">
        <f>S$2*EXP(- S$1 * ($B182*_c+'Input spectra'!$Q181))</f>
        <v>1.7039742871881057E-2</v>
      </c>
      <c r="T182">
        <f>T$2*EXP(- T$1 * ($B182*_c+'Input spectra'!$Q181))</f>
        <v>1.6827120267455749E-2</v>
      </c>
      <c r="U182">
        <f>U$2*EXP(- U$1 * ($B182*_c+'Input spectra'!$Q181))</f>
        <v>1.6616002830803733E-2</v>
      </c>
      <c r="V182">
        <f>V$2*EXP(- V$1 * ($B182*_c+'Input spectra'!$Q181))</f>
        <v>1.6406381584285496E-2</v>
      </c>
      <c r="W182">
        <f>W$2*EXP(- W$1 * ($B182*_c+'Input spectra'!$Q181))</f>
        <v>1.6198247599487996E-2</v>
      </c>
      <c r="X182">
        <f>X$2*EXP(- X$1 * ($B182*_c+'Input spectra'!$Q181))</f>
        <v>1.5991591996967942E-2</v>
      </c>
      <c r="Y182">
        <f>Y$2*EXP(- Y$1 * ($B182*_c+'Input spectra'!$Q181))</f>
        <v>1.5786405945996382E-2</v>
      </c>
      <c r="Z182">
        <f>Z$2*EXP(- Z$1 * ($B182*_c+'Input spectra'!$Q181))</f>
        <v>1.5582680664304571E-2</v>
      </c>
      <c r="AA182">
        <f>AA$2*EXP(- AA$1 * ($B182*_c+'Input spectra'!$Q181))</f>
        <v>1.5380407417831143E-2</v>
      </c>
      <c r="AB182">
        <f>AB$2*EXP(- AB$1 * ($B182*_c+'Input spectra'!$Q181))</f>
        <v>1.5179577520470533E-2</v>
      </c>
      <c r="AC182">
        <f>AC$2*EXP(- AC$1 * ($B182*_c+'Input spectra'!$Q181))</f>
        <v>1.498018233382266E-2</v>
      </c>
      <c r="AD182">
        <f>AD$2*EXP(- AD$1 * ($B182*_c+'Input spectra'!$Q181))</f>
        <v>1.4782213266943921E-2</v>
      </c>
      <c r="AE182">
        <f>AE$2*EXP(- AE$1 * ($B182*_c+'Input spectra'!$Q181))</f>
        <v>1.4585661776099398E-2</v>
      </c>
      <c r="AF182">
        <f>AF$2*EXP(- AF$1 * ($B182*_c+'Input spectra'!$Q181))</f>
        <v>1.4390519364516319E-2</v>
      </c>
      <c r="AG182">
        <f>AG$2*EXP(- AG$1 * ($B182*_c+'Input spectra'!$Q181))</f>
        <v>1.4196777582138793E-2</v>
      </c>
      <c r="AH182">
        <f>AH$2*EXP(- AH$1 * ($B182*_c+'Input spectra'!$Q181))</f>
        <v>1.4004428025383755E-2</v>
      </c>
      <c r="AI182">
        <f>AI$2*EXP(- AI$1 * ($B182*_c+'Input spectra'!$Q181))</f>
        <v>1.381346233689815E-2</v>
      </c>
      <c r="AJ182">
        <f>AJ$2*EXP(- AJ$1 * ($B182*_c+'Input spectra'!$Q181))</f>
        <v>1.3623872205317352E-2</v>
      </c>
      <c r="AK182">
        <f>AK$2*EXP(- AK$1 * ($B182*_c+'Input spectra'!$Q181))</f>
        <v>1.3435649365024799E-2</v>
      </c>
      <c r="AL182">
        <f>AL$2*EXP(- AL$1 * ($B182*_c+'Input spectra'!$Q181))</f>
        <v>1.3248785595912837E-2</v>
      </c>
      <c r="AM182">
        <f>AM$2*EXP(- AM$1 * ($B182*_c+'Input spectra'!$Q181))</f>
        <v>1.3063272723144767E-2</v>
      </c>
      <c r="AN182">
        <f>AN$2*EXP(- AN$1 * ($B182*_c+'Input spectra'!$Q181))</f>
        <v>1.2879102616918129E-2</v>
      </c>
      <c r="AO182">
        <f>AO$2*EXP(- AO$1 * ($B182*_c+'Input spectra'!$Q181))</f>
        <v>1.2696267192229133E-2</v>
      </c>
      <c r="AP182">
        <f>AP$2*EXP(- AP$1 * ($B182*_c+'Input spectra'!$Q181))</f>
        <v>1.2514758408638306E-2</v>
      </c>
      <c r="AQ182">
        <f>AQ$2*EXP(- AQ$1 * ($B182*_c+'Input spectra'!$Q181))</f>
        <v>1.2334568270037339E-2</v>
      </c>
      <c r="AR182">
        <f>AR$2*EXP(- AR$1 * ($B182*_c+'Input spectra'!$Q181))</f>
        <v>1.2155688824417085E-2</v>
      </c>
      <c r="AS182">
        <f>AS$2*EXP(- AS$1 * ($B182*_c+'Input spectra'!$Q181))</f>
        <v>1.1978112163636721E-2</v>
      </c>
      <c r="AT182">
        <f>AT$2*EXP(- AT$1 * ($B182*_c+'Input spectra'!$Q181))</f>
        <v>1.1801830423194144E-2</v>
      </c>
      <c r="AU182">
        <f>AU$2*EXP(- AU$1 * ($B182*_c+'Input spectra'!$Q181))</f>
        <v>1.1626835781997431E-2</v>
      </c>
      <c r="AV182">
        <f>AV$2*EXP(- AV$1 * ($B182*_c+'Input spectra'!$Q181))</f>
        <v>1.1453120462137537E-2</v>
      </c>
      <c r="AW182">
        <f>AW$2*EXP(- AW$1 * ($B182*_c+'Input spectra'!$Q181))</f>
        <v>1.0183028854354161E-2</v>
      </c>
      <c r="AX182">
        <f>AX$2*EXP(- AX$1 * ($B182*_c+'Input spectra'!$Q181))</f>
        <v>8.702826125940059E-3</v>
      </c>
      <c r="AY182">
        <f>AY$2*EXP(- AY$1 * ($B182*_c+'Input spectra'!$Q181))</f>
        <v>7.835716135509237E-3</v>
      </c>
      <c r="AZ182">
        <f>AZ$2*EXP(- AZ$1 * ($B182*_c+'Input spectra'!$Q181))</f>
        <v>7.1790812639403942E-3</v>
      </c>
      <c r="BA182">
        <f>BA$2*EXP(- BA$1 * ($B182*_c+'Input spectra'!$Q181))</f>
        <v>6.642630231517426E-3</v>
      </c>
      <c r="BB182">
        <f>BB$2*EXP(- BB$1 * ($B182*_c+'Input spectra'!$Q181))</f>
        <v>6.1872371909581312E-3</v>
      </c>
      <c r="BC182">
        <f>BC$2*EXP(- BC$1 * ($B182*_c+'Input spectra'!$Q181))</f>
        <v>5.7914699648987976E-3</v>
      </c>
      <c r="BD182">
        <f>BD$2*EXP(- BD$1 * ($B182*_c+'Input spectra'!$Q181))</f>
        <v>5.4419715255301804E-3</v>
      </c>
      <c r="BE182">
        <f>BE$2*EXP(- BE$1 * ($B182*_c+'Input spectra'!$Q181))</f>
        <v>5.1297003962152811E-3</v>
      </c>
      <c r="BF182">
        <f>BF$2*EXP(- BF$1 * ($B182*_c+'Input spectra'!$Q181))</f>
        <v>4.8481738948536928E-3</v>
      </c>
      <c r="BG182">
        <f>BG$2*EXP(- BG$1 * ($B182*_c+'Input spectra'!$Q181))</f>
        <v>4.5925431120749857E-3</v>
      </c>
      <c r="BH182">
        <f>BH$2*EXP(- BH$1 * ($B182*_c+'Input spectra'!$Q181))</f>
        <v>4.3590619045817828E-3</v>
      </c>
      <c r="BI182">
        <f>BI$2*EXP(- BI$1 * ($B182*_c+'Input spectra'!$Q181))</f>
        <v>4.1447613821787438E-3</v>
      </c>
      <c r="BJ182">
        <f>BJ$2*EXP(- BJ$1 * ($B182*_c+'Input spectra'!$Q181))</f>
        <v>3.9472397686367375E-3</v>
      </c>
      <c r="BK182">
        <f>BK$2*EXP(- BK$1 * ($B182*_c+'Input spectra'!$Q181))</f>
        <v>3.7645209444498043E-3</v>
      </c>
      <c r="BL182">
        <f>BL$2*EXP(- BL$1 * ($B182*_c+'Input spectra'!$Q181))</f>
        <v>3.5949558738063146E-3</v>
      </c>
      <c r="BM182">
        <f>BM$2*EXP(- BM$1 * ($B182*_c+'Input spectra'!$Q181))</f>
        <v>3.4371518917538368E-3</v>
      </c>
      <c r="BN182">
        <f>BN$2*EXP(- BN$1 * ($B182*_c+'Input spectra'!$Q181))</f>
        <v>3.2899207083569569E-3</v>
      </c>
      <c r="BO182">
        <f>BO$2*EXP(- BO$1 * ($B182*_c+'Input spectra'!$Q181))</f>
        <v>3.1522393537745217E-3</v>
      </c>
      <c r="BP182">
        <f>BP$2*EXP(- BP$1 * ($B182*_c+'Input spectra'!$Q181))</f>
        <v>3.0232202961467339E-3</v>
      </c>
      <c r="BQ182">
        <f>BQ$2*EXP(- BQ$1 * ($B182*_c+'Input spectra'!$Q181))</f>
        <v>2.9020882044229245E-3</v>
      </c>
      <c r="BR182">
        <f>BR$2*EXP(- BR$1 * ($B182*_c+'Input spectra'!$Q181))</f>
        <v>2.7881616181464537E-3</v>
      </c>
      <c r="BS182">
        <f>BS$2*EXP(- BS$1 * ($B182*_c+'Input spectra'!$Q181))</f>
        <v>2.6808383030357706E-3</v>
      </c>
      <c r="BT182">
        <f>BT$2*EXP(- BT$1 * ($B182*_c+'Input spectra'!$Q181))</f>
        <v>2.5795834175558916E-3</v>
      </c>
      <c r="BU182">
        <f>BU$2*EXP(- BU$1 * ($B182*_c+'Input spectra'!$Q181))</f>
        <v>2.48391985281219E-3</v>
      </c>
      <c r="BV182">
        <f>BV$2*EXP(- BV$1 * ($B182*_c+'Input spectra'!$Q181))</f>
        <v>2.3934202736151846E-3</v>
      </c>
      <c r="BW182">
        <f>BW$2*EXP(- BW$1 * ($B182*_c+'Input spectra'!$Q181))</f>
        <v>2.3077005061214479E-3</v>
      </c>
      <c r="BX182">
        <f>BX$2*EXP(- BX$1 * ($B182*_c+'Input spectra'!$Q181))</f>
        <v>2.2264140022800823E-3</v>
      </c>
      <c r="BY182">
        <f>BY$2*EXP(- BY$1 * ($B182*_c+'Input spectra'!$Q181))</f>
        <v>2.1492471734106569E-3</v>
      </c>
      <c r="BZ182">
        <f>BZ$2*EXP(- BZ$1 * ($B182*_c+'Input spectra'!$Q181))</f>
        <v>2.0759154313017883E-3</v>
      </c>
      <c r="CA182">
        <f>CA$2*EXP(- CA$1 * ($B182*_c+'Input spectra'!$Q181))</f>
        <v>2.0061598098075886E-3</v>
      </c>
      <c r="CB182">
        <f>CB$2*EXP(- CB$1 * ($B182*_c+'Input spectra'!$Q181))</f>
        <v>1.9397440661835428E-3</v>
      </c>
      <c r="CC182">
        <f>CC$2*EXP(- CC$1 * ($B182*_c+'Input spectra'!$Q181))</f>
        <v>1.8764521815550889E-3</v>
      </c>
      <c r="CD182">
        <f>CD$2*EXP(- CD$1 * ($B182*_c+'Input spectra'!$Q181))</f>
        <v>1.8160861955234279E-3</v>
      </c>
      <c r="CE182">
        <f>CE$2*EXP(- CE$1 * ($B182*_c+'Input spectra'!$Q181))</f>
        <v>1.7584643221154944E-3</v>
      </c>
      <c r="CF182">
        <f>CF$2*EXP(- CF$1 * ($B182*_c+'Input spectra'!$Q181))</f>
        <v>1.7034193039028444E-3</v>
      </c>
      <c r="CG182">
        <f>CG$2*EXP(- CG$1 * ($B182*_c+'Input spectra'!$Q181))</f>
        <v>1.6507969687541409E-3</v>
      </c>
      <c r="CH182">
        <f>CH$2*EXP(- CH$1 * ($B182*_c+'Input spectra'!$Q181))</f>
        <v>1.6004549597990131E-3</v>
      </c>
      <c r="CI182">
        <f>CI$2*EXP(- CI$1 * ($B182*_c+'Input spectra'!$Q181))</f>
        <v>1.5522616141061013E-3</v>
      </c>
      <c r="CJ182">
        <f>CJ$2*EXP(- CJ$1 * ($B182*_c+'Input spectra'!$Q181))</f>
        <v>1.506094969571366E-3</v>
      </c>
      <c r="CK182">
        <f>CK$2*EXP(- CK$1 * ($B182*_c+'Input spectra'!$Q181))</f>
        <v>1.4618418827702564E-3</v>
      </c>
      <c r="CL182">
        <f>CL$2*EXP(- CL$1 * ($B182*_c+'Input spectra'!$Q181))</f>
        <v>1.419397243199695E-3</v>
      </c>
      <c r="CM182">
        <f>CM$2*EXP(- CM$1 * ($B182*_c+'Input spectra'!$Q181))</f>
        <v>1.3786632715400325E-3</v>
      </c>
      <c r="CN182">
        <f>CN$2*EXP(- CN$1 * ($B182*_c+'Input spectra'!$Q181))</f>
        <v>1.3395488913943436E-3</v>
      </c>
      <c r="CO182">
        <f>CO$2*EXP(- CO$1 * ($B182*_c+'Input spectra'!$Q181))</f>
        <v>1.3019691654844888E-3</v>
      </c>
      <c r="CP182">
        <f>CP$2*EXP(- CP$1 * ($B182*_c+'Input spectra'!$Q181))</f>
        <v>1.2658447885569668E-3</v>
      </c>
      <c r="CQ182">
        <f>CQ$2*EXP(- CQ$1 * ($B182*_c+'Input spectra'!$Q181))</f>
        <v>8.1512618475914256E-4</v>
      </c>
      <c r="CR182">
        <f>CR$2*EXP(- CR$1 * ($B182*_c+'Input spectra'!$Q181))</f>
        <v>5.2952076970426832E-4</v>
      </c>
      <c r="CS182">
        <f>CS$2*EXP(- CS$1 * ($B182*_c+'Input spectra'!$Q181))</f>
        <v>3.6677142026782759E-4</v>
      </c>
      <c r="CT182">
        <f>CT$2*EXP(- CT$1 * ($B182*_c+'Input spectra'!$Q181))</f>
        <v>2.5518809827557837E-4</v>
      </c>
      <c r="CU182">
        <f>CU$2*EXP(- CU$1 * ($B182*_c+'Input spectra'!$Q181))</f>
        <v>1.7427166101721656E-4</v>
      </c>
      <c r="CV182">
        <f>CV$2*EXP(- CV$1 * ($B182*_c+'Input spectra'!$Q181))</f>
        <v>1.1457561020101369E-4</v>
      </c>
      <c r="CW182">
        <f>CW$2*EXP(- CW$1 * ($B182*_c+'Input spectra'!$Q181))</f>
        <v>7.0769391686632238E-5</v>
      </c>
      <c r="CX182">
        <f>CX$2*EXP(- CX$1 * ($B182*_c+'Input spectra'!$Q181))</f>
        <v>3.9469776751988594E-5</v>
      </c>
      <c r="CY182">
        <f>CY$2*EXP(- CY$1 * ($B182*_c+'Input spectra'!$Q181))</f>
        <v>1.8355901713301465E-5</v>
      </c>
      <c r="CZ182">
        <f>CZ$2*EXP(- CZ$1 * ($B182*_c+'Input spectra'!$Q181))</f>
        <v>5.7449475543657092E-6</v>
      </c>
      <c r="DA182">
        <f>DA$2*EXP(- DA$1 * ($B182*_c+'Input spectra'!$Q181))</f>
        <v>3.6498378747305668E-7</v>
      </c>
      <c r="DB182">
        <f>DB$2*EXP(- DB$1 * ($B182*_c+'Input spectra'!$Q181))</f>
        <v>0</v>
      </c>
      <c r="DC182">
        <f>DC$2*EXP(- DC$1 * ($B182*_c+'Input spectra'!$Q181))</f>
        <v>0</v>
      </c>
      <c r="DD182">
        <f>DD$2*EXP(- DD$1 * ($B182*_c+'Input spectra'!$Q181))</f>
        <v>0</v>
      </c>
      <c r="DE182">
        <f>DE$2*EXP(- DE$1 * ($B182*_c+'Input spectra'!$Q181))</f>
        <v>0</v>
      </c>
      <c r="DF182">
        <f>DF$2*EXP(- DF$1 * ($B182*_c+'Input spectra'!$Q181))</f>
        <v>0</v>
      </c>
      <c r="DG182">
        <f>DG$2*EXP(- DG$1 * ($B182*_c+'Input spectra'!$Q181))</f>
        <v>0</v>
      </c>
      <c r="DH182">
        <f>DH$2*EXP(- DH$1 * ($B182*_c+'Input spectra'!$Q181))</f>
        <v>0</v>
      </c>
      <c r="DI182">
        <f>DI$2*EXP(- DI$1 * ($B182*_c+'Input spectra'!$Q181))</f>
        <v>0</v>
      </c>
      <c r="DJ182">
        <f>DJ$2*EXP(- DJ$1 * ($B182*_c+'Input spectra'!$Q181))</f>
        <v>0</v>
      </c>
      <c r="DK182">
        <f>DK$2*EXP(- DK$1 * ($B182*_c+'Input spectra'!$Q181))</f>
        <v>0</v>
      </c>
      <c r="DL182">
        <f>DL$2*EXP(- DL$1 * ($B182*_c+'Input spectra'!$Q181))</f>
        <v>0</v>
      </c>
      <c r="DM182">
        <f>DM$2*EXP(- DM$1 * ($B182*_c+'Input spectra'!$Q181))</f>
        <v>0</v>
      </c>
      <c r="DN182">
        <f>DN$2*EXP(- DN$1 * ($B182*_c+'Input spectra'!$Q181))</f>
        <v>0</v>
      </c>
      <c r="DO182">
        <f>DO$2*EXP(- DO$1 * ($B182*_c+'Input spectra'!$Q181))</f>
        <v>0</v>
      </c>
      <c r="DP182">
        <f>DP$2*EXP(- DP$1 * ($B182*_c+'Input spectra'!$Q181))</f>
        <v>0</v>
      </c>
      <c r="DQ182">
        <f>DQ$2*EXP(- DQ$1 * ($B182*_c+'Input spectra'!$Q181))</f>
        <v>0</v>
      </c>
      <c r="DR182">
        <f>DR$2*EXP(- DR$1 * ($B182*_c+'Input spectra'!$Q181))</f>
        <v>0</v>
      </c>
      <c r="DS182">
        <f>DS$2*EXP(- DS$1 * ($B182*_c+'Input spectra'!$Q181))</f>
        <v>0</v>
      </c>
      <c r="DT182">
        <f>DT$2*EXP(- DT$1 * ($B182*_c+'Input spectra'!$Q181))</f>
        <v>0</v>
      </c>
      <c r="DU182">
        <f>DU$2*EXP(- DU$1 * ($B182*_c+'Input spectra'!$Q181))</f>
        <v>0</v>
      </c>
      <c r="DV182">
        <f>DV$2*EXP(- DV$1 * ($B182*_c+'Input spectra'!$Q181))</f>
        <v>0</v>
      </c>
      <c r="DW182">
        <f>DW$2*EXP(- DW$1 * ($B182*_c+'Input spectra'!$Q181))</f>
        <v>0</v>
      </c>
      <c r="DX182">
        <f>DX$2*EXP(- DX$1 * ($B182*_c+'Input spectra'!$Q181))</f>
        <v>0</v>
      </c>
      <c r="DY182">
        <f>DY$2*EXP(- DY$1 * ($B182*_c+'Input spectra'!$Q181))</f>
        <v>0</v>
      </c>
      <c r="DZ182">
        <f>DZ$2*EXP(- DZ$1 * ($B182*_c+'Input spectra'!$Q181))</f>
        <v>0</v>
      </c>
      <c r="EA182">
        <f>EA$2*EXP(- EA$1 * ($B182*_c+'Input spectra'!$Q181))</f>
        <v>0</v>
      </c>
      <c r="EB182">
        <f>EB$2*EXP(- EB$1 * ($B182*_c+'Input spectra'!$Q181))</f>
        <v>0</v>
      </c>
      <c r="EC182">
        <f>EC$2*EXP(- EC$1 * ($B182*_c+'Input spectra'!$Q181))</f>
        <v>0</v>
      </c>
      <c r="ED182">
        <f>ED$2*EXP(- ED$1 * ($B182*_c+'Input spectra'!$Q181))</f>
        <v>0</v>
      </c>
      <c r="EE182">
        <f>EE$2*EXP(- EE$1 * ($B182*_c+'Input spectra'!$Q181))</f>
        <v>0</v>
      </c>
      <c r="EF182">
        <f>EF$2*EXP(- EF$1 * ($B182*_c+'Input spectra'!$Q181))</f>
        <v>0</v>
      </c>
      <c r="EG182">
        <f>EG$2*EXP(- EG$1 * ($B182*_c+'Input spectra'!$Q181))</f>
        <v>0</v>
      </c>
      <c r="EH182">
        <f>EH$2*EXP(- EH$1 * ($B182*_c+'Input spectra'!$Q181))</f>
        <v>0</v>
      </c>
      <c r="EI182">
        <f>EI$2*EXP(- EI$1 * ($B182*_c+'Input spectra'!$Q181))</f>
        <v>0</v>
      </c>
      <c r="EJ182">
        <f>EJ$2*EXP(- EJ$1 * ($B182*_c+'Input spectra'!$Q181))</f>
        <v>0</v>
      </c>
      <c r="EK182">
        <f>EK$2*EXP(- EK$1 * ($B182*_c+'Input spectra'!$Q181))</f>
        <v>0</v>
      </c>
      <c r="EL182">
        <f>EL$2*EXP(- EL$1 * ($B182*_c+'Input spectra'!$Q181))</f>
        <v>0</v>
      </c>
      <c r="EM182">
        <f>EM$2*EXP(- EM$1 * ($B182*_c+'Input spectra'!$Q181))</f>
        <v>0</v>
      </c>
      <c r="EN182">
        <f>EN$2*EXP(- EN$1 * ($B182*_c+'Input spectra'!$Q181))</f>
        <v>0</v>
      </c>
      <c r="EO182">
        <f>EO$2*EXP(- EO$1 * ($B182*_c+'Input spectra'!$Q181))</f>
        <v>0</v>
      </c>
      <c r="EP182">
        <f>EP$2*EXP(- EP$1 * ($B182*_c+'Input spectra'!$Q181))</f>
        <v>0</v>
      </c>
      <c r="EQ182">
        <f>EQ$2*EXP(- EQ$1 * ($B182*_c+'Input spectra'!$Q181))</f>
        <v>0</v>
      </c>
      <c r="ER182">
        <f>ER$2*EXP(- ER$1 * ($B182*_c+'Input spectra'!$Q181))</f>
        <v>0</v>
      </c>
      <c r="ES182">
        <f>ES$2*EXP(- ES$1 * ($B182*_c+'Input spectra'!$Q181))</f>
        <v>0</v>
      </c>
      <c r="ET182">
        <f>ET$2*EXP(- ET$1 * ($B182*_c+'Input spectra'!$Q181))</f>
        <v>0</v>
      </c>
      <c r="EU182">
        <f>EU$2*EXP(- EU$1 * ($B182*_c+'Input spectra'!$Q181))</f>
        <v>0</v>
      </c>
      <c r="EV182">
        <f>EV$2*EXP(- EV$1 * ($B182*_c+'Input spectra'!$Q181))</f>
        <v>0</v>
      </c>
      <c r="EW182">
        <f>EW$2*EXP(- EW$1 * ($B182*_c+'Input spectra'!$Q181))</f>
        <v>0</v>
      </c>
      <c r="EY182">
        <f t="shared" si="2"/>
        <v>0.88519171714694345</v>
      </c>
      <c r="FB182">
        <f>(1-EXP(-(B182*_c+'Input spectra'!$Q181)*_t))/2</f>
        <v>1.0584704165057301E-2</v>
      </c>
      <c r="FC182">
        <f>LN(1-FB182)/(-(B182*_c+'Input spectra'!$Q181))</f>
        <v>0.24866273215650894</v>
      </c>
    </row>
    <row r="183" spans="1:159" x14ac:dyDescent="0.25">
      <c r="A183">
        <v>1180</v>
      </c>
      <c r="B183">
        <f>'Input spectra'!B182</f>
        <v>0</v>
      </c>
      <c r="C183">
        <f>C$2*EXP(- C$1 * ($B183*_c+'Input spectra'!$Q182))</f>
        <v>2.0653927966864227E-2</v>
      </c>
      <c r="D183">
        <f>D$2*EXP(- D$1 * ($B183*_c+'Input spectra'!$Q182))</f>
        <v>2.0416067754338428E-2</v>
      </c>
      <c r="E183">
        <f>E$2*EXP(- E$1 * ($B183*_c+'Input spectra'!$Q182))</f>
        <v>2.017986077966925E-2</v>
      </c>
      <c r="F183">
        <f>F$2*EXP(- F$1 * ($B183*_c+'Input spectra'!$Q182))</f>
        <v>1.9945297267511899E-2</v>
      </c>
      <c r="G183">
        <f>G$2*EXP(- G$1 * ($B183*_c+'Input spectra'!$Q182))</f>
        <v>1.9712367495832297E-2</v>
      </c>
      <c r="H183">
        <f>H$2*EXP(- H$1 * ($B183*_c+'Input spectra'!$Q182))</f>
        <v>1.9481061795630198E-2</v>
      </c>
      <c r="I183">
        <f>I$2*EXP(- I$1 * ($B183*_c+'Input spectra'!$Q182))</f>
        <v>1.9251370550663637E-2</v>
      </c>
      <c r="J183">
        <f>J$2*EXP(- J$1 * ($B183*_c+'Input spectra'!$Q182))</f>
        <v>1.9023284197174768E-2</v>
      </c>
      <c r="K183">
        <f>K$2*EXP(- K$1 * ($B183*_c+'Input spectra'!$Q182))</f>
        <v>1.8796793223617134E-2</v>
      </c>
      <c r="L183">
        <f>L$2*EXP(- L$1 * ($B183*_c+'Input spectra'!$Q182))</f>
        <v>1.8571888170384243E-2</v>
      </c>
      <c r="M183">
        <f>M$2*EXP(- M$1 * ($B183*_c+'Input spectra'!$Q182))</f>
        <v>1.8348559629539549E-2</v>
      </c>
      <c r="N183">
        <f>N$2*EXP(- N$1 * ($B183*_c+'Input spectra'!$Q182))</f>
        <v>1.8126798244547767E-2</v>
      </c>
      <c r="O183">
        <f>O$2*EXP(- O$1 * ($B183*_c+'Input spectra'!$Q182))</f>
        <v>1.7906594710007578E-2</v>
      </c>
      <c r="P183">
        <f>P$2*EXP(- P$1 * ($B183*_c+'Input spectra'!$Q182))</f>
        <v>1.7687939771385639E-2</v>
      </c>
      <c r="Q183">
        <f>Q$2*EXP(- Q$1 * ($B183*_c+'Input spectra'!$Q182))</f>
        <v>1.7470824224751939E-2</v>
      </c>
      <c r="R183">
        <f>R$2*EXP(- R$1 * ($B183*_c+'Input spectra'!$Q182))</f>
        <v>1.7255238916516511E-2</v>
      </c>
      <c r="S183">
        <f>S$2*EXP(- S$1 * ($B183*_c+'Input spectra'!$Q182))</f>
        <v>1.7041174743167457E-2</v>
      </c>
      <c r="T183">
        <f>T$2*EXP(- T$1 * ($B183*_c+'Input spectra'!$Q182))</f>
        <v>1.6828622651010268E-2</v>
      </c>
      <c r="U183">
        <f>U$2*EXP(- U$1 * ($B183*_c+'Input spectra'!$Q182))</f>
        <v>1.6617573635908493E-2</v>
      </c>
      <c r="V183">
        <f>V$2*EXP(- V$1 * ($B183*_c+'Input spectra'!$Q182))</f>
        <v>1.6408018743025693E-2</v>
      </c>
      <c r="W183">
        <f>W$2*EXP(- W$1 * ($B183*_c+'Input spectra'!$Q182))</f>
        <v>1.6199949066568711E-2</v>
      </c>
      <c r="X183">
        <f>X$2*EXP(- X$1 * ($B183*_c+'Input spectra'!$Q182))</f>
        <v>1.5993355749532197E-2</v>
      </c>
      <c r="Y183">
        <f>Y$2*EXP(- Y$1 * ($B183*_c+'Input spectra'!$Q182))</f>
        <v>1.5788229983444486E-2</v>
      </c>
      <c r="Z183">
        <f>Z$2*EXP(- Z$1 * ($B183*_c+'Input spectra'!$Q182))</f>
        <v>1.5584563008114675E-2</v>
      </c>
      <c r="AA183">
        <f>AA$2*EXP(- AA$1 * ($B183*_c+'Input spectra'!$Q182))</f>
        <v>1.5382346111381048E-2</v>
      </c>
      <c r="AB183">
        <f>AB$2*EXP(- AB$1 * ($B183*_c+'Input spectra'!$Q182))</f>
        <v>1.5181570628860733E-2</v>
      </c>
      <c r="AC183">
        <f>AC$2*EXP(- AC$1 * ($B183*_c+'Input spectra'!$Q182))</f>
        <v>1.4982227943700606E-2</v>
      </c>
      <c r="AD183">
        <f>AD$2*EXP(- AD$1 * ($B183*_c+'Input spectra'!$Q182))</f>
        <v>1.4784309486329495E-2</v>
      </c>
      <c r="AE183">
        <f>AE$2*EXP(- AE$1 * ($B183*_c+'Input spectra'!$Q182))</f>
        <v>1.4587806734211593E-2</v>
      </c>
      <c r="AF183">
        <f>AF$2*EXP(- AF$1 * ($B183*_c+'Input spectra'!$Q182))</f>
        <v>1.4392711211601131E-2</v>
      </c>
      <c r="AG183">
        <f>AG$2*EXP(- AG$1 * ($B183*_c+'Input spectra'!$Q182))</f>
        <v>1.4199014489298292E-2</v>
      </c>
      <c r="AH183">
        <f>AH$2*EXP(- AH$1 * ($B183*_c+'Input spectra'!$Q182))</f>
        <v>1.4006708184406349E-2</v>
      </c>
      <c r="AI183">
        <f>AI$2*EXP(- AI$1 * ($B183*_c+'Input spectra'!$Q182))</f>
        <v>1.3815783960090025E-2</v>
      </c>
      <c r="AJ183">
        <f>AJ$2*EXP(- AJ$1 * ($B183*_c+'Input spectra'!$Q182))</f>
        <v>1.3626233525335079E-2</v>
      </c>
      <c r="AK183">
        <f>AK$2*EXP(- AK$1 * ($B183*_c+'Input spectra'!$Q182))</f>
        <v>1.3438048634709102E-2</v>
      </c>
      <c r="AL183">
        <f>AL$2*EXP(- AL$1 * ($B183*_c+'Input spectra'!$Q182))</f>
        <v>1.3251221088123525E-2</v>
      </c>
      <c r="AM183">
        <f>AM$2*EXP(- AM$1 * ($B183*_c+'Input spectra'!$Q182))</f>
        <v>1.3065742730596812E-2</v>
      </c>
      <c r="AN183">
        <f>AN$2*EXP(- AN$1 * ($B183*_c+'Input spectra'!$Q182))</f>
        <v>1.2881605452018866E-2</v>
      </c>
      <c r="AO183">
        <f>AO$2*EXP(- AO$1 * ($B183*_c+'Input spectra'!$Q182))</f>
        <v>1.2698801186916625E-2</v>
      </c>
      <c r="AP183">
        <f>AP$2*EXP(- AP$1 * ($B183*_c+'Input spectra'!$Q182))</f>
        <v>1.2517321914220813E-2</v>
      </c>
      <c r="AQ183">
        <f>AQ$2*EXP(- AQ$1 * ($B183*_c+'Input spectra'!$Q182))</f>
        <v>1.2337159657033912E-2</v>
      </c>
      <c r="AR183">
        <f>AR$2*EXP(- AR$1 * ($B183*_c+'Input spectra'!$Q182))</f>
        <v>1.2158306482399269E-2</v>
      </c>
      <c r="AS183">
        <f>AS$2*EXP(- AS$1 * ($B183*_c+'Input spectra'!$Q182))</f>
        <v>1.1980754501071379E-2</v>
      </c>
      <c r="AT183">
        <f>AT$2*EXP(- AT$1 * ($B183*_c+'Input spectra'!$Q182))</f>
        <v>1.1804495867287346E-2</v>
      </c>
      <c r="AU183">
        <f>AU$2*EXP(- AU$1 * ($B183*_c+'Input spectra'!$Q182))</f>
        <v>1.1629522778539477E-2</v>
      </c>
      <c r="AV183">
        <f>AV$2*EXP(- AV$1 * ($B183*_c+'Input spectra'!$Q182))</f>
        <v>1.1455827475349029E-2</v>
      </c>
      <c r="AW183">
        <f>AW$2*EXP(- AW$1 * ($B183*_c+'Input spectra'!$Q182))</f>
        <v>1.0185489165190638E-2</v>
      </c>
      <c r="AX183">
        <f>AX$2*EXP(- AX$1 * ($B183*_c+'Input spectra'!$Q182))</f>
        <v>8.7049745226500143E-3</v>
      </c>
      <c r="AY183">
        <f>AY$2*EXP(- AY$1 * ($B183*_c+'Input spectra'!$Q182))</f>
        <v>7.837691637110825E-3</v>
      </c>
      <c r="AZ183">
        <f>AZ$2*EXP(- AZ$1 * ($B183*_c+'Input spectra'!$Q182))</f>
        <v>7.1809289302679638E-3</v>
      </c>
      <c r="BA183">
        <f>BA$2*EXP(- BA$1 * ($B183*_c+'Input spectra'!$Q182))</f>
        <v>6.6443747268717414E-3</v>
      </c>
      <c r="BB183">
        <f>BB$2*EXP(- BB$1 * ($B183*_c+'Input spectra'!$Q182))</f>
        <v>6.1888945927994817E-3</v>
      </c>
      <c r="BC183">
        <f>BC$2*EXP(- BC$1 * ($B183*_c+'Input spectra'!$Q182))</f>
        <v>5.7930517743574597E-3</v>
      </c>
      <c r="BD183">
        <f>BD$2*EXP(- BD$1 * ($B183*_c+'Input spectra'!$Q182))</f>
        <v>5.4434864650366012E-3</v>
      </c>
      <c r="BE183">
        <f>BE$2*EXP(- BE$1 * ($B183*_c+'Input spectra'!$Q182))</f>
        <v>5.1311553528772588E-3</v>
      </c>
      <c r="BF183">
        <f>BF$2*EXP(- BF$1 * ($B183*_c+'Input spectra'!$Q182))</f>
        <v>4.8495744696786429E-3</v>
      </c>
      <c r="BG183">
        <f>BG$2*EXP(- BG$1 * ($B183*_c+'Input spectra'!$Q182))</f>
        <v>4.5938939643136003E-3</v>
      </c>
      <c r="BH183">
        <f>BH$2*EXP(- BH$1 * ($B183*_c+'Input spectra'!$Q182))</f>
        <v>4.3603669800033155E-3</v>
      </c>
      <c r="BI183">
        <f>BI$2*EXP(- BI$1 * ($B183*_c+'Input spectra'!$Q182))</f>
        <v>4.146024071144336E-3</v>
      </c>
      <c r="BJ183">
        <f>BJ$2*EXP(- BJ$1 * ($B183*_c+'Input spectra'!$Q182))</f>
        <v>3.9484630194654277E-3</v>
      </c>
      <c r="BK183">
        <f>BK$2*EXP(- BK$1 * ($B183*_c+'Input spectra'!$Q182))</f>
        <v>3.7657073470992622E-3</v>
      </c>
      <c r="BL183">
        <f>BL$2*EXP(- BL$1 * ($B183*_c+'Input spectra'!$Q182))</f>
        <v>3.5961077231501425E-3</v>
      </c>
      <c r="BM183">
        <f>BM$2*EXP(- BM$1 * ($B183*_c+'Input spectra'!$Q182))</f>
        <v>3.4382712364215127E-3</v>
      </c>
      <c r="BN183">
        <f>BN$2*EXP(- BN$1 * ($B183*_c+'Input spectra'!$Q182))</f>
        <v>3.2910093891013298E-3</v>
      </c>
      <c r="BO183">
        <f>BO$2*EXP(- BO$1 * ($B183*_c+'Input spectra'!$Q182))</f>
        <v>3.1532990340783404E-3</v>
      </c>
      <c r="BP183">
        <f>BP$2*EXP(- BP$1 * ($B183*_c+'Input spectra'!$Q182))</f>
        <v>3.0242524869690231E-3</v>
      </c>
      <c r="BQ183">
        <f>BQ$2*EXP(- BQ$1 * ($B183*_c+'Input spectra'!$Q182))</f>
        <v>2.9030942844469861E-3</v>
      </c>
      <c r="BR183">
        <f>BR$2*EXP(- BR$1 * ($B183*_c+'Input spectra'!$Q182))</f>
        <v>2.7891428505239825E-3</v>
      </c>
      <c r="BS183">
        <f>BS$2*EXP(- BS$1 * ($B183*_c+'Input spectra'!$Q182))</f>
        <v>2.681795849365824E-3</v>
      </c>
      <c r="BT183">
        <f>BT$2*EXP(- BT$1 * ($B183*_c+'Input spectra'!$Q182))</f>
        <v>2.5805183496559474E-3</v>
      </c>
      <c r="BU183">
        <f>BU$2*EXP(- BU$1 * ($B183*_c+'Input spectra'!$Q182))</f>
        <v>2.4848331627074067E-3</v>
      </c>
      <c r="BV183">
        <f>BV$2*EXP(- BV$1 * ($B183*_c+'Input spectra'!$Q182))</f>
        <v>2.3943128820758386E-3</v>
      </c>
      <c r="BW183">
        <f>BW$2*EXP(- BW$1 * ($B183*_c+'Input spectra'!$Q182))</f>
        <v>2.3085732700069451E-3</v>
      </c>
      <c r="BX183">
        <f>BX$2*EXP(- BX$1 * ($B183*_c+'Input spectra'!$Q182))</f>
        <v>2.22726772089404E-3</v>
      </c>
      <c r="BY183">
        <f>BY$2*EXP(- BY$1 * ($B183*_c+'Input spectra'!$Q182))</f>
        <v>2.1500825940304028E-3</v>
      </c>
      <c r="BZ183">
        <f>BZ$2*EXP(- BZ$1 * ($B183*_c+'Input spectra'!$Q182))</f>
        <v>2.0767332540139369E-3</v>
      </c>
      <c r="CA183">
        <f>CA$2*EXP(- CA$1 * ($B183*_c+'Input spectra'!$Q182))</f>
        <v>2.0069606917566471E-3</v>
      </c>
      <c r="CB183">
        <f>CB$2*EXP(- CB$1 * ($B183*_c+'Input spectra'!$Q182))</f>
        <v>1.9405286253211017E-3</v>
      </c>
      <c r="CC183">
        <f>CC$2*EXP(- CC$1 * ($B183*_c+'Input spectra'!$Q182))</f>
        <v>1.8772209999617657E-3</v>
      </c>
      <c r="CD183">
        <f>CD$2*EXP(- CD$1 * ($B183*_c+'Input spectra'!$Q182))</f>
        <v>1.8168398223634328E-3</v>
      </c>
      <c r="CE183">
        <f>CE$2*EXP(- CE$1 * ($B183*_c+'Input spectra'!$Q182))</f>
        <v>1.7592032762738016E-3</v>
      </c>
      <c r="CF183">
        <f>CF$2*EXP(- CF$1 * ($B183*_c+'Input spectra'!$Q182))</f>
        <v>1.7041440763469133E-3</v>
      </c>
      <c r="CG183">
        <f>CG$2*EXP(- CG$1 * ($B183*_c+'Input spectra'!$Q182))</f>
        <v>1.6515080246555945E-3</v>
      </c>
      <c r="CH183">
        <f>CH$2*EXP(- CH$1 * ($B183*_c+'Input spectra'!$Q182))</f>
        <v>1.601152740445301E-3</v>
      </c>
      <c r="CI183">
        <f>CI$2*EXP(- CI$1 * ($B183*_c+'Input spectra'!$Q182))</f>
        <v>1.552946538627732E-3</v>
      </c>
      <c r="CJ183">
        <f>CJ$2*EXP(- CJ$1 * ($B183*_c+'Input spectra'!$Q182))</f>
        <v>1.5067674365066123E-3</v>
      </c>
      <c r="CK183">
        <f>CK$2*EXP(- CK$1 * ($B183*_c+'Input spectra'!$Q182))</f>
        <v>1.4625022714861596E-3</v>
      </c>
      <c r="CL183">
        <f>CL$2*EXP(- CL$1 * ($B183*_c+'Input spectra'!$Q182))</f>
        <v>1.4200459151856102E-3</v>
      </c>
      <c r="CM183">
        <f>CM$2*EXP(- CM$1 * ($B183*_c+'Input spectra'!$Q182))</f>
        <v>1.3793005715877899E-3</v>
      </c>
      <c r="CN183">
        <f>CN$2*EXP(- CN$1 * ($B183*_c+'Input spectra'!$Q182))</f>
        <v>1.3401751486772568E-3</v>
      </c>
      <c r="CO183">
        <f>CO$2*EXP(- CO$1 * ($B183*_c+'Input spectra'!$Q182))</f>
        <v>1.3025846945458792E-3</v>
      </c>
      <c r="CP183">
        <f>CP$2*EXP(- CP$1 * ($B183*_c+'Input spectra'!$Q182))</f>
        <v>1.2664498902175431E-3</v>
      </c>
      <c r="CQ183">
        <f>CQ$2*EXP(- CQ$1 * ($B183*_c+'Input spectra'!$Q182))</f>
        <v>8.1552011589360951E-4</v>
      </c>
      <c r="CR183">
        <f>CR$2*EXP(- CR$1 * ($B183*_c+'Input spectra'!$Q182))</f>
        <v>5.2977945677518264E-4</v>
      </c>
      <c r="CS183">
        <f>CS$2*EXP(- CS$1 * ($B183*_c+'Input spectra'!$Q182))</f>
        <v>3.6695252644211563E-4</v>
      </c>
      <c r="CT183">
        <f>CT$2*EXP(- CT$1 * ($B183*_c+'Input spectra'!$Q182))</f>
        <v>2.5531544714014689E-4</v>
      </c>
      <c r="CU183">
        <f>CU$2*EXP(- CU$1 * ($B183*_c+'Input spectra'!$Q182))</f>
        <v>1.7435954509515149E-4</v>
      </c>
      <c r="CV183">
        <f>CV$2*EXP(- CV$1 * ($B183*_c+'Input spectra'!$Q182))</f>
        <v>1.1463399197006139E-4</v>
      </c>
      <c r="CW183">
        <f>CW$2*EXP(- CW$1 * ($B183*_c+'Input spectra'!$Q182))</f>
        <v>7.0805823938540222E-5</v>
      </c>
      <c r="CX183">
        <f>CX$2*EXP(- CX$1 * ($B183*_c+'Input spectra'!$Q182))</f>
        <v>3.9490303279374084E-5</v>
      </c>
      <c r="CY183">
        <f>CY$2*EXP(- CY$1 * ($B183*_c+'Input spectra'!$Q182))</f>
        <v>1.836554427624606E-5</v>
      </c>
      <c r="CZ183">
        <f>CZ$2*EXP(- CZ$1 * ($B183*_c+'Input spectra'!$Q182))</f>
        <v>5.7479956272086896E-6</v>
      </c>
      <c r="DA183">
        <f>DA$2*EXP(- DA$1 * ($B183*_c+'Input spectra'!$Q182))</f>
        <v>3.6517935321739543E-7</v>
      </c>
      <c r="DB183">
        <f>DB$2*EXP(- DB$1 * ($B183*_c+'Input spectra'!$Q182))</f>
        <v>0</v>
      </c>
      <c r="DC183">
        <f>DC$2*EXP(- DC$1 * ($B183*_c+'Input spectra'!$Q182))</f>
        <v>0</v>
      </c>
      <c r="DD183">
        <f>DD$2*EXP(- DD$1 * ($B183*_c+'Input spectra'!$Q182))</f>
        <v>0</v>
      </c>
      <c r="DE183">
        <f>DE$2*EXP(- DE$1 * ($B183*_c+'Input spectra'!$Q182))</f>
        <v>0</v>
      </c>
      <c r="DF183">
        <f>DF$2*EXP(- DF$1 * ($B183*_c+'Input spectra'!$Q182))</f>
        <v>0</v>
      </c>
      <c r="DG183">
        <f>DG$2*EXP(- DG$1 * ($B183*_c+'Input spectra'!$Q182))</f>
        <v>0</v>
      </c>
      <c r="DH183">
        <f>DH$2*EXP(- DH$1 * ($B183*_c+'Input spectra'!$Q182))</f>
        <v>0</v>
      </c>
      <c r="DI183">
        <f>DI$2*EXP(- DI$1 * ($B183*_c+'Input spectra'!$Q182))</f>
        <v>0</v>
      </c>
      <c r="DJ183">
        <f>DJ$2*EXP(- DJ$1 * ($B183*_c+'Input spectra'!$Q182))</f>
        <v>0</v>
      </c>
      <c r="DK183">
        <f>DK$2*EXP(- DK$1 * ($B183*_c+'Input spectra'!$Q182))</f>
        <v>0</v>
      </c>
      <c r="DL183">
        <f>DL$2*EXP(- DL$1 * ($B183*_c+'Input spectra'!$Q182))</f>
        <v>0</v>
      </c>
      <c r="DM183">
        <f>DM$2*EXP(- DM$1 * ($B183*_c+'Input spectra'!$Q182))</f>
        <v>0</v>
      </c>
      <c r="DN183">
        <f>DN$2*EXP(- DN$1 * ($B183*_c+'Input spectra'!$Q182))</f>
        <v>0</v>
      </c>
      <c r="DO183">
        <f>DO$2*EXP(- DO$1 * ($B183*_c+'Input spectra'!$Q182))</f>
        <v>0</v>
      </c>
      <c r="DP183">
        <f>DP$2*EXP(- DP$1 * ($B183*_c+'Input spectra'!$Q182))</f>
        <v>0</v>
      </c>
      <c r="DQ183">
        <f>DQ$2*EXP(- DQ$1 * ($B183*_c+'Input spectra'!$Q182))</f>
        <v>0</v>
      </c>
      <c r="DR183">
        <f>DR$2*EXP(- DR$1 * ($B183*_c+'Input spectra'!$Q182))</f>
        <v>0</v>
      </c>
      <c r="DS183">
        <f>DS$2*EXP(- DS$1 * ($B183*_c+'Input spectra'!$Q182))</f>
        <v>0</v>
      </c>
      <c r="DT183">
        <f>DT$2*EXP(- DT$1 * ($B183*_c+'Input spectra'!$Q182))</f>
        <v>0</v>
      </c>
      <c r="DU183">
        <f>DU$2*EXP(- DU$1 * ($B183*_c+'Input spectra'!$Q182))</f>
        <v>0</v>
      </c>
      <c r="DV183">
        <f>DV$2*EXP(- DV$1 * ($B183*_c+'Input spectra'!$Q182))</f>
        <v>0</v>
      </c>
      <c r="DW183">
        <f>DW$2*EXP(- DW$1 * ($B183*_c+'Input spectra'!$Q182))</f>
        <v>0</v>
      </c>
      <c r="DX183">
        <f>DX$2*EXP(- DX$1 * ($B183*_c+'Input spectra'!$Q182))</f>
        <v>0</v>
      </c>
      <c r="DY183">
        <f>DY$2*EXP(- DY$1 * ($B183*_c+'Input spectra'!$Q182))</f>
        <v>0</v>
      </c>
      <c r="DZ183">
        <f>DZ$2*EXP(- DZ$1 * ($B183*_c+'Input spectra'!$Q182))</f>
        <v>0</v>
      </c>
      <c r="EA183">
        <f>EA$2*EXP(- EA$1 * ($B183*_c+'Input spectra'!$Q182))</f>
        <v>0</v>
      </c>
      <c r="EB183">
        <f>EB$2*EXP(- EB$1 * ($B183*_c+'Input spectra'!$Q182))</f>
        <v>0</v>
      </c>
      <c r="EC183">
        <f>EC$2*EXP(- EC$1 * ($B183*_c+'Input spectra'!$Q182))</f>
        <v>0</v>
      </c>
      <c r="ED183">
        <f>ED$2*EXP(- ED$1 * ($B183*_c+'Input spectra'!$Q182))</f>
        <v>0</v>
      </c>
      <c r="EE183">
        <f>EE$2*EXP(- EE$1 * ($B183*_c+'Input spectra'!$Q182))</f>
        <v>0</v>
      </c>
      <c r="EF183">
        <f>EF$2*EXP(- EF$1 * ($B183*_c+'Input spectra'!$Q182))</f>
        <v>0</v>
      </c>
      <c r="EG183">
        <f>EG$2*EXP(- EG$1 * ($B183*_c+'Input spectra'!$Q182))</f>
        <v>0</v>
      </c>
      <c r="EH183">
        <f>EH$2*EXP(- EH$1 * ($B183*_c+'Input spectra'!$Q182))</f>
        <v>0</v>
      </c>
      <c r="EI183">
        <f>EI$2*EXP(- EI$1 * ($B183*_c+'Input spectra'!$Q182))</f>
        <v>0</v>
      </c>
      <c r="EJ183">
        <f>EJ$2*EXP(- EJ$1 * ($B183*_c+'Input spectra'!$Q182))</f>
        <v>0</v>
      </c>
      <c r="EK183">
        <f>EK$2*EXP(- EK$1 * ($B183*_c+'Input spectra'!$Q182))</f>
        <v>0</v>
      </c>
      <c r="EL183">
        <f>EL$2*EXP(- EL$1 * ($B183*_c+'Input spectra'!$Q182))</f>
        <v>0</v>
      </c>
      <c r="EM183">
        <f>EM$2*EXP(- EM$1 * ($B183*_c+'Input spectra'!$Q182))</f>
        <v>0</v>
      </c>
      <c r="EN183">
        <f>EN$2*EXP(- EN$1 * ($B183*_c+'Input spectra'!$Q182))</f>
        <v>0</v>
      </c>
      <c r="EO183">
        <f>EO$2*EXP(- EO$1 * ($B183*_c+'Input spectra'!$Q182))</f>
        <v>0</v>
      </c>
      <c r="EP183">
        <f>EP$2*EXP(- EP$1 * ($B183*_c+'Input spectra'!$Q182))</f>
        <v>0</v>
      </c>
      <c r="EQ183">
        <f>EQ$2*EXP(- EQ$1 * ($B183*_c+'Input spectra'!$Q182))</f>
        <v>0</v>
      </c>
      <c r="ER183">
        <f>ER$2*EXP(- ER$1 * ($B183*_c+'Input spectra'!$Q182))</f>
        <v>0</v>
      </c>
      <c r="ES183">
        <f>ES$2*EXP(- ES$1 * ($B183*_c+'Input spectra'!$Q182))</f>
        <v>0</v>
      </c>
      <c r="ET183">
        <f>ET$2*EXP(- ET$1 * ($B183*_c+'Input spectra'!$Q182))</f>
        <v>0</v>
      </c>
      <c r="EU183">
        <f>EU$2*EXP(- EU$1 * ($B183*_c+'Input spectra'!$Q182))</f>
        <v>0</v>
      </c>
      <c r="EV183">
        <f>EV$2*EXP(- EV$1 * ($B183*_c+'Input spectra'!$Q182))</f>
        <v>0</v>
      </c>
      <c r="EW183">
        <f>EW$2*EXP(- EW$1 * ($B183*_c+'Input spectra'!$Q182))</f>
        <v>0</v>
      </c>
      <c r="EY183">
        <f t="shared" si="2"/>
        <v>0.8853199200827454</v>
      </c>
      <c r="FB183">
        <f>(1-EXP(-(B183*_c+'Input spectra'!$Q182)*_t))/2</f>
        <v>1.0571852601786391E-2</v>
      </c>
      <c r="FC183">
        <f>LN(1-FB183)/(-(B183*_c+'Input spectra'!$Q182))</f>
        <v>0.24866437322955762</v>
      </c>
    </row>
    <row r="184" spans="1:159" x14ac:dyDescent="0.25">
      <c r="A184">
        <v>1185</v>
      </c>
      <c r="B184">
        <f>'Input spectra'!B183</f>
        <v>0</v>
      </c>
      <c r="C184">
        <f>C$2*EXP(- C$1 * ($B184*_c+'Input spectra'!$Q183))</f>
        <v>2.0653927966864227E-2</v>
      </c>
      <c r="D184">
        <f>D$2*EXP(- D$1 * ($B184*_c+'Input spectra'!$Q183))</f>
        <v>2.0416174974375416E-2</v>
      </c>
      <c r="E184">
        <f>E$2*EXP(- E$1 * ($B184*_c+'Input spectra'!$Q183))</f>
        <v>2.0180072739300933E-2</v>
      </c>
      <c r="F184">
        <f>F$2*EXP(- F$1 * ($B184*_c+'Input spectra'!$Q183))</f>
        <v>1.9945611512169718E-2</v>
      </c>
      <c r="G184">
        <f>G$2*EXP(- G$1 * ($B184*_c+'Input spectra'!$Q183))</f>
        <v>1.9712781596617497E-2</v>
      </c>
      <c r="H184">
        <f>H$2*EXP(- H$1 * ($B184*_c+'Input spectra'!$Q183))</f>
        <v>1.9481573349111225E-2</v>
      </c>
      <c r="I184">
        <f>I$2*EXP(- I$1 * ($B184*_c+'Input spectra'!$Q183))</f>
        <v>1.925197717867496E-2</v>
      </c>
      <c r="J184">
        <f>J$2*EXP(- J$1 * ($B184*_c+'Input spectra'!$Q183))</f>
        <v>1.9023983546617079E-2</v>
      </c>
      <c r="K184">
        <f>K$2*EXP(- K$1 * ($B184*_c+'Input spectra'!$Q183))</f>
        <v>1.8797582966258872E-2</v>
      </c>
      <c r="L184">
        <f>L$2*EXP(- L$1 * ($B184*_c+'Input spectra'!$Q183))</f>
        <v>1.8572766002664508E-2</v>
      </c>
      <c r="M184">
        <f>M$2*EXP(- M$1 * ($B184*_c+'Input spectra'!$Q183))</f>
        <v>1.834952327237235E-2</v>
      </c>
      <c r="N184">
        <f>N$2*EXP(- N$1 * ($B184*_c+'Input spectra'!$Q183))</f>
        <v>1.8127845443127618E-2</v>
      </c>
      <c r="O184">
        <f>O$2*EXP(- O$1 * ($B184*_c+'Input spectra'!$Q183))</f>
        <v>1.7907723233616408E-2</v>
      </c>
      <c r="P184">
        <f>P$2*EXP(- P$1 * ($B184*_c+'Input spectra'!$Q183))</f>
        <v>1.7689147413201031E-2</v>
      </c>
      <c r="Q184">
        <f>Q$2*EXP(- Q$1 * ($B184*_c+'Input spectra'!$Q183))</f>
        <v>1.7472108801656696E-2</v>
      </c>
      <c r="R184">
        <f>R$2*EXP(- R$1 * ($B184*_c+'Input spectra'!$Q183))</f>
        <v>1.7256598268909518E-2</v>
      </c>
      <c r="S184">
        <f>S$2*EXP(- S$1 * ($B184*_c+'Input spectra'!$Q183))</f>
        <v>1.7042606734775829E-2</v>
      </c>
      <c r="T184">
        <f>T$2*EXP(- T$1 * ($B184*_c+'Input spectra'!$Q183))</f>
        <v>1.6830125168702793E-2</v>
      </c>
      <c r="U184">
        <f>U$2*EXP(- U$1 * ($B184*_c+'Input spectra'!$Q183))</f>
        <v>1.661914458951038E-2</v>
      </c>
      <c r="V184">
        <f>V$2*EXP(- V$1 * ($B184*_c+'Input spectra'!$Q183))</f>
        <v>1.6409656065134563E-2</v>
      </c>
      <c r="W184">
        <f>W$2*EXP(- W$1 * ($B184*_c+'Input spectra'!$Q183))</f>
        <v>1.6201650712371854E-2</v>
      </c>
      <c r="X184">
        <f>X$2*EXP(- X$1 * ($B184*_c+'Input spectra'!$Q183))</f>
        <v>1.5995119696625121E-2</v>
      </c>
      <c r="Y184">
        <f>Y$2*EXP(- Y$1 * ($B184*_c+'Input spectra'!$Q183))</f>
        <v>1.5790054231650669E-2</v>
      </c>
      <c r="Z184">
        <f>Z$2*EXP(- Z$1 * ($B184*_c+'Input spectra'!$Q183))</f>
        <v>1.5586445579306593E-2</v>
      </c>
      <c r="AA184">
        <f>AA$2*EXP(- AA$1 * ($B184*_c+'Input spectra'!$Q183))</f>
        <v>1.5384285049302417E-2</v>
      </c>
      <c r="AB184">
        <f>AB$2*EXP(- AB$1 * ($B184*_c+'Input spectra'!$Q183))</f>
        <v>1.5183563998949986E-2</v>
      </c>
      <c r="AC184">
        <f>AC$2*EXP(- AC$1 * ($B184*_c+'Input spectra'!$Q183))</f>
        <v>1.4984273832915592E-2</v>
      </c>
      <c r="AD184">
        <f>AD$2*EXP(- AD$1 * ($B184*_c+'Input spectra'!$Q183))</f>
        <v>1.4786406002973375E-2</v>
      </c>
      <c r="AE184">
        <f>AE$2*EXP(- AE$1 * ($B184*_c+'Input spectra'!$Q183))</f>
        <v>1.4589952007759959E-2</v>
      </c>
      <c r="AF184">
        <f>AF$2*EXP(- AF$1 * ($B184*_c+'Input spectra'!$Q183))</f>
        <v>1.4394903392530295E-2</v>
      </c>
      <c r="AG184">
        <f>AG$2*EXP(- AG$1 * ($B184*_c+'Input spectra'!$Q183))</f>
        <v>1.4201251748914793E-2</v>
      </c>
      <c r="AH184">
        <f>AH$2*EXP(- AH$1 * ($B184*_c+'Input spectra'!$Q183))</f>
        <v>1.4008988714677607E-2</v>
      </c>
      <c r="AI184">
        <f>AI$2*EXP(- AI$1 * ($B184*_c+'Input spectra'!$Q183))</f>
        <v>1.3818105973476201E-2</v>
      </c>
      <c r="AJ184">
        <f>AJ$2*EXP(- AJ$1 * ($B184*_c+'Input spectra'!$Q183))</f>
        <v>1.3628595254622075E-2</v>
      </c>
      <c r="AK184">
        <f>AK$2*EXP(- AK$1 * ($B184*_c+'Input spectra'!$Q183))</f>
        <v>1.3440448332842738E-2</v>
      </c>
      <c r="AL184">
        <f>AL$2*EXP(- AL$1 * ($B184*_c+'Input spectra'!$Q183))</f>
        <v>1.3253657028044858E-2</v>
      </c>
      <c r="AM184">
        <f>AM$2*EXP(- AM$1 * ($B184*_c+'Input spectra'!$Q183))</f>
        <v>1.306821320507859E-2</v>
      </c>
      <c r="AN184">
        <f>AN$2*EXP(- AN$1 * ($B184*_c+'Input spectra'!$Q183))</f>
        <v>1.2884108773503145E-2</v>
      </c>
      <c r="AO184">
        <f>AO$2*EXP(- AO$1 * ($B184*_c+'Input spectra'!$Q183))</f>
        <v>1.2701335687353484E-2</v>
      </c>
      <c r="AP184">
        <f>AP$2*EXP(- AP$1 * ($B184*_c+'Input spectra'!$Q183))</f>
        <v>1.2519885944908214E-2</v>
      </c>
      <c r="AQ184">
        <f>AQ$2*EXP(- AQ$1 * ($B184*_c+'Input spectra'!$Q183))</f>
        <v>1.2339751588458665E-2</v>
      </c>
      <c r="AR184">
        <f>AR$2*EXP(- AR$1 * ($B184*_c+'Input spectra'!$Q183))</f>
        <v>1.2160924704079113E-2</v>
      </c>
      <c r="AS184">
        <f>AS$2*EXP(- AS$1 * ($B184*_c+'Input spectra'!$Q183))</f>
        <v>1.1983397421398147E-2</v>
      </c>
      <c r="AT184">
        <f>AT$2*EXP(- AT$1 * ($B184*_c+'Input spectra'!$Q183))</f>
        <v>1.1807161913371255E-2</v>
      </c>
      <c r="AU184">
        <f>AU$2*EXP(- AU$1 * ($B184*_c+'Input spectra'!$Q183))</f>
        <v>1.1632210396054466E-2</v>
      </c>
      <c r="AV184">
        <f>AV$2*EXP(- AV$1 * ($B184*_c+'Input spectra'!$Q183))</f>
        <v>1.1458535128379211E-2</v>
      </c>
      <c r="AW184">
        <f>AW$2*EXP(- AW$1 * ($B184*_c+'Input spectra'!$Q183))</f>
        <v>1.0187950070460219E-2</v>
      </c>
      <c r="AX184">
        <f>AX$2*EXP(- AX$1 * ($B184*_c+'Input spectra'!$Q183))</f>
        <v>8.7071234497173924E-3</v>
      </c>
      <c r="AY184">
        <f>AY$2*EXP(- AY$1 * ($B184*_c+'Input spectra'!$Q183))</f>
        <v>7.8396676367660078E-3</v>
      </c>
      <c r="AZ184">
        <f>AZ$2*EXP(- AZ$1 * ($B184*_c+'Input spectra'!$Q183))</f>
        <v>7.1827770721258587E-3</v>
      </c>
      <c r="BA184">
        <f>BA$2*EXP(- BA$1 * ($B184*_c+'Input spectra'!$Q183))</f>
        <v>6.646119680367474E-3</v>
      </c>
      <c r="BB184">
        <f>BB$2*EXP(- BB$1 * ($B184*_c+'Input spectra'!$Q183))</f>
        <v>6.1905524386161913E-3</v>
      </c>
      <c r="BC184">
        <f>BC$2*EXP(- BC$1 * ($B184*_c+'Input spectra'!$Q183))</f>
        <v>5.7946340158517165E-3</v>
      </c>
      <c r="BD184">
        <f>BD$2*EXP(- BD$1 * ($B184*_c+'Input spectra'!$Q183))</f>
        <v>5.4450018262728493E-3</v>
      </c>
      <c r="BE184">
        <f>BE$2*EXP(- BE$1 * ($B184*_c+'Input spectra'!$Q183))</f>
        <v>5.132610722214194E-3</v>
      </c>
      <c r="BF184">
        <f>BF$2*EXP(- BF$1 * ($B184*_c+'Input spectra'!$Q183))</f>
        <v>4.8509754491115713E-3</v>
      </c>
      <c r="BG184">
        <f>BG$2*EXP(- BG$1 * ($B184*_c+'Input spectra'!$Q183))</f>
        <v>4.5952452138923643E-3</v>
      </c>
      <c r="BH184">
        <f>BH$2*EXP(- BH$1 * ($B184*_c+'Input spectra'!$Q183))</f>
        <v>4.3616724461561333E-3</v>
      </c>
      <c r="BI184">
        <f>BI$2*EXP(- BI$1 * ($B184*_c+'Input spectra'!$Q183))</f>
        <v>4.1472871447842874E-3</v>
      </c>
      <c r="BJ184">
        <f>BJ$2*EXP(- BJ$1 * ($B184*_c+'Input spectra'!$Q183))</f>
        <v>3.94968664937993E-3</v>
      </c>
      <c r="BK184">
        <f>BK$2*EXP(- BK$1 * ($B184*_c+'Input spectra'!$Q183))</f>
        <v>3.7668941236478869E-3</v>
      </c>
      <c r="BL184">
        <f>BL$2*EXP(- BL$1 * ($B184*_c+'Input spectra'!$Q183))</f>
        <v>3.5972599415546652E-3</v>
      </c>
      <c r="BM184">
        <f>BM$2*EXP(- BM$1 * ($B184*_c+'Input spectra'!$Q183))</f>
        <v>3.4393909456155538E-3</v>
      </c>
      <c r="BN184">
        <f>BN$2*EXP(- BN$1 * ($B184*_c+'Input spectra'!$Q183))</f>
        <v>3.2920984301053773E-3</v>
      </c>
      <c r="BO184">
        <f>BO$2*EXP(- BO$1 * ($B184*_c+'Input spectra'!$Q183))</f>
        <v>3.1543590706121978E-3</v>
      </c>
      <c r="BP184">
        <f>BP$2*EXP(- BP$1 * ($B184*_c+'Input spectra'!$Q183))</f>
        <v>3.0252850302029096E-3</v>
      </c>
      <c r="BQ184">
        <f>BQ$2*EXP(- BQ$1 * ($B184*_c+'Input spectra'!$Q183))</f>
        <v>2.9041007132533541E-3</v>
      </c>
      <c r="BR184">
        <f>BR$2*EXP(- BR$1 * ($B184*_c+'Input spectra'!$Q183))</f>
        <v>2.7901244282247423E-3</v>
      </c>
      <c r="BS184">
        <f>BS$2*EXP(- BS$1 * ($B184*_c+'Input spectra'!$Q183))</f>
        <v>2.6827537377138852E-3</v>
      </c>
      <c r="BT184">
        <f>BT$2*EXP(- BT$1 * ($B184*_c+'Input spectra'!$Q183))</f>
        <v>2.5814536206084033E-3</v>
      </c>
      <c r="BU184">
        <f>BU$2*EXP(- BU$1 * ($B184*_c+'Input spectra'!$Q183))</f>
        <v>2.485746808416585E-3</v>
      </c>
      <c r="BV184">
        <f>BV$2*EXP(- BV$1 * ($B184*_c+'Input spectra'!$Q183))</f>
        <v>2.3952058234282428E-3</v>
      </c>
      <c r="BW184">
        <f>BW$2*EXP(- BW$1 * ($B184*_c+'Input spectra'!$Q183))</f>
        <v>2.3094463639685503E-3</v>
      </c>
      <c r="BX184">
        <f>BX$2*EXP(- BX$1 * ($B184*_c+'Input spectra'!$Q183))</f>
        <v>2.2281217668664631E-3</v>
      </c>
      <c r="BY184">
        <f>BY$2*EXP(- BY$1 * ($B184*_c+'Input spectra'!$Q183))</f>
        <v>2.150918339381348E-3</v>
      </c>
      <c r="BZ184">
        <f>BZ$2*EXP(- BZ$1 * ($B184*_c+'Input spectra'!$Q183))</f>
        <v>2.0775513989135783E-3</v>
      </c>
      <c r="CA184">
        <f>CA$2*EXP(- CA$1 * ($B184*_c+'Input spectra'!$Q183))</f>
        <v>2.0077618934269429E-3</v>
      </c>
      <c r="CB184">
        <f>CB$2*EXP(- CB$1 * ($B184*_c+'Input spectra'!$Q183))</f>
        <v>1.9413135017855966E-3</v>
      </c>
      <c r="CC184">
        <f>CC$2*EXP(- CC$1 * ($B184*_c+'Input spectra'!$Q183))</f>
        <v>1.8779901333680722E-3</v>
      </c>
      <c r="CD184">
        <f>CD$2*EXP(- CD$1 * ($B184*_c+'Input spectra'!$Q183))</f>
        <v>1.8175937619382711E-3</v>
      </c>
      <c r="CE184">
        <f>CE$2*EXP(- CE$1 * ($B184*_c+'Input spectra'!$Q183))</f>
        <v>1.7599425409605858E-3</v>
      </c>
      <c r="CF184">
        <f>CF$2*EXP(- CF$1 * ($B184*_c+'Input spectra'!$Q183))</f>
        <v>1.7048691571678418E-3</v>
      </c>
      <c r="CG184">
        <f>CG$2*EXP(- CG$1 * ($B184*_c+'Input spectra'!$Q183))</f>
        <v>1.6522193868336557E-3</v>
      </c>
      <c r="CH184">
        <f>CH$2*EXP(- CH$1 * ($B184*_c+'Input spectra'!$Q183))</f>
        <v>1.6018508253162272E-3</v>
      </c>
      <c r="CI184">
        <f>CI$2*EXP(- CI$1 * ($B184*_c+'Input spectra'!$Q183))</f>
        <v>1.5536317653674914E-3</v>
      </c>
      <c r="CJ184">
        <f>CJ$2*EXP(- CJ$1 * ($B184*_c+'Input spectra'!$Q183))</f>
        <v>1.5074402036963502E-3</v>
      </c>
      <c r="CK184">
        <f>CK$2*EXP(- CK$1 * ($B184*_c+'Input spectra'!$Q183))</f>
        <v>1.4631629585334083E-3</v>
      </c>
      <c r="CL184">
        <f>CL$2*EXP(- CL$1 * ($B184*_c+'Input spectra'!$Q183))</f>
        <v>1.4206948836180259E-3</v>
      </c>
      <c r="CM184">
        <f>CM$2*EXP(- CM$1 * ($B184*_c+'Input spectra'!$Q183))</f>
        <v>1.3799381662334812E-3</v>
      </c>
      <c r="CN184">
        <f>CN$2*EXP(- CN$1 * ($B184*_c+'Input spectra'!$Q183))</f>
        <v>1.3408016987439477E-3</v>
      </c>
      <c r="CO184">
        <f>CO$2*EXP(- CO$1 * ($B184*_c+'Input spectra'!$Q183))</f>
        <v>1.3032005146095724E-3</v>
      </c>
      <c r="CP184">
        <f>CP$2*EXP(- CP$1 * ($B184*_c+'Input spectra'!$Q183))</f>
        <v>1.2670552811300272E-3</v>
      </c>
      <c r="CQ184">
        <f>CQ$2*EXP(- CQ$1 * ($B184*_c+'Input spectra'!$Q183))</f>
        <v>8.1591423740564218E-4</v>
      </c>
      <c r="CR184">
        <f>CR$2*EXP(- CR$1 * ($B184*_c+'Input spectra'!$Q183))</f>
        <v>5.3003827022263315E-4</v>
      </c>
      <c r="CS184">
        <f>CS$2*EXP(- CS$1 * ($B184*_c+'Input spectra'!$Q183))</f>
        <v>3.6713372204389056E-4</v>
      </c>
      <c r="CT184">
        <f>CT$2*EXP(- CT$1 * ($B184*_c+'Input spectra'!$Q183))</f>
        <v>2.5544285955679102E-4</v>
      </c>
      <c r="CU184">
        <f>CU$2*EXP(- CU$1 * ($B184*_c+'Input spectra'!$Q183))</f>
        <v>1.7444747349246176E-4</v>
      </c>
      <c r="CV184">
        <f>CV$2*EXP(- CV$1 * ($B184*_c+'Input spectra'!$Q183))</f>
        <v>1.1469240348742071E-4</v>
      </c>
      <c r="CW184">
        <f>CW$2*EXP(- CW$1 * ($B184*_c+'Input spectra'!$Q183))</f>
        <v>7.0842274945858531E-5</v>
      </c>
      <c r="CX184">
        <f>CX$2*EXP(- CX$1 * ($B184*_c+'Input spectra'!$Q183))</f>
        <v>3.951084048172055E-5</v>
      </c>
      <c r="CY184">
        <f>CY$2*EXP(- CY$1 * ($B184*_c+'Input spectra'!$Q183))</f>
        <v>1.8375191904538118E-5</v>
      </c>
      <c r="CZ184">
        <f>CZ$2*EXP(- CZ$1 * ($B184*_c+'Input spectra'!$Q183))</f>
        <v>5.7510453172549557E-6</v>
      </c>
      <c r="DA184">
        <f>DA$2*EXP(- DA$1 * ($B184*_c+'Input spectra'!$Q183))</f>
        <v>3.6537502374984169E-7</v>
      </c>
      <c r="DB184">
        <f>DB$2*EXP(- DB$1 * ($B184*_c+'Input spectra'!$Q183))</f>
        <v>0</v>
      </c>
      <c r="DC184">
        <f>DC$2*EXP(- DC$1 * ($B184*_c+'Input spectra'!$Q183))</f>
        <v>0</v>
      </c>
      <c r="DD184">
        <f>DD$2*EXP(- DD$1 * ($B184*_c+'Input spectra'!$Q183))</f>
        <v>0</v>
      </c>
      <c r="DE184">
        <f>DE$2*EXP(- DE$1 * ($B184*_c+'Input spectra'!$Q183))</f>
        <v>0</v>
      </c>
      <c r="DF184">
        <f>DF$2*EXP(- DF$1 * ($B184*_c+'Input spectra'!$Q183))</f>
        <v>0</v>
      </c>
      <c r="DG184">
        <f>DG$2*EXP(- DG$1 * ($B184*_c+'Input spectra'!$Q183))</f>
        <v>0</v>
      </c>
      <c r="DH184">
        <f>DH$2*EXP(- DH$1 * ($B184*_c+'Input spectra'!$Q183))</f>
        <v>0</v>
      </c>
      <c r="DI184">
        <f>DI$2*EXP(- DI$1 * ($B184*_c+'Input spectra'!$Q183))</f>
        <v>0</v>
      </c>
      <c r="DJ184">
        <f>DJ$2*EXP(- DJ$1 * ($B184*_c+'Input spectra'!$Q183))</f>
        <v>0</v>
      </c>
      <c r="DK184">
        <f>DK$2*EXP(- DK$1 * ($B184*_c+'Input spectra'!$Q183))</f>
        <v>0</v>
      </c>
      <c r="DL184">
        <f>DL$2*EXP(- DL$1 * ($B184*_c+'Input spectra'!$Q183))</f>
        <v>0</v>
      </c>
      <c r="DM184">
        <f>DM$2*EXP(- DM$1 * ($B184*_c+'Input spectra'!$Q183))</f>
        <v>0</v>
      </c>
      <c r="DN184">
        <f>DN$2*EXP(- DN$1 * ($B184*_c+'Input spectra'!$Q183))</f>
        <v>0</v>
      </c>
      <c r="DO184">
        <f>DO$2*EXP(- DO$1 * ($B184*_c+'Input spectra'!$Q183))</f>
        <v>0</v>
      </c>
      <c r="DP184">
        <f>DP$2*EXP(- DP$1 * ($B184*_c+'Input spectra'!$Q183))</f>
        <v>0</v>
      </c>
      <c r="DQ184">
        <f>DQ$2*EXP(- DQ$1 * ($B184*_c+'Input spectra'!$Q183))</f>
        <v>0</v>
      </c>
      <c r="DR184">
        <f>DR$2*EXP(- DR$1 * ($B184*_c+'Input spectra'!$Q183))</f>
        <v>0</v>
      </c>
      <c r="DS184">
        <f>DS$2*EXP(- DS$1 * ($B184*_c+'Input spectra'!$Q183))</f>
        <v>0</v>
      </c>
      <c r="DT184">
        <f>DT$2*EXP(- DT$1 * ($B184*_c+'Input spectra'!$Q183))</f>
        <v>0</v>
      </c>
      <c r="DU184">
        <f>DU$2*EXP(- DU$1 * ($B184*_c+'Input spectra'!$Q183))</f>
        <v>0</v>
      </c>
      <c r="DV184">
        <f>DV$2*EXP(- DV$1 * ($B184*_c+'Input spectra'!$Q183))</f>
        <v>0</v>
      </c>
      <c r="DW184">
        <f>DW$2*EXP(- DW$1 * ($B184*_c+'Input spectra'!$Q183))</f>
        <v>0</v>
      </c>
      <c r="DX184">
        <f>DX$2*EXP(- DX$1 * ($B184*_c+'Input spectra'!$Q183))</f>
        <v>0</v>
      </c>
      <c r="DY184">
        <f>DY$2*EXP(- DY$1 * ($B184*_c+'Input spectra'!$Q183))</f>
        <v>0</v>
      </c>
      <c r="DZ184">
        <f>DZ$2*EXP(- DZ$1 * ($B184*_c+'Input spectra'!$Q183))</f>
        <v>0</v>
      </c>
      <c r="EA184">
        <f>EA$2*EXP(- EA$1 * ($B184*_c+'Input spectra'!$Q183))</f>
        <v>0</v>
      </c>
      <c r="EB184">
        <f>EB$2*EXP(- EB$1 * ($B184*_c+'Input spectra'!$Q183))</f>
        <v>0</v>
      </c>
      <c r="EC184">
        <f>EC$2*EXP(- EC$1 * ($B184*_c+'Input spectra'!$Q183))</f>
        <v>0</v>
      </c>
      <c r="ED184">
        <f>ED$2*EXP(- ED$1 * ($B184*_c+'Input spectra'!$Q183))</f>
        <v>0</v>
      </c>
      <c r="EE184">
        <f>EE$2*EXP(- EE$1 * ($B184*_c+'Input spectra'!$Q183))</f>
        <v>0</v>
      </c>
      <c r="EF184">
        <f>EF$2*EXP(- EF$1 * ($B184*_c+'Input spectra'!$Q183))</f>
        <v>0</v>
      </c>
      <c r="EG184">
        <f>EG$2*EXP(- EG$1 * ($B184*_c+'Input spectra'!$Q183))</f>
        <v>0</v>
      </c>
      <c r="EH184">
        <f>EH$2*EXP(- EH$1 * ($B184*_c+'Input spectra'!$Q183))</f>
        <v>0</v>
      </c>
      <c r="EI184">
        <f>EI$2*EXP(- EI$1 * ($B184*_c+'Input spectra'!$Q183))</f>
        <v>0</v>
      </c>
      <c r="EJ184">
        <f>EJ$2*EXP(- EJ$1 * ($B184*_c+'Input spectra'!$Q183))</f>
        <v>0</v>
      </c>
      <c r="EK184">
        <f>EK$2*EXP(- EK$1 * ($B184*_c+'Input spectra'!$Q183))</f>
        <v>0</v>
      </c>
      <c r="EL184">
        <f>EL$2*EXP(- EL$1 * ($B184*_c+'Input spectra'!$Q183))</f>
        <v>0</v>
      </c>
      <c r="EM184">
        <f>EM$2*EXP(- EM$1 * ($B184*_c+'Input spectra'!$Q183))</f>
        <v>0</v>
      </c>
      <c r="EN184">
        <f>EN$2*EXP(- EN$1 * ($B184*_c+'Input spectra'!$Q183))</f>
        <v>0</v>
      </c>
      <c r="EO184">
        <f>EO$2*EXP(- EO$1 * ($B184*_c+'Input spectra'!$Q183))</f>
        <v>0</v>
      </c>
      <c r="EP184">
        <f>EP$2*EXP(- EP$1 * ($B184*_c+'Input spectra'!$Q183))</f>
        <v>0</v>
      </c>
      <c r="EQ184">
        <f>EQ$2*EXP(- EQ$1 * ($B184*_c+'Input spectra'!$Q183))</f>
        <v>0</v>
      </c>
      <c r="ER184">
        <f>ER$2*EXP(- ER$1 * ($B184*_c+'Input spectra'!$Q183))</f>
        <v>0</v>
      </c>
      <c r="ES184">
        <f>ES$2*EXP(- ES$1 * ($B184*_c+'Input spectra'!$Q183))</f>
        <v>0</v>
      </c>
      <c r="ET184">
        <f>ET$2*EXP(- ET$1 * ($B184*_c+'Input spectra'!$Q183))</f>
        <v>0</v>
      </c>
      <c r="EU184">
        <f>EU$2*EXP(- EU$1 * ($B184*_c+'Input spectra'!$Q183))</f>
        <v>0</v>
      </c>
      <c r="EV184">
        <f>EV$2*EXP(- EV$1 * ($B184*_c+'Input spectra'!$Q183))</f>
        <v>0</v>
      </c>
      <c r="EW184">
        <f>EW$2*EXP(- EW$1 * ($B184*_c+'Input spectra'!$Q183))</f>
        <v>0</v>
      </c>
      <c r="EY184">
        <f t="shared" si="2"/>
        <v>0.88544815186805137</v>
      </c>
      <c r="FB184">
        <f>(1-EXP(-(B184*_c+'Input spectra'!$Q183)*_t))/2</f>
        <v>1.0559000701046095E-2</v>
      </c>
      <c r="FC184">
        <f>LN(1-FB184)/(-(B184*_c+'Input spectra'!$Q183))</f>
        <v>0.24866601430283652</v>
      </c>
    </row>
    <row r="185" spans="1:159" x14ac:dyDescent="0.25">
      <c r="A185">
        <v>1190</v>
      </c>
      <c r="B185">
        <f>'Input spectra'!B184</f>
        <v>0</v>
      </c>
      <c r="C185">
        <f>C$2*EXP(- C$1 * ($B185*_c+'Input spectra'!$Q184))</f>
        <v>2.0653927966864227E-2</v>
      </c>
      <c r="D185">
        <f>D$2*EXP(- D$1 * ($B185*_c+'Input spectra'!$Q184))</f>
        <v>2.0416282194975498E-2</v>
      </c>
      <c r="E185">
        <f>E$2*EXP(- E$1 * ($B185*_c+'Input spectra'!$Q184))</f>
        <v>2.0180284701158936E-2</v>
      </c>
      <c r="F185">
        <f>F$2*EXP(- F$1 * ($B185*_c+'Input spectra'!$Q184))</f>
        <v>1.9945925761778571E-2</v>
      </c>
      <c r="G185">
        <f>G$2*EXP(- G$1 * ($B185*_c+'Input spectra'!$Q184))</f>
        <v>1.9713195706101774E-2</v>
      </c>
      <c r="H185">
        <f>H$2*EXP(- H$1 * ($B185*_c+'Input spectra'!$Q184))</f>
        <v>1.9482084916025138E-2</v>
      </c>
      <c r="I185">
        <f>I$2*EXP(- I$1 * ($B185*_c+'Input spectra'!$Q184))</f>
        <v>1.9252583825801681E-2</v>
      </c>
      <c r="J185">
        <f>J$2*EXP(- J$1 * ($B185*_c+'Input spectra'!$Q184))</f>
        <v>1.9024682921769443E-2</v>
      </c>
      <c r="K185">
        <f>K$2*EXP(- K$1 * ($B185*_c+'Input spectra'!$Q184))</f>
        <v>1.8798372742081453E-2</v>
      </c>
      <c r="L185">
        <f>L$2*EXP(- L$1 * ($B185*_c+'Input spectra'!$Q184))</f>
        <v>1.8573643876437028E-2</v>
      </c>
      <c r="M185">
        <f>M$2*EXP(- M$1 * ($B185*_c+'Input spectra'!$Q184))</f>
        <v>1.8350486965814438E-2</v>
      </c>
      <c r="N185">
        <f>N$2*EXP(- N$1 * ($B185*_c+'Input spectra'!$Q184))</f>
        <v>1.8128892702204906E-2</v>
      </c>
      <c r="O185">
        <f>O$2*EXP(- O$1 * ($B185*_c+'Input spectra'!$Q184))</f>
        <v>1.7908851828347942E-2</v>
      </c>
      <c r="P185">
        <f>P$2*EXP(- P$1 * ($B185*_c+'Input spectra'!$Q184))</f>
        <v>1.7690355137468014E-2</v>
      </c>
      <c r="Q185">
        <f>Q$2*EXP(- Q$1 * ($B185*_c+'Input spectra'!$Q184))</f>
        <v>1.7473393473012515E-2</v>
      </c>
      <c r="R185">
        <f>R$2*EXP(- R$1 * ($B185*_c+'Input spectra'!$Q184))</f>
        <v>1.7257957728391102E-2</v>
      </c>
      <c r="S185">
        <f>S$2*EXP(- S$1 * ($B185*_c+'Input spectra'!$Q184))</f>
        <v>1.7044038846716274E-2</v>
      </c>
      <c r="T185">
        <f>T$2*EXP(- T$1 * ($B185*_c+'Input spectra'!$Q184))</f>
        <v>1.68316278205453E-2</v>
      </c>
      <c r="U185">
        <f>U$2*EXP(- U$1 * ($B185*_c+'Input spectra'!$Q184))</f>
        <v>1.6620715691623433E-2</v>
      </c>
      <c r="V185">
        <f>V$2*EXP(- V$1 * ($B185*_c+'Input spectra'!$Q184))</f>
        <v>1.6411293550628401E-2</v>
      </c>
      <c r="W185">
        <f>W$2*EXP(- W$1 * ($B185*_c+'Input spectra'!$Q184))</f>
        <v>1.6203352536916207E-2</v>
      </c>
      <c r="X185">
        <f>X$2*EXP(- X$1 * ($B185*_c+'Input spectra'!$Q184))</f>
        <v>1.5996883838268174E-2</v>
      </c>
      <c r="Y185">
        <f>Y$2*EXP(- Y$1 * ($B185*_c+'Input spectra'!$Q184))</f>
        <v>1.5791878690639288E-2</v>
      </c>
      <c r="Z185">
        <f>Z$2*EXP(- Z$1 * ($B185*_c+'Input spectra'!$Q184))</f>
        <v>1.5588328377907792E-2</v>
      </c>
      <c r="AA185">
        <f>AA$2*EXP(- AA$1 * ($B185*_c+'Input spectra'!$Q184))</f>
        <v>1.5386224231626052E-2</v>
      </c>
      <c r="AB185">
        <f>AB$2*EXP(- AB$1 * ($B185*_c+'Input spectra'!$Q184))</f>
        <v>1.5185557630772655E-2</v>
      </c>
      <c r="AC185">
        <f>AC$2*EXP(- AC$1 * ($B185*_c+'Input spectra'!$Q184))</f>
        <v>1.4986320001505762E-2</v>
      </c>
      <c r="AD185">
        <f>AD$2*EXP(- AD$1 * ($B185*_c+'Input spectra'!$Q184))</f>
        <v>1.4788502816917719E-2</v>
      </c>
      <c r="AE185">
        <f>AE$2*EXP(- AE$1 * ($B185*_c+'Input spectra'!$Q184))</f>
        <v>1.4592097596790884E-2</v>
      </c>
      <c r="AF185">
        <f>AF$2*EXP(- AF$1 * ($B185*_c+'Input spectra'!$Q184))</f>
        <v>1.4397095907354664E-2</v>
      </c>
      <c r="AG185">
        <f>AG$2*EXP(- AG$1 * ($B185*_c+'Input spectra'!$Q184))</f>
        <v>1.4203489361043825E-2</v>
      </c>
      <c r="AH185">
        <f>AH$2*EXP(- AH$1 * ($B185*_c+'Input spectra'!$Q184))</f>
        <v>1.401126961625797E-2</v>
      </c>
      <c r="AI185">
        <f>AI$2*EXP(- AI$1 * ($B185*_c+'Input spectra'!$Q184))</f>
        <v>1.3820428377122253E-2</v>
      </c>
      <c r="AJ185">
        <f>AJ$2*EXP(- AJ$1 * ($B185*_c+'Input spectra'!$Q184))</f>
        <v>1.3630957393249276E-2</v>
      </c>
      <c r="AK185">
        <f>AK$2*EXP(- AK$1 * ($B185*_c+'Input spectra'!$Q184))</f>
        <v>1.344284845950222E-2</v>
      </c>
      <c r="AL185">
        <f>AL$2*EXP(- AL$1 * ($B185*_c+'Input spectra'!$Q184))</f>
        <v>1.3256093415759134E-2</v>
      </c>
      <c r="AM185">
        <f>AM$2*EXP(- AM$1 * ($B185*_c+'Input spectra'!$Q184))</f>
        <v>1.3070684146678413E-2</v>
      </c>
      <c r="AN185">
        <f>AN$2*EXP(- AN$1 * ($B185*_c+'Input spectra'!$Q184))</f>
        <v>1.2886612581465486E-2</v>
      </c>
      <c r="AO185">
        <f>AO$2*EXP(- AO$1 * ($B185*_c+'Input spectra'!$Q184))</f>
        <v>1.2703870693640647E-2</v>
      </c>
      <c r="AP185">
        <f>AP$2*EXP(- AP$1 * ($B185*_c+'Input spectra'!$Q184))</f>
        <v>1.252245050080807E-2</v>
      </c>
      <c r="AQ185">
        <f>AQ$2*EXP(- AQ$1 * ($B185*_c+'Input spectra'!$Q184))</f>
        <v>1.234234406442598E-2</v>
      </c>
      <c r="AR185">
        <f>AR$2*EXP(- AR$1 * ($B185*_c+'Input spectra'!$Q184))</f>
        <v>1.2163543489578002E-2</v>
      </c>
      <c r="AS185">
        <f>AS$2*EXP(- AS$1 * ($B185*_c+'Input spectra'!$Q184))</f>
        <v>1.1986040924745617E-2</v>
      </c>
      <c r="AT185">
        <f>AT$2*EXP(- AT$1 * ($B185*_c+'Input spectra'!$Q184))</f>
        <v>1.1809828561581828E-2</v>
      </c>
      <c r="AU185">
        <f>AU$2*EXP(- AU$1 * ($B185*_c+'Input spectra'!$Q184))</f>
        <v>1.1634898634685906E-2</v>
      </c>
      <c r="AV185">
        <f>AV$2*EXP(- AV$1 * ($B185*_c+'Input spectra'!$Q184))</f>
        <v>1.1461243421379309E-2</v>
      </c>
      <c r="AW185">
        <f>AW$2*EXP(- AW$1 * ($B185*_c+'Input spectra'!$Q184))</f>
        <v>1.0190411570306517E-2</v>
      </c>
      <c r="AX185">
        <f>AX$2*EXP(- AX$1 * ($B185*_c+'Input spectra'!$Q184))</f>
        <v>8.7092729072731166E-3</v>
      </c>
      <c r="AY185">
        <f>AY$2*EXP(- AY$1 * ($B185*_c+'Input spectra'!$Q184))</f>
        <v>7.8416441346003483E-3</v>
      </c>
      <c r="AZ185">
        <f>AZ$2*EXP(- AZ$1 * ($B185*_c+'Input spectra'!$Q184))</f>
        <v>7.1846256896364669E-3</v>
      </c>
      <c r="BA185">
        <f>BA$2*EXP(- BA$1 * ($B185*_c+'Input spectra'!$Q184))</f>
        <v>6.6478650921249442E-3</v>
      </c>
      <c r="BB185">
        <f>BB$2*EXP(- BB$1 * ($B185*_c+'Input spectra'!$Q184))</f>
        <v>6.1922107285271926E-3</v>
      </c>
      <c r="BC185">
        <f>BC$2*EXP(- BC$1 * ($B185*_c+'Input spectra'!$Q184))</f>
        <v>5.7962166894995667E-3</v>
      </c>
      <c r="BD185">
        <f>BD$2*EXP(- BD$1 * ($B185*_c+'Input spectra'!$Q184))</f>
        <v>5.4465176093563255E-3</v>
      </c>
      <c r="BE185">
        <f>BE$2*EXP(- BE$1 * ($B185*_c+'Input spectra'!$Q184))</f>
        <v>5.1340665043431329E-3</v>
      </c>
      <c r="BF185">
        <f>BF$2*EXP(- BF$1 * ($B185*_c+'Input spectra'!$Q184))</f>
        <v>4.8523768332693652E-3</v>
      </c>
      <c r="BG185">
        <f>BG$2*EXP(- BG$1 * ($B185*_c+'Input spectra'!$Q184))</f>
        <v>4.5965968609281531E-3</v>
      </c>
      <c r="BH185">
        <f>BH$2*EXP(- BH$1 * ($B185*_c+'Input spectra'!$Q184))</f>
        <v>4.3629783031572172E-3</v>
      </c>
      <c r="BI185">
        <f>BI$2*EXP(- BI$1 * ($B185*_c+'Input spectra'!$Q184))</f>
        <v>4.1485506032157855E-3</v>
      </c>
      <c r="BJ185">
        <f>BJ$2*EXP(- BJ$1 * ($B185*_c+'Input spectra'!$Q184))</f>
        <v>3.9509106584977218E-3</v>
      </c>
      <c r="BK185">
        <f>BK$2*EXP(- BK$1 * ($B185*_c+'Input spectra'!$Q184))</f>
        <v>3.7680812742135147E-3</v>
      </c>
      <c r="BL185">
        <f>BL$2*EXP(- BL$1 * ($B185*_c+'Input spectra'!$Q184))</f>
        <v>3.5984125291381318E-3</v>
      </c>
      <c r="BM185">
        <f>BM$2*EXP(- BM$1 * ($B185*_c+'Input spectra'!$Q184))</f>
        <v>3.4405110194546712E-3</v>
      </c>
      <c r="BN185">
        <f>BN$2*EXP(- BN$1 * ($B185*_c+'Input spectra'!$Q184))</f>
        <v>3.2931878314883139E-3</v>
      </c>
      <c r="BO185">
        <f>BO$2*EXP(- BO$1 * ($B185*_c+'Input spectra'!$Q184))</f>
        <v>3.1554194634958468E-3</v>
      </c>
      <c r="BP185">
        <f>BP$2*EXP(- BP$1 * ($B185*_c+'Input spectra'!$Q184))</f>
        <v>3.0263179259687138E-3</v>
      </c>
      <c r="BQ185">
        <f>BQ$2*EXP(- BQ$1 * ($B185*_c+'Input spectra'!$Q184))</f>
        <v>2.9051074909629405E-3</v>
      </c>
      <c r="BR185">
        <f>BR$2*EXP(- BR$1 * ($B185*_c+'Input spectra'!$Q184))</f>
        <v>2.7911063513702621E-3</v>
      </c>
      <c r="BS185">
        <f>BS$2*EXP(- BS$1 * ($B185*_c+'Input spectra'!$Q184))</f>
        <v>2.6837119682021162E-3</v>
      </c>
      <c r="BT185">
        <f>BT$2*EXP(- BT$1 * ($B185*_c+'Input spectra'!$Q184))</f>
        <v>2.5823892305360703E-3</v>
      </c>
      <c r="BU185">
        <f>BU$2*EXP(- BU$1 * ($B185*_c+'Input spectra'!$Q184))</f>
        <v>2.4866607900631992E-3</v>
      </c>
      <c r="BV185">
        <f>BV$2*EXP(- BV$1 * ($B185*_c+'Input spectra'!$Q184))</f>
        <v>2.396099097796547E-3</v>
      </c>
      <c r="BW185">
        <f>BW$2*EXP(- BW$1 * ($B185*_c+'Input spectra'!$Q184))</f>
        <v>2.3103197881310959E-3</v>
      </c>
      <c r="BX185">
        <f>BX$2*EXP(- BX$1 * ($B185*_c+'Input spectra'!$Q184))</f>
        <v>2.228976140322878E-3</v>
      </c>
      <c r="BY185">
        <f>BY$2*EXP(- BY$1 * ($B185*_c+'Input spectra'!$Q184))</f>
        <v>2.1517544095897164E-3</v>
      </c>
      <c r="BZ185">
        <f>BZ$2*EXP(- BZ$1 * ($B185*_c+'Input spectra'!$Q184))</f>
        <v>2.0783698661276414E-3</v>
      </c>
      <c r="CA185">
        <f>CA$2*EXP(- CA$1 * ($B185*_c+'Input spectra'!$Q184))</f>
        <v>2.0085634149461119E-3</v>
      </c>
      <c r="CB185">
        <f>CB$2*EXP(- CB$1 * ($B185*_c+'Input spectra'!$Q184))</f>
        <v>1.9420986957053748E-3</v>
      </c>
      <c r="CC185">
        <f>CC$2*EXP(- CC$1 * ($B185*_c+'Input spectra'!$Q184))</f>
        <v>1.8787595819030696E-3</v>
      </c>
      <c r="CD185">
        <f>CD$2*EXP(- CD$1 * ($B185*_c+'Input spectra'!$Q184))</f>
        <v>1.8183480143777195E-3</v>
      </c>
      <c r="CE185">
        <f>CE$2*EXP(- CE$1 * ($B185*_c+'Input spectra'!$Q184))</f>
        <v>1.7606821163063395E-3</v>
      </c>
      <c r="CF185">
        <f>CF$2*EXP(- CF$1 * ($B185*_c+'Input spectra'!$Q184))</f>
        <v>1.7055945464968384E-3</v>
      </c>
      <c r="CG185">
        <f>CG$2*EXP(- CG$1 * ($B185*_c+'Input spectra'!$Q184))</f>
        <v>1.6529310554202485E-3</v>
      </c>
      <c r="CH185">
        <f>CH$2*EXP(- CH$1 * ($B185*_c+'Input spectra'!$Q184))</f>
        <v>1.6025492145444293E-3</v>
      </c>
      <c r="CI185">
        <f>CI$2*EXP(- CI$1 * ($B185*_c+'Input spectra'!$Q184))</f>
        <v>1.5543172944587312E-3</v>
      </c>
      <c r="CJ185">
        <f>CJ$2*EXP(- CJ$1 * ($B185*_c+'Input spectra'!$Q184))</f>
        <v>1.5081132712746418E-3</v>
      </c>
      <c r="CK185">
        <f>CK$2*EXP(- CK$1 * ($B185*_c+'Input spectra'!$Q184))</f>
        <v>1.4638239440467743E-3</v>
      </c>
      <c r="CL185">
        <f>CL$2*EXP(- CL$1 * ($B185*_c+'Input spectra'!$Q184))</f>
        <v>1.421344148632419E-3</v>
      </c>
      <c r="CM185">
        <f>CM$2*EXP(- CM$1 * ($B185*_c+'Input spectra'!$Q184))</f>
        <v>1.3805760556132867E-3</v>
      </c>
      <c r="CN185">
        <f>CN$2*EXP(- CN$1 * ($B185*_c+'Input spectra'!$Q184))</f>
        <v>1.3414285417312961E-3</v>
      </c>
      <c r="CO185">
        <f>CO$2*EXP(- CO$1 * ($B185*_c+'Input spectra'!$Q184))</f>
        <v>1.303816625813145E-3</v>
      </c>
      <c r="CP185">
        <f>CP$2*EXP(- CP$1 * ($B185*_c+'Input spectra'!$Q184))</f>
        <v>1.2676609614326875E-3</v>
      </c>
      <c r="CQ185">
        <f>CQ$2*EXP(- CQ$1 * ($B185*_c+'Input spectra'!$Q184))</f>
        <v>8.1630854938724508E-4</v>
      </c>
      <c r="CR185">
        <f>CR$2*EXP(- CR$1 * ($B185*_c+'Input spectra'!$Q184))</f>
        <v>5.3029721010835833E-4</v>
      </c>
      <c r="CS185">
        <f>CS$2*EXP(- CS$1 * ($B185*_c+'Input spectra'!$Q184))</f>
        <v>3.6731500711731027E-4</v>
      </c>
      <c r="CT185">
        <f>CT$2*EXP(- CT$1 * ($B185*_c+'Input spectra'!$Q184))</f>
        <v>2.5557033555722572E-4</v>
      </c>
      <c r="CU185">
        <f>CU$2*EXP(- CU$1 * ($B185*_c+'Input spectra'!$Q184))</f>
        <v>1.7453544623149728E-4</v>
      </c>
      <c r="CV185">
        <f>CV$2*EXP(- CV$1 * ($B185*_c+'Input spectra'!$Q184))</f>
        <v>1.1475084476824983E-4</v>
      </c>
      <c r="CW185">
        <f>CW$2*EXP(- CW$1 * ($B185*_c+'Input spectra'!$Q184))</f>
        <v>7.0878744718242472E-5</v>
      </c>
      <c r="CX185">
        <f>CX$2*EXP(- CX$1 * ($B185*_c+'Input spectra'!$Q184))</f>
        <v>3.9531388364579575E-5</v>
      </c>
      <c r="CY185">
        <f>CY$2*EXP(- CY$1 * ($B185*_c+'Input spectra'!$Q184))</f>
        <v>1.8384844600838516E-5</v>
      </c>
      <c r="CZ185">
        <f>CZ$2*EXP(- CZ$1 * ($B185*_c+'Input spectra'!$Q184))</f>
        <v>5.7540966253625399E-6</v>
      </c>
      <c r="DA185">
        <f>DA$2*EXP(- DA$1 * ($B185*_c+'Input spectra'!$Q184))</f>
        <v>3.6557079912654301E-7</v>
      </c>
      <c r="DB185">
        <f>DB$2*EXP(- DB$1 * ($B185*_c+'Input spectra'!$Q184))</f>
        <v>0</v>
      </c>
      <c r="DC185">
        <f>DC$2*EXP(- DC$1 * ($B185*_c+'Input spectra'!$Q184))</f>
        <v>0</v>
      </c>
      <c r="DD185">
        <f>DD$2*EXP(- DD$1 * ($B185*_c+'Input spectra'!$Q184))</f>
        <v>0</v>
      </c>
      <c r="DE185">
        <f>DE$2*EXP(- DE$1 * ($B185*_c+'Input spectra'!$Q184))</f>
        <v>0</v>
      </c>
      <c r="DF185">
        <f>DF$2*EXP(- DF$1 * ($B185*_c+'Input spectra'!$Q184))</f>
        <v>0</v>
      </c>
      <c r="DG185">
        <f>DG$2*EXP(- DG$1 * ($B185*_c+'Input spectra'!$Q184))</f>
        <v>0</v>
      </c>
      <c r="DH185">
        <f>DH$2*EXP(- DH$1 * ($B185*_c+'Input spectra'!$Q184))</f>
        <v>0</v>
      </c>
      <c r="DI185">
        <f>DI$2*EXP(- DI$1 * ($B185*_c+'Input spectra'!$Q184))</f>
        <v>0</v>
      </c>
      <c r="DJ185">
        <f>DJ$2*EXP(- DJ$1 * ($B185*_c+'Input spectra'!$Q184))</f>
        <v>0</v>
      </c>
      <c r="DK185">
        <f>DK$2*EXP(- DK$1 * ($B185*_c+'Input spectra'!$Q184))</f>
        <v>0</v>
      </c>
      <c r="DL185">
        <f>DL$2*EXP(- DL$1 * ($B185*_c+'Input spectra'!$Q184))</f>
        <v>0</v>
      </c>
      <c r="DM185">
        <f>DM$2*EXP(- DM$1 * ($B185*_c+'Input spectra'!$Q184))</f>
        <v>0</v>
      </c>
      <c r="DN185">
        <f>DN$2*EXP(- DN$1 * ($B185*_c+'Input spectra'!$Q184))</f>
        <v>0</v>
      </c>
      <c r="DO185">
        <f>DO$2*EXP(- DO$1 * ($B185*_c+'Input spectra'!$Q184))</f>
        <v>0</v>
      </c>
      <c r="DP185">
        <f>DP$2*EXP(- DP$1 * ($B185*_c+'Input spectra'!$Q184))</f>
        <v>0</v>
      </c>
      <c r="DQ185">
        <f>DQ$2*EXP(- DQ$1 * ($B185*_c+'Input spectra'!$Q184))</f>
        <v>0</v>
      </c>
      <c r="DR185">
        <f>DR$2*EXP(- DR$1 * ($B185*_c+'Input spectra'!$Q184))</f>
        <v>0</v>
      </c>
      <c r="DS185">
        <f>DS$2*EXP(- DS$1 * ($B185*_c+'Input spectra'!$Q184))</f>
        <v>0</v>
      </c>
      <c r="DT185">
        <f>DT$2*EXP(- DT$1 * ($B185*_c+'Input spectra'!$Q184))</f>
        <v>0</v>
      </c>
      <c r="DU185">
        <f>DU$2*EXP(- DU$1 * ($B185*_c+'Input spectra'!$Q184))</f>
        <v>0</v>
      </c>
      <c r="DV185">
        <f>DV$2*EXP(- DV$1 * ($B185*_c+'Input spectra'!$Q184))</f>
        <v>0</v>
      </c>
      <c r="DW185">
        <f>DW$2*EXP(- DW$1 * ($B185*_c+'Input spectra'!$Q184))</f>
        <v>0</v>
      </c>
      <c r="DX185">
        <f>DX$2*EXP(- DX$1 * ($B185*_c+'Input spectra'!$Q184))</f>
        <v>0</v>
      </c>
      <c r="DY185">
        <f>DY$2*EXP(- DY$1 * ($B185*_c+'Input spectra'!$Q184))</f>
        <v>0</v>
      </c>
      <c r="DZ185">
        <f>DZ$2*EXP(- DZ$1 * ($B185*_c+'Input spectra'!$Q184))</f>
        <v>0</v>
      </c>
      <c r="EA185">
        <f>EA$2*EXP(- EA$1 * ($B185*_c+'Input spectra'!$Q184))</f>
        <v>0</v>
      </c>
      <c r="EB185">
        <f>EB$2*EXP(- EB$1 * ($B185*_c+'Input spectra'!$Q184))</f>
        <v>0</v>
      </c>
      <c r="EC185">
        <f>EC$2*EXP(- EC$1 * ($B185*_c+'Input spectra'!$Q184))</f>
        <v>0</v>
      </c>
      <c r="ED185">
        <f>ED$2*EXP(- ED$1 * ($B185*_c+'Input spectra'!$Q184))</f>
        <v>0</v>
      </c>
      <c r="EE185">
        <f>EE$2*EXP(- EE$1 * ($B185*_c+'Input spectra'!$Q184))</f>
        <v>0</v>
      </c>
      <c r="EF185">
        <f>EF$2*EXP(- EF$1 * ($B185*_c+'Input spectra'!$Q184))</f>
        <v>0</v>
      </c>
      <c r="EG185">
        <f>EG$2*EXP(- EG$1 * ($B185*_c+'Input spectra'!$Q184))</f>
        <v>0</v>
      </c>
      <c r="EH185">
        <f>EH$2*EXP(- EH$1 * ($B185*_c+'Input spectra'!$Q184))</f>
        <v>0</v>
      </c>
      <c r="EI185">
        <f>EI$2*EXP(- EI$1 * ($B185*_c+'Input spectra'!$Q184))</f>
        <v>0</v>
      </c>
      <c r="EJ185">
        <f>EJ$2*EXP(- EJ$1 * ($B185*_c+'Input spectra'!$Q184))</f>
        <v>0</v>
      </c>
      <c r="EK185">
        <f>EK$2*EXP(- EK$1 * ($B185*_c+'Input spectra'!$Q184))</f>
        <v>0</v>
      </c>
      <c r="EL185">
        <f>EL$2*EXP(- EL$1 * ($B185*_c+'Input spectra'!$Q184))</f>
        <v>0</v>
      </c>
      <c r="EM185">
        <f>EM$2*EXP(- EM$1 * ($B185*_c+'Input spectra'!$Q184))</f>
        <v>0</v>
      </c>
      <c r="EN185">
        <f>EN$2*EXP(- EN$1 * ($B185*_c+'Input spectra'!$Q184))</f>
        <v>0</v>
      </c>
      <c r="EO185">
        <f>EO$2*EXP(- EO$1 * ($B185*_c+'Input spectra'!$Q184))</f>
        <v>0</v>
      </c>
      <c r="EP185">
        <f>EP$2*EXP(- EP$1 * ($B185*_c+'Input spectra'!$Q184))</f>
        <v>0</v>
      </c>
      <c r="EQ185">
        <f>EQ$2*EXP(- EQ$1 * ($B185*_c+'Input spectra'!$Q184))</f>
        <v>0</v>
      </c>
      <c r="ER185">
        <f>ER$2*EXP(- ER$1 * ($B185*_c+'Input spectra'!$Q184))</f>
        <v>0</v>
      </c>
      <c r="ES185">
        <f>ES$2*EXP(- ES$1 * ($B185*_c+'Input spectra'!$Q184))</f>
        <v>0</v>
      </c>
      <c r="ET185">
        <f>ET$2*EXP(- ET$1 * ($B185*_c+'Input spectra'!$Q184))</f>
        <v>0</v>
      </c>
      <c r="EU185">
        <f>EU$2*EXP(- EU$1 * ($B185*_c+'Input spectra'!$Q184))</f>
        <v>0</v>
      </c>
      <c r="EV185">
        <f>EV$2*EXP(- EV$1 * ($B185*_c+'Input spectra'!$Q184))</f>
        <v>0</v>
      </c>
      <c r="EW185">
        <f>EW$2*EXP(- EW$1 * ($B185*_c+'Input spectra'!$Q184))</f>
        <v>0</v>
      </c>
      <c r="EY185">
        <f t="shared" si="2"/>
        <v>0.88557641251094832</v>
      </c>
      <c r="FB185">
        <f>(1-EXP(-(B185*_c+'Input spectra'!$Q184)*_t))/2</f>
        <v>1.0546148462827587E-2</v>
      </c>
      <c r="FC185">
        <f>LN(1-FB185)/(-(B185*_c+'Input spectra'!$Q184))</f>
        <v>0.24866765537634483</v>
      </c>
    </row>
    <row r="186" spans="1:159" x14ac:dyDescent="0.25">
      <c r="A186">
        <v>1195</v>
      </c>
      <c r="B186">
        <f>'Input spectra'!B185</f>
        <v>0</v>
      </c>
      <c r="C186">
        <f>C$2*EXP(- C$1 * ($B186*_c+'Input spectra'!$Q185))</f>
        <v>2.0653927966864227E-2</v>
      </c>
      <c r="D186">
        <f>D$2*EXP(- D$1 * ($B186*_c+'Input spectra'!$Q185))</f>
        <v>2.0416389416138676E-2</v>
      </c>
      <c r="E186">
        <f>E$2*EXP(- E$1 * ($B186*_c+'Input spectra'!$Q185))</f>
        <v>2.0180496665243287E-2</v>
      </c>
      <c r="F186">
        <f>F$2*EXP(- F$1 * ($B186*_c+'Input spectra'!$Q185))</f>
        <v>1.9946240016338525E-2</v>
      </c>
      <c r="G186">
        <f>G$2*EXP(- G$1 * ($B186*_c+'Input spectra'!$Q185))</f>
        <v>1.9713609824285317E-2</v>
      </c>
      <c r="H186">
        <f>H$2*EXP(- H$1 * ($B186*_c+'Input spectra'!$Q185))</f>
        <v>1.9482596496372295E-2</v>
      </c>
      <c r="I186">
        <f>I$2*EXP(- I$1 * ($B186*_c+'Input spectra'!$Q185))</f>
        <v>1.9253190492044398E-2</v>
      </c>
      <c r="J186">
        <f>J$2*EXP(- J$1 * ($B186*_c+'Input spectra'!$Q185))</f>
        <v>1.9025382322632803E-2</v>
      </c>
      <c r="K186">
        <f>K$2*EXP(- K$1 * ($B186*_c+'Input spectra'!$Q185))</f>
        <v>1.8799162551086268E-2</v>
      </c>
      <c r="L186">
        <f>L$2*EXP(- L$1 * ($B186*_c+'Input spectra'!$Q185))</f>
        <v>1.8574521791703762E-2</v>
      </c>
      <c r="M186">
        <f>M$2*EXP(- M$1 * ($B186*_c+'Input spectra'!$Q185))</f>
        <v>1.8351450709868471E-2</v>
      </c>
      <c r="N186">
        <f>N$2*EXP(- N$1 * ($B186*_c+'Input spectra'!$Q185))</f>
        <v>1.8129940021783128E-2</v>
      </c>
      <c r="O186">
        <f>O$2*EXP(- O$1 * ($B186*_c+'Input spectra'!$Q185))</f>
        <v>1.7909980494206671E-2</v>
      </c>
      <c r="P186">
        <f>P$2*EXP(- P$1 * ($B186*_c+'Input spectra'!$Q185))</f>
        <v>1.7691562944192211E-2</v>
      </c>
      <c r="Q186">
        <f>Q$2*EXP(- Q$1 * ($B186*_c+'Input spectra'!$Q185))</f>
        <v>1.7474678238826334E-2</v>
      </c>
      <c r="R186">
        <f>R$2*EXP(- R$1 * ($B186*_c+'Input spectra'!$Q185))</f>
        <v>1.7259317294969694E-2</v>
      </c>
      <c r="S186">
        <f>S$2*EXP(- S$1 * ($B186*_c+'Input spectra'!$Q185))</f>
        <v>1.7045471078998911E-2</v>
      </c>
      <c r="T186">
        <f>T$2*EXP(- T$1 * ($B186*_c+'Input spectra'!$Q185))</f>
        <v>1.6833130606549767E-2</v>
      </c>
      <c r="U186">
        <f>U$2*EXP(- U$1 * ($B186*_c+'Input spectra'!$Q185))</f>
        <v>1.6622286942261689E-2</v>
      </c>
      <c r="V186">
        <f>V$2*EXP(- V$1 * ($B186*_c+'Input spectra'!$Q185))</f>
        <v>1.6412931199523518E-2</v>
      </c>
      <c r="W186">
        <f>W$2*EXP(- W$1 * ($B186*_c+'Input spectra'!$Q185))</f>
        <v>1.6205054540220538E-2</v>
      </c>
      <c r="X186">
        <f>X$2*EXP(- X$1 * ($B186*_c+'Input spectra'!$Q185))</f>
        <v>1.5998648174482804E-2</v>
      </c>
      <c r="Y186">
        <f>Y$2*EXP(- Y$1 * ($B186*_c+'Input spectra'!$Q185))</f>
        <v>1.5793703360434692E-2</v>
      </c>
      <c r="Z186">
        <f>Z$2*EXP(- Z$1 * ($B186*_c+'Input spectra'!$Q185))</f>
        <v>1.5590211403945748E-2</v>
      </c>
      <c r="AA186">
        <f>AA$2*EXP(- AA$1 * ($B186*_c+'Input spectra'!$Q185))</f>
        <v>1.5388163658382761E-2</v>
      </c>
      <c r="AB186">
        <f>AB$2*EXP(- AB$1 * ($B186*_c+'Input spectra'!$Q185))</f>
        <v>1.5187551524363102E-2</v>
      </c>
      <c r="AC186">
        <f>AC$2*EXP(- AC$1 * ($B186*_c+'Input spectra'!$Q185))</f>
        <v>1.4988366449509264E-2</v>
      </c>
      <c r="AD186">
        <f>AD$2*EXP(- AD$1 * ($B186*_c+'Input spectra'!$Q185))</f>
        <v>1.4790599928204685E-2</v>
      </c>
      <c r="AE186">
        <f>AE$2*EXP(- AE$1 * ($B186*_c+'Input spectra'!$Q185))</f>
        <v>1.4594243501350763E-2</v>
      </c>
      <c r="AF186">
        <f>AF$2*EXP(- AF$1 * ($B186*_c+'Input spectra'!$Q185))</f>
        <v>1.4399288756125093E-2</v>
      </c>
      <c r="AG186">
        <f>AG$2*EXP(- AG$1 * ($B186*_c+'Input spectra'!$Q185))</f>
        <v>1.4205727325740939E-2</v>
      </c>
      <c r="AH186">
        <f>AH$2*EXP(- AH$1 * ($B186*_c+'Input spectra'!$Q185))</f>
        <v>1.40135508892079E-2</v>
      </c>
      <c r="AI186">
        <f>AI$2*EXP(- AI$1 * ($B186*_c+'Input spectra'!$Q185))</f>
        <v>1.3822751171093774E-2</v>
      </c>
      <c r="AJ186">
        <f>AJ$2*EXP(- AJ$1 * ($B186*_c+'Input spectra'!$Q185))</f>
        <v>1.3633319941287629E-2</v>
      </c>
      <c r="AK186">
        <f>AK$2*EXP(- AK$1 * ($B186*_c+'Input spectra'!$Q185))</f>
        <v>1.344524901476407E-2</v>
      </c>
      <c r="AL186">
        <f>AL$2*EXP(- AL$1 * ($B186*_c+'Input spectra'!$Q185))</f>
        <v>1.325853025134867E-2</v>
      </c>
      <c r="AM186">
        <f>AM$2*EXP(- AM$1 * ($B186*_c+'Input spectra'!$Q185))</f>
        <v>1.3073155555484599E-2</v>
      </c>
      <c r="AN186">
        <f>AN$2*EXP(- AN$1 * ($B186*_c+'Input spectra'!$Q185))</f>
        <v>1.2889116876000428E-2</v>
      </c>
      <c r="AO186">
        <f>AO$2*EXP(- AO$1 * ($B186*_c+'Input spectra'!$Q185))</f>
        <v>1.2706406205879079E-2</v>
      </c>
      <c r="AP186">
        <f>AP$2*EXP(- AP$1 * ($B186*_c+'Input spectra'!$Q185))</f>
        <v>1.2525015582027964E-2</v>
      </c>
      <c r="AQ186">
        <f>AQ$2*EXP(- AQ$1 * ($B186*_c+'Input spectra'!$Q185))</f>
        <v>1.2344937085050261E-2</v>
      </c>
      <c r="AR186">
        <f>AR$2*EXP(- AR$1 * ($B186*_c+'Input spectra'!$Q185))</f>
        <v>1.2166162839017353E-2</v>
      </c>
      <c r="AS186">
        <f>AS$2*EXP(- AS$1 * ($B186*_c+'Input spectra'!$Q185))</f>
        <v>1.1988685011242395E-2</v>
      </c>
      <c r="AT186">
        <f>AT$2*EXP(- AT$1 * ($B186*_c+'Input spectra'!$Q185))</f>
        <v>1.1812495812055056E-2</v>
      </c>
      <c r="AU186">
        <f>AU$2*EXP(- AU$1 * ($B186*_c+'Input spectra'!$Q185))</f>
        <v>1.1637587494577335E-2</v>
      </c>
      <c r="AV186">
        <f>AV$2*EXP(- AV$1 * ($B186*_c+'Input spectra'!$Q185))</f>
        <v>1.1463952354500579E-2</v>
      </c>
      <c r="AW186">
        <f>AW$2*EXP(- AW$1 * ($B186*_c+'Input spectra'!$Q185))</f>
        <v>1.0192873664873191E-2</v>
      </c>
      <c r="AX186">
        <f>AX$2*EXP(- AX$1 * ($B186*_c+'Input spectra'!$Q185))</f>
        <v>8.7114228954481444E-3</v>
      </c>
      <c r="AY186">
        <f>AY$2*EXP(- AY$1 * ($B186*_c+'Input spectra'!$Q185))</f>
        <v>7.8436211307394491E-3</v>
      </c>
      <c r="AZ186">
        <f>AZ$2*EXP(- AZ$1 * ($B186*_c+'Input spectra'!$Q185))</f>
        <v>7.1864747829222062E-3</v>
      </c>
      <c r="BA186">
        <f>BA$2*EXP(- BA$1 * ($B186*_c+'Input spectra'!$Q185))</f>
        <v>6.649610962264501E-3</v>
      </c>
      <c r="BB186">
        <f>BB$2*EXP(- BB$1 * ($B186*_c+'Input spectra'!$Q185))</f>
        <v>6.1938694626514452E-3</v>
      </c>
      <c r="BC186">
        <f>BC$2*EXP(- BC$1 * ($B186*_c+'Input spectra'!$Q185))</f>
        <v>5.7977997954190442E-3</v>
      </c>
      <c r="BD186">
        <f>BD$2*EXP(- BD$1 * ($B186*_c+'Input spectra'!$Q185))</f>
        <v>5.4480338144044637E-3</v>
      </c>
      <c r="BE186">
        <f>BE$2*EXP(- BE$1 * ($B186*_c+'Input spectra'!$Q185))</f>
        <v>5.1355226993811606E-3</v>
      </c>
      <c r="BF186">
        <f>BF$2*EXP(- BF$1 * ($B186*_c+'Input spectra'!$Q185))</f>
        <v>4.8537786222689434E-3</v>
      </c>
      <c r="BG186">
        <f>BG$2*EXP(- BG$1 * ($B186*_c+'Input spectra'!$Q185))</f>
        <v>4.5979489055378749E-3</v>
      </c>
      <c r="BH186">
        <f>BH$2*EXP(- BH$1 * ($B186*_c+'Input spectra'!$Q185))</f>
        <v>4.3642845511235855E-3</v>
      </c>
      <c r="BI186">
        <f>BI$2*EXP(- BI$1 * ($B186*_c+'Input spectra'!$Q185))</f>
        <v>4.1498144465560577E-3</v>
      </c>
      <c r="BJ186">
        <f>BJ$2*EXP(- BJ$1 * ($B186*_c+'Input spectra'!$Q185))</f>
        <v>3.9521350469363193E-3</v>
      </c>
      <c r="BK186">
        <f>BK$2*EXP(- BK$1 * ($B186*_c+'Input spectra'!$Q185))</f>
        <v>3.7692687989140184E-3</v>
      </c>
      <c r="BL186">
        <f>BL$2*EXP(- BL$1 * ($B186*_c+'Input spectra'!$Q185))</f>
        <v>3.5995654860188297E-3</v>
      </c>
      <c r="BM186">
        <f>BM$2*EXP(- BM$1 * ($B186*_c+'Input spectra'!$Q185))</f>
        <v>3.4416314580576163E-3</v>
      </c>
      <c r="BN186">
        <f>BN$2*EXP(- BN$1 * ($B186*_c+'Input spectra'!$Q185))</f>
        <v>3.2942775933693944E-3</v>
      </c>
      <c r="BO186">
        <f>BO$2*EXP(- BO$1 * ($B186*_c+'Input spectra'!$Q185))</f>
        <v>3.1564802128490796E-3</v>
      </c>
      <c r="BP186">
        <f>BP$2*EXP(- BP$1 * ($B186*_c+'Input spectra'!$Q185))</f>
        <v>3.0273511743867981E-3</v>
      </c>
      <c r="BQ186">
        <f>BQ$2*EXP(- BQ$1 * ($B186*_c+'Input spectra'!$Q185))</f>
        <v>2.9061146176967028E-3</v>
      </c>
      <c r="BR186">
        <f>BR$2*EXP(- BR$1 * ($B186*_c+'Input spectra'!$Q185))</f>
        <v>2.792088620082114E-3</v>
      </c>
      <c r="BS186">
        <f>BS$2*EXP(- BS$1 * ($B186*_c+'Input spectra'!$Q185))</f>
        <v>2.6846705409527233E-3</v>
      </c>
      <c r="BT186">
        <f>BT$2*EXP(- BT$1 * ($B186*_c+'Input spectra'!$Q185))</f>
        <v>2.5833251795618069E-3</v>
      </c>
      <c r="BU186">
        <f>BU$2*EXP(- BU$1 * ($B186*_c+'Input spectra'!$Q185))</f>
        <v>2.4875751077707703E-3</v>
      </c>
      <c r="BV186">
        <f>BV$2*EXP(- BV$1 * ($B186*_c+'Input spectra'!$Q185))</f>
        <v>2.396992705304947E-3</v>
      </c>
      <c r="BW186">
        <f>BW$2*EXP(- BW$1 * ($B186*_c+'Input spectra'!$Q185))</f>
        <v>2.3111935426194633E-3</v>
      </c>
      <c r="BX186">
        <f>BX$2*EXP(- BX$1 * ($B186*_c+'Input spectra'!$Q185))</f>
        <v>2.2298308413888578E-3</v>
      </c>
      <c r="BY186">
        <f>BY$2*EXP(- BY$1 * ($B186*_c+'Input spectra'!$Q185))</f>
        <v>2.1525908047817818E-3</v>
      </c>
      <c r="BZ186">
        <f>BZ$2*EXP(- BZ$1 * ($B186*_c+'Input spectra'!$Q185))</f>
        <v>2.0791886557831036E-3</v>
      </c>
      <c r="CA186">
        <f>CA$2*EXP(- CA$1 * ($B186*_c+'Input spectra'!$Q185))</f>
        <v>2.0093652564418421E-3</v>
      </c>
      <c r="CB186">
        <f>CB$2*EXP(- CB$1 * ($B186*_c+'Input spectra'!$Q185))</f>
        <v>1.942884207208836E-3</v>
      </c>
      <c r="CC186">
        <f>CC$2*EXP(- CC$1 * ($B186*_c+'Input spectra'!$Q185))</f>
        <v>1.8795293456958728E-3</v>
      </c>
      <c r="CD186">
        <f>CD$2*EXP(- CD$1 * ($B186*_c+'Input spectra'!$Q185))</f>
        <v>1.8191025798116086E-3</v>
      </c>
      <c r="CE186">
        <f>CE$2*EXP(- CE$1 * ($B186*_c+'Input spectra'!$Q185))</f>
        <v>1.7614220024416104E-3</v>
      </c>
      <c r="CF186">
        <f>CF$2*EXP(- CF$1 * ($B186*_c+'Input spectra'!$Q185))</f>
        <v>1.7063202444651678E-3</v>
      </c>
      <c r="CG186">
        <f>CG$2*EXP(- CG$1 * ($B186*_c+'Input spectra'!$Q185))</f>
        <v>1.6536430305473533E-3</v>
      </c>
      <c r="CH186">
        <f>CH$2*EXP(- CH$1 * ($B186*_c+'Input spectra'!$Q185))</f>
        <v>1.6032479082626044E-3</v>
      </c>
      <c r="CI186">
        <f>CI$2*EXP(- CI$1 * ($B186*_c+'Input spectra'!$Q185))</f>
        <v>1.5550031260348619E-3</v>
      </c>
      <c r="CJ186">
        <f>CJ$2*EXP(- CJ$1 * ($B186*_c+'Input spectra'!$Q185))</f>
        <v>1.5087866393756104E-3</v>
      </c>
      <c r="CK186">
        <f>CK$2*EXP(- CK$1 * ($B186*_c+'Input spectra'!$Q185))</f>
        <v>1.4644852281610898E-3</v>
      </c>
      <c r="CL186">
        <f>CL$2*EXP(- CL$1 * ($B186*_c+'Input spectra'!$Q185))</f>
        <v>1.4219937103643302E-3</v>
      </c>
      <c r="CM186">
        <f>CM$2*EXP(- CM$1 * ($B186*_c+'Input spectra'!$Q185))</f>
        <v>1.3812142398634498E-3</v>
      </c>
      <c r="CN186">
        <f>CN$2*EXP(- CN$1 * ($B186*_c+'Input spectra'!$Q185))</f>
        <v>1.3420556777762468E-3</v>
      </c>
      <c r="CO186">
        <f>CO$2*EXP(- CO$1 * ($B186*_c+'Input spectra'!$Q185))</f>
        <v>1.3044330282942385E-3</v>
      </c>
      <c r="CP186">
        <f>CP$2*EXP(- CP$1 * ($B186*_c+'Input spectra'!$Q185))</f>
        <v>1.2682669312638584E-3</v>
      </c>
      <c r="CQ186">
        <f>CQ$2*EXP(- CQ$1 * ($B186*_c+'Input spectra'!$Q185))</f>
        <v>8.1670305193046818E-4</v>
      </c>
      <c r="CR186">
        <f>CR$2*EXP(- CR$1 * ($B186*_c+'Input spectra'!$Q185))</f>
        <v>5.3055627649412746E-4</v>
      </c>
      <c r="CS186">
        <f>CS$2*EXP(- CS$1 * ($B186*_c+'Input spectra'!$Q185))</f>
        <v>3.6749638170655453E-4</v>
      </c>
      <c r="CT186">
        <f>CT$2*EXP(- CT$1 * ($B186*_c+'Input spectra'!$Q185))</f>
        <v>2.5569787517318174E-4</v>
      </c>
      <c r="CU186">
        <f>CU$2*EXP(- CU$1 * ($B186*_c+'Input spectra'!$Q185))</f>
        <v>1.7462346333461939E-4</v>
      </c>
      <c r="CV186">
        <f>CV$2*EXP(- CV$1 * ($B186*_c+'Input spectra'!$Q185))</f>
        <v>1.1480931582771471E-4</v>
      </c>
      <c r="CW186">
        <f>CW$2*EXP(- CW$1 * ($B186*_c+'Input spectra'!$Q185))</f>
        <v>7.0915233265352382E-5</v>
      </c>
      <c r="CX186">
        <f>CX$2*EXP(- CX$1 * ($B186*_c+'Input spectra'!$Q185))</f>
        <v>3.9551946933505635E-5</v>
      </c>
      <c r="CY186">
        <f>CY$2*EXP(- CY$1 * ($B186*_c+'Input spectra'!$Q185))</f>
        <v>1.8394502367809546E-5</v>
      </c>
      <c r="CZ186">
        <f>CZ$2*EXP(- CZ$1 * ($B186*_c+'Input spectra'!$Q185))</f>
        <v>5.7571495523899296E-6</v>
      </c>
      <c r="DA186">
        <f>DA$2*EXP(- DA$1 * ($B186*_c+'Input spectra'!$Q185))</f>
        <v>3.6576667940367716E-7</v>
      </c>
      <c r="DB186">
        <f>DB$2*EXP(- DB$1 * ($B186*_c+'Input spectra'!$Q185))</f>
        <v>0</v>
      </c>
      <c r="DC186">
        <f>DC$2*EXP(- DC$1 * ($B186*_c+'Input spectra'!$Q185))</f>
        <v>0</v>
      </c>
      <c r="DD186">
        <f>DD$2*EXP(- DD$1 * ($B186*_c+'Input spectra'!$Q185))</f>
        <v>0</v>
      </c>
      <c r="DE186">
        <f>DE$2*EXP(- DE$1 * ($B186*_c+'Input spectra'!$Q185))</f>
        <v>0</v>
      </c>
      <c r="DF186">
        <f>DF$2*EXP(- DF$1 * ($B186*_c+'Input spectra'!$Q185))</f>
        <v>0</v>
      </c>
      <c r="DG186">
        <f>DG$2*EXP(- DG$1 * ($B186*_c+'Input spectra'!$Q185))</f>
        <v>0</v>
      </c>
      <c r="DH186">
        <f>DH$2*EXP(- DH$1 * ($B186*_c+'Input spectra'!$Q185))</f>
        <v>0</v>
      </c>
      <c r="DI186">
        <f>DI$2*EXP(- DI$1 * ($B186*_c+'Input spectra'!$Q185))</f>
        <v>0</v>
      </c>
      <c r="DJ186">
        <f>DJ$2*EXP(- DJ$1 * ($B186*_c+'Input spectra'!$Q185))</f>
        <v>0</v>
      </c>
      <c r="DK186">
        <f>DK$2*EXP(- DK$1 * ($B186*_c+'Input spectra'!$Q185))</f>
        <v>0</v>
      </c>
      <c r="DL186">
        <f>DL$2*EXP(- DL$1 * ($B186*_c+'Input spectra'!$Q185))</f>
        <v>0</v>
      </c>
      <c r="DM186">
        <f>DM$2*EXP(- DM$1 * ($B186*_c+'Input spectra'!$Q185))</f>
        <v>0</v>
      </c>
      <c r="DN186">
        <f>DN$2*EXP(- DN$1 * ($B186*_c+'Input spectra'!$Q185))</f>
        <v>0</v>
      </c>
      <c r="DO186">
        <f>DO$2*EXP(- DO$1 * ($B186*_c+'Input spectra'!$Q185))</f>
        <v>0</v>
      </c>
      <c r="DP186">
        <f>DP$2*EXP(- DP$1 * ($B186*_c+'Input spectra'!$Q185))</f>
        <v>0</v>
      </c>
      <c r="DQ186">
        <f>DQ$2*EXP(- DQ$1 * ($B186*_c+'Input spectra'!$Q185))</f>
        <v>0</v>
      </c>
      <c r="DR186">
        <f>DR$2*EXP(- DR$1 * ($B186*_c+'Input spectra'!$Q185))</f>
        <v>0</v>
      </c>
      <c r="DS186">
        <f>DS$2*EXP(- DS$1 * ($B186*_c+'Input spectra'!$Q185))</f>
        <v>0</v>
      </c>
      <c r="DT186">
        <f>DT$2*EXP(- DT$1 * ($B186*_c+'Input spectra'!$Q185))</f>
        <v>0</v>
      </c>
      <c r="DU186">
        <f>DU$2*EXP(- DU$1 * ($B186*_c+'Input spectra'!$Q185))</f>
        <v>0</v>
      </c>
      <c r="DV186">
        <f>DV$2*EXP(- DV$1 * ($B186*_c+'Input spectra'!$Q185))</f>
        <v>0</v>
      </c>
      <c r="DW186">
        <f>DW$2*EXP(- DW$1 * ($B186*_c+'Input spectra'!$Q185))</f>
        <v>0</v>
      </c>
      <c r="DX186">
        <f>DX$2*EXP(- DX$1 * ($B186*_c+'Input spectra'!$Q185))</f>
        <v>0</v>
      </c>
      <c r="DY186">
        <f>DY$2*EXP(- DY$1 * ($B186*_c+'Input spectra'!$Q185))</f>
        <v>0</v>
      </c>
      <c r="DZ186">
        <f>DZ$2*EXP(- DZ$1 * ($B186*_c+'Input spectra'!$Q185))</f>
        <v>0</v>
      </c>
      <c r="EA186">
        <f>EA$2*EXP(- EA$1 * ($B186*_c+'Input spectra'!$Q185))</f>
        <v>0</v>
      </c>
      <c r="EB186">
        <f>EB$2*EXP(- EB$1 * ($B186*_c+'Input spectra'!$Q185))</f>
        <v>0</v>
      </c>
      <c r="EC186">
        <f>EC$2*EXP(- EC$1 * ($B186*_c+'Input spectra'!$Q185))</f>
        <v>0</v>
      </c>
      <c r="ED186">
        <f>ED$2*EXP(- ED$1 * ($B186*_c+'Input spectra'!$Q185))</f>
        <v>0</v>
      </c>
      <c r="EE186">
        <f>EE$2*EXP(- EE$1 * ($B186*_c+'Input spectra'!$Q185))</f>
        <v>0</v>
      </c>
      <c r="EF186">
        <f>EF$2*EXP(- EF$1 * ($B186*_c+'Input spectra'!$Q185))</f>
        <v>0</v>
      </c>
      <c r="EG186">
        <f>EG$2*EXP(- EG$1 * ($B186*_c+'Input spectra'!$Q185))</f>
        <v>0</v>
      </c>
      <c r="EH186">
        <f>EH$2*EXP(- EH$1 * ($B186*_c+'Input spectra'!$Q185))</f>
        <v>0</v>
      </c>
      <c r="EI186">
        <f>EI$2*EXP(- EI$1 * ($B186*_c+'Input spectra'!$Q185))</f>
        <v>0</v>
      </c>
      <c r="EJ186">
        <f>EJ$2*EXP(- EJ$1 * ($B186*_c+'Input spectra'!$Q185))</f>
        <v>0</v>
      </c>
      <c r="EK186">
        <f>EK$2*EXP(- EK$1 * ($B186*_c+'Input spectra'!$Q185))</f>
        <v>0</v>
      </c>
      <c r="EL186">
        <f>EL$2*EXP(- EL$1 * ($B186*_c+'Input spectra'!$Q185))</f>
        <v>0</v>
      </c>
      <c r="EM186">
        <f>EM$2*EXP(- EM$1 * ($B186*_c+'Input spectra'!$Q185))</f>
        <v>0</v>
      </c>
      <c r="EN186">
        <f>EN$2*EXP(- EN$1 * ($B186*_c+'Input spectra'!$Q185))</f>
        <v>0</v>
      </c>
      <c r="EO186">
        <f>EO$2*EXP(- EO$1 * ($B186*_c+'Input spectra'!$Q185))</f>
        <v>0</v>
      </c>
      <c r="EP186">
        <f>EP$2*EXP(- EP$1 * ($B186*_c+'Input spectra'!$Q185))</f>
        <v>0</v>
      </c>
      <c r="EQ186">
        <f>EQ$2*EXP(- EQ$1 * ($B186*_c+'Input spectra'!$Q185))</f>
        <v>0</v>
      </c>
      <c r="ER186">
        <f>ER$2*EXP(- ER$1 * ($B186*_c+'Input spectra'!$Q185))</f>
        <v>0</v>
      </c>
      <c r="ES186">
        <f>ES$2*EXP(- ES$1 * ($B186*_c+'Input spectra'!$Q185))</f>
        <v>0</v>
      </c>
      <c r="ET186">
        <f>ET$2*EXP(- ET$1 * ($B186*_c+'Input spectra'!$Q185))</f>
        <v>0</v>
      </c>
      <c r="EU186">
        <f>EU$2*EXP(- EU$1 * ($B186*_c+'Input spectra'!$Q185))</f>
        <v>0</v>
      </c>
      <c r="EV186">
        <f>EV$2*EXP(- EV$1 * ($B186*_c+'Input spectra'!$Q185))</f>
        <v>0</v>
      </c>
      <c r="EW186">
        <f>EW$2*EXP(- EW$1 * ($B186*_c+'Input spectra'!$Q185))</f>
        <v>0</v>
      </c>
      <c r="EY186">
        <f t="shared" si="2"/>
        <v>0.88570470201952534</v>
      </c>
      <c r="FB186">
        <f>(1-EXP(-(B186*_c+'Input spectra'!$Q185)*_t))/2</f>
        <v>1.053329588712193E-2</v>
      </c>
      <c r="FC186">
        <f>LN(1-FB186)/(-(B186*_c+'Input spectra'!$Q185))</f>
        <v>0.24866929645008443</v>
      </c>
    </row>
    <row r="187" spans="1:159" x14ac:dyDescent="0.25">
      <c r="A187">
        <v>1200</v>
      </c>
      <c r="B187">
        <f>'Input spectra'!B186</f>
        <v>0</v>
      </c>
      <c r="C187">
        <f>C$2*EXP(- C$1 * ($B187*_c+'Input spectra'!$Q186))</f>
        <v>2.0653927966864227E-2</v>
      </c>
      <c r="D187">
        <f>D$2*EXP(- D$1 * ($B187*_c+'Input spectra'!$Q186))</f>
        <v>2.0416496637864951E-2</v>
      </c>
      <c r="E187">
        <f>E$2*EXP(- E$1 * ($B187*_c+'Input spectra'!$Q186))</f>
        <v>2.0180708631554006E-2</v>
      </c>
      <c r="F187">
        <f>F$2*EXP(- F$1 * ($B187*_c+'Input spectra'!$Q186))</f>
        <v>1.9946554275849661E-2</v>
      </c>
      <c r="G187">
        <f>G$2*EXP(- G$1 * ($B187*_c+'Input spectra'!$Q186))</f>
        <v>1.9714023951168304E-2</v>
      </c>
      <c r="H187">
        <f>H$2*EXP(- H$1 * ($B187*_c+'Input spectra'!$Q186))</f>
        <v>1.9483108090153047E-2</v>
      </c>
      <c r="I187">
        <f>I$2*EXP(- I$1 * ($B187*_c+'Input spectra'!$Q186))</f>
        <v>1.9253797177403713E-2</v>
      </c>
      <c r="J187">
        <f>J$2*EXP(- J$1 * ($B187*_c+'Input spectra'!$Q186))</f>
        <v>1.9026081749208109E-2</v>
      </c>
      <c r="K187">
        <f>K$2*EXP(- K$1 * ($B187*_c+'Input spectra'!$Q186))</f>
        <v>1.8799952393274713E-2</v>
      </c>
      <c r="L187">
        <f>L$2*EXP(- L$1 * ($B187*_c+'Input spectra'!$Q186))</f>
        <v>1.857539974846667E-2</v>
      </c>
      <c r="M187">
        <f>M$2*EXP(- M$1 * ($B187*_c+'Input spectra'!$Q186))</f>
        <v>1.8352414504537107E-2</v>
      </c>
      <c r="N187">
        <f>N$2*EXP(- N$1 * ($B187*_c+'Input spectra'!$Q186))</f>
        <v>1.8130987401865781E-2</v>
      </c>
      <c r="O187">
        <f>O$2*EXP(- O$1 * ($B187*_c+'Input spectra'!$Q186))</f>
        <v>1.7911109231197073E-2</v>
      </c>
      <c r="P187">
        <f>P$2*EXP(- P$1 * ($B187*_c+'Input spectra'!$Q186))</f>
        <v>1.7692770833379261E-2</v>
      </c>
      <c r="Q187">
        <f>Q$2*EXP(- Q$1 * ($B187*_c+'Input spectra'!$Q186))</f>
        <v>1.7475963099105103E-2</v>
      </c>
      <c r="R187">
        <f>R$2*EXP(- R$1 * ($B187*_c+'Input spectra'!$Q186))</f>
        <v>1.7260676968653733E-2</v>
      </c>
      <c r="S187">
        <f>S$2*EXP(- S$1 * ($B187*_c+'Input spectra'!$Q186))</f>
        <v>1.7046903431633849E-2</v>
      </c>
      <c r="T187">
        <f>T$2*EXP(- T$1 * ($B187*_c+'Input spectra'!$Q186))</f>
        <v>1.683463352672817E-2</v>
      </c>
      <c r="U187">
        <f>U$2*EXP(- U$1 * ($B187*_c+'Input spectra'!$Q186))</f>
        <v>1.6623858341439191E-2</v>
      </c>
      <c r="V187">
        <f>V$2*EXP(- V$1 * ($B187*_c+'Input spectra'!$Q186))</f>
        <v>1.6414569011836216E-2</v>
      </c>
      <c r="W187">
        <f>W$2*EXP(- W$1 * ($B187*_c+'Input spectra'!$Q186))</f>
        <v>1.6206756722303629E-2</v>
      </c>
      <c r="X187">
        <f>X$2*EXP(- X$1 * ($B187*_c+'Input spectra'!$Q186))</f>
        <v>1.6000412705290474E-2</v>
      </c>
      <c r="Y187">
        <f>Y$2*EXP(- Y$1 * ($B187*_c+'Input spectra'!$Q186))</f>
        <v>1.579552824106124E-2</v>
      </c>
      <c r="Z187">
        <f>Z$2*EXP(- Z$1 * ($B187*_c+'Input spectra'!$Q186))</f>
        <v>1.5592094657447928E-2</v>
      </c>
      <c r="AA187">
        <f>AA$2*EXP(- AA$1 * ($B187*_c+'Input spectra'!$Q186))</f>
        <v>1.5390103329603355E-2</v>
      </c>
      <c r="AB187">
        <f>AB$2*EXP(- AB$1 * ($B187*_c+'Input spectra'!$Q186))</f>
        <v>1.51895456797557E-2</v>
      </c>
      <c r="AC187">
        <f>AC$2*EXP(- AC$1 * ($B187*_c+'Input spectra'!$Q186))</f>
        <v>1.4990413176964253E-2</v>
      </c>
      <c r="AD187">
        <f>AD$2*EXP(- AD$1 * ($B187*_c+'Input spectra'!$Q186))</f>
        <v>1.4792697336876435E-2</v>
      </c>
      <c r="AE187">
        <f>AE$2*EXP(- AE$1 * ($B187*_c+'Input spectra'!$Q186))</f>
        <v>1.4596389721485995E-2</v>
      </c>
      <c r="AF187">
        <f>AF$2*EXP(- AF$1 * ($B187*_c+'Input spectra'!$Q186))</f>
        <v>1.4401481938892442E-2</v>
      </c>
      <c r="AG187">
        <f>AG$2*EXP(- AG$1 * ($B187*_c+'Input spectra'!$Q186))</f>
        <v>1.4207965643061682E-2</v>
      </c>
      <c r="AH187">
        <f>AH$2*EXP(- AH$1 * ($B187*_c+'Input spectra'!$Q186))</f>
        <v>1.4015832533587855E-2</v>
      </c>
      <c r="AI187">
        <f>AI$2*EXP(- AI$1 * ($B187*_c+'Input spectra'!$Q186))</f>
        <v>1.3825074355456367E-2</v>
      </c>
      <c r="AJ187">
        <f>AJ$2*EXP(- AJ$1 * ($B187*_c+'Input spectra'!$Q186))</f>
        <v>1.3635682898808095E-2</v>
      </c>
      <c r="AK187">
        <f>AK$2*EXP(- AK$1 * ($B187*_c+'Input spectra'!$Q186))</f>
        <v>1.3447649998704823E-2</v>
      </c>
      <c r="AL187">
        <f>AL$2*EXP(- AL$1 * ($B187*_c+'Input spectra'!$Q186))</f>
        <v>1.32609675348958E-2</v>
      </c>
      <c r="AM187">
        <f>AM$2*EXP(- AM$1 * ($B187*_c+'Input spectra'!$Q186))</f>
        <v>1.3075627431585492E-2</v>
      </c>
      <c r="AN187">
        <f>AN$2*EXP(- AN$1 * ($B187*_c+'Input spectra'!$Q186))</f>
        <v>1.2891621657202526E-2</v>
      </c>
      <c r="AO187">
        <f>AO$2*EXP(- AO$1 * ($B187*_c+'Input spectra'!$Q186))</f>
        <v>1.2708942224169757E-2</v>
      </c>
      <c r="AP187">
        <f>AP$2*EXP(- AP$1 * ($B187*_c+'Input spectra'!$Q186))</f>
        <v>1.2527581188675502E-2</v>
      </c>
      <c r="AQ187">
        <f>AQ$2*EXP(- AQ$1 * ($B187*_c+'Input spectra'!$Q186))</f>
        <v>1.234753065044593E-2</v>
      </c>
      <c r="AR187">
        <f>AR$2*EXP(- AR$1 * ($B187*_c+'Input spectra'!$Q186))</f>
        <v>1.2168782752518608E-2</v>
      </c>
      <c r="AS187">
        <f>AS$2*EXP(- AS$1 * ($B187*_c+'Input spectra'!$Q186))</f>
        <v>1.1991329681017127E-2</v>
      </c>
      <c r="AT187">
        <f>AT$2*EXP(- AT$1 * ($B187*_c+'Input spectra'!$Q186))</f>
        <v>1.1815163664926957E-2</v>
      </c>
      <c r="AU187">
        <f>AU$2*EXP(- AU$1 * ($B187*_c+'Input spectra'!$Q186))</f>
        <v>1.1640276975872334E-2</v>
      </c>
      <c r="AV187">
        <f>AV$2*EXP(- AV$1 * ($B187*_c+'Input spectra'!$Q186))</f>
        <v>1.1466661927894325E-2</v>
      </c>
      <c r="AW187">
        <f>AW$2*EXP(- AW$1 * ($B187*_c+'Input spectra'!$Q186))</f>
        <v>1.0195336354303933E-2</v>
      </c>
      <c r="AX187">
        <f>AX$2*EXP(- AX$1 * ($B187*_c+'Input spectra'!$Q186))</f>
        <v>8.7135734143734649E-3</v>
      </c>
      <c r="AY187">
        <f>AY$2*EXP(- AY$1 * ($B187*_c+'Input spectra'!$Q186))</f>
        <v>7.8455986253089388E-3</v>
      </c>
      <c r="AZ187">
        <f>AZ$2*EXP(- AZ$1 * ($B187*_c+'Input spectra'!$Q186))</f>
        <v>7.1883243521055256E-3</v>
      </c>
      <c r="BA187">
        <f>BA$2*EXP(- BA$1 * ($B187*_c+'Input spectra'!$Q186))</f>
        <v>6.6513572909065247E-3</v>
      </c>
      <c r="BB187">
        <f>BB$2*EXP(- BB$1 * ($B187*_c+'Input spectra'!$Q186))</f>
        <v>6.1955286411079433E-3</v>
      </c>
      <c r="BC187">
        <f>BC$2*EXP(- BC$1 * ($B187*_c+'Input spectra'!$Q186))</f>
        <v>5.7993833337282143E-3</v>
      </c>
      <c r="BD187">
        <f>BD$2*EXP(- BD$1 * ($B187*_c+'Input spectra'!$Q186))</f>
        <v>5.4495504415347316E-3</v>
      </c>
      <c r="BE187">
        <f>BE$2*EXP(- BE$1 * ($B187*_c+'Input spectra'!$Q186))</f>
        <v>5.1369793074453893E-3</v>
      </c>
      <c r="BF187">
        <f>BF$2*EXP(- BF$1 * ($B187*_c+'Input spectra'!$Q186))</f>
        <v>4.8551808162272591E-3</v>
      </c>
      <c r="BG187">
        <f>BG$2*EXP(- BG$1 * ($B187*_c+'Input spectra'!$Q186))</f>
        <v>4.5993013478384708E-3</v>
      </c>
      <c r="BH187">
        <f>BH$2*EXP(- BH$1 * ($B187*_c+'Input spectra'!$Q186))</f>
        <v>4.3655911901722905E-3</v>
      </c>
      <c r="BI187">
        <f>BI$2*EXP(- BI$1 * ($B187*_c+'Input spectra'!$Q186))</f>
        <v>4.1510786749223644E-3</v>
      </c>
      <c r="BJ187">
        <f>BJ$2*EXP(- BJ$1 * ($B187*_c+'Input spectra'!$Q186))</f>
        <v>3.9533598148132733E-3</v>
      </c>
      <c r="BK187">
        <f>BK$2*EXP(- BK$1 * ($B187*_c+'Input spectra'!$Q186))</f>
        <v>3.7704566978673079E-3</v>
      </c>
      <c r="BL187">
        <f>BL$2*EXP(- BL$1 * ($B187*_c+'Input spectra'!$Q186))</f>
        <v>3.6007188123150851E-3</v>
      </c>
      <c r="BM187">
        <f>BM$2*EXP(- BM$1 * ($B187*_c+'Input spectra'!$Q186))</f>
        <v>3.4427522615431785E-3</v>
      </c>
      <c r="BN187">
        <f>BN$2*EXP(- BN$1 * ($B187*_c+'Input spectra'!$Q186))</f>
        <v>3.2953677158679123E-3</v>
      </c>
      <c r="BO187">
        <f>BO$2*EXP(- BO$1 * ($B187*_c+'Input spectra'!$Q186))</f>
        <v>3.1575413187917315E-3</v>
      </c>
      <c r="BP187">
        <f>BP$2*EXP(- BP$1 * ($B187*_c+'Input spectra'!$Q186))</f>
        <v>3.0283847755775651E-3</v>
      </c>
      <c r="BQ187">
        <f>BQ$2*EXP(- BQ$1 * ($B187*_c+'Input spectra'!$Q186))</f>
        <v>2.907122093575638E-3</v>
      </c>
      <c r="BR187">
        <f>BR$2*EXP(- BR$1 * ($B187*_c+'Input spectra'!$Q186))</f>
        <v>2.7930712344819116E-3</v>
      </c>
      <c r="BS187">
        <f>BS$2*EXP(- BS$1 * ($B187*_c+'Input spectra'!$Q186))</f>
        <v>2.6856294560879557E-3</v>
      </c>
      <c r="BT187">
        <f>BT$2*EXP(- BT$1 * ($B187*_c+'Input spectra'!$Q186))</f>
        <v>2.5842614678085124E-3</v>
      </c>
      <c r="BU187">
        <f>BU$2*EXP(- BU$1 * ($B187*_c+'Input spectra'!$Q186))</f>
        <v>2.4884897616628634E-3</v>
      </c>
      <c r="BV187">
        <f>BV$2*EXP(- BV$1 * ($B187*_c+'Input spectra'!$Q186))</f>
        <v>2.3978866460776845E-3</v>
      </c>
      <c r="BW187">
        <f>BW$2*EXP(- BW$1 * ($B187*_c+'Input spectra'!$Q186))</f>
        <v>2.3120676275585803E-3</v>
      </c>
      <c r="BX187">
        <f>BX$2*EXP(- BX$1 * ($B187*_c+'Input spectra'!$Q186))</f>
        <v>2.2306858701900247E-3</v>
      </c>
      <c r="BY187">
        <f>BY$2*EXP(- BY$1 * ($B187*_c+'Input spectra'!$Q186))</f>
        <v>2.153427525083866E-3</v>
      </c>
      <c r="BZ187">
        <f>BZ$2*EXP(- BZ$1 * ($B187*_c+'Input spectra'!$Q186))</f>
        <v>2.0800077680069935E-3</v>
      </c>
      <c r="CA187">
        <f>CA$2*EXP(- CA$1 * ($B187*_c+'Input spectra'!$Q186))</f>
        <v>2.0101674180418717E-3</v>
      </c>
      <c r="CB187">
        <f>CB$2*EXP(- CB$1 * ($B187*_c+'Input spectra'!$Q186))</f>
        <v>1.9436700364244316E-3</v>
      </c>
      <c r="CC187">
        <f>CC$2*EXP(- CC$1 * ($B187*_c+'Input spectra'!$Q186))</f>
        <v>1.8802994248756483E-3</v>
      </c>
      <c r="CD187">
        <f>CD$2*EXP(- CD$1 * ($B187*_c+'Input spectra'!$Q186))</f>
        <v>1.8198574583698222E-3</v>
      </c>
      <c r="CE187">
        <f>CE$2*EXP(- CE$1 * ($B187*_c+'Input spectra'!$Q186))</f>
        <v>1.7621621994970004E-3</v>
      </c>
      <c r="CF187">
        <f>CF$2*EXP(- CF$1 * ($B187*_c+'Input spectra'!$Q186))</f>
        <v>1.7070462512041495E-3</v>
      </c>
      <c r="CG187">
        <f>CG$2*EXP(- CG$1 * ($B187*_c+'Input spectra'!$Q186))</f>
        <v>1.654355312347008E-3</v>
      </c>
      <c r="CH187">
        <f>CH$2*EXP(- CH$1 * ($B187*_c+'Input spectra'!$Q186))</f>
        <v>1.6039469066035062E-3</v>
      </c>
      <c r="CI187">
        <f>CI$2*EXP(- CI$1 * ($B187*_c+'Input spectra'!$Q186))</f>
        <v>1.5556892602293529E-3</v>
      </c>
      <c r="CJ187">
        <f>CJ$2*EXP(- CJ$1 * ($B187*_c+'Input spectra'!$Q186))</f>
        <v>1.509460308133438E-3</v>
      </c>
      <c r="CK187">
        <f>CK$2*EXP(- CK$1 * ($B187*_c+'Input spectra'!$Q186))</f>
        <v>1.4651468110112487E-3</v>
      </c>
      <c r="CL187">
        <f>CL$2*EXP(- CL$1 * ($B187*_c+'Input spectra'!$Q186))</f>
        <v>1.42264356894936E-3</v>
      </c>
      <c r="CM187">
        <f>CM$2*EXP(- CM$1 * ($B187*_c+'Input spectra'!$Q186))</f>
        <v>1.3818527191202777E-3</v>
      </c>
      <c r="CN187">
        <f>CN$2*EXP(- CN$1 * ($B187*_c+'Input spectra'!$Q186))</f>
        <v>1.342683107015808E-3</v>
      </c>
      <c r="CO187">
        <f>CO$2*EXP(- CO$1 * ($B187*_c+'Input spectra'!$Q186))</f>
        <v>1.3050497221905597E-3</v>
      </c>
      <c r="CP187">
        <f>CP$2*EXP(- CP$1 * ($B187*_c+'Input spectra'!$Q186))</f>
        <v>1.2688731907619421E-3</v>
      </c>
      <c r="CQ187">
        <f>CQ$2*EXP(- CQ$1 * ($B187*_c+'Input spectra'!$Q186))</f>
        <v>8.1709774512740523E-4</v>
      </c>
      <c r="CR187">
        <f>CR$2*EXP(- CR$1 * ($B187*_c+'Input spectra'!$Q186))</f>
        <v>5.3081546944173962E-4</v>
      </c>
      <c r="CS187">
        <f>CS$2*EXP(- CS$1 * ($B187*_c+'Input spectra'!$Q186))</f>
        <v>3.6767784585582485E-4</v>
      </c>
      <c r="CT187">
        <f>CT$2*EXP(- CT$1 * ($B187*_c+'Input spectra'!$Q186))</f>
        <v>2.5582547843640573E-4</v>
      </c>
      <c r="CU187">
        <f>CU$2*EXP(- CU$1 * ($B187*_c+'Input spectra'!$Q186))</f>
        <v>1.7471152482420057E-4</v>
      </c>
      <c r="CV187">
        <f>CV$2*EXP(- CV$1 * ($B187*_c+'Input spectra'!$Q186))</f>
        <v>1.1486781668098896E-4</v>
      </c>
      <c r="CW187">
        <f>CW$2*EXP(- CW$1 * ($B187*_c+'Input spectra'!$Q186))</f>
        <v>7.0951740596853502E-5</v>
      </c>
      <c r="CX187">
        <f>CX$2*EXP(- CX$1 * ($B187*_c+'Input spectra'!$Q186))</f>
        <v>3.9572516194056093E-5</v>
      </c>
      <c r="CY187">
        <f>CY$2*EXP(- CY$1 * ($B187*_c+'Input spectra'!$Q186))</f>
        <v>1.8404165208114884E-5</v>
      </c>
      <c r="CZ187">
        <f>CZ$2*EXP(- CZ$1 * ($B187*_c+'Input spectra'!$Q186))</f>
        <v>5.7602040991960679E-6</v>
      </c>
      <c r="DA187">
        <f>DA$2*EXP(- DA$1 * ($B187*_c+'Input spectra'!$Q186))</f>
        <v>3.6596266463745191E-7</v>
      </c>
      <c r="DB187">
        <f>DB$2*EXP(- DB$1 * ($B187*_c+'Input spectra'!$Q186))</f>
        <v>0</v>
      </c>
      <c r="DC187">
        <f>DC$2*EXP(- DC$1 * ($B187*_c+'Input spectra'!$Q186))</f>
        <v>0</v>
      </c>
      <c r="DD187">
        <f>DD$2*EXP(- DD$1 * ($B187*_c+'Input spectra'!$Q186))</f>
        <v>0</v>
      </c>
      <c r="DE187">
        <f>DE$2*EXP(- DE$1 * ($B187*_c+'Input spectra'!$Q186))</f>
        <v>0</v>
      </c>
      <c r="DF187">
        <f>DF$2*EXP(- DF$1 * ($B187*_c+'Input spectra'!$Q186))</f>
        <v>0</v>
      </c>
      <c r="DG187">
        <f>DG$2*EXP(- DG$1 * ($B187*_c+'Input spectra'!$Q186))</f>
        <v>0</v>
      </c>
      <c r="DH187">
        <f>DH$2*EXP(- DH$1 * ($B187*_c+'Input spectra'!$Q186))</f>
        <v>0</v>
      </c>
      <c r="DI187">
        <f>DI$2*EXP(- DI$1 * ($B187*_c+'Input spectra'!$Q186))</f>
        <v>0</v>
      </c>
      <c r="DJ187">
        <f>DJ$2*EXP(- DJ$1 * ($B187*_c+'Input spectra'!$Q186))</f>
        <v>0</v>
      </c>
      <c r="DK187">
        <f>DK$2*EXP(- DK$1 * ($B187*_c+'Input spectra'!$Q186))</f>
        <v>0</v>
      </c>
      <c r="DL187">
        <f>DL$2*EXP(- DL$1 * ($B187*_c+'Input spectra'!$Q186))</f>
        <v>0</v>
      </c>
      <c r="DM187">
        <f>DM$2*EXP(- DM$1 * ($B187*_c+'Input spectra'!$Q186))</f>
        <v>0</v>
      </c>
      <c r="DN187">
        <f>DN$2*EXP(- DN$1 * ($B187*_c+'Input spectra'!$Q186))</f>
        <v>0</v>
      </c>
      <c r="DO187">
        <f>DO$2*EXP(- DO$1 * ($B187*_c+'Input spectra'!$Q186))</f>
        <v>0</v>
      </c>
      <c r="DP187">
        <f>DP$2*EXP(- DP$1 * ($B187*_c+'Input spectra'!$Q186))</f>
        <v>0</v>
      </c>
      <c r="DQ187">
        <f>DQ$2*EXP(- DQ$1 * ($B187*_c+'Input spectra'!$Q186))</f>
        <v>0</v>
      </c>
      <c r="DR187">
        <f>DR$2*EXP(- DR$1 * ($B187*_c+'Input spectra'!$Q186))</f>
        <v>0</v>
      </c>
      <c r="DS187">
        <f>DS$2*EXP(- DS$1 * ($B187*_c+'Input spectra'!$Q186))</f>
        <v>0</v>
      </c>
      <c r="DT187">
        <f>DT$2*EXP(- DT$1 * ($B187*_c+'Input spectra'!$Q186))</f>
        <v>0</v>
      </c>
      <c r="DU187">
        <f>DU$2*EXP(- DU$1 * ($B187*_c+'Input spectra'!$Q186))</f>
        <v>0</v>
      </c>
      <c r="DV187">
        <f>DV$2*EXP(- DV$1 * ($B187*_c+'Input spectra'!$Q186))</f>
        <v>0</v>
      </c>
      <c r="DW187">
        <f>DW$2*EXP(- DW$1 * ($B187*_c+'Input spectra'!$Q186))</f>
        <v>0</v>
      </c>
      <c r="DX187">
        <f>DX$2*EXP(- DX$1 * ($B187*_c+'Input spectra'!$Q186))</f>
        <v>0</v>
      </c>
      <c r="DY187">
        <f>DY$2*EXP(- DY$1 * ($B187*_c+'Input spectra'!$Q186))</f>
        <v>0</v>
      </c>
      <c r="DZ187">
        <f>DZ$2*EXP(- DZ$1 * ($B187*_c+'Input spectra'!$Q186))</f>
        <v>0</v>
      </c>
      <c r="EA187">
        <f>EA$2*EXP(- EA$1 * ($B187*_c+'Input spectra'!$Q186))</f>
        <v>0</v>
      </c>
      <c r="EB187">
        <f>EB$2*EXP(- EB$1 * ($B187*_c+'Input spectra'!$Q186))</f>
        <v>0</v>
      </c>
      <c r="EC187">
        <f>EC$2*EXP(- EC$1 * ($B187*_c+'Input spectra'!$Q186))</f>
        <v>0</v>
      </c>
      <c r="ED187">
        <f>ED$2*EXP(- ED$1 * ($B187*_c+'Input spectra'!$Q186))</f>
        <v>0</v>
      </c>
      <c r="EE187">
        <f>EE$2*EXP(- EE$1 * ($B187*_c+'Input spectra'!$Q186))</f>
        <v>0</v>
      </c>
      <c r="EF187">
        <f>EF$2*EXP(- EF$1 * ($B187*_c+'Input spectra'!$Q186))</f>
        <v>0</v>
      </c>
      <c r="EG187">
        <f>EG$2*EXP(- EG$1 * ($B187*_c+'Input spectra'!$Q186))</f>
        <v>0</v>
      </c>
      <c r="EH187">
        <f>EH$2*EXP(- EH$1 * ($B187*_c+'Input spectra'!$Q186))</f>
        <v>0</v>
      </c>
      <c r="EI187">
        <f>EI$2*EXP(- EI$1 * ($B187*_c+'Input spectra'!$Q186))</f>
        <v>0</v>
      </c>
      <c r="EJ187">
        <f>EJ$2*EXP(- EJ$1 * ($B187*_c+'Input spectra'!$Q186))</f>
        <v>0</v>
      </c>
      <c r="EK187">
        <f>EK$2*EXP(- EK$1 * ($B187*_c+'Input spectra'!$Q186))</f>
        <v>0</v>
      </c>
      <c r="EL187">
        <f>EL$2*EXP(- EL$1 * ($B187*_c+'Input spectra'!$Q186))</f>
        <v>0</v>
      </c>
      <c r="EM187">
        <f>EM$2*EXP(- EM$1 * ($B187*_c+'Input spectra'!$Q186))</f>
        <v>0</v>
      </c>
      <c r="EN187">
        <f>EN$2*EXP(- EN$1 * ($B187*_c+'Input spectra'!$Q186))</f>
        <v>0</v>
      </c>
      <c r="EO187">
        <f>EO$2*EXP(- EO$1 * ($B187*_c+'Input spectra'!$Q186))</f>
        <v>0</v>
      </c>
      <c r="EP187">
        <f>EP$2*EXP(- EP$1 * ($B187*_c+'Input spectra'!$Q186))</f>
        <v>0</v>
      </c>
      <c r="EQ187">
        <f>EQ$2*EXP(- EQ$1 * ($B187*_c+'Input spectra'!$Q186))</f>
        <v>0</v>
      </c>
      <c r="ER187">
        <f>ER$2*EXP(- ER$1 * ($B187*_c+'Input spectra'!$Q186))</f>
        <v>0</v>
      </c>
      <c r="ES187">
        <f>ES$2*EXP(- ES$1 * ($B187*_c+'Input spectra'!$Q186))</f>
        <v>0</v>
      </c>
      <c r="ET187">
        <f>ET$2*EXP(- ET$1 * ($B187*_c+'Input spectra'!$Q186))</f>
        <v>0</v>
      </c>
      <c r="EU187">
        <f>EU$2*EXP(- EU$1 * ($B187*_c+'Input spectra'!$Q186))</f>
        <v>0</v>
      </c>
      <c r="EV187">
        <f>EV$2*EXP(- EV$1 * ($B187*_c+'Input spectra'!$Q186))</f>
        <v>0</v>
      </c>
      <c r="EW187">
        <f>EW$2*EXP(- EW$1 * ($B187*_c+'Input spectra'!$Q186))</f>
        <v>0</v>
      </c>
      <c r="EY187">
        <f t="shared" si="2"/>
        <v>0.88583302040187761</v>
      </c>
      <c r="FB187">
        <f>(1-EXP(-(B187*_c+'Input spectra'!$Q186)*_t))/2</f>
        <v>1.0520442973920352E-2</v>
      </c>
      <c r="FC187">
        <f>LN(1-FB187)/(-(B187*_c+'Input spectra'!$Q186))</f>
        <v>0.24867093752405198</v>
      </c>
    </row>
    <row r="188" spans="1:159" x14ac:dyDescent="0.25">
      <c r="A188">
        <v>1205</v>
      </c>
      <c r="B188">
        <f>'Input spectra'!B187</f>
        <v>0</v>
      </c>
      <c r="C188">
        <f>C$2*EXP(- C$1 * ($B188*_c+'Input spectra'!$Q187))</f>
        <v>2.0653927966864227E-2</v>
      </c>
      <c r="D188">
        <f>D$2*EXP(- D$1 * ($B188*_c+'Input spectra'!$Q187))</f>
        <v>2.0416603860154328E-2</v>
      </c>
      <c r="E188">
        <f>E$2*EXP(- E$1 * ($B188*_c+'Input spectra'!$Q187))</f>
        <v>2.0180920600091121E-2</v>
      </c>
      <c r="F188">
        <f>F$2*EXP(- F$1 * ($B188*_c+'Input spectra'!$Q187))</f>
        <v>1.9946868540312062E-2</v>
      </c>
      <c r="G188">
        <f>G$2*EXP(- G$1 * ($B188*_c+'Input spectra'!$Q187))</f>
        <v>1.9714438086750916E-2</v>
      </c>
      <c r="H188">
        <f>H$2*EXP(- H$1 * ($B188*_c+'Input spectra'!$Q187))</f>
        <v>1.9483619697367748E-2</v>
      </c>
      <c r="I188">
        <f>I$2*EXP(- I$1 * ($B188*_c+'Input spectra'!$Q187))</f>
        <v>1.9254403881880228E-2</v>
      </c>
      <c r="J188">
        <f>J$2*EXP(- J$1 * ($B188*_c+'Input spectra'!$Q187))</f>
        <v>1.9026781201496302E-2</v>
      </c>
      <c r="K188">
        <f>K$2*EXP(- K$1 * ($B188*_c+'Input spectra'!$Q187))</f>
        <v>1.8800742268648186E-2</v>
      </c>
      <c r="L188">
        <f>L$2*EXP(- L$1 * ($B188*_c+'Input spectra'!$Q187))</f>
        <v>1.857627774672772E-2</v>
      </c>
      <c r="M188">
        <f>M$2*EXP(- M$1 * ($B188*_c+'Input spectra'!$Q187))</f>
        <v>1.8353378349823004E-2</v>
      </c>
      <c r="N188">
        <f>N$2*EXP(- N$1 * ($B188*_c+'Input spectra'!$Q187))</f>
        <v>1.8132034842456356E-2</v>
      </c>
      <c r="O188">
        <f>O$2*EXP(- O$1 * ($B188*_c+'Input spectra'!$Q187))</f>
        <v>1.7912238039323635E-2</v>
      </c>
      <c r="P188">
        <f>P$2*EXP(- P$1 * ($B188*_c+'Input spectra'!$Q187))</f>
        <v>1.7693978805034791E-2</v>
      </c>
      <c r="Q188">
        <f>Q$2*EXP(- Q$1 * ($B188*_c+'Input spectra'!$Q187))</f>
        <v>1.7477248053855761E-2</v>
      </c>
      <c r="R188">
        <f>R$2*EXP(- R$1 * ($B188*_c+'Input spectra'!$Q187))</f>
        <v>1.7262036749451655E-2</v>
      </c>
      <c r="S188">
        <f>S$2*EXP(- S$1 * ($B188*_c+'Input spectra'!$Q187))</f>
        <v>1.7048335904631205E-2</v>
      </c>
      <c r="T188">
        <f>T$2*EXP(- T$1 * ($B188*_c+'Input spectra'!$Q187))</f>
        <v>1.6836136581092488E-2</v>
      </c>
      <c r="U188">
        <f>U$2*EXP(- U$1 * ($B188*_c+'Input spectra'!$Q187))</f>
        <v>1.6625429889169981E-2</v>
      </c>
      <c r="V188">
        <f>V$2*EXP(- V$1 * ($B188*_c+'Input spectra'!$Q187))</f>
        <v>1.6416206987582803E-2</v>
      </c>
      <c r="W188">
        <f>W$2*EXP(- W$1 * ($B188*_c+'Input spectra'!$Q187))</f>
        <v>1.620845908318426E-2</v>
      </c>
      <c r="X188">
        <f>X$2*EXP(- X$1 * ($B188*_c+'Input spectra'!$Q187))</f>
        <v>1.6002177430712649E-2</v>
      </c>
      <c r="Y188">
        <f>Y$2*EXP(- Y$1 * ($B188*_c+'Input spectra'!$Q187))</f>
        <v>1.5797353332543295E-2</v>
      </c>
      <c r="Z188">
        <f>Z$2*EXP(- Z$1 * ($B188*_c+'Input spectra'!$Q187))</f>
        <v>1.5593978138441811E-2</v>
      </c>
      <c r="AA188">
        <f>AA$2*EXP(- AA$1 * ($B188*_c+'Input spectra'!$Q187))</f>
        <v>1.5392043245318648E-2</v>
      </c>
      <c r="AB188">
        <f>AB$2*EXP(- AB$1 * ($B188*_c+'Input spectra'!$Q187))</f>
        <v>1.5191540096984826E-2</v>
      </c>
      <c r="AC188">
        <f>AC$2*EXP(- AC$1 * ($B188*_c+'Input spectra'!$Q187))</f>
        <v>1.4992460183908894E-2</v>
      </c>
      <c r="AD188">
        <f>AD$2*EXP(- AD$1 * ($B188*_c+'Input spectra'!$Q187))</f>
        <v>1.4794795042975144E-2</v>
      </c>
      <c r="AE188">
        <f>AE$2*EXP(- AE$1 * ($B188*_c+'Input spectra'!$Q187))</f>
        <v>1.4598536257242993E-2</v>
      </c>
      <c r="AF188">
        <f>AF$2*EXP(- AF$1 * ($B188*_c+'Input spectra'!$Q187))</f>
        <v>1.4403675455707586E-2</v>
      </c>
      <c r="AG188">
        <f>AG$2*EXP(- AG$1 * ($B188*_c+'Input spectra'!$Q187))</f>
        <v>1.4210204313061617E-2</v>
      </c>
      <c r="AH188">
        <f>AH$2*EXP(- AH$1 * ($B188*_c+'Input spectra'!$Q187))</f>
        <v>1.4018114549458316E-2</v>
      </c>
      <c r="AI188">
        <f>AI$2*EXP(- AI$1 * ($B188*_c+'Input spectra'!$Q187))</f>
        <v>1.3827397930275641E-2</v>
      </c>
      <c r="AJ188">
        <f>AJ$2*EXP(- AJ$1 * ($B188*_c+'Input spectra'!$Q187))</f>
        <v>1.3638046265881647E-2</v>
      </c>
      <c r="AK188">
        <f>AK$2*EXP(- AK$1 * ($B188*_c+'Input spectra'!$Q187))</f>
        <v>1.3450051411401034E-2</v>
      </c>
      <c r="AL188">
        <f>AL$2*EXP(- AL$1 * ($B188*_c+'Input spectra'!$Q187))</f>
        <v>1.3263405266482866E-2</v>
      </c>
      <c r="AM188">
        <f>AM$2*EXP(- AM$1 * ($B188*_c+'Input spectra'!$Q187))</f>
        <v>1.3078099775069444E-2</v>
      </c>
      <c r="AN188">
        <f>AN$2*EXP(- AN$1 * ($B188*_c+'Input spectra'!$Q187))</f>
        <v>1.2894126925166357E-2</v>
      </c>
      <c r="AO188">
        <f>AO$2*EXP(- AO$1 * ($B188*_c+'Input spectra'!$Q187))</f>
        <v>1.2711478748613685E-2</v>
      </c>
      <c r="AP188">
        <f>AP$2*EXP(- AP$1 * ($B188*_c+'Input spectra'!$Q187))</f>
        <v>1.2530147320858309E-2</v>
      </c>
      <c r="AQ188">
        <f>AQ$2*EXP(- AQ$1 * ($B188*_c+'Input spectra'!$Q187))</f>
        <v>1.2350124760727445E-2</v>
      </c>
      <c r="AR188">
        <f>AR$2*EXP(- AR$1 * ($B188*_c+'Input spectra'!$Q187))</f>
        <v>1.2171403230203231E-2</v>
      </c>
      <c r="AS188">
        <f>AS$2*EXP(- AS$1 * ($B188*_c+'Input spectra'!$Q187))</f>
        <v>1.1993974934198478E-2</v>
      </c>
      <c r="AT188">
        <f>AT$2*EXP(- AT$1 * ($B188*_c+'Input spectra'!$Q187))</f>
        <v>1.1817832120333589E-2</v>
      </c>
      <c r="AU188">
        <f>AU$2*EXP(- AU$1 * ($B188*_c+'Input spectra'!$Q187))</f>
        <v>1.1642967078714508E-2</v>
      </c>
      <c r="AV188">
        <f>AV$2*EXP(- AV$1 * ($B188*_c+'Input spectra'!$Q187))</f>
        <v>1.1469372141711873E-2</v>
      </c>
      <c r="AW188">
        <f>AW$2*EXP(- AW$1 * ($B188*_c+'Input spectra'!$Q187))</f>
        <v>1.0197799638742462E-2</v>
      </c>
      <c r="AX188">
        <f>AX$2*EXP(- AX$1 * ($B188*_c+'Input spectra'!$Q187))</f>
        <v>8.7157244641801017E-3</v>
      </c>
      <c r="AY188">
        <f>AY$2*EXP(- AY$1 * ($B188*_c+'Input spectra'!$Q187))</f>
        <v>7.8475766184344792E-3</v>
      </c>
      <c r="AZ188">
        <f>AZ$2*EXP(- AZ$1 * ($B188*_c+'Input spectra'!$Q187))</f>
        <v>7.190174397308906E-3</v>
      </c>
      <c r="BA188">
        <f>BA$2*EXP(- BA$1 * ($B188*_c+'Input spectra'!$Q187))</f>
        <v>6.6531040781714268E-3</v>
      </c>
      <c r="BB188">
        <f>BB$2*EXP(- BB$1 * ($B188*_c+'Input spectra'!$Q187))</f>
        <v>6.1971882640157114E-3</v>
      </c>
      <c r="BC188">
        <f>BC$2*EXP(- BC$1 * ($B188*_c+'Input spectra'!$Q187))</f>
        <v>5.8009673045451744E-3</v>
      </c>
      <c r="BD188">
        <f>BD$2*EXP(- BD$1 * ($B188*_c+'Input spectra'!$Q187))</f>
        <v>5.4510674908646271E-3</v>
      </c>
      <c r="BE188">
        <f>BE$2*EXP(- BE$1 * ($B188*_c+'Input spectra'!$Q187))</f>
        <v>5.1384363286529674E-3</v>
      </c>
      <c r="BF188">
        <f>BF$2*EXP(- BF$1 * ($B188*_c+'Input spectra'!$Q187))</f>
        <v>4.8565834152613004E-3</v>
      </c>
      <c r="BG188">
        <f>BG$2*EXP(- BG$1 * ($B188*_c+'Input spectra'!$Q187))</f>
        <v>4.6006541879469185E-3</v>
      </c>
      <c r="BH188">
        <f>BH$2*EXP(- BH$1 * ($B188*_c+'Input spectra'!$Q187))</f>
        <v>4.366898220420419E-3</v>
      </c>
      <c r="BI188">
        <f>BI$2*EXP(- BI$1 * ($B188*_c+'Input spectra'!$Q187))</f>
        <v>4.1523432884320033E-3</v>
      </c>
      <c r="BJ188">
        <f>BJ$2*EXP(- BJ$1 * ($B188*_c+'Input spectra'!$Q187))</f>
        <v>3.9545849622461722E-3</v>
      </c>
      <c r="BK188">
        <f>BK$2*EXP(- BK$1 * ($B188*_c+'Input spectra'!$Q187))</f>
        <v>3.7716449711913303E-3</v>
      </c>
      <c r="BL188">
        <f>BL$2*EXP(- BL$1 * ($B188*_c+'Input spectra'!$Q187))</f>
        <v>3.6018725081452606E-3</v>
      </c>
      <c r="BM188">
        <f>BM$2*EXP(- BM$1 * ($B188*_c+'Input spectra'!$Q187))</f>
        <v>3.4438734300301843E-3</v>
      </c>
      <c r="BN188">
        <f>BN$2*EXP(- BN$1 * ($B188*_c+'Input spectra'!$Q187))</f>
        <v>3.2964581991032013E-3</v>
      </c>
      <c r="BO188">
        <f>BO$2*EXP(- BO$1 * ($B188*_c+'Input spectra'!$Q187))</f>
        <v>3.1586027814436749E-3</v>
      </c>
      <c r="BP188">
        <f>BP$2*EXP(- BP$1 * ($B188*_c+'Input spectra'!$Q187))</f>
        <v>3.0294187296614587E-3</v>
      </c>
      <c r="BQ188">
        <f>BQ$2*EXP(- BQ$1 * ($B188*_c+'Input spectra'!$Q187))</f>
        <v>2.9081299187207863E-3</v>
      </c>
      <c r="BR188">
        <f>BR$2*EXP(- BR$1 * ($B188*_c+'Input spectra'!$Q187))</f>
        <v>2.7940541946913128E-3</v>
      </c>
      <c r="BS188">
        <f>BS$2*EXP(- BS$1 * ($B188*_c+'Input spectra'!$Q187))</f>
        <v>2.6865887137301082E-3</v>
      </c>
      <c r="BT188">
        <f>BT$2*EXP(- BT$1 * ($B188*_c+'Input spectra'!$Q187))</f>
        <v>2.5851980953991334E-3</v>
      </c>
      <c r="BU188">
        <f>BU$2*EXP(- BU$1 * ($B188*_c+'Input spectra'!$Q187))</f>
        <v>2.4894047518630902E-3</v>
      </c>
      <c r="BV188">
        <f>BV$2*EXP(- BV$1 * ($B188*_c+'Input spectra'!$Q187))</f>
        <v>2.3987809202390483E-3</v>
      </c>
      <c r="BW188">
        <f>BW$2*EXP(- BW$1 * ($B188*_c+'Input spectra'!$Q187))</f>
        <v>2.3129420430734226E-3</v>
      </c>
      <c r="BX188">
        <f>BX$2*EXP(- BX$1 * ($B188*_c+'Input spectra'!$Q187))</f>
        <v>2.2315412268520485E-3</v>
      </c>
      <c r="BY188">
        <f>BY$2*EXP(- BY$1 * ($B188*_c+'Input spectra'!$Q187))</f>
        <v>2.154264570622341E-3</v>
      </c>
      <c r="BZ188">
        <f>BZ$2*EXP(- BZ$1 * ($B188*_c+'Input spectra'!$Q187))</f>
        <v>2.0808272029263896E-3</v>
      </c>
      <c r="CA188">
        <f>CA$2*EXP(- CA$1 * ($B188*_c+'Input spectra'!$Q187))</f>
        <v>2.0109698998739892E-3</v>
      </c>
      <c r="CB188">
        <f>CB$2*EXP(- CB$1 * ($B188*_c+'Input spectra'!$Q187))</f>
        <v>1.9444561834806653E-3</v>
      </c>
      <c r="CC188">
        <f>CC$2*EXP(- CC$1 * ($B188*_c+'Input spectra'!$Q187))</f>
        <v>1.8810698195716165E-3</v>
      </c>
      <c r="CD188">
        <f>CD$2*EXP(- CD$1 * ($B188*_c+'Input spectra'!$Q187))</f>
        <v>1.8206126501822983E-3</v>
      </c>
      <c r="CE188">
        <f>CE$2*EXP(- CE$1 * ($B188*_c+'Input spectra'!$Q187))</f>
        <v>1.7629027076031664E-3</v>
      </c>
      <c r="CF188">
        <f>CF$2*EXP(- CF$1 * ($B188*_c+'Input spectra'!$Q187))</f>
        <v>1.70777256684516E-3</v>
      </c>
      <c r="CG188">
        <f>CG$2*EXP(- CG$1 * ($B188*_c+'Input spectra'!$Q187))</f>
        <v>1.6550679009513073E-3</v>
      </c>
      <c r="CH188">
        <f>CH$2*EXP(- CH$1 * ($B188*_c+'Input spectra'!$Q187))</f>
        <v>1.6046462096999472E-3</v>
      </c>
      <c r="CI188">
        <f>CI$2*EXP(- CI$1 * ($B188*_c+'Input spectra'!$Q187))</f>
        <v>1.5563756971757321E-3</v>
      </c>
      <c r="CJ188">
        <f>CJ$2*EXP(- CJ$1 * ($B188*_c+'Input spectra'!$Q187))</f>
        <v>1.5101342776823673E-3</v>
      </c>
      <c r="CK188">
        <f>CK$2*EXP(- CK$1 * ($B188*_c+'Input spectra'!$Q187))</f>
        <v>1.4658086927322044E-3</v>
      </c>
      <c r="CL188">
        <f>CL$2*EXP(- CL$1 * ($B188*_c+'Input spectra'!$Q187))</f>
        <v>1.4232937245231721E-3</v>
      </c>
      <c r="CM188">
        <f>CM$2*EXP(- CM$1 * ($B188*_c+'Input spectra'!$Q187))</f>
        <v>1.3824914935201393E-3</v>
      </c>
      <c r="CN188">
        <f>CN$2*EXP(- CN$1 * ($B188*_c+'Input spectra'!$Q187))</f>
        <v>1.343310829587052E-3</v>
      </c>
      <c r="CO188">
        <f>CO$2*EXP(- CO$1 * ($B188*_c+'Input spectra'!$Q187))</f>
        <v>1.3056667076398799E-3</v>
      </c>
      <c r="CP188">
        <f>CP$2*EXP(- CP$1 * ($B188*_c+'Input spectra'!$Q187))</f>
        <v>1.2694797400654046E-3</v>
      </c>
      <c r="CQ188">
        <f>CQ$2*EXP(- CQ$1 * ($B188*_c+'Input spectra'!$Q187))</f>
        <v>8.1749262907019444E-4</v>
      </c>
      <c r="CR188">
        <f>CR$2*EXP(- CR$1 * ($B188*_c+'Input spectra'!$Q187))</f>
        <v>5.3107478901302395E-4</v>
      </c>
      <c r="CS188">
        <f>CS$2*EXP(- CS$1 * ($B188*_c+'Input spectra'!$Q187))</f>
        <v>3.678593996093447E-4</v>
      </c>
      <c r="CT188">
        <f>CT$2*EXP(- CT$1 * ($B188*_c+'Input spectra'!$Q187))</f>
        <v>2.5595314537866018E-4</v>
      </c>
      <c r="CU188">
        <f>CU$2*EXP(- CU$1 * ($B188*_c+'Input spectra'!$Q187))</f>
        <v>1.7479963072262466E-4</v>
      </c>
      <c r="CV188">
        <f>CV$2*EXP(- CV$1 * ($B188*_c+'Input spectra'!$Q187))</f>
        <v>1.1492634734325396E-4</v>
      </c>
      <c r="CW188">
        <f>CW$2*EXP(- CW$1 * ($B188*_c+'Input spectra'!$Q187))</f>
        <v>7.0988266722416104E-5</v>
      </c>
      <c r="CX188">
        <f>CX$2*EXP(- CX$1 * ($B188*_c+'Input spectra'!$Q187))</f>
        <v>3.9593096151791199E-5</v>
      </c>
      <c r="CY188">
        <f>CY$2*EXP(- CY$1 * ($B188*_c+'Input spectra'!$Q187))</f>
        <v>1.8413833124419606E-5</v>
      </c>
      <c r="CZ188">
        <f>CZ$2*EXP(- CZ$1 * ($B188*_c+'Input spectra'!$Q187))</f>
        <v>5.7632602666403544E-6</v>
      </c>
      <c r="DA188">
        <f>DA$2*EXP(- DA$1 * ($B188*_c+'Input spectra'!$Q187))</f>
        <v>3.6615875488410512E-7</v>
      </c>
      <c r="DB188">
        <f>DB$2*EXP(- DB$1 * ($B188*_c+'Input spectra'!$Q187))</f>
        <v>0</v>
      </c>
      <c r="DC188">
        <f>DC$2*EXP(- DC$1 * ($B188*_c+'Input spectra'!$Q187))</f>
        <v>0</v>
      </c>
      <c r="DD188">
        <f>DD$2*EXP(- DD$1 * ($B188*_c+'Input spectra'!$Q187))</f>
        <v>0</v>
      </c>
      <c r="DE188">
        <f>DE$2*EXP(- DE$1 * ($B188*_c+'Input spectra'!$Q187))</f>
        <v>0</v>
      </c>
      <c r="DF188">
        <f>DF$2*EXP(- DF$1 * ($B188*_c+'Input spectra'!$Q187))</f>
        <v>0</v>
      </c>
      <c r="DG188">
        <f>DG$2*EXP(- DG$1 * ($B188*_c+'Input spectra'!$Q187))</f>
        <v>0</v>
      </c>
      <c r="DH188">
        <f>DH$2*EXP(- DH$1 * ($B188*_c+'Input spectra'!$Q187))</f>
        <v>0</v>
      </c>
      <c r="DI188">
        <f>DI$2*EXP(- DI$1 * ($B188*_c+'Input spectra'!$Q187))</f>
        <v>0</v>
      </c>
      <c r="DJ188">
        <f>DJ$2*EXP(- DJ$1 * ($B188*_c+'Input spectra'!$Q187))</f>
        <v>0</v>
      </c>
      <c r="DK188">
        <f>DK$2*EXP(- DK$1 * ($B188*_c+'Input spectra'!$Q187))</f>
        <v>0</v>
      </c>
      <c r="DL188">
        <f>DL$2*EXP(- DL$1 * ($B188*_c+'Input spectra'!$Q187))</f>
        <v>0</v>
      </c>
      <c r="DM188">
        <f>DM$2*EXP(- DM$1 * ($B188*_c+'Input spectra'!$Q187))</f>
        <v>0</v>
      </c>
      <c r="DN188">
        <f>DN$2*EXP(- DN$1 * ($B188*_c+'Input spectra'!$Q187))</f>
        <v>0</v>
      </c>
      <c r="DO188">
        <f>DO$2*EXP(- DO$1 * ($B188*_c+'Input spectra'!$Q187))</f>
        <v>0</v>
      </c>
      <c r="DP188">
        <f>DP$2*EXP(- DP$1 * ($B188*_c+'Input spectra'!$Q187))</f>
        <v>0</v>
      </c>
      <c r="DQ188">
        <f>DQ$2*EXP(- DQ$1 * ($B188*_c+'Input spectra'!$Q187))</f>
        <v>0</v>
      </c>
      <c r="DR188">
        <f>DR$2*EXP(- DR$1 * ($B188*_c+'Input spectra'!$Q187))</f>
        <v>0</v>
      </c>
      <c r="DS188">
        <f>DS$2*EXP(- DS$1 * ($B188*_c+'Input spectra'!$Q187))</f>
        <v>0</v>
      </c>
      <c r="DT188">
        <f>DT$2*EXP(- DT$1 * ($B188*_c+'Input spectra'!$Q187))</f>
        <v>0</v>
      </c>
      <c r="DU188">
        <f>DU$2*EXP(- DU$1 * ($B188*_c+'Input spectra'!$Q187))</f>
        <v>0</v>
      </c>
      <c r="DV188">
        <f>DV$2*EXP(- DV$1 * ($B188*_c+'Input spectra'!$Q187))</f>
        <v>0</v>
      </c>
      <c r="DW188">
        <f>DW$2*EXP(- DW$1 * ($B188*_c+'Input spectra'!$Q187))</f>
        <v>0</v>
      </c>
      <c r="DX188">
        <f>DX$2*EXP(- DX$1 * ($B188*_c+'Input spectra'!$Q187))</f>
        <v>0</v>
      </c>
      <c r="DY188">
        <f>DY$2*EXP(- DY$1 * ($B188*_c+'Input spectra'!$Q187))</f>
        <v>0</v>
      </c>
      <c r="DZ188">
        <f>DZ$2*EXP(- DZ$1 * ($B188*_c+'Input spectra'!$Q187))</f>
        <v>0</v>
      </c>
      <c r="EA188">
        <f>EA$2*EXP(- EA$1 * ($B188*_c+'Input spectra'!$Q187))</f>
        <v>0</v>
      </c>
      <c r="EB188">
        <f>EB$2*EXP(- EB$1 * ($B188*_c+'Input spectra'!$Q187))</f>
        <v>0</v>
      </c>
      <c r="EC188">
        <f>EC$2*EXP(- EC$1 * ($B188*_c+'Input spectra'!$Q187))</f>
        <v>0</v>
      </c>
      <c r="ED188">
        <f>ED$2*EXP(- ED$1 * ($B188*_c+'Input spectra'!$Q187))</f>
        <v>0</v>
      </c>
      <c r="EE188">
        <f>EE$2*EXP(- EE$1 * ($B188*_c+'Input spectra'!$Q187))</f>
        <v>0</v>
      </c>
      <c r="EF188">
        <f>EF$2*EXP(- EF$1 * ($B188*_c+'Input spectra'!$Q187))</f>
        <v>0</v>
      </c>
      <c r="EG188">
        <f>EG$2*EXP(- EG$1 * ($B188*_c+'Input spectra'!$Q187))</f>
        <v>0</v>
      </c>
      <c r="EH188">
        <f>EH$2*EXP(- EH$1 * ($B188*_c+'Input spectra'!$Q187))</f>
        <v>0</v>
      </c>
      <c r="EI188">
        <f>EI$2*EXP(- EI$1 * ($B188*_c+'Input spectra'!$Q187))</f>
        <v>0</v>
      </c>
      <c r="EJ188">
        <f>EJ$2*EXP(- EJ$1 * ($B188*_c+'Input spectra'!$Q187))</f>
        <v>0</v>
      </c>
      <c r="EK188">
        <f>EK$2*EXP(- EK$1 * ($B188*_c+'Input spectra'!$Q187))</f>
        <v>0</v>
      </c>
      <c r="EL188">
        <f>EL$2*EXP(- EL$1 * ($B188*_c+'Input spectra'!$Q187))</f>
        <v>0</v>
      </c>
      <c r="EM188">
        <f>EM$2*EXP(- EM$1 * ($B188*_c+'Input spectra'!$Q187))</f>
        <v>0</v>
      </c>
      <c r="EN188">
        <f>EN$2*EXP(- EN$1 * ($B188*_c+'Input spectra'!$Q187))</f>
        <v>0</v>
      </c>
      <c r="EO188">
        <f>EO$2*EXP(- EO$1 * ($B188*_c+'Input spectra'!$Q187))</f>
        <v>0</v>
      </c>
      <c r="EP188">
        <f>EP$2*EXP(- EP$1 * ($B188*_c+'Input spectra'!$Q187))</f>
        <v>0</v>
      </c>
      <c r="EQ188">
        <f>EQ$2*EXP(- EQ$1 * ($B188*_c+'Input spectra'!$Q187))</f>
        <v>0</v>
      </c>
      <c r="ER188">
        <f>ER$2*EXP(- ER$1 * ($B188*_c+'Input spectra'!$Q187))</f>
        <v>0</v>
      </c>
      <c r="ES188">
        <f>ES$2*EXP(- ES$1 * ($B188*_c+'Input spectra'!$Q187))</f>
        <v>0</v>
      </c>
      <c r="ET188">
        <f>ET$2*EXP(- ET$1 * ($B188*_c+'Input spectra'!$Q187))</f>
        <v>0</v>
      </c>
      <c r="EU188">
        <f>EU$2*EXP(- EU$1 * ($B188*_c+'Input spectra'!$Q187))</f>
        <v>0</v>
      </c>
      <c r="EV188">
        <f>EV$2*EXP(- EV$1 * ($B188*_c+'Input spectra'!$Q187))</f>
        <v>0</v>
      </c>
      <c r="EW188">
        <f>EW$2*EXP(- EW$1 * ($B188*_c+'Input spectra'!$Q187))</f>
        <v>0</v>
      </c>
      <c r="EY188">
        <f t="shared" si="2"/>
        <v>0.88596136766609945</v>
      </c>
      <c r="FB188">
        <f>(1-EXP(-(B188*_c+'Input spectra'!$Q187)*_t))/2</f>
        <v>1.0507589723213917E-2</v>
      </c>
      <c r="FC188">
        <f>LN(1-FB188)/(-(B188*_c+'Input spectra'!$Q187))</f>
        <v>0.24867257859824929</v>
      </c>
    </row>
    <row r="189" spans="1:159" x14ac:dyDescent="0.25">
      <c r="A189">
        <v>1210</v>
      </c>
      <c r="B189">
        <f>'Input spectra'!B188</f>
        <v>0</v>
      </c>
      <c r="C189">
        <f>C$2*EXP(- C$1 * ($B189*_c+'Input spectra'!$Q188))</f>
        <v>2.0653927966864227E-2</v>
      </c>
      <c r="D189">
        <f>D$2*EXP(- D$1 * ($B189*_c+'Input spectra'!$Q188))</f>
        <v>2.041671108300681E-2</v>
      </c>
      <c r="E189">
        <f>E$2*EXP(- E$1 * ($B189*_c+'Input spectra'!$Q188))</f>
        <v>2.0181132570854649E-2</v>
      </c>
      <c r="F189">
        <f>F$2*EXP(- F$1 * ($B189*_c+'Input spectra'!$Q188))</f>
        <v>1.9947182809725801E-2</v>
      </c>
      <c r="G189">
        <f>G$2*EXP(- G$1 * ($B189*_c+'Input spectra'!$Q188))</f>
        <v>1.9714852231033343E-2</v>
      </c>
      <c r="H189">
        <f>H$2*EXP(- H$1 * ($B189*_c+'Input spectra'!$Q188))</f>
        <v>1.948413131801675E-2</v>
      </c>
      <c r="I189">
        <f>I$2*EXP(- I$1 * ($B189*_c+'Input spectra'!$Q188))</f>
        <v>1.9255010605474552E-2</v>
      </c>
      <c r="J189">
        <f>J$2*EXP(- J$1 * ($B189*_c+'Input spectra'!$Q188))</f>
        <v>1.9027480679498329E-2</v>
      </c>
      <c r="K189">
        <f>K$2*EXP(- K$1 * ($B189*_c+'Input spectra'!$Q188))</f>
        <v>1.8801532177208077E-2</v>
      </c>
      <c r="L189">
        <f>L$2*EXP(- L$1 * ($B189*_c+'Input spectra'!$Q188))</f>
        <v>1.8577155786488872E-2</v>
      </c>
      <c r="M189">
        <f>M$2*EXP(- M$1 * ($B189*_c+'Input spectra'!$Q188))</f>
        <v>1.8354342245728818E-2</v>
      </c>
      <c r="N189">
        <f>N$2*EXP(- N$1 * ($B189*_c+'Input spectra'!$Q188))</f>
        <v>1.813308234355835E-2</v>
      </c>
      <c r="O189">
        <f>O$2*EXP(- O$1 * ($B189*_c+'Input spectra'!$Q188))</f>
        <v>1.7913366918590835E-2</v>
      </c>
      <c r="P189">
        <f>P$2*EXP(- P$1 * ($B189*_c+'Input spectra'!$Q188))</f>
        <v>1.7695186859164429E-2</v>
      </c>
      <c r="Q189">
        <f>Q$2*EXP(- Q$1 * ($B189*_c+'Input spectra'!$Q188))</f>
        <v>1.7478533103085264E-2</v>
      </c>
      <c r="R189">
        <f>R$2*EXP(- R$1 * ($B189*_c+'Input spectra'!$Q188))</f>
        <v>1.7263396637371906E-2</v>
      </c>
      <c r="S189">
        <f>S$2*EXP(- S$1 * ($B189*_c+'Input spectra'!$Q188))</f>
        <v>1.7049768498001085E-2</v>
      </c>
      <c r="T189">
        <f>T$2*EXP(- T$1 * ($B189*_c+'Input spectra'!$Q188))</f>
        <v>1.6837639769654706E-2</v>
      </c>
      <c r="U189">
        <f>U$2*EXP(- U$1 * ($B189*_c+'Input spectra'!$Q188))</f>
        <v>1.6627001585468103E-2</v>
      </c>
      <c r="V189">
        <f>V$2*EXP(- V$1 * ($B189*_c+'Input spectra'!$Q188))</f>
        <v>1.6417845126779587E-2</v>
      </c>
      <c r="W189">
        <f>W$2*EXP(- W$1 * ($B189*_c+'Input spectra'!$Q188))</f>
        <v>1.6210161622881206E-2</v>
      </c>
      <c r="X189">
        <f>X$2*EXP(- X$1 * ($B189*_c+'Input spectra'!$Q188))</f>
        <v>1.6003942350770795E-2</v>
      </c>
      <c r="Y189">
        <f>Y$2*EXP(- Y$1 * ($B189*_c+'Input spectra'!$Q188))</f>
        <v>1.5799178634905219E-2</v>
      </c>
      <c r="Z189">
        <f>Z$2*EXP(- Z$1 * ($B189*_c+'Input spectra'!$Q188))</f>
        <v>1.559586184695488E-2</v>
      </c>
      <c r="AA189">
        <f>AA$2*EXP(- AA$1 * ($B189*_c+'Input spectra'!$Q188))</f>
        <v>1.5393983405559458E-2</v>
      </c>
      <c r="AB189">
        <f>AB$2*EXP(- AB$1 * ($B189*_c+'Input spectra'!$Q188))</f>
        <v>1.5193534776084856E-2</v>
      </c>
      <c r="AC189">
        <f>AC$2*EXP(- AC$1 * ($B189*_c+'Input spectra'!$Q188))</f>
        <v>1.4994507470381349E-2</v>
      </c>
      <c r="AD189">
        <f>AD$2*EXP(- AD$1 * ($B189*_c+'Input spectra'!$Q188))</f>
        <v>1.4796893046542988E-2</v>
      </c>
      <c r="AE189">
        <f>AE$2*EXP(- AE$1 * ($B189*_c+'Input spectra'!$Q188))</f>
        <v>1.4600683108668168E-2</v>
      </c>
      <c r="AF189">
        <f>AF$2*EXP(- AF$1 * ($B189*_c+'Input spectra'!$Q188))</f>
        <v>1.4405869306621404E-2</v>
      </c>
      <c r="AG189">
        <f>AG$2*EXP(- AG$1 * ($B189*_c+'Input spectra'!$Q188))</f>
        <v>1.4212443335796313E-2</v>
      </c>
      <c r="AH189">
        <f>AH$2*EXP(- AH$1 * ($B189*_c+'Input spectra'!$Q188))</f>
        <v>1.4020396936879764E-2</v>
      </c>
      <c r="AI189">
        <f>AI$2*EXP(- AI$1 * ($B189*_c+'Input spectra'!$Q188))</f>
        <v>1.3829721895617226E-2</v>
      </c>
      <c r="AJ189">
        <f>AJ$2*EXP(- AJ$1 * ($B189*_c+'Input spectra'!$Q188))</f>
        <v>1.3640410042579269E-2</v>
      </c>
      <c r="AK189">
        <f>AK$2*EXP(- AK$1 * ($B189*_c+'Input spectra'!$Q188))</f>
        <v>1.3452453252929267E-2</v>
      </c>
      <c r="AL189">
        <f>AL$2*EXP(- AL$1 * ($B189*_c+'Input spectra'!$Q188))</f>
        <v>1.3265843446192237E-2</v>
      </c>
      <c r="AM189">
        <f>AM$2*EXP(- AM$1 * ($B189*_c+'Input spectra'!$Q188))</f>
        <v>1.308057258602483E-2</v>
      </c>
      <c r="AN189">
        <f>AN$2*EXP(- AN$1 * ($B189*_c+'Input spectra'!$Q188))</f>
        <v>1.2896632679986517E-2</v>
      </c>
      <c r="AO189">
        <f>AO$2*EXP(- AO$1 * ($B189*_c+'Input spectra'!$Q188))</f>
        <v>1.2714015779311879E-2</v>
      </c>
      <c r="AP189">
        <f>AP$2*EXP(- AP$1 * ($B189*_c+'Input spectra'!$Q188))</f>
        <v>1.2532713978684043E-2</v>
      </c>
      <c r="AQ189">
        <f>AQ$2*EXP(- AQ$1 * ($B189*_c+'Input spectra'!$Q188))</f>
        <v>1.2352719416009279E-2</v>
      </c>
      <c r="AR189">
        <f>AR$2*EXP(- AR$1 * ($B189*_c+'Input spectra'!$Q188))</f>
        <v>1.2174024272192718E-2</v>
      </c>
      <c r="AS189">
        <f>AS$2*EXP(- AS$1 * ($B189*_c+'Input spectra'!$Q188))</f>
        <v>1.1996620770915151E-2</v>
      </c>
      <c r="AT189">
        <f>AT$2*EXP(- AT$1 * ($B189*_c+'Input spectra'!$Q188))</f>
        <v>1.1820501178411028E-2</v>
      </c>
      <c r="AU189">
        <f>AU$2*EXP(- AU$1 * ($B189*_c+'Input spectra'!$Q188))</f>
        <v>1.1645657803247498E-2</v>
      </c>
      <c r="AV189">
        <f>AV$2*EXP(- AV$1 * ($B189*_c+'Input spectra'!$Q188))</f>
        <v>1.1472082996104594E-2</v>
      </c>
      <c r="AW189">
        <f>AW$2*EXP(- AW$1 * ($B189*_c+'Input spectra'!$Q188))</f>
        <v>1.0200263518332543E-2</v>
      </c>
      <c r="AX189">
        <f>AX$2*EXP(- AX$1 * ($B189*_c+'Input spectra'!$Q188))</f>
        <v>8.7178760449991097E-3</v>
      </c>
      <c r="AY189">
        <f>AY$2*EXP(- AY$1 * ($B189*_c+'Input spectra'!$Q188))</f>
        <v>7.849555110241763E-3</v>
      </c>
      <c r="AZ189">
        <f>AZ$2*EXP(- AZ$1 * ($B189*_c+'Input spectra'!$Q188))</f>
        <v>7.1920249186548588E-3</v>
      </c>
      <c r="BA189">
        <f>BA$2*EXP(- BA$1 * ($B189*_c+'Input spectra'!$Q188))</f>
        <v>6.6548513241796534E-3</v>
      </c>
      <c r="BB189">
        <f>BB$2*EXP(- BB$1 * ($B189*_c+'Input spectra'!$Q188))</f>
        <v>6.1988483314938062E-3</v>
      </c>
      <c r="BC189">
        <f>BC$2*EXP(- BC$1 * ($B189*_c+'Input spectra'!$Q188))</f>
        <v>5.8025517079880549E-3</v>
      </c>
      <c r="BD189">
        <f>BD$2*EXP(- BD$1 * ($B189*_c+'Input spectra'!$Q188))</f>
        <v>5.452584962511684E-3</v>
      </c>
      <c r="BE189">
        <f>BE$2*EXP(- BE$1 * ($B189*_c+'Input spectra'!$Q188))</f>
        <v>5.1398937631210789E-3</v>
      </c>
      <c r="BF189">
        <f>BF$2*EXP(- BF$1 * ($B189*_c+'Input spectra'!$Q188))</f>
        <v>4.8579864194880891E-3</v>
      </c>
      <c r="BG189">
        <f>BG$2*EXP(- BG$1 * ($B189*_c+'Input spectra'!$Q188))</f>
        <v>4.6020074259802285E-3</v>
      </c>
      <c r="BH189">
        <f>BH$2*EXP(- BH$1 * ($B189*_c+'Input spectra'!$Q188))</f>
        <v>4.3682056419850953E-3</v>
      </c>
      <c r="BI189">
        <f>BI$2*EXP(- BI$1 * ($B189*_c+'Input spectra'!$Q188))</f>
        <v>4.1536082872023058E-3</v>
      </c>
      <c r="BJ189">
        <f>BJ$2*EXP(- BJ$1 * ($B189*_c+'Input spectra'!$Q188))</f>
        <v>3.9558104893526406E-3</v>
      </c>
      <c r="BK189">
        <f>BK$2*EXP(- BK$1 * ($B189*_c+'Input spectra'!$Q188))</f>
        <v>3.7728336190040704E-3</v>
      </c>
      <c r="BL189">
        <f>BL$2*EXP(- BL$1 * ($B189*_c+'Input spectra'!$Q188))</f>
        <v>3.6030265736277578E-3</v>
      </c>
      <c r="BM189">
        <f>BM$2*EXP(- BM$1 * ($B189*_c+'Input spectra'!$Q188))</f>
        <v>3.4449949636375017E-3</v>
      </c>
      <c r="BN189">
        <f>BN$2*EXP(- BN$1 * ($B189*_c+'Input spectra'!$Q188))</f>
        <v>3.2975490431946344E-3</v>
      </c>
      <c r="BO189">
        <f>BO$2*EXP(- BO$1 * ($B189*_c+'Input spectra'!$Q188))</f>
        <v>3.1596646009248242E-3</v>
      </c>
      <c r="BP189">
        <f>BP$2*EXP(- BP$1 * ($B189*_c+'Input spectra'!$Q188))</f>
        <v>3.0304530367589646E-3</v>
      </c>
      <c r="BQ189">
        <f>BQ$2*EXP(- BQ$1 * ($B189*_c+'Input spectra'!$Q188))</f>
        <v>2.9091380932532293E-3</v>
      </c>
      <c r="BR189">
        <f>BR$2*EXP(- BR$1 * ($B189*_c+'Input spectra'!$Q188))</f>
        <v>2.7950375008320176E-3</v>
      </c>
      <c r="BS189">
        <f>BS$2*EXP(- BS$1 * ($B189*_c+'Input spectra'!$Q188))</f>
        <v>2.6875483140015172E-3</v>
      </c>
      <c r="BT189">
        <f>BT$2*EXP(- BT$1 * ($B189*_c+'Input spectra'!$Q188))</f>
        <v>2.5861350624566599E-3</v>
      </c>
      <c r="BU189">
        <f>BU$2*EXP(- BU$1 * ($B189*_c+'Input spectra'!$Q188))</f>
        <v>2.4903200784951083E-3</v>
      </c>
      <c r="BV189">
        <f>BV$2*EXP(- BV$1 * ($B189*_c+'Input spectra'!$Q188))</f>
        <v>2.3996755279133732E-3</v>
      </c>
      <c r="BW189">
        <f>BW$2*EXP(- BW$1 * ($B189*_c+'Input spectra'!$Q188))</f>
        <v>2.313816789289012E-3</v>
      </c>
      <c r="BX189">
        <f>BX$2*EXP(- BX$1 * ($B189*_c+'Input spectra'!$Q188))</f>
        <v>2.2323969115006482E-3</v>
      </c>
      <c r="BY189">
        <f>BY$2*EXP(- BY$1 * ($B189*_c+'Input spectra'!$Q188))</f>
        <v>2.1551019415236277E-3</v>
      </c>
      <c r="BZ189">
        <f>BZ$2*EXP(- BZ$1 * ($B189*_c+'Input spectra'!$Q188))</f>
        <v>2.0816469606684202E-3</v>
      </c>
      <c r="CA189">
        <f>CA$2*EXP(- CA$1 * ($B189*_c+'Input spectra'!$Q188))</f>
        <v>2.0117727020660357E-3</v>
      </c>
      <c r="CB189">
        <f>CB$2*EXP(- CB$1 * ($B189*_c+'Input spectra'!$Q188))</f>
        <v>1.9452426485060926E-3</v>
      </c>
      <c r="CC189">
        <f>CC$2*EXP(- CC$1 * ($B189*_c+'Input spectra'!$Q188))</f>
        <v>1.8818405299130506E-3</v>
      </c>
      <c r="CD189">
        <f>CD$2*EXP(- CD$1 * ($B189*_c+'Input spectra'!$Q188))</f>
        <v>1.8213681553790298E-3</v>
      </c>
      <c r="CE189">
        <f>CE$2*EXP(- CE$1 * ($B189*_c+'Input spectra'!$Q188))</f>
        <v>1.7636435268908199E-3</v>
      </c>
      <c r="CF189">
        <f>CF$2*EXP(- CF$1 * ($B189*_c+'Input spectra'!$Q188))</f>
        <v>1.7084991915196311E-3</v>
      </c>
      <c r="CG189">
        <f>CG$2*EXP(- CG$1 * ($B189*_c+'Input spectra'!$Q188))</f>
        <v>1.6557807964924026E-3</v>
      </c>
      <c r="CH189">
        <f>CH$2*EXP(- CH$1 * ($B189*_c+'Input spectra'!$Q188))</f>
        <v>1.6053458176847973E-3</v>
      </c>
      <c r="CI189">
        <f>CI$2*EXP(- CI$1 * ($B189*_c+'Input spectra'!$Q188))</f>
        <v>1.5570624370075867E-3</v>
      </c>
      <c r="CJ189">
        <f>CJ$2*EXP(- CJ$1 * ($B189*_c+'Input spectra'!$Q188))</f>
        <v>1.5108085481567001E-3</v>
      </c>
      <c r="CK189">
        <f>CK$2*EXP(- CK$1 * ($B189*_c+'Input spectra'!$Q188))</f>
        <v>1.4664708734589728E-3</v>
      </c>
      <c r="CL189">
        <f>CL$2*EXP(- CL$1 * ($B189*_c+'Input spectra'!$Q188))</f>
        <v>1.4239441772214919E-3</v>
      </c>
      <c r="CM189">
        <f>CM$2*EXP(- CM$1 * ($B189*_c+'Input spectra'!$Q188))</f>
        <v>1.3831305631994677E-3</v>
      </c>
      <c r="CN189">
        <f>CN$2*EXP(- CN$1 * ($B189*_c+'Input spectra'!$Q188))</f>
        <v>1.3439388456271159E-3</v>
      </c>
      <c r="CO189">
        <f>CO$2*EXP(- CO$1 * ($B189*_c+'Input spectra'!$Q188))</f>
        <v>1.3062839847800365E-3</v>
      </c>
      <c r="CP189">
        <f>CP$2*EXP(- CP$1 * ($B189*_c+'Input spectra'!$Q188))</f>
        <v>1.2700865793127797E-3</v>
      </c>
      <c r="CQ189">
        <f>CQ$2*EXP(- CQ$1 * ($B189*_c+'Input spectra'!$Q188))</f>
        <v>8.1788770385101892E-4</v>
      </c>
      <c r="CR189">
        <f>CR$2*EXP(- CR$1 * ($B189*_c+'Input spectra'!$Q188))</f>
        <v>5.3133423526984024E-4</v>
      </c>
      <c r="CS189">
        <f>CS$2*EXP(- CS$1 * ($B189*_c+'Input spectra'!$Q188))</f>
        <v>3.6804104301135923E-4</v>
      </c>
      <c r="CT189">
        <f>CT$2*EXP(- CT$1 * ($B189*_c+'Input spectra'!$Q188))</f>
        <v>2.5608087603172351E-4</v>
      </c>
      <c r="CU189">
        <f>CU$2*EXP(- CU$1 * ($B189*_c+'Input spectra'!$Q188))</f>
        <v>1.7488778105228674E-4</v>
      </c>
      <c r="CV189">
        <f>CV$2*EXP(- CV$1 * ($B189*_c+'Input spectra'!$Q188))</f>
        <v>1.1498490782969882E-4</v>
      </c>
      <c r="CW189">
        <f>CW$2*EXP(- CW$1 * ($B189*_c+'Input spectra'!$Q188))</f>
        <v>7.1024811651715405E-5</v>
      </c>
      <c r="CX189">
        <f>CX$2*EXP(- CX$1 * ($B189*_c+'Input spectra'!$Q188))</f>
        <v>3.9613686812274101E-5</v>
      </c>
      <c r="CY189">
        <f>CY$2*EXP(- CY$1 * ($B189*_c+'Input spectra'!$Q188))</f>
        <v>1.8423506119390199E-5</v>
      </c>
      <c r="CZ189">
        <f>CZ$2*EXP(- CZ$1 * ($B189*_c+'Input spectra'!$Q188))</f>
        <v>5.7663180555826453E-6</v>
      </c>
      <c r="DA189">
        <f>DA$2*EXP(- DA$1 * ($B189*_c+'Input spectra'!$Q188))</f>
        <v>3.6635495019990481E-7</v>
      </c>
      <c r="DB189">
        <f>DB$2*EXP(- DB$1 * ($B189*_c+'Input spectra'!$Q188))</f>
        <v>0</v>
      </c>
      <c r="DC189">
        <f>DC$2*EXP(- DC$1 * ($B189*_c+'Input spectra'!$Q188))</f>
        <v>0</v>
      </c>
      <c r="DD189">
        <f>DD$2*EXP(- DD$1 * ($B189*_c+'Input spectra'!$Q188))</f>
        <v>0</v>
      </c>
      <c r="DE189">
        <f>DE$2*EXP(- DE$1 * ($B189*_c+'Input spectra'!$Q188))</f>
        <v>0</v>
      </c>
      <c r="DF189">
        <f>DF$2*EXP(- DF$1 * ($B189*_c+'Input spectra'!$Q188))</f>
        <v>0</v>
      </c>
      <c r="DG189">
        <f>DG$2*EXP(- DG$1 * ($B189*_c+'Input spectra'!$Q188))</f>
        <v>0</v>
      </c>
      <c r="DH189">
        <f>DH$2*EXP(- DH$1 * ($B189*_c+'Input spectra'!$Q188))</f>
        <v>0</v>
      </c>
      <c r="DI189">
        <f>DI$2*EXP(- DI$1 * ($B189*_c+'Input spectra'!$Q188))</f>
        <v>0</v>
      </c>
      <c r="DJ189">
        <f>DJ$2*EXP(- DJ$1 * ($B189*_c+'Input spectra'!$Q188))</f>
        <v>0</v>
      </c>
      <c r="DK189">
        <f>DK$2*EXP(- DK$1 * ($B189*_c+'Input spectra'!$Q188))</f>
        <v>0</v>
      </c>
      <c r="DL189">
        <f>DL$2*EXP(- DL$1 * ($B189*_c+'Input spectra'!$Q188))</f>
        <v>0</v>
      </c>
      <c r="DM189">
        <f>DM$2*EXP(- DM$1 * ($B189*_c+'Input spectra'!$Q188))</f>
        <v>0</v>
      </c>
      <c r="DN189">
        <f>DN$2*EXP(- DN$1 * ($B189*_c+'Input spectra'!$Q188))</f>
        <v>0</v>
      </c>
      <c r="DO189">
        <f>DO$2*EXP(- DO$1 * ($B189*_c+'Input spectra'!$Q188))</f>
        <v>0</v>
      </c>
      <c r="DP189">
        <f>DP$2*EXP(- DP$1 * ($B189*_c+'Input spectra'!$Q188))</f>
        <v>0</v>
      </c>
      <c r="DQ189">
        <f>DQ$2*EXP(- DQ$1 * ($B189*_c+'Input spectra'!$Q188))</f>
        <v>0</v>
      </c>
      <c r="DR189">
        <f>DR$2*EXP(- DR$1 * ($B189*_c+'Input spectra'!$Q188))</f>
        <v>0</v>
      </c>
      <c r="DS189">
        <f>DS$2*EXP(- DS$1 * ($B189*_c+'Input spectra'!$Q188))</f>
        <v>0</v>
      </c>
      <c r="DT189">
        <f>DT$2*EXP(- DT$1 * ($B189*_c+'Input spectra'!$Q188))</f>
        <v>0</v>
      </c>
      <c r="DU189">
        <f>DU$2*EXP(- DU$1 * ($B189*_c+'Input spectra'!$Q188))</f>
        <v>0</v>
      </c>
      <c r="DV189">
        <f>DV$2*EXP(- DV$1 * ($B189*_c+'Input spectra'!$Q188))</f>
        <v>0</v>
      </c>
      <c r="DW189">
        <f>DW$2*EXP(- DW$1 * ($B189*_c+'Input spectra'!$Q188))</f>
        <v>0</v>
      </c>
      <c r="DX189">
        <f>DX$2*EXP(- DX$1 * ($B189*_c+'Input spectra'!$Q188))</f>
        <v>0</v>
      </c>
      <c r="DY189">
        <f>DY$2*EXP(- DY$1 * ($B189*_c+'Input spectra'!$Q188))</f>
        <v>0</v>
      </c>
      <c r="DZ189">
        <f>DZ$2*EXP(- DZ$1 * ($B189*_c+'Input spectra'!$Q188))</f>
        <v>0</v>
      </c>
      <c r="EA189">
        <f>EA$2*EXP(- EA$1 * ($B189*_c+'Input spectra'!$Q188))</f>
        <v>0</v>
      </c>
      <c r="EB189">
        <f>EB$2*EXP(- EB$1 * ($B189*_c+'Input spectra'!$Q188))</f>
        <v>0</v>
      </c>
      <c r="EC189">
        <f>EC$2*EXP(- EC$1 * ($B189*_c+'Input spectra'!$Q188))</f>
        <v>0</v>
      </c>
      <c r="ED189">
        <f>ED$2*EXP(- ED$1 * ($B189*_c+'Input spectra'!$Q188))</f>
        <v>0</v>
      </c>
      <c r="EE189">
        <f>EE$2*EXP(- EE$1 * ($B189*_c+'Input spectra'!$Q188))</f>
        <v>0</v>
      </c>
      <c r="EF189">
        <f>EF$2*EXP(- EF$1 * ($B189*_c+'Input spectra'!$Q188))</f>
        <v>0</v>
      </c>
      <c r="EG189">
        <f>EG$2*EXP(- EG$1 * ($B189*_c+'Input spectra'!$Q188))</f>
        <v>0</v>
      </c>
      <c r="EH189">
        <f>EH$2*EXP(- EH$1 * ($B189*_c+'Input spectra'!$Q188))</f>
        <v>0</v>
      </c>
      <c r="EI189">
        <f>EI$2*EXP(- EI$1 * ($B189*_c+'Input spectra'!$Q188))</f>
        <v>0</v>
      </c>
      <c r="EJ189">
        <f>EJ$2*EXP(- EJ$1 * ($B189*_c+'Input spectra'!$Q188))</f>
        <v>0</v>
      </c>
      <c r="EK189">
        <f>EK$2*EXP(- EK$1 * ($B189*_c+'Input spectra'!$Q188))</f>
        <v>0</v>
      </c>
      <c r="EL189">
        <f>EL$2*EXP(- EL$1 * ($B189*_c+'Input spectra'!$Q188))</f>
        <v>0</v>
      </c>
      <c r="EM189">
        <f>EM$2*EXP(- EM$1 * ($B189*_c+'Input spectra'!$Q188))</f>
        <v>0</v>
      </c>
      <c r="EN189">
        <f>EN$2*EXP(- EN$1 * ($B189*_c+'Input spectra'!$Q188))</f>
        <v>0</v>
      </c>
      <c r="EO189">
        <f>EO$2*EXP(- EO$1 * ($B189*_c+'Input spectra'!$Q188))</f>
        <v>0</v>
      </c>
      <c r="EP189">
        <f>EP$2*EXP(- EP$1 * ($B189*_c+'Input spectra'!$Q188))</f>
        <v>0</v>
      </c>
      <c r="EQ189">
        <f>EQ$2*EXP(- EQ$1 * ($B189*_c+'Input spectra'!$Q188))</f>
        <v>0</v>
      </c>
      <c r="ER189">
        <f>ER$2*EXP(- ER$1 * ($B189*_c+'Input spectra'!$Q188))</f>
        <v>0</v>
      </c>
      <c r="ES189">
        <f>ES$2*EXP(- ES$1 * ($B189*_c+'Input spectra'!$Q188))</f>
        <v>0</v>
      </c>
      <c r="ET189">
        <f>ET$2*EXP(- ET$1 * ($B189*_c+'Input spectra'!$Q188))</f>
        <v>0</v>
      </c>
      <c r="EU189">
        <f>EU$2*EXP(- EU$1 * ($B189*_c+'Input spectra'!$Q188))</f>
        <v>0</v>
      </c>
      <c r="EV189">
        <f>EV$2*EXP(- EV$1 * ($B189*_c+'Input spectra'!$Q188))</f>
        <v>0</v>
      </c>
      <c r="EW189">
        <f>EW$2*EXP(- EW$1 * ($B189*_c+'Input spectra'!$Q188))</f>
        <v>0</v>
      </c>
      <c r="EY189">
        <f t="shared" si="2"/>
        <v>0.8860897438202896</v>
      </c>
      <c r="FB189">
        <f>(1-EXP(-(B189*_c+'Input spectra'!$Q188)*_t))/2</f>
        <v>1.0494736134993798E-2</v>
      </c>
      <c r="FC189">
        <f>LN(1-FB189)/(-(B189*_c+'Input spectra'!$Q188))</f>
        <v>0.2486742196726783</v>
      </c>
    </row>
    <row r="190" spans="1:159" x14ac:dyDescent="0.25">
      <c r="A190">
        <v>1215</v>
      </c>
      <c r="B190">
        <f>'Input spectra'!B189</f>
        <v>0</v>
      </c>
      <c r="C190">
        <f>C$2*EXP(- C$1 * ($B190*_c+'Input spectra'!$Q189))</f>
        <v>2.0653927966864227E-2</v>
      </c>
      <c r="D190">
        <f>D$2*EXP(- D$1 * ($B190*_c+'Input spectra'!$Q189))</f>
        <v>2.0416818306422398E-2</v>
      </c>
      <c r="E190">
        <f>E$2*EXP(- E$1 * ($B190*_c+'Input spectra'!$Q189))</f>
        <v>2.0181344543844619E-2</v>
      </c>
      <c r="F190">
        <f>F$2*EXP(- F$1 * ($B190*_c+'Input spectra'!$Q189))</f>
        <v>1.9947497084090954E-2</v>
      </c>
      <c r="G190">
        <f>G$2*EXP(- G$1 * ($B190*_c+'Input spectra'!$Q189))</f>
        <v>1.9715266384015762E-2</v>
      </c>
      <c r="H190">
        <f>H$2*EXP(- H$1 * ($B190*_c+'Input spectra'!$Q189))</f>
        <v>1.9484642952100409E-2</v>
      </c>
      <c r="I190">
        <f>I$2*EXP(- I$1 * ($B190*_c+'Input spectra'!$Q189))</f>
        <v>1.925561734818728E-2</v>
      </c>
      <c r="J190">
        <f>J$2*EXP(- J$1 * ($B190*_c+'Input spectra'!$Q189))</f>
        <v>1.9028180183215133E-2</v>
      </c>
      <c r="K190">
        <f>K$2*EXP(- K$1 * ($B190*_c+'Input spectra'!$Q189))</f>
        <v>1.8802322118955786E-2</v>
      </c>
      <c r="L190">
        <f>L$2*EXP(- L$1 * ($B190*_c+'Input spectra'!$Q189))</f>
        <v>1.8578033867752083E-2</v>
      </c>
      <c r="M190">
        <f>M$2*EXP(- M$1 * ($B190*_c+'Input spectra'!$Q189))</f>
        <v>1.8355306192257212E-2</v>
      </c>
      <c r="N190">
        <f>N$2*EXP(- N$1 * ($B190*_c+'Input spectra'!$Q189))</f>
        <v>1.8134129905175267E-2</v>
      </c>
      <c r="O190">
        <f>O$2*EXP(- O$1 * ($B190*_c+'Input spectra'!$Q189))</f>
        <v>1.791449586900316E-2</v>
      </c>
      <c r="P190">
        <f>P$2*EXP(- P$1 * ($B190*_c+'Input spectra'!$Q189))</f>
        <v>1.7696394995773808E-2</v>
      </c>
      <c r="Q190">
        <f>Q$2*EXP(- Q$1 * ($B190*_c+'Input spectra'!$Q189))</f>
        <v>1.747981824680055E-2</v>
      </c>
      <c r="R190">
        <f>R$2*EXP(- R$1 * ($B190*_c+'Input spectra'!$Q189))</f>
        <v>1.7264756632422915E-2</v>
      </c>
      <c r="S190">
        <f>S$2*EXP(- S$1 * ($B190*_c+'Input spectra'!$Q189))</f>
        <v>1.7051201211753617E-2</v>
      </c>
      <c r="T190">
        <f>T$2*EXP(- T$1 * ($B190*_c+'Input spectra'!$Q189))</f>
        <v>1.6839143092426803E-2</v>
      </c>
      <c r="U190">
        <f>U$2*EXP(- U$1 * ($B190*_c+'Input spectra'!$Q189))</f>
        <v>1.6628573430347602E-2</v>
      </c>
      <c r="V190">
        <f>V$2*EXP(- V$1 * ($B190*_c+'Input spectra'!$Q189))</f>
        <v>1.6419483429442879E-2</v>
      </c>
      <c r="W190">
        <f>W$2*EXP(- W$1 * ($B190*_c+'Input spectra'!$Q189))</f>
        <v>1.6211864341413258E-2</v>
      </c>
      <c r="X190">
        <f>X$2*EXP(- X$1 * ($B190*_c+'Input spectra'!$Q189))</f>
        <v>1.6005707465486376E-2</v>
      </c>
      <c r="Y190">
        <f>Y$2*EXP(- Y$1 * ($B190*_c+'Input spectra'!$Q189))</f>
        <v>1.5801004148171378E-2</v>
      </c>
      <c r="Z190">
        <f>Z$2*EXP(- Z$1 * ($B190*_c+'Input spectra'!$Q189))</f>
        <v>1.559774578301462E-2</v>
      </c>
      <c r="AA190">
        <f>AA$2*EXP(- AA$1 * ($B190*_c+'Input spectra'!$Q189))</f>
        <v>1.5395923810356614E-2</v>
      </c>
      <c r="AB190">
        <f>AB$2*EXP(- AB$1 * ($B190*_c+'Input spectra'!$Q189))</f>
        <v>1.519552971709018E-2</v>
      </c>
      <c r="AC190">
        <f>AC$2*EXP(- AC$1 * ($B190*_c+'Input spectra'!$Q189))</f>
        <v>1.4996555036419791E-2</v>
      </c>
      <c r="AD190">
        <f>AD$2*EXP(- AD$1 * ($B190*_c+'Input spectra'!$Q189))</f>
        <v>1.4798991347622152E-2</v>
      </c>
      <c r="AE190">
        <f>AE$2*EXP(- AE$1 * ($B190*_c+'Input spectra'!$Q189))</f>
        <v>1.460283027580795E-2</v>
      </c>
      <c r="AF190">
        <f>AF$2*EXP(- AF$1 * ($B190*_c+'Input spectra'!$Q189))</f>
        <v>1.4408063491684789E-2</v>
      </c>
      <c r="AG190">
        <f>AG$2*EXP(- AG$1 * ($B190*_c+'Input spectra'!$Q189))</f>
        <v>1.4214682711321352E-2</v>
      </c>
      <c r="AH190">
        <f>AH$2*EXP(- AH$1 * ($B190*_c+'Input spectra'!$Q189))</f>
        <v>1.40226796959127E-2</v>
      </c>
      <c r="AI190">
        <f>AI$2*EXP(- AI$1 * ($B190*_c+'Input spectra'!$Q189))</f>
        <v>1.3832046251546756E-2</v>
      </c>
      <c r="AJ190">
        <f>AJ$2*EXP(- AJ$1 * ($B190*_c+'Input spectra'!$Q189))</f>
        <v>1.3642774228971961E-2</v>
      </c>
      <c r="AK190">
        <f>AK$2*EXP(- AK$1 * ($B190*_c+'Input spectra'!$Q189))</f>
        <v>1.3454855523366106E-2</v>
      </c>
      <c r="AL190">
        <f>AL$2*EXP(- AL$1 * ($B190*_c+'Input spectra'!$Q189))</f>
        <v>1.326828207410629E-2</v>
      </c>
      <c r="AM190">
        <f>AM$2*EXP(- AM$1 * ($B190*_c+'Input spectra'!$Q189))</f>
        <v>1.3083045864540043E-2</v>
      </c>
      <c r="AN190">
        <f>AN$2*EXP(- AN$1 * ($B190*_c+'Input spectra'!$Q189))</f>
        <v>1.2899138921757621E-2</v>
      </c>
      <c r="AO190">
        <f>AO$2*EXP(- AO$1 * ($B190*_c+'Input spectra'!$Q189))</f>
        <v>1.2716553316365389E-2</v>
      </c>
      <c r="AP190">
        <f>AP$2*EXP(- AP$1 * ($B190*_c+'Input spectra'!$Q189))</f>
        <v>1.2535281162260372E-2</v>
      </c>
      <c r="AQ190">
        <f>AQ$2*EXP(- AQ$1 * ($B190*_c+'Input spectra'!$Q189))</f>
        <v>1.2355314616405939E-2</v>
      </c>
      <c r="AR190">
        <f>AR$2*EXP(- AR$1 * ($B190*_c+'Input spectra'!$Q189))</f>
        <v>1.2176645878608595E-2</v>
      </c>
      <c r="AS190">
        <f>AS$2*EXP(- AS$1 * ($B190*_c+'Input spectra'!$Q189))</f>
        <v>1.1999267191295872E-2</v>
      </c>
      <c r="AT190">
        <f>AT$2*EXP(- AT$1 * ($B190*_c+'Input spectra'!$Q189))</f>
        <v>1.1823170839295398E-2</v>
      </c>
      <c r="AU190">
        <f>AU$2*EXP(- AU$1 * ($B190*_c+'Input spectra'!$Q189))</f>
        <v>1.1648349149614984E-2</v>
      </c>
      <c r="AV190">
        <f>AV$2*EXP(- AV$1 * ($B190*_c+'Input spectra'!$Q189))</f>
        <v>1.1474794491223895E-2</v>
      </c>
      <c r="AW190">
        <f>AW$2*EXP(- AW$1 * ($B190*_c+'Input spectra'!$Q189))</f>
        <v>1.020272799321797E-2</v>
      </c>
      <c r="AX190">
        <f>AX$2*EXP(- AX$1 * ($B190*_c+'Input spectra'!$Q189))</f>
        <v>8.7200281569615786E-3</v>
      </c>
      <c r="AY190">
        <f>AY$2*EXP(- AY$1 * ($B190*_c+'Input spectra'!$Q189))</f>
        <v>7.8515341008565179E-3</v>
      </c>
      <c r="AZ190">
        <f>AZ$2*EXP(- AZ$1 * ($B190*_c+'Input spectra'!$Q189))</f>
        <v>7.1938759162659327E-3</v>
      </c>
      <c r="BA190">
        <f>BA$2*EXP(- BA$1 * ($B190*_c+'Input spectra'!$Q189))</f>
        <v>6.6565990290516812E-3</v>
      </c>
      <c r="BB190">
        <f>BB$2*EXP(- BB$1 * ($B190*_c+'Input spectra'!$Q189))</f>
        <v>6.2005088436613209E-3</v>
      </c>
      <c r="BC190">
        <f>BC$2*EXP(- BC$1 * ($B190*_c+'Input spectra'!$Q189))</f>
        <v>5.804136544175019E-3</v>
      </c>
      <c r="BD190">
        <f>BD$2*EXP(- BD$1 * ($B190*_c+'Input spectra'!$Q189))</f>
        <v>5.4541028565934686E-3</v>
      </c>
      <c r="BE190">
        <f>BE$2*EXP(- BE$1 * ($B190*_c+'Input spectra'!$Q189))</f>
        <v>5.1413516109669382E-3</v>
      </c>
      <c r="BF190">
        <f>BF$2*EXP(- BF$1 * ($B190*_c+'Input spectra'!$Q189))</f>
        <v>4.8593898290246818E-3</v>
      </c>
      <c r="BG190">
        <f>BG$2*EXP(- BG$1 * ($B190*_c+'Input spectra'!$Q189))</f>
        <v>4.6033610620554504E-3</v>
      </c>
      <c r="BH190">
        <f>BH$2*EXP(- BH$1 * ($B190*_c+'Input spectra'!$Q189))</f>
        <v>4.3695134549834782E-3</v>
      </c>
      <c r="BI190">
        <f>BI$2*EXP(- BI$1 * ($B190*_c+'Input spectra'!$Q189))</f>
        <v>4.1548736713506442E-3</v>
      </c>
      <c r="BJ190">
        <f>BJ$2*EXP(- BJ$1 * ($B190*_c+'Input spectra'!$Q189))</f>
        <v>3.9570363962503421E-3</v>
      </c>
      <c r="BK190">
        <f>BK$2*EXP(- BK$1 * ($B190*_c+'Input spectra'!$Q189))</f>
        <v>3.7740226414235516E-3</v>
      </c>
      <c r="BL190">
        <f>BL$2*EXP(- BL$1 * ($B190*_c+'Input spectra'!$Q189))</f>
        <v>3.604181008881018E-3</v>
      </c>
      <c r="BM190">
        <f>BM$2*EXP(- BM$1 * ($B190*_c+'Input spectra'!$Q189))</f>
        <v>3.4461168624840368E-3</v>
      </c>
      <c r="BN190">
        <f>BN$2*EXP(- BN$1 * ($B190*_c+'Input spectra'!$Q189))</f>
        <v>3.2986402482616255E-3</v>
      </c>
      <c r="BO190">
        <f>BO$2*EXP(- BO$1 * ($B190*_c+'Input spectra'!$Q189))</f>
        <v>3.160726777355136E-3</v>
      </c>
      <c r="BP190">
        <f>BP$2*EXP(- BP$1 * ($B190*_c+'Input spectra'!$Q189))</f>
        <v>3.03148769699061E-3</v>
      </c>
      <c r="BQ190">
        <f>BQ$2*EXP(- BQ$1 * ($B190*_c+'Input spectra'!$Q189))</f>
        <v>2.9101466172940919E-3</v>
      </c>
      <c r="BR190">
        <f>BR$2*EXP(- BR$1 * ($B190*_c+'Input spectra'!$Q189))</f>
        <v>2.796021153025771E-3</v>
      </c>
      <c r="BS190">
        <f>BS$2*EXP(- BS$1 * ($B190*_c+'Input spectra'!$Q189))</f>
        <v>2.6885082570245653E-3</v>
      </c>
      <c r="BT190">
        <f>BT$2*EXP(- BT$1 * ($B190*_c+'Input spectra'!$Q189))</f>
        <v>2.5870723691041285E-3</v>
      </c>
      <c r="BU190">
        <f>BU$2*EXP(- BU$1 * ($B190*_c+'Input spectra'!$Q189))</f>
        <v>2.4912357416826208E-3</v>
      </c>
      <c r="BV190">
        <f>BV$2*EXP(- BV$1 * ($B190*_c+'Input spectra'!$Q189))</f>
        <v>2.4005704692250424E-3</v>
      </c>
      <c r="BW190">
        <f>BW$2*EXP(- BW$1 * ($B190*_c+'Input spectra'!$Q189))</f>
        <v>2.3146918663304204E-3</v>
      </c>
      <c r="BX190">
        <f>BX$2*EXP(- BX$1 * ($B190*_c+'Input spectra'!$Q189))</f>
        <v>2.2332529242615907E-3</v>
      </c>
      <c r="BY190">
        <f>BY$2*EXP(- BY$1 * ($B190*_c+'Input spectra'!$Q189))</f>
        <v>2.1559396379141967E-3</v>
      </c>
      <c r="BZ190">
        <f>BZ$2*EXP(- BZ$1 * ($B190*_c+'Input spectra'!$Q189))</f>
        <v>2.0824670413602648E-3</v>
      </c>
      <c r="CA190">
        <f>CA$2*EXP(- CA$1 * ($B190*_c+'Input spectra'!$Q189))</f>
        <v>2.0125758247459039E-3</v>
      </c>
      <c r="CB190">
        <f>CB$2*EXP(- CB$1 * ($B190*_c+'Input spectra'!$Q189))</f>
        <v>1.9460294316293223E-3</v>
      </c>
      <c r="CC190">
        <f>CC$2*EXP(- CC$1 * ($B190*_c+'Input spectra'!$Q189))</f>
        <v>1.8826115560292775E-3</v>
      </c>
      <c r="CD190">
        <f>CD$2*EXP(- CD$1 * ($B190*_c+'Input spectra'!$Q189))</f>
        <v>1.8221239740900631E-3</v>
      </c>
      <c r="CE190">
        <f>CE$2*EXP(- CE$1 * ($B190*_c+'Input spectra'!$Q189))</f>
        <v>1.7643846574907302E-3</v>
      </c>
      <c r="CF190">
        <f>CF$2*EXP(- CF$1 * ($B190*_c+'Input spectra'!$Q189))</f>
        <v>1.7092261253590518E-3</v>
      </c>
      <c r="CG190">
        <f>CG$2*EXP(- CG$1 * ($B190*_c+'Input spectra'!$Q189))</f>
        <v>1.6564939991025034E-3</v>
      </c>
      <c r="CH190">
        <f>CH$2*EXP(- CH$1 * ($B190*_c+'Input spectra'!$Q189))</f>
        <v>1.606045730690986E-3</v>
      </c>
      <c r="CI190">
        <f>CI$2*EXP(- CI$1 * ($B190*_c+'Input spectra'!$Q189))</f>
        <v>1.5577494798585648E-3</v>
      </c>
      <c r="CJ190">
        <f>CJ$2*EXP(- CJ$1 * ($B190*_c+'Input spectra'!$Q189))</f>
        <v>1.511483119690801E-3</v>
      </c>
      <c r="CK190">
        <f>CK$2*EXP(- CK$1 * ($B190*_c+'Input spectra'!$Q189))</f>
        <v>1.4671333533266308E-3</v>
      </c>
      <c r="CL190">
        <f>CL$2*EXP(- CL$1 * ($B190*_c+'Input spectra'!$Q189))</f>
        <v>1.4245949271801087E-3</v>
      </c>
      <c r="CM190">
        <f>CM$2*EXP(- CM$1 * ($B190*_c+'Input spectra'!$Q189))</f>
        <v>1.3837699282947598E-3</v>
      </c>
      <c r="CN190">
        <f>CN$2*EXP(- CN$1 * ($B190*_c+'Input spectra'!$Q189))</f>
        <v>1.3445671552732008E-3</v>
      </c>
      <c r="CO190">
        <f>CO$2*EXP(- CO$1 * ($B190*_c+'Input spectra'!$Q189))</f>
        <v>1.3069015537489324E-3</v>
      </c>
      <c r="CP190">
        <f>CP$2*EXP(- CP$1 * ($B190*_c+'Input spectra'!$Q189))</f>
        <v>1.2706937086426685E-3</v>
      </c>
      <c r="CQ190">
        <f>CQ$2*EXP(- CQ$1 * ($B190*_c+'Input spectra'!$Q189))</f>
        <v>8.1828296956210696E-4</v>
      </c>
      <c r="CR190">
        <f>CR$2*EXP(- CR$1 * ($B190*_c+'Input spectra'!$Q189))</f>
        <v>5.3159380827407844E-4</v>
      </c>
      <c r="CS190">
        <f>CS$2*EXP(- CS$1 * ($B190*_c+'Input spectra'!$Q189))</f>
        <v>3.6822277610613593E-4</v>
      </c>
      <c r="CT190">
        <f>CT$2*EXP(- CT$1 * ($B190*_c+'Input spectra'!$Q189))</f>
        <v>2.5620867042738999E-4</v>
      </c>
      <c r="CU190">
        <f>CU$2*EXP(- CU$1 * ($B190*_c+'Input spectra'!$Q189))</f>
        <v>1.749759758355933E-4</v>
      </c>
      <c r="CV190">
        <f>CV$2*EXP(- CV$1 * ($B190*_c+'Input spectra'!$Q189))</f>
        <v>1.1504349815552051E-4</v>
      </c>
      <c r="CW190">
        <f>CW$2*EXP(- CW$1 * ($B190*_c+'Input spectra'!$Q189))</f>
        <v>7.1061375394431675E-5</v>
      </c>
      <c r="CX190">
        <f>CX$2*EXP(- CX$1 * ($B190*_c+'Input spectra'!$Q189))</f>
        <v>3.9634288181070872E-5</v>
      </c>
      <c r="CY190">
        <f>CY$2*EXP(- CY$1 * ($B190*_c+'Input spectra'!$Q189))</f>
        <v>1.8433184195694563E-5</v>
      </c>
      <c r="CZ190">
        <f>CZ$2*EXP(- CZ$1 * ($B190*_c+'Input spectra'!$Q189))</f>
        <v>5.7693774668832567E-6</v>
      </c>
      <c r="DA190">
        <f>DA$2*EXP(- DA$1 * ($B190*_c+'Input spectra'!$Q189))</f>
        <v>3.6655125064114967E-7</v>
      </c>
      <c r="DB190">
        <f>DB$2*EXP(- DB$1 * ($B190*_c+'Input spectra'!$Q189))</f>
        <v>0</v>
      </c>
      <c r="DC190">
        <f>DC$2*EXP(- DC$1 * ($B190*_c+'Input spectra'!$Q189))</f>
        <v>0</v>
      </c>
      <c r="DD190">
        <f>DD$2*EXP(- DD$1 * ($B190*_c+'Input spectra'!$Q189))</f>
        <v>0</v>
      </c>
      <c r="DE190">
        <f>DE$2*EXP(- DE$1 * ($B190*_c+'Input spectra'!$Q189))</f>
        <v>0</v>
      </c>
      <c r="DF190">
        <f>DF$2*EXP(- DF$1 * ($B190*_c+'Input spectra'!$Q189))</f>
        <v>0</v>
      </c>
      <c r="DG190">
        <f>DG$2*EXP(- DG$1 * ($B190*_c+'Input spectra'!$Q189))</f>
        <v>0</v>
      </c>
      <c r="DH190">
        <f>DH$2*EXP(- DH$1 * ($B190*_c+'Input spectra'!$Q189))</f>
        <v>0</v>
      </c>
      <c r="DI190">
        <f>DI$2*EXP(- DI$1 * ($B190*_c+'Input spectra'!$Q189))</f>
        <v>0</v>
      </c>
      <c r="DJ190">
        <f>DJ$2*EXP(- DJ$1 * ($B190*_c+'Input spectra'!$Q189))</f>
        <v>0</v>
      </c>
      <c r="DK190">
        <f>DK$2*EXP(- DK$1 * ($B190*_c+'Input spectra'!$Q189))</f>
        <v>0</v>
      </c>
      <c r="DL190">
        <f>DL$2*EXP(- DL$1 * ($B190*_c+'Input spectra'!$Q189))</f>
        <v>0</v>
      </c>
      <c r="DM190">
        <f>DM$2*EXP(- DM$1 * ($B190*_c+'Input spectra'!$Q189))</f>
        <v>0</v>
      </c>
      <c r="DN190">
        <f>DN$2*EXP(- DN$1 * ($B190*_c+'Input spectra'!$Q189))</f>
        <v>0</v>
      </c>
      <c r="DO190">
        <f>DO$2*EXP(- DO$1 * ($B190*_c+'Input spectra'!$Q189))</f>
        <v>0</v>
      </c>
      <c r="DP190">
        <f>DP$2*EXP(- DP$1 * ($B190*_c+'Input spectra'!$Q189))</f>
        <v>0</v>
      </c>
      <c r="DQ190">
        <f>DQ$2*EXP(- DQ$1 * ($B190*_c+'Input spectra'!$Q189))</f>
        <v>0</v>
      </c>
      <c r="DR190">
        <f>DR$2*EXP(- DR$1 * ($B190*_c+'Input spectra'!$Q189))</f>
        <v>0</v>
      </c>
      <c r="DS190">
        <f>DS$2*EXP(- DS$1 * ($B190*_c+'Input spectra'!$Q189))</f>
        <v>0</v>
      </c>
      <c r="DT190">
        <f>DT$2*EXP(- DT$1 * ($B190*_c+'Input spectra'!$Q189))</f>
        <v>0</v>
      </c>
      <c r="DU190">
        <f>DU$2*EXP(- DU$1 * ($B190*_c+'Input spectra'!$Q189))</f>
        <v>0</v>
      </c>
      <c r="DV190">
        <f>DV$2*EXP(- DV$1 * ($B190*_c+'Input spectra'!$Q189))</f>
        <v>0</v>
      </c>
      <c r="DW190">
        <f>DW$2*EXP(- DW$1 * ($B190*_c+'Input spectra'!$Q189))</f>
        <v>0</v>
      </c>
      <c r="DX190">
        <f>DX$2*EXP(- DX$1 * ($B190*_c+'Input spectra'!$Q189))</f>
        <v>0</v>
      </c>
      <c r="DY190">
        <f>DY$2*EXP(- DY$1 * ($B190*_c+'Input spectra'!$Q189))</f>
        <v>0</v>
      </c>
      <c r="DZ190">
        <f>DZ$2*EXP(- DZ$1 * ($B190*_c+'Input spectra'!$Q189))</f>
        <v>0</v>
      </c>
      <c r="EA190">
        <f>EA$2*EXP(- EA$1 * ($B190*_c+'Input spectra'!$Q189))</f>
        <v>0</v>
      </c>
      <c r="EB190">
        <f>EB$2*EXP(- EB$1 * ($B190*_c+'Input spectra'!$Q189))</f>
        <v>0</v>
      </c>
      <c r="EC190">
        <f>EC$2*EXP(- EC$1 * ($B190*_c+'Input spectra'!$Q189))</f>
        <v>0</v>
      </c>
      <c r="ED190">
        <f>ED$2*EXP(- ED$1 * ($B190*_c+'Input spectra'!$Q189))</f>
        <v>0</v>
      </c>
      <c r="EE190">
        <f>EE$2*EXP(- EE$1 * ($B190*_c+'Input spectra'!$Q189))</f>
        <v>0</v>
      </c>
      <c r="EF190">
        <f>EF$2*EXP(- EF$1 * ($B190*_c+'Input spectra'!$Q189))</f>
        <v>0</v>
      </c>
      <c r="EG190">
        <f>EG$2*EXP(- EG$1 * ($B190*_c+'Input spectra'!$Q189))</f>
        <v>0</v>
      </c>
      <c r="EH190">
        <f>EH$2*EXP(- EH$1 * ($B190*_c+'Input spectra'!$Q189))</f>
        <v>0</v>
      </c>
      <c r="EI190">
        <f>EI$2*EXP(- EI$1 * ($B190*_c+'Input spectra'!$Q189))</f>
        <v>0</v>
      </c>
      <c r="EJ190">
        <f>EJ$2*EXP(- EJ$1 * ($B190*_c+'Input spectra'!$Q189))</f>
        <v>0</v>
      </c>
      <c r="EK190">
        <f>EK$2*EXP(- EK$1 * ($B190*_c+'Input spectra'!$Q189))</f>
        <v>0</v>
      </c>
      <c r="EL190">
        <f>EL$2*EXP(- EL$1 * ($B190*_c+'Input spectra'!$Q189))</f>
        <v>0</v>
      </c>
      <c r="EM190">
        <f>EM$2*EXP(- EM$1 * ($B190*_c+'Input spectra'!$Q189))</f>
        <v>0</v>
      </c>
      <c r="EN190">
        <f>EN$2*EXP(- EN$1 * ($B190*_c+'Input spectra'!$Q189))</f>
        <v>0</v>
      </c>
      <c r="EO190">
        <f>EO$2*EXP(- EO$1 * ($B190*_c+'Input spectra'!$Q189))</f>
        <v>0</v>
      </c>
      <c r="EP190">
        <f>EP$2*EXP(- EP$1 * ($B190*_c+'Input spectra'!$Q189))</f>
        <v>0</v>
      </c>
      <c r="EQ190">
        <f>EQ$2*EXP(- EQ$1 * ($B190*_c+'Input spectra'!$Q189))</f>
        <v>0</v>
      </c>
      <c r="ER190">
        <f>ER$2*EXP(- ER$1 * ($B190*_c+'Input spectra'!$Q189))</f>
        <v>0</v>
      </c>
      <c r="ES190">
        <f>ES$2*EXP(- ES$1 * ($B190*_c+'Input spectra'!$Q189))</f>
        <v>0</v>
      </c>
      <c r="ET190">
        <f>ET$2*EXP(- ET$1 * ($B190*_c+'Input spectra'!$Q189))</f>
        <v>0</v>
      </c>
      <c r="EU190">
        <f>EU$2*EXP(- EU$1 * ($B190*_c+'Input spectra'!$Q189))</f>
        <v>0</v>
      </c>
      <c r="EV190">
        <f>EV$2*EXP(- EV$1 * ($B190*_c+'Input spectra'!$Q189))</f>
        <v>0</v>
      </c>
      <c r="EW190">
        <f>EW$2*EXP(- EW$1 * ($B190*_c+'Input spectra'!$Q189))</f>
        <v>0</v>
      </c>
      <c r="EY190">
        <f t="shared" si="2"/>
        <v>0.88621814887254968</v>
      </c>
      <c r="FB190">
        <f>(1-EXP(-(B190*_c+'Input spectra'!$Q189)*_t))/2</f>
        <v>1.0481882209251059E-2</v>
      </c>
      <c r="FC190">
        <f>LN(1-FB190)/(-(B190*_c+'Input spectra'!$Q189))</f>
        <v>0.24867586074733097</v>
      </c>
    </row>
    <row r="191" spans="1:159" x14ac:dyDescent="0.25">
      <c r="A191">
        <v>1220</v>
      </c>
      <c r="B191">
        <f>'Input spectra'!B190</f>
        <v>0</v>
      </c>
      <c r="C191">
        <f>C$2*EXP(- C$1 * ($B191*_c+'Input spectra'!$Q190))</f>
        <v>2.0653927966864227E-2</v>
      </c>
      <c r="D191">
        <f>D$2*EXP(- D$1 * ($B191*_c+'Input spectra'!$Q190))</f>
        <v>2.0416925530401097E-2</v>
      </c>
      <c r="E191">
        <f>E$2*EXP(- E$1 * ($B191*_c+'Input spectra'!$Q190))</f>
        <v>2.0181556519061051E-2</v>
      </c>
      <c r="F191">
        <f>F$2*EXP(- F$1 * ($B191*_c+'Input spectra'!$Q190))</f>
        <v>1.9947811363407605E-2</v>
      </c>
      <c r="G191">
        <f>G$2*EXP(- G$1 * ($B191*_c+'Input spectra'!$Q190))</f>
        <v>1.9715680545698357E-2</v>
      </c>
      <c r="H191">
        <f>H$2*EXP(- H$1 * ($B191*_c+'Input spectra'!$Q190))</f>
        <v>1.9485154599619071E-2</v>
      </c>
      <c r="I191">
        <f>I$2*EXP(- I$1 * ($B191*_c+'Input spectra'!$Q190))</f>
        <v>1.9256224110019017E-2</v>
      </c>
      <c r="J191">
        <f>J$2*EXP(- J$1 * ($B191*_c+'Input spectra'!$Q190))</f>
        <v>1.9028879712647665E-2</v>
      </c>
      <c r="K191">
        <f>K$2*EXP(- K$1 * ($B191*_c+'Input spectra'!$Q190))</f>
        <v>1.8803112093892699E-2</v>
      </c>
      <c r="L191">
        <f>L$2*EXP(- L$1 * ($B191*_c+'Input spectra'!$Q190))</f>
        <v>1.8578911990519316E-2</v>
      </c>
      <c r="M191">
        <f>M$2*EXP(- M$1 * ($B191*_c+'Input spectra'!$Q190))</f>
        <v>1.8356270189410839E-2</v>
      </c>
      <c r="N191">
        <f>N$2*EXP(- N$1 * ($B191*_c+'Input spectra'!$Q190))</f>
        <v>1.8135177527310586E-2</v>
      </c>
      <c r="O191">
        <f>O$2*EXP(- O$1 * ($B191*_c+'Input spectra'!$Q190))</f>
        <v>1.7915624890565095E-2</v>
      </c>
      <c r="P191">
        <f>P$2*EXP(- P$1 * ($B191*_c+'Input spectra'!$Q190))</f>
        <v>1.769760321486856E-2</v>
      </c>
      <c r="Q191">
        <f>Q$2*EXP(- Q$1 * ($B191*_c+'Input spectra'!$Q190))</f>
        <v>1.7481103485008569E-2</v>
      </c>
      <c r="R191">
        <f>R$2*EXP(- R$1 * ($B191*_c+'Input spectra'!$Q190))</f>
        <v>1.7266116734613129E-2</v>
      </c>
      <c r="S191">
        <f>S$2*EXP(- S$1 * ($B191*_c+'Input spectra'!$Q190))</f>
        <v>1.7052634045898907E-2</v>
      </c>
      <c r="T191">
        <f>T$2*EXP(- T$1 * ($B191*_c+'Input spectra'!$Q190))</f>
        <v>1.684064654942076E-2</v>
      </c>
      <c r="U191">
        <f>U$2*EXP(- U$1 * ($B191*_c+'Input spectra'!$Q190))</f>
        <v>1.6630145423822525E-2</v>
      </c>
      <c r="V191">
        <f>V$2*EXP(- V$1 * ($B191*_c+'Input spectra'!$Q190))</f>
        <v>1.6421121895588992E-2</v>
      </c>
      <c r="W191">
        <f>W$2*EXP(- W$1 * ($B191*_c+'Input spectra'!$Q190))</f>
        <v>1.6213567238799194E-2</v>
      </c>
      <c r="X191">
        <f>X$2*EXP(- X$1 * ($B191*_c+'Input spectra'!$Q190))</f>
        <v>1.6007472774880859E-2</v>
      </c>
      <c r="Y191">
        <f>Y$2*EXP(- Y$1 * ($B191*_c+'Input spectra'!$Q190))</f>
        <v>1.5802829872366139E-2</v>
      </c>
      <c r="Z191">
        <f>Z$2*EXP(- Z$1 * ($B191*_c+'Input spectra'!$Q190))</f>
        <v>1.559962994664851E-2</v>
      </c>
      <c r="AA191">
        <f>AA$2*EXP(- AA$1 * ($B191*_c+'Input spectra'!$Q190))</f>
        <v>1.539786445974093E-2</v>
      </c>
      <c r="AB191">
        <f>AB$2*EXP(- AB$1 * ($B191*_c+'Input spectra'!$Q190))</f>
        <v>1.5197524920035179E-2</v>
      </c>
      <c r="AC191">
        <f>AC$2*EXP(- AC$1 * ($B191*_c+'Input spectra'!$Q190))</f>
        <v>1.4998602882062392E-2</v>
      </c>
      <c r="AD191">
        <f>AD$2*EXP(- AD$1 * ($B191*_c+'Input spectra'!$Q190))</f>
        <v>1.4801089946254819E-2</v>
      </c>
      <c r="AE191">
        <f>AE$2*EXP(- AE$1 * ($B191*_c+'Input spectra'!$Q190))</f>
        <v>1.4604977758708754E-2</v>
      </c>
      <c r="AF191">
        <f>AF$2*EXP(- AF$1 * ($B191*_c+'Input spectra'!$Q190))</f>
        <v>1.4410258010948624E-2</v>
      </c>
      <c r="AG191">
        <f>AG$2*EXP(- AG$1 * ($B191*_c+'Input spectra'!$Q190))</f>
        <v>1.4216922439692315E-2</v>
      </c>
      <c r="AH191">
        <f>AH$2*EXP(- AH$1 * ($B191*_c+'Input spectra'!$Q190))</f>
        <v>1.4024962826617618E-2</v>
      </c>
      <c r="AI191">
        <f>AI$2*EXP(- AI$1 * ($B191*_c+'Input spectra'!$Q190))</f>
        <v>1.3834370998129869E-2</v>
      </c>
      <c r="AJ191">
        <f>AJ$2*EXP(- AJ$1 * ($B191*_c+'Input spectra'!$Q190))</f>
        <v>1.3645138825130725E-2</v>
      </c>
      <c r="AK191">
        <f>AK$2*EXP(- AK$1 * ($B191*_c+'Input spectra'!$Q190))</f>
        <v>1.3457258222788131E-2</v>
      </c>
      <c r="AL191">
        <f>AL$2*EXP(- AL$1 * ($B191*_c+'Input spectra'!$Q190))</f>
        <v>1.3270721150307408E-2</v>
      </c>
      <c r="AM191">
        <f>AM$2*EXP(- AM$1 * ($B191*_c+'Input spectra'!$Q190))</f>
        <v>1.3085519610703483E-2</v>
      </c>
      <c r="AN191">
        <f>AN$2*EXP(- AN$1 * ($B191*_c+'Input spectra'!$Q190))</f>
        <v>1.2901645650574289E-2</v>
      </c>
      <c r="AO191">
        <f>AO$2*EXP(- AO$1 * ($B191*_c+'Input spectra'!$Q190))</f>
        <v>1.2719091359875265E-2</v>
      </c>
      <c r="AP191">
        <f>AP$2*EXP(- AP$1 * ($B191*_c+'Input spectra'!$Q190))</f>
        <v>1.2537848871694984E-2</v>
      </c>
      <c r="AQ191">
        <f>AQ$2*EXP(- AQ$1 * ($B191*_c+'Input spectra'!$Q190))</f>
        <v>1.2357910362031937E-2</v>
      </c>
      <c r="AR191">
        <f>AR$2*EXP(- AR$1 * ($B191*_c+'Input spectra'!$Q190))</f>
        <v>1.2179268049572397E-2</v>
      </c>
      <c r="AS191">
        <f>AS$2*EXP(- AS$1 * ($B191*_c+'Input spectra'!$Q190))</f>
        <v>1.2001914195469391E-2</v>
      </c>
      <c r="AT191">
        <f>AT$2*EXP(- AT$1 * ($B191*_c+'Input spectra'!$Q190))</f>
        <v>1.1825841103122828E-2</v>
      </c>
      <c r="AU191">
        <f>AU$2*EXP(- AU$1 * ($B191*_c+'Input spectra'!$Q190))</f>
        <v>1.1651041117960666E-2</v>
      </c>
      <c r="AV191">
        <f>AV$2*EXP(- AV$1 * ($B191*_c+'Input spectra'!$Q190))</f>
        <v>1.1477506627221206E-2</v>
      </c>
      <c r="AW191">
        <f>AW$2*EXP(- AW$1 * ($B191*_c+'Input spectra'!$Q190))</f>
        <v>1.0205193063542563E-2</v>
      </c>
      <c r="AX191">
        <f>AX$2*EXP(- AX$1 * ($B191*_c+'Input spectra'!$Q190))</f>
        <v>8.722180800198617E-3</v>
      </c>
      <c r="AY191">
        <f>AY$2*EXP(- AY$1 * ($B191*_c+'Input spectra'!$Q190))</f>
        <v>7.8535135904044973E-3</v>
      </c>
      <c r="AZ191">
        <f>AZ$2*EXP(- AZ$1 * ($B191*_c+'Input spectra'!$Q190))</f>
        <v>7.1957273902646954E-3</v>
      </c>
      <c r="BA191">
        <f>BA$2*EXP(- BA$1 * ($B191*_c+'Input spectra'!$Q190))</f>
        <v>6.6583471929080127E-3</v>
      </c>
      <c r="BB191">
        <f>BB$2*EXP(- BB$1 * ($B191*_c+'Input spectra'!$Q190))</f>
        <v>6.2021698006373693E-3</v>
      </c>
      <c r="BC191">
        <f>BC$2*EXP(- BC$1 * ($B191*_c+'Input spectra'!$Q190))</f>
        <v>5.8057218132242568E-3</v>
      </c>
      <c r="BD191">
        <f>BD$2*EXP(- BD$1 * ($B191*_c+'Input spectra'!$Q190))</f>
        <v>5.4556211732275728E-3</v>
      </c>
      <c r="BE191">
        <f>BE$2*EXP(- BE$1 * ($B191*_c+'Input spectra'!$Q190))</f>
        <v>5.1428098723077893E-3</v>
      </c>
      <c r="BF191">
        <f>BF$2*EXP(- BF$1 * ($B191*_c+'Input spectra'!$Q190))</f>
        <v>4.8607936439881618E-3</v>
      </c>
      <c r="BG191">
        <f>BG$2*EXP(- BG$1 * ($B191*_c+'Input spectra'!$Q190))</f>
        <v>4.6047150962896591E-3</v>
      </c>
      <c r="BH191">
        <f>BH$2*EXP(- BH$1 * ($B191*_c+'Input spectra'!$Q190))</f>
        <v>4.3708216595327561E-3</v>
      </c>
      <c r="BI191">
        <f>BI$2*EXP(- BI$1 * ($B191*_c+'Input spectra'!$Q190))</f>
        <v>4.1561394409944177E-3</v>
      </c>
      <c r="BJ191">
        <f>BJ$2*EXP(- BJ$1 * ($B191*_c+'Input spectra'!$Q190))</f>
        <v>3.9582626830569683E-3</v>
      </c>
      <c r="BK191">
        <f>BK$2*EXP(- BK$1 * ($B191*_c+'Input spectra'!$Q190))</f>
        <v>3.7752120385678278E-3</v>
      </c>
      <c r="BL191">
        <f>BL$2*EXP(- BL$1 * ($B191*_c+'Input spectra'!$Q190))</f>
        <v>3.6053358140235138E-3</v>
      </c>
      <c r="BM191">
        <f>BM$2*EXP(- BM$1 * ($B191*_c+'Input spectra'!$Q190))</f>
        <v>3.4472391266887298E-3</v>
      </c>
      <c r="BN191">
        <f>BN$2*EXP(- BN$1 * ($B191*_c+'Input spectra'!$Q190))</f>
        <v>3.2997318144236225E-3</v>
      </c>
      <c r="BO191">
        <f>BO$2*EXP(- BO$1 * ($B191*_c+'Input spectra'!$Q190))</f>
        <v>3.1617893108546002E-3</v>
      </c>
      <c r="BP191">
        <f>BP$2*EXP(- BP$1 * ($B191*_c+'Input spectra'!$Q190))</f>
        <v>3.0325227104769587E-3</v>
      </c>
      <c r="BQ191">
        <f>BQ$2*EXP(- BQ$1 * ($B191*_c+'Input spectra'!$Q190))</f>
        <v>2.9111554909645367E-3</v>
      </c>
      <c r="BR191">
        <f>BR$2*EXP(- BR$1 * ($B191*_c+'Input spectra'!$Q190))</f>
        <v>2.7970051513943549E-3</v>
      </c>
      <c r="BS191">
        <f>BS$2*EXP(- BS$1 * ($B191*_c+'Input spectra'!$Q190))</f>
        <v>2.6894685429216737E-3</v>
      </c>
      <c r="BT191">
        <f>BT$2*EXP(- BT$1 * ($B191*_c+'Input spectra'!$Q190))</f>
        <v>2.5880100154646152E-3</v>
      </c>
      <c r="BU191">
        <f>BU$2*EXP(- BU$1 * ($B191*_c+'Input spectra'!$Q190))</f>
        <v>2.492151741549372E-3</v>
      </c>
      <c r="BV191">
        <f>BV$2*EXP(- BV$1 * ($B191*_c+'Input spectra'!$Q190))</f>
        <v>2.4014657442984789E-3</v>
      </c>
      <c r="BW191">
        <f>BW$2*EXP(- BW$1 * ($B191*_c+'Input spectra'!$Q190))</f>
        <v>2.3155672743227613E-3</v>
      </c>
      <c r="BX191">
        <f>BX$2*EXP(- BX$1 * ($B191*_c+'Input spectra'!$Q190))</f>
        <v>2.2341092652606882E-3</v>
      </c>
      <c r="BY191">
        <f>BY$2*EXP(- BY$1 * ($B191*_c+'Input spectra'!$Q190))</f>
        <v>2.1567776599205639E-3</v>
      </c>
      <c r="BZ191">
        <f>BZ$2*EXP(- BZ$1 * ($B191*_c+'Input spectra'!$Q190))</f>
        <v>2.0832874451291489E-3</v>
      </c>
      <c r="CA191">
        <f>CA$2*EXP(- CA$1 * ($B191*_c+'Input spectra'!$Q190))</f>
        <v>2.013379268041533E-3</v>
      </c>
      <c r="CB191">
        <f>CB$2*EXP(- CB$1 * ($B191*_c+'Input spectra'!$Q190))</f>
        <v>1.9468165329790111E-3</v>
      </c>
      <c r="CC191">
        <f>CC$2*EXP(- CC$1 * ($B191*_c+'Input spectra'!$Q190))</f>
        <v>1.8833828980496738E-3</v>
      </c>
      <c r="CD191">
        <f>CD$2*EXP(- CD$1 * ($B191*_c+'Input spectra'!$Q190))</f>
        <v>1.8228801064454963E-3</v>
      </c>
      <c r="CE191">
        <f>CE$2*EXP(- CE$1 * ($B191*_c+'Input spectra'!$Q190))</f>
        <v>1.7651260995337154E-3</v>
      </c>
      <c r="CF191">
        <f>CF$2*EXP(- CF$1 * ($B191*_c+'Input spectra'!$Q190))</f>
        <v>1.7099533684949637E-3</v>
      </c>
      <c r="CG191">
        <f>CG$2*EXP(- CG$1 * ($B191*_c+'Input spectra'!$Q190))</f>
        <v>1.657207508913873E-3</v>
      </c>
      <c r="CH191">
        <f>CH$2*EXP(- CH$1 * ($B191*_c+'Input spectra'!$Q190))</f>
        <v>1.606745948851496E-3</v>
      </c>
      <c r="CI191">
        <f>CI$2*EXP(- CI$1 * ($B191*_c+'Input spectra'!$Q190))</f>
        <v>1.5584368258623675E-3</v>
      </c>
      <c r="CJ191">
        <f>CJ$2*EXP(- CJ$1 * ($B191*_c+'Input spectra'!$Q190))</f>
        <v>1.5121579924190888E-3</v>
      </c>
      <c r="CK191">
        <f>CK$2*EXP(- CK$1 * ($B191*_c+'Input spectra'!$Q190))</f>
        <v>1.4677961324703135E-3</v>
      </c>
      <c r="CL191">
        <f>CL$2*EXP(- CL$1 * ($B191*_c+'Input spectra'!$Q190))</f>
        <v>1.4252459745348683E-3</v>
      </c>
      <c r="CM191">
        <f>CM$2*EXP(- CM$1 * ($B191*_c+'Input spectra'!$Q190))</f>
        <v>1.3844095889425717E-3</v>
      </c>
      <c r="CN191">
        <f>CN$2*EXP(- CN$1 * ($B191*_c+'Input spectra'!$Q190))</f>
        <v>1.34519575866257E-3</v>
      </c>
      <c r="CO191">
        <f>CO$2*EXP(- CO$1 * ($B191*_c+'Input spectra'!$Q190))</f>
        <v>1.3075194146845324E-3</v>
      </c>
      <c r="CP191">
        <f>CP$2*EXP(- CP$1 * ($B191*_c+'Input spectra'!$Q190))</f>
        <v>1.2713011281937339E-3</v>
      </c>
      <c r="CQ191">
        <f>CQ$2*EXP(- CQ$1 * ($B191*_c+'Input spectra'!$Q190))</f>
        <v>8.1867842629572874E-4</v>
      </c>
      <c r="CR191">
        <f>CR$2*EXP(- CR$1 * ($B191*_c+'Input spectra'!$Q190))</f>
        <v>5.3185350808765788E-4</v>
      </c>
      <c r="CS191">
        <f>CS$2*EXP(- CS$1 * ($B191*_c+'Input spectra'!$Q190))</f>
        <v>3.6840459893796288E-4</v>
      </c>
      <c r="CT191">
        <f>CT$2*EXP(- CT$1 * ($B191*_c+'Input spectra'!$Q190))</f>
        <v>2.5633652859746936E-4</v>
      </c>
      <c r="CU191">
        <f>CU$2*EXP(- CU$1 * ($B191*_c+'Input spectra'!$Q190))</f>
        <v>1.7506421509496176E-4</v>
      </c>
      <c r="CV191">
        <f>CV$2*EXP(- CV$1 * ($B191*_c+'Input spectra'!$Q190))</f>
        <v>1.1510211833592339E-4</v>
      </c>
      <c r="CW191">
        <f>CW$2*EXP(- CW$1 * ($B191*_c+'Input spectra'!$Q190))</f>
        <v>7.1097957960249998E-5</v>
      </c>
      <c r="CX191">
        <f>CX$2*EXP(- CX$1 * ($B191*_c+'Input spectra'!$Q190))</f>
        <v>3.9654900263750365E-5</v>
      </c>
      <c r="CY191">
        <f>CY$2*EXP(- CY$1 * ($B191*_c+'Input spectra'!$Q190))</f>
        <v>1.8442867356001933E-5</v>
      </c>
      <c r="CZ191">
        <f>CZ$2*EXP(- CZ$1 * ($B191*_c+'Input spectra'!$Q190))</f>
        <v>5.7724385014029452E-6</v>
      </c>
      <c r="DA191">
        <f>DA$2*EXP(- DA$1 * ($B191*_c+'Input spectra'!$Q190))</f>
        <v>3.6674765626416712E-7</v>
      </c>
      <c r="DB191">
        <f>DB$2*EXP(- DB$1 * ($B191*_c+'Input spectra'!$Q190))</f>
        <v>0</v>
      </c>
      <c r="DC191">
        <f>DC$2*EXP(- DC$1 * ($B191*_c+'Input spectra'!$Q190))</f>
        <v>0</v>
      </c>
      <c r="DD191">
        <f>DD$2*EXP(- DD$1 * ($B191*_c+'Input spectra'!$Q190))</f>
        <v>0</v>
      </c>
      <c r="DE191">
        <f>DE$2*EXP(- DE$1 * ($B191*_c+'Input spectra'!$Q190))</f>
        <v>0</v>
      </c>
      <c r="DF191">
        <f>DF$2*EXP(- DF$1 * ($B191*_c+'Input spectra'!$Q190))</f>
        <v>0</v>
      </c>
      <c r="DG191">
        <f>DG$2*EXP(- DG$1 * ($B191*_c+'Input spectra'!$Q190))</f>
        <v>0</v>
      </c>
      <c r="DH191">
        <f>DH$2*EXP(- DH$1 * ($B191*_c+'Input spectra'!$Q190))</f>
        <v>0</v>
      </c>
      <c r="DI191">
        <f>DI$2*EXP(- DI$1 * ($B191*_c+'Input spectra'!$Q190))</f>
        <v>0</v>
      </c>
      <c r="DJ191">
        <f>DJ$2*EXP(- DJ$1 * ($B191*_c+'Input spectra'!$Q190))</f>
        <v>0</v>
      </c>
      <c r="DK191">
        <f>DK$2*EXP(- DK$1 * ($B191*_c+'Input spectra'!$Q190))</f>
        <v>0</v>
      </c>
      <c r="DL191">
        <f>DL$2*EXP(- DL$1 * ($B191*_c+'Input spectra'!$Q190))</f>
        <v>0</v>
      </c>
      <c r="DM191">
        <f>DM$2*EXP(- DM$1 * ($B191*_c+'Input spectra'!$Q190))</f>
        <v>0</v>
      </c>
      <c r="DN191">
        <f>DN$2*EXP(- DN$1 * ($B191*_c+'Input spectra'!$Q190))</f>
        <v>0</v>
      </c>
      <c r="DO191">
        <f>DO$2*EXP(- DO$1 * ($B191*_c+'Input spectra'!$Q190))</f>
        <v>0</v>
      </c>
      <c r="DP191">
        <f>DP$2*EXP(- DP$1 * ($B191*_c+'Input spectra'!$Q190))</f>
        <v>0</v>
      </c>
      <c r="DQ191">
        <f>DQ$2*EXP(- DQ$1 * ($B191*_c+'Input spectra'!$Q190))</f>
        <v>0</v>
      </c>
      <c r="DR191">
        <f>DR$2*EXP(- DR$1 * ($B191*_c+'Input spectra'!$Q190))</f>
        <v>0</v>
      </c>
      <c r="DS191">
        <f>DS$2*EXP(- DS$1 * ($B191*_c+'Input spectra'!$Q190))</f>
        <v>0</v>
      </c>
      <c r="DT191">
        <f>DT$2*EXP(- DT$1 * ($B191*_c+'Input spectra'!$Q190))</f>
        <v>0</v>
      </c>
      <c r="DU191">
        <f>DU$2*EXP(- DU$1 * ($B191*_c+'Input spectra'!$Q190))</f>
        <v>0</v>
      </c>
      <c r="DV191">
        <f>DV$2*EXP(- DV$1 * ($B191*_c+'Input spectra'!$Q190))</f>
        <v>0</v>
      </c>
      <c r="DW191">
        <f>DW$2*EXP(- DW$1 * ($B191*_c+'Input spectra'!$Q190))</f>
        <v>0</v>
      </c>
      <c r="DX191">
        <f>DX$2*EXP(- DX$1 * ($B191*_c+'Input spectra'!$Q190))</f>
        <v>0</v>
      </c>
      <c r="DY191">
        <f>DY$2*EXP(- DY$1 * ($B191*_c+'Input spectra'!$Q190))</f>
        <v>0</v>
      </c>
      <c r="DZ191">
        <f>DZ$2*EXP(- DZ$1 * ($B191*_c+'Input spectra'!$Q190))</f>
        <v>0</v>
      </c>
      <c r="EA191">
        <f>EA$2*EXP(- EA$1 * ($B191*_c+'Input spectra'!$Q190))</f>
        <v>0</v>
      </c>
      <c r="EB191">
        <f>EB$2*EXP(- EB$1 * ($B191*_c+'Input spectra'!$Q190))</f>
        <v>0</v>
      </c>
      <c r="EC191">
        <f>EC$2*EXP(- EC$1 * ($B191*_c+'Input spectra'!$Q190))</f>
        <v>0</v>
      </c>
      <c r="ED191">
        <f>ED$2*EXP(- ED$1 * ($B191*_c+'Input spectra'!$Q190))</f>
        <v>0</v>
      </c>
      <c r="EE191">
        <f>EE$2*EXP(- EE$1 * ($B191*_c+'Input spectra'!$Q190))</f>
        <v>0</v>
      </c>
      <c r="EF191">
        <f>EF$2*EXP(- EF$1 * ($B191*_c+'Input spectra'!$Q190))</f>
        <v>0</v>
      </c>
      <c r="EG191">
        <f>EG$2*EXP(- EG$1 * ($B191*_c+'Input spectra'!$Q190))</f>
        <v>0</v>
      </c>
      <c r="EH191">
        <f>EH$2*EXP(- EH$1 * ($B191*_c+'Input spectra'!$Q190))</f>
        <v>0</v>
      </c>
      <c r="EI191">
        <f>EI$2*EXP(- EI$1 * ($B191*_c+'Input spectra'!$Q190))</f>
        <v>0</v>
      </c>
      <c r="EJ191">
        <f>EJ$2*EXP(- EJ$1 * ($B191*_c+'Input spectra'!$Q190))</f>
        <v>0</v>
      </c>
      <c r="EK191">
        <f>EK$2*EXP(- EK$1 * ($B191*_c+'Input spectra'!$Q190))</f>
        <v>0</v>
      </c>
      <c r="EL191">
        <f>EL$2*EXP(- EL$1 * ($B191*_c+'Input spectra'!$Q190))</f>
        <v>0</v>
      </c>
      <c r="EM191">
        <f>EM$2*EXP(- EM$1 * ($B191*_c+'Input spectra'!$Q190))</f>
        <v>0</v>
      </c>
      <c r="EN191">
        <f>EN$2*EXP(- EN$1 * ($B191*_c+'Input spectra'!$Q190))</f>
        <v>0</v>
      </c>
      <c r="EO191">
        <f>EO$2*EXP(- EO$1 * ($B191*_c+'Input spectra'!$Q190))</f>
        <v>0</v>
      </c>
      <c r="EP191">
        <f>EP$2*EXP(- EP$1 * ($B191*_c+'Input spectra'!$Q190))</f>
        <v>0</v>
      </c>
      <c r="EQ191">
        <f>EQ$2*EXP(- EQ$1 * ($B191*_c+'Input spectra'!$Q190))</f>
        <v>0</v>
      </c>
      <c r="ER191">
        <f>ER$2*EXP(- ER$1 * ($B191*_c+'Input spectra'!$Q190))</f>
        <v>0</v>
      </c>
      <c r="ES191">
        <f>ES$2*EXP(- ES$1 * ($B191*_c+'Input spectra'!$Q190))</f>
        <v>0</v>
      </c>
      <c r="ET191">
        <f>ET$2*EXP(- ET$1 * ($B191*_c+'Input spectra'!$Q190))</f>
        <v>0</v>
      </c>
      <c r="EU191">
        <f>EU$2*EXP(- EU$1 * ($B191*_c+'Input spectra'!$Q190))</f>
        <v>0</v>
      </c>
      <c r="EV191">
        <f>EV$2*EXP(- EV$1 * ($B191*_c+'Input spectra'!$Q190))</f>
        <v>0</v>
      </c>
      <c r="EW191">
        <f>EW$2*EXP(- EW$1 * ($B191*_c+'Input spectra'!$Q190))</f>
        <v>0</v>
      </c>
      <c r="EY191">
        <f t="shared" si="2"/>
        <v>0.886346582830982</v>
      </c>
      <c r="FB191">
        <f>(1-EXP(-(B191*_c+'Input spectra'!$Q190)*_t))/2</f>
        <v>1.0469027945976928E-2</v>
      </c>
      <c r="FC191">
        <f>LN(1-FB191)/(-(B191*_c+'Input spectra'!$Q190))</f>
        <v>0.24867750182221321</v>
      </c>
    </row>
    <row r="192" spans="1:159" x14ac:dyDescent="0.25">
      <c r="A192">
        <v>1225</v>
      </c>
      <c r="B192">
        <f>'Input spectra'!B191</f>
        <v>0</v>
      </c>
      <c r="C192">
        <f>C$2*EXP(- C$1 * ($B192*_c+'Input spectra'!$Q191))</f>
        <v>2.0653927966864227E-2</v>
      </c>
      <c r="D192">
        <f>D$2*EXP(- D$1 * ($B192*_c+'Input spectra'!$Q191))</f>
        <v>2.0417032754942908E-2</v>
      </c>
      <c r="E192">
        <f>E$2*EXP(- E$1 * ($B192*_c+'Input spectra'!$Q191))</f>
        <v>2.0181768496503969E-2</v>
      </c>
      <c r="F192">
        <f>F$2*EXP(- F$1 * ($B192*_c+'Input spectra'!$Q191))</f>
        <v>1.9948125647675827E-2</v>
      </c>
      <c r="G192">
        <f>G$2*EXP(- G$1 * ($B192*_c+'Input spectra'!$Q191))</f>
        <v>1.9716094716081312E-2</v>
      </c>
      <c r="H192">
        <f>H$2*EXP(- H$1 * ($B192*_c+'Input spectra'!$Q191))</f>
        <v>1.9485666260573097E-2</v>
      </c>
      <c r="I192">
        <f>I$2*EXP(- I$1 * ($B192*_c+'Input spectra'!$Q191))</f>
        <v>1.9256830890970366E-2</v>
      </c>
      <c r="J192">
        <f>J$2*EXP(- J$1 * ($B192*_c+'Input spectra'!$Q191))</f>
        <v>1.9029579267796866E-2</v>
      </c>
      <c r="K192">
        <f>K$2*EXP(- K$1 * ($B192*_c+'Input spectra'!$Q191))</f>
        <v>1.8803902102020216E-2</v>
      </c>
      <c r="L192">
        <f>L$2*EXP(- L$1 * ($B192*_c+'Input spectra'!$Q191))</f>
        <v>1.8579790154792539E-2</v>
      </c>
      <c r="M192">
        <f>M$2*EXP(- M$1 * ($B192*_c+'Input spectra'!$Q191))</f>
        <v>1.8357234237192363E-2</v>
      </c>
      <c r="N192">
        <f>N$2*EXP(- N$1 * ($B192*_c+'Input spectra'!$Q191))</f>
        <v>1.8136225209967816E-2</v>
      </c>
      <c r="O192">
        <f>O$2*EXP(- O$1 * ($B192*_c+'Input spectra'!$Q191))</f>
        <v>1.791675398328112E-2</v>
      </c>
      <c r="P192">
        <f>P$2*EXP(- P$1 * ($B192*_c+'Input spectra'!$Q191))</f>
        <v>1.7698811516454315E-2</v>
      </c>
      <c r="Q192">
        <f>Q$2*EXP(- Q$1 * ($B192*_c+'Input spectra'!$Q191))</f>
        <v>1.7482388817716271E-2</v>
      </c>
      <c r="R192">
        <f>R$2*EXP(- R$1 * ($B192*_c+'Input spectra'!$Q191))</f>
        <v>1.7267476943950984E-2</v>
      </c>
      <c r="S192">
        <f>S$2*EXP(- S$1 * ($B192*_c+'Input spectra'!$Q191))</f>
        <v>1.7054067000447072E-2</v>
      </c>
      <c r="T192">
        <f>T$2*EXP(- T$1 * ($B192*_c+'Input spectra'!$Q191))</f>
        <v>1.6842150140648566E-2</v>
      </c>
      <c r="U192">
        <f>U$2*EXP(- U$1 * ($B192*_c+'Input spectra'!$Q191))</f>
        <v>1.6631717565906912E-2</v>
      </c>
      <c r="V192">
        <f>V$2*EXP(- V$1 * ($B192*_c+'Input spectra'!$Q191))</f>
        <v>1.6422760525234236E-2</v>
      </c>
      <c r="W192">
        <f>W$2*EXP(- W$1 * ($B192*_c+'Input spectra'!$Q191))</f>
        <v>1.62152703150578E-2</v>
      </c>
      <c r="X192">
        <f>X$2*EXP(- X$1 * ($B192*_c+'Input spectra'!$Q191))</f>
        <v>1.6009238278975716E-2</v>
      </c>
      <c r="Y192">
        <f>Y$2*EXP(- Y$1 * ($B192*_c+'Input spectra'!$Q191))</f>
        <v>1.5804655807513876E-2</v>
      </c>
      <c r="Z192">
        <f>Z$2*EXP(- Z$1 * ($B192*_c+'Input spectra'!$Q191))</f>
        <v>1.5601514337884046E-2</v>
      </c>
      <c r="AA192">
        <f>AA$2*EXP(- AA$1 * ($B192*_c+'Input spectra'!$Q191))</f>
        <v>1.5399805353743244E-2</v>
      </c>
      <c r="AB192">
        <f>AB$2*EXP(- AB$1 * ($B192*_c+'Input spectra'!$Q191))</f>
        <v>1.5199520384954248E-2</v>
      </c>
      <c r="AC192">
        <f>AC$2*EXP(- AC$1 * ($B192*_c+'Input spectra'!$Q191))</f>
        <v>1.5000651007347333E-2</v>
      </c>
      <c r="AD192">
        <f>AD$2*EXP(- AD$1 * ($B192*_c+'Input spectra'!$Q191))</f>
        <v>1.4803188842483191E-2</v>
      </c>
      <c r="AE192">
        <f>AE$2*EXP(- AE$1 * ($B192*_c+'Input spectra'!$Q191))</f>
        <v>1.4607125557417023E-2</v>
      </c>
      <c r="AF192">
        <f>AF$2*EXP(- AF$1 * ($B192*_c+'Input spectra'!$Q191))</f>
        <v>1.4412452864463817E-2</v>
      </c>
      <c r="AG192">
        <f>AG$2*EXP(- AG$1 * ($B192*_c+'Input spectra'!$Q191))</f>
        <v>1.42191625209648E-2</v>
      </c>
      <c r="AH192">
        <f>AH$2*EXP(- AH$1 * ($B192*_c+'Input spectra'!$Q191))</f>
        <v>1.4027246329055042E-2</v>
      </c>
      <c r="AI192">
        <f>AI$2*EXP(- AI$1 * ($B192*_c+'Input spectra'!$Q191))</f>
        <v>1.383669613543223E-2</v>
      </c>
      <c r="AJ192">
        <f>AJ$2*EXP(- AJ$1 * ($B192*_c+'Input spectra'!$Q191))</f>
        <v>1.3647503831126588E-2</v>
      </c>
      <c r="AK192">
        <f>AK$2*EXP(- AK$1 * ($B192*_c+'Input spectra'!$Q191))</f>
        <v>1.3459661351271957E-2</v>
      </c>
      <c r="AL192">
        <f>AL$2*EXP(- AL$1 * ($B192*_c+'Input spectra'!$Q191))</f>
        <v>1.3273160674878005E-2</v>
      </c>
      <c r="AM192">
        <f>AM$2*EXP(- AM$1 * ($B192*_c+'Input spectra'!$Q191))</f>
        <v>1.3087993824603574E-2</v>
      </c>
      <c r="AN192">
        <f>AN$2*EXP(- AN$1 * ($B192*_c+'Input spectra'!$Q191))</f>
        <v>1.2904152866531177E-2</v>
      </c>
      <c r="AO192">
        <f>AO$2*EXP(- AO$1 * ($B192*_c+'Input spectra'!$Q191))</f>
        <v>1.2721629909942595E-2</v>
      </c>
      <c r="AP192">
        <f>AP$2*EXP(- AP$1 * ($B192*_c+'Input spectra'!$Q191))</f>
        <v>1.2540417107095601E-2</v>
      </c>
      <c r="AQ192">
        <f>AQ$2*EXP(- AQ$1 * ($B192*_c+'Input spectra'!$Q191))</f>
        <v>1.2360506653001826E-2</v>
      </c>
      <c r="AR192">
        <f>AR$2*EXP(- AR$1 * ($B192*_c+'Input spectra'!$Q191))</f>
        <v>1.21818907852057E-2</v>
      </c>
      <c r="AS192">
        <f>AS$2*EXP(- AS$1 * ($B192*_c+'Input spectra'!$Q191))</f>
        <v>1.2004561783564491E-2</v>
      </c>
      <c r="AT192">
        <f>AT$2*EXP(- AT$1 * ($B192*_c+'Input spectra'!$Q191))</f>
        <v>1.1828511970029503E-2</v>
      </c>
      <c r="AU192">
        <f>AU$2*EXP(- AU$1 * ($B192*_c+'Input spectra'!$Q191))</f>
        <v>1.1653733708428289E-2</v>
      </c>
      <c r="AV192">
        <f>AV$2*EXP(- AV$1 * ($B192*_c+'Input spectra'!$Q191))</f>
        <v>1.1480219404248008E-2</v>
      </c>
      <c r="AW192">
        <f>AW$2*EXP(- AW$1 * ($B192*_c+'Input spectra'!$Q191))</f>
        <v>1.0207658729450194E-2</v>
      </c>
      <c r="AX192">
        <f>AX$2*EXP(- AX$1 * ($B192*_c+'Input spectra'!$Q191))</f>
        <v>8.7243339748413855E-3</v>
      </c>
      <c r="AY192">
        <f>AY$2*EXP(- AY$1 * ($B192*_c+'Input spectra'!$Q191))</f>
        <v>7.8554935790114914E-3</v>
      </c>
      <c r="AZ192">
        <f>AZ$2*EXP(- AZ$1 * ($B192*_c+'Input spectra'!$Q191))</f>
        <v>7.1975793407737581E-3</v>
      </c>
      <c r="BA192">
        <f>BA$2*EXP(- BA$1 * ($B192*_c+'Input spectra'!$Q191))</f>
        <v>6.6600958158691903E-3</v>
      </c>
      <c r="BB192">
        <f>BB$2*EXP(- BB$1 * ($B192*_c+'Input spectra'!$Q191))</f>
        <v>6.2038312025411079E-3</v>
      </c>
      <c r="BC192">
        <f>BC$2*EXP(- BC$1 * ($B192*_c+'Input spectra'!$Q191))</f>
        <v>5.8073075152539977E-3</v>
      </c>
      <c r="BD192">
        <f>BD$2*EXP(- BD$1 * ($B192*_c+'Input spectra'!$Q191))</f>
        <v>5.4571399125316316E-3</v>
      </c>
      <c r="BE192">
        <f>BE$2*EXP(- BE$1 * ($B192*_c+'Input spectra'!$Q191))</f>
        <v>5.1442685472609159E-3</v>
      </c>
      <c r="BF192">
        <f>BF$2*EXP(- BF$1 * ($B192*_c+'Input spectra'!$Q191))</f>
        <v>4.8621978644956551E-3</v>
      </c>
      <c r="BG192">
        <f>BG$2*EXP(- BG$1 * ($B192*_c+'Input spectra'!$Q191))</f>
        <v>4.6060695287999708E-3</v>
      </c>
      <c r="BH192">
        <f>BH$2*EXP(- BH$1 * ($B192*_c+'Input spectra'!$Q191))</f>
        <v>4.372130255750159E-3</v>
      </c>
      <c r="BI192">
        <f>BI$2*EXP(- BI$1 * ($B192*_c+'Input spectra'!$Q191))</f>
        <v>4.1574055962510679E-3</v>
      </c>
      <c r="BJ192">
        <f>BJ$2*EXP(- BJ$1 * ($B192*_c+'Input spectra'!$Q191))</f>
        <v>3.9594893498902575E-3</v>
      </c>
      <c r="BK192">
        <f>BK$2*EXP(- BK$1 * ($B192*_c+'Input spectra'!$Q191))</f>
        <v>3.7764018105549977E-3</v>
      </c>
      <c r="BL192">
        <f>BL$2*EXP(- BL$1 * ($B192*_c+'Input spectra'!$Q191))</f>
        <v>3.6064909891737633E-3</v>
      </c>
      <c r="BM192">
        <f>BM$2*EXP(- BM$1 * ($B192*_c+'Input spectra'!$Q191))</f>
        <v>3.4483617563705665E-3</v>
      </c>
      <c r="BN192">
        <f>BN$2*EXP(- BN$1 * ($B192*_c+'Input spectra'!$Q191))</f>
        <v>3.3008237418001188E-3</v>
      </c>
      <c r="BO192">
        <f>BO$2*EXP(- BO$1 * ($B192*_c+'Input spectra'!$Q191))</f>
        <v>3.162852201543255E-3</v>
      </c>
      <c r="BP192">
        <f>BP$2*EXP(- BP$1 * ($B192*_c+'Input spectra'!$Q191))</f>
        <v>3.0335580773386221E-3</v>
      </c>
      <c r="BQ192">
        <f>BQ$2*EXP(- BQ$1 * ($B192*_c+'Input spectra'!$Q191))</f>
        <v>2.9121647143857733E-3</v>
      </c>
      <c r="BR192">
        <f>BR$2*EXP(- BR$1 * ($B192*_c+'Input spectra'!$Q191))</f>
        <v>2.7979894960595995E-3</v>
      </c>
      <c r="BS192">
        <f>BS$2*EXP(- BS$1 * ($B192*_c+'Input spectra'!$Q191))</f>
        <v>2.6904291718153127E-3</v>
      </c>
      <c r="BT192">
        <f>BT$2*EXP(- BT$1 * ($B192*_c+'Input spectra'!$Q191))</f>
        <v>2.5889480016612456E-3</v>
      </c>
      <c r="BU192">
        <f>BU$2*EXP(- BU$1 * ($B192*_c+'Input spectra'!$Q191))</f>
        <v>2.4930680782191575E-3</v>
      </c>
      <c r="BV192">
        <f>BV$2*EXP(- BV$1 * ($B192*_c+'Input spectra'!$Q191))</f>
        <v>2.4023613532581597E-3</v>
      </c>
      <c r="BW192">
        <f>BW$2*EXP(- BW$1 * ($B192*_c+'Input spectra'!$Q191))</f>
        <v>2.3164430133912014E-3</v>
      </c>
      <c r="BX192">
        <f>BX$2*EXP(- BX$1 * ($B192*_c+'Input spectra'!$Q191))</f>
        <v>2.2349659346238056E-3</v>
      </c>
      <c r="BY192">
        <f>BY$2*EXP(- BY$1 * ($B192*_c+'Input spectra'!$Q191))</f>
        <v>2.1576160076692994E-3</v>
      </c>
      <c r="BZ192">
        <f>BZ$2*EXP(- BZ$1 * ($B192*_c+'Input spectra'!$Q191))</f>
        <v>2.0841081721023535E-3</v>
      </c>
      <c r="CA192">
        <f>CA$2*EXP(- CA$1 * ($B192*_c+'Input spectra'!$Q191))</f>
        <v>2.0141830320809183E-3</v>
      </c>
      <c r="CB192">
        <f>CB$2*EXP(- CB$1 * ($B192*_c+'Input spectra'!$Q191))</f>
        <v>1.9476039526838723E-3</v>
      </c>
      <c r="CC192">
        <f>CC$2*EXP(- CC$1 * ($B192*_c+'Input spectra'!$Q191))</f>
        <v>1.8841545561036725E-3</v>
      </c>
      <c r="CD192">
        <f>CD$2*EXP(- CD$1 * ($B192*_c+'Input spectra'!$Q191))</f>
        <v>1.8236365525754843E-3</v>
      </c>
      <c r="CE192">
        <f>CE$2*EXP(- CE$1 * ($B192*_c+'Input spectra'!$Q191))</f>
        <v>1.7658678531506542E-3</v>
      </c>
      <c r="CF192">
        <f>CF$2*EXP(- CF$1 * ($B192*_c+'Input spectra'!$Q191))</f>
        <v>1.7106809210589674E-3</v>
      </c>
      <c r="CG192">
        <f>CG$2*EXP(- CG$1 * ($B192*_c+'Input spectra'!$Q191))</f>
        <v>1.6579213260588341E-3</v>
      </c>
      <c r="CH192">
        <f>CH$2*EXP(- CH$1 * ($B192*_c+'Input spectra'!$Q191))</f>
        <v>1.6074464722993734E-3</v>
      </c>
      <c r="CI192">
        <f>CI$2*EXP(- CI$1 * ($B192*_c+'Input spectra'!$Q191))</f>
        <v>1.5591244751527616E-3</v>
      </c>
      <c r="CJ192">
        <f>CJ$2*EXP(- CJ$1 * ($B192*_c+'Input spectra'!$Q191))</f>
        <v>1.5128331664760472E-3</v>
      </c>
      <c r="CK192">
        <f>CK$2*EXP(- CK$1 * ($B192*_c+'Input spectra'!$Q191))</f>
        <v>1.4684592110252204E-3</v>
      </c>
      <c r="CL192">
        <f>CL$2*EXP(- CL$1 * ($B192*_c+'Input spectra'!$Q191))</f>
        <v>1.4258973194216846E-3</v>
      </c>
      <c r="CM192">
        <f>CM$2*EXP(- CM$1 * ($B192*_c+'Input spectra'!$Q191))</f>
        <v>1.3850495452795268E-3</v>
      </c>
      <c r="CN192">
        <f>CN$2*EXP(- CN$1 * ($B192*_c+'Input spectra'!$Q191))</f>
        <v>1.3458246559325529E-3</v>
      </c>
      <c r="CO192">
        <f>CO$2*EXP(- CO$1 * ($B192*_c+'Input spectra'!$Q191))</f>
        <v>1.3081375677248704E-3</v>
      </c>
      <c r="CP192">
        <f>CP$2*EXP(- CP$1 * ($B192*_c+'Input spectra'!$Q191))</f>
        <v>1.2719088381047093E-3</v>
      </c>
      <c r="CQ192">
        <f>CQ$2*EXP(- CQ$1 * ($B192*_c+'Input spectra'!$Q191))</f>
        <v>8.1907407414420221E-4</v>
      </c>
      <c r="CR192">
        <f>CR$2*EXP(- CR$1 * ($B192*_c+'Input spectra'!$Q191))</f>
        <v>5.3211333477252911E-4</v>
      </c>
      <c r="CS192">
        <f>CS$2*EXP(- CS$1 * ($B192*_c+'Input spectra'!$Q191))</f>
        <v>3.6858651155115144E-4</v>
      </c>
      <c r="CT192">
        <f>CT$2*EXP(- CT$1 * ($B192*_c+'Input spectra'!$Q191))</f>
        <v>2.5646445057378767E-4</v>
      </c>
      <c r="CU192">
        <f>CU$2*EXP(- CU$1 * ($B192*_c+'Input spectra'!$Q191))</f>
        <v>1.7515249885282131E-4</v>
      </c>
      <c r="CV192">
        <f>CV$2*EXP(- CV$1 * ($B192*_c+'Input spectra'!$Q191))</f>
        <v>1.1516076838611991E-4</v>
      </c>
      <c r="CW192">
        <f>CW$2*EXP(- CW$1 * ($B192*_c+'Input spectra'!$Q191))</f>
        <v>7.1134559358860581E-5</v>
      </c>
      <c r="CX192">
        <f>CX$2*EXP(- CX$1 * ($B192*_c+'Input spectra'!$Q191))</f>
        <v>3.9675523065884451E-5</v>
      </c>
      <c r="CY192">
        <f>CY$2*EXP(- CY$1 * ($B192*_c+'Input spectra'!$Q191))</f>
        <v>1.8452555602983023E-5</v>
      </c>
      <c r="CZ192">
        <f>CZ$2*EXP(- CZ$1 * ($B192*_c+'Input spectra'!$Q191))</f>
        <v>5.7755011600029417E-6</v>
      </c>
      <c r="DA192">
        <f>DA$2*EXP(- DA$1 * ($B192*_c+'Input spectra'!$Q191))</f>
        <v>3.6694416712531625E-7</v>
      </c>
      <c r="DB192">
        <f>DB$2*EXP(- DB$1 * ($B192*_c+'Input spectra'!$Q191))</f>
        <v>0</v>
      </c>
      <c r="DC192">
        <f>DC$2*EXP(- DC$1 * ($B192*_c+'Input spectra'!$Q191))</f>
        <v>0</v>
      </c>
      <c r="DD192">
        <f>DD$2*EXP(- DD$1 * ($B192*_c+'Input spectra'!$Q191))</f>
        <v>0</v>
      </c>
      <c r="DE192">
        <f>DE$2*EXP(- DE$1 * ($B192*_c+'Input spectra'!$Q191))</f>
        <v>0</v>
      </c>
      <c r="DF192">
        <f>DF$2*EXP(- DF$1 * ($B192*_c+'Input spectra'!$Q191))</f>
        <v>0</v>
      </c>
      <c r="DG192">
        <f>DG$2*EXP(- DG$1 * ($B192*_c+'Input spectra'!$Q191))</f>
        <v>0</v>
      </c>
      <c r="DH192">
        <f>DH$2*EXP(- DH$1 * ($B192*_c+'Input spectra'!$Q191))</f>
        <v>0</v>
      </c>
      <c r="DI192">
        <f>DI$2*EXP(- DI$1 * ($B192*_c+'Input spectra'!$Q191))</f>
        <v>0</v>
      </c>
      <c r="DJ192">
        <f>DJ$2*EXP(- DJ$1 * ($B192*_c+'Input spectra'!$Q191))</f>
        <v>0</v>
      </c>
      <c r="DK192">
        <f>DK$2*EXP(- DK$1 * ($B192*_c+'Input spectra'!$Q191))</f>
        <v>0</v>
      </c>
      <c r="DL192">
        <f>DL$2*EXP(- DL$1 * ($B192*_c+'Input spectra'!$Q191))</f>
        <v>0</v>
      </c>
      <c r="DM192">
        <f>DM$2*EXP(- DM$1 * ($B192*_c+'Input spectra'!$Q191))</f>
        <v>0</v>
      </c>
      <c r="DN192">
        <f>DN$2*EXP(- DN$1 * ($B192*_c+'Input spectra'!$Q191))</f>
        <v>0</v>
      </c>
      <c r="DO192">
        <f>DO$2*EXP(- DO$1 * ($B192*_c+'Input spectra'!$Q191))</f>
        <v>0</v>
      </c>
      <c r="DP192">
        <f>DP$2*EXP(- DP$1 * ($B192*_c+'Input spectra'!$Q191))</f>
        <v>0</v>
      </c>
      <c r="DQ192">
        <f>DQ$2*EXP(- DQ$1 * ($B192*_c+'Input spectra'!$Q191))</f>
        <v>0</v>
      </c>
      <c r="DR192">
        <f>DR$2*EXP(- DR$1 * ($B192*_c+'Input spectra'!$Q191))</f>
        <v>0</v>
      </c>
      <c r="DS192">
        <f>DS$2*EXP(- DS$1 * ($B192*_c+'Input spectra'!$Q191))</f>
        <v>0</v>
      </c>
      <c r="DT192">
        <f>DT$2*EXP(- DT$1 * ($B192*_c+'Input spectra'!$Q191))</f>
        <v>0</v>
      </c>
      <c r="DU192">
        <f>DU$2*EXP(- DU$1 * ($B192*_c+'Input spectra'!$Q191))</f>
        <v>0</v>
      </c>
      <c r="DV192">
        <f>DV$2*EXP(- DV$1 * ($B192*_c+'Input spectra'!$Q191))</f>
        <v>0</v>
      </c>
      <c r="DW192">
        <f>DW$2*EXP(- DW$1 * ($B192*_c+'Input spectra'!$Q191))</f>
        <v>0</v>
      </c>
      <c r="DX192">
        <f>DX$2*EXP(- DX$1 * ($B192*_c+'Input spectra'!$Q191))</f>
        <v>0</v>
      </c>
      <c r="DY192">
        <f>DY$2*EXP(- DY$1 * ($B192*_c+'Input spectra'!$Q191))</f>
        <v>0</v>
      </c>
      <c r="DZ192">
        <f>DZ$2*EXP(- DZ$1 * ($B192*_c+'Input spectra'!$Q191))</f>
        <v>0</v>
      </c>
      <c r="EA192">
        <f>EA$2*EXP(- EA$1 * ($B192*_c+'Input spectra'!$Q191))</f>
        <v>0</v>
      </c>
      <c r="EB192">
        <f>EB$2*EXP(- EB$1 * ($B192*_c+'Input spectra'!$Q191))</f>
        <v>0</v>
      </c>
      <c r="EC192">
        <f>EC$2*EXP(- EC$1 * ($B192*_c+'Input spectra'!$Q191))</f>
        <v>0</v>
      </c>
      <c r="ED192">
        <f>ED$2*EXP(- ED$1 * ($B192*_c+'Input spectra'!$Q191))</f>
        <v>0</v>
      </c>
      <c r="EE192">
        <f>EE$2*EXP(- EE$1 * ($B192*_c+'Input spectra'!$Q191))</f>
        <v>0</v>
      </c>
      <c r="EF192">
        <f>EF$2*EXP(- EF$1 * ($B192*_c+'Input spectra'!$Q191))</f>
        <v>0</v>
      </c>
      <c r="EG192">
        <f>EG$2*EXP(- EG$1 * ($B192*_c+'Input spectra'!$Q191))</f>
        <v>0</v>
      </c>
      <c r="EH192">
        <f>EH$2*EXP(- EH$1 * ($B192*_c+'Input spectra'!$Q191))</f>
        <v>0</v>
      </c>
      <c r="EI192">
        <f>EI$2*EXP(- EI$1 * ($B192*_c+'Input spectra'!$Q191))</f>
        <v>0</v>
      </c>
      <c r="EJ192">
        <f>EJ$2*EXP(- EJ$1 * ($B192*_c+'Input spectra'!$Q191))</f>
        <v>0</v>
      </c>
      <c r="EK192">
        <f>EK$2*EXP(- EK$1 * ($B192*_c+'Input spectra'!$Q191))</f>
        <v>0</v>
      </c>
      <c r="EL192">
        <f>EL$2*EXP(- EL$1 * ($B192*_c+'Input spectra'!$Q191))</f>
        <v>0</v>
      </c>
      <c r="EM192">
        <f>EM$2*EXP(- EM$1 * ($B192*_c+'Input spectra'!$Q191))</f>
        <v>0</v>
      </c>
      <c r="EN192">
        <f>EN$2*EXP(- EN$1 * ($B192*_c+'Input spectra'!$Q191))</f>
        <v>0</v>
      </c>
      <c r="EO192">
        <f>EO$2*EXP(- EO$1 * ($B192*_c+'Input spectra'!$Q191))</f>
        <v>0</v>
      </c>
      <c r="EP192">
        <f>EP$2*EXP(- EP$1 * ($B192*_c+'Input spectra'!$Q191))</f>
        <v>0</v>
      </c>
      <c r="EQ192">
        <f>EQ$2*EXP(- EQ$1 * ($B192*_c+'Input spectra'!$Q191))</f>
        <v>0</v>
      </c>
      <c r="ER192">
        <f>ER$2*EXP(- ER$1 * ($B192*_c+'Input spectra'!$Q191))</f>
        <v>0</v>
      </c>
      <c r="ES192">
        <f>ES$2*EXP(- ES$1 * ($B192*_c+'Input spectra'!$Q191))</f>
        <v>0</v>
      </c>
      <c r="ET192">
        <f>ET$2*EXP(- ET$1 * ($B192*_c+'Input spectra'!$Q191))</f>
        <v>0</v>
      </c>
      <c r="EU192">
        <f>EU$2*EXP(- EU$1 * ($B192*_c+'Input spectra'!$Q191))</f>
        <v>0</v>
      </c>
      <c r="EV192">
        <f>EV$2*EXP(- EV$1 * ($B192*_c+'Input spectra'!$Q191))</f>
        <v>0</v>
      </c>
      <c r="EW192">
        <f>EW$2*EXP(- EW$1 * ($B192*_c+'Input spectra'!$Q191))</f>
        <v>0</v>
      </c>
      <c r="EY192">
        <f t="shared" si="2"/>
        <v>0.88647504570369318</v>
      </c>
      <c r="FB192">
        <f>(1-EXP(-(B192*_c+'Input spectra'!$Q191)*_t))/2</f>
        <v>1.0456173345162523E-2</v>
      </c>
      <c r="FC192">
        <f>LN(1-FB192)/(-(B192*_c+'Input spectra'!$Q191))</f>
        <v>0.2486791428973224</v>
      </c>
    </row>
    <row r="193" spans="1:159" x14ac:dyDescent="0.25">
      <c r="A193">
        <v>1230</v>
      </c>
      <c r="B193">
        <f>'Input spectra'!B192</f>
        <v>0</v>
      </c>
      <c r="C193">
        <f>C$2*EXP(- C$1 * ($B193*_c+'Input spectra'!$Q192))</f>
        <v>2.0653927966864227E-2</v>
      </c>
      <c r="D193">
        <f>D$2*EXP(- D$1 * ($B193*_c+'Input spectra'!$Q192))</f>
        <v>2.0417139980047839E-2</v>
      </c>
      <c r="E193">
        <f>E$2*EXP(- E$1 * ($B193*_c+'Input spectra'!$Q192))</f>
        <v>2.0181980476173398E-2</v>
      </c>
      <c r="F193">
        <f>F$2*EXP(- F$1 * ($B193*_c+'Input spectra'!$Q192))</f>
        <v>1.9948439936895698E-2</v>
      </c>
      <c r="G193">
        <f>G$2*EXP(- G$1 * ($B193*_c+'Input spectra'!$Q192))</f>
        <v>1.9716508895164811E-2</v>
      </c>
      <c r="H193">
        <f>H$2*EXP(- H$1 * ($B193*_c+'Input spectra'!$Q192))</f>
        <v>1.948617793496283E-2</v>
      </c>
      <c r="I193">
        <f>I$2*EXP(- I$1 * ($B193*_c+'Input spectra'!$Q192))</f>
        <v>1.9257437691041927E-2</v>
      </c>
      <c r="J193">
        <f>J$2*EXP(- J$1 * ($B193*_c+'Input spectra'!$Q192))</f>
        <v>1.9030278848663682E-2</v>
      </c>
      <c r="K193">
        <f>K$2*EXP(- K$1 * ($B193*_c+'Input spectra'!$Q192))</f>
        <v>1.8804692143339727E-2</v>
      </c>
      <c r="L193">
        <f>L$2*EXP(- L$1 * ($B193*_c+'Input spectra'!$Q192))</f>
        <v>1.8580668360573704E-2</v>
      </c>
      <c r="M193">
        <f>M$2*EXP(- M$1 * ($B193*_c+'Input spectra'!$Q192))</f>
        <v>1.8358198335604439E-2</v>
      </c>
      <c r="N193">
        <f>N$2*EXP(- N$1 * ($B193*_c+'Input spectra'!$Q192))</f>
        <v>1.813727295315045E-2</v>
      </c>
      <c r="O193">
        <f>O$2*EXP(- O$1 * ($B193*_c+'Input spectra'!$Q192))</f>
        <v>1.7917883147155721E-2</v>
      </c>
      <c r="P193">
        <f>P$2*EXP(- P$1 * ($B193*_c+'Input spectra'!$Q192))</f>
        <v>1.7700019900536702E-2</v>
      </c>
      <c r="Q193">
        <f>Q$2*EXP(- Q$1 * ($B193*_c+'Input spectra'!$Q192))</f>
        <v>1.7483674244930601E-2</v>
      </c>
      <c r="R193">
        <f>R$2*EXP(- R$1 * ($B193*_c+'Input spectra'!$Q192))</f>
        <v>1.7268837260444918E-2</v>
      </c>
      <c r="S193">
        <f>S$2*EXP(- S$1 * ($B193*_c+'Input spectra'!$Q192))</f>
        <v>1.7055500075408233E-2</v>
      </c>
      <c r="T193">
        <f>T$2*EXP(- T$1 * ($B193*_c+'Input spectra'!$Q192))</f>
        <v>1.6843653866122198E-2</v>
      </c>
      <c r="U193">
        <f>U$2*EXP(- U$1 * ($B193*_c+'Input spectra'!$Q192))</f>
        <v>1.6633289856614823E-2</v>
      </c>
      <c r="V193">
        <f>V$2*EXP(- V$1 * ($B193*_c+'Input spectra'!$Q192))</f>
        <v>1.6424399318394931E-2</v>
      </c>
      <c r="W193">
        <f>W$2*EXP(- W$1 * ($B193*_c+'Input spectra'!$Q192))</f>
        <v>1.621697357020787E-2</v>
      </c>
      <c r="X193">
        <f>X$2*EXP(- X$1 * ($B193*_c+'Input spectra'!$Q192))</f>
        <v>1.6011003977792426E-2</v>
      </c>
      <c r="Y193">
        <f>Y$2*EXP(- Y$1 * ($B193*_c+'Input spectra'!$Q192))</f>
        <v>1.5806481953638964E-2</v>
      </c>
      <c r="Z193">
        <f>Z$2*EXP(- Z$1 * ($B193*_c+'Input spectra'!$Q192))</f>
        <v>1.5603398956748721E-2</v>
      </c>
      <c r="AA193">
        <f>AA$2*EXP(- AA$1 * ($B193*_c+'Input spectra'!$Q192))</f>
        <v>1.5401746492394385E-2</v>
      </c>
      <c r="AB193">
        <f>AB$2*EXP(- AB$1 * ($B193*_c+'Input spectra'!$Q192))</f>
        <v>1.5201516111881789E-2</v>
      </c>
      <c r="AC193">
        <f>AC$2*EXP(- AC$1 * ($B193*_c+'Input spectra'!$Q192))</f>
        <v>1.5002699412312803E-2</v>
      </c>
      <c r="AD193">
        <f>AD$2*EXP(- AD$1 * ($B193*_c+'Input spectra'!$Q192))</f>
        <v>1.4805288036349465E-2</v>
      </c>
      <c r="AE193">
        <f>AE$2*EXP(- AE$1 * ($B193*_c+'Input spectra'!$Q192))</f>
        <v>1.46092736719792E-2</v>
      </c>
      <c r="AF193">
        <f>AF$2*EXP(- AF$1 * ($B193*_c+'Input spectra'!$Q192))</f>
        <v>1.441464805228128E-2</v>
      </c>
      <c r="AG193">
        <f>AG$2*EXP(- AG$1 * ($B193*_c+'Input spectra'!$Q192))</f>
        <v>1.4221402955194412E-2</v>
      </c>
      <c r="AH193">
        <f>AH$2*EXP(- AH$1 * ($B193*_c+'Input spectra'!$Q192))</f>
        <v>1.4029530203285491E-2</v>
      </c>
      <c r="AI193">
        <f>AI$2*EXP(- AI$1 * ($B193*_c+'Input spectra'!$Q192))</f>
        <v>1.3839021663519505E-2</v>
      </c>
      <c r="AJ193">
        <f>AJ$2*EXP(- AJ$1 * ($B193*_c+'Input spectra'!$Q192))</f>
        <v>1.3649869247030582E-2</v>
      </c>
      <c r="AK193">
        <f>AK$2*EXP(- AK$1 * ($B193*_c+'Input spectra'!$Q192))</f>
        <v>1.3462064908894201E-2</v>
      </c>
      <c r="AL193">
        <f>AL$2*EXP(- AL$1 * ($B193*_c+'Input spectra'!$Q192))</f>
        <v>1.3275600647900504E-2</v>
      </c>
      <c r="AM193">
        <f>AM$2*EXP(- AM$1 * ($B193*_c+'Input spectra'!$Q192))</f>
        <v>1.3090468506328759E-2</v>
      </c>
      <c r="AN193">
        <f>AN$2*EXP(- AN$1 * ($B193*_c+'Input spectra'!$Q192))</f>
        <v>1.2906660569722951E-2</v>
      </c>
      <c r="AO193">
        <f>AO$2*EXP(- AO$1 * ($B193*_c+'Input spectra'!$Q192))</f>
        <v>1.2724168966668479E-2</v>
      </c>
      <c r="AP193">
        <f>AP$2*EXP(- AP$1 * ($B193*_c+'Input spectra'!$Q192))</f>
        <v>1.254298586856996E-2</v>
      </c>
      <c r="AQ193">
        <f>AQ$2*EXP(- AQ$1 * ($B193*_c+'Input spectra'!$Q192))</f>
        <v>1.2363103489430179E-2</v>
      </c>
      <c r="AR193">
        <f>AR$2*EXP(- AR$1 * ($B193*_c+'Input spectra'!$Q192))</f>
        <v>1.2184514085630104E-2</v>
      </c>
      <c r="AS193">
        <f>AS$2*EXP(- AS$1 * ($B193*_c+'Input spectra'!$Q192))</f>
        <v>1.2007209955709986E-2</v>
      </c>
      <c r="AT193">
        <f>AT$2*EXP(- AT$1 * ($B193*_c+'Input spectra'!$Q192))</f>
        <v>1.1831183440151624E-2</v>
      </c>
      <c r="AU193">
        <f>AU$2*EXP(- AU$1 * ($B193*_c+'Input spectra'!$Q192))</f>
        <v>1.1656426921161624E-2</v>
      </c>
      <c r="AV193">
        <f>AV$2*EXP(- AV$1 * ($B193*_c+'Input spectra'!$Q192))</f>
        <v>1.1482932822455811E-2</v>
      </c>
      <c r="AW193">
        <f>AW$2*EXP(- AW$1 * ($B193*_c+'Input spectra'!$Q192))</f>
        <v>1.0210124991084757E-2</v>
      </c>
      <c r="AX193">
        <f>AX$2*EXP(- AX$1 * ($B193*_c+'Input spectra'!$Q192))</f>
        <v>8.7264876810210622E-3</v>
      </c>
      <c r="AY193">
        <f>AY$2*EXP(- AY$1 * ($B193*_c+'Input spectra'!$Q192))</f>
        <v>7.8574740668033178E-3</v>
      </c>
      <c r="AZ193">
        <f>AZ$2*EXP(- AZ$1 * ($B193*_c+'Input spectra'!$Q192))</f>
        <v>7.1994317679157588E-3</v>
      </c>
      <c r="BA193">
        <f>BA$2*EXP(- BA$1 * ($B193*_c+'Input spectra'!$Q192))</f>
        <v>6.6618448980557826E-3</v>
      </c>
      <c r="BB193">
        <f>BB$2*EXP(- BB$1 * ($B193*_c+'Input spectra'!$Q192))</f>
        <v>6.2054930494917218E-3</v>
      </c>
      <c r="BC193">
        <f>BC$2*EXP(- BC$1 * ($B193*_c+'Input spectra'!$Q192))</f>
        <v>5.8088936503824995E-3</v>
      </c>
      <c r="BD193">
        <f>BD$2*EXP(- BD$1 * ($B193*_c+'Input spectra'!$Q192))</f>
        <v>5.4586590746233069E-3</v>
      </c>
      <c r="BE193">
        <f>BE$2*EXP(- BE$1 * ($B193*_c+'Input spectra'!$Q192))</f>
        <v>5.1457276359436312E-3</v>
      </c>
      <c r="BF193">
        <f>BF$2*EXP(- BF$1 * ($B193*_c+'Input spectra'!$Q192))</f>
        <v>4.8636024906643172E-3</v>
      </c>
      <c r="BG193">
        <f>BG$2*EXP(- BG$1 * ($B193*_c+'Input spectra'!$Q192))</f>
        <v>4.6074243597035358E-3</v>
      </c>
      <c r="BH193">
        <f>BH$2*EXP(- BH$1 * ($B193*_c+'Input spectra'!$Q192))</f>
        <v>4.3734392437529499E-3</v>
      </c>
      <c r="BI193">
        <f>BI$2*EXP(- BI$1 * ($B193*_c+'Input spectra'!$Q192))</f>
        <v>4.158672137238072E-3</v>
      </c>
      <c r="BJ193">
        <f>BJ$2*EXP(- BJ$1 * ($B193*_c+'Input spectra'!$Q192))</f>
        <v>3.9607163968679781E-3</v>
      </c>
      <c r="BK193">
        <f>BK$2*EXP(- BK$1 * ($B193*_c+'Input spectra'!$Q192))</f>
        <v>3.7775919575031942E-3</v>
      </c>
      <c r="BL193">
        <f>BL$2*EXP(- BL$1 * ($B193*_c+'Input spectra'!$Q192))</f>
        <v>3.6076465344503186E-3</v>
      </c>
      <c r="BM193">
        <f>BM$2*EXP(- BM$1 * ($B193*_c+'Input spectra'!$Q192))</f>
        <v>3.4494847516485668E-3</v>
      </c>
      <c r="BN193">
        <f>BN$2*EXP(- BN$1 * ($B193*_c+'Input spectra'!$Q192))</f>
        <v>3.3019160305106459E-3</v>
      </c>
      <c r="BO193">
        <f>BO$2*EXP(- BO$1 * ($B193*_c+'Input spectra'!$Q192))</f>
        <v>3.1639154495411749E-3</v>
      </c>
      <c r="BP193">
        <f>BP$2*EXP(- BP$1 * ($B193*_c+'Input spectra'!$Q192))</f>
        <v>3.0345937976962493E-3</v>
      </c>
      <c r="BQ193">
        <f>BQ$2*EXP(- BQ$1 * ($B193*_c+'Input spectra'!$Q192))</f>
        <v>2.9131742876790504E-3</v>
      </c>
      <c r="BR193">
        <f>BR$2*EXP(- BR$1 * ($B193*_c+'Input spectra'!$Q192))</f>
        <v>2.7989741871433773E-3</v>
      </c>
      <c r="BS193">
        <f>BS$2*EXP(- BS$1 * ($B193*_c+'Input spectra'!$Q192))</f>
        <v>2.6913901438279939E-3</v>
      </c>
      <c r="BT193">
        <f>BT$2*EXP(- BT$1 * ($B193*_c+'Input spectra'!$Q192))</f>
        <v>2.5898863278171875E-3</v>
      </c>
      <c r="BU193">
        <f>BU$2*EXP(- BU$1 * ($B193*_c+'Input spectra'!$Q192))</f>
        <v>2.4939847518158152E-3</v>
      </c>
      <c r="BV193">
        <f>BV$2*EXP(- BV$1 * ($B193*_c+'Input spectra'!$Q192))</f>
        <v>2.4032572962286052E-3</v>
      </c>
      <c r="BW193">
        <f>BW$2*EXP(- BW$1 * ($B193*_c+'Input spectra'!$Q192))</f>
        <v>2.3173190836609518E-3</v>
      </c>
      <c r="BX193">
        <f>BX$2*EXP(- BX$1 * ($B193*_c+'Input spectra'!$Q192))</f>
        <v>2.2358229324768533E-3</v>
      </c>
      <c r="BY193">
        <f>BY$2*EXP(- BY$1 * ($B193*_c+'Input spectra'!$Q192))</f>
        <v>2.1584546812870205E-3</v>
      </c>
      <c r="BZ193">
        <f>BZ$2*EXP(- BZ$1 * ($B193*_c+'Input spectra'!$Q192))</f>
        <v>2.0849292224072069E-3</v>
      </c>
      <c r="CA193">
        <f>CA$2*EXP(- CA$1 * ($B193*_c+'Input spectra'!$Q192))</f>
        <v>2.0149871169921041E-3</v>
      </c>
      <c r="CB193">
        <f>CB$2*EXP(- CB$1 * ($B193*_c+'Input spectra'!$Q192))</f>
        <v>1.9483916908726688E-3</v>
      </c>
      <c r="CC193">
        <f>CC$2*EXP(- CC$1 * ($B193*_c+'Input spectra'!$Q192))</f>
        <v>1.8849265303207592E-3</v>
      </c>
      <c r="CD193">
        <f>CD$2*EXP(- CD$1 * ($B193*_c+'Input spectra'!$Q192))</f>
        <v>1.8243933126102353E-3</v>
      </c>
      <c r="CE193">
        <f>CE$2*EXP(- CE$1 * ($B193*_c+'Input spectra'!$Q192))</f>
        <v>1.7666099184724781E-3</v>
      </c>
      <c r="CF193">
        <f>CF$2*EXP(- CF$1 * ($B193*_c+'Input spectra'!$Q192))</f>
        <v>1.7114087831827187E-3</v>
      </c>
      <c r="CG193">
        <f>CG$2*EXP(- CG$1 * ($B193*_c+'Input spectra'!$Q192))</f>
        <v>1.658635450669767E-3</v>
      </c>
      <c r="CH193">
        <f>CH$2*EXP(- CH$1 * ($B193*_c+'Input spectra'!$Q192))</f>
        <v>1.6081473011677193E-3</v>
      </c>
      <c r="CI193">
        <f>CI$2*EXP(- CI$1 * ($B193*_c+'Input spectra'!$Q192))</f>
        <v>1.5598124278635691E-3</v>
      </c>
      <c r="CJ193">
        <f>CJ$2*EXP(- CJ$1 * ($B193*_c+'Input spectra'!$Q192))</f>
        <v>1.5135086419962188E-3</v>
      </c>
      <c r="CK193">
        <f>CK$2*EXP(- CK$1 * ($B193*_c+'Input spectra'!$Q192))</f>
        <v>1.4691225891266108E-3</v>
      </c>
      <c r="CL193">
        <f>CL$2*EXP(- CL$1 * ($B193*_c+'Input spectra'!$Q192))</f>
        <v>1.4265489619765309E-3</v>
      </c>
      <c r="CM193">
        <f>CM$2*EXP(- CM$1 * ($B193*_c+'Input spectra'!$Q192))</f>
        <v>1.3856897974423102E-3</v>
      </c>
      <c r="CN193">
        <f>CN$2*EXP(- CN$1 * ($B193*_c+'Input spectra'!$Q192))</f>
        <v>1.3464538472205429E-3</v>
      </c>
      <c r="CO193">
        <f>CO$2*EXP(- CO$1 * ($B193*_c+'Input spectra'!$Q192))</f>
        <v>1.3087560130080438E-3</v>
      </c>
      <c r="CP193">
        <f>CP$2*EXP(- CP$1 * ($B193*_c+'Input spectra'!$Q192))</f>
        <v>1.2725168385143933E-3</v>
      </c>
      <c r="CQ193">
        <f>CQ$2*EXP(- CQ$1 * ($B193*_c+'Input spectra'!$Q192))</f>
        <v>8.1946991319988829E-4</v>
      </c>
      <c r="CR193">
        <f>CR$2*EXP(- CR$1 * ($B193*_c+'Input spectra'!$Q192))</f>
        <v>5.323732883906725E-4</v>
      </c>
      <c r="CS193">
        <f>CS$2*EXP(- CS$1 * ($B193*_c+'Input spectra'!$Q192))</f>
        <v>3.6876851399003413E-4</v>
      </c>
      <c r="CT193">
        <f>CT$2*EXP(- CT$1 * ($B193*_c+'Input spectra'!$Q192))</f>
        <v>2.565924363881868E-4</v>
      </c>
      <c r="CU193">
        <f>CU$2*EXP(- CU$1 * ($B193*_c+'Input spectra'!$Q192))</f>
        <v>1.7524082713161215E-4</v>
      </c>
      <c r="CV193">
        <f>CV$2*EXP(- CV$1 * ($B193*_c+'Input spectra'!$Q192))</f>
        <v>1.1521944832133018E-4</v>
      </c>
      <c r="CW193">
        <f>CW$2*EXP(- CW$1 * ($B193*_c+'Input spectra'!$Q192))</f>
        <v>7.1171179599958603E-5</v>
      </c>
      <c r="CX193">
        <f>CX$2*EXP(- CX$1 * ($B193*_c+'Input spectra'!$Q192))</f>
        <v>3.9696156593047856E-5</v>
      </c>
      <c r="CY193">
        <f>CY$2*EXP(- CY$1 * ($B193*_c+'Input spectra'!$Q192))</f>
        <v>1.8462248939309915E-5</v>
      </c>
      <c r="CZ193">
        <f>CZ$2*EXP(- CZ$1 * ($B193*_c+'Input spectra'!$Q192))</f>
        <v>5.7785654435449269E-6</v>
      </c>
      <c r="DA193">
        <f>DA$2*EXP(- DA$1 * ($B193*_c+'Input spectra'!$Q192))</f>
        <v>3.6714078328098568E-7</v>
      </c>
      <c r="DB193">
        <f>DB$2*EXP(- DB$1 * ($B193*_c+'Input spectra'!$Q192))</f>
        <v>0</v>
      </c>
      <c r="DC193">
        <f>DC$2*EXP(- DC$1 * ($B193*_c+'Input spectra'!$Q192))</f>
        <v>0</v>
      </c>
      <c r="DD193">
        <f>DD$2*EXP(- DD$1 * ($B193*_c+'Input spectra'!$Q192))</f>
        <v>0</v>
      </c>
      <c r="DE193">
        <f>DE$2*EXP(- DE$1 * ($B193*_c+'Input spectra'!$Q192))</f>
        <v>0</v>
      </c>
      <c r="DF193">
        <f>DF$2*EXP(- DF$1 * ($B193*_c+'Input spectra'!$Q192))</f>
        <v>0</v>
      </c>
      <c r="DG193">
        <f>DG$2*EXP(- DG$1 * ($B193*_c+'Input spectra'!$Q192))</f>
        <v>0</v>
      </c>
      <c r="DH193">
        <f>DH$2*EXP(- DH$1 * ($B193*_c+'Input spectra'!$Q192))</f>
        <v>0</v>
      </c>
      <c r="DI193">
        <f>DI$2*EXP(- DI$1 * ($B193*_c+'Input spectra'!$Q192))</f>
        <v>0</v>
      </c>
      <c r="DJ193">
        <f>DJ$2*EXP(- DJ$1 * ($B193*_c+'Input spectra'!$Q192))</f>
        <v>0</v>
      </c>
      <c r="DK193">
        <f>DK$2*EXP(- DK$1 * ($B193*_c+'Input spectra'!$Q192))</f>
        <v>0</v>
      </c>
      <c r="DL193">
        <f>DL$2*EXP(- DL$1 * ($B193*_c+'Input spectra'!$Q192))</f>
        <v>0</v>
      </c>
      <c r="DM193">
        <f>DM$2*EXP(- DM$1 * ($B193*_c+'Input spectra'!$Q192))</f>
        <v>0</v>
      </c>
      <c r="DN193">
        <f>DN$2*EXP(- DN$1 * ($B193*_c+'Input spectra'!$Q192))</f>
        <v>0</v>
      </c>
      <c r="DO193">
        <f>DO$2*EXP(- DO$1 * ($B193*_c+'Input spectra'!$Q192))</f>
        <v>0</v>
      </c>
      <c r="DP193">
        <f>DP$2*EXP(- DP$1 * ($B193*_c+'Input spectra'!$Q192))</f>
        <v>0</v>
      </c>
      <c r="DQ193">
        <f>DQ$2*EXP(- DQ$1 * ($B193*_c+'Input spectra'!$Q192))</f>
        <v>0</v>
      </c>
      <c r="DR193">
        <f>DR$2*EXP(- DR$1 * ($B193*_c+'Input spectra'!$Q192))</f>
        <v>0</v>
      </c>
      <c r="DS193">
        <f>DS$2*EXP(- DS$1 * ($B193*_c+'Input spectra'!$Q192))</f>
        <v>0</v>
      </c>
      <c r="DT193">
        <f>DT$2*EXP(- DT$1 * ($B193*_c+'Input spectra'!$Q192))</f>
        <v>0</v>
      </c>
      <c r="DU193">
        <f>DU$2*EXP(- DU$1 * ($B193*_c+'Input spectra'!$Q192))</f>
        <v>0</v>
      </c>
      <c r="DV193">
        <f>DV$2*EXP(- DV$1 * ($B193*_c+'Input spectra'!$Q192))</f>
        <v>0</v>
      </c>
      <c r="DW193">
        <f>DW$2*EXP(- DW$1 * ($B193*_c+'Input spectra'!$Q192))</f>
        <v>0</v>
      </c>
      <c r="DX193">
        <f>DX$2*EXP(- DX$1 * ($B193*_c+'Input spectra'!$Q192))</f>
        <v>0</v>
      </c>
      <c r="DY193">
        <f>DY$2*EXP(- DY$1 * ($B193*_c+'Input spectra'!$Q192))</f>
        <v>0</v>
      </c>
      <c r="DZ193">
        <f>DZ$2*EXP(- DZ$1 * ($B193*_c+'Input spectra'!$Q192))</f>
        <v>0</v>
      </c>
      <c r="EA193">
        <f>EA$2*EXP(- EA$1 * ($B193*_c+'Input spectra'!$Q192))</f>
        <v>0</v>
      </c>
      <c r="EB193">
        <f>EB$2*EXP(- EB$1 * ($B193*_c+'Input spectra'!$Q192))</f>
        <v>0</v>
      </c>
      <c r="EC193">
        <f>EC$2*EXP(- EC$1 * ($B193*_c+'Input spectra'!$Q192))</f>
        <v>0</v>
      </c>
      <c r="ED193">
        <f>ED$2*EXP(- ED$1 * ($B193*_c+'Input spectra'!$Q192))</f>
        <v>0</v>
      </c>
      <c r="EE193">
        <f>EE$2*EXP(- EE$1 * ($B193*_c+'Input spectra'!$Q192))</f>
        <v>0</v>
      </c>
      <c r="EF193">
        <f>EF$2*EXP(- EF$1 * ($B193*_c+'Input spectra'!$Q192))</f>
        <v>0</v>
      </c>
      <c r="EG193">
        <f>EG$2*EXP(- EG$1 * ($B193*_c+'Input spectra'!$Q192))</f>
        <v>0</v>
      </c>
      <c r="EH193">
        <f>EH$2*EXP(- EH$1 * ($B193*_c+'Input spectra'!$Q192))</f>
        <v>0</v>
      </c>
      <c r="EI193">
        <f>EI$2*EXP(- EI$1 * ($B193*_c+'Input spectra'!$Q192))</f>
        <v>0</v>
      </c>
      <c r="EJ193">
        <f>EJ$2*EXP(- EJ$1 * ($B193*_c+'Input spectra'!$Q192))</f>
        <v>0</v>
      </c>
      <c r="EK193">
        <f>EK$2*EXP(- EK$1 * ($B193*_c+'Input spectra'!$Q192))</f>
        <v>0</v>
      </c>
      <c r="EL193">
        <f>EL$2*EXP(- EL$1 * ($B193*_c+'Input spectra'!$Q192))</f>
        <v>0</v>
      </c>
      <c r="EM193">
        <f>EM$2*EXP(- EM$1 * ($B193*_c+'Input spectra'!$Q192))</f>
        <v>0</v>
      </c>
      <c r="EN193">
        <f>EN$2*EXP(- EN$1 * ($B193*_c+'Input spectra'!$Q192))</f>
        <v>0</v>
      </c>
      <c r="EO193">
        <f>EO$2*EXP(- EO$1 * ($B193*_c+'Input spectra'!$Q192))</f>
        <v>0</v>
      </c>
      <c r="EP193">
        <f>EP$2*EXP(- EP$1 * ($B193*_c+'Input spectra'!$Q192))</f>
        <v>0</v>
      </c>
      <c r="EQ193">
        <f>EQ$2*EXP(- EQ$1 * ($B193*_c+'Input spectra'!$Q192))</f>
        <v>0</v>
      </c>
      <c r="ER193">
        <f>ER$2*EXP(- ER$1 * ($B193*_c+'Input spectra'!$Q192))</f>
        <v>0</v>
      </c>
      <c r="ES193">
        <f>ES$2*EXP(- ES$1 * ($B193*_c+'Input spectra'!$Q192))</f>
        <v>0</v>
      </c>
      <c r="ET193">
        <f>ET$2*EXP(- ET$1 * ($B193*_c+'Input spectra'!$Q192))</f>
        <v>0</v>
      </c>
      <c r="EU193">
        <f>EU$2*EXP(- EU$1 * ($B193*_c+'Input spectra'!$Q192))</f>
        <v>0</v>
      </c>
      <c r="EV193">
        <f>EV$2*EXP(- EV$1 * ($B193*_c+'Input spectra'!$Q192))</f>
        <v>0</v>
      </c>
      <c r="EW193">
        <f>EW$2*EXP(- EW$1 * ($B193*_c+'Input spectra'!$Q192))</f>
        <v>0</v>
      </c>
      <c r="EY193">
        <f t="shared" si="2"/>
        <v>0.88660353749879273</v>
      </c>
      <c r="FB193">
        <f>(1-EXP(-(B193*_c+'Input spectra'!$Q192)*_t))/2</f>
        <v>1.0443318406799018E-2</v>
      </c>
      <c r="FC193">
        <f>LN(1-FB193)/(-(B193*_c+'Input spectra'!$Q192))</f>
        <v>0.24868078397266299</v>
      </c>
    </row>
    <row r="194" spans="1:159" x14ac:dyDescent="0.25">
      <c r="A194">
        <v>1235</v>
      </c>
      <c r="B194">
        <f>'Input spectra'!B193</f>
        <v>0</v>
      </c>
      <c r="C194">
        <f>C$2*EXP(- C$1 * ($B194*_c+'Input spectra'!$Q193))</f>
        <v>2.0653927966864227E-2</v>
      </c>
      <c r="D194">
        <f>D$2*EXP(- D$1 * ($B194*_c+'Input spectra'!$Q193))</f>
        <v>2.0417247205715888E-2</v>
      </c>
      <c r="E194">
        <f>E$2*EXP(- E$1 * ($B194*_c+'Input spectra'!$Q193))</f>
        <v>2.0182192458069362E-2</v>
      </c>
      <c r="F194">
        <f>F$2*EXP(- F$1 * ($B194*_c+'Input spectra'!$Q193))</f>
        <v>1.9948754231067303E-2</v>
      </c>
      <c r="G194">
        <f>G$2*EXP(- G$1 * ($B194*_c+'Input spectra'!$Q193))</f>
        <v>1.9716923082949034E-2</v>
      </c>
      <c r="H194">
        <f>H$2*EXP(- H$1 * ($B194*_c+'Input spectra'!$Q193))</f>
        <v>1.9486689622788628E-2</v>
      </c>
      <c r="I194">
        <f>I$2*EXP(- I$1 * ($B194*_c+'Input spectra'!$Q193))</f>
        <v>1.9258044510234308E-2</v>
      </c>
      <c r="J194">
        <f>J$2*EXP(- J$1 * ($B194*_c+'Input spectra'!$Q193))</f>
        <v>1.9030978455249054E-2</v>
      </c>
      <c r="K194">
        <f>K$2*EXP(- K$1 * ($B194*_c+'Input spectra'!$Q193))</f>
        <v>1.8805482217852634E-2</v>
      </c>
      <c r="L194">
        <f>L$2*EXP(- L$1 * ($B194*_c+'Input spectra'!$Q193))</f>
        <v>1.8581546607864777E-2</v>
      </c>
      <c r="M194">
        <f>M$2*EXP(- M$1 * ($B194*_c+'Input spectra'!$Q193))</f>
        <v>1.8359162484649728E-2</v>
      </c>
      <c r="N194">
        <f>N$2*EXP(- N$1 * ($B194*_c+'Input spectra'!$Q193))</f>
        <v>1.8138320756861986E-2</v>
      </c>
      <c r="O194">
        <f>O$2*EXP(- O$1 * ($B194*_c+'Input spectra'!$Q193))</f>
        <v>1.7919012382193383E-2</v>
      </c>
      <c r="P194">
        <f>P$2*EXP(- P$1 * ($B194*_c+'Input spectra'!$Q193))</f>
        <v>1.770122836712136E-2</v>
      </c>
      <c r="Q194">
        <f>Q$2*EXP(- Q$1 * ($B194*_c+'Input spectra'!$Q193))</f>
        <v>1.7484959766658509E-2</v>
      </c>
      <c r="R194">
        <f>R$2*EXP(- R$1 * ($B194*_c+'Input spectra'!$Q193))</f>
        <v>1.7270197684103383E-2</v>
      </c>
      <c r="S194">
        <f>S$2*EXP(- S$1 * ($B194*_c+'Input spectra'!$Q193))</f>
        <v>1.705693327079251E-2</v>
      </c>
      <c r="T194">
        <f>T$2*EXP(- T$1 * ($B194*_c+'Input spectra'!$Q193))</f>
        <v>1.6845157725853651E-2</v>
      </c>
      <c r="U194">
        <f>U$2*EXP(- U$1 * ($B194*_c+'Input spectra'!$Q193))</f>
        <v>1.6634862295960302E-2</v>
      </c>
      <c r="V194">
        <f>V$2*EXP(- V$1 * ($B194*_c+'Input spectra'!$Q193))</f>
        <v>1.6426038275087391E-2</v>
      </c>
      <c r="W194">
        <f>W$2*EXP(- W$1 * ($B194*_c+'Input spectra'!$Q193))</f>
        <v>1.6218677004268191E-2</v>
      </c>
      <c r="X194">
        <f>X$2*EXP(- X$1 * ($B194*_c+'Input spectra'!$Q193))</f>
        <v>1.6012769871352462E-2</v>
      </c>
      <c r="Y194">
        <f>Y$2*EXP(- Y$1 * ($B194*_c+'Input spectra'!$Q193))</f>
        <v>1.5808308310765774E-2</v>
      </c>
      <c r="Z194">
        <f>Z$2*EXP(- Z$1 * ($B194*_c+'Input spectra'!$Q193))</f>
        <v>1.560528380327003E-2</v>
      </c>
      <c r="AA194">
        <f>AA$2*EXP(- AA$1 * ($B194*_c+'Input spectra'!$Q193))</f>
        <v>1.5403687875725198E-2</v>
      </c>
      <c r="AB194">
        <f>AB$2*EXP(- AB$1 * ($B194*_c+'Input spectra'!$Q193))</f>
        <v>1.5203512100852199E-2</v>
      </c>
      <c r="AC194">
        <f>AC$2*EXP(- AC$1 * ($B194*_c+'Input spectra'!$Q193))</f>
        <v>1.5004748096996996E-2</v>
      </c>
      <c r="AD194">
        <f>AD$2*EXP(- AD$1 * ($B194*_c+'Input spectra'!$Q193))</f>
        <v>1.4807387527895847E-2</v>
      </c>
      <c r="AE194">
        <f>AE$2*EXP(- AE$1 * ($B194*_c+'Input spectra'!$Q193))</f>
        <v>1.4611422102441735E-2</v>
      </c>
      <c r="AF194">
        <f>AF$2*EXP(- AF$1 * ($B194*_c+'Input spectra'!$Q193))</f>
        <v>1.4416843574451931E-2</v>
      </c>
      <c r="AG194">
        <f>AG$2*EXP(- AG$1 * ($B194*_c+'Input spectra'!$Q193))</f>
        <v>1.4223643742436766E-2</v>
      </c>
      <c r="AH194">
        <f>AH$2*EXP(- AH$1 * ($B194*_c+'Input spectra'!$Q193))</f>
        <v>1.40318144493695E-2</v>
      </c>
      <c r="AI194">
        <f>AI$2*EXP(- AI$1 * ($B194*_c+'Input spectra'!$Q193))</f>
        <v>1.3841347582457369E-2</v>
      </c>
      <c r="AJ194">
        <f>AJ$2*EXP(- AJ$1 * ($B194*_c+'Input spectra'!$Q193))</f>
        <v>1.3652235072913754E-2</v>
      </c>
      <c r="AK194">
        <f>AK$2*EXP(- AK$1 * ($B194*_c+'Input spectra'!$Q193))</f>
        <v>1.3464468895731494E-2</v>
      </c>
      <c r="AL194">
        <f>AL$2*EXP(- AL$1 * ($B194*_c+'Input spectra'!$Q193))</f>
        <v>1.3278041069457342E-2</v>
      </c>
      <c r="AM194">
        <f>AM$2*EXP(- AM$1 * ($B194*_c+'Input spectra'!$Q193))</f>
        <v>1.3092943655967493E-2</v>
      </c>
      <c r="AN194">
        <f>AN$2*EXP(- AN$1 * ($B194*_c+'Input spectra'!$Q193))</f>
        <v>1.2909168760244298E-2</v>
      </c>
      <c r="AO194">
        <f>AO$2*EXP(- AO$1 * ($B194*_c+'Input spectra'!$Q193))</f>
        <v>1.2726708530154038E-2</v>
      </c>
      <c r="AP194">
        <f>AP$2*EXP(- AP$1 * ($B194*_c+'Input spectra'!$Q193))</f>
        <v>1.254555515622582E-2</v>
      </c>
      <c r="AQ194">
        <f>AQ$2*EXP(- AQ$1 * ($B194*_c+'Input spectra'!$Q193))</f>
        <v>1.2365700871431594E-2</v>
      </c>
      <c r="AR194">
        <f>AR$2*EXP(- AR$1 * ($B194*_c+'Input spectra'!$Q193))</f>
        <v>1.2187137950967233E-2</v>
      </c>
      <c r="AS194">
        <f>AS$2*EXP(- AS$1 * ($B194*_c+'Input spectra'!$Q193))</f>
        <v>1.2009858712034714E-2</v>
      </c>
      <c r="AT194">
        <f>AT$2*EXP(- AT$1 * ($B194*_c+'Input spectra'!$Q193))</f>
        <v>1.1833855513625428E-2</v>
      </c>
      <c r="AU194">
        <f>AU$2*EXP(- AU$1 * ($B194*_c+'Input spectra'!$Q193))</f>
        <v>1.1659120756304481E-2</v>
      </c>
      <c r="AV194">
        <f>AV$2*EXP(- AV$1 * ($B194*_c+'Input spectra'!$Q193))</f>
        <v>1.1485646881996164E-2</v>
      </c>
      <c r="AW194">
        <f>AW$2*EXP(- AW$1 * ($B194*_c+'Input spectra'!$Q193))</f>
        <v>1.0212591848590186E-2</v>
      </c>
      <c r="AX194">
        <f>AX$2*EXP(- AX$1 * ($B194*_c+'Input spectra'!$Q193))</f>
        <v>8.7286419188688704E-3</v>
      </c>
      <c r="AY194">
        <f>AY$2*EXP(- AY$1 * ($B194*_c+'Input spectra'!$Q193))</f>
        <v>7.8594550539058325E-3</v>
      </c>
      <c r="AZ194">
        <f>AZ$2*EXP(- AZ$1 * ($B194*_c+'Input spectra'!$Q193))</f>
        <v>7.2012846718133685E-3</v>
      </c>
      <c r="BA194">
        <f>BA$2*EXP(- BA$1 * ($B194*_c+'Input spectra'!$Q193))</f>
        <v>6.6635944395883944E-3</v>
      </c>
      <c r="BB194">
        <f>BB$2*EXP(- BB$1 * ($B194*_c+'Input spectra'!$Q193))</f>
        <v>6.2071553416084262E-3</v>
      </c>
      <c r="BC194">
        <f>BC$2*EXP(- BC$1 * ($B194*_c+'Input spectra'!$Q193))</f>
        <v>5.8104802187280546E-3</v>
      </c>
      <c r="BD194">
        <f>BD$2*EXP(- BD$1 * ($B194*_c+'Input spectra'!$Q193))</f>
        <v>5.4601786596202954E-3</v>
      </c>
      <c r="BE194">
        <f>BE$2*EXP(- BE$1 * ($B194*_c+'Input spectra'!$Q193))</f>
        <v>5.147187138473285E-3</v>
      </c>
      <c r="BF194">
        <f>BF$2*EXP(- BF$1 * ($B194*_c+'Input spectra'!$Q193))</f>
        <v>4.8650075226113398E-3</v>
      </c>
      <c r="BG194">
        <f>BG$2*EXP(- BG$1 * ($B194*_c+'Input spectra'!$Q193))</f>
        <v>4.6087795891175364E-3</v>
      </c>
      <c r="BH194">
        <f>BH$2*EXP(- BH$1 * ($B194*_c+'Input spectra'!$Q193))</f>
        <v>4.3747486236584265E-3</v>
      </c>
      <c r="BI194">
        <f>BI$2*EXP(- BI$1 * ($B194*_c+'Input spectra'!$Q193))</f>
        <v>4.1599390640729402E-3</v>
      </c>
      <c r="BJ194">
        <f>BJ$2*EXP(- BJ$1 * ($B194*_c+'Input spectra'!$Q193))</f>
        <v>3.9619438241079372E-3</v>
      </c>
      <c r="BK194">
        <f>BK$2*EXP(- BK$1 * ($B194*_c+'Input spectra'!$Q193))</f>
        <v>3.7787824795305872E-3</v>
      </c>
      <c r="BL194">
        <f>BL$2*EXP(- BL$1 * ($B194*_c+'Input spectra'!$Q193))</f>
        <v>3.6088024499717711E-3</v>
      </c>
      <c r="BM194">
        <f>BM$2*EXP(- BM$1 * ($B194*_c+'Input spectra'!$Q193))</f>
        <v>3.4506081126417926E-3</v>
      </c>
      <c r="BN194">
        <f>BN$2*EXP(- BN$1 * ($B194*_c+'Input spectra'!$Q193))</f>
        <v>3.3030086806747736E-3</v>
      </c>
      <c r="BO194">
        <f>BO$2*EXP(- BO$1 * ($B194*_c+'Input spectra'!$Q193))</f>
        <v>3.164979054968476E-3</v>
      </c>
      <c r="BP194">
        <f>BP$2*EXP(- BP$1 * ($B194*_c+'Input spectra'!$Q193))</f>
        <v>3.0356298716705307E-3</v>
      </c>
      <c r="BQ194">
        <f>BQ$2*EXP(- BQ$1 * ($B194*_c+'Input spectra'!$Q193))</f>
        <v>2.9141842109656614E-3</v>
      </c>
      <c r="BR194">
        <f>BR$2*EXP(- BR$1 * ($B194*_c+'Input spectra'!$Q193))</f>
        <v>2.7999592247676015E-3</v>
      </c>
      <c r="BS194">
        <f>BS$2*EXP(- BS$1 * ($B194*_c+'Input spectra'!$Q193))</f>
        <v>2.6923514590822734E-3</v>
      </c>
      <c r="BT194">
        <f>BT$2*EXP(- BT$1 * ($B194*_c+'Input spectra'!$Q193))</f>
        <v>2.5908249940556558E-3</v>
      </c>
      <c r="BU194">
        <f>BU$2*EXP(- BU$1 * ($B194*_c+'Input spectra'!$Q193))</f>
        <v>2.4949017624632296E-3</v>
      </c>
      <c r="BV194">
        <f>BV$2*EXP(- BV$1 * ($B194*_c+'Input spectra'!$Q193))</f>
        <v>2.4041535733343813E-3</v>
      </c>
      <c r="BW194">
        <f>BW$2*EXP(- BW$1 * ($B194*_c+'Input spectra'!$Q193))</f>
        <v>2.3181954852572722E-3</v>
      </c>
      <c r="BX194">
        <f>BX$2*EXP(- BX$1 * ($B194*_c+'Input spectra'!$Q193))</f>
        <v>2.2366802589457915E-3</v>
      </c>
      <c r="BY194">
        <f>BY$2*EXP(- BY$1 * ($B194*_c+'Input spectra'!$Q193))</f>
        <v>2.1592936809003934E-3</v>
      </c>
      <c r="BZ194">
        <f>BZ$2*EXP(- BZ$1 * ($B194*_c+'Input spectra'!$Q193))</f>
        <v>2.0857505961710877E-3</v>
      </c>
      <c r="CA194">
        <f>CA$2*EXP(- CA$1 * ($B194*_c+'Input spectra'!$Q193))</f>
        <v>2.0157915229031863E-3</v>
      </c>
      <c r="CB194">
        <f>CB$2*EXP(- CB$1 * ($B194*_c+'Input spectra'!$Q193))</f>
        <v>1.9491797476742171E-3</v>
      </c>
      <c r="CC194">
        <f>CC$2*EXP(- CC$1 * ($B194*_c+'Input spectra'!$Q193))</f>
        <v>1.8856988208304714E-3</v>
      </c>
      <c r="CD194">
        <f>CD$2*EXP(- CD$1 * ($B194*_c+'Input spectra'!$Q193))</f>
        <v>1.8251503866800109E-3</v>
      </c>
      <c r="CE194">
        <f>CE$2*EXP(- CE$1 * ($B194*_c+'Input spectra'!$Q193))</f>
        <v>1.7673522956301742E-3</v>
      </c>
      <c r="CF194">
        <f>CF$2*EXP(- CF$1 * ($B194*_c+'Input spectra'!$Q193))</f>
        <v>1.7121369549979296E-3</v>
      </c>
      <c r="CG194">
        <f>CG$2*EXP(- CG$1 * ($B194*_c+'Input spectra'!$Q193))</f>
        <v>1.6593498828791073E-3</v>
      </c>
      <c r="CH194">
        <f>CH$2*EXP(- CH$1 * ($B194*_c+'Input spectra'!$Q193))</f>
        <v>1.6088484355896941E-3</v>
      </c>
      <c r="CI194">
        <f>CI$2*EXP(- CI$1 * ($B194*_c+'Input spectra'!$Q193))</f>
        <v>1.5605006841286726E-3</v>
      </c>
      <c r="CJ194">
        <f>CJ$2*EXP(- CJ$1 * ($B194*_c+'Input spectra'!$Q193))</f>
        <v>1.5141844191142062E-3</v>
      </c>
      <c r="CK194">
        <f>CK$2*EXP(- CK$1 * ($B194*_c+'Input spectra'!$Q193))</f>
        <v>1.4697862669098051E-3</v>
      </c>
      <c r="CL194">
        <f>CL$2*EXP(- CL$1 * ($B194*_c+'Input spectra'!$Q193))</f>
        <v>1.4272009023354431E-3</v>
      </c>
      <c r="CM194">
        <f>CM$2*EXP(- CM$1 * ($B194*_c+'Input spectra'!$Q193))</f>
        <v>1.3863303455676698E-3</v>
      </c>
      <c r="CN194">
        <f>CN$2*EXP(- CN$1 * ($B194*_c+'Input spectra'!$Q193))</f>
        <v>1.3470833326639977E-3</v>
      </c>
      <c r="CO194">
        <f>CO$2*EXP(- CO$1 * ($B194*_c+'Input spectra'!$Q193))</f>
        <v>1.3093747506722159E-3</v>
      </c>
      <c r="CP194">
        <f>CP$2*EXP(- CP$1 * ($B194*_c+'Input spectra'!$Q193))</f>
        <v>1.2731251295616506E-3</v>
      </c>
      <c r="CQ194">
        <f>CQ$2*EXP(- CQ$1 * ($B194*_c+'Input spectra'!$Q193))</f>
        <v>8.198659435551932E-4</v>
      </c>
      <c r="CR194">
        <f>CR$2*EXP(- CR$1 * ($B194*_c+'Input spectra'!$Q193))</f>
        <v>5.3263336900409911E-4</v>
      </c>
      <c r="CS194">
        <f>CS$2*EXP(- CS$1 * ($B194*_c+'Input spectra'!$Q193))</f>
        <v>3.6895060629896556E-4</v>
      </c>
      <c r="CT194">
        <f>CT$2*EXP(- CT$1 * ($B194*_c+'Input spectra'!$Q193))</f>
        <v>2.5672048607252446E-4</v>
      </c>
      <c r="CU194">
        <f>CU$2*EXP(- CU$1 * ($B194*_c+'Input spectra'!$Q193))</f>
        <v>1.7532919995378601E-4</v>
      </c>
      <c r="CV194">
        <f>CV$2*EXP(- CV$1 * ($B194*_c+'Input spectra'!$Q193))</f>
        <v>1.1527815815678205E-4</v>
      </c>
      <c r="CW194">
        <f>CW$2*EXP(- CW$1 * ($B194*_c+'Input spectra'!$Q193))</f>
        <v>7.1207818693244245E-5</v>
      </c>
      <c r="CX194">
        <f>CX$2*EXP(- CX$1 * ($B194*_c+'Input spectra'!$Q193))</f>
        <v>3.9716800850818194E-5</v>
      </c>
      <c r="CY194">
        <f>CY$2*EXP(- CY$1 * ($B194*_c+'Input spectra'!$Q193))</f>
        <v>1.8471947367656101E-5</v>
      </c>
      <c r="CZ194">
        <f>CZ$2*EXP(- CZ$1 * ($B194*_c+'Input spectra'!$Q193))</f>
        <v>5.7816313528910398E-6</v>
      </c>
      <c r="DA194">
        <f>DA$2*EXP(- DA$1 * ($B194*_c+'Input spectra'!$Q193))</f>
        <v>3.6733750478759437E-7</v>
      </c>
      <c r="DB194">
        <f>DB$2*EXP(- DB$1 * ($B194*_c+'Input spectra'!$Q193))</f>
        <v>0</v>
      </c>
      <c r="DC194">
        <f>DC$2*EXP(- DC$1 * ($B194*_c+'Input spectra'!$Q193))</f>
        <v>0</v>
      </c>
      <c r="DD194">
        <f>DD$2*EXP(- DD$1 * ($B194*_c+'Input spectra'!$Q193))</f>
        <v>0</v>
      </c>
      <c r="DE194">
        <f>DE$2*EXP(- DE$1 * ($B194*_c+'Input spectra'!$Q193))</f>
        <v>0</v>
      </c>
      <c r="DF194">
        <f>DF$2*EXP(- DF$1 * ($B194*_c+'Input spectra'!$Q193))</f>
        <v>0</v>
      </c>
      <c r="DG194">
        <f>DG$2*EXP(- DG$1 * ($B194*_c+'Input spectra'!$Q193))</f>
        <v>0</v>
      </c>
      <c r="DH194">
        <f>DH$2*EXP(- DH$1 * ($B194*_c+'Input spectra'!$Q193))</f>
        <v>0</v>
      </c>
      <c r="DI194">
        <f>DI$2*EXP(- DI$1 * ($B194*_c+'Input spectra'!$Q193))</f>
        <v>0</v>
      </c>
      <c r="DJ194">
        <f>DJ$2*EXP(- DJ$1 * ($B194*_c+'Input spectra'!$Q193))</f>
        <v>0</v>
      </c>
      <c r="DK194">
        <f>DK$2*EXP(- DK$1 * ($B194*_c+'Input spectra'!$Q193))</f>
        <v>0</v>
      </c>
      <c r="DL194">
        <f>DL$2*EXP(- DL$1 * ($B194*_c+'Input spectra'!$Q193))</f>
        <v>0</v>
      </c>
      <c r="DM194">
        <f>DM$2*EXP(- DM$1 * ($B194*_c+'Input spectra'!$Q193))</f>
        <v>0</v>
      </c>
      <c r="DN194">
        <f>DN$2*EXP(- DN$1 * ($B194*_c+'Input spectra'!$Q193))</f>
        <v>0</v>
      </c>
      <c r="DO194">
        <f>DO$2*EXP(- DO$1 * ($B194*_c+'Input spectra'!$Q193))</f>
        <v>0</v>
      </c>
      <c r="DP194">
        <f>DP$2*EXP(- DP$1 * ($B194*_c+'Input spectra'!$Q193))</f>
        <v>0</v>
      </c>
      <c r="DQ194">
        <f>DQ$2*EXP(- DQ$1 * ($B194*_c+'Input spectra'!$Q193))</f>
        <v>0</v>
      </c>
      <c r="DR194">
        <f>DR$2*EXP(- DR$1 * ($B194*_c+'Input spectra'!$Q193))</f>
        <v>0</v>
      </c>
      <c r="DS194">
        <f>DS$2*EXP(- DS$1 * ($B194*_c+'Input spectra'!$Q193))</f>
        <v>0</v>
      </c>
      <c r="DT194">
        <f>DT$2*EXP(- DT$1 * ($B194*_c+'Input spectra'!$Q193))</f>
        <v>0</v>
      </c>
      <c r="DU194">
        <f>DU$2*EXP(- DU$1 * ($B194*_c+'Input spectra'!$Q193))</f>
        <v>0</v>
      </c>
      <c r="DV194">
        <f>DV$2*EXP(- DV$1 * ($B194*_c+'Input spectra'!$Q193))</f>
        <v>0</v>
      </c>
      <c r="DW194">
        <f>DW$2*EXP(- DW$1 * ($B194*_c+'Input spectra'!$Q193))</f>
        <v>0</v>
      </c>
      <c r="DX194">
        <f>DX$2*EXP(- DX$1 * ($B194*_c+'Input spectra'!$Q193))</f>
        <v>0</v>
      </c>
      <c r="DY194">
        <f>DY$2*EXP(- DY$1 * ($B194*_c+'Input spectra'!$Q193))</f>
        <v>0</v>
      </c>
      <c r="DZ194">
        <f>DZ$2*EXP(- DZ$1 * ($B194*_c+'Input spectra'!$Q193))</f>
        <v>0</v>
      </c>
      <c r="EA194">
        <f>EA$2*EXP(- EA$1 * ($B194*_c+'Input spectra'!$Q193))</f>
        <v>0</v>
      </c>
      <c r="EB194">
        <f>EB$2*EXP(- EB$1 * ($B194*_c+'Input spectra'!$Q193))</f>
        <v>0</v>
      </c>
      <c r="EC194">
        <f>EC$2*EXP(- EC$1 * ($B194*_c+'Input spectra'!$Q193))</f>
        <v>0</v>
      </c>
      <c r="ED194">
        <f>ED$2*EXP(- ED$1 * ($B194*_c+'Input spectra'!$Q193))</f>
        <v>0</v>
      </c>
      <c r="EE194">
        <f>EE$2*EXP(- EE$1 * ($B194*_c+'Input spectra'!$Q193))</f>
        <v>0</v>
      </c>
      <c r="EF194">
        <f>EF$2*EXP(- EF$1 * ($B194*_c+'Input spectra'!$Q193))</f>
        <v>0</v>
      </c>
      <c r="EG194">
        <f>EG$2*EXP(- EG$1 * ($B194*_c+'Input spectra'!$Q193))</f>
        <v>0</v>
      </c>
      <c r="EH194">
        <f>EH$2*EXP(- EH$1 * ($B194*_c+'Input spectra'!$Q193))</f>
        <v>0</v>
      </c>
      <c r="EI194">
        <f>EI$2*EXP(- EI$1 * ($B194*_c+'Input spectra'!$Q193))</f>
        <v>0</v>
      </c>
      <c r="EJ194">
        <f>EJ$2*EXP(- EJ$1 * ($B194*_c+'Input spectra'!$Q193))</f>
        <v>0</v>
      </c>
      <c r="EK194">
        <f>EK$2*EXP(- EK$1 * ($B194*_c+'Input spectra'!$Q193))</f>
        <v>0</v>
      </c>
      <c r="EL194">
        <f>EL$2*EXP(- EL$1 * ($B194*_c+'Input spectra'!$Q193))</f>
        <v>0</v>
      </c>
      <c r="EM194">
        <f>EM$2*EXP(- EM$1 * ($B194*_c+'Input spectra'!$Q193))</f>
        <v>0</v>
      </c>
      <c r="EN194">
        <f>EN$2*EXP(- EN$1 * ($B194*_c+'Input spectra'!$Q193))</f>
        <v>0</v>
      </c>
      <c r="EO194">
        <f>EO$2*EXP(- EO$1 * ($B194*_c+'Input spectra'!$Q193))</f>
        <v>0</v>
      </c>
      <c r="EP194">
        <f>EP$2*EXP(- EP$1 * ($B194*_c+'Input spectra'!$Q193))</f>
        <v>0</v>
      </c>
      <c r="EQ194">
        <f>EQ$2*EXP(- EQ$1 * ($B194*_c+'Input spectra'!$Q193))</f>
        <v>0</v>
      </c>
      <c r="ER194">
        <f>ER$2*EXP(- ER$1 * ($B194*_c+'Input spectra'!$Q193))</f>
        <v>0</v>
      </c>
      <c r="ES194">
        <f>ES$2*EXP(- ES$1 * ($B194*_c+'Input spectra'!$Q193))</f>
        <v>0</v>
      </c>
      <c r="ET194">
        <f>ET$2*EXP(- ET$1 * ($B194*_c+'Input spectra'!$Q193))</f>
        <v>0</v>
      </c>
      <c r="EU194">
        <f>EU$2*EXP(- EU$1 * ($B194*_c+'Input spectra'!$Q193))</f>
        <v>0</v>
      </c>
      <c r="EV194">
        <f>EV$2*EXP(- EV$1 * ($B194*_c+'Input spectra'!$Q193))</f>
        <v>0</v>
      </c>
      <c r="EW194">
        <f>EW$2*EXP(- EW$1 * ($B194*_c+'Input spectra'!$Q193))</f>
        <v>0</v>
      </c>
      <c r="EY194">
        <f t="shared" si="2"/>
        <v>0.88673205822439072</v>
      </c>
      <c r="FB194">
        <f>(1-EXP(-(B194*_c+'Input spectra'!$Q193)*_t))/2</f>
        <v>1.0430463130877476E-2</v>
      </c>
      <c r="FC194">
        <f>LN(1-FB194)/(-(B194*_c+'Input spectra'!$Q193))</f>
        <v>0.2486824250482291</v>
      </c>
    </row>
    <row r="195" spans="1:159" x14ac:dyDescent="0.25">
      <c r="A195">
        <v>1240</v>
      </c>
      <c r="B195">
        <f>'Input spectra'!B194</f>
        <v>0</v>
      </c>
      <c r="C195">
        <f>C$2*EXP(- C$1 * ($B195*_c+'Input spectra'!$Q194))</f>
        <v>2.0653927966864227E-2</v>
      </c>
      <c r="D195">
        <f>D$2*EXP(- D$1 * ($B195*_c+'Input spectra'!$Q194))</f>
        <v>2.0417354431947057E-2</v>
      </c>
      <c r="E195">
        <f>E$2*EXP(- E$1 * ($B195*_c+'Input spectra'!$Q194))</f>
        <v>2.0182404442191881E-2</v>
      </c>
      <c r="F195">
        <f>F$2*EXP(- F$1 * ($B195*_c+'Input spectra'!$Q194))</f>
        <v>1.9949068530190715E-2</v>
      </c>
      <c r="G195">
        <f>G$2*EXP(- G$1 * ($B195*_c+'Input spectra'!$Q194))</f>
        <v>1.9717337279434161E-2</v>
      </c>
      <c r="H195">
        <f>H$2*EXP(- H$1 * ($B195*_c+'Input spectra'!$Q194))</f>
        <v>1.9487201324050848E-2</v>
      </c>
      <c r="I195">
        <f>I$2*EXP(- I$1 * ($B195*_c+'Input spectra'!$Q194))</f>
        <v>1.9258651348548105E-2</v>
      </c>
      <c r="J195">
        <f>J$2*EXP(- J$1 * ($B195*_c+'Input spectra'!$Q194))</f>
        <v>1.9031678087553936E-2</v>
      </c>
      <c r="K195">
        <f>K$2*EXP(- K$1 * ($B195*_c+'Input spectra'!$Q194))</f>
        <v>1.8806272325560324E-2</v>
      </c>
      <c r="L195">
        <f>L$2*EXP(- L$1 * ($B195*_c+'Input spectra'!$Q194))</f>
        <v>1.8582424896667723E-2</v>
      </c>
      <c r="M195">
        <f>M$2*EXP(- M$1 * ($B195*_c+'Input spectra'!$Q194))</f>
        <v>1.8360126684330891E-2</v>
      </c>
      <c r="N195">
        <f>N$2*EXP(- N$1 * ($B195*_c+'Input spectra'!$Q194))</f>
        <v>1.813936862110592E-2</v>
      </c>
      <c r="O195">
        <f>O$2*EXP(- O$1 * ($B195*_c+'Input spectra'!$Q194))</f>
        <v>1.7920141688398592E-2</v>
      </c>
      <c r="P195">
        <f>P$2*EXP(- P$1 * ($B195*_c+'Input spectra'!$Q194))</f>
        <v>1.7702436916213919E-2</v>
      </c>
      <c r="Q195">
        <f>Q$2*EXP(- Q$1 * ($B195*_c+'Input spectra'!$Q194))</f>
        <v>1.7486245382906943E-2</v>
      </c>
      <c r="R195">
        <f>R$2*EXP(- R$1 * ($B195*_c+'Input spectra'!$Q194))</f>
        <v>1.7271558214934809E-2</v>
      </c>
      <c r="S195">
        <f>S$2*EXP(- S$1 * ($B195*_c+'Input spectra'!$Q194))</f>
        <v>1.7058366586610016E-2</v>
      </c>
      <c r="T195">
        <f>T$2*EXP(- T$1 * ($B195*_c+'Input spectra'!$Q194))</f>
        <v>1.6846661719854904E-2</v>
      </c>
      <c r="U195">
        <f>U$2*EXP(- U$1 * ($B195*_c+'Input spectra'!$Q194))</f>
        <v>1.6636434883957399E-2</v>
      </c>
      <c r="V195">
        <f>V$2*EXP(- V$1 * ($B195*_c+'Input spectra'!$Q194))</f>
        <v>1.6427677395327935E-2</v>
      </c>
      <c r="W195">
        <f>W$2*EXP(- W$1 * ($B195*_c+'Input spectra'!$Q194))</f>
        <v>1.6220380617257557E-2</v>
      </c>
      <c r="X195">
        <f>X$2*EXP(- X$1 * ($B195*_c+'Input spectra'!$Q194))</f>
        <v>1.6014535959677299E-2</v>
      </c>
      <c r="Y195">
        <f>Y$2*EXP(- Y$1 * ($B195*_c+'Input spectra'!$Q194))</f>
        <v>1.5810134878918695E-2</v>
      </c>
      <c r="Z195">
        <f>Z$2*EXP(- Z$1 * ($B195*_c+'Input spectra'!$Q194))</f>
        <v>1.5607168877475475E-2</v>
      </c>
      <c r="AA195">
        <f>AA$2*EXP(- AA$1 * ($B195*_c+'Input spectra'!$Q194))</f>
        <v>1.5405629503766519E-2</v>
      </c>
      <c r="AB195">
        <f>AB$2*EXP(- AB$1 * ($B195*_c+'Input spectra'!$Q194))</f>
        <v>1.5205508351899889E-2</v>
      </c>
      <c r="AC195">
        <f>AC$2*EXP(- AC$1 * ($B195*_c+'Input spectra'!$Q194))</f>
        <v>1.5006797061438103E-2</v>
      </c>
      <c r="AD195">
        <f>AD$2*EXP(- AD$1 * ($B195*_c+'Input spectra'!$Q194))</f>
        <v>1.4809487317164555E-2</v>
      </c>
      <c r="AE195">
        <f>AE$2*EXP(- AE$1 * ($B195*_c+'Input spectra'!$Q194))</f>
        <v>1.4613570848851081E-2</v>
      </c>
      <c r="AF195">
        <f>AF$2*EXP(- AF$1 * ($B195*_c+'Input spectra'!$Q194))</f>
        <v>1.4419039431026697E-2</v>
      </c>
      <c r="AG195">
        <f>AG$2*EXP(- AG$1 * ($B195*_c+'Input spectra'!$Q194))</f>
        <v>1.4225884882747484E-2</v>
      </c>
      <c r="AH195">
        <f>AH$2*EXP(- AH$1 * ($B195*_c+'Input spectra'!$Q194))</f>
        <v>1.4034099067367616E-2</v>
      </c>
      <c r="AI195">
        <f>AI$2*EXP(- AI$1 * ($B195*_c+'Input spectra'!$Q194))</f>
        <v>1.3843673892311521E-2</v>
      </c>
      <c r="AJ195">
        <f>AJ$2*EXP(- AJ$1 * ($B195*_c+'Input spectra'!$Q194))</f>
        <v>1.365460130884716E-2</v>
      </c>
      <c r="AK195">
        <f>AK$2*EXP(- AK$1 * ($B195*_c+'Input spectra'!$Q194))</f>
        <v>1.346687331186049E-2</v>
      </c>
      <c r="AL195">
        <f>AL$2*EXP(- AL$1 * ($B195*_c+'Input spectra'!$Q194))</f>
        <v>1.328048193963097E-2</v>
      </c>
      <c r="AM195">
        <f>AM$2*EXP(- AM$1 * ($B195*_c+'Input spectra'!$Q194))</f>
        <v>1.3095419273608249E-2</v>
      </c>
      <c r="AN195">
        <f>AN$2*EXP(- AN$1 * ($B195*_c+'Input spectra'!$Q194))</f>
        <v>1.2911677438189922E-2</v>
      </c>
      <c r="AO195">
        <f>AO$2*EXP(- AO$1 * ($B195*_c+'Input spectra'!$Q194))</f>
        <v>1.2729248600500419E-2</v>
      </c>
      <c r="AP195">
        <f>AP$2*EXP(- AP$1 * ($B195*_c+'Input spectra'!$Q194))</f>
        <v>1.2548124970170969E-2</v>
      </c>
      <c r="AQ195">
        <f>AQ$2*EXP(- AQ$1 * ($B195*_c+'Input spectra'!$Q194))</f>
        <v>1.2368298799120688E-2</v>
      </c>
      <c r="AR195">
        <f>AR$2*EXP(- AR$1 * ($B195*_c+'Input spectra'!$Q194))</f>
        <v>1.2189762381338736E-2</v>
      </c>
      <c r="AS195">
        <f>AS$2*EXP(- AS$1 * ($B195*_c+'Input spectra'!$Q194))</f>
        <v>1.2012508052667547E-2</v>
      </c>
      <c r="AT195">
        <f>AT$2*EXP(- AT$1 * ($B195*_c+'Input spectra'!$Q194))</f>
        <v>1.1836528190587182E-2</v>
      </c>
      <c r="AU195">
        <f>AU$2*EXP(- AU$1 * ($B195*_c+'Input spectra'!$Q194))</f>
        <v>1.1661815214000703E-2</v>
      </c>
      <c r="AV195">
        <f>AV$2*EXP(- AV$1 * ($B195*_c+'Input spectra'!$Q194))</f>
        <v>1.1488361583020646E-2</v>
      </c>
      <c r="AW195">
        <f>AW$2*EXP(- AW$1 * ($B195*_c+'Input spectra'!$Q194))</f>
        <v>1.021505930211045E-2</v>
      </c>
      <c r="AX195">
        <f>AX$2*EXP(- AX$1 * ($B195*_c+'Input spectra'!$Q194))</f>
        <v>8.7307966885160522E-3</v>
      </c>
      <c r="AY195">
        <f>AY$2*EXP(- AY$1 * ($B195*_c+'Input spectra'!$Q194))</f>
        <v>7.8614365404449174E-3</v>
      </c>
      <c r="AZ195">
        <f>AZ$2*EXP(- AZ$1 * ($B195*_c+'Input spectra'!$Q194))</f>
        <v>7.2031380525892866E-3</v>
      </c>
      <c r="BA195">
        <f>BA$2*EXP(- BA$1 * ($B195*_c+'Input spectra'!$Q194))</f>
        <v>6.6653444405876585E-3</v>
      </c>
      <c r="BB195">
        <f>BB$2*EXP(- BB$1 * ($B195*_c+'Input spectra'!$Q194))</f>
        <v>6.2088180790104705E-3</v>
      </c>
      <c r="BC195">
        <f>BC$2*EXP(- BC$1 * ($B195*_c+'Input spectra'!$Q194))</f>
        <v>5.8120672204089851E-3</v>
      </c>
      <c r="BD195">
        <f>BD$2*EXP(- BD$1 * ($B195*_c+'Input spectra'!$Q194))</f>
        <v>5.461698667640325E-3</v>
      </c>
      <c r="BE195">
        <f>BE$2*EXP(- BE$1 * ($B195*_c+'Input spectra'!$Q194))</f>
        <v>5.1486470549672574E-3</v>
      </c>
      <c r="BF195">
        <f>BF$2*EXP(- BF$1 * ($B195*_c+'Input spectra'!$Q194))</f>
        <v>4.8664129604539452E-3</v>
      </c>
      <c r="BG195">
        <f>BG$2*EXP(- BG$1 * ($B195*_c+'Input spectra'!$Q194))</f>
        <v>4.6101352171591921E-3</v>
      </c>
      <c r="BH195">
        <f>BH$2*EXP(- BH$1 * ($B195*_c+'Input spectra'!$Q194))</f>
        <v>4.3760583955839228E-3</v>
      </c>
      <c r="BI195">
        <f>BI$2*EXP(- BI$1 * ($B195*_c+'Input spectra'!$Q194))</f>
        <v>4.1612063768732208E-3</v>
      </c>
      <c r="BJ195">
        <f>BJ$2*EXP(- BJ$1 * ($B195*_c+'Input spectra'!$Q194))</f>
        <v>3.9631716317279795E-3</v>
      </c>
      <c r="BK195">
        <f>BK$2*EXP(- BK$1 * ($B195*_c+'Input spectra'!$Q194))</f>
        <v>3.779973376755385E-3</v>
      </c>
      <c r="BL195">
        <f>BL$2*EXP(- BL$1 * ($B195*_c+'Input spectra'!$Q194))</f>
        <v>3.6099587358567505E-3</v>
      </c>
      <c r="BM195">
        <f>BM$2*EXP(- BM$1 * ($B195*_c+'Input spectra'!$Q194))</f>
        <v>3.4517318394693417E-3</v>
      </c>
      <c r="BN195">
        <f>BN$2*EXP(- BN$1 * ($B195*_c+'Input spectra'!$Q194))</f>
        <v>3.3041016924121118E-3</v>
      </c>
      <c r="BO195">
        <f>BO$2*EXP(- BO$1 * ($B195*_c+'Input spectra'!$Q194))</f>
        <v>3.1660430179453148E-3</v>
      </c>
      <c r="BP195">
        <f>BP$2*EXP(- BP$1 * ($B195*_c+'Input spectra'!$Q194))</f>
        <v>3.0366662993821991E-3</v>
      </c>
      <c r="BQ195">
        <f>BQ$2*EXP(- BQ$1 * ($B195*_c+'Input spectra'!$Q194))</f>
        <v>2.9151944843669388E-3</v>
      </c>
      <c r="BR195">
        <f>BR$2*EXP(- BR$1 * ($B195*_c+'Input spectra'!$Q194))</f>
        <v>2.8009446090542299E-3</v>
      </c>
      <c r="BS195">
        <f>BS$2*EXP(- BS$1 * ($B195*_c+'Input spectra'!$Q194))</f>
        <v>2.6933131177007512E-3</v>
      </c>
      <c r="BT195">
        <f>BT$2*EXP(- BT$1 * ($B195*_c+'Input spectra'!$Q194))</f>
        <v>2.5917640004999073E-3</v>
      </c>
      <c r="BU195">
        <f>BU$2*EXP(- BU$1 * ($B195*_c+'Input spectra'!$Q194))</f>
        <v>2.4958191102853315E-3</v>
      </c>
      <c r="BV195">
        <f>BV$2*EXP(- BV$1 * ($B195*_c+'Input spectra'!$Q194))</f>
        <v>2.4050501847001022E-3</v>
      </c>
      <c r="BW195">
        <f>BW$2*EXP(- BW$1 * ($B195*_c+'Input spectra'!$Q194))</f>
        <v>2.3190722183054685E-3</v>
      </c>
      <c r="BX195">
        <f>BX$2*EXP(- BX$1 * ($B195*_c+'Input spectra'!$Q194))</f>
        <v>2.2375379141566275E-3</v>
      </c>
      <c r="BY195">
        <f>BY$2*EXP(- BY$1 * ($B195*_c+'Input spectra'!$Q194))</f>
        <v>2.1601330066361338E-3</v>
      </c>
      <c r="BZ195">
        <f>BZ$2*EXP(- BZ$1 * ($B195*_c+'Input spectra'!$Q194))</f>
        <v>2.0865722935214256E-3</v>
      </c>
      <c r="CA195">
        <f>CA$2*EXP(- CA$1 * ($B195*_c+'Input spectra'!$Q194))</f>
        <v>2.0165962499423115E-3</v>
      </c>
      <c r="CB195">
        <f>CB$2*EXP(- CB$1 * ($B195*_c+'Input spectra'!$Q194))</f>
        <v>1.9499681232173845E-3</v>
      </c>
      <c r="CC195">
        <f>CC$2*EXP(- CC$1 * ($B195*_c+'Input spectra'!$Q194))</f>
        <v>1.8864714277624006E-3</v>
      </c>
      <c r="CD195">
        <f>CD$2*EXP(- CD$1 * ($B195*_c+'Input spectra'!$Q194))</f>
        <v>1.825907774915128E-3</v>
      </c>
      <c r="CE195">
        <f>CE$2*EXP(- CE$1 * ($B195*_c+'Input spectra'!$Q194))</f>
        <v>1.768094984754784E-3</v>
      </c>
      <c r="CF195">
        <f>CF$2*EXP(- CF$1 * ($B195*_c+'Input spectra'!$Q194))</f>
        <v>1.712865436636368E-3</v>
      </c>
      <c r="CG195">
        <f>CG$2*EXP(- CG$1 * ($B195*_c+'Input spectra'!$Q194))</f>
        <v>1.6600646228193488E-3</v>
      </c>
      <c r="CH195">
        <f>CH$2*EXP(- CH$1 * ($B195*_c+'Input spectra'!$Q194))</f>
        <v>1.6095498756985159E-3</v>
      </c>
      <c r="CI195">
        <f>CI$2*EXP(- CI$1 * ($B195*_c+'Input spectra'!$Q194))</f>
        <v>1.561189244082013E-3</v>
      </c>
      <c r="CJ195">
        <f>CJ$2*EXP(- CJ$1 * ($B195*_c+'Input spectra'!$Q194))</f>
        <v>1.5148604979646719E-3</v>
      </c>
      <c r="CK195">
        <f>CK$2*EXP(- CK$1 * ($B195*_c+'Input spectra'!$Q194))</f>
        <v>1.470450244510185E-3</v>
      </c>
      <c r="CL195">
        <f>CL$2*EXP(- CL$1 * ($B195*_c+'Input spectra'!$Q194))</f>
        <v>1.4278531406345194E-3</v>
      </c>
      <c r="CM195">
        <f>CM$2*EXP(- CM$1 * ($B195*_c+'Input spectra'!$Q194))</f>
        <v>1.3869711897924175E-3</v>
      </c>
      <c r="CN195">
        <f>CN$2*EXP(- CN$1 * ($B195*_c+'Input spectra'!$Q194))</f>
        <v>1.3477131124004385E-3</v>
      </c>
      <c r="CO195">
        <f>CO$2*EXP(- CO$1 * ($B195*_c+'Input spectra'!$Q194))</f>
        <v>1.3099937808556147E-3</v>
      </c>
      <c r="CP195">
        <f>CP$2*EXP(- CP$1 * ($B195*_c+'Input spectra'!$Q194))</f>
        <v>1.2737337113854124E-3</v>
      </c>
      <c r="CQ195">
        <f>CQ$2*EXP(- CQ$1 * ($B195*_c+'Input spectra'!$Q194))</f>
        <v>8.2026216530256719E-4</v>
      </c>
      <c r="CR195">
        <f>CR$2*EXP(- CR$1 * ($B195*_c+'Input spectra'!$Q194))</f>
        <v>5.328935766748499E-4</v>
      </c>
      <c r="CS195">
        <f>CS$2*EXP(- CS$1 * ($B195*_c+'Input spectra'!$Q194))</f>
        <v>3.6913278852232219E-4</v>
      </c>
      <c r="CT195">
        <f>CT$2*EXP(- CT$1 * ($B195*_c+'Input spectra'!$Q194))</f>
        <v>2.5684859965867423E-4</v>
      </c>
      <c r="CU195">
        <f>CU$2*EXP(- CU$1 * ($B195*_c+'Input spectra'!$Q194))</f>
        <v>1.7541761734180575E-4</v>
      </c>
      <c r="CV195">
        <f>CV$2*EXP(- CV$1 * ($B195*_c+'Input spectra'!$Q194))</f>
        <v>1.1533689790771111E-4</v>
      </c>
      <c r="CW195">
        <f>CW$2*EXP(- CW$1 * ($B195*_c+'Input spectra'!$Q194))</f>
        <v>7.1244476648422633E-5</v>
      </c>
      <c r="CX195">
        <f>CX$2*EXP(- CX$1 * ($B195*_c+'Input spectra'!$Q194))</f>
        <v>3.9737455844776005E-5</v>
      </c>
      <c r="CY195">
        <f>CY$2*EXP(- CY$1 * ($B195*_c+'Input spectra'!$Q194))</f>
        <v>1.8481650890696475E-5</v>
      </c>
      <c r="CZ195">
        <f>CZ$2*EXP(- CZ$1 * ($B195*_c+'Input spectra'!$Q194))</f>
        <v>5.7846988889038765E-6</v>
      </c>
      <c r="DA195">
        <f>DA$2*EXP(- DA$1 * ($B195*_c+'Input spectra'!$Q194))</f>
        <v>3.6753433170159162E-7</v>
      </c>
      <c r="DB195">
        <f>DB$2*EXP(- DB$1 * ($B195*_c+'Input spectra'!$Q194))</f>
        <v>0</v>
      </c>
      <c r="DC195">
        <f>DC$2*EXP(- DC$1 * ($B195*_c+'Input spectra'!$Q194))</f>
        <v>0</v>
      </c>
      <c r="DD195">
        <f>DD$2*EXP(- DD$1 * ($B195*_c+'Input spectra'!$Q194))</f>
        <v>0</v>
      </c>
      <c r="DE195">
        <f>DE$2*EXP(- DE$1 * ($B195*_c+'Input spectra'!$Q194))</f>
        <v>0</v>
      </c>
      <c r="DF195">
        <f>DF$2*EXP(- DF$1 * ($B195*_c+'Input spectra'!$Q194))</f>
        <v>0</v>
      </c>
      <c r="DG195">
        <f>DG$2*EXP(- DG$1 * ($B195*_c+'Input spectra'!$Q194))</f>
        <v>0</v>
      </c>
      <c r="DH195">
        <f>DH$2*EXP(- DH$1 * ($B195*_c+'Input spectra'!$Q194))</f>
        <v>0</v>
      </c>
      <c r="DI195">
        <f>DI$2*EXP(- DI$1 * ($B195*_c+'Input spectra'!$Q194))</f>
        <v>0</v>
      </c>
      <c r="DJ195">
        <f>DJ$2*EXP(- DJ$1 * ($B195*_c+'Input spectra'!$Q194))</f>
        <v>0</v>
      </c>
      <c r="DK195">
        <f>DK$2*EXP(- DK$1 * ($B195*_c+'Input spectra'!$Q194))</f>
        <v>0</v>
      </c>
      <c r="DL195">
        <f>DL$2*EXP(- DL$1 * ($B195*_c+'Input spectra'!$Q194))</f>
        <v>0</v>
      </c>
      <c r="DM195">
        <f>DM$2*EXP(- DM$1 * ($B195*_c+'Input spectra'!$Q194))</f>
        <v>0</v>
      </c>
      <c r="DN195">
        <f>DN$2*EXP(- DN$1 * ($B195*_c+'Input spectra'!$Q194))</f>
        <v>0</v>
      </c>
      <c r="DO195">
        <f>DO$2*EXP(- DO$1 * ($B195*_c+'Input spectra'!$Q194))</f>
        <v>0</v>
      </c>
      <c r="DP195">
        <f>DP$2*EXP(- DP$1 * ($B195*_c+'Input spectra'!$Q194))</f>
        <v>0</v>
      </c>
      <c r="DQ195">
        <f>DQ$2*EXP(- DQ$1 * ($B195*_c+'Input spectra'!$Q194))</f>
        <v>0</v>
      </c>
      <c r="DR195">
        <f>DR$2*EXP(- DR$1 * ($B195*_c+'Input spectra'!$Q194))</f>
        <v>0</v>
      </c>
      <c r="DS195">
        <f>DS$2*EXP(- DS$1 * ($B195*_c+'Input spectra'!$Q194))</f>
        <v>0</v>
      </c>
      <c r="DT195">
        <f>DT$2*EXP(- DT$1 * ($B195*_c+'Input spectra'!$Q194))</f>
        <v>0</v>
      </c>
      <c r="DU195">
        <f>DU$2*EXP(- DU$1 * ($B195*_c+'Input spectra'!$Q194))</f>
        <v>0</v>
      </c>
      <c r="DV195">
        <f>DV$2*EXP(- DV$1 * ($B195*_c+'Input spectra'!$Q194))</f>
        <v>0</v>
      </c>
      <c r="DW195">
        <f>DW$2*EXP(- DW$1 * ($B195*_c+'Input spectra'!$Q194))</f>
        <v>0</v>
      </c>
      <c r="DX195">
        <f>DX$2*EXP(- DX$1 * ($B195*_c+'Input spectra'!$Q194))</f>
        <v>0</v>
      </c>
      <c r="DY195">
        <f>DY$2*EXP(- DY$1 * ($B195*_c+'Input spectra'!$Q194))</f>
        <v>0</v>
      </c>
      <c r="DZ195">
        <f>DZ$2*EXP(- DZ$1 * ($B195*_c+'Input spectra'!$Q194))</f>
        <v>0</v>
      </c>
      <c r="EA195">
        <f>EA$2*EXP(- EA$1 * ($B195*_c+'Input spectra'!$Q194))</f>
        <v>0</v>
      </c>
      <c r="EB195">
        <f>EB$2*EXP(- EB$1 * ($B195*_c+'Input spectra'!$Q194))</f>
        <v>0</v>
      </c>
      <c r="EC195">
        <f>EC$2*EXP(- EC$1 * ($B195*_c+'Input spectra'!$Q194))</f>
        <v>0</v>
      </c>
      <c r="ED195">
        <f>ED$2*EXP(- ED$1 * ($B195*_c+'Input spectra'!$Q194))</f>
        <v>0</v>
      </c>
      <c r="EE195">
        <f>EE$2*EXP(- EE$1 * ($B195*_c+'Input spectra'!$Q194))</f>
        <v>0</v>
      </c>
      <c r="EF195">
        <f>EF$2*EXP(- EF$1 * ($B195*_c+'Input spectra'!$Q194))</f>
        <v>0</v>
      </c>
      <c r="EG195">
        <f>EG$2*EXP(- EG$1 * ($B195*_c+'Input spectra'!$Q194))</f>
        <v>0</v>
      </c>
      <c r="EH195">
        <f>EH$2*EXP(- EH$1 * ($B195*_c+'Input spectra'!$Q194))</f>
        <v>0</v>
      </c>
      <c r="EI195">
        <f>EI$2*EXP(- EI$1 * ($B195*_c+'Input spectra'!$Q194))</f>
        <v>0</v>
      </c>
      <c r="EJ195">
        <f>EJ$2*EXP(- EJ$1 * ($B195*_c+'Input spectra'!$Q194))</f>
        <v>0</v>
      </c>
      <c r="EK195">
        <f>EK$2*EXP(- EK$1 * ($B195*_c+'Input spectra'!$Q194))</f>
        <v>0</v>
      </c>
      <c r="EL195">
        <f>EL$2*EXP(- EL$1 * ($B195*_c+'Input spectra'!$Q194))</f>
        <v>0</v>
      </c>
      <c r="EM195">
        <f>EM$2*EXP(- EM$1 * ($B195*_c+'Input spectra'!$Q194))</f>
        <v>0</v>
      </c>
      <c r="EN195">
        <f>EN$2*EXP(- EN$1 * ($B195*_c+'Input spectra'!$Q194))</f>
        <v>0</v>
      </c>
      <c r="EO195">
        <f>EO$2*EXP(- EO$1 * ($B195*_c+'Input spectra'!$Q194))</f>
        <v>0</v>
      </c>
      <c r="EP195">
        <f>EP$2*EXP(- EP$1 * ($B195*_c+'Input spectra'!$Q194))</f>
        <v>0</v>
      </c>
      <c r="EQ195">
        <f>EQ$2*EXP(- EQ$1 * ($B195*_c+'Input spectra'!$Q194))</f>
        <v>0</v>
      </c>
      <c r="ER195">
        <f>ER$2*EXP(- ER$1 * ($B195*_c+'Input spectra'!$Q194))</f>
        <v>0</v>
      </c>
      <c r="ES195">
        <f>ES$2*EXP(- ES$1 * ($B195*_c+'Input spectra'!$Q194))</f>
        <v>0</v>
      </c>
      <c r="ET195">
        <f>ET$2*EXP(- ET$1 * ($B195*_c+'Input spectra'!$Q194))</f>
        <v>0</v>
      </c>
      <c r="EU195">
        <f>EU$2*EXP(- EU$1 * ($B195*_c+'Input spectra'!$Q194))</f>
        <v>0</v>
      </c>
      <c r="EV195">
        <f>EV$2*EXP(- EV$1 * ($B195*_c+'Input spectra'!$Q194))</f>
        <v>0</v>
      </c>
      <c r="EW195">
        <f>EW$2*EXP(- EW$1 * ($B195*_c+'Input spectra'!$Q194))</f>
        <v>0</v>
      </c>
      <c r="EY195">
        <f t="shared" si="2"/>
        <v>0.88686060788860199</v>
      </c>
      <c r="FB195">
        <f>(1-EXP(-(B195*_c+'Input spectra'!$Q194)*_t))/2</f>
        <v>1.0417607517389016E-2</v>
      </c>
      <c r="FC195">
        <f>LN(1-FB195)/(-(B195*_c+'Input spectra'!$Q194))</f>
        <v>0.24868406612401989</v>
      </c>
    </row>
    <row r="196" spans="1:159" x14ac:dyDescent="0.25">
      <c r="A196">
        <v>1245</v>
      </c>
      <c r="B196">
        <f>'Input spectra'!B195</f>
        <v>0</v>
      </c>
      <c r="C196">
        <f>C$2*EXP(- C$1 * ($B196*_c+'Input spectra'!$Q195))</f>
        <v>2.0653927966864227E-2</v>
      </c>
      <c r="D196">
        <f>D$2*EXP(- D$1 * ($B196*_c+'Input spectra'!$Q195))</f>
        <v>2.0417461658741351E-2</v>
      </c>
      <c r="E196">
        <f>E$2*EXP(- E$1 * ($B196*_c+'Input spectra'!$Q195))</f>
        <v>2.0182616428540981E-2</v>
      </c>
      <c r="F196">
        <f>F$2*EXP(- F$1 * ($B196*_c+'Input spectra'!$Q195))</f>
        <v>1.9949382834266009E-2</v>
      </c>
      <c r="G196">
        <f>G$2*EXP(- G$1 * ($B196*_c+'Input spectra'!$Q195))</f>
        <v>1.9717751484620381E-2</v>
      </c>
      <c r="H196">
        <f>H$2*EXP(- H$1 * ($B196*_c+'Input spectra'!$Q195))</f>
        <v>1.9487713038749837E-2</v>
      </c>
      <c r="I196">
        <f>I$2*EXP(- I$1 * ($B196*_c+'Input spectra'!$Q195))</f>
        <v>1.9259258205983922E-2</v>
      </c>
      <c r="J196">
        <f>J$2*EXP(- J$1 * ($B196*_c+'Input spectra'!$Q195))</f>
        <v>1.9032377745579272E-2</v>
      </c>
      <c r="K196">
        <f>K$2*EXP(- K$1 * ($B196*_c+'Input spectra'!$Q195))</f>
        <v>1.8807062466464197E-2</v>
      </c>
      <c r="L196">
        <f>L$2*EXP(- L$1 * ($B196*_c+'Input spectra'!$Q195))</f>
        <v>1.8583303226984503E-2</v>
      </c>
      <c r="M196">
        <f>M$2*EXP(- M$1 * ($B196*_c+'Input spectra'!$Q195))</f>
        <v>1.8361090934650583E-2</v>
      </c>
      <c r="N196">
        <f>N$2*EXP(- N$1 * ($B196*_c+'Input spectra'!$Q195))</f>
        <v>1.8140416545885749E-2</v>
      </c>
      <c r="O196">
        <f>O$2*EXP(- O$1 * ($B196*_c+'Input spectra'!$Q195))</f>
        <v>1.7921271065775832E-2</v>
      </c>
      <c r="P196">
        <f>P$2*EXP(- P$1 * ($B196*_c+'Input spectra'!$Q195))</f>
        <v>1.7703645547820009E-2</v>
      </c>
      <c r="Q196">
        <f>Q$2*EXP(- Q$1 * ($B196*_c+'Input spectra'!$Q195))</f>
        <v>1.7487531093682857E-2</v>
      </c>
      <c r="R196">
        <f>R$2*EXP(- R$1 * ($B196*_c+'Input spectra'!$Q195))</f>
        <v>1.7272918852947652E-2</v>
      </c>
      <c r="S196">
        <f>S$2*EXP(- S$1 * ($B196*_c+'Input spectra'!$Q195))</f>
        <v>1.7059800022870872E-2</v>
      </c>
      <c r="T196">
        <f>T$2*EXP(- T$1 * ($B196*_c+'Input spectra'!$Q195))</f>
        <v>1.6848165848137947E-2</v>
      </c>
      <c r="U196">
        <f>U$2*EXP(- U$1 * ($B196*_c+'Input spectra'!$Q195))</f>
        <v>1.6638007620620173E-2</v>
      </c>
      <c r="V196">
        <f>V$2*EXP(- V$1 * ($B196*_c+'Input spectra'!$Q195))</f>
        <v>1.6429316679132878E-2</v>
      </c>
      <c r="W196">
        <f>W$2*EXP(- W$1 * ($B196*_c+'Input spectra'!$Q195))</f>
        <v>1.6222084409194763E-2</v>
      </c>
      <c r="X196">
        <f>X$2*EXP(- X$1 * ($B196*_c+'Input spectra'!$Q195))</f>
        <v>1.6016302242788424E-2</v>
      </c>
      <c r="Y196">
        <f>Y$2*EXP(- Y$1 * ($B196*_c+'Input spectra'!$Q195))</f>
        <v>1.5811961658122105E-2</v>
      </c>
      <c r="Z196">
        <f>Z$2*EXP(- Z$1 * ($B196*_c+'Input spectra'!$Q195))</f>
        <v>1.5609054179392561E-2</v>
      </c>
      <c r="AA196">
        <f>AA$2*EXP(- AA$1 * ($B196*_c+'Input spectra'!$Q195))</f>
        <v>1.5407571376549193E-2</v>
      </c>
      <c r="AB196">
        <f>AB$2*EXP(- AB$1 * ($B196*_c+'Input spectra'!$Q195))</f>
        <v>1.5207504865059267E-2</v>
      </c>
      <c r="AC196">
        <f>AC$2*EXP(- AC$1 * ($B196*_c+'Input spectra'!$Q195))</f>
        <v>1.5008846305674332E-2</v>
      </c>
      <c r="AD196">
        <f>AD$2*EXP(- AD$1 * ($B196*_c+'Input spectra'!$Q195))</f>
        <v>1.4811587404197805E-2</v>
      </c>
      <c r="AE196">
        <f>AE$2*EXP(- AE$1 * ($B196*_c+'Input spectra'!$Q195))</f>
        <v>1.4615719911253704E-2</v>
      </c>
      <c r="AF196">
        <f>AF$2*EXP(- AF$1 * ($B196*_c+'Input spectra'!$Q195))</f>
        <v>1.4421235622056508E-2</v>
      </c>
      <c r="AG196">
        <f>AG$2*EXP(- AG$1 * ($B196*_c+'Input spectra'!$Q195))</f>
        <v>1.4228126376182195E-2</v>
      </c>
      <c r="AH196">
        <f>AH$2*EXP(- AH$1 * ($B196*_c+'Input spectra'!$Q195))</f>
        <v>1.4036384057340392E-2</v>
      </c>
      <c r="AI196">
        <f>AI$2*EXP(- AI$1 * ($B196*_c+'Input spectra'!$Q195))</f>
        <v>1.3846000593147653E-2</v>
      </c>
      <c r="AJ196">
        <f>AJ$2*EXP(- AJ$1 * ($B196*_c+'Input spectra'!$Q195))</f>
        <v>1.3656967954901875E-2</v>
      </c>
      <c r="AK196">
        <f>AK$2*EXP(- AK$1 * ($B196*_c+'Input spectra'!$Q195))</f>
        <v>1.3469278157357841E-2</v>
      </c>
      <c r="AL196">
        <f>AL$2*EXP(- AL$1 * ($B196*_c+'Input spectra'!$Q195))</f>
        <v>1.3282923258503861E-2</v>
      </c>
      <c r="AM196">
        <f>AM$2*EXP(- AM$1 * ($B196*_c+'Input spectra'!$Q195))</f>
        <v>1.3097895359339516E-2</v>
      </c>
      <c r="AN196">
        <f>AN$2*EXP(- AN$1 * ($B196*_c+'Input spectra'!$Q195))</f>
        <v>1.2914186603654544E-2</v>
      </c>
      <c r="AO196">
        <f>AO$2*EXP(- AO$1 * ($B196*_c+'Input spectra'!$Q195))</f>
        <v>1.2731789177808778E-2</v>
      </c>
      <c r="AP196">
        <f>AP$2*EXP(- AP$1 * ($B196*_c+'Input spectra'!$Q195))</f>
        <v>1.2550695310513203E-2</v>
      </c>
      <c r="AQ196">
        <f>AQ$2*EXP(- AQ$1 * ($B196*_c+'Input spectra'!$Q195))</f>
        <v>1.2370897272612105E-2</v>
      </c>
      <c r="AR196">
        <f>AR$2*EXP(- AR$1 * ($B196*_c+'Input spectra'!$Q195))</f>
        <v>1.2192387376866292E-2</v>
      </c>
      <c r="AS196">
        <f>AS$2*EXP(- AS$1 * ($B196*_c+'Input spectra'!$Q195))</f>
        <v>1.2015157977737379E-2</v>
      </c>
      <c r="AT196">
        <f>AT$2*EXP(- AT$1 * ($B196*_c+'Input spectra'!$Q195))</f>
        <v>1.1839201471173186E-2</v>
      </c>
      <c r="AU196">
        <f>AU$2*EXP(- AU$1 * ($B196*_c+'Input spectra'!$Q195))</f>
        <v>1.166451029439416E-2</v>
      </c>
      <c r="AV196">
        <f>AV$2*EXP(- AV$1 * ($B196*_c+'Input spectra'!$Q195))</f>
        <v>1.149107692568088E-2</v>
      </c>
      <c r="AW196">
        <f>AW$2*EXP(- AW$1 * ($B196*_c+'Input spectra'!$Q195))</f>
        <v>1.0217527351789549E-2</v>
      </c>
      <c r="AX196">
        <f>AX$2*EXP(- AX$1 * ($B196*_c+'Input spectra'!$Q195))</f>
        <v>8.7329519900938915E-3</v>
      </c>
      <c r="AY196">
        <f>AY$2*EXP(- AY$1 * ($B196*_c+'Input spectra'!$Q195))</f>
        <v>7.8634185265464892E-3</v>
      </c>
      <c r="AZ196">
        <f>AZ$2*EXP(- AZ$1 * ($B196*_c+'Input spectra'!$Q195))</f>
        <v>7.2049919103662485E-3</v>
      </c>
      <c r="BA196">
        <f>BA$2*EXP(- BA$1 * ($B196*_c+'Input spectra'!$Q195))</f>
        <v>6.6670949011742413E-3</v>
      </c>
      <c r="BB196">
        <f>BB$2*EXP(- BB$1 * ($B196*_c+'Input spectra'!$Q195))</f>
        <v>6.2104812618171351E-3</v>
      </c>
      <c r="BC196">
        <f>BC$2*EXP(- BC$1 * ($B196*_c+'Input spectra'!$Q195))</f>
        <v>5.8136546555436477E-3</v>
      </c>
      <c r="BD196">
        <f>BD$2*EXP(- BD$1 * ($B196*_c+'Input spectra'!$Q195))</f>
        <v>5.4632190988011574E-3</v>
      </c>
      <c r="BE196">
        <f>BE$2*EXP(- BE$1 * ($B196*_c+'Input spectra'!$Q195))</f>
        <v>5.1501073855429623E-3</v>
      </c>
      <c r="BF196">
        <f>BF$2*EXP(- BF$1 * ($B196*_c+'Input spectra'!$Q195))</f>
        <v>4.8678188043093937E-3</v>
      </c>
      <c r="BG196">
        <f>BG$2*EXP(- BG$1 * ($B196*_c+'Input spectra'!$Q195))</f>
        <v>4.6114912439457539E-3</v>
      </c>
      <c r="BH196">
        <f>BH$2*EXP(- BH$1 * ($B196*_c+'Input spectra'!$Q195))</f>
        <v>4.3773685596468076E-3</v>
      </c>
      <c r="BI196">
        <f>BI$2*EXP(- BI$1 * ($B196*_c+'Input spectra'!$Q195))</f>
        <v>4.1624740757564959E-3</v>
      </c>
      <c r="BJ196">
        <f>BJ$2*EXP(- BJ$1 * ($B196*_c+'Input spectra'!$Q195))</f>
        <v>3.964399819845984E-3</v>
      </c>
      <c r="BK196">
        <f>BK$2*EXP(- BK$1 * ($B196*_c+'Input spectra'!$Q195))</f>
        <v>3.781164649295832E-3</v>
      </c>
      <c r="BL196">
        <f>BL$2*EXP(- BL$1 * ($B196*_c+'Input spectra'!$Q195))</f>
        <v>3.6111153922239237E-3</v>
      </c>
      <c r="BM196">
        <f>BM$2*EXP(- BM$1 * ($B196*_c+'Input spectra'!$Q195))</f>
        <v>3.4528559322503523E-3</v>
      </c>
      <c r="BN196">
        <f>BN$2*EXP(- BN$1 * ($B196*_c+'Input spectra'!$Q195))</f>
        <v>3.3051950658423111E-3</v>
      </c>
      <c r="BO196">
        <f>BO$2*EXP(- BO$1 * ($B196*_c+'Input spectra'!$Q195))</f>
        <v>3.1671073385918869E-3</v>
      </c>
      <c r="BP196">
        <f>BP$2*EXP(- BP$1 * ($B196*_c+'Input spectra'!$Q195))</f>
        <v>3.0377030809520277E-3</v>
      </c>
      <c r="BQ196">
        <f>BQ$2*EXP(- BQ$1 * ($B196*_c+'Input spectra'!$Q195))</f>
        <v>2.9162051080042582E-3</v>
      </c>
      <c r="BR196">
        <f>BR$2*EXP(- BR$1 * ($B196*_c+'Input spectra'!$Q195))</f>
        <v>2.8019303401252628E-3</v>
      </c>
      <c r="BS196">
        <f>BS$2*EXP(- BS$1 * ($B196*_c+'Input spectra'!$Q195))</f>
        <v>2.6942751198060703E-3</v>
      </c>
      <c r="BT196">
        <f>BT$2*EXP(- BT$1 * ($B196*_c+'Input spectra'!$Q195))</f>
        <v>2.5927033472732449E-3</v>
      </c>
      <c r="BU196">
        <f>BU$2*EXP(- BU$1 * ($B196*_c+'Input spectra'!$Q195))</f>
        <v>2.496736795406095E-3</v>
      </c>
      <c r="BV196">
        <f>BV$2*EXP(- BV$1 * ($B196*_c+'Input spectra'!$Q195))</f>
        <v>2.4059471304504272E-3</v>
      </c>
      <c r="BW196">
        <f>BW$2*EXP(- BW$1 * ($B196*_c+'Input spectra'!$Q195))</f>
        <v>2.3199492829308948E-3</v>
      </c>
      <c r="BX196">
        <f>BX$2*EXP(- BX$1 * ($B196*_c+'Input spectra'!$Q195))</f>
        <v>2.2383958982354177E-3</v>
      </c>
      <c r="BY196">
        <f>BY$2*EXP(- BY$1 * ($B196*_c+'Input spectra'!$Q195))</f>
        <v>2.1609726586210073E-3</v>
      </c>
      <c r="BZ196">
        <f>BZ$2*EXP(- BZ$1 * ($B196*_c+'Input spectra'!$Q195))</f>
        <v>2.0873943145856997E-3</v>
      </c>
      <c r="CA196">
        <f>CA$2*EXP(- CA$1 * ($B196*_c+'Input spectra'!$Q195))</f>
        <v>2.0174012982376774E-3</v>
      </c>
      <c r="CB196">
        <f>CB$2*EXP(- CB$1 * ($B196*_c+'Input spectra'!$Q195))</f>
        <v>1.950756817631091E-3</v>
      </c>
      <c r="CC196">
        <f>CC$2*EXP(- CC$1 * ($B196*_c+'Input spectra'!$Q195))</f>
        <v>1.8872443512461909E-3</v>
      </c>
      <c r="CD196">
        <f>CD$2*EXP(- CD$1 * ($B196*_c+'Input spectra'!$Q195))</f>
        <v>1.8266654774459559E-3</v>
      </c>
      <c r="CE196">
        <f>CE$2*EXP(- CE$1 * ($B196*_c+'Input spectra'!$Q195))</f>
        <v>1.7688379859774046E-3</v>
      </c>
      <c r="CF196">
        <f>CF$2*EXP(- CF$1 * ($B196*_c+'Input spectra'!$Q195))</f>
        <v>1.7135942282298572E-3</v>
      </c>
      <c r="CG196">
        <f>CG$2*EXP(- CG$1 * ($B196*_c+'Input spectra'!$Q195))</f>
        <v>1.6607796706230417E-3</v>
      </c>
      <c r="CH196">
        <f>CH$2*EXP(- CH$1 * ($B196*_c+'Input spectra'!$Q195))</f>
        <v>1.6102516216274603E-3</v>
      </c>
      <c r="CI196">
        <f>CI$2*EXP(- CI$1 * ($B196*_c+'Input spectra'!$Q195))</f>
        <v>1.5618781078575912E-3</v>
      </c>
      <c r="CJ196">
        <f>CJ$2*EXP(- CJ$1 * ($B196*_c+'Input spectra'!$Q195))</f>
        <v>1.5155368786823379E-3</v>
      </c>
      <c r="CK196">
        <f>CK$2*EXP(- CK$1 * ($B196*_c+'Input spectra'!$Q195))</f>
        <v>1.4711145220631932E-3</v>
      </c>
      <c r="CL196">
        <f>CL$2*EXP(- CL$1 * ($B196*_c+'Input spectra'!$Q195))</f>
        <v>1.4285056770099195E-3</v>
      </c>
      <c r="CM196">
        <f>CM$2*EXP(- CM$1 * ($B196*_c+'Input spectra'!$Q195))</f>
        <v>1.387612330253428E-3</v>
      </c>
      <c r="CN196">
        <f>CN$2*EXP(- CN$1 * ($B196*_c+'Input spectra'!$Q195))</f>
        <v>1.3483431865674515E-3</v>
      </c>
      <c r="CO196">
        <f>CO$2*EXP(- CO$1 * ($B196*_c+'Input spectra'!$Q195))</f>
        <v>1.310613103696534E-3</v>
      </c>
      <c r="CP196">
        <f>CP$2*EXP(- CP$1 * ($B196*_c+'Input spectra'!$Q195))</f>
        <v>1.2743425841246763E-3</v>
      </c>
      <c r="CQ196">
        <f>CQ$2*EXP(- CQ$1 * ($B196*_c+'Input spectra'!$Q195))</f>
        <v>8.2065857853450539E-4</v>
      </c>
      <c r="CR196">
        <f>CR$2*EXP(- CR$1 * ($B196*_c+'Input spectra'!$Q195))</f>
        <v>5.3315391146499622E-4</v>
      </c>
      <c r="CS196">
        <f>CS$2*EXP(- CS$1 * ($B196*_c+'Input spectra'!$Q195))</f>
        <v>3.693150607045024E-4</v>
      </c>
      <c r="CT196">
        <f>CT$2*EXP(- CT$1 * ($B196*_c+'Input spectra'!$Q195))</f>
        <v>2.569767771785256E-4</v>
      </c>
      <c r="CU196">
        <f>CU$2*EXP(- CU$1 * ($B196*_c+'Input spectra'!$Q195))</f>
        <v>1.7550607931814566E-4</v>
      </c>
      <c r="CV196">
        <f>CV$2*EXP(- CV$1 * ($B196*_c+'Input spectra'!$Q195))</f>
        <v>1.1539566758936075E-4</v>
      </c>
      <c r="CW196">
        <f>CW$2*EXP(- CW$1 * ($B196*_c+'Input spectra'!$Q195))</f>
        <v>7.1281153475203924E-5</v>
      </c>
      <c r="CX196">
        <f>CX$2*EXP(- CX$1 * ($B196*_c+'Input spectra'!$Q195))</f>
        <v>3.9758121580504712E-5</v>
      </c>
      <c r="CY196">
        <f>CY$2*EXP(- CY$1 * ($B196*_c+'Input spectra'!$Q195))</f>
        <v>1.8491359511107339E-5</v>
      </c>
      <c r="CZ196">
        <f>CZ$2*EXP(- CZ$1 * ($B196*_c+'Input spectra'!$Q195))</f>
        <v>5.787768052446491E-6</v>
      </c>
      <c r="DA196">
        <f>DA$2*EXP(- DA$1 * ($B196*_c+'Input spectra'!$Q195))</f>
        <v>3.6773126407945662E-7</v>
      </c>
      <c r="DB196">
        <f>DB$2*EXP(- DB$1 * ($B196*_c+'Input spectra'!$Q195))</f>
        <v>0</v>
      </c>
      <c r="DC196">
        <f>DC$2*EXP(- DC$1 * ($B196*_c+'Input spectra'!$Q195))</f>
        <v>0</v>
      </c>
      <c r="DD196">
        <f>DD$2*EXP(- DD$1 * ($B196*_c+'Input spectra'!$Q195))</f>
        <v>0</v>
      </c>
      <c r="DE196">
        <f>DE$2*EXP(- DE$1 * ($B196*_c+'Input spectra'!$Q195))</f>
        <v>0</v>
      </c>
      <c r="DF196">
        <f>DF$2*EXP(- DF$1 * ($B196*_c+'Input spectra'!$Q195))</f>
        <v>0</v>
      </c>
      <c r="DG196">
        <f>DG$2*EXP(- DG$1 * ($B196*_c+'Input spectra'!$Q195))</f>
        <v>0</v>
      </c>
      <c r="DH196">
        <f>DH$2*EXP(- DH$1 * ($B196*_c+'Input spectra'!$Q195))</f>
        <v>0</v>
      </c>
      <c r="DI196">
        <f>DI$2*EXP(- DI$1 * ($B196*_c+'Input spectra'!$Q195))</f>
        <v>0</v>
      </c>
      <c r="DJ196">
        <f>DJ$2*EXP(- DJ$1 * ($B196*_c+'Input spectra'!$Q195))</f>
        <v>0</v>
      </c>
      <c r="DK196">
        <f>DK$2*EXP(- DK$1 * ($B196*_c+'Input spectra'!$Q195))</f>
        <v>0</v>
      </c>
      <c r="DL196">
        <f>DL$2*EXP(- DL$1 * ($B196*_c+'Input spectra'!$Q195))</f>
        <v>0</v>
      </c>
      <c r="DM196">
        <f>DM$2*EXP(- DM$1 * ($B196*_c+'Input spectra'!$Q195))</f>
        <v>0</v>
      </c>
      <c r="DN196">
        <f>DN$2*EXP(- DN$1 * ($B196*_c+'Input spectra'!$Q195))</f>
        <v>0</v>
      </c>
      <c r="DO196">
        <f>DO$2*EXP(- DO$1 * ($B196*_c+'Input spectra'!$Q195))</f>
        <v>0</v>
      </c>
      <c r="DP196">
        <f>DP$2*EXP(- DP$1 * ($B196*_c+'Input spectra'!$Q195))</f>
        <v>0</v>
      </c>
      <c r="DQ196">
        <f>DQ$2*EXP(- DQ$1 * ($B196*_c+'Input spectra'!$Q195))</f>
        <v>0</v>
      </c>
      <c r="DR196">
        <f>DR$2*EXP(- DR$1 * ($B196*_c+'Input spectra'!$Q195))</f>
        <v>0</v>
      </c>
      <c r="DS196">
        <f>DS$2*EXP(- DS$1 * ($B196*_c+'Input spectra'!$Q195))</f>
        <v>0</v>
      </c>
      <c r="DT196">
        <f>DT$2*EXP(- DT$1 * ($B196*_c+'Input spectra'!$Q195))</f>
        <v>0</v>
      </c>
      <c r="DU196">
        <f>DU$2*EXP(- DU$1 * ($B196*_c+'Input spectra'!$Q195))</f>
        <v>0</v>
      </c>
      <c r="DV196">
        <f>DV$2*EXP(- DV$1 * ($B196*_c+'Input spectra'!$Q195))</f>
        <v>0</v>
      </c>
      <c r="DW196">
        <f>DW$2*EXP(- DW$1 * ($B196*_c+'Input spectra'!$Q195))</f>
        <v>0</v>
      </c>
      <c r="DX196">
        <f>DX$2*EXP(- DX$1 * ($B196*_c+'Input spectra'!$Q195))</f>
        <v>0</v>
      </c>
      <c r="DY196">
        <f>DY$2*EXP(- DY$1 * ($B196*_c+'Input spectra'!$Q195))</f>
        <v>0</v>
      </c>
      <c r="DZ196">
        <f>DZ$2*EXP(- DZ$1 * ($B196*_c+'Input spectra'!$Q195))</f>
        <v>0</v>
      </c>
      <c r="EA196">
        <f>EA$2*EXP(- EA$1 * ($B196*_c+'Input spectra'!$Q195))</f>
        <v>0</v>
      </c>
      <c r="EB196">
        <f>EB$2*EXP(- EB$1 * ($B196*_c+'Input spectra'!$Q195))</f>
        <v>0</v>
      </c>
      <c r="EC196">
        <f>EC$2*EXP(- EC$1 * ($B196*_c+'Input spectra'!$Q195))</f>
        <v>0</v>
      </c>
      <c r="ED196">
        <f>ED$2*EXP(- ED$1 * ($B196*_c+'Input spectra'!$Q195))</f>
        <v>0</v>
      </c>
      <c r="EE196">
        <f>EE$2*EXP(- EE$1 * ($B196*_c+'Input spectra'!$Q195))</f>
        <v>0</v>
      </c>
      <c r="EF196">
        <f>EF$2*EXP(- EF$1 * ($B196*_c+'Input spectra'!$Q195))</f>
        <v>0</v>
      </c>
      <c r="EG196">
        <f>EG$2*EXP(- EG$1 * ($B196*_c+'Input spectra'!$Q195))</f>
        <v>0</v>
      </c>
      <c r="EH196">
        <f>EH$2*EXP(- EH$1 * ($B196*_c+'Input spectra'!$Q195))</f>
        <v>0</v>
      </c>
      <c r="EI196">
        <f>EI$2*EXP(- EI$1 * ($B196*_c+'Input spectra'!$Q195))</f>
        <v>0</v>
      </c>
      <c r="EJ196">
        <f>EJ$2*EXP(- EJ$1 * ($B196*_c+'Input spectra'!$Q195))</f>
        <v>0</v>
      </c>
      <c r="EK196">
        <f>EK$2*EXP(- EK$1 * ($B196*_c+'Input spectra'!$Q195))</f>
        <v>0</v>
      </c>
      <c r="EL196">
        <f>EL$2*EXP(- EL$1 * ($B196*_c+'Input spectra'!$Q195))</f>
        <v>0</v>
      </c>
      <c r="EM196">
        <f>EM$2*EXP(- EM$1 * ($B196*_c+'Input spectra'!$Q195))</f>
        <v>0</v>
      </c>
      <c r="EN196">
        <f>EN$2*EXP(- EN$1 * ($B196*_c+'Input spectra'!$Q195))</f>
        <v>0</v>
      </c>
      <c r="EO196">
        <f>EO$2*EXP(- EO$1 * ($B196*_c+'Input spectra'!$Q195))</f>
        <v>0</v>
      </c>
      <c r="EP196">
        <f>EP$2*EXP(- EP$1 * ($B196*_c+'Input spectra'!$Q195))</f>
        <v>0</v>
      </c>
      <c r="EQ196">
        <f>EQ$2*EXP(- EQ$1 * ($B196*_c+'Input spectra'!$Q195))</f>
        <v>0</v>
      </c>
      <c r="ER196">
        <f>ER$2*EXP(- ER$1 * ($B196*_c+'Input spectra'!$Q195))</f>
        <v>0</v>
      </c>
      <c r="ES196">
        <f>ES$2*EXP(- ES$1 * ($B196*_c+'Input spectra'!$Q195))</f>
        <v>0</v>
      </c>
      <c r="ET196">
        <f>ET$2*EXP(- ET$1 * ($B196*_c+'Input spectra'!$Q195))</f>
        <v>0</v>
      </c>
      <c r="EU196">
        <f>EU$2*EXP(- EU$1 * ($B196*_c+'Input spectra'!$Q195))</f>
        <v>0</v>
      </c>
      <c r="EV196">
        <f>EV$2*EXP(- EV$1 * ($B196*_c+'Input spectra'!$Q195))</f>
        <v>0</v>
      </c>
      <c r="EW196">
        <f>EW$2*EXP(- EW$1 * ($B196*_c+'Input spectra'!$Q195))</f>
        <v>0</v>
      </c>
      <c r="EY196">
        <f t="shared" ref="EY196:EY247" si="3">SUM(C196:EW196)</f>
        <v>0.8869891864995435</v>
      </c>
      <c r="FB196">
        <f>(1-EXP(-(B196*_c+'Input spectra'!$Q195)*_t))/2</f>
        <v>1.0404751566324866E-2</v>
      </c>
      <c r="FC196">
        <f>LN(1-FB196)/(-(B196*_c+'Input spectra'!$Q195))</f>
        <v>0.24868570720003993</v>
      </c>
    </row>
    <row r="197" spans="1:159" x14ac:dyDescent="0.25">
      <c r="A197">
        <v>1250</v>
      </c>
      <c r="B197">
        <f>'Input spectra'!B196</f>
        <v>0</v>
      </c>
      <c r="C197">
        <f>C$2*EXP(- C$1 * ($B197*_c+'Input spectra'!$Q196))</f>
        <v>2.0653927966864227E-2</v>
      </c>
      <c r="D197">
        <f>D$2*EXP(- D$1 * ($B197*_c+'Input spectra'!$Q196))</f>
        <v>2.0417568886098775E-2</v>
      </c>
      <c r="E197">
        <f>E$2*EXP(- E$1 * ($B197*_c+'Input spectra'!$Q196))</f>
        <v>2.0182828417116681E-2</v>
      </c>
      <c r="F197">
        <f>F$2*EXP(- F$1 * ($B197*_c+'Input spectra'!$Q196))</f>
        <v>1.9949697143293265E-2</v>
      </c>
      <c r="G197">
        <f>G$2*EXP(- G$1 * ($B197*_c+'Input spectra'!$Q196))</f>
        <v>1.9718165698507872E-2</v>
      </c>
      <c r="H197">
        <f>H$2*EXP(- H$1 * ($B197*_c+'Input spectra'!$Q196))</f>
        <v>1.9488224766885949E-2</v>
      </c>
      <c r="I197">
        <f>I$2*EXP(- I$1 * ($B197*_c+'Input spectra'!$Q196))</f>
        <v>1.9259865082542366E-2</v>
      </c>
      <c r="J197">
        <f>J$2*EXP(- J$1 * ($B197*_c+'Input spectra'!$Q196))</f>
        <v>1.9033077429326004E-2</v>
      </c>
      <c r="K197">
        <f>K$2*EXP(- K$1 * ($B197*_c+'Input spectra'!$Q196))</f>
        <v>1.8807852640565646E-2</v>
      </c>
      <c r="L197">
        <f>L$2*EXP(- L$1 * ($B197*_c+'Input spectra'!$Q196))</f>
        <v>1.8584181598817077E-2</v>
      </c>
      <c r="M197">
        <f>M$2*EXP(- M$1 * ($B197*_c+'Input spectra'!$Q196))</f>
        <v>1.8362055235611466E-2</v>
      </c>
      <c r="N197">
        <f>N$2*EXP(- N$1 * ($B197*_c+'Input spectra'!$Q196))</f>
        <v>1.8141464531204968E-2</v>
      </c>
      <c r="O197">
        <f>O$2*EXP(- O$1 * ($B197*_c+'Input spectra'!$Q196))</f>
        <v>1.7922400514329587E-2</v>
      </c>
      <c r="P197">
        <f>P$2*EXP(- P$1 * ($B197*_c+'Input spectra'!$Q196))</f>
        <v>1.770485426194527E-2</v>
      </c>
      <c r="Q197">
        <f>Q$2*EXP(- Q$1 * ($B197*_c+'Input spectra'!$Q196))</f>
        <v>1.74888168989932E-2</v>
      </c>
      <c r="R197">
        <f>R$2*EXP(- R$1 * ($B197*_c+'Input spectra'!$Q196))</f>
        <v>1.7274279598150342E-2</v>
      </c>
      <c r="S197">
        <f>S$2*EXP(- S$1 * ($B197*_c+'Input spectra'!$Q196))</f>
        <v>1.7061233579585208E-2</v>
      </c>
      <c r="T197">
        <f>T$2*EXP(- T$1 * ($B197*_c+'Input spectra'!$Q196))</f>
        <v>1.6849670110714771E-2</v>
      </c>
      <c r="U197">
        <f>U$2*EXP(- U$1 * ($B197*_c+'Input spectra'!$Q196))</f>
        <v>1.6639580505962672E-2</v>
      </c>
      <c r="V197">
        <f>V$2*EXP(- V$1 * ($B197*_c+'Input spectra'!$Q196))</f>
        <v>1.6430956126518553E-2</v>
      </c>
      <c r="W197">
        <f>W$2*EXP(- W$1 * ($B197*_c+'Input spectra'!$Q196))</f>
        <v>1.6223788380098605E-2</v>
      </c>
      <c r="X197">
        <f>X$2*EXP(- X$1 * ($B197*_c+'Input spectra'!$Q196))</f>
        <v>1.601806872070732E-2</v>
      </c>
      <c r="Y197">
        <f>Y$2*EXP(- Y$1 * ($B197*_c+'Input spectra'!$Q196))</f>
        <v>1.5813788648400388E-2</v>
      </c>
      <c r="Z197">
        <f>Z$2*EXP(- Z$1 * ($B197*_c+'Input spectra'!$Q196))</f>
        <v>1.5610939709048794E-2</v>
      </c>
      <c r="AA197">
        <f>AA$2*EXP(- AA$1 * ($B197*_c+'Input spectra'!$Q196))</f>
        <v>1.5409513494104077E-2</v>
      </c>
      <c r="AB197">
        <f>AB$2*EXP(- AB$1 * ($B197*_c+'Input spectra'!$Q196))</f>
        <v>1.5209501640364755E-2</v>
      </c>
      <c r="AC197">
        <f>AC$2*EXP(- AC$1 * ($B197*_c+'Input spectra'!$Q196))</f>
        <v>1.5010895829743885E-2</v>
      </c>
      <c r="AD197">
        <f>AD$2*EXP(- AD$1 * ($B197*_c+'Input spectra'!$Q196))</f>
        <v>1.4813687789037822E-2</v>
      </c>
      <c r="AE197">
        <f>AE$2*EXP(- AE$1 * ($B197*_c+'Input spectra'!$Q196))</f>
        <v>1.4617869289696071E-2</v>
      </c>
      <c r="AF197">
        <f>AF$2*EXP(- AF$1 * ($B197*_c+'Input spectra'!$Q196))</f>
        <v>1.4423432147592308E-2</v>
      </c>
      <c r="AG197">
        <f>AG$2*EXP(- AG$1 * ($B197*_c+'Input spectra'!$Q196))</f>
        <v>1.4230368222796544E-2</v>
      </c>
      <c r="AH197">
        <f>AH$2*EXP(- AH$1 * ($B197*_c+'Input spectra'!$Q196))</f>
        <v>1.4038669419348389E-2</v>
      </c>
      <c r="AI197">
        <f>AI$2*EXP(- AI$1 * ($B197*_c+'Input spectra'!$Q196))</f>
        <v>1.3848327685031482E-2</v>
      </c>
      <c r="AJ197">
        <f>AJ$2*EXP(- AJ$1 * ($B197*_c+'Input spectra'!$Q196))</f>
        <v>1.3659335011148981E-2</v>
      </c>
      <c r="AK197">
        <f>AK$2*EXP(- AK$1 * ($B197*_c+'Input spectra'!$Q196))</f>
        <v>1.3471683432300229E-2</v>
      </c>
      <c r="AL197">
        <f>AL$2*EXP(- AL$1 * ($B197*_c+'Input spectra'!$Q196))</f>
        <v>1.3285365026158496E-2</v>
      </c>
      <c r="AM197">
        <f>AM$2*EXP(- AM$1 * ($B197*_c+'Input spectra'!$Q196))</f>
        <v>1.3100371913249805E-2</v>
      </c>
      <c r="AN197">
        <f>AN$2*EXP(- AN$1 * ($B197*_c+'Input spectra'!$Q196))</f>
        <v>1.2916696256732906E-2</v>
      </c>
      <c r="AO197">
        <f>AO$2*EXP(- AO$1 * ($B197*_c+'Input spectra'!$Q196))</f>
        <v>1.27343302621803E-2</v>
      </c>
      <c r="AP197">
        <f>AP$2*EXP(- AP$1 * ($B197*_c+'Input spectra'!$Q196))</f>
        <v>1.2553266177360351E-2</v>
      </c>
      <c r="AQ197">
        <f>AQ$2*EXP(- AQ$1 * ($B197*_c+'Input spectra'!$Q196))</f>
        <v>1.2373496292020515E-2</v>
      </c>
      <c r="AR197">
        <f>AR$2*EXP(- AR$1 * ($B197*_c+'Input spectra'!$Q196))</f>
        <v>1.2195012937671603E-2</v>
      </c>
      <c r="AS197">
        <f>AS$2*EXP(- AS$1 * ($B197*_c+'Input spectra'!$Q196))</f>
        <v>1.2017808487373136E-2</v>
      </c>
      <c r="AT197">
        <f>AT$2*EXP(- AT$1 * ($B197*_c+'Input spectra'!$Q196))</f>
        <v>1.1841875355519768E-2</v>
      </c>
      <c r="AU197">
        <f>AU$2*EXP(- AU$1 * ($B197*_c+'Input spectra'!$Q196))</f>
        <v>1.1667205997628761E-2</v>
      </c>
      <c r="AV197">
        <f>AV$2*EXP(- AV$1 * ($B197*_c+'Input spectra'!$Q196))</f>
        <v>1.1493792910128519E-2</v>
      </c>
      <c r="AW197">
        <f>AW$2*EXP(- AW$1 * ($B197*_c+'Input spectra'!$Q196))</f>
        <v>1.0219995997771522E-2</v>
      </c>
      <c r="AX197">
        <f>AX$2*EXP(- AX$1 * ($B197*_c+'Input spectra'!$Q196))</f>
        <v>8.7351078237337017E-3</v>
      </c>
      <c r="AY197">
        <f>AY$2*EXP(- AY$1 * ($B197*_c+'Input spectra'!$Q196))</f>
        <v>7.8654010123364922E-3</v>
      </c>
      <c r="AZ197">
        <f>AZ$2*EXP(- AZ$1 * ($B197*_c+'Input spectra'!$Q196))</f>
        <v>7.2068462452670196E-3</v>
      </c>
      <c r="BA197">
        <f>BA$2*EXP(- BA$1 * ($B197*_c+'Input spectra'!$Q196))</f>
        <v>6.6688458214688388E-3</v>
      </c>
      <c r="BB197">
        <f>BB$2*EXP(- BB$1 * ($B197*_c+'Input spectra'!$Q196))</f>
        <v>6.2121448901477335E-3</v>
      </c>
      <c r="BC197">
        <f>BC$2*EXP(- BC$1 * ($B197*_c+'Input spectra'!$Q196))</f>
        <v>5.8152425242504312E-3</v>
      </c>
      <c r="BD197">
        <f>BD$2*EXP(- BD$1 * ($B197*_c+'Input spectra'!$Q196))</f>
        <v>5.4647399532205864E-3</v>
      </c>
      <c r="BE197">
        <f>BE$2*EXP(- BE$1 * ($B197*_c+'Input spectra'!$Q196))</f>
        <v>5.1515681303178464E-3</v>
      </c>
      <c r="BF197">
        <f>BF$2*EXP(- BF$1 * ($B197*_c+'Input spectra'!$Q196))</f>
        <v>4.8692250542949744E-3</v>
      </c>
      <c r="BG197">
        <f>BG$2*EXP(- BG$1 * ($B197*_c+'Input spectra'!$Q196))</f>
        <v>4.6128476695945098E-3</v>
      </c>
      <c r="BH197">
        <f>BH$2*EXP(- BH$1 * ($B197*_c+'Input spectra'!$Q196))</f>
        <v>4.3786791159644827E-3</v>
      </c>
      <c r="BI197">
        <f>BI$2*EXP(- BI$1 * ($B197*_c+'Input spectra'!$Q196))</f>
        <v>4.1637421608403859E-3</v>
      </c>
      <c r="BJ197">
        <f>BJ$2*EXP(- BJ$1 * ($B197*_c+'Input spectra'!$Q196))</f>
        <v>3.9656283885798676E-3</v>
      </c>
      <c r="BK197">
        <f>BK$2*EXP(- BK$1 * ($B197*_c+'Input spectra'!$Q196))</f>
        <v>3.7823562972702108E-3</v>
      </c>
      <c r="BL197">
        <f>BL$2*EXP(- BL$1 * ($B197*_c+'Input spectra'!$Q196))</f>
        <v>3.6122724191919951E-3</v>
      </c>
      <c r="BM197">
        <f>BM$2*EXP(- BM$1 * ($B197*_c+'Input spectra'!$Q196))</f>
        <v>3.4539803911040009E-3</v>
      </c>
      <c r="BN197">
        <f>BN$2*EXP(- BN$1 * ($B197*_c+'Input spectra'!$Q196))</f>
        <v>3.3062888010850595E-3</v>
      </c>
      <c r="BO197">
        <f>BO$2*EXP(- BO$1 * ($B197*_c+'Input spectra'!$Q196))</f>
        <v>3.1681720170284298E-3</v>
      </c>
      <c r="BP197">
        <f>BP$2*EXP(- BP$1 * ($B197*_c+'Input spectra'!$Q196))</f>
        <v>3.0387402165008314E-3</v>
      </c>
      <c r="BQ197">
        <f>BQ$2*EXP(- BQ$1 * ($B197*_c+'Input spectra'!$Q196))</f>
        <v>2.9172160819990385E-3</v>
      </c>
      <c r="BR197">
        <f>BR$2*EXP(- BR$1 * ($B197*_c+'Input spectra'!$Q196))</f>
        <v>2.8029164181027433E-3</v>
      </c>
      <c r="BS197">
        <f>BS$2*EXP(- BS$1 * ($B197*_c+'Input spectra'!$Q196))</f>
        <v>2.6952374655209175E-3</v>
      </c>
      <c r="BT197">
        <f>BT$2*EXP(- BT$1 * ($B197*_c+'Input spectra'!$Q196))</f>
        <v>2.5936430344990157E-3</v>
      </c>
      <c r="BU197">
        <f>BU$2*EXP(- BU$1 * ($B197*_c+'Input spectra'!$Q196))</f>
        <v>2.4976548179495416E-3</v>
      </c>
      <c r="BV197">
        <f>BV$2*EXP(- BV$1 * ($B197*_c+'Input spectra'!$Q196))</f>
        <v>2.4068444107100627E-3</v>
      </c>
      <c r="BW197">
        <f>BW$2*EXP(- BW$1 * ($B197*_c+'Input spectra'!$Q196))</f>
        <v>2.3208266792589527E-3</v>
      </c>
      <c r="BX197">
        <f>BX$2*EXP(- BX$1 * ($B197*_c+'Input spectra'!$Q196))</f>
        <v>2.239254211308266E-3</v>
      </c>
      <c r="BY197">
        <f>BY$2*EXP(- BY$1 * ($B197*_c+'Input spectra'!$Q196))</f>
        <v>2.1618126369818275E-3</v>
      </c>
      <c r="BZ197">
        <f>BZ$2*EXP(- BZ$1 * ($B197*_c+'Input spectra'!$Q196))</f>
        <v>2.0882166594914397E-3</v>
      </c>
      <c r="CA197">
        <f>CA$2*EXP(- CA$1 * ($B197*_c+'Input spectra'!$Q196))</f>
        <v>2.0182066679175345E-3</v>
      </c>
      <c r="CB197">
        <f>CB$2*EXP(- CB$1 * ($B197*_c+'Input spectra'!$Q196))</f>
        <v>1.9515458310443089E-3</v>
      </c>
      <c r="CC197">
        <f>CC$2*EXP(- CC$1 * ($B197*_c+'Input spectra'!$Q196))</f>
        <v>1.8880175914115398E-3</v>
      </c>
      <c r="CD197">
        <f>CD$2*EXP(- CD$1 * ($B197*_c+'Input spectra'!$Q196))</f>
        <v>1.8274234944029191E-3</v>
      </c>
      <c r="CE197">
        <f>CE$2*EXP(- CE$1 * ($B197*_c+'Input spectra'!$Q196))</f>
        <v>1.7695812994291881E-3</v>
      </c>
      <c r="CF197">
        <f>CF$2*EXP(- CF$1 * ($B197*_c+'Input spectra'!$Q196))</f>
        <v>1.7143233299102779E-3</v>
      </c>
      <c r="CG197">
        <f>CG$2*EXP(- CG$1 * ($B197*_c+'Input spectra'!$Q196))</f>
        <v>1.6614950264227937E-3</v>
      </c>
      <c r="CH197">
        <f>CH$2*EXP(- CH$1 * ($B197*_c+'Input spectra'!$Q196))</f>
        <v>1.6109536735098619E-3</v>
      </c>
      <c r="CI197">
        <f>CI$2*EXP(- CI$1 * ($B197*_c+'Input spectra'!$Q196))</f>
        <v>1.5625672755894661E-3</v>
      </c>
      <c r="CJ197">
        <f>CJ$2*EXP(- CJ$1 * ($B197*_c+'Input spectra'!$Q196))</f>
        <v>1.5162135614019876E-3</v>
      </c>
      <c r="CK197">
        <f>CK$2*EXP(- CK$1 * ($B197*_c+'Input spectra'!$Q196))</f>
        <v>1.4717790997043336E-3</v>
      </c>
      <c r="CL197">
        <f>CL$2*EXP(- CL$1 * ($B197*_c+'Input spectra'!$Q196))</f>
        <v>1.4291585115978665E-3</v>
      </c>
      <c r="CM197">
        <f>CM$2*EXP(- CM$1 * ($B197*_c+'Input spectra'!$Q196))</f>
        <v>1.3882537670876387E-3</v>
      </c>
      <c r="CN197">
        <f>CN$2*EXP(- CN$1 * ($B197*_c+'Input spectra'!$Q196))</f>
        <v>1.3489735553026871E-3</v>
      </c>
      <c r="CO197">
        <f>CO$2*EXP(- CO$1 * ($B197*_c+'Input spectra'!$Q196))</f>
        <v>1.311232719333333E-3</v>
      </c>
      <c r="CP197">
        <f>CP$2*EXP(- CP$1 * ($B197*_c+'Input spectra'!$Q196))</f>
        <v>1.2749517479185063E-3</v>
      </c>
      <c r="CQ197">
        <f>CQ$2*EXP(- CQ$1 * ($B197*_c+'Input spectra'!$Q196))</f>
        <v>8.2105518334354825E-4</v>
      </c>
      <c r="CR197">
        <f>CR$2*EXP(- CR$1 * ($B197*_c+'Input spectra'!$Q196))</f>
        <v>5.3341437343663975E-4</v>
      </c>
      <c r="CS197">
        <f>CS$2*EXP(- CS$1 * ($B197*_c+'Input spectra'!$Q196))</f>
        <v>3.6949742288992657E-4</v>
      </c>
      <c r="CT197">
        <f>CT$2*EXP(- CT$1 * ($B197*_c+'Input spectra'!$Q196))</f>
        <v>2.5710501866398397E-4</v>
      </c>
      <c r="CU197">
        <f>CU$2*EXP(- CU$1 * ($B197*_c+'Input spectra'!$Q196))</f>
        <v>1.7559458590529138E-4</v>
      </c>
      <c r="CV197">
        <f>CV$2*EXP(- CV$1 * ($B197*_c+'Input spectra'!$Q196))</f>
        <v>1.1545446721698206E-4</v>
      </c>
      <c r="CW197">
        <f>CW$2*EXP(- CW$1 * ($B197*_c+'Input spectra'!$Q196))</f>
        <v>7.1317849183303274E-5</v>
      </c>
      <c r="CX197">
        <f>CX$2*EXP(- CX$1 * ($B197*_c+'Input spectra'!$Q196))</f>
        <v>3.977879806359064E-5</v>
      </c>
      <c r="CY197">
        <f>CY$2*EXP(- CY$1 * ($B197*_c+'Input spectra'!$Q196))</f>
        <v>1.8501073231566398E-5</v>
      </c>
      <c r="CZ197">
        <f>CZ$2*EXP(- CZ$1 * ($B197*_c+'Input spectra'!$Q196))</f>
        <v>5.7908388443823951E-6</v>
      </c>
      <c r="DA197">
        <f>DA$2*EXP(- DA$1 * ($B197*_c+'Input spectra'!$Q196))</f>
        <v>3.6792830197769923E-7</v>
      </c>
      <c r="DB197">
        <f>DB$2*EXP(- DB$1 * ($B197*_c+'Input spectra'!$Q196))</f>
        <v>0</v>
      </c>
      <c r="DC197">
        <f>DC$2*EXP(- DC$1 * ($B197*_c+'Input spectra'!$Q196))</f>
        <v>0</v>
      </c>
      <c r="DD197">
        <f>DD$2*EXP(- DD$1 * ($B197*_c+'Input spectra'!$Q196))</f>
        <v>0</v>
      </c>
      <c r="DE197">
        <f>DE$2*EXP(- DE$1 * ($B197*_c+'Input spectra'!$Q196))</f>
        <v>0</v>
      </c>
      <c r="DF197">
        <f>DF$2*EXP(- DF$1 * ($B197*_c+'Input spectra'!$Q196))</f>
        <v>0</v>
      </c>
      <c r="DG197">
        <f>DG$2*EXP(- DG$1 * ($B197*_c+'Input spectra'!$Q196))</f>
        <v>0</v>
      </c>
      <c r="DH197">
        <f>DH$2*EXP(- DH$1 * ($B197*_c+'Input spectra'!$Q196))</f>
        <v>0</v>
      </c>
      <c r="DI197">
        <f>DI$2*EXP(- DI$1 * ($B197*_c+'Input spectra'!$Q196))</f>
        <v>0</v>
      </c>
      <c r="DJ197">
        <f>DJ$2*EXP(- DJ$1 * ($B197*_c+'Input spectra'!$Q196))</f>
        <v>0</v>
      </c>
      <c r="DK197">
        <f>DK$2*EXP(- DK$1 * ($B197*_c+'Input spectra'!$Q196))</f>
        <v>0</v>
      </c>
      <c r="DL197">
        <f>DL$2*EXP(- DL$1 * ($B197*_c+'Input spectra'!$Q196))</f>
        <v>0</v>
      </c>
      <c r="DM197">
        <f>DM$2*EXP(- DM$1 * ($B197*_c+'Input spectra'!$Q196))</f>
        <v>0</v>
      </c>
      <c r="DN197">
        <f>DN$2*EXP(- DN$1 * ($B197*_c+'Input spectra'!$Q196))</f>
        <v>0</v>
      </c>
      <c r="DO197">
        <f>DO$2*EXP(- DO$1 * ($B197*_c+'Input spectra'!$Q196))</f>
        <v>0</v>
      </c>
      <c r="DP197">
        <f>DP$2*EXP(- DP$1 * ($B197*_c+'Input spectra'!$Q196))</f>
        <v>0</v>
      </c>
      <c r="DQ197">
        <f>DQ$2*EXP(- DQ$1 * ($B197*_c+'Input spectra'!$Q196))</f>
        <v>0</v>
      </c>
      <c r="DR197">
        <f>DR$2*EXP(- DR$1 * ($B197*_c+'Input spectra'!$Q196))</f>
        <v>0</v>
      </c>
      <c r="DS197">
        <f>DS$2*EXP(- DS$1 * ($B197*_c+'Input spectra'!$Q196))</f>
        <v>0</v>
      </c>
      <c r="DT197">
        <f>DT$2*EXP(- DT$1 * ($B197*_c+'Input spectra'!$Q196))</f>
        <v>0</v>
      </c>
      <c r="DU197">
        <f>DU$2*EXP(- DU$1 * ($B197*_c+'Input spectra'!$Q196))</f>
        <v>0</v>
      </c>
      <c r="DV197">
        <f>DV$2*EXP(- DV$1 * ($B197*_c+'Input spectra'!$Q196))</f>
        <v>0</v>
      </c>
      <c r="DW197">
        <f>DW$2*EXP(- DW$1 * ($B197*_c+'Input spectra'!$Q196))</f>
        <v>0</v>
      </c>
      <c r="DX197">
        <f>DX$2*EXP(- DX$1 * ($B197*_c+'Input spectra'!$Q196))</f>
        <v>0</v>
      </c>
      <c r="DY197">
        <f>DY$2*EXP(- DY$1 * ($B197*_c+'Input spectra'!$Q196))</f>
        <v>0</v>
      </c>
      <c r="DZ197">
        <f>DZ$2*EXP(- DZ$1 * ($B197*_c+'Input spectra'!$Q196))</f>
        <v>0</v>
      </c>
      <c r="EA197">
        <f>EA$2*EXP(- EA$1 * ($B197*_c+'Input spectra'!$Q196))</f>
        <v>0</v>
      </c>
      <c r="EB197">
        <f>EB$2*EXP(- EB$1 * ($B197*_c+'Input spectra'!$Q196))</f>
        <v>0</v>
      </c>
      <c r="EC197">
        <f>EC$2*EXP(- EC$1 * ($B197*_c+'Input spectra'!$Q196))</f>
        <v>0</v>
      </c>
      <c r="ED197">
        <f>ED$2*EXP(- ED$1 * ($B197*_c+'Input spectra'!$Q196))</f>
        <v>0</v>
      </c>
      <c r="EE197">
        <f>EE$2*EXP(- EE$1 * ($B197*_c+'Input spectra'!$Q196))</f>
        <v>0</v>
      </c>
      <c r="EF197">
        <f>EF$2*EXP(- EF$1 * ($B197*_c+'Input spectra'!$Q196))</f>
        <v>0</v>
      </c>
      <c r="EG197">
        <f>EG$2*EXP(- EG$1 * ($B197*_c+'Input spectra'!$Q196))</f>
        <v>0</v>
      </c>
      <c r="EH197">
        <f>EH$2*EXP(- EH$1 * ($B197*_c+'Input spectra'!$Q196))</f>
        <v>0</v>
      </c>
      <c r="EI197">
        <f>EI$2*EXP(- EI$1 * ($B197*_c+'Input spectra'!$Q196))</f>
        <v>0</v>
      </c>
      <c r="EJ197">
        <f>EJ$2*EXP(- EJ$1 * ($B197*_c+'Input spectra'!$Q196))</f>
        <v>0</v>
      </c>
      <c r="EK197">
        <f>EK$2*EXP(- EK$1 * ($B197*_c+'Input spectra'!$Q196))</f>
        <v>0</v>
      </c>
      <c r="EL197">
        <f>EL$2*EXP(- EL$1 * ($B197*_c+'Input spectra'!$Q196))</f>
        <v>0</v>
      </c>
      <c r="EM197">
        <f>EM$2*EXP(- EM$1 * ($B197*_c+'Input spectra'!$Q196))</f>
        <v>0</v>
      </c>
      <c r="EN197">
        <f>EN$2*EXP(- EN$1 * ($B197*_c+'Input spectra'!$Q196))</f>
        <v>0</v>
      </c>
      <c r="EO197">
        <f>EO$2*EXP(- EO$1 * ($B197*_c+'Input spectra'!$Q196))</f>
        <v>0</v>
      </c>
      <c r="EP197">
        <f>EP$2*EXP(- EP$1 * ($B197*_c+'Input spectra'!$Q196))</f>
        <v>0</v>
      </c>
      <c r="EQ197">
        <f>EQ$2*EXP(- EQ$1 * ($B197*_c+'Input spectra'!$Q196))</f>
        <v>0</v>
      </c>
      <c r="ER197">
        <f>ER$2*EXP(- ER$1 * ($B197*_c+'Input spectra'!$Q196))</f>
        <v>0</v>
      </c>
      <c r="ES197">
        <f>ES$2*EXP(- ES$1 * ($B197*_c+'Input spectra'!$Q196))</f>
        <v>0</v>
      </c>
      <c r="ET197">
        <f>ET$2*EXP(- ET$1 * ($B197*_c+'Input spectra'!$Q196))</f>
        <v>0</v>
      </c>
      <c r="EU197">
        <f>EU$2*EXP(- EU$1 * ($B197*_c+'Input spectra'!$Q196))</f>
        <v>0</v>
      </c>
      <c r="EV197">
        <f>EV$2*EXP(- EV$1 * ($B197*_c+'Input spectra'!$Q196))</f>
        <v>0</v>
      </c>
      <c r="EW197">
        <f>EW$2*EXP(- EW$1 * ($B197*_c+'Input spectra'!$Q196))</f>
        <v>0</v>
      </c>
      <c r="EY197">
        <f t="shared" si="3"/>
        <v>0.88711779406533331</v>
      </c>
      <c r="FB197">
        <f>(1-EXP(-(B197*_c+'Input spectra'!$Q196)*_t))/2</f>
        <v>1.0391895277676089E-2</v>
      </c>
      <c r="FC197">
        <f>LN(1-FB197)/(-(B197*_c+'Input spectra'!$Q196))</f>
        <v>0.24868734827628605</v>
      </c>
    </row>
    <row r="198" spans="1:159" x14ac:dyDescent="0.25">
      <c r="A198">
        <v>1255</v>
      </c>
      <c r="B198">
        <f>'Input spectra'!B197</f>
        <v>0</v>
      </c>
      <c r="C198">
        <f>C$2*EXP(- C$1 * ($B198*_c+'Input spectra'!$Q197))</f>
        <v>2.0653927966864227E-2</v>
      </c>
      <c r="D198">
        <f>D$2*EXP(- D$1 * ($B198*_c+'Input spectra'!$Q197))</f>
        <v>2.0417676114019331E-2</v>
      </c>
      <c r="E198">
        <f>E$2*EXP(- E$1 * ($B198*_c+'Input spectra'!$Q197))</f>
        <v>2.018304040791901E-2</v>
      </c>
      <c r="F198">
        <f>F$2*EXP(- F$1 * ($B198*_c+'Input spectra'!$Q197))</f>
        <v>1.9950011457272567E-2</v>
      </c>
      <c r="G198">
        <f>G$2*EXP(- G$1 * ($B198*_c+'Input spectra'!$Q197))</f>
        <v>1.9718579921096824E-2</v>
      </c>
      <c r="H198">
        <f>H$2*EXP(- H$1 * ($B198*_c+'Input spectra'!$Q197))</f>
        <v>1.9488736508459538E-2</v>
      </c>
      <c r="I198">
        <f>I$2*EXP(- I$1 * ($B198*_c+'Input spectra'!$Q197))</f>
        <v>1.9260471978224034E-2</v>
      </c>
      <c r="J198">
        <f>J$2*EXP(- J$1 * ($B198*_c+'Input spectra'!$Q197))</f>
        <v>1.9033777138795078E-2</v>
      </c>
      <c r="K198">
        <f>K$2*EXP(- K$1 * ($B198*_c+'Input spectra'!$Q197))</f>
        <v>1.8808642847866062E-2</v>
      </c>
      <c r="L198">
        <f>L$2*EXP(- L$1 * ($B198*_c+'Input spectra'!$Q197))</f>
        <v>1.8585060012167406E-2</v>
      </c>
      <c r="M198">
        <f>M$2*EXP(- M$1 * ($B198*_c+'Input spectra'!$Q197))</f>
        <v>1.8363019587216201E-2</v>
      </c>
      <c r="N198">
        <f>N$2*EXP(- N$1 * ($B198*_c+'Input spectra'!$Q197))</f>
        <v>1.8142512577067078E-2</v>
      </c>
      <c r="O198">
        <f>O$2*EXP(- O$1 * ($B198*_c+'Input spectra'!$Q197))</f>
        <v>1.7923530034064345E-2</v>
      </c>
      <c r="P198">
        <f>P$2*EXP(- P$1 * ($B198*_c+'Input spectra'!$Q197))</f>
        <v>1.7706063058595331E-2</v>
      </c>
      <c r="Q198">
        <f>Q$2*EXP(- Q$1 * ($B198*_c+'Input spectra'!$Q197))</f>
        <v>1.7490102798844918E-2</v>
      </c>
      <c r="R198">
        <f>R$2*EXP(- R$1 * ($B198*_c+'Input spectra'!$Q197))</f>
        <v>1.7275640450551334E-2</v>
      </c>
      <c r="S198">
        <f>S$2*EXP(- S$1 * ($B198*_c+'Input spectra'!$Q197))</f>
        <v>1.7062667256763139E-2</v>
      </c>
      <c r="T198">
        <f>T$2*EXP(- T$1 * ($B198*_c+'Input spectra'!$Q197))</f>
        <v>1.6851174507597367E-2</v>
      </c>
      <c r="U198">
        <f>U$2*EXP(- U$1 * ($B198*_c+'Input spectra'!$Q197))</f>
        <v>1.6641153539998958E-2</v>
      </c>
      <c r="V198">
        <f>V$2*EXP(- V$1 * ($B198*_c+'Input spectra'!$Q197))</f>
        <v>1.6432595737501277E-2</v>
      </c>
      <c r="W198">
        <f>W$2*EXP(- W$1 * ($B198*_c+'Input spectra'!$Q197))</f>
        <v>1.6225492529987885E-2</v>
      </c>
      <c r="X198">
        <f>X$2*EXP(- X$1 * ($B198*_c+'Input spectra'!$Q197))</f>
        <v>1.6019835393455473E-2</v>
      </c>
      <c r="Y198">
        <f>Y$2*EXP(- Y$1 * ($B198*_c+'Input spectra'!$Q197))</f>
        <v>1.5815615849777937E-2</v>
      </c>
      <c r="Z198">
        <f>Z$2*EXP(- Z$1 * ($B198*_c+'Input spectra'!$Q197))</f>
        <v>1.5612825466471683E-2</v>
      </c>
      <c r="AA198">
        <f>AA$2*EXP(- AA$1 * ($B198*_c+'Input spectra'!$Q197))</f>
        <v>1.5411455856462017E-2</v>
      </c>
      <c r="AB198">
        <f>AB$2*EXP(- AB$1 * ($B198*_c+'Input spectra'!$Q197))</f>
        <v>1.5211498677850764E-2</v>
      </c>
      <c r="AC198">
        <f>AC$2*EXP(- AC$1 * ($B198*_c+'Input spectra'!$Q197))</f>
        <v>1.5012945633684978E-2</v>
      </c>
      <c r="AD198">
        <f>AD$2*EXP(- AD$1 * ($B198*_c+'Input spectra'!$Q197))</f>
        <v>1.4815788471726836E-2</v>
      </c>
      <c r="AE198">
        <f>AE$2*EXP(- AE$1 * ($B198*_c+'Input spectra'!$Q197))</f>
        <v>1.4620018984224662E-2</v>
      </c>
      <c r="AF198">
        <f>AF$2*EXP(- AF$1 * ($B198*_c+'Input spectra'!$Q197))</f>
        <v>1.4425629007685044E-2</v>
      </c>
      <c r="AG198">
        <f>AG$2*EXP(- AG$1 * ($B198*_c+'Input spectra'!$Q197))</f>
        <v>1.4232610422646171E-2</v>
      </c>
      <c r="AH198">
        <f>AH$2*EXP(- AH$1 * ($B198*_c+'Input spectra'!$Q197))</f>
        <v>1.4040955153452184E-2</v>
      </c>
      <c r="AI198">
        <f>AI$2*EXP(- AI$1 * ($B198*_c+'Input spectra'!$Q197))</f>
        <v>1.385065516802873E-2</v>
      </c>
      <c r="AJ198">
        <f>AJ$2*EXP(- AJ$1 * ($B198*_c+'Input spectra'!$Q197))</f>
        <v>1.3661702477659571E-2</v>
      </c>
      <c r="AK198">
        <f>AK$2*EXP(- AK$1 * ($B198*_c+'Input spectra'!$Q197))</f>
        <v>1.3474089136764339E-2</v>
      </c>
      <c r="AL198">
        <f>AL$2*EXP(- AL$1 * ($B198*_c+'Input spectra'!$Q197))</f>
        <v>1.3287807242677372E-2</v>
      </c>
      <c r="AM198">
        <f>AM$2*EXP(- AM$1 * ($B198*_c+'Input spectra'!$Q197))</f>
        <v>1.3102848935427633E-2</v>
      </c>
      <c r="AN198">
        <f>AN$2*EXP(- AN$1 * ($B198*_c+'Input spectra'!$Q197))</f>
        <v>1.2919206397519768E-2</v>
      </c>
      <c r="AO198">
        <f>AO$2*EXP(- AO$1 * ($B198*_c+'Input spectra'!$Q197))</f>
        <v>1.2736871853716188E-2</v>
      </c>
      <c r="AP198">
        <f>AP$2*EXP(- AP$1 * ($B198*_c+'Input spectra'!$Q197))</f>
        <v>1.2555837570820266E-2</v>
      </c>
      <c r="AQ198">
        <f>AQ$2*EXP(- AQ$1 * ($B198*_c+'Input spectra'!$Q197))</f>
        <v>1.237609585746061E-2</v>
      </c>
      <c r="AR198">
        <f>AR$2*EXP(- AR$1 * ($B198*_c+'Input spectra'!$Q197))</f>
        <v>1.21976390638764E-2</v>
      </c>
      <c r="AS198">
        <f>AS$2*EXP(- AS$1 * ($B198*_c+'Input spectra'!$Q197))</f>
        <v>1.2020459581703767E-2</v>
      </c>
      <c r="AT198">
        <f>AT$2*EXP(- AT$1 * ($B198*_c+'Input spectra'!$Q197))</f>
        <v>1.1844549843763284E-2</v>
      </c>
      <c r="AU198">
        <f>AU$2*EXP(- AU$1 * ($B198*_c+'Input spectra'!$Q197))</f>
        <v>1.1669902323848447E-2</v>
      </c>
      <c r="AV198">
        <f>AV$2*EXP(- AV$1 * ($B198*_c+'Input spectra'!$Q197))</f>
        <v>1.1496509536515253E-2</v>
      </c>
      <c r="AW198">
        <f>AW$2*EXP(- AW$1 * ($B198*_c+'Input spectra'!$Q197))</f>
        <v>1.0222465240200441E-2</v>
      </c>
      <c r="AX198">
        <f>AX$2*EXP(- AX$1 * ($B198*_c+'Input spectra'!$Q197))</f>
        <v>8.7372641895668273E-3</v>
      </c>
      <c r="AY198">
        <f>AY$2*EXP(- AY$1 * ($B198*_c+'Input spectra'!$Q197))</f>
        <v>7.8673839979409091E-3</v>
      </c>
      <c r="AZ198">
        <f>AZ$2*EXP(- AZ$1 * ($B198*_c+'Input spectra'!$Q197))</f>
        <v>7.2087010574143932E-3</v>
      </c>
      <c r="BA198">
        <f>BA$2*EXP(- BA$1 * ($B198*_c+'Input spectra'!$Q197))</f>
        <v>6.6705972015921808E-3</v>
      </c>
      <c r="BB198">
        <f>BB$2*EXP(- BB$1 * ($B198*_c+'Input spectra'!$Q197))</f>
        <v>6.2138089641216076E-3</v>
      </c>
      <c r="BC198">
        <f>BC$2*EXP(- BC$1 * ($B198*_c+'Input spectra'!$Q197))</f>
        <v>5.8168308266477549E-3</v>
      </c>
      <c r="BD198">
        <f>BD$2*EXP(- BD$1 * ($B198*_c+'Input spectra'!$Q197))</f>
        <v>5.4662612310164387E-3</v>
      </c>
      <c r="BE198">
        <f>BE$2*EXP(- BE$1 * ($B198*_c+'Input spectra'!$Q197))</f>
        <v>5.1530292894093931E-3</v>
      </c>
      <c r="BF198">
        <f>BF$2*EXP(- BF$1 * ($B198*_c+'Input spectra'!$Q197))</f>
        <v>4.8706317105280152E-3</v>
      </c>
      <c r="BG198">
        <f>BG$2*EXP(- BG$1 * ($B198*_c+'Input spectra'!$Q197))</f>
        <v>4.6142044942227801E-3</v>
      </c>
      <c r="BH198">
        <f>BH$2*EXP(- BH$1 * ($B198*_c+'Input spectra'!$Q197))</f>
        <v>4.3799900646543872E-3</v>
      </c>
      <c r="BI198">
        <f>BI$2*EXP(- BI$1 * ($B198*_c+'Input spectra'!$Q197))</f>
        <v>4.165010632242545E-3</v>
      </c>
      <c r="BJ198">
        <f>BJ$2*EXP(- BJ$1 * ($B198*_c+'Input spectra'!$Q197))</f>
        <v>3.966857338047582E-3</v>
      </c>
      <c r="BK198">
        <f>BK$2*EXP(- BK$1 * ($B198*_c+'Input spectra'!$Q197))</f>
        <v>3.7835483207968399E-3</v>
      </c>
      <c r="BL198">
        <f>BL$2*EXP(- BL$1 * ($B198*_c+'Input spectra'!$Q197))</f>
        <v>3.6134298168797084E-3</v>
      </c>
      <c r="BM198">
        <f>BM$2*EXP(- BM$1 * ($B198*_c+'Input spectra'!$Q197))</f>
        <v>3.4551052161495032E-3</v>
      </c>
      <c r="BN198">
        <f>BN$2*EXP(- BN$1 * ($B198*_c+'Input spectra'!$Q197))</f>
        <v>3.3073828982600867E-3</v>
      </c>
      <c r="BO198">
        <f>BO$2*EXP(- BO$1 * ($B198*_c+'Input spectra'!$Q197))</f>
        <v>3.1692370533752214E-3</v>
      </c>
      <c r="BP198">
        <f>BP$2*EXP(- BP$1 * ($B198*_c+'Input spectra'!$Q197))</f>
        <v>3.0397777061494657E-3</v>
      </c>
      <c r="BQ198">
        <f>BQ$2*EXP(- BQ$1 * ($B198*_c+'Input spectra'!$Q197))</f>
        <v>2.9182274064727394E-3</v>
      </c>
      <c r="BR198">
        <f>BR$2*EXP(- BR$1 * ($B198*_c+'Input spectra'!$Q197))</f>
        <v>2.8039028431087578E-3</v>
      </c>
      <c r="BS198">
        <f>BS$2*EXP(- BS$1 * ($B198*_c+'Input spectra'!$Q197))</f>
        <v>2.6962001549680247E-3</v>
      </c>
      <c r="BT198">
        <f>BT$2*EXP(- BT$1 * ($B198*_c+'Input spectra'!$Q197))</f>
        <v>2.5945830623006119E-3</v>
      </c>
      <c r="BU198">
        <f>BU$2*EXP(- BU$1 * ($B198*_c+'Input spectra'!$Q197))</f>
        <v>2.4985731780397388E-3</v>
      </c>
      <c r="BV198">
        <f>BV$2*EXP(- BV$1 * ($B198*_c+'Input spectra'!$Q197))</f>
        <v>2.4077420256037618E-3</v>
      </c>
      <c r="BW198">
        <f>BW$2*EXP(- BW$1 * ($B198*_c+'Input spectra'!$Q197))</f>
        <v>2.3217044074150908E-3</v>
      </c>
      <c r="BX198">
        <f>BX$2*EXP(- BX$1 * ($B198*_c+'Input spectra'!$Q197))</f>
        <v>2.2401128535013259E-3</v>
      </c>
      <c r="BY198">
        <f>BY$2*EXP(- BY$1 * ($B198*_c+'Input spectra'!$Q197))</f>
        <v>2.1626529418454585E-3</v>
      </c>
      <c r="BZ198">
        <f>BZ$2*EXP(- BZ$1 * ($B198*_c+'Input spectra'!$Q197))</f>
        <v>2.0890393283662253E-3</v>
      </c>
      <c r="CA198">
        <f>CA$2*EXP(- CA$1 * ($B198*_c+'Input spectra'!$Q197))</f>
        <v>2.0190123591101814E-3</v>
      </c>
      <c r="CB198">
        <f>CB$2*EXP(- CB$1 * ($B198*_c+'Input spectra'!$Q197))</f>
        <v>1.9523351635860622E-3</v>
      </c>
      <c r="CC198">
        <f>CC$2*EXP(- CC$1 * ($B198*_c+'Input spectra'!$Q197))</f>
        <v>1.8887911483881973E-3</v>
      </c>
      <c r="CD198">
        <f>CD$2*EXP(- CD$1 * ($B198*_c+'Input spectra'!$Q197))</f>
        <v>1.8281818259164961E-3</v>
      </c>
      <c r="CE198">
        <f>CE$2*EXP(- CE$1 * ($B198*_c+'Input spectra'!$Q197))</f>
        <v>1.7703249252413414E-3</v>
      </c>
      <c r="CF198">
        <f>CF$2*EXP(- CF$1 * ($B198*_c+'Input spectra'!$Q197))</f>
        <v>1.7150527418095659E-3</v>
      </c>
      <c r="CG198">
        <f>CG$2*EXP(- CG$1 * ($B198*_c+'Input spectra'!$Q197))</f>
        <v>1.6622106903512693E-3</v>
      </c>
      <c r="CH198">
        <f>CH$2*EXP(- CH$1 * ($B198*_c+'Input spectra'!$Q197))</f>
        <v>1.6116560314791129E-3</v>
      </c>
      <c r="CI198">
        <f>CI$2*EXP(- CI$1 * ($B198*_c+'Input spectra'!$Q197))</f>
        <v>1.5632567474117565E-3</v>
      </c>
      <c r="CJ198">
        <f>CJ$2*EXP(- CJ$1 * ($B198*_c+'Input spectra'!$Q197))</f>
        <v>1.5168905462584641E-3</v>
      </c>
      <c r="CK198">
        <f>CK$2*EXP(- CK$1 * ($B198*_c+'Input spectra'!$Q197))</f>
        <v>1.4724439775691714E-3</v>
      </c>
      <c r="CL198">
        <f>CL$2*EXP(- CL$1 * ($B198*_c+'Input spectra'!$Q197))</f>
        <v>1.4298116445346446E-3</v>
      </c>
      <c r="CM198">
        <f>CM$2*EXP(- CM$1 * ($B198*_c+'Input spectra'!$Q197))</f>
        <v>1.3888955004320519E-3</v>
      </c>
      <c r="CN198">
        <f>CN$2*EXP(- CN$1 * ($B198*_c+'Input spectra'!$Q197))</f>
        <v>1.34960421874386E-3</v>
      </c>
      <c r="CO198">
        <f>CO$2*EXP(- CO$1 * ($B198*_c+'Input spectra'!$Q197))</f>
        <v>1.3118526279044358E-3</v>
      </c>
      <c r="CP198">
        <f>CP$2*EXP(- CP$1 * ($B198*_c+'Input spectra'!$Q197))</f>
        <v>1.2755612029060326E-3</v>
      </c>
      <c r="CQ198">
        <f>CQ$2*EXP(- CQ$1 * ($B198*_c+'Input spectra'!$Q197))</f>
        <v>8.214519798222799E-4</v>
      </c>
      <c r="CR198">
        <f>CR$2*EXP(- CR$1 * ($B198*_c+'Input spectra'!$Q197))</f>
        <v>5.3367496265191265E-4</v>
      </c>
      <c r="CS198">
        <f>CS$2*EXP(- CS$1 * ($B198*_c+'Input spectra'!$Q197))</f>
        <v>3.6967987512303684E-4</v>
      </c>
      <c r="CT198">
        <f>CT$2*EXP(- CT$1 * ($B198*_c+'Input spectra'!$Q197))</f>
        <v>2.5723332414697082E-4</v>
      </c>
      <c r="CU198">
        <f>CU$2*EXP(- CU$1 * ($B198*_c+'Input spectra'!$Q197))</f>
        <v>1.7568313712573979E-4</v>
      </c>
      <c r="CV198">
        <f>CV$2*EXP(- CV$1 * ($B198*_c+'Input spectra'!$Q197))</f>
        <v>1.15513296805834E-4</v>
      </c>
      <c r="CW198">
        <f>CW$2*EXP(- CW$1 * ($B198*_c+'Input spectra'!$Q197))</f>
        <v>7.1354563782440798E-5</v>
      </c>
      <c r="CX198">
        <f>CX$2*EXP(- CX$1 * ($B198*_c+'Input spectra'!$Q197))</f>
        <v>3.9799485299623034E-5</v>
      </c>
      <c r="CY198">
        <f>CY$2*EXP(- CY$1 * ($B198*_c+'Input spectra'!$Q197))</f>
        <v>1.8510792054752762E-5</v>
      </c>
      <c r="CZ198">
        <f>CZ$2*EXP(- CZ$1 * ($B198*_c+'Input spectra'!$Q197))</f>
        <v>5.7939112655755574E-6</v>
      </c>
      <c r="DA198">
        <f>DA$2*EXP(- DA$1 * ($B198*_c+'Input spectra'!$Q197))</f>
        <v>3.6812544545285938E-7</v>
      </c>
      <c r="DB198">
        <f>DB$2*EXP(- DB$1 * ($B198*_c+'Input spectra'!$Q197))</f>
        <v>0</v>
      </c>
      <c r="DC198">
        <f>DC$2*EXP(- DC$1 * ($B198*_c+'Input spectra'!$Q197))</f>
        <v>0</v>
      </c>
      <c r="DD198">
        <f>DD$2*EXP(- DD$1 * ($B198*_c+'Input spectra'!$Q197))</f>
        <v>0</v>
      </c>
      <c r="DE198">
        <f>DE$2*EXP(- DE$1 * ($B198*_c+'Input spectra'!$Q197))</f>
        <v>0</v>
      </c>
      <c r="DF198">
        <f>DF$2*EXP(- DF$1 * ($B198*_c+'Input spectra'!$Q197))</f>
        <v>0</v>
      </c>
      <c r="DG198">
        <f>DG$2*EXP(- DG$1 * ($B198*_c+'Input spectra'!$Q197))</f>
        <v>0</v>
      </c>
      <c r="DH198">
        <f>DH$2*EXP(- DH$1 * ($B198*_c+'Input spectra'!$Q197))</f>
        <v>0</v>
      </c>
      <c r="DI198">
        <f>DI$2*EXP(- DI$1 * ($B198*_c+'Input spectra'!$Q197))</f>
        <v>0</v>
      </c>
      <c r="DJ198">
        <f>DJ$2*EXP(- DJ$1 * ($B198*_c+'Input spectra'!$Q197))</f>
        <v>0</v>
      </c>
      <c r="DK198">
        <f>DK$2*EXP(- DK$1 * ($B198*_c+'Input spectra'!$Q197))</f>
        <v>0</v>
      </c>
      <c r="DL198">
        <f>DL$2*EXP(- DL$1 * ($B198*_c+'Input spectra'!$Q197))</f>
        <v>0</v>
      </c>
      <c r="DM198">
        <f>DM$2*EXP(- DM$1 * ($B198*_c+'Input spectra'!$Q197))</f>
        <v>0</v>
      </c>
      <c r="DN198">
        <f>DN$2*EXP(- DN$1 * ($B198*_c+'Input spectra'!$Q197))</f>
        <v>0</v>
      </c>
      <c r="DO198">
        <f>DO$2*EXP(- DO$1 * ($B198*_c+'Input spectra'!$Q197))</f>
        <v>0</v>
      </c>
      <c r="DP198">
        <f>DP$2*EXP(- DP$1 * ($B198*_c+'Input spectra'!$Q197))</f>
        <v>0</v>
      </c>
      <c r="DQ198">
        <f>DQ$2*EXP(- DQ$1 * ($B198*_c+'Input spectra'!$Q197))</f>
        <v>0</v>
      </c>
      <c r="DR198">
        <f>DR$2*EXP(- DR$1 * ($B198*_c+'Input spectra'!$Q197))</f>
        <v>0</v>
      </c>
      <c r="DS198">
        <f>DS$2*EXP(- DS$1 * ($B198*_c+'Input spectra'!$Q197))</f>
        <v>0</v>
      </c>
      <c r="DT198">
        <f>DT$2*EXP(- DT$1 * ($B198*_c+'Input spectra'!$Q197))</f>
        <v>0</v>
      </c>
      <c r="DU198">
        <f>DU$2*EXP(- DU$1 * ($B198*_c+'Input spectra'!$Q197))</f>
        <v>0</v>
      </c>
      <c r="DV198">
        <f>DV$2*EXP(- DV$1 * ($B198*_c+'Input spectra'!$Q197))</f>
        <v>0</v>
      </c>
      <c r="DW198">
        <f>DW$2*EXP(- DW$1 * ($B198*_c+'Input spectra'!$Q197))</f>
        <v>0</v>
      </c>
      <c r="DX198">
        <f>DX$2*EXP(- DX$1 * ($B198*_c+'Input spectra'!$Q197))</f>
        <v>0</v>
      </c>
      <c r="DY198">
        <f>DY$2*EXP(- DY$1 * ($B198*_c+'Input spectra'!$Q197))</f>
        <v>0</v>
      </c>
      <c r="DZ198">
        <f>DZ$2*EXP(- DZ$1 * ($B198*_c+'Input spectra'!$Q197))</f>
        <v>0</v>
      </c>
      <c r="EA198">
        <f>EA$2*EXP(- EA$1 * ($B198*_c+'Input spectra'!$Q197))</f>
        <v>0</v>
      </c>
      <c r="EB198">
        <f>EB$2*EXP(- EB$1 * ($B198*_c+'Input spectra'!$Q197))</f>
        <v>0</v>
      </c>
      <c r="EC198">
        <f>EC$2*EXP(- EC$1 * ($B198*_c+'Input spectra'!$Q197))</f>
        <v>0</v>
      </c>
      <c r="ED198">
        <f>ED$2*EXP(- ED$1 * ($B198*_c+'Input spectra'!$Q197))</f>
        <v>0</v>
      </c>
      <c r="EE198">
        <f>EE$2*EXP(- EE$1 * ($B198*_c+'Input spectra'!$Q197))</f>
        <v>0</v>
      </c>
      <c r="EF198">
        <f>EF$2*EXP(- EF$1 * ($B198*_c+'Input spectra'!$Q197))</f>
        <v>0</v>
      </c>
      <c r="EG198">
        <f>EG$2*EXP(- EG$1 * ($B198*_c+'Input spectra'!$Q197))</f>
        <v>0</v>
      </c>
      <c r="EH198">
        <f>EH$2*EXP(- EH$1 * ($B198*_c+'Input spectra'!$Q197))</f>
        <v>0</v>
      </c>
      <c r="EI198">
        <f>EI$2*EXP(- EI$1 * ($B198*_c+'Input spectra'!$Q197))</f>
        <v>0</v>
      </c>
      <c r="EJ198">
        <f>EJ$2*EXP(- EJ$1 * ($B198*_c+'Input spectra'!$Q197))</f>
        <v>0</v>
      </c>
      <c r="EK198">
        <f>EK$2*EXP(- EK$1 * ($B198*_c+'Input spectra'!$Q197))</f>
        <v>0</v>
      </c>
      <c r="EL198">
        <f>EL$2*EXP(- EL$1 * ($B198*_c+'Input spectra'!$Q197))</f>
        <v>0</v>
      </c>
      <c r="EM198">
        <f>EM$2*EXP(- EM$1 * ($B198*_c+'Input spectra'!$Q197))</f>
        <v>0</v>
      </c>
      <c r="EN198">
        <f>EN$2*EXP(- EN$1 * ($B198*_c+'Input spectra'!$Q197))</f>
        <v>0</v>
      </c>
      <c r="EO198">
        <f>EO$2*EXP(- EO$1 * ($B198*_c+'Input spectra'!$Q197))</f>
        <v>0</v>
      </c>
      <c r="EP198">
        <f>EP$2*EXP(- EP$1 * ($B198*_c+'Input spectra'!$Q197))</f>
        <v>0</v>
      </c>
      <c r="EQ198">
        <f>EQ$2*EXP(- EQ$1 * ($B198*_c+'Input spectra'!$Q197))</f>
        <v>0</v>
      </c>
      <c r="ER198">
        <f>ER$2*EXP(- ER$1 * ($B198*_c+'Input spectra'!$Q197))</f>
        <v>0</v>
      </c>
      <c r="ES198">
        <f>ES$2*EXP(- ES$1 * ($B198*_c+'Input spectra'!$Q197))</f>
        <v>0</v>
      </c>
      <c r="ET198">
        <f>ET$2*EXP(- ET$1 * ($B198*_c+'Input spectra'!$Q197))</f>
        <v>0</v>
      </c>
      <c r="EU198">
        <f>EU$2*EXP(- EU$1 * ($B198*_c+'Input spectra'!$Q197))</f>
        <v>0</v>
      </c>
      <c r="EV198">
        <f>EV$2*EXP(- EV$1 * ($B198*_c+'Input spectra'!$Q197))</f>
        <v>0</v>
      </c>
      <c r="EW198">
        <f>EW$2*EXP(- EW$1 * ($B198*_c+'Input spectra'!$Q197))</f>
        <v>0</v>
      </c>
      <c r="EY198">
        <f t="shared" si="3"/>
        <v>0.88724643059409558</v>
      </c>
      <c r="FB198">
        <f>(1-EXP(-(B198*_c+'Input spectra'!$Q197)*_t))/2</f>
        <v>1.0379038651433858E-2</v>
      </c>
      <c r="FC198">
        <f>LN(1-FB198)/(-(B198*_c+'Input spectra'!$Q197))</f>
        <v>0.24868898935276004</v>
      </c>
    </row>
    <row r="199" spans="1:159" x14ac:dyDescent="0.25">
      <c r="A199">
        <v>1260</v>
      </c>
      <c r="B199">
        <f>'Input spectra'!B198</f>
        <v>0</v>
      </c>
      <c r="C199">
        <f>C$2*EXP(- C$1 * ($B199*_c+'Input spectra'!$Q198))</f>
        <v>2.0653927966864227E-2</v>
      </c>
      <c r="D199">
        <f>D$2*EXP(- D$1 * ($B199*_c+'Input spectra'!$Q198))</f>
        <v>2.0417783342503017E-2</v>
      </c>
      <c r="E199">
        <f>E$2*EXP(- E$1 * ($B199*_c+'Input spectra'!$Q198))</f>
        <v>2.0183252400947992E-2</v>
      </c>
      <c r="F199">
        <f>F$2*EXP(- F$1 * ($B199*_c+'Input spectra'!$Q198))</f>
        <v>1.9950325776203984E-2</v>
      </c>
      <c r="G199">
        <f>G$2*EXP(- G$1 * ($B199*_c+'Input spectra'!$Q198))</f>
        <v>1.9718994152387412E-2</v>
      </c>
      <c r="H199">
        <f>H$2*EXP(- H$1 * ($B199*_c+'Input spectra'!$Q198))</f>
        <v>1.9489248263470958E-2</v>
      </c>
      <c r="I199">
        <f>I$2*EXP(- I$1 * ($B199*_c+'Input spectra'!$Q198))</f>
        <v>1.9261078893029533E-2</v>
      </c>
      <c r="J199">
        <f>J$2*EXP(- J$1 * ($B199*_c+'Input spectra'!$Q198))</f>
        <v>1.903447687398744E-2</v>
      </c>
      <c r="K199">
        <f>K$2*EXP(- K$1 * ($B199*_c+'Input spectra'!$Q198))</f>
        <v>1.8809433088366845E-2</v>
      </c>
      <c r="L199">
        <f>L$2*EXP(- L$1 * ($B199*_c+'Input spectra'!$Q198))</f>
        <v>1.8585938467037457E-2</v>
      </c>
      <c r="M199">
        <f>M$2*EXP(- M$1 * ($B199*_c+'Input spectra'!$Q198))</f>
        <v>1.8363983989467446E-2</v>
      </c>
      <c r="N199">
        <f>N$2*EXP(- N$1 * ($B199*_c+'Input spectra'!$Q198))</f>
        <v>1.8143560683475571E-2</v>
      </c>
      <c r="O199">
        <f>O$2*EXP(- O$1 * ($B199*_c+'Input spectra'!$Q198))</f>
        <v>1.7924659624984591E-2</v>
      </c>
      <c r="P199">
        <f>P$2*EXP(- P$1 * ($B199*_c+'Input spectra'!$Q198))</f>
        <v>1.7707271937775829E-2</v>
      </c>
      <c r="Q199">
        <f>Q$2*EXP(- Q$1 * ($B199*_c+'Input spectra'!$Q198))</f>
        <v>1.7491388793244966E-2</v>
      </c>
      <c r="R199">
        <f>R$2*EXP(- R$1 * ($B199*_c+'Input spectra'!$Q198))</f>
        <v>1.727700141015907E-2</v>
      </c>
      <c r="S199">
        <f>S$2*EXP(- S$1 * ($B199*_c+'Input spectra'!$Q198))</f>
        <v>1.7064101054414783E-2</v>
      </c>
      <c r="T199">
        <f>T$2*EXP(- T$1 * ($B199*_c+'Input spectra'!$Q198))</f>
        <v>1.6852679038797728E-2</v>
      </c>
      <c r="U199">
        <f>U$2*EXP(- U$1 * ($B199*_c+'Input spectra'!$Q198))</f>
        <v>1.6642726722743081E-2</v>
      </c>
      <c r="V199">
        <f>V$2*EXP(- V$1 * ($B199*_c+'Input spectra'!$Q198))</f>
        <v>1.6434235512097373E-2</v>
      </c>
      <c r="W199">
        <f>W$2*EXP(- W$1 * ($B199*_c+'Input spectra'!$Q198))</f>
        <v>1.6227196858881399E-2</v>
      </c>
      <c r="X199">
        <f>X$2*EXP(- X$1 * ($B199*_c+'Input spectra'!$Q198))</f>
        <v>1.6021602261054365E-2</v>
      </c>
      <c r="Y199">
        <f>Y$2*EXP(- Y$1 * ($B199*_c+'Input spectra'!$Q198))</f>
        <v>1.5817443262279147E-2</v>
      </c>
      <c r="Z199">
        <f>Z$2*EXP(- Z$1 * ($B199*_c+'Input spectra'!$Q198))</f>
        <v>1.5614711451688742E-2</v>
      </c>
      <c r="AA199">
        <f>AA$2*EXP(- AA$1 * ($B199*_c+'Input spectra'!$Q198))</f>
        <v>1.5413398463653872E-2</v>
      </c>
      <c r="AB199">
        <f>AB$2*EXP(- AB$1 * ($B199*_c+'Input spectra'!$Q198))</f>
        <v>1.5213495977551728E-2</v>
      </c>
      <c r="AC199">
        <f>AC$2*EXP(- AC$1 * ($B199*_c+'Input spectra'!$Q198))</f>
        <v>1.5014995717535827E-2</v>
      </c>
      <c r="AD199">
        <f>AD$2*EXP(- AD$1 * ($B199*_c+'Input spectra'!$Q198))</f>
        <v>1.4817889452307088E-2</v>
      </c>
      <c r="AE199">
        <f>AE$2*EXP(- AE$1 * ($B199*_c+'Input spectra'!$Q198))</f>
        <v>1.4622168994885956E-2</v>
      </c>
      <c r="AF199">
        <f>AF$2*EXP(- AF$1 * ($B199*_c+'Input spectra'!$Q198))</f>
        <v>1.4427826202385679E-2</v>
      </c>
      <c r="AG199">
        <f>AG$2*EXP(- AG$1 * ($B199*_c+'Input spectra'!$Q198))</f>
        <v>1.4234852975786739E-2</v>
      </c>
      <c r="AH199">
        <f>AH$2*EXP(- AH$1 * ($B199*_c+'Input spectra'!$Q198))</f>
        <v>1.4043241259712357E-2</v>
      </c>
      <c r="AI199">
        <f>AI$2*EXP(- AI$1 * ($B199*_c+'Input spectra'!$Q198))</f>
        <v>1.3852983042205133E-2</v>
      </c>
      <c r="AJ199">
        <f>AJ$2*EXP(- AJ$1 * ($B199*_c+'Input spectra'!$Q198))</f>
        <v>1.3664070354504754E-2</v>
      </c>
      <c r="AK199">
        <f>AK$2*EXP(- AK$1 * ($B199*_c+'Input spectra'!$Q198))</f>
        <v>1.3476495270826871E-2</v>
      </c>
      <c r="AL199">
        <f>AL$2*EXP(- AL$1 * ($B199*_c+'Input spectra'!$Q198))</f>
        <v>1.3290249908143002E-2</v>
      </c>
      <c r="AM199">
        <f>AM$2*EXP(- AM$1 * ($B199*_c+'Input spectra'!$Q198))</f>
        <v>1.3105326425961546E-2</v>
      </c>
      <c r="AN199">
        <f>AN$2*EXP(- AN$1 * ($B199*_c+'Input spectra'!$Q198))</f>
        <v>1.2921717026109909E-2</v>
      </c>
      <c r="AO199">
        <f>AO$2*EXP(- AO$1 * ($B199*_c+'Input spectra'!$Q198))</f>
        <v>1.2739413952517667E-2</v>
      </c>
      <c r="AP199">
        <f>AP$2*EXP(- AP$1 * ($B199*_c+'Input spectra'!$Q198))</f>
        <v>1.2558409491000814E-2</v>
      </c>
      <c r="AQ199">
        <f>AQ$2*EXP(- AQ$1 * ($B199*_c+'Input spectra'!$Q198))</f>
        <v>1.2378695969047107E-2</v>
      </c>
      <c r="AR199">
        <f>AR$2*EXP(- AR$1 * ($B199*_c+'Input spectra'!$Q198))</f>
        <v>1.2200265755602438E-2</v>
      </c>
      <c r="AS199">
        <f>AS$2*EXP(- AS$1 * ($B199*_c+'Input spectra'!$Q198))</f>
        <v>1.2023111260858263E-2</v>
      </c>
      <c r="AT199">
        <f>AT$2*EXP(- AT$1 * ($B199*_c+'Input spectra'!$Q198))</f>
        <v>1.1847224936040129E-2</v>
      </c>
      <c r="AU199">
        <f>AU$2*EXP(- AU$1 * ($B199*_c+'Input spectra'!$Q198))</f>
        <v>1.1672599273197189E-2</v>
      </c>
      <c r="AV199">
        <f>AV$2*EXP(- AV$1 * ($B199*_c+'Input spectra'!$Q198))</f>
        <v>1.1499226804992806E-2</v>
      </c>
      <c r="AW199">
        <f>AW$2*EXP(- AW$1 * ($B199*_c+'Input spectra'!$Q198))</f>
        <v>1.0224935079220414E-2</v>
      </c>
      <c r="AX199">
        <f>AX$2*EXP(- AX$1 * ($B199*_c+'Input spectra'!$Q198))</f>
        <v>8.7394210877246494E-3</v>
      </c>
      <c r="AY199">
        <f>AY$2*EXP(- AY$1 * ($B199*_c+'Input spectra'!$Q198))</f>
        <v>7.8693674834857466E-3</v>
      </c>
      <c r="AZ199">
        <f>AZ$2*EXP(- AZ$1 * ($B199*_c+'Input spectra'!$Q198))</f>
        <v>7.2105563469312016E-3</v>
      </c>
      <c r="BA199">
        <f>BA$2*EXP(- BA$1 * ($B199*_c+'Input spectra'!$Q198))</f>
        <v>6.6723490416650284E-3</v>
      </c>
      <c r="BB199">
        <f>BB$2*EXP(- BB$1 * ($B199*_c+'Input spectra'!$Q198))</f>
        <v>6.2154734838581367E-3</v>
      </c>
      <c r="BC199">
        <f>BC$2*EXP(- BC$1 * ($B199*_c+'Input spectra'!$Q198))</f>
        <v>5.8184195628540715E-3</v>
      </c>
      <c r="BD199">
        <f>BD$2*EXP(- BD$1 * ($B199*_c+'Input spectra'!$Q198))</f>
        <v>5.4677829323065757E-3</v>
      </c>
      <c r="BE199">
        <f>BE$2*EXP(- BE$1 * ($B199*_c+'Input spectra'!$Q198))</f>
        <v>5.154490862935116E-3</v>
      </c>
      <c r="BF199">
        <f>BF$2*EXP(- BF$1 * ($B199*_c+'Input spectra'!$Q198))</f>
        <v>4.8720387731258754E-3</v>
      </c>
      <c r="BG199">
        <f>BG$2*EXP(- BG$1 * ($B199*_c+'Input spectra'!$Q198))</f>
        <v>4.6155617179479223E-3</v>
      </c>
      <c r="BH199">
        <f>BH$2*EXP(- BH$1 * ($B199*_c+'Input spectra'!$Q198))</f>
        <v>4.3813014058339955E-3</v>
      </c>
      <c r="BI199">
        <f>BI$2*EXP(- BI$1 * ($B199*_c+'Input spectra'!$Q198))</f>
        <v>4.1662794900806637E-3</v>
      </c>
      <c r="BJ199">
        <f>BJ$2*EXP(- BJ$1 * ($B199*_c+'Input spectra'!$Q198))</f>
        <v>3.9680866683671186E-3</v>
      </c>
      <c r="BK199">
        <f>BK$2*EXP(- BK$1 * ($B199*_c+'Input spectra'!$Q198))</f>
        <v>3.7847407199940769E-3</v>
      </c>
      <c r="BL199">
        <f>BL$2*EXP(- BL$1 * ($B199*_c+'Input spectra'!$Q198))</f>
        <v>3.6145875854058452E-3</v>
      </c>
      <c r="BM199">
        <f>BM$2*EXP(- BM$1 * ($B199*_c+'Input spectra'!$Q198))</f>
        <v>3.4562304075061129E-3</v>
      </c>
      <c r="BN199">
        <f>BN$2*EXP(- BN$1 * ($B199*_c+'Input spectra'!$Q198))</f>
        <v>3.3084773574871616E-3</v>
      </c>
      <c r="BO199">
        <f>BO$2*EXP(- BO$1 * ($B199*_c+'Input spectra'!$Q198))</f>
        <v>3.1703024477525779E-3</v>
      </c>
      <c r="BP199">
        <f>BP$2*EXP(- BP$1 * ($B199*_c+'Input spectra'!$Q198))</f>
        <v>3.0408155500188275E-3</v>
      </c>
      <c r="BQ199">
        <f>BQ$2*EXP(- BQ$1 * ($B199*_c+'Input spectra'!$Q198))</f>
        <v>2.9192390815468627E-3</v>
      </c>
      <c r="BR199">
        <f>BR$2*EXP(- BR$1 * ($B199*_c+'Input spectra'!$Q198))</f>
        <v>2.804889615265435E-3</v>
      </c>
      <c r="BS199">
        <f>BS$2*EXP(- BS$1 * ($B199*_c+'Input spectra'!$Q198))</f>
        <v>2.6971631882701662E-3</v>
      </c>
      <c r="BT199">
        <f>BT$2*EXP(- BT$1 * ($B199*_c+'Input spectra'!$Q198))</f>
        <v>2.5955234308014702E-3</v>
      </c>
      <c r="BU199">
        <f>BU$2*EXP(- BU$1 * ($B199*_c+'Input spectra'!$Q198))</f>
        <v>2.4994918758007969E-3</v>
      </c>
      <c r="BV199">
        <f>BV$2*EXP(- BV$1 * ($B199*_c+'Input spectra'!$Q198))</f>
        <v>2.4086399752563229E-3</v>
      </c>
      <c r="BW199">
        <f>BW$2*EXP(- BW$1 * ($B199*_c+'Input spectra'!$Q198))</f>
        <v>2.322582467524805E-3</v>
      </c>
      <c r="BX199">
        <f>BX$2*EXP(- BX$1 * ($B199*_c+'Input spectra'!$Q198))</f>
        <v>2.2409718249407984E-3</v>
      </c>
      <c r="BY199">
        <f>BY$2*EXP(- BY$1 * ($B199*_c+'Input spectra'!$Q198))</f>
        <v>2.1634935733388125E-3</v>
      </c>
      <c r="BZ199">
        <f>BZ$2*EXP(- BZ$1 * ($B199*_c+'Input spectra'!$Q198))</f>
        <v>2.0898623213376866E-3</v>
      </c>
      <c r="CA199">
        <f>CA$2*EXP(- CA$1 * ($B199*_c+'Input spectra'!$Q198))</f>
        <v>2.0198183719439709E-3</v>
      </c>
      <c r="CB199">
        <f>CB$2*EXP(- CB$1 * ($B199*_c+'Input spectra'!$Q198))</f>
        <v>1.9531248153854272E-3</v>
      </c>
      <c r="CC199">
        <f>CC$2*EXP(- CC$1 * ($B199*_c+'Input spectra'!$Q198))</f>
        <v>1.8895650223059678E-3</v>
      </c>
      <c r="CD199">
        <f>CD$2*EXP(- CD$1 * ($B199*_c+'Input spectra'!$Q198))</f>
        <v>1.8289404721172193E-3</v>
      </c>
      <c r="CE199">
        <f>CE$2*EXP(- CE$1 * ($B199*_c+'Input spectra'!$Q198))</f>
        <v>1.7710688635451269E-3</v>
      </c>
      <c r="CF199">
        <f>CF$2*EXP(- CF$1 * ($B199*_c+'Input spectra'!$Q198))</f>
        <v>1.7157824640597131E-3</v>
      </c>
      <c r="CG199">
        <f>CG$2*EXP(- CG$1 * ($B199*_c+'Input spectra'!$Q198))</f>
        <v>1.6629266625411904E-3</v>
      </c>
      <c r="CH199">
        <f>CH$2*EXP(- CH$1 * ($B199*_c+'Input spectra'!$Q198))</f>
        <v>1.6123586956686637E-3</v>
      </c>
      <c r="CI199">
        <f>CI$2*EXP(- CI$1 * ($B199*_c+'Input spectra'!$Q198))</f>
        <v>1.5639465234586398E-3</v>
      </c>
      <c r="CJ199">
        <f>CJ$2*EXP(- CJ$1 * ($B199*_c+'Input spectra'!$Q198))</f>
        <v>1.5175678333866701E-3</v>
      </c>
      <c r="CK199">
        <f>CK$2*EXP(- CK$1 * ($B199*_c+'Input spectra'!$Q198))</f>
        <v>1.4731091557933331E-3</v>
      </c>
      <c r="CL199">
        <f>CL$2*EXP(- CL$1 * ($B199*_c+'Input spectra'!$Q198))</f>
        <v>1.4304650759566012E-3</v>
      </c>
      <c r="CM199">
        <f>CM$2*EXP(- CM$1 * ($B199*_c+'Input spectra'!$Q198))</f>
        <v>1.3895375304237313E-3</v>
      </c>
      <c r="CN199">
        <f>CN$2*EXP(- CN$1 * ($B199*_c+'Input spectra'!$Q198))</f>
        <v>1.3502351770287486E-3</v>
      </c>
      <c r="CO199">
        <f>CO$2*EXP(- CO$1 * ($B199*_c+'Input spectra'!$Q198))</f>
        <v>1.3124728295483329E-3</v>
      </c>
      <c r="CP199">
        <f>CP$2*EXP(- CP$1 * ($B199*_c+'Input spectra'!$Q198))</f>
        <v>1.2761709492264525E-3</v>
      </c>
      <c r="CQ199">
        <f>CQ$2*EXP(- CQ$1 * ($B199*_c+'Input spectra'!$Q198))</f>
        <v>8.2184896806333026E-4</v>
      </c>
      <c r="CR199">
        <f>CR$2*EXP(- CR$1 * ($B199*_c+'Input spectra'!$Q198))</f>
        <v>5.3393567917297722E-4</v>
      </c>
      <c r="CS199">
        <f>CS$2*EXP(- CS$1 * ($B199*_c+'Input spectra'!$Q198))</f>
        <v>3.6986241744829744E-4</v>
      </c>
      <c r="CT199">
        <f>CT$2*EXP(- CT$1 * ($B199*_c+'Input spectra'!$Q198))</f>
        <v>2.5736169365942325E-4</v>
      </c>
      <c r="CU199">
        <f>CU$2*EXP(- CU$1 * ($B199*_c+'Input spectra'!$Q198))</f>
        <v>1.7577173300199926E-4</v>
      </c>
      <c r="CV199">
        <f>CV$2*EXP(- CV$1 * ($B199*_c+'Input spectra'!$Q198))</f>
        <v>1.1557215637118325E-4</v>
      </c>
      <c r="CW199">
        <f>CW$2*EXP(- CW$1 * ($B199*_c+'Input spectra'!$Q198))</f>
        <v>7.1391297282341683E-5</v>
      </c>
      <c r="CX199">
        <f>CX$2*EXP(- CX$1 * ($B199*_c+'Input spectra'!$Q198))</f>
        <v>3.9820183294194027E-5</v>
      </c>
      <c r="CY199">
        <f>CY$2*EXP(- CY$1 * ($B199*_c+'Input spectra'!$Q198))</f>
        <v>1.8520515983346963E-5</v>
      </c>
      <c r="CZ199">
        <f>CZ$2*EXP(- CZ$1 * ($B199*_c+'Input spectra'!$Q198))</f>
        <v>5.7969853168904081E-6</v>
      </c>
      <c r="DA199">
        <f>DA$2*EXP(- DA$1 * ($B199*_c+'Input spectra'!$Q198))</f>
        <v>3.6832269456150739E-7</v>
      </c>
      <c r="DB199">
        <f>DB$2*EXP(- DB$1 * ($B199*_c+'Input spectra'!$Q198))</f>
        <v>0</v>
      </c>
      <c r="DC199">
        <f>DC$2*EXP(- DC$1 * ($B199*_c+'Input spectra'!$Q198))</f>
        <v>0</v>
      </c>
      <c r="DD199">
        <f>DD$2*EXP(- DD$1 * ($B199*_c+'Input spectra'!$Q198))</f>
        <v>0</v>
      </c>
      <c r="DE199">
        <f>DE$2*EXP(- DE$1 * ($B199*_c+'Input spectra'!$Q198))</f>
        <v>0</v>
      </c>
      <c r="DF199">
        <f>DF$2*EXP(- DF$1 * ($B199*_c+'Input spectra'!$Q198))</f>
        <v>0</v>
      </c>
      <c r="DG199">
        <f>DG$2*EXP(- DG$1 * ($B199*_c+'Input spectra'!$Q198))</f>
        <v>0</v>
      </c>
      <c r="DH199">
        <f>DH$2*EXP(- DH$1 * ($B199*_c+'Input spectra'!$Q198))</f>
        <v>0</v>
      </c>
      <c r="DI199">
        <f>DI$2*EXP(- DI$1 * ($B199*_c+'Input spectra'!$Q198))</f>
        <v>0</v>
      </c>
      <c r="DJ199">
        <f>DJ$2*EXP(- DJ$1 * ($B199*_c+'Input spectra'!$Q198))</f>
        <v>0</v>
      </c>
      <c r="DK199">
        <f>DK$2*EXP(- DK$1 * ($B199*_c+'Input spectra'!$Q198))</f>
        <v>0</v>
      </c>
      <c r="DL199">
        <f>DL$2*EXP(- DL$1 * ($B199*_c+'Input spectra'!$Q198))</f>
        <v>0</v>
      </c>
      <c r="DM199">
        <f>DM$2*EXP(- DM$1 * ($B199*_c+'Input spectra'!$Q198))</f>
        <v>0</v>
      </c>
      <c r="DN199">
        <f>DN$2*EXP(- DN$1 * ($B199*_c+'Input spectra'!$Q198))</f>
        <v>0</v>
      </c>
      <c r="DO199">
        <f>DO$2*EXP(- DO$1 * ($B199*_c+'Input spectra'!$Q198))</f>
        <v>0</v>
      </c>
      <c r="DP199">
        <f>DP$2*EXP(- DP$1 * ($B199*_c+'Input spectra'!$Q198))</f>
        <v>0</v>
      </c>
      <c r="DQ199">
        <f>DQ$2*EXP(- DQ$1 * ($B199*_c+'Input spectra'!$Q198))</f>
        <v>0</v>
      </c>
      <c r="DR199">
        <f>DR$2*EXP(- DR$1 * ($B199*_c+'Input spectra'!$Q198))</f>
        <v>0</v>
      </c>
      <c r="DS199">
        <f>DS$2*EXP(- DS$1 * ($B199*_c+'Input spectra'!$Q198))</f>
        <v>0</v>
      </c>
      <c r="DT199">
        <f>DT$2*EXP(- DT$1 * ($B199*_c+'Input spectra'!$Q198))</f>
        <v>0</v>
      </c>
      <c r="DU199">
        <f>DU$2*EXP(- DU$1 * ($B199*_c+'Input spectra'!$Q198))</f>
        <v>0</v>
      </c>
      <c r="DV199">
        <f>DV$2*EXP(- DV$1 * ($B199*_c+'Input spectra'!$Q198))</f>
        <v>0</v>
      </c>
      <c r="DW199">
        <f>DW$2*EXP(- DW$1 * ($B199*_c+'Input spectra'!$Q198))</f>
        <v>0</v>
      </c>
      <c r="DX199">
        <f>DX$2*EXP(- DX$1 * ($B199*_c+'Input spectra'!$Q198))</f>
        <v>0</v>
      </c>
      <c r="DY199">
        <f>DY$2*EXP(- DY$1 * ($B199*_c+'Input spectra'!$Q198))</f>
        <v>0</v>
      </c>
      <c r="DZ199">
        <f>DZ$2*EXP(- DZ$1 * ($B199*_c+'Input spectra'!$Q198))</f>
        <v>0</v>
      </c>
      <c r="EA199">
        <f>EA$2*EXP(- EA$1 * ($B199*_c+'Input spectra'!$Q198))</f>
        <v>0</v>
      </c>
      <c r="EB199">
        <f>EB$2*EXP(- EB$1 * ($B199*_c+'Input spectra'!$Q198))</f>
        <v>0</v>
      </c>
      <c r="EC199">
        <f>EC$2*EXP(- EC$1 * ($B199*_c+'Input spectra'!$Q198))</f>
        <v>0</v>
      </c>
      <c r="ED199">
        <f>ED$2*EXP(- ED$1 * ($B199*_c+'Input spectra'!$Q198))</f>
        <v>0</v>
      </c>
      <c r="EE199">
        <f>EE$2*EXP(- EE$1 * ($B199*_c+'Input spectra'!$Q198))</f>
        <v>0</v>
      </c>
      <c r="EF199">
        <f>EF$2*EXP(- EF$1 * ($B199*_c+'Input spectra'!$Q198))</f>
        <v>0</v>
      </c>
      <c r="EG199">
        <f>EG$2*EXP(- EG$1 * ($B199*_c+'Input spectra'!$Q198))</f>
        <v>0</v>
      </c>
      <c r="EH199">
        <f>EH$2*EXP(- EH$1 * ($B199*_c+'Input spectra'!$Q198))</f>
        <v>0</v>
      </c>
      <c r="EI199">
        <f>EI$2*EXP(- EI$1 * ($B199*_c+'Input spectra'!$Q198))</f>
        <v>0</v>
      </c>
      <c r="EJ199">
        <f>EJ$2*EXP(- EJ$1 * ($B199*_c+'Input spectra'!$Q198))</f>
        <v>0</v>
      </c>
      <c r="EK199">
        <f>EK$2*EXP(- EK$1 * ($B199*_c+'Input spectra'!$Q198))</f>
        <v>0</v>
      </c>
      <c r="EL199">
        <f>EL$2*EXP(- EL$1 * ($B199*_c+'Input spectra'!$Q198))</f>
        <v>0</v>
      </c>
      <c r="EM199">
        <f>EM$2*EXP(- EM$1 * ($B199*_c+'Input spectra'!$Q198))</f>
        <v>0</v>
      </c>
      <c r="EN199">
        <f>EN$2*EXP(- EN$1 * ($B199*_c+'Input spectra'!$Q198))</f>
        <v>0</v>
      </c>
      <c r="EO199">
        <f>EO$2*EXP(- EO$1 * ($B199*_c+'Input spectra'!$Q198))</f>
        <v>0</v>
      </c>
      <c r="EP199">
        <f>EP$2*EXP(- EP$1 * ($B199*_c+'Input spectra'!$Q198))</f>
        <v>0</v>
      </c>
      <c r="EQ199">
        <f>EQ$2*EXP(- EQ$1 * ($B199*_c+'Input spectra'!$Q198))</f>
        <v>0</v>
      </c>
      <c r="ER199">
        <f>ER$2*EXP(- ER$1 * ($B199*_c+'Input spectra'!$Q198))</f>
        <v>0</v>
      </c>
      <c r="ES199">
        <f>ES$2*EXP(- ES$1 * ($B199*_c+'Input spectra'!$Q198))</f>
        <v>0</v>
      </c>
      <c r="ET199">
        <f>ET$2*EXP(- ET$1 * ($B199*_c+'Input spectra'!$Q198))</f>
        <v>0</v>
      </c>
      <c r="EU199">
        <f>EU$2*EXP(- EU$1 * ($B199*_c+'Input spectra'!$Q198))</f>
        <v>0</v>
      </c>
      <c r="EV199">
        <f>EV$2*EXP(- EV$1 * ($B199*_c+'Input spectra'!$Q198))</f>
        <v>0</v>
      </c>
      <c r="EW199">
        <f>EW$2*EXP(- EW$1 * ($B199*_c+'Input spectra'!$Q198))</f>
        <v>0</v>
      </c>
      <c r="EY199">
        <f t="shared" si="3"/>
        <v>0.88737509609395271</v>
      </c>
      <c r="FB199">
        <f>(1-EXP(-(B199*_c+'Input spectra'!$Q198)*_t))/2</f>
        <v>1.0366181687589293E-2</v>
      </c>
      <c r="FC199">
        <f>LN(1-FB199)/(-(B199*_c+'Input spectra'!$Q198))</f>
        <v>0.24869063042945871</v>
      </c>
    </row>
    <row r="200" spans="1:159" x14ac:dyDescent="0.25">
      <c r="A200">
        <v>1265</v>
      </c>
      <c r="B200">
        <f>'Input spectra'!B199</f>
        <v>0</v>
      </c>
      <c r="C200">
        <f>C$2*EXP(- C$1 * ($B200*_c+'Input spectra'!$Q199))</f>
        <v>2.0653927966864227E-2</v>
      </c>
      <c r="D200">
        <f>D$2*EXP(- D$1 * ($B200*_c+'Input spectra'!$Q199))</f>
        <v>2.0417890571549843E-2</v>
      </c>
      <c r="E200">
        <f>E$2*EXP(- E$1 * ($B200*_c+'Input spectra'!$Q199))</f>
        <v>2.0183464396203644E-2</v>
      </c>
      <c r="F200">
        <f>F$2*EXP(- F$1 * ($B200*_c+'Input spectra'!$Q199))</f>
        <v>1.99506401000876E-2</v>
      </c>
      <c r="G200">
        <f>G$2*EXP(- G$1 * ($B200*_c+'Input spectra'!$Q199))</f>
        <v>1.9719408392379817E-2</v>
      </c>
      <c r="H200">
        <f>H$2*EXP(- H$1 * ($B200*_c+'Input spectra'!$Q199))</f>
        <v>1.9489760031920558E-2</v>
      </c>
      <c r="I200">
        <f>I$2*EXP(- I$1 * ($B200*_c+'Input spectra'!$Q199))</f>
        <v>1.9261685826959463E-2</v>
      </c>
      <c r="J200">
        <f>J$2*EXP(- J$1 * ($B200*_c+'Input spectra'!$Q199))</f>
        <v>1.9035176634904036E-2</v>
      </c>
      <c r="K200">
        <f>K$2*EXP(- K$1 * ($B200*_c+'Input spectra'!$Q199))</f>
        <v>1.8810223362069389E-2</v>
      </c>
      <c r="L200">
        <f>L$2*EXP(- L$1 * ($B200*_c+'Input spectra'!$Q199))</f>
        <v>1.8586816963429193E-2</v>
      </c>
      <c r="M200">
        <f>M$2*EXP(- M$1 * ($B200*_c+'Input spectra'!$Q199))</f>
        <v>1.836494844236786E-2</v>
      </c>
      <c r="N200">
        <f>N$2*EXP(- N$1 * ($B200*_c+'Input spectra'!$Q199))</f>
        <v>1.8144608850433952E-2</v>
      </c>
      <c r="O200">
        <f>O$2*EXP(- O$1 * ($B200*_c+'Input spectra'!$Q199))</f>
        <v>1.7925789287094811E-2</v>
      </c>
      <c r="P200">
        <f>P$2*EXP(- P$1 * ($B200*_c+'Input spectra'!$Q199))</f>
        <v>1.7708480899492396E-2</v>
      </c>
      <c r="Q200">
        <f>Q$2*EXP(- Q$1 * ($B200*_c+'Input spectra'!$Q199))</f>
        <v>1.7492674882200295E-2</v>
      </c>
      <c r="R200">
        <f>R$2*EXP(- R$1 * ($B200*_c+'Input spectra'!$Q199))</f>
        <v>1.7278362476981994E-2</v>
      </c>
      <c r="S200">
        <f>S$2*EXP(- S$1 * ($B200*_c+'Input spectra'!$Q199))</f>
        <v>1.7065534972550277E-2</v>
      </c>
      <c r="T200">
        <f>T$2*EXP(- T$1 * ($B200*_c+'Input spectra'!$Q199))</f>
        <v>1.6854183704327837E-2</v>
      </c>
      <c r="U200">
        <f>U$2*EXP(- U$1 * ($B200*_c+'Input spectra'!$Q199))</f>
        <v>1.6644300054209103E-2</v>
      </c>
      <c r="V200">
        <f>V$2*EXP(- V$1 * ($B200*_c+'Input spectra'!$Q199))</f>
        <v>1.643587545032317E-2</v>
      </c>
      <c r="W200">
        <f>W$2*EXP(- W$1 * ($B200*_c+'Input spectra'!$Q199))</f>
        <v>1.6228901366797954E-2</v>
      </c>
      <c r="X200">
        <f>X$2*EXP(- X$1 * ($B200*_c+'Input spectra'!$Q199))</f>
        <v>1.602336932352549E-2</v>
      </c>
      <c r="Y200">
        <f>Y$2*EXP(- Y$1 * ($B200*_c+'Input spectra'!$Q199))</f>
        <v>1.5819270885928403E-2</v>
      </c>
      <c r="Z200">
        <f>Z$2*EXP(- Z$1 * ($B200*_c+'Input spectra'!$Q199))</f>
        <v>1.5616597664727488E-2</v>
      </c>
      <c r="AA200">
        <f>AA$2*EXP(- AA$1 * ($B200*_c+'Input spectra'!$Q199))</f>
        <v>1.5415341315710505E-2</v>
      </c>
      <c r="AB200">
        <f>AB$2*EXP(- AB$1 * ($B200*_c+'Input spectra'!$Q199))</f>
        <v>1.5215493539502068E-2</v>
      </c>
      <c r="AC200">
        <f>AC$2*EXP(- AC$1 * ($B200*_c+'Input spectra'!$Q199))</f>
        <v>1.5017046081334657E-2</v>
      </c>
      <c r="AD200">
        <f>AD$2*EXP(- AD$1 * ($B200*_c+'Input spectra'!$Q199))</f>
        <v>1.4819990730820819E-2</v>
      </c>
      <c r="AE200">
        <f>AE$2*EXP(- AE$1 * ($B200*_c+'Input spectra'!$Q199))</f>
        <v>1.4624319321726446E-2</v>
      </c>
      <c r="AF200">
        <f>AF$2*EXP(- AF$1 * ($B200*_c+'Input spectra'!$Q199))</f>
        <v>1.4430023731745172E-2</v>
      </c>
      <c r="AG200">
        <f>AG$2*EXP(- AG$1 * ($B200*_c+'Input spectra'!$Q199))</f>
        <v>1.4237095882273914E-2</v>
      </c>
      <c r="AH200">
        <f>AH$2*EXP(- AH$1 * ($B200*_c+'Input spectra'!$Q199))</f>
        <v>1.4045527738189506E-2</v>
      </c>
      <c r="AI200">
        <f>AI$2*EXP(- AI$1 * ($B200*_c+'Input spectra'!$Q199))</f>
        <v>1.3855311307626433E-2</v>
      </c>
      <c r="AJ200">
        <f>AJ$2*EXP(- AJ$1 * ($B200*_c+'Input spectra'!$Q199))</f>
        <v>1.3666438641755652E-2</v>
      </c>
      <c r="AK200">
        <f>AK$2*EXP(- AK$1 * ($B200*_c+'Input spectra'!$Q199))</f>
        <v>1.3478901834564544E-2</v>
      </c>
      <c r="AL200">
        <f>AL$2*EXP(- AL$1 * ($B200*_c+'Input spectra'!$Q199))</f>
        <v>1.3292693022637917E-2</v>
      </c>
      <c r="AM200">
        <f>AM$2*EXP(- AM$1 * ($B200*_c+'Input spectra'!$Q199))</f>
        <v>1.3107804384940098E-2</v>
      </c>
      <c r="AN200">
        <f>AN$2*EXP(- AN$1 * ($B200*_c+'Input spectra'!$Q199))</f>
        <v>1.2924228142598124E-2</v>
      </c>
      <c r="AO200">
        <f>AO$2*EXP(- AO$1 * ($B200*_c+'Input spectra'!$Q199))</f>
        <v>1.2741956558685975E-2</v>
      </c>
      <c r="AP200">
        <f>AP$2*EXP(- AP$1 * ($B200*_c+'Input spectra'!$Q199))</f>
        <v>1.2560981938009887E-2</v>
      </c>
      <c r="AQ200">
        <f>AQ$2*EXP(- AQ$1 * ($B200*_c+'Input spectra'!$Q199))</f>
        <v>1.2381296626894746E-2</v>
      </c>
      <c r="AR200">
        <f>AR$2*EXP(- AR$1 * ($B200*_c+'Input spectra'!$Q199))</f>
        <v>1.2202893012971498E-2</v>
      </c>
      <c r="AS200">
        <f>AS$2*EXP(- AS$1 * ($B200*_c+'Input spectra'!$Q199))</f>
        <v>1.2025763524965627E-2</v>
      </c>
      <c r="AT200">
        <f>AT$2*EXP(- AT$1 * ($B200*_c+'Input spectra'!$Q199))</f>
        <v>1.1849900632486723E-2</v>
      </c>
      <c r="AU200">
        <f>AU$2*EXP(- AU$1 * ($B200*_c+'Input spectra'!$Q199))</f>
        <v>1.1675296845818998E-2</v>
      </c>
      <c r="AV200">
        <f>AV$2*EXP(- AV$1 * ($B200*_c+'Input spectra'!$Q199))</f>
        <v>1.1501944715712942E-2</v>
      </c>
      <c r="AW200">
        <f>AW$2*EXP(- AW$1 * ($B200*_c+'Input spectra'!$Q199))</f>
        <v>1.0227405514975581E-2</v>
      </c>
      <c r="AX200">
        <f>AX$2*EXP(- AX$1 * ($B200*_c+'Input spectra'!$Q199))</f>
        <v>8.7415785183385768E-3</v>
      </c>
      <c r="AY200">
        <f>AY$2*EXP(- AY$1 * ($B200*_c+'Input spectra'!$Q199))</f>
        <v>7.8713514690970515E-3</v>
      </c>
      <c r="AZ200">
        <f>AZ$2*EXP(- AZ$1 * ($B200*_c+'Input spectra'!$Q199))</f>
        <v>7.2124121139402995E-3</v>
      </c>
      <c r="BA200">
        <f>BA$2*EXP(- BA$1 * ($B200*_c+'Input spectra'!$Q199))</f>
        <v>6.6741013418081729E-3</v>
      </c>
      <c r="BB200">
        <f>BB$2*EXP(- BB$1 * ($B200*_c+'Input spectra'!$Q199))</f>
        <v>6.2171384494767263E-3</v>
      </c>
      <c r="BC200">
        <f>BC$2*EXP(- BC$1 * ($B200*_c+'Input spectra'!$Q199))</f>
        <v>5.8200087329878664E-3</v>
      </c>
      <c r="BD200">
        <f>BD$2*EXP(- BD$1 * ($B200*_c+'Input spectra'!$Q199))</f>
        <v>5.4693050572088885E-3</v>
      </c>
      <c r="BE200">
        <f>BE$2*EXP(- BE$1 * ($B200*_c+'Input spectra'!$Q199))</f>
        <v>5.1559528510125609E-3</v>
      </c>
      <c r="BF200">
        <f>BF$2*EXP(- BF$1 * ($B200*_c+'Input spectra'!$Q199))</f>
        <v>4.8734462422059472E-3</v>
      </c>
      <c r="BG200">
        <f>BG$2*EXP(- BG$1 * ($B200*_c+'Input spectra'!$Q199))</f>
        <v>4.6169193408873259E-3</v>
      </c>
      <c r="BH200">
        <f>BH$2*EXP(- BH$1 * ($B200*_c+'Input spectra'!$Q199))</f>
        <v>4.3826131396208163E-3</v>
      </c>
      <c r="BI200">
        <f>BI$2*EXP(- BI$1 * ($B200*_c+'Input spectra'!$Q199))</f>
        <v>4.1675487344724682E-3</v>
      </c>
      <c r="BJ200">
        <f>BJ$2*EXP(- BJ$1 * ($B200*_c+'Input spectra'!$Q199))</f>
        <v>3.9693163796565021E-3</v>
      </c>
      <c r="BK200">
        <f>BK$2*EXP(- BK$1 * ($B200*_c+'Input spectra'!$Q199))</f>
        <v>3.7859334949803154E-3</v>
      </c>
      <c r="BL200">
        <f>BL$2*EXP(- BL$1 * ($B200*_c+'Input spectra'!$Q199))</f>
        <v>3.6157457248892234E-3</v>
      </c>
      <c r="BM200">
        <f>BM$2*EXP(- BM$1 * ($B200*_c+'Input spectra'!$Q199))</f>
        <v>3.4573559652931228E-3</v>
      </c>
      <c r="BN200">
        <f>BN$2*EXP(- BN$1 * ($B200*_c+'Input spectra'!$Q199))</f>
        <v>3.3095721788860906E-3</v>
      </c>
      <c r="BO200">
        <f>BO$2*EXP(- BO$1 * ($B200*_c+'Input spectra'!$Q199))</f>
        <v>3.1713682002808587E-3</v>
      </c>
      <c r="BP200">
        <f>BP$2*EXP(- BP$1 * ($B200*_c+'Input spectra'!$Q199))</f>
        <v>3.0418537482298554E-3</v>
      </c>
      <c r="BQ200">
        <f>BQ$2*EXP(- BQ$1 * ($B200*_c+'Input spectra'!$Q199))</f>
        <v>2.9202511073429527E-3</v>
      </c>
      <c r="BR200">
        <f>BR$2*EXP(- BR$1 * ($B200*_c+'Input spectra'!$Q199))</f>
        <v>2.8058767346949474E-3</v>
      </c>
      <c r="BS200">
        <f>BS$2*EXP(- BS$1 * ($B200*_c+'Input spectra'!$Q199))</f>
        <v>2.6981265655501609E-3</v>
      </c>
      <c r="BT200">
        <f>BT$2*EXP(- BT$1 * ($B200*_c+'Input spectra'!$Q199))</f>
        <v>2.5964641401250714E-3</v>
      </c>
      <c r="BU200">
        <f>BU$2*EXP(- BU$1 * ($B200*_c+'Input spectra'!$Q199))</f>
        <v>2.5004109113568756E-3</v>
      </c>
      <c r="BV200">
        <f>BV$2*EXP(- BV$1 * ($B200*_c+'Input spectra'!$Q199))</f>
        <v>2.409538259792593E-3</v>
      </c>
      <c r="BW200">
        <f>BW$2*EXP(- BW$1 * ($B200*_c+'Input spectra'!$Q199))</f>
        <v>2.3234608597136387E-3</v>
      </c>
      <c r="BX200">
        <f>BX$2*EXP(- BX$1 * ($B200*_c+'Input spectra'!$Q199))</f>
        <v>2.2418311257529329E-3</v>
      </c>
      <c r="BY200">
        <f>BY$2*EXP(- BY$1 * ($B200*_c+'Input spectra'!$Q199))</f>
        <v>2.1643345315888528E-3</v>
      </c>
      <c r="BZ200">
        <f>BZ$2*EXP(- BZ$1 * ($B200*_c+'Input spectra'!$Q199))</f>
        <v>2.090685638533504E-3</v>
      </c>
      <c r="CA200">
        <f>CA$2*EXP(- CA$1 * ($B200*_c+'Input spectra'!$Q199))</f>
        <v>2.0206247065473054E-3</v>
      </c>
      <c r="CB200">
        <f>CB$2*EXP(- CB$1 * ($B200*_c+'Input spectra'!$Q199))</f>
        <v>1.9539147865715329E-3</v>
      </c>
      <c r="CC200">
        <f>CC$2*EXP(- CC$1 * ($B200*_c+'Input spectra'!$Q199))</f>
        <v>1.8903392132947076E-3</v>
      </c>
      <c r="CD200">
        <f>CD$2*EXP(- CD$1 * ($B200*_c+'Input spectra'!$Q199))</f>
        <v>1.8296994331356757E-3</v>
      </c>
      <c r="CE200">
        <f>CE$2*EXP(- CE$1 * ($B200*_c+'Input spectra'!$Q199))</f>
        <v>1.771813114471862E-3</v>
      </c>
      <c r="CF200">
        <f>CF$2*EXP(- CF$1 * ($B200*_c+'Input spectra'!$Q199))</f>
        <v>1.7165124967927683E-3</v>
      </c>
      <c r="CG200">
        <f>CG$2*EXP(- CG$1 * ($B200*_c+'Input spectra'!$Q199))</f>
        <v>1.663642943125336E-3</v>
      </c>
      <c r="CH200">
        <f>CH$2*EXP(- CH$1 * ($B200*_c+'Input spectra'!$Q199))</f>
        <v>1.6130616662120231E-3</v>
      </c>
      <c r="CI200">
        <f>CI$2*EXP(- CI$1 * ($B200*_c+'Input spectra'!$Q199))</f>
        <v>1.5646366038643534E-3</v>
      </c>
      <c r="CJ200">
        <f>CJ$2*EXP(- CJ$1 * ($B200*_c+'Input spectra'!$Q199))</f>
        <v>1.5182454229215692E-3</v>
      </c>
      <c r="CK200">
        <f>CK$2*EXP(- CK$1 * ($B200*_c+'Input spectra'!$Q199))</f>
        <v>1.4737746345125061E-3</v>
      </c>
      <c r="CL200">
        <f>CL$2*EXP(- CL$1 * ($B200*_c+'Input spectra'!$Q199))</f>
        <v>1.431118806000145E-3</v>
      </c>
      <c r="CM200">
        <f>CM$2*EXP(- CM$1 * ($B200*_c+'Input spectra'!$Q199))</f>
        <v>1.3901798571998053E-3</v>
      </c>
      <c r="CN200">
        <f>CN$2*EXP(- CN$1 * ($B200*_c+'Input spectra'!$Q199))</f>
        <v>1.3508664302951971E-3</v>
      </c>
      <c r="CO200">
        <f>CO$2*EXP(- CO$1 * ($B200*_c+'Input spectra'!$Q199))</f>
        <v>1.3130933244035789E-3</v>
      </c>
      <c r="CP200">
        <f>CP$2*EXP(- CP$1 * ($B200*_c+'Input spectra'!$Q199))</f>
        <v>1.2767809870190296E-3</v>
      </c>
      <c r="CQ200">
        <f>CQ$2*EXP(- CQ$1 * ($B200*_c+'Input spectra'!$Q199))</f>
        <v>8.2224614815937301E-4</v>
      </c>
      <c r="CR200">
        <f>CR$2*EXP(- CR$1 * ($B200*_c+'Input spectra'!$Q199))</f>
        <v>5.3419652306202622E-4</v>
      </c>
      <c r="CS200">
        <f>CS$2*EXP(- CS$1 * ($B200*_c+'Input spectra'!$Q199))</f>
        <v>3.7004504991019452E-4</v>
      </c>
      <c r="CT200">
        <f>CT$2*EXP(- CT$1 * ($B200*_c+'Input spectra'!$Q199))</f>
        <v>2.5749012723329462E-4</v>
      </c>
      <c r="CU200">
        <f>CU$2*EXP(- CU$1 * ($B200*_c+'Input spectra'!$Q199))</f>
        <v>1.7586037355658932E-4</v>
      </c>
      <c r="CV200">
        <f>CV$2*EXP(- CV$1 * ($B200*_c+'Input spectra'!$Q199))</f>
        <v>1.1563104592830423E-4</v>
      </c>
      <c r="CW200">
        <f>CW$2*EXP(- CW$1 * ($B200*_c+'Input spectra'!$Q199))</f>
        <v>7.1428049692736059E-5</v>
      </c>
      <c r="CX200">
        <f>CX$2*EXP(- CX$1 * ($B200*_c+'Input spectra'!$Q199))</f>
        <v>3.9840892052898683E-5</v>
      </c>
      <c r="CY200">
        <f>CY$2*EXP(- CY$1 * ($B200*_c+'Input spectra'!$Q199))</f>
        <v>1.8530245020030917E-5</v>
      </c>
      <c r="CZ200">
        <f>CZ$2*EXP(- CZ$1 * ($B200*_c+'Input spectra'!$Q199))</f>
        <v>5.8000609991918312E-6</v>
      </c>
      <c r="DA200">
        <f>DA$2*EXP(- DA$1 * ($B200*_c+'Input spectra'!$Q199))</f>
        <v>3.6852004936024373E-7</v>
      </c>
      <c r="DB200">
        <f>DB$2*EXP(- DB$1 * ($B200*_c+'Input spectra'!$Q199))</f>
        <v>0</v>
      </c>
      <c r="DC200">
        <f>DC$2*EXP(- DC$1 * ($B200*_c+'Input spectra'!$Q199))</f>
        <v>0</v>
      </c>
      <c r="DD200">
        <f>DD$2*EXP(- DD$1 * ($B200*_c+'Input spectra'!$Q199))</f>
        <v>0</v>
      </c>
      <c r="DE200">
        <f>DE$2*EXP(- DE$1 * ($B200*_c+'Input spectra'!$Q199))</f>
        <v>0</v>
      </c>
      <c r="DF200">
        <f>DF$2*EXP(- DF$1 * ($B200*_c+'Input spectra'!$Q199))</f>
        <v>0</v>
      </c>
      <c r="DG200">
        <f>DG$2*EXP(- DG$1 * ($B200*_c+'Input spectra'!$Q199))</f>
        <v>0</v>
      </c>
      <c r="DH200">
        <f>DH$2*EXP(- DH$1 * ($B200*_c+'Input spectra'!$Q199))</f>
        <v>0</v>
      </c>
      <c r="DI200">
        <f>DI$2*EXP(- DI$1 * ($B200*_c+'Input spectra'!$Q199))</f>
        <v>0</v>
      </c>
      <c r="DJ200">
        <f>DJ$2*EXP(- DJ$1 * ($B200*_c+'Input spectra'!$Q199))</f>
        <v>0</v>
      </c>
      <c r="DK200">
        <f>DK$2*EXP(- DK$1 * ($B200*_c+'Input spectra'!$Q199))</f>
        <v>0</v>
      </c>
      <c r="DL200">
        <f>DL$2*EXP(- DL$1 * ($B200*_c+'Input spectra'!$Q199))</f>
        <v>0</v>
      </c>
      <c r="DM200">
        <f>DM$2*EXP(- DM$1 * ($B200*_c+'Input spectra'!$Q199))</f>
        <v>0</v>
      </c>
      <c r="DN200">
        <f>DN$2*EXP(- DN$1 * ($B200*_c+'Input spectra'!$Q199))</f>
        <v>0</v>
      </c>
      <c r="DO200">
        <f>DO$2*EXP(- DO$1 * ($B200*_c+'Input spectra'!$Q199))</f>
        <v>0</v>
      </c>
      <c r="DP200">
        <f>DP$2*EXP(- DP$1 * ($B200*_c+'Input spectra'!$Q199))</f>
        <v>0</v>
      </c>
      <c r="DQ200">
        <f>DQ$2*EXP(- DQ$1 * ($B200*_c+'Input spectra'!$Q199))</f>
        <v>0</v>
      </c>
      <c r="DR200">
        <f>DR$2*EXP(- DR$1 * ($B200*_c+'Input spectra'!$Q199))</f>
        <v>0</v>
      </c>
      <c r="DS200">
        <f>DS$2*EXP(- DS$1 * ($B200*_c+'Input spectra'!$Q199))</f>
        <v>0</v>
      </c>
      <c r="DT200">
        <f>DT$2*EXP(- DT$1 * ($B200*_c+'Input spectra'!$Q199))</f>
        <v>0</v>
      </c>
      <c r="DU200">
        <f>DU$2*EXP(- DU$1 * ($B200*_c+'Input spectra'!$Q199))</f>
        <v>0</v>
      </c>
      <c r="DV200">
        <f>DV$2*EXP(- DV$1 * ($B200*_c+'Input spectra'!$Q199))</f>
        <v>0</v>
      </c>
      <c r="DW200">
        <f>DW$2*EXP(- DW$1 * ($B200*_c+'Input spectra'!$Q199))</f>
        <v>0</v>
      </c>
      <c r="DX200">
        <f>DX$2*EXP(- DX$1 * ($B200*_c+'Input spectra'!$Q199))</f>
        <v>0</v>
      </c>
      <c r="DY200">
        <f>DY$2*EXP(- DY$1 * ($B200*_c+'Input spectra'!$Q199))</f>
        <v>0</v>
      </c>
      <c r="DZ200">
        <f>DZ$2*EXP(- DZ$1 * ($B200*_c+'Input spectra'!$Q199))</f>
        <v>0</v>
      </c>
      <c r="EA200">
        <f>EA$2*EXP(- EA$1 * ($B200*_c+'Input spectra'!$Q199))</f>
        <v>0</v>
      </c>
      <c r="EB200">
        <f>EB$2*EXP(- EB$1 * ($B200*_c+'Input spectra'!$Q199))</f>
        <v>0</v>
      </c>
      <c r="EC200">
        <f>EC$2*EXP(- EC$1 * ($B200*_c+'Input spectra'!$Q199))</f>
        <v>0</v>
      </c>
      <c r="ED200">
        <f>ED$2*EXP(- ED$1 * ($B200*_c+'Input spectra'!$Q199))</f>
        <v>0</v>
      </c>
      <c r="EE200">
        <f>EE$2*EXP(- EE$1 * ($B200*_c+'Input spectra'!$Q199))</f>
        <v>0</v>
      </c>
      <c r="EF200">
        <f>EF$2*EXP(- EF$1 * ($B200*_c+'Input spectra'!$Q199))</f>
        <v>0</v>
      </c>
      <c r="EG200">
        <f>EG$2*EXP(- EG$1 * ($B200*_c+'Input spectra'!$Q199))</f>
        <v>0</v>
      </c>
      <c r="EH200">
        <f>EH$2*EXP(- EH$1 * ($B200*_c+'Input spectra'!$Q199))</f>
        <v>0</v>
      </c>
      <c r="EI200">
        <f>EI$2*EXP(- EI$1 * ($B200*_c+'Input spectra'!$Q199))</f>
        <v>0</v>
      </c>
      <c r="EJ200">
        <f>EJ$2*EXP(- EJ$1 * ($B200*_c+'Input spectra'!$Q199))</f>
        <v>0</v>
      </c>
      <c r="EK200">
        <f>EK$2*EXP(- EK$1 * ($B200*_c+'Input spectra'!$Q199))</f>
        <v>0</v>
      </c>
      <c r="EL200">
        <f>EL$2*EXP(- EL$1 * ($B200*_c+'Input spectra'!$Q199))</f>
        <v>0</v>
      </c>
      <c r="EM200">
        <f>EM$2*EXP(- EM$1 * ($B200*_c+'Input spectra'!$Q199))</f>
        <v>0</v>
      </c>
      <c r="EN200">
        <f>EN$2*EXP(- EN$1 * ($B200*_c+'Input spectra'!$Q199))</f>
        <v>0</v>
      </c>
      <c r="EO200">
        <f>EO$2*EXP(- EO$1 * ($B200*_c+'Input spectra'!$Q199))</f>
        <v>0</v>
      </c>
      <c r="EP200">
        <f>EP$2*EXP(- EP$1 * ($B200*_c+'Input spectra'!$Q199))</f>
        <v>0</v>
      </c>
      <c r="EQ200">
        <f>EQ$2*EXP(- EQ$1 * ($B200*_c+'Input spectra'!$Q199))</f>
        <v>0</v>
      </c>
      <c r="ER200">
        <f>ER$2*EXP(- ER$1 * ($B200*_c+'Input spectra'!$Q199))</f>
        <v>0</v>
      </c>
      <c r="ES200">
        <f>ES$2*EXP(- ES$1 * ($B200*_c+'Input spectra'!$Q199))</f>
        <v>0</v>
      </c>
      <c r="ET200">
        <f>ET$2*EXP(- ET$1 * ($B200*_c+'Input spectra'!$Q199))</f>
        <v>0</v>
      </c>
      <c r="EU200">
        <f>EU$2*EXP(- EU$1 * ($B200*_c+'Input spectra'!$Q199))</f>
        <v>0</v>
      </c>
      <c r="EV200">
        <f>EV$2*EXP(- EV$1 * ($B200*_c+'Input spectra'!$Q199))</f>
        <v>0</v>
      </c>
      <c r="EW200">
        <f>EW$2*EXP(- EW$1 * ($B200*_c+'Input spectra'!$Q199))</f>
        <v>0</v>
      </c>
      <c r="EY200">
        <f t="shared" si="3"/>
        <v>0.88750379057303208</v>
      </c>
      <c r="FB200">
        <f>(1-EXP(-(B200*_c+'Input spectra'!$Q199)*_t))/2</f>
        <v>1.0353324386133511E-2</v>
      </c>
      <c r="FC200">
        <f>LN(1-FB200)/(-(B200*_c+'Input spectra'!$Q199))</f>
        <v>0.24869227150638384</v>
      </c>
    </row>
    <row r="201" spans="1:159" x14ac:dyDescent="0.25">
      <c r="A201">
        <v>1270</v>
      </c>
      <c r="B201">
        <f>'Input spectra'!B200</f>
        <v>0</v>
      </c>
      <c r="C201">
        <f>C$2*EXP(- C$1 * ($B201*_c+'Input spectra'!$Q200))</f>
        <v>2.0653927966864227E-2</v>
      </c>
      <c r="D201">
        <f>D$2*EXP(- D$1 * ($B201*_c+'Input spectra'!$Q200))</f>
        <v>2.0417997801159809E-2</v>
      </c>
      <c r="E201">
        <f>E$2*EXP(- E$1 * ($B201*_c+'Input spectra'!$Q200))</f>
        <v>2.0183676393685995E-2</v>
      </c>
      <c r="F201">
        <f>F$2*EXP(- F$1 * ($B201*_c+'Input spectra'!$Q200))</f>
        <v>1.995095442892349E-2</v>
      </c>
      <c r="G201">
        <f>G$2*EXP(- G$1 * ($B201*_c+'Input spectra'!$Q200))</f>
        <v>1.971982264107423E-2</v>
      </c>
      <c r="H201">
        <f>H$2*EXP(- H$1 * ($B201*_c+'Input spectra'!$Q200))</f>
        <v>1.9490271813808694E-2</v>
      </c>
      <c r="I201">
        <f>I$2*EXP(- I$1 * ($B201*_c+'Input spectra'!$Q200))</f>
        <v>1.9262292780014425E-2</v>
      </c>
      <c r="J201">
        <f>J$2*EXP(- J$1 * ($B201*_c+'Input spectra'!$Q200))</f>
        <v>1.9035876421545812E-2</v>
      </c>
      <c r="K201">
        <f>K$2*EXP(- K$1 * ($B201*_c+'Input spectra'!$Q200))</f>
        <v>1.8811013668975089E-2</v>
      </c>
      <c r="L201">
        <f>L$2*EXP(- L$1 * ($B201*_c+'Input spectra'!$Q200))</f>
        <v>1.8587695501344571E-2</v>
      </c>
      <c r="M201">
        <f>M$2*EXP(- M$1 * ($B201*_c+'Input spectra'!$Q200))</f>
        <v>1.8365912945920104E-2</v>
      </c>
      <c r="N201">
        <f>N$2*EXP(- N$1 * ($B201*_c+'Input spectra'!$Q200))</f>
        <v>1.8145657077945715E-2</v>
      </c>
      <c r="O201">
        <f>O$2*EXP(- O$1 * ($B201*_c+'Input spectra'!$Q200))</f>
        <v>1.7926919020399494E-2</v>
      </c>
      <c r="P201">
        <f>P$2*EXP(- P$1 * ($B201*_c+'Input spectra'!$Q200))</f>
        <v>1.7709689943750669E-2</v>
      </c>
      <c r="Q201">
        <f>Q$2*EXP(- Q$1 * ($B201*_c+'Input spectra'!$Q200))</f>
        <v>1.7493961065717864E-2</v>
      </c>
      <c r="R201">
        <f>R$2*EXP(- R$1 * ($B201*_c+'Input spectra'!$Q200))</f>
        <v>1.7279723651028554E-2</v>
      </c>
      <c r="S201">
        <f>S$2*EXP(- S$1 * ($B201*_c+'Input spectra'!$Q200))</f>
        <v>1.7066969011179732E-2</v>
      </c>
      <c r="T201">
        <f>T$2*EXP(- T$1 * ($B201*_c+'Input spectra'!$Q200))</f>
        <v>1.6855688504199696E-2</v>
      </c>
      <c r="U201">
        <f>U$2*EXP(- U$1 * ($B201*_c+'Input spectra'!$Q200))</f>
        <v>1.6645873534411083E-2</v>
      </c>
      <c r="V201">
        <f>V$2*EXP(- V$1 * ($B201*_c+'Input spectra'!$Q200))</f>
        <v>1.6437515552194998E-2</v>
      </c>
      <c r="W201">
        <f>W$2*EXP(- W$1 * ($B201*_c+'Input spectra'!$Q200))</f>
        <v>1.6230606053756352E-2</v>
      </c>
      <c r="X201">
        <f>X$2*EXP(- X$1 * ($B201*_c+'Input spectra'!$Q200))</f>
        <v>1.6025136580890345E-2</v>
      </c>
      <c r="Y201">
        <f>Y$2*EXP(- Y$1 * ($B201*_c+'Input spectra'!$Q200))</f>
        <v>1.5821098720750104E-2</v>
      </c>
      <c r="Z201">
        <f>Z$2*EXP(- Z$1 * ($B201*_c+'Input spectra'!$Q200))</f>
        <v>1.5618484105615442E-2</v>
      </c>
      <c r="AA201">
        <f>AA$2*EXP(- AA$1 * ($B201*_c+'Input spectra'!$Q200))</f>
        <v>1.5417284412662782E-2</v>
      </c>
      <c r="AB201">
        <f>AB$2*EXP(- AB$1 * ($B201*_c+'Input spectra'!$Q200))</f>
        <v>1.5217491363736221E-2</v>
      </c>
      <c r="AC201">
        <f>AC$2*EXP(- AC$1 * ($B201*_c+'Input spectra'!$Q200))</f>
        <v>1.5019096725119691E-2</v>
      </c>
      <c r="AD201">
        <f>AD$2*EXP(- AD$1 * ($B201*_c+'Input spectra'!$Q200))</f>
        <v>1.4822092307310276E-2</v>
      </c>
      <c r="AE201">
        <f>AE$2*EXP(- AE$1 * ($B201*_c+'Input spectra'!$Q200))</f>
        <v>1.4626469964792629E-2</v>
      </c>
      <c r="AF201">
        <f>AF$2*EXP(- AF$1 * ($B201*_c+'Input spectra'!$Q200))</f>
        <v>1.4432221595814495E-2</v>
      </c>
      <c r="AG201">
        <f>AG$2*EXP(- AG$1 * ($B201*_c+'Input spectra'!$Q200))</f>
        <v>1.4239339142163368E-2</v>
      </c>
      <c r="AH201">
        <f>AH$2*EXP(- AH$1 * ($B201*_c+'Input spectra'!$Q200))</f>
        <v>1.4047814588944231E-2</v>
      </c>
      <c r="AI201">
        <f>AI$2*EXP(- AI$1 * ($B201*_c+'Input spectra'!$Q200))</f>
        <v>1.3857639964358388E-2</v>
      </c>
      <c r="AJ201">
        <f>AJ$2*EXP(- AJ$1 * ($B201*_c+'Input spectra'!$Q200))</f>
        <v>1.3668807339483394E-2</v>
      </c>
      <c r="AK201">
        <f>AK$2*EXP(- AK$1 * ($B201*_c+'Input spectra'!$Q200))</f>
        <v>1.3481308828054085E-2</v>
      </c>
      <c r="AL201">
        <f>AL$2*EXP(- AL$1 * ($B201*_c+'Input spectra'!$Q200))</f>
        <v>1.329513658624466E-2</v>
      </c>
      <c r="AM201">
        <f>AM$2*EXP(- AM$1 * ($B201*_c+'Input spectra'!$Q200))</f>
        <v>1.3110282812451864E-2</v>
      </c>
      <c r="AN201">
        <f>AN$2*EXP(- AN$1 * ($B201*_c+'Input spectra'!$Q200))</f>
        <v>1.2926739747079226E-2</v>
      </c>
      <c r="AO201">
        <f>AO$2*EXP(- AO$1 * ($B201*_c+'Input spectra'!$Q200))</f>
        <v>1.2744499672322378E-2</v>
      </c>
      <c r="AP201">
        <f>AP$2*EXP(- AP$1 * ($B201*_c+'Input spectra'!$Q200))</f>
        <v>1.2563554911955406E-2</v>
      </c>
      <c r="AQ201">
        <f>AQ$2*EXP(- AQ$1 * ($B201*_c+'Input spectra'!$Q200))</f>
        <v>1.2383897831118294E-2</v>
      </c>
      <c r="AR201">
        <f>AR$2*EXP(- AR$1 * ($B201*_c+'Input spectra'!$Q200))</f>
        <v>1.2205520836105389E-2</v>
      </c>
      <c r="AS201">
        <f>AS$2*EXP(- AS$1 * ($B201*_c+'Input spectra'!$Q200))</f>
        <v>1.2028416374154903E-2</v>
      </c>
      <c r="AT201">
        <f>AT$2*EXP(- AT$1 * ($B201*_c+'Input spectra'!$Q200))</f>
        <v>1.1852576933239514E-2</v>
      </c>
      <c r="AU201">
        <f>AU$2*EXP(- AU$1 * ($B201*_c+'Input spectra'!$Q200))</f>
        <v>1.1677995041857911E-2</v>
      </c>
      <c r="AV201">
        <f>AV$2*EXP(- AV$1 * ($B201*_c+'Input spectra'!$Q200))</f>
        <v>1.150466326882746E-2</v>
      </c>
      <c r="AW201">
        <f>AW$2*EXP(- AW$1 * ($B201*_c+'Input spectra'!$Q200))</f>
        <v>1.0229876547610119E-2</v>
      </c>
      <c r="AX201">
        <f>AX$2*EXP(- AX$1 * ($B201*_c+'Input spectra'!$Q200))</f>
        <v>8.7437364815400511E-3</v>
      </c>
      <c r="AY201">
        <f>AY$2*EXP(- AY$1 * ($B201*_c+'Input spectra'!$Q200))</f>
        <v>7.8733359549008949E-3</v>
      </c>
      <c r="AZ201">
        <f>AZ$2*EXP(- AZ$1 * ($B201*_c+'Input spectra'!$Q200))</f>
        <v>7.2142683585645828E-3</v>
      </c>
      <c r="BA201">
        <f>BA$2*EXP(- BA$1 * ($B201*_c+'Input spectra'!$Q200))</f>
        <v>6.6758541021424405E-3</v>
      </c>
      <c r="BB201">
        <f>BB$2*EXP(- BB$1 * ($B201*_c+'Input spectra'!$Q200))</f>
        <v>6.2188038610968182E-3</v>
      </c>
      <c r="BC201">
        <f>BC$2*EXP(- BC$1 * ($B201*_c+'Input spectra'!$Q200))</f>
        <v>5.8215983371676583E-3</v>
      </c>
      <c r="BD201">
        <f>BD$2*EXP(- BD$1 * ($B201*_c+'Input spectra'!$Q200))</f>
        <v>5.4708276058413035E-3</v>
      </c>
      <c r="BE201">
        <f>BE$2*EXP(- BE$1 * ($B201*_c+'Input spectra'!$Q200))</f>
        <v>5.1574152537593098E-3</v>
      </c>
      <c r="BF201">
        <f>BF$2*EXP(- BF$1 * ($B201*_c+'Input spectra'!$Q200))</f>
        <v>4.8748541178856601E-3</v>
      </c>
      <c r="BG201">
        <f>BG$2*EXP(- BG$1 * ($B201*_c+'Input spectra'!$Q200))</f>
        <v>4.6182773631584153E-3</v>
      </c>
      <c r="BH201">
        <f>BH$2*EXP(- BH$1 * ($B201*_c+'Input spectra'!$Q200))</f>
        <v>4.3839252661323934E-3</v>
      </c>
      <c r="BI201">
        <f>BI$2*EXP(- BI$1 * ($B201*_c+'Input spectra'!$Q200))</f>
        <v>4.1688183655357227E-3</v>
      </c>
      <c r="BJ201">
        <f>BJ$2*EXP(- BJ$1 * ($B201*_c+'Input spectra'!$Q200))</f>
        <v>3.9705464720337959E-3</v>
      </c>
      <c r="BK201">
        <f>BK$2*EXP(- BK$1 * ($B201*_c+'Input spectra'!$Q200))</f>
        <v>3.7871266458739863E-3</v>
      </c>
      <c r="BL201">
        <f>BL$2*EXP(- BL$1 * ($B201*_c+'Input spectra'!$Q200))</f>
        <v>3.616904235448702E-3</v>
      </c>
      <c r="BM201">
        <f>BM$2*EXP(- BM$1 * ($B201*_c+'Input spectra'!$Q200))</f>
        <v>3.4584818896298661E-3</v>
      </c>
      <c r="BN201">
        <f>BN$2*EXP(- BN$1 * ($B201*_c+'Input spectra'!$Q200))</f>
        <v>3.3106673625767232E-3</v>
      </c>
      <c r="BO201">
        <f>BO$2*EXP(- BO$1 * ($B201*_c+'Input spectra'!$Q200))</f>
        <v>3.1724343110804631E-3</v>
      </c>
      <c r="BP201">
        <f>BP$2*EXP(- BP$1 * ($B201*_c+'Input spectra'!$Q200))</f>
        <v>3.0428923009035297E-3</v>
      </c>
      <c r="BQ201">
        <f>BQ$2*EXP(- BQ$1 * ($B201*_c+'Input spectra'!$Q200))</f>
        <v>2.9212634839825961E-3</v>
      </c>
      <c r="BR201">
        <f>BR$2*EXP(- BR$1 * ($B201*_c+'Input spectra'!$Q200))</f>
        <v>2.8068642015195095E-3</v>
      </c>
      <c r="BS201">
        <f>BS$2*EXP(- BS$1 * ($B201*_c+'Input spectra'!$Q200))</f>
        <v>2.6990902869308718E-3</v>
      </c>
      <c r="BT201">
        <f>BT$2*EXP(- BT$1 * ($B201*_c+'Input spectra'!$Q200))</f>
        <v>2.597405190394943E-3</v>
      </c>
      <c r="BU201">
        <f>BU$2*EXP(- BU$1 * ($B201*_c+'Input spectra'!$Q200))</f>
        <v>2.5013302848321769E-3</v>
      </c>
      <c r="BV201">
        <f>BV$2*EXP(- BV$1 * ($B201*_c+'Input spectra'!$Q200))</f>
        <v>2.4104368793374637E-3</v>
      </c>
      <c r="BW201">
        <f>BW$2*EXP(- BW$1 * ($B201*_c+'Input spectra'!$Q200))</f>
        <v>2.324339584107184E-3</v>
      </c>
      <c r="BX201">
        <f>BX$2*EXP(- BX$1 * ($B201*_c+'Input spectra'!$Q200))</f>
        <v>2.2426907560640272E-3</v>
      </c>
      <c r="BY201">
        <f>BY$2*EXP(- BY$1 * ($B201*_c+'Input spectra'!$Q200))</f>
        <v>2.1651758167225903E-3</v>
      </c>
      <c r="BZ201">
        <f>BZ$2*EXP(- BZ$1 * ($B201*_c+'Input spectra'!$Q200))</f>
        <v>2.0915092800814082E-3</v>
      </c>
      <c r="CA201">
        <f>CA$2*EXP(- CA$1 * ($B201*_c+'Input spectra'!$Q200))</f>
        <v>2.0214313630486391E-3</v>
      </c>
      <c r="CB201">
        <f>CB$2*EXP(- CB$1 * ($B201*_c+'Input spectra'!$Q200))</f>
        <v>1.9547050772735601E-3</v>
      </c>
      <c r="CC201">
        <f>CC$2*EXP(- CC$1 * ($B201*_c+'Input spectra'!$Q200))</f>
        <v>1.8911137214843272E-3</v>
      </c>
      <c r="CD201">
        <f>CD$2*EXP(- CD$1 * ($B201*_c+'Input spectra'!$Q200))</f>
        <v>1.8304587091025057E-3</v>
      </c>
      <c r="CE201">
        <f>CE$2*EXP(- CE$1 * ($B201*_c+'Input spectra'!$Q200))</f>
        <v>1.7725576781529191E-3</v>
      </c>
      <c r="CF201">
        <f>CF$2*EXP(- CF$1 * ($B201*_c+'Input spectra'!$Q200))</f>
        <v>1.7172428401408359E-3</v>
      </c>
      <c r="CG201">
        <f>CG$2*EXP(- CG$1 * ($B201*_c+'Input spectra'!$Q200))</f>
        <v>1.6643595322365422E-3</v>
      </c>
      <c r="CH201">
        <f>CH$2*EXP(- CH$1 * ($B201*_c+'Input spectra'!$Q200))</f>
        <v>1.6137649432427577E-3</v>
      </c>
      <c r="CI201">
        <f>CI$2*EXP(- CI$1 * ($B201*_c+'Input spectra'!$Q200))</f>
        <v>1.5653269887631936E-3</v>
      </c>
      <c r="CJ201">
        <f>CJ$2*EXP(- CJ$1 * ($B201*_c+'Input spectra'!$Q200))</f>
        <v>1.5189233149981855E-3</v>
      </c>
      <c r="CK201">
        <f>CK$2*EXP(- CK$1 * ($B201*_c+'Input spectra'!$Q200))</f>
        <v>1.4744404138624396E-3</v>
      </c>
      <c r="CL201">
        <f>CL$2*EXP(- CL$1 * ($B201*_c+'Input spectra'!$Q200))</f>
        <v>1.4317728348017481E-3</v>
      </c>
      <c r="CM201">
        <f>CM$2*EXP(- CM$1 * ($B201*_c+'Input spectra'!$Q200))</f>
        <v>1.3908224808974656E-3</v>
      </c>
      <c r="CN201">
        <f>CN$2*EXP(- CN$1 * ($B201*_c+'Input spectra'!$Q200))</f>
        <v>1.351497978681113E-3</v>
      </c>
      <c r="CO201">
        <f>CO$2*EXP(- CO$1 * ($B201*_c+'Input spectra'!$Q200))</f>
        <v>1.313714112608795E-3</v>
      </c>
      <c r="CP201">
        <f>CP$2*EXP(- CP$1 * ($B201*_c+'Input spectra'!$Q200))</f>
        <v>1.2773913164230936E-3</v>
      </c>
      <c r="CQ201">
        <f>CQ$2*EXP(- CQ$1 * ($B201*_c+'Input spectra'!$Q200))</f>
        <v>8.2264352020312761E-4</v>
      </c>
      <c r="CR201">
        <f>CR$2*EXP(- CR$1 * ($B201*_c+'Input spectra'!$Q200))</f>
        <v>5.3445749438128288E-4</v>
      </c>
      <c r="CS201">
        <f>CS$2*EXP(- CS$1 * ($B201*_c+'Input spectra'!$Q200))</f>
        <v>3.7022777255323611E-4</v>
      </c>
      <c r="CT201">
        <f>CT$2*EXP(- CT$1 * ($B201*_c+'Input spectra'!$Q200))</f>
        <v>2.5761862490055398E-4</v>
      </c>
      <c r="CU201">
        <f>CU$2*EXP(- CU$1 * ($B201*_c+'Input spectra'!$Q200))</f>
        <v>1.7594905881204107E-4</v>
      </c>
      <c r="CV201">
        <f>CV$2*EXP(- CV$1 * ($B201*_c+'Input spectra'!$Q200))</f>
        <v>1.1568996549247924E-4</v>
      </c>
      <c r="CW201">
        <f>CW$2*EXP(- CW$1 * ($B201*_c+'Input spectra'!$Q200))</f>
        <v>7.1464821023359127E-5</v>
      </c>
      <c r="CX201">
        <f>CX$2*EXP(- CX$1 * ($B201*_c+'Input spectra'!$Q200))</f>
        <v>3.9861611581334956E-5</v>
      </c>
      <c r="CY201">
        <f>CY$2*EXP(- CY$1 * ($B201*_c+'Input spectra'!$Q200))</f>
        <v>1.853997916748797E-5</v>
      </c>
      <c r="CZ201">
        <f>CZ$2*EXP(- CZ$1 * ($B201*_c+'Input spectra'!$Q200))</f>
        <v>5.803138313345176E-6</v>
      </c>
      <c r="DA201">
        <f>DA$2*EXP(- DA$1 * ($B201*_c+'Input spectra'!$Q200))</f>
        <v>3.6871750990569935E-7</v>
      </c>
      <c r="DB201">
        <f>DB$2*EXP(- DB$1 * ($B201*_c+'Input spectra'!$Q200))</f>
        <v>0</v>
      </c>
      <c r="DC201">
        <f>DC$2*EXP(- DC$1 * ($B201*_c+'Input spectra'!$Q200))</f>
        <v>0</v>
      </c>
      <c r="DD201">
        <f>DD$2*EXP(- DD$1 * ($B201*_c+'Input spectra'!$Q200))</f>
        <v>0</v>
      </c>
      <c r="DE201">
        <f>DE$2*EXP(- DE$1 * ($B201*_c+'Input spectra'!$Q200))</f>
        <v>0</v>
      </c>
      <c r="DF201">
        <f>DF$2*EXP(- DF$1 * ($B201*_c+'Input spectra'!$Q200))</f>
        <v>0</v>
      </c>
      <c r="DG201">
        <f>DG$2*EXP(- DG$1 * ($B201*_c+'Input spectra'!$Q200))</f>
        <v>0</v>
      </c>
      <c r="DH201">
        <f>DH$2*EXP(- DH$1 * ($B201*_c+'Input spectra'!$Q200))</f>
        <v>0</v>
      </c>
      <c r="DI201">
        <f>DI$2*EXP(- DI$1 * ($B201*_c+'Input spectra'!$Q200))</f>
        <v>0</v>
      </c>
      <c r="DJ201">
        <f>DJ$2*EXP(- DJ$1 * ($B201*_c+'Input spectra'!$Q200))</f>
        <v>0</v>
      </c>
      <c r="DK201">
        <f>DK$2*EXP(- DK$1 * ($B201*_c+'Input spectra'!$Q200))</f>
        <v>0</v>
      </c>
      <c r="DL201">
        <f>DL$2*EXP(- DL$1 * ($B201*_c+'Input spectra'!$Q200))</f>
        <v>0</v>
      </c>
      <c r="DM201">
        <f>DM$2*EXP(- DM$1 * ($B201*_c+'Input spectra'!$Q200))</f>
        <v>0</v>
      </c>
      <c r="DN201">
        <f>DN$2*EXP(- DN$1 * ($B201*_c+'Input spectra'!$Q200))</f>
        <v>0</v>
      </c>
      <c r="DO201">
        <f>DO$2*EXP(- DO$1 * ($B201*_c+'Input spectra'!$Q200))</f>
        <v>0</v>
      </c>
      <c r="DP201">
        <f>DP$2*EXP(- DP$1 * ($B201*_c+'Input spectra'!$Q200))</f>
        <v>0</v>
      </c>
      <c r="DQ201">
        <f>DQ$2*EXP(- DQ$1 * ($B201*_c+'Input spectra'!$Q200))</f>
        <v>0</v>
      </c>
      <c r="DR201">
        <f>DR$2*EXP(- DR$1 * ($B201*_c+'Input spectra'!$Q200))</f>
        <v>0</v>
      </c>
      <c r="DS201">
        <f>DS$2*EXP(- DS$1 * ($B201*_c+'Input spectra'!$Q200))</f>
        <v>0</v>
      </c>
      <c r="DT201">
        <f>DT$2*EXP(- DT$1 * ($B201*_c+'Input spectra'!$Q200))</f>
        <v>0</v>
      </c>
      <c r="DU201">
        <f>DU$2*EXP(- DU$1 * ($B201*_c+'Input spectra'!$Q200))</f>
        <v>0</v>
      </c>
      <c r="DV201">
        <f>DV$2*EXP(- DV$1 * ($B201*_c+'Input spectra'!$Q200))</f>
        <v>0</v>
      </c>
      <c r="DW201">
        <f>DW$2*EXP(- DW$1 * ($B201*_c+'Input spectra'!$Q200))</f>
        <v>0</v>
      </c>
      <c r="DX201">
        <f>DX$2*EXP(- DX$1 * ($B201*_c+'Input spectra'!$Q200))</f>
        <v>0</v>
      </c>
      <c r="DY201">
        <f>DY$2*EXP(- DY$1 * ($B201*_c+'Input spectra'!$Q200))</f>
        <v>0</v>
      </c>
      <c r="DZ201">
        <f>DZ$2*EXP(- DZ$1 * ($B201*_c+'Input spectra'!$Q200))</f>
        <v>0</v>
      </c>
      <c r="EA201">
        <f>EA$2*EXP(- EA$1 * ($B201*_c+'Input spectra'!$Q200))</f>
        <v>0</v>
      </c>
      <c r="EB201">
        <f>EB$2*EXP(- EB$1 * ($B201*_c+'Input spectra'!$Q200))</f>
        <v>0</v>
      </c>
      <c r="EC201">
        <f>EC$2*EXP(- EC$1 * ($B201*_c+'Input spectra'!$Q200))</f>
        <v>0</v>
      </c>
      <c r="ED201">
        <f>ED$2*EXP(- ED$1 * ($B201*_c+'Input spectra'!$Q200))</f>
        <v>0</v>
      </c>
      <c r="EE201">
        <f>EE$2*EXP(- EE$1 * ($B201*_c+'Input spectra'!$Q200))</f>
        <v>0</v>
      </c>
      <c r="EF201">
        <f>EF$2*EXP(- EF$1 * ($B201*_c+'Input spectra'!$Q200))</f>
        <v>0</v>
      </c>
      <c r="EG201">
        <f>EG$2*EXP(- EG$1 * ($B201*_c+'Input spectra'!$Q200))</f>
        <v>0</v>
      </c>
      <c r="EH201">
        <f>EH$2*EXP(- EH$1 * ($B201*_c+'Input spectra'!$Q200))</f>
        <v>0</v>
      </c>
      <c r="EI201">
        <f>EI$2*EXP(- EI$1 * ($B201*_c+'Input spectra'!$Q200))</f>
        <v>0</v>
      </c>
      <c r="EJ201">
        <f>EJ$2*EXP(- EJ$1 * ($B201*_c+'Input spectra'!$Q200))</f>
        <v>0</v>
      </c>
      <c r="EK201">
        <f>EK$2*EXP(- EK$1 * ($B201*_c+'Input spectra'!$Q200))</f>
        <v>0</v>
      </c>
      <c r="EL201">
        <f>EL$2*EXP(- EL$1 * ($B201*_c+'Input spectra'!$Q200))</f>
        <v>0</v>
      </c>
      <c r="EM201">
        <f>EM$2*EXP(- EM$1 * ($B201*_c+'Input spectra'!$Q200))</f>
        <v>0</v>
      </c>
      <c r="EN201">
        <f>EN$2*EXP(- EN$1 * ($B201*_c+'Input spectra'!$Q200))</f>
        <v>0</v>
      </c>
      <c r="EO201">
        <f>EO$2*EXP(- EO$1 * ($B201*_c+'Input spectra'!$Q200))</f>
        <v>0</v>
      </c>
      <c r="EP201">
        <f>EP$2*EXP(- EP$1 * ($B201*_c+'Input spectra'!$Q200))</f>
        <v>0</v>
      </c>
      <c r="EQ201">
        <f>EQ$2*EXP(- EQ$1 * ($B201*_c+'Input spectra'!$Q200))</f>
        <v>0</v>
      </c>
      <c r="ER201">
        <f>ER$2*EXP(- ER$1 * ($B201*_c+'Input spectra'!$Q200))</f>
        <v>0</v>
      </c>
      <c r="ES201">
        <f>ES$2*EXP(- ES$1 * ($B201*_c+'Input spectra'!$Q200))</f>
        <v>0</v>
      </c>
      <c r="ET201">
        <f>ET$2*EXP(- ET$1 * ($B201*_c+'Input spectra'!$Q200))</f>
        <v>0</v>
      </c>
      <c r="EU201">
        <f>EU$2*EXP(- EU$1 * ($B201*_c+'Input spectra'!$Q200))</f>
        <v>0</v>
      </c>
      <c r="EV201">
        <f>EV$2*EXP(- EV$1 * ($B201*_c+'Input spectra'!$Q200))</f>
        <v>0</v>
      </c>
      <c r="EW201">
        <f>EW$2*EXP(- EW$1 * ($B201*_c+'Input spectra'!$Q200))</f>
        <v>0</v>
      </c>
      <c r="EY201">
        <f t="shared" si="3"/>
        <v>0.88763251403946442</v>
      </c>
      <c r="FB201">
        <f>(1-EXP(-(B201*_c+'Input spectra'!$Q200)*_t))/2</f>
        <v>1.0340466747057686E-2</v>
      </c>
      <c r="FC201">
        <f>LN(1-FB201)/(-(B201*_c+'Input spectra'!$Q200))</f>
        <v>0.24869391258353227</v>
      </c>
    </row>
    <row r="202" spans="1:159" x14ac:dyDescent="0.25">
      <c r="A202">
        <v>1275</v>
      </c>
      <c r="B202">
        <f>'Input spectra'!B201</f>
        <v>0</v>
      </c>
      <c r="C202">
        <f>C$2*EXP(- C$1 * ($B202*_c+'Input spectra'!$Q201))</f>
        <v>2.0653927966864227E-2</v>
      </c>
      <c r="D202">
        <f>D$2*EXP(- D$1 * ($B202*_c+'Input spectra'!$Q201))</f>
        <v>2.0418105031332918E-2</v>
      </c>
      <c r="E202">
        <f>E$2*EXP(- E$1 * ($B202*_c+'Input spectra'!$Q201))</f>
        <v>2.0183888393395067E-2</v>
      </c>
      <c r="F202">
        <f>F$2*EXP(- F$1 * ($B202*_c+'Input spectra'!$Q201))</f>
        <v>1.9951268762711735E-2</v>
      </c>
      <c r="G202">
        <f>G$2*EXP(- G$1 * ($B202*_c+'Input spectra'!$Q201))</f>
        <v>1.9720236898470831E-2</v>
      </c>
      <c r="H202">
        <f>H$2*EXP(- H$1 * ($B202*_c+'Input spectra'!$Q201))</f>
        <v>1.9490783609135715E-2</v>
      </c>
      <c r="I202">
        <f>I$2*EXP(- I$1 * ($B202*_c+'Input spectra'!$Q201))</f>
        <v>1.9262899752195028E-2</v>
      </c>
      <c r="J202">
        <f>J$2*EXP(- J$1 * ($B202*_c+'Input spectra'!$Q201))</f>
        <v>1.9036576233913714E-2</v>
      </c>
      <c r="K202">
        <f>K$2*EXP(- K$1 * ($B202*_c+'Input spectra'!$Q201))</f>
        <v>1.8811804009085338E-2</v>
      </c>
      <c r="L202">
        <f>L$2*EXP(- L$1 * ($B202*_c+'Input spectra'!$Q201))</f>
        <v>1.8588574080785555E-2</v>
      </c>
      <c r="M202">
        <f>M$2*EXP(- M$1 * ($B202*_c+'Input spectra'!$Q201))</f>
        <v>1.8366877500126839E-2</v>
      </c>
      <c r="N202">
        <f>N$2*EXP(- N$1 * ($B202*_c+'Input spectra'!$Q201))</f>
        <v>1.8146705366014357E-2</v>
      </c>
      <c r="O202">
        <f>O$2*EXP(- O$1 * ($B202*_c+'Input spectra'!$Q201))</f>
        <v>1.7928048824903123E-2</v>
      </c>
      <c r="P202">
        <f>P$2*EXP(- P$1 * ($B202*_c+'Input spectra'!$Q201))</f>
        <v>1.7710899070556285E-2</v>
      </c>
      <c r="Q202">
        <f>Q$2*EXP(- Q$1 * ($B202*_c+'Input spectra'!$Q201))</f>
        <v>1.7495247343804615E-2</v>
      </c>
      <c r="R202">
        <f>R$2*EXP(- R$1 * ($B202*_c+'Input spectra'!$Q201))</f>
        <v>1.7281084932307195E-2</v>
      </c>
      <c r="S202">
        <f>S$2*EXP(- S$1 * ($B202*_c+'Input spectra'!$Q201))</f>
        <v>1.706840317031328E-2</v>
      </c>
      <c r="T202">
        <f>T$2*EXP(- T$1 * ($B202*_c+'Input spectra'!$Q201))</f>
        <v>1.6857193438425302E-2</v>
      </c>
      <c r="U202">
        <f>U$2*EXP(- U$1 * ($B202*_c+'Input spectra'!$Q201))</f>
        <v>1.6647447163363083E-2</v>
      </c>
      <c r="V202">
        <f>V$2*EXP(- V$1 * ($B202*_c+'Input spectra'!$Q201))</f>
        <v>1.6439155817729183E-2</v>
      </c>
      <c r="W202">
        <f>W$2*EXP(- W$1 * ($B202*_c+'Input spectra'!$Q201))</f>
        <v>1.6232310919775398E-2</v>
      </c>
      <c r="X202">
        <f>X$2*EXP(- X$1 * ($B202*_c+'Input spectra'!$Q201))</f>
        <v>1.6026904033170423E-2</v>
      </c>
      <c r="Y202">
        <f>Y$2*EXP(- Y$1 * ($B202*_c+'Input spectra'!$Q201))</f>
        <v>1.5822926766768657E-2</v>
      </c>
      <c r="Z202">
        <f>Z$2*EXP(- Z$1 * ($B202*_c+'Input spectra'!$Q201))</f>
        <v>1.5620370774380126E-2</v>
      </c>
      <c r="AA202">
        <f>AA$2*EXP(- AA$1 * ($B202*_c+'Input spectra'!$Q201))</f>
        <v>1.5419227754541569E-2</v>
      </c>
      <c r="AB202">
        <f>AB$2*EXP(- AB$1 * ($B202*_c+'Input spectra'!$Q201))</f>
        <v>1.5219489450288629E-2</v>
      </c>
      <c r="AC202">
        <f>AC$2*EXP(- AC$1 * ($B202*_c+'Input spectra'!$Q201))</f>
        <v>1.5021147648929169E-2</v>
      </c>
      <c r="AD202">
        <f>AD$2*EXP(- AD$1 * ($B202*_c+'Input spectra'!$Q201))</f>
        <v>1.4824194181817718E-2</v>
      </c>
      <c r="AE202">
        <f>AE$2*EXP(- AE$1 * ($B202*_c+'Input spectra'!$Q201))</f>
        <v>1.462862092413101E-2</v>
      </c>
      <c r="AF202">
        <f>AF$2*EXP(- AF$1 * ($B202*_c+'Input spectra'!$Q201))</f>
        <v>1.4434419794644632E-2</v>
      </c>
      <c r="AG202">
        <f>AG$2*EXP(- AG$1 * ($B202*_c+'Input spectra'!$Q201))</f>
        <v>1.4241582755510789E-2</v>
      </c>
      <c r="AH202">
        <f>AH$2*EXP(- AH$1 * ($B202*_c+'Input spectra'!$Q201))</f>
        <v>1.4050101812037146E-2</v>
      </c>
      <c r="AI202">
        <f>AI$2*EXP(- AI$1 * ($B202*_c+'Input spectra'!$Q201))</f>
        <v>1.3859969012466769E-2</v>
      </c>
      <c r="AJ202">
        <f>AJ$2*EXP(- AJ$1 * ($B202*_c+'Input spectra'!$Q201))</f>
        <v>1.367117644775913E-2</v>
      </c>
      <c r="AK202">
        <f>AK$2*EXP(- AK$1 * ($B202*_c+'Input spectra'!$Q201))</f>
        <v>1.3483716251372237E-2</v>
      </c>
      <c r="AL202">
        <f>AL$2*EXP(- AL$1 * ($B202*_c+'Input spectra'!$Q201))</f>
        <v>1.3297580599045792E-2</v>
      </c>
      <c r="AM202">
        <f>AM$2*EXP(- AM$1 * ($B202*_c+'Input spectra'!$Q201))</f>
        <v>1.3112761708585432E-2</v>
      </c>
      <c r="AN202">
        <f>AN$2*EXP(- AN$1 * ($B202*_c+'Input spectra'!$Q201))</f>
        <v>1.292925183964805E-2</v>
      </c>
      <c r="AO202">
        <f>AO$2*EXP(- AO$1 * ($B202*_c+'Input spectra'!$Q201))</f>
        <v>1.274704329352816E-2</v>
      </c>
      <c r="AP202">
        <f>AP$2*EXP(- AP$1 * ($B202*_c+'Input spectra'!$Q201))</f>
        <v>1.2566128412945304E-2</v>
      </c>
      <c r="AQ202">
        <f>AQ$2*EXP(- AQ$1 * ($B202*_c+'Input spectra'!$Q201))</f>
        <v>1.2386499581832536E-2</v>
      </c>
      <c r="AR202">
        <f>AR$2*EXP(- AR$1 * ($B202*_c+'Input spectra'!$Q201))</f>
        <v>1.2208149225125942E-2</v>
      </c>
      <c r="AS202">
        <f>AS$2*EXP(- AS$1 * ($B202*_c+'Input spectra'!$Q201))</f>
        <v>1.2031069808555154E-2</v>
      </c>
      <c r="AT202">
        <f>AT$2*EXP(- AT$1 * ($B202*_c+'Input spectra'!$Q201))</f>
        <v>1.1855253838434986E-2</v>
      </c>
      <c r="AU202">
        <f>AU$2*EXP(- AU$1 * ($B202*_c+'Input spectra'!$Q201))</f>
        <v>1.1680693861458006E-2</v>
      </c>
      <c r="AV202">
        <f>AV$2*EXP(- AV$1 * ($B202*_c+'Input spectra'!$Q201))</f>
        <v>1.1507382464488193E-2</v>
      </c>
      <c r="AW202">
        <f>AW$2*EXP(- AW$1 * ($B202*_c+'Input spectra'!$Q201))</f>
        <v>1.0232348177268241E-2</v>
      </c>
      <c r="AX202">
        <f>AX$2*EXP(- AX$1 * ($B202*_c+'Input spectra'!$Q201))</f>
        <v>8.7458949774605523E-3</v>
      </c>
      <c r="AY202">
        <f>AY$2*EXP(- AY$1 * ($B202*_c+'Input spectra'!$Q201))</f>
        <v>7.8753209410233841E-3</v>
      </c>
      <c r="AZ202">
        <f>AZ$2*EXP(- AZ$1 * ($B202*_c+'Input spectra'!$Q201))</f>
        <v>7.2161250809269712E-3</v>
      </c>
      <c r="BA202">
        <f>BA$2*EXP(- BA$1 * ($B202*_c+'Input spectra'!$Q201))</f>
        <v>6.6776073227886859E-3</v>
      </c>
      <c r="BB202">
        <f>BB$2*EXP(- BB$1 * ($B202*_c+'Input spectra'!$Q201))</f>
        <v>6.2204697188378852E-3</v>
      </c>
      <c r="BC202">
        <f>BC$2*EXP(- BC$1 * ($B202*_c+'Input spectra'!$Q201))</f>
        <v>5.8231883755119947E-3</v>
      </c>
      <c r="BD202">
        <f>BD$2*EXP(- BD$1 * ($B202*_c+'Input spectra'!$Q201))</f>
        <v>5.4723505783217784E-3</v>
      </c>
      <c r="BE202">
        <f>BE$2*EXP(- BE$1 * ($B202*_c+'Input spectra'!$Q201))</f>
        <v>5.158878071292978E-3</v>
      </c>
      <c r="BF202">
        <f>BF$2*EXP(- BF$1 * ($B202*_c+'Input spectra'!$Q201))</f>
        <v>4.8762624002824731E-3</v>
      </c>
      <c r="BG202">
        <f>BG$2*EXP(- BG$1 * ($B202*_c+'Input spectra'!$Q201))</f>
        <v>4.6196357848786521E-3</v>
      </c>
      <c r="BH202">
        <f>BH$2*EXP(- BH$1 * ($B202*_c+'Input spectra'!$Q201))</f>
        <v>4.3852377854863064E-3</v>
      </c>
      <c r="BI202">
        <f>BI$2*EXP(- BI$1 * ($B202*_c+'Input spectra'!$Q201))</f>
        <v>4.1700883833882228E-3</v>
      </c>
      <c r="BJ202">
        <f>BJ$2*EXP(- BJ$1 * ($B202*_c+'Input spectra'!$Q201))</f>
        <v>3.9717769456170983E-3</v>
      </c>
      <c r="BK202">
        <f>BK$2*EXP(- BK$1 * ($B202*_c+'Input spectra'!$Q201))</f>
        <v>3.7883201727935589E-3</v>
      </c>
      <c r="BL202">
        <f>BL$2*EXP(- BL$1 * ($B202*_c+'Input spectra'!$Q201))</f>
        <v>3.6180631172031759E-3</v>
      </c>
      <c r="BM202">
        <f>BM$2*EXP(- BM$1 * ($B202*_c+'Input spectra'!$Q201))</f>
        <v>3.4596081806357133E-3</v>
      </c>
      <c r="BN202">
        <f>BN$2*EXP(- BN$1 * ($B202*_c+'Input spectra'!$Q201))</f>
        <v>3.3117629086789452E-3</v>
      </c>
      <c r="BO202">
        <f>BO$2*EXP(- BO$1 * ($B202*_c+'Input spectra'!$Q201))</f>
        <v>3.1735007802718286E-3</v>
      </c>
      <c r="BP202">
        <f>BP$2*EXP(- BP$1 * ($B202*_c+'Input spectra'!$Q201))</f>
        <v>3.0439312081608706E-3</v>
      </c>
      <c r="BQ202">
        <f>BQ$2*EXP(- BQ$1 * ($B202*_c+'Input spectra'!$Q201))</f>
        <v>2.9222762115874213E-3</v>
      </c>
      <c r="BR202">
        <f>BR$2*EXP(- BR$1 * ($B202*_c+'Input spectra'!$Q201))</f>
        <v>2.8078520158613795E-3</v>
      </c>
      <c r="BS202">
        <f>BS$2*EXP(- BS$1 * ($B202*_c+'Input spectra'!$Q201))</f>
        <v>2.7000543525352045E-3</v>
      </c>
      <c r="BT202">
        <f>BT$2*EXP(- BT$1 * ($B202*_c+'Input spectra'!$Q201))</f>
        <v>2.5983465817346549E-3</v>
      </c>
      <c r="BU202">
        <f>BU$2*EXP(- BU$1 * ($B202*_c+'Input spectra'!$Q201))</f>
        <v>2.5022499963509512E-3</v>
      </c>
      <c r="BV202">
        <f>BV$2*EXP(- BV$1 * ($B202*_c+'Input spectra'!$Q201))</f>
        <v>2.4113358340158743E-3</v>
      </c>
      <c r="BW202">
        <f>BW$2*EXP(- BW$1 * ($B202*_c+'Input spectra'!$Q201))</f>
        <v>2.3252186408310787E-3</v>
      </c>
      <c r="BX202">
        <f>BX$2*EXP(- BX$1 * ($B202*_c+'Input spectra'!$Q201))</f>
        <v>2.2435507160004282E-3</v>
      </c>
      <c r="BY202">
        <f>BY$2*EXP(- BY$1 * ($B202*_c+'Input spectra'!$Q201))</f>
        <v>2.1660174288670856E-3</v>
      </c>
      <c r="BZ202">
        <f>BZ$2*EXP(- BZ$1 * ($B202*_c+'Input spectra'!$Q201))</f>
        <v>2.0923332461091804E-3</v>
      </c>
      <c r="CA202">
        <f>CA$2*EXP(- CA$1 * ($B202*_c+'Input spectra'!$Q201))</f>
        <v>2.0222383415764772E-3</v>
      </c>
      <c r="CB202">
        <f>CB$2*EXP(- CB$1 * ($B202*_c+'Input spectra'!$Q201))</f>
        <v>1.9554956876207414E-3</v>
      </c>
      <c r="CC202">
        <f>CC$2*EXP(- CC$1 * ($B202*_c+'Input spectra'!$Q201))</f>
        <v>1.8918885470047895E-3</v>
      </c>
      <c r="CD202">
        <f>CD$2*EXP(- CD$1 * ($B202*_c+'Input spectra'!$Q201))</f>
        <v>1.8312183001484045E-3</v>
      </c>
      <c r="CE202">
        <f>CE$2*EXP(- CE$1 * ($B202*_c+'Input spectra'!$Q201))</f>
        <v>1.7733025547197266E-3</v>
      </c>
      <c r="CF202">
        <f>CF$2*EXP(- CF$1 * ($B202*_c+'Input spectra'!$Q201))</f>
        <v>1.7179734942360766E-3</v>
      </c>
      <c r="CG202">
        <f>CG$2*EXP(- CG$1 * ($B202*_c+'Input spectra'!$Q201))</f>
        <v>1.6650764300077025E-3</v>
      </c>
      <c r="CH202">
        <f>CH$2*EXP(- CH$1 * ($B202*_c+'Input spectra'!$Q201))</f>
        <v>1.6144685268944931E-3</v>
      </c>
      <c r="CI202">
        <f>CI$2*EXP(- CI$1 * ($B202*_c+'Input spectra'!$Q201))</f>
        <v>1.5660176782895153E-3</v>
      </c>
      <c r="CJ202">
        <f>CJ$2*EXP(- CJ$1 * ($B202*_c+'Input spectra'!$Q201))</f>
        <v>1.5196015097516027E-3</v>
      </c>
      <c r="CK202">
        <f>CK$2*EXP(- CK$1 * ($B202*_c+'Input spectra'!$Q201))</f>
        <v>1.4751064939789438E-3</v>
      </c>
      <c r="CL202">
        <f>CL$2*EXP(- CL$1 * ($B202*_c+'Input spectra'!$Q201))</f>
        <v>1.4324271624979446E-3</v>
      </c>
      <c r="CM202">
        <f>CM$2*EXP(- CM$1 * ($B202*_c+'Input spectra'!$Q201))</f>
        <v>1.3914654016539665E-3</v>
      </c>
      <c r="CN202">
        <f>CN$2*EXP(- CN$1 * ($B202*_c+'Input spectra'!$Q201))</f>
        <v>1.3521298223244688E-3</v>
      </c>
      <c r="CO202">
        <f>CO$2*EXP(- CO$1 * ($B202*_c+'Input spectra'!$Q201))</f>
        <v>1.3143351943026682E-3</v>
      </c>
      <c r="CP202">
        <f>CP$2*EXP(- CP$1 * ($B202*_c+'Input spectra'!$Q201))</f>
        <v>1.2780019375780419E-3</v>
      </c>
      <c r="CQ202">
        <f>CQ$2*EXP(- CQ$1 * ($B202*_c+'Input spectra'!$Q201))</f>
        <v>8.2304108428735742E-4</v>
      </c>
      <c r="CR202">
        <f>CR$2*EXP(- CR$1 * ($B202*_c+'Input spectra'!$Q201))</f>
        <v>5.3471859319300079E-4</v>
      </c>
      <c r="CS202">
        <f>CS$2*EXP(- CS$1 * ($B202*_c+'Input spectra'!$Q201))</f>
        <v>3.704105854219524E-4</v>
      </c>
      <c r="CT202">
        <f>CT$2*EXP(- CT$1 * ($B202*_c+'Input spectra'!$Q201))</f>
        <v>2.5774718669318653E-4</v>
      </c>
      <c r="CU202">
        <f>CU$2*EXP(- CU$1 * ($B202*_c+'Input spectra'!$Q201))</f>
        <v>1.7603778879089681E-4</v>
      </c>
      <c r="CV202">
        <f>CV$2*EXP(- CV$1 * ($B202*_c+'Input spectra'!$Q201))</f>
        <v>1.1574891507899828E-4</v>
      </c>
      <c r="CW202">
        <f>CW$2*EXP(- CW$1 * ($B202*_c+'Input spectra'!$Q201))</f>
        <v>7.1501611283951035E-5</v>
      </c>
      <c r="CX202">
        <f>CX$2*EXP(- CX$1 * ($B202*_c+'Input spectra'!$Q201))</f>
        <v>3.9882341885103725E-5</v>
      </c>
      <c r="CY202">
        <f>CY$2*EXP(- CY$1 * ($B202*_c+'Input spectra'!$Q201))</f>
        <v>1.8549718428402863E-5</v>
      </c>
      <c r="CZ202">
        <f>CZ$2*EXP(- CZ$1 * ($B202*_c+'Input spectra'!$Q201))</f>
        <v>5.8062172602162457E-6</v>
      </c>
      <c r="DA202">
        <f>DA$2*EXP(- DA$1 * ($B202*_c+'Input spectra'!$Q201))</f>
        <v>3.6891507625453549E-7</v>
      </c>
      <c r="DB202">
        <f>DB$2*EXP(- DB$1 * ($B202*_c+'Input spectra'!$Q201))</f>
        <v>0</v>
      </c>
      <c r="DC202">
        <f>DC$2*EXP(- DC$1 * ($B202*_c+'Input spectra'!$Q201))</f>
        <v>0</v>
      </c>
      <c r="DD202">
        <f>DD$2*EXP(- DD$1 * ($B202*_c+'Input spectra'!$Q201))</f>
        <v>0</v>
      </c>
      <c r="DE202">
        <f>DE$2*EXP(- DE$1 * ($B202*_c+'Input spectra'!$Q201))</f>
        <v>0</v>
      </c>
      <c r="DF202">
        <f>DF$2*EXP(- DF$1 * ($B202*_c+'Input spectra'!$Q201))</f>
        <v>0</v>
      </c>
      <c r="DG202">
        <f>DG$2*EXP(- DG$1 * ($B202*_c+'Input spectra'!$Q201))</f>
        <v>0</v>
      </c>
      <c r="DH202">
        <f>DH$2*EXP(- DH$1 * ($B202*_c+'Input spectra'!$Q201))</f>
        <v>0</v>
      </c>
      <c r="DI202">
        <f>DI$2*EXP(- DI$1 * ($B202*_c+'Input spectra'!$Q201))</f>
        <v>0</v>
      </c>
      <c r="DJ202">
        <f>DJ$2*EXP(- DJ$1 * ($B202*_c+'Input spectra'!$Q201))</f>
        <v>0</v>
      </c>
      <c r="DK202">
        <f>DK$2*EXP(- DK$1 * ($B202*_c+'Input spectra'!$Q201))</f>
        <v>0</v>
      </c>
      <c r="DL202">
        <f>DL$2*EXP(- DL$1 * ($B202*_c+'Input spectra'!$Q201))</f>
        <v>0</v>
      </c>
      <c r="DM202">
        <f>DM$2*EXP(- DM$1 * ($B202*_c+'Input spectra'!$Q201))</f>
        <v>0</v>
      </c>
      <c r="DN202">
        <f>DN$2*EXP(- DN$1 * ($B202*_c+'Input spectra'!$Q201))</f>
        <v>0</v>
      </c>
      <c r="DO202">
        <f>DO$2*EXP(- DO$1 * ($B202*_c+'Input spectra'!$Q201))</f>
        <v>0</v>
      </c>
      <c r="DP202">
        <f>DP$2*EXP(- DP$1 * ($B202*_c+'Input spectra'!$Q201))</f>
        <v>0</v>
      </c>
      <c r="DQ202">
        <f>DQ$2*EXP(- DQ$1 * ($B202*_c+'Input spectra'!$Q201))</f>
        <v>0</v>
      </c>
      <c r="DR202">
        <f>DR$2*EXP(- DR$1 * ($B202*_c+'Input spectra'!$Q201))</f>
        <v>0</v>
      </c>
      <c r="DS202">
        <f>DS$2*EXP(- DS$1 * ($B202*_c+'Input spectra'!$Q201))</f>
        <v>0</v>
      </c>
      <c r="DT202">
        <f>DT$2*EXP(- DT$1 * ($B202*_c+'Input spectra'!$Q201))</f>
        <v>0</v>
      </c>
      <c r="DU202">
        <f>DU$2*EXP(- DU$1 * ($B202*_c+'Input spectra'!$Q201))</f>
        <v>0</v>
      </c>
      <c r="DV202">
        <f>DV$2*EXP(- DV$1 * ($B202*_c+'Input spectra'!$Q201))</f>
        <v>0</v>
      </c>
      <c r="DW202">
        <f>DW$2*EXP(- DW$1 * ($B202*_c+'Input spectra'!$Q201))</f>
        <v>0</v>
      </c>
      <c r="DX202">
        <f>DX$2*EXP(- DX$1 * ($B202*_c+'Input spectra'!$Q201))</f>
        <v>0</v>
      </c>
      <c r="DY202">
        <f>DY$2*EXP(- DY$1 * ($B202*_c+'Input spectra'!$Q201))</f>
        <v>0</v>
      </c>
      <c r="DZ202">
        <f>DZ$2*EXP(- DZ$1 * ($B202*_c+'Input spectra'!$Q201))</f>
        <v>0</v>
      </c>
      <c r="EA202">
        <f>EA$2*EXP(- EA$1 * ($B202*_c+'Input spectra'!$Q201))</f>
        <v>0</v>
      </c>
      <c r="EB202">
        <f>EB$2*EXP(- EB$1 * ($B202*_c+'Input spectra'!$Q201))</f>
        <v>0</v>
      </c>
      <c r="EC202">
        <f>EC$2*EXP(- EC$1 * ($B202*_c+'Input spectra'!$Q201))</f>
        <v>0</v>
      </c>
      <c r="ED202">
        <f>ED$2*EXP(- ED$1 * ($B202*_c+'Input spectra'!$Q201))</f>
        <v>0</v>
      </c>
      <c r="EE202">
        <f>EE$2*EXP(- EE$1 * ($B202*_c+'Input spectra'!$Q201))</f>
        <v>0</v>
      </c>
      <c r="EF202">
        <f>EF$2*EXP(- EF$1 * ($B202*_c+'Input spectra'!$Q201))</f>
        <v>0</v>
      </c>
      <c r="EG202">
        <f>EG$2*EXP(- EG$1 * ($B202*_c+'Input spectra'!$Q201))</f>
        <v>0</v>
      </c>
      <c r="EH202">
        <f>EH$2*EXP(- EH$1 * ($B202*_c+'Input spectra'!$Q201))</f>
        <v>0</v>
      </c>
      <c r="EI202">
        <f>EI$2*EXP(- EI$1 * ($B202*_c+'Input spectra'!$Q201))</f>
        <v>0</v>
      </c>
      <c r="EJ202">
        <f>EJ$2*EXP(- EJ$1 * ($B202*_c+'Input spectra'!$Q201))</f>
        <v>0</v>
      </c>
      <c r="EK202">
        <f>EK$2*EXP(- EK$1 * ($B202*_c+'Input spectra'!$Q201))</f>
        <v>0</v>
      </c>
      <c r="EL202">
        <f>EL$2*EXP(- EL$1 * ($B202*_c+'Input spectra'!$Q201))</f>
        <v>0</v>
      </c>
      <c r="EM202">
        <f>EM$2*EXP(- EM$1 * ($B202*_c+'Input spectra'!$Q201))</f>
        <v>0</v>
      </c>
      <c r="EN202">
        <f>EN$2*EXP(- EN$1 * ($B202*_c+'Input spectra'!$Q201))</f>
        <v>0</v>
      </c>
      <c r="EO202">
        <f>EO$2*EXP(- EO$1 * ($B202*_c+'Input spectra'!$Q201))</f>
        <v>0</v>
      </c>
      <c r="EP202">
        <f>EP$2*EXP(- EP$1 * ($B202*_c+'Input spectra'!$Q201))</f>
        <v>0</v>
      </c>
      <c r="EQ202">
        <f>EQ$2*EXP(- EQ$1 * ($B202*_c+'Input spectra'!$Q201))</f>
        <v>0</v>
      </c>
      <c r="ER202">
        <f>ER$2*EXP(- ER$1 * ($B202*_c+'Input spectra'!$Q201))</f>
        <v>0</v>
      </c>
      <c r="ES202">
        <f>ES$2*EXP(- ES$1 * ($B202*_c+'Input spectra'!$Q201))</f>
        <v>0</v>
      </c>
      <c r="ET202">
        <f>ET$2*EXP(- ET$1 * ($B202*_c+'Input spectra'!$Q201))</f>
        <v>0</v>
      </c>
      <c r="EU202">
        <f>EU$2*EXP(- EU$1 * ($B202*_c+'Input spectra'!$Q201))</f>
        <v>0</v>
      </c>
      <c r="EV202">
        <f>EV$2*EXP(- EV$1 * ($B202*_c+'Input spectra'!$Q201))</f>
        <v>0</v>
      </c>
      <c r="EW202">
        <f>EW$2*EXP(- EW$1 * ($B202*_c+'Input spectra'!$Q201))</f>
        <v>0</v>
      </c>
      <c r="EY202">
        <f t="shared" si="3"/>
        <v>0.88776126650138221</v>
      </c>
      <c r="FB202">
        <f>(1-EXP(-(B202*_c+'Input spectra'!$Q201)*_t))/2</f>
        <v>1.0327608770352936E-2</v>
      </c>
      <c r="FC202">
        <f>LN(1-FB202)/(-(B202*_c+'Input spectra'!$Q201))</f>
        <v>0.24869555366090859</v>
      </c>
    </row>
    <row r="203" spans="1:159" x14ac:dyDescent="0.25">
      <c r="A203">
        <v>1280</v>
      </c>
      <c r="B203">
        <f>'Input spectra'!B202</f>
        <v>0</v>
      </c>
      <c r="C203">
        <f>C$2*EXP(- C$1 * ($B203*_c+'Input spectra'!$Q202))</f>
        <v>2.0653927966864227E-2</v>
      </c>
      <c r="D203">
        <f>D$2*EXP(- D$1 * ($B203*_c+'Input spectra'!$Q202))</f>
        <v>2.041821226206917E-2</v>
      </c>
      <c r="E203">
        <f>E$2*EXP(- E$1 * ($B203*_c+'Input spectra'!$Q202))</f>
        <v>2.0184100395330879E-2</v>
      </c>
      <c r="F203">
        <f>F$2*EXP(- F$1 * ($B203*_c+'Input spectra'!$Q202))</f>
        <v>1.9951583101452411E-2</v>
      </c>
      <c r="G203">
        <f>G$2*EXP(- G$1 * ($B203*_c+'Input spectra'!$Q202))</f>
        <v>1.9720651164569801E-2</v>
      </c>
      <c r="H203">
        <f>H$2*EXP(- H$1 * ($B203*_c+'Input spectra'!$Q202))</f>
        <v>1.9491295417901983E-2</v>
      </c>
      <c r="I203">
        <f>I$2*EXP(- I$1 * ($B203*_c+'Input spectra'!$Q202))</f>
        <v>1.9263506743501867E-2</v>
      </c>
      <c r="J203">
        <f>J$2*EXP(- J$1 * ($B203*_c+'Input spectra'!$Q202))</f>
        <v>1.9037276072008686E-2</v>
      </c>
      <c r="K203">
        <f>K$2*EXP(- K$1 * ($B203*_c+'Input spectra'!$Q202))</f>
        <v>1.8812594382401533E-2</v>
      </c>
      <c r="L203">
        <f>L$2*EXP(- L$1 * ($B203*_c+'Input spectra'!$Q202))</f>
        <v>1.8589452701754113E-2</v>
      </c>
      <c r="M203">
        <f>M$2*EXP(- M$1 * ($B203*_c+'Input spectra'!$Q202))</f>
        <v>1.8367842104990723E-2</v>
      </c>
      <c r="N203">
        <f>N$2*EXP(- N$1 * ($B203*_c+'Input spectra'!$Q202))</f>
        <v>1.8147753714643382E-2</v>
      </c>
      <c r="O203">
        <f>O$2*EXP(- O$1 * ($B203*_c+'Input spectra'!$Q202))</f>
        <v>1.7929178700610188E-2</v>
      </c>
      <c r="P203">
        <f>P$2*EXP(- P$1 * ($B203*_c+'Input spectra'!$Q202))</f>
        <v>1.771210827991488E-2</v>
      </c>
      <c r="Q203">
        <f>Q$2*EXP(- Q$1 * ($B203*_c+'Input spectra'!$Q202))</f>
        <v>1.7496533716467505E-2</v>
      </c>
      <c r="R203">
        <f>R$2*EXP(- R$1 * ($B203*_c+'Input spectra'!$Q202))</f>
        <v>1.7282446320826365E-2</v>
      </c>
      <c r="S203">
        <f>S$2*EXP(- S$1 * ($B203*_c+'Input spectra'!$Q202))</f>
        <v>1.7069837449961045E-2</v>
      </c>
      <c r="T203">
        <f>T$2*EXP(- T$1 * ($B203*_c+'Input spectra'!$Q202))</f>
        <v>1.6858698507016642E-2</v>
      </c>
      <c r="U203">
        <f>U$2*EXP(- U$1 * ($B203*_c+'Input spectra'!$Q202))</f>
        <v>1.6649020941079163E-2</v>
      </c>
      <c r="V203">
        <f>V$2*EXP(- V$1 * ($B203*_c+'Input spectra'!$Q202))</f>
        <v>1.6440796246942058E-2</v>
      </c>
      <c r="W203">
        <f>W$2*EXP(- W$1 * ($B203*_c+'Input spectra'!$Q202))</f>
        <v>1.6234015964873904E-2</v>
      </c>
      <c r="X203">
        <f>X$2*EXP(- X$1 * ($B203*_c+'Input spectra'!$Q202))</f>
        <v>1.602867168038722E-2</v>
      </c>
      <c r="Y203">
        <f>Y$2*EXP(- Y$1 * ($B203*_c+'Input spectra'!$Q202))</f>
        <v>1.5824755024008458E-2</v>
      </c>
      <c r="Z203">
        <f>Z$2*EXP(- Z$1 * ($B203*_c+'Input spectra'!$Q202))</f>
        <v>1.5622257671049068E-2</v>
      </c>
      <c r="AA203">
        <f>AA$2*EXP(- AA$1 * ($B203*_c+'Input spectra'!$Q202))</f>
        <v>1.5421171341377738E-2</v>
      </c>
      <c r="AB203">
        <f>AB$2*EXP(- AB$1 * ($B203*_c+'Input spectra'!$Q202))</f>
        <v>1.5221487799193729E-2</v>
      </c>
      <c r="AC203">
        <f>AC$2*EXP(- AC$1 * ($B203*_c+'Input spectra'!$Q202))</f>
        <v>1.5023198852801326E-2</v>
      </c>
      <c r="AD203">
        <f>AD$2*EXP(- AD$1 * ($B203*_c+'Input spectra'!$Q202))</f>
        <v>1.4826296354385402E-2</v>
      </c>
      <c r="AE203">
        <f>AE$2*EXP(- AE$1 * ($B203*_c+'Input spectra'!$Q202))</f>
        <v>1.4630772199788098E-2</v>
      </c>
      <c r="AF203">
        <f>AF$2*EXP(- AF$1 * ($B203*_c+'Input spectra'!$Q202))</f>
        <v>1.4436618328286568E-2</v>
      </c>
      <c r="AG203">
        <f>AG$2*EXP(- AG$1 * ($B203*_c+'Input spectra'!$Q202))</f>
        <v>1.4243826722371865E-2</v>
      </c>
      <c r="AH203">
        <f>AH$2*EXP(- AH$1 * ($B203*_c+'Input spectra'!$Q202))</f>
        <v>1.4052389407528874E-2</v>
      </c>
      <c r="AI203">
        <f>AI$2*EXP(- AI$1 * ($B203*_c+'Input spectra'!$Q202))</f>
        <v>1.3862298452017347E-2</v>
      </c>
      <c r="AJ203">
        <f>AJ$2*EXP(- AJ$1 * ($B203*_c+'Input spectra'!$Q202))</f>
        <v>1.3673545966654013E-2</v>
      </c>
      <c r="AK203">
        <f>AK$2*EXP(- AK$1 * ($B203*_c+'Input spectra'!$Q202))</f>
        <v>1.3486124104595758E-2</v>
      </c>
      <c r="AL203">
        <f>AL$2*EXP(- AL$1 * ($B203*_c+'Input spectra'!$Q202))</f>
        <v>1.3300025061123884E-2</v>
      </c>
      <c r="AM203">
        <f>AM$2*EXP(- AM$1 * ($B203*_c+'Input spectra'!$Q202))</f>
        <v>1.311524107342941E-2</v>
      </c>
      <c r="AN203">
        <f>AN$2*EXP(- AN$1 * ($B203*_c+'Input spectra'!$Q202))</f>
        <v>1.2931764420399448E-2</v>
      </c>
      <c r="AO203">
        <f>AO$2*EXP(- AO$1 * ($B203*_c+'Input spectra'!$Q202))</f>
        <v>1.2749587422404623E-2</v>
      </c>
      <c r="AP203">
        <f>AP$2*EXP(- AP$1 * ($B203*_c+'Input spectra'!$Q202))</f>
        <v>1.2568702441087537E-2</v>
      </c>
      <c r="AQ203">
        <f>AQ$2*EXP(- AQ$1 * ($B203*_c+'Input spectra'!$Q202))</f>
        <v>1.2389101879152289E-2</v>
      </c>
      <c r="AR203">
        <f>AR$2*EXP(- AR$1 * ($B203*_c+'Input spectra'!$Q202))</f>
        <v>1.221077818015502E-2</v>
      </c>
      <c r="AS203">
        <f>AS$2*EXP(- AS$1 * ($B203*_c+'Input spectra'!$Q202))</f>
        <v>1.2033723828295477E-2</v>
      </c>
      <c r="AT203">
        <f>AT$2*EXP(- AT$1 * ($B203*_c+'Input spectra'!$Q202))</f>
        <v>1.1857931348209654E-2</v>
      </c>
      <c r="AU203">
        <f>AU$2*EXP(- AU$1 * ($B203*_c+'Input spectra'!$Q202))</f>
        <v>1.1683393304763383E-2</v>
      </c>
      <c r="AV203">
        <f>AV$2*EXP(- AV$1 * ($B203*_c+'Input spectra'!$Q202))</f>
        <v>1.1510102302847009E-2</v>
      </c>
      <c r="AW203">
        <f>AW$2*EXP(- AW$1 * ($B203*_c+'Input spectra'!$Q202))</f>
        <v>1.0234820404094191E-2</v>
      </c>
      <c r="AX203">
        <f>AX$2*EXP(- AX$1 * ($B203*_c+'Input spectra'!$Q202))</f>
        <v>8.7480540062315846E-3</v>
      </c>
      <c r="AY203">
        <f>AY$2*EXP(- AY$1 * ($B203*_c+'Input spectra'!$Q202))</f>
        <v>7.8773064275906562E-3</v>
      </c>
      <c r="AZ203">
        <f>AZ$2*EXP(- AZ$1 * ($B203*_c+'Input spectra'!$Q202))</f>
        <v>7.217982281150421E-3</v>
      </c>
      <c r="BA203">
        <f>BA$2*EXP(- BA$1 * ($B203*_c+'Input spectra'!$Q202))</f>
        <v>6.6793610038677967E-3</v>
      </c>
      <c r="BB203">
        <f>BB$2*EXP(- BB$1 * ($B203*_c+'Input spectra'!$Q202))</f>
        <v>6.2221360228194317E-3</v>
      </c>
      <c r="BC203">
        <f>BC$2*EXP(- BC$1 * ($B203*_c+'Input spectra'!$Q202))</f>
        <v>5.8247788481394606E-3</v>
      </c>
      <c r="BD203">
        <f>BD$2*EXP(- BD$1 * ($B203*_c+'Input spectra'!$Q202))</f>
        <v>5.473873974768304E-3</v>
      </c>
      <c r="BE203">
        <f>BE$2*EXP(- BE$1 * ($B203*_c+'Input spectra'!$Q202))</f>
        <v>5.1603413037312109E-3</v>
      </c>
      <c r="BF203">
        <f>BF$2*EXP(- BF$1 * ($B203*_c+'Input spectra'!$Q202))</f>
        <v>4.8776710895138842E-3</v>
      </c>
      <c r="BG203">
        <f>BG$2*EXP(- BG$1 * ($B203*_c+'Input spectra'!$Q202))</f>
        <v>4.620994606165529E-3</v>
      </c>
      <c r="BH203">
        <f>BH$2*EXP(- BH$1 * ($B203*_c+'Input spectra'!$Q202))</f>
        <v>4.3865506978001696E-3</v>
      </c>
      <c r="BI203">
        <f>BI$2*EXP(- BI$1 * ($B203*_c+'Input spectra'!$Q202))</f>
        <v>4.171358788147804E-3</v>
      </c>
      <c r="BJ203">
        <f>BJ$2*EXP(- BJ$1 * ($B203*_c+'Input spectra'!$Q202))</f>
        <v>3.9730078005245457E-3</v>
      </c>
      <c r="BK203">
        <f>BK$2*EXP(- BK$1 * ($B203*_c+'Input spectra'!$Q202))</f>
        <v>3.7895140758575389E-3</v>
      </c>
      <c r="BL203">
        <f>BL$2*EXP(- BL$1 * ($B203*_c+'Input spectra'!$Q202))</f>
        <v>3.6192223702715774E-3</v>
      </c>
      <c r="BM203">
        <f>BM$2*EXP(- BM$1 * ($B203*_c+'Input spectra'!$Q202))</f>
        <v>3.4607348384300728E-3</v>
      </c>
      <c r="BN203">
        <f>BN$2*EXP(- BN$1 * ($B203*_c+'Input spectra'!$Q202))</f>
        <v>3.3128588173126851E-3</v>
      </c>
      <c r="BO203">
        <f>BO$2*EXP(- BO$1 * ($B203*_c+'Input spectra'!$Q202))</f>
        <v>3.1745676079754362E-3</v>
      </c>
      <c r="BP203">
        <f>BP$2*EXP(- BP$1 * ($B203*_c+'Input spectra'!$Q202))</f>
        <v>3.0449704701229403E-3</v>
      </c>
      <c r="BQ203">
        <f>BQ$2*EXP(- BQ$1 * ($B203*_c+'Input spectra'!$Q202))</f>
        <v>2.9232892902790989E-3</v>
      </c>
      <c r="BR203">
        <f>BR$2*EXP(- BR$1 * ($B203*_c+'Input spectra'!$Q202))</f>
        <v>2.8088401778428589E-3</v>
      </c>
      <c r="BS203">
        <f>BS$2*EXP(- BS$1 * ($B203*_c+'Input spectra'!$Q202))</f>
        <v>2.7010187624861097E-3</v>
      </c>
      <c r="BT203">
        <f>BT$2*EXP(- BT$1 * ($B203*_c+'Input spectra'!$Q202))</f>
        <v>2.5992883142678231E-3</v>
      </c>
      <c r="BU203">
        <f>BU$2*EXP(- BU$1 * ($B203*_c+'Input spectra'!$Q202))</f>
        <v>2.5031700460374927E-3</v>
      </c>
      <c r="BV203">
        <f>BV$2*EXP(- BV$1 * ($B203*_c+'Input spectra'!$Q202))</f>
        <v>2.4122351239528102E-3</v>
      </c>
      <c r="BW203">
        <f>BW$2*EXP(- BW$1 * ($B203*_c+'Input spectra'!$Q202))</f>
        <v>2.3260980300110093E-3</v>
      </c>
      <c r="BX203">
        <f>BX$2*EXP(- BX$1 * ($B203*_c+'Input spectra'!$Q202))</f>
        <v>2.2444110056885299E-3</v>
      </c>
      <c r="BY203">
        <f>BY$2*EXP(- BY$1 * ($B203*_c+'Input spectra'!$Q202))</f>
        <v>2.1668593681494499E-3</v>
      </c>
      <c r="BZ203">
        <f>BZ$2*EXP(- BZ$1 * ($B203*_c+'Input spectra'!$Q202))</f>
        <v>2.0931575367446509E-3</v>
      </c>
      <c r="CA203">
        <f>CA$2*EXP(- CA$1 * ($B203*_c+'Input spectra'!$Q202))</f>
        <v>2.0230456422593761E-3</v>
      </c>
      <c r="CB203">
        <f>CB$2*EXP(- CB$1 * ($B203*_c+'Input spectra'!$Q202))</f>
        <v>1.9562866177423623E-3</v>
      </c>
      <c r="CC203">
        <f>CC$2*EXP(- CC$1 * ($B203*_c+'Input spectra'!$Q202))</f>
        <v>1.8926636899861112E-3</v>
      </c>
      <c r="CD203">
        <f>CD$2*EXP(- CD$1 * ($B203*_c+'Input spectra'!$Q202))</f>
        <v>1.831978206404122E-3</v>
      </c>
      <c r="CE203">
        <f>CE$2*EXP(- CE$1 * ($B203*_c+'Input spectra'!$Q202))</f>
        <v>1.7740477443037666E-3</v>
      </c>
      <c r="CF203">
        <f>CF$2*EXP(- CF$1 * ($B203*_c+'Input spectra'!$Q202))</f>
        <v>1.7187044592107074E-3</v>
      </c>
      <c r="CG203">
        <f>CG$2*EXP(- CG$1 * ($B203*_c+'Input spectra'!$Q202))</f>
        <v>1.6657936365717674E-3</v>
      </c>
      <c r="CH203">
        <f>CH$2*EXP(- CH$1 * ($B203*_c+'Input spectra'!$Q202))</f>
        <v>1.6151724173009121E-3</v>
      </c>
      <c r="CI203">
        <f>CI$2*EXP(- CI$1 * ($B203*_c+'Input spectra'!$Q202))</f>
        <v>1.5667086725777335E-3</v>
      </c>
      <c r="CJ203">
        <f>CJ$2*EXP(- CJ$1 * ($B203*_c+'Input spectra'!$Q202))</f>
        <v>1.5202800073169649E-3</v>
      </c>
      <c r="CK203">
        <f>CK$2*EXP(- CK$1 * ($B203*_c+'Input spectra'!$Q202))</f>
        <v>1.4757728749978903E-3</v>
      </c>
      <c r="CL203">
        <f>CL$2*EXP(- CL$1 * ($B203*_c+'Input spectra'!$Q202))</f>
        <v>1.4330817892253306E-3</v>
      </c>
      <c r="CM203">
        <f>CM$2*EXP(- CM$1 * ($B203*_c+'Input spectra'!$Q202))</f>
        <v>1.3921086196066262E-3</v>
      </c>
      <c r="CN203">
        <f>CN$2*EXP(- CN$1 * ($B203*_c+'Input spectra'!$Q202))</f>
        <v>1.3527619613633011E-3</v>
      </c>
      <c r="CO203">
        <f>CO$2*EXP(- CO$1 * ($B203*_c+'Input spectra'!$Q202))</f>
        <v>1.3149565696239495E-3</v>
      </c>
      <c r="CP203">
        <f>CP$2*EXP(- CP$1 * ($B203*_c+'Input spectra'!$Q202))</f>
        <v>1.2786128506233369E-3</v>
      </c>
      <c r="CQ203">
        <f>CQ$2*EXP(- CQ$1 * ($B203*_c+'Input spectra'!$Q202))</f>
        <v>8.2343884050487123E-4</v>
      </c>
      <c r="CR203">
        <f>CR$2*EXP(- CR$1 * ($B203*_c+'Input spectra'!$Q202))</f>
        <v>5.3497981955946369E-4</v>
      </c>
      <c r="CS203">
        <f>CS$2*EXP(- CS$1 * ($B203*_c+'Input spectra'!$Q202))</f>
        <v>3.7059348856089541E-4</v>
      </c>
      <c r="CT203">
        <f>CT$2*EXP(- CT$1 * ($B203*_c+'Input spectra'!$Q202))</f>
        <v>2.5787581264319326E-4</v>
      </c>
      <c r="CU203">
        <f>CU$2*EXP(- CU$1 * ($B203*_c+'Input spectra'!$Q202))</f>
        <v>1.7612656351571028E-4</v>
      </c>
      <c r="CV203">
        <f>CV$2*EXP(- CV$1 * ($B203*_c+'Input spectra'!$Q202))</f>
        <v>1.1580789470315919E-4</v>
      </c>
      <c r="CW203">
        <f>CW$2*EXP(- CW$1 * ($B203*_c+'Input spectra'!$Q202))</f>
        <v>7.1538420484256997E-5</v>
      </c>
      <c r="CX203">
        <f>CX$2*EXP(- CX$1 * ($B203*_c+'Input spectra'!$Q202))</f>
        <v>3.9903082969808765E-5</v>
      </c>
      <c r="CY203">
        <f>CY$2*EXP(- CY$1 * ($B203*_c+'Input spectra'!$Q202))</f>
        <v>1.8559462805461756E-5</v>
      </c>
      <c r="CZ203">
        <f>CZ$2*EXP(- CZ$1 * ($B203*_c+'Input spectra'!$Q202))</f>
        <v>5.8092978406713043E-6</v>
      </c>
      <c r="DA203">
        <f>DA$2*EXP(- DA$1 * ($B203*_c+'Input spectra'!$Q202))</f>
        <v>3.6911274846344372E-7</v>
      </c>
      <c r="DB203">
        <f>DB$2*EXP(- DB$1 * ($B203*_c+'Input spectra'!$Q202))</f>
        <v>0</v>
      </c>
      <c r="DC203">
        <f>DC$2*EXP(- DC$1 * ($B203*_c+'Input spectra'!$Q202))</f>
        <v>0</v>
      </c>
      <c r="DD203">
        <f>DD$2*EXP(- DD$1 * ($B203*_c+'Input spectra'!$Q202))</f>
        <v>0</v>
      </c>
      <c r="DE203">
        <f>DE$2*EXP(- DE$1 * ($B203*_c+'Input spectra'!$Q202))</f>
        <v>0</v>
      </c>
      <c r="DF203">
        <f>DF$2*EXP(- DF$1 * ($B203*_c+'Input spectra'!$Q202))</f>
        <v>0</v>
      </c>
      <c r="DG203">
        <f>DG$2*EXP(- DG$1 * ($B203*_c+'Input spectra'!$Q202))</f>
        <v>0</v>
      </c>
      <c r="DH203">
        <f>DH$2*EXP(- DH$1 * ($B203*_c+'Input spectra'!$Q202))</f>
        <v>0</v>
      </c>
      <c r="DI203">
        <f>DI$2*EXP(- DI$1 * ($B203*_c+'Input spectra'!$Q202))</f>
        <v>0</v>
      </c>
      <c r="DJ203">
        <f>DJ$2*EXP(- DJ$1 * ($B203*_c+'Input spectra'!$Q202))</f>
        <v>0</v>
      </c>
      <c r="DK203">
        <f>DK$2*EXP(- DK$1 * ($B203*_c+'Input spectra'!$Q202))</f>
        <v>0</v>
      </c>
      <c r="DL203">
        <f>DL$2*EXP(- DL$1 * ($B203*_c+'Input spectra'!$Q202))</f>
        <v>0</v>
      </c>
      <c r="DM203">
        <f>DM$2*EXP(- DM$1 * ($B203*_c+'Input spectra'!$Q202))</f>
        <v>0</v>
      </c>
      <c r="DN203">
        <f>DN$2*EXP(- DN$1 * ($B203*_c+'Input spectra'!$Q202))</f>
        <v>0</v>
      </c>
      <c r="DO203">
        <f>DO$2*EXP(- DO$1 * ($B203*_c+'Input spectra'!$Q202))</f>
        <v>0</v>
      </c>
      <c r="DP203">
        <f>DP$2*EXP(- DP$1 * ($B203*_c+'Input spectra'!$Q202))</f>
        <v>0</v>
      </c>
      <c r="DQ203">
        <f>DQ$2*EXP(- DQ$1 * ($B203*_c+'Input spectra'!$Q202))</f>
        <v>0</v>
      </c>
      <c r="DR203">
        <f>DR$2*EXP(- DR$1 * ($B203*_c+'Input spectra'!$Q202))</f>
        <v>0</v>
      </c>
      <c r="DS203">
        <f>DS$2*EXP(- DS$1 * ($B203*_c+'Input spectra'!$Q202))</f>
        <v>0</v>
      </c>
      <c r="DT203">
        <f>DT$2*EXP(- DT$1 * ($B203*_c+'Input spectra'!$Q202))</f>
        <v>0</v>
      </c>
      <c r="DU203">
        <f>DU$2*EXP(- DU$1 * ($B203*_c+'Input spectra'!$Q202))</f>
        <v>0</v>
      </c>
      <c r="DV203">
        <f>DV$2*EXP(- DV$1 * ($B203*_c+'Input spectra'!$Q202))</f>
        <v>0</v>
      </c>
      <c r="DW203">
        <f>DW$2*EXP(- DW$1 * ($B203*_c+'Input spectra'!$Q202))</f>
        <v>0</v>
      </c>
      <c r="DX203">
        <f>DX$2*EXP(- DX$1 * ($B203*_c+'Input spectra'!$Q202))</f>
        <v>0</v>
      </c>
      <c r="DY203">
        <f>DY$2*EXP(- DY$1 * ($B203*_c+'Input spectra'!$Q202))</f>
        <v>0</v>
      </c>
      <c r="DZ203">
        <f>DZ$2*EXP(- DZ$1 * ($B203*_c+'Input spectra'!$Q202))</f>
        <v>0</v>
      </c>
      <c r="EA203">
        <f>EA$2*EXP(- EA$1 * ($B203*_c+'Input spectra'!$Q202))</f>
        <v>0</v>
      </c>
      <c r="EB203">
        <f>EB$2*EXP(- EB$1 * ($B203*_c+'Input spectra'!$Q202))</f>
        <v>0</v>
      </c>
      <c r="EC203">
        <f>EC$2*EXP(- EC$1 * ($B203*_c+'Input spectra'!$Q202))</f>
        <v>0</v>
      </c>
      <c r="ED203">
        <f>ED$2*EXP(- ED$1 * ($B203*_c+'Input spectra'!$Q202))</f>
        <v>0</v>
      </c>
      <c r="EE203">
        <f>EE$2*EXP(- EE$1 * ($B203*_c+'Input spectra'!$Q202))</f>
        <v>0</v>
      </c>
      <c r="EF203">
        <f>EF$2*EXP(- EF$1 * ($B203*_c+'Input spectra'!$Q202))</f>
        <v>0</v>
      </c>
      <c r="EG203">
        <f>EG$2*EXP(- EG$1 * ($B203*_c+'Input spectra'!$Q202))</f>
        <v>0</v>
      </c>
      <c r="EH203">
        <f>EH$2*EXP(- EH$1 * ($B203*_c+'Input spectra'!$Q202))</f>
        <v>0</v>
      </c>
      <c r="EI203">
        <f>EI$2*EXP(- EI$1 * ($B203*_c+'Input spectra'!$Q202))</f>
        <v>0</v>
      </c>
      <c r="EJ203">
        <f>EJ$2*EXP(- EJ$1 * ($B203*_c+'Input spectra'!$Q202))</f>
        <v>0</v>
      </c>
      <c r="EK203">
        <f>EK$2*EXP(- EK$1 * ($B203*_c+'Input spectra'!$Q202))</f>
        <v>0</v>
      </c>
      <c r="EL203">
        <f>EL$2*EXP(- EL$1 * ($B203*_c+'Input spectra'!$Q202))</f>
        <v>0</v>
      </c>
      <c r="EM203">
        <f>EM$2*EXP(- EM$1 * ($B203*_c+'Input spectra'!$Q202))</f>
        <v>0</v>
      </c>
      <c r="EN203">
        <f>EN$2*EXP(- EN$1 * ($B203*_c+'Input spectra'!$Q202))</f>
        <v>0</v>
      </c>
      <c r="EO203">
        <f>EO$2*EXP(- EO$1 * ($B203*_c+'Input spectra'!$Q202))</f>
        <v>0</v>
      </c>
      <c r="EP203">
        <f>EP$2*EXP(- EP$1 * ($B203*_c+'Input spectra'!$Q202))</f>
        <v>0</v>
      </c>
      <c r="EQ203">
        <f>EQ$2*EXP(- EQ$1 * ($B203*_c+'Input spectra'!$Q202))</f>
        <v>0</v>
      </c>
      <c r="ER203">
        <f>ER$2*EXP(- ER$1 * ($B203*_c+'Input spectra'!$Q202))</f>
        <v>0</v>
      </c>
      <c r="ES203">
        <f>ES$2*EXP(- ES$1 * ($B203*_c+'Input spectra'!$Q202))</f>
        <v>0</v>
      </c>
      <c r="ET203">
        <f>ET$2*EXP(- ET$1 * ($B203*_c+'Input spectra'!$Q202))</f>
        <v>0</v>
      </c>
      <c r="EU203">
        <f>EU$2*EXP(- EU$1 * ($B203*_c+'Input spectra'!$Q202))</f>
        <v>0</v>
      </c>
      <c r="EV203">
        <f>EV$2*EXP(- EV$1 * ($B203*_c+'Input spectra'!$Q202))</f>
        <v>0</v>
      </c>
      <c r="EW203">
        <f>EW$2*EXP(- EW$1 * ($B203*_c+'Input spectra'!$Q202))</f>
        <v>0</v>
      </c>
      <c r="EY203">
        <f t="shared" si="3"/>
        <v>0.88789004796691939</v>
      </c>
      <c r="FB203">
        <f>(1-EXP(-(B203*_c+'Input spectra'!$Q202)*_t))/2</f>
        <v>1.031475045601038E-2</v>
      </c>
      <c r="FC203">
        <f>LN(1-FB203)/(-(B203*_c+'Input spectra'!$Q202))</f>
        <v>0.24869719473850674</v>
      </c>
    </row>
    <row r="204" spans="1:159" x14ac:dyDescent="0.25">
      <c r="A204">
        <v>1285</v>
      </c>
      <c r="B204">
        <f>'Input spectra'!B203</f>
        <v>0</v>
      </c>
      <c r="C204">
        <f>C$2*EXP(- C$1 * ($B204*_c+'Input spectra'!$Q203))</f>
        <v>2.0653927966864227E-2</v>
      </c>
      <c r="D204">
        <f>D$2*EXP(- D$1 * ($B204*_c+'Input spectra'!$Q203))</f>
        <v>2.0418319493368572E-2</v>
      </c>
      <c r="E204">
        <f>E$2*EXP(- E$1 * ($B204*_c+'Input spectra'!$Q203))</f>
        <v>2.0184312399493462E-2</v>
      </c>
      <c r="F204">
        <f>F$2*EXP(- F$1 * ($B204*_c+'Input spectra'!$Q203))</f>
        <v>1.9951897445145597E-2</v>
      </c>
      <c r="G204">
        <f>G$2*EXP(- G$1 * ($B204*_c+'Input spectra'!$Q203))</f>
        <v>1.9721065439371323E-2</v>
      </c>
      <c r="H204">
        <f>H$2*EXP(- H$1 * ($B204*_c+'Input spectra'!$Q203))</f>
        <v>1.949180724010784E-2</v>
      </c>
      <c r="I204">
        <f>I$2*EXP(- I$1 * ($B204*_c+'Input spectra'!$Q203))</f>
        <v>1.9264113753935552E-2</v>
      </c>
      <c r="J204">
        <f>J$2*EXP(- J$1 * ($B204*_c+'Input spectra'!$Q203))</f>
        <v>1.9037975935831678E-2</v>
      </c>
      <c r="K204">
        <f>K$2*EXP(- K$1 * ($B204*_c+'Input spectra'!$Q203))</f>
        <v>1.8813384788925067E-2</v>
      </c>
      <c r="L204">
        <f>L$2*EXP(- L$1 * ($B204*_c+'Input spectra'!$Q203))</f>
        <v>1.8590331364252203E-2</v>
      </c>
      <c r="M204">
        <f>M$2*EXP(- M$1 * ($B204*_c+'Input spectra'!$Q203))</f>
        <v>1.836880676051442E-2</v>
      </c>
      <c r="N204">
        <f>N$2*EXP(- N$1 * ($B204*_c+'Input spectra'!$Q203))</f>
        <v>1.814880212383628E-2</v>
      </c>
      <c r="O204">
        <f>O$2*EXP(- O$1 * ($B204*_c+'Input spectra'!$Q203))</f>
        <v>1.7930308647525178E-2</v>
      </c>
      <c r="P204">
        <f>P$2*EXP(- P$1 * ($B204*_c+'Input spectra'!$Q203))</f>
        <v>1.7713317571832084E-2</v>
      </c>
      <c r="Q204">
        <f>Q$2*EXP(- Q$1 * ($B204*_c+'Input spectra'!$Q203))</f>
        <v>1.7497820183713493E-2</v>
      </c>
      <c r="R204">
        <f>R$2*EXP(- R$1 * ($B204*_c+'Input spectra'!$Q203))</f>
        <v>1.7283807816594516E-2</v>
      </c>
      <c r="S204">
        <f>S$2*EXP(- S$1 * ($B204*_c+'Input spectra'!$Q203))</f>
        <v>1.7071271850133154E-2</v>
      </c>
      <c r="T204">
        <f>T$2*EXP(- T$1 * ($B204*_c+'Input spectra'!$Q203))</f>
        <v>1.6860203709985717E-2</v>
      </c>
      <c r="U204">
        <f>U$2*EXP(- U$1 * ($B204*_c+'Input spectra'!$Q203))</f>
        <v>1.6650594867573389E-2</v>
      </c>
      <c r="V204">
        <f>V$2*EXP(- V$1 * ($B204*_c+'Input spectra'!$Q203))</f>
        <v>1.6442436839849962E-2</v>
      </c>
      <c r="W204">
        <f>W$2*EXP(- W$1 * ($B204*_c+'Input spectra'!$Q203))</f>
        <v>1.6235721189070677E-2</v>
      </c>
      <c r="X204">
        <f>X$2*EXP(- X$1 * ($B204*_c+'Input spectra'!$Q203))</f>
        <v>1.6030439522562237E-2</v>
      </c>
      <c r="Y204">
        <f>Y$2*EXP(- Y$1 * ($B204*_c+'Input spectra'!$Q203))</f>
        <v>1.5826583492493915E-2</v>
      </c>
      <c r="Z204">
        <f>Z$2*EXP(- Z$1 * ($B204*_c+'Input spectra'!$Q203))</f>
        <v>1.5624144795649797E-2</v>
      </c>
      <c r="AA204">
        <f>AA$2*EXP(- AA$1 * ($B204*_c+'Input spectra'!$Q203))</f>
        <v>1.5423115173202167E-2</v>
      </c>
      <c r="AB204">
        <f>AB$2*EXP(- AB$1 * ($B204*_c+'Input spectra'!$Q203))</f>
        <v>1.5223486410485976E-2</v>
      </c>
      <c r="AC204">
        <f>AC$2*EXP(- AC$1 * ($B204*_c+'Input spectra'!$Q203))</f>
        <v>1.5025250336774406E-2</v>
      </c>
      <c r="AD204">
        <f>AD$2*EXP(- AD$1 * ($B204*_c+'Input spectra'!$Q203))</f>
        <v>1.4828398825055596E-2</v>
      </c>
      <c r="AE204">
        <f>AE$2*EXP(- AE$1 * ($B204*_c+'Input spectra'!$Q203))</f>
        <v>1.4632923791810411E-2</v>
      </c>
      <c r="AF204">
        <f>AF$2*EXP(- AF$1 * ($B204*_c+'Input spectra'!$Q203))</f>
        <v>1.4438817196791302E-2</v>
      </c>
      <c r="AG204">
        <f>AG$2*EXP(- AG$1 * ($B204*_c+'Input spectra'!$Q203))</f>
        <v>1.4246071042802301E-2</v>
      </c>
      <c r="AH204">
        <f>AH$2*EXP(- AH$1 * ($B204*_c+'Input spectra'!$Q203))</f>
        <v>1.4054677375480048E-2</v>
      </c>
      <c r="AI204">
        <f>AI$2*EXP(- AI$1 * ($B204*_c+'Input spectra'!$Q203))</f>
        <v>1.3864628283075919E-2</v>
      </c>
      <c r="AJ204">
        <f>AJ$2*EXP(- AJ$1 * ($B204*_c+'Input spectra'!$Q203))</f>
        <v>1.3675915896239212E-2</v>
      </c>
      <c r="AK204">
        <f>AK$2*EXP(- AK$1 * ($B204*_c+'Input spectra'!$Q203))</f>
        <v>1.3488532387801415E-2</v>
      </c>
      <c r="AL204">
        <f>AL$2*EXP(- AL$1 * ($B204*_c+'Input spectra'!$Q203))</f>
        <v>1.330246997256153E-2</v>
      </c>
      <c r="AM204">
        <f>AM$2*EXP(- AM$1 * ($B204*_c+'Input spectra'!$Q203))</f>
        <v>1.3117720907072425E-2</v>
      </c>
      <c r="AN204">
        <f>AN$2*EXP(- AN$1 * ($B204*_c+'Input spectra'!$Q203))</f>
        <v>1.2934277489428289E-2</v>
      </c>
      <c r="AO204">
        <f>AO$2*EXP(- AO$1 * ($B204*_c+'Input spectra'!$Q203))</f>
        <v>1.2752132059053092E-2</v>
      </c>
      <c r="AP204">
        <f>AP$2*EXP(- AP$1 * ($B204*_c+'Input spectra'!$Q203))</f>
        <v>1.2571276996490089E-2</v>
      </c>
      <c r="AQ204">
        <f>AQ$2*EXP(- AQ$1 * ($B204*_c+'Input spectra'!$Q203))</f>
        <v>1.2391704723192386E-2</v>
      </c>
      <c r="AR204">
        <f>AR$2*EXP(- AR$1 * ($B204*_c+'Input spectra'!$Q203))</f>
        <v>1.2213407701314511E-2</v>
      </c>
      <c r="AS204">
        <f>AS$2*EXP(- AS$1 * ($B204*_c+'Input spectra'!$Q203))</f>
        <v>1.2036378433504998E-2</v>
      </c>
      <c r="AT204">
        <f>AT$2*EXP(- AT$1 * ($B204*_c+'Input spectra'!$Q203))</f>
        <v>1.1860609462700062E-2</v>
      </c>
      <c r="AU204">
        <f>AU$2*EXP(- AU$1 * ($B204*_c+'Input spectra'!$Q203))</f>
        <v>1.1686093371918187E-2</v>
      </c>
      <c r="AV204">
        <f>AV$2*EXP(- AV$1 * ($B204*_c+'Input spectra'!$Q203))</f>
        <v>1.1512822784055816E-2</v>
      </c>
      <c r="AW204">
        <f>AW$2*EXP(- AW$1 * ($B204*_c+'Input spectra'!$Q203))</f>
        <v>1.0237293228232249E-2</v>
      </c>
      <c r="AX204">
        <f>AX$2*EXP(- AX$1 * ($B204*_c+'Input spectra'!$Q203))</f>
        <v>8.7502135679846903E-3</v>
      </c>
      <c r="AY204">
        <f>AY$2*EXP(- AY$1 * ($B204*_c+'Input spectra'!$Q203))</f>
        <v>7.8792924147288827E-3</v>
      </c>
      <c r="AZ204">
        <f>AZ$2*EXP(- AZ$1 * ($B204*_c+'Input spectra'!$Q203))</f>
        <v>7.2198399593579182E-3</v>
      </c>
      <c r="BA204">
        <f>BA$2*EXP(- BA$1 * ($B204*_c+'Input spectra'!$Q203))</f>
        <v>6.6811151455006918E-3</v>
      </c>
      <c r="BB204">
        <f>BB$2*EXP(- BB$1 * ($B204*_c+'Input spectra'!$Q203))</f>
        <v>6.2238027731609932E-3</v>
      </c>
      <c r="BC204">
        <f>BC$2*EXP(- BC$1 * ($B204*_c+'Input spectra'!$Q203))</f>
        <v>5.8263697551686686E-3</v>
      </c>
      <c r="BD204">
        <f>BD$2*EXP(- BD$1 * ($B204*_c+'Input spectra'!$Q203))</f>
        <v>5.4753977952989048E-3</v>
      </c>
      <c r="BE204">
        <f>BE$2*EXP(- BE$1 * ($B204*_c+'Input spectra'!$Q203))</f>
        <v>5.1618049511916913E-3</v>
      </c>
      <c r="BF204">
        <f>BF$2*EXP(- BF$1 * ($B204*_c+'Input spectra'!$Q203))</f>
        <v>4.8790801856974202E-3</v>
      </c>
      <c r="BG204">
        <f>BG$2*EXP(- BG$1 * ($B204*_c+'Input spectra'!$Q203))</f>
        <v>4.6223538271365746E-3</v>
      </c>
      <c r="BH204">
        <f>BH$2*EXP(- BH$1 * ($B204*_c+'Input spectra'!$Q203))</f>
        <v>4.3878640031916319E-3</v>
      </c>
      <c r="BI204">
        <f>BI$2*EXP(- BI$1 * ($B204*_c+'Input spectra'!$Q203))</f>
        <v>4.1726295799323371E-3</v>
      </c>
      <c r="BJ204">
        <f>BJ$2*EXP(- BJ$1 * ($B204*_c+'Input spectra'!$Q203))</f>
        <v>3.9742390368743118E-3</v>
      </c>
      <c r="BK204">
        <f>BK$2*EXP(- BK$1 * ($B204*_c+'Input spectra'!$Q203))</f>
        <v>3.7907083551844693E-3</v>
      </c>
      <c r="BL204">
        <f>BL$2*EXP(- BL$1 * ($B204*_c+'Input spectra'!$Q203))</f>
        <v>3.6203819947728797E-3</v>
      </c>
      <c r="BM204">
        <f>BM$2*EXP(- BM$1 * ($B204*_c+'Input spectra'!$Q203))</f>
        <v>3.4618618631323942E-3</v>
      </c>
      <c r="BN204">
        <f>BN$2*EXP(- BN$1 * ($B204*_c+'Input spectra'!$Q203))</f>
        <v>3.3139550885979085E-3</v>
      </c>
      <c r="BO204">
        <f>BO$2*EXP(- BO$1 * ($B204*_c+'Input spectra'!$Q203))</f>
        <v>3.1756347943118052E-3</v>
      </c>
      <c r="BP204">
        <f>BP$2*EXP(- BP$1 * ($B204*_c+'Input spectra'!$Q203))</f>
        <v>3.0460100869108431E-3</v>
      </c>
      <c r="BQ204">
        <f>BQ$2*EXP(- BQ$1 * ($B204*_c+'Input spectra'!$Q203))</f>
        <v>2.9243027201793412E-3</v>
      </c>
      <c r="BR204">
        <f>BR$2*EXP(- BR$1 * ($B204*_c+'Input spectra'!$Q203))</f>
        <v>2.8098286875862916E-3</v>
      </c>
      <c r="BS204">
        <f>BS$2*EXP(- BS$1 * ($B204*_c+'Input spectra'!$Q203))</f>
        <v>2.701983516906582E-3</v>
      </c>
      <c r="BT204">
        <f>BT$2*EXP(- BT$1 * ($B204*_c+'Input spectra'!$Q203))</f>
        <v>2.6002303881181086E-3</v>
      </c>
      <c r="BU204">
        <f>BU$2*EXP(- BU$1 * ($B204*_c+'Input spectra'!$Q203))</f>
        <v>2.5040904340161421E-3</v>
      </c>
      <c r="BV204">
        <f>BV$2*EXP(- BV$1 * ($B204*_c+'Input spectra'!$Q203))</f>
        <v>2.4131347492733039E-3</v>
      </c>
      <c r="BW204">
        <f>BW$2*EXP(- BW$1 * ($B204*_c+'Input spectra'!$Q203))</f>
        <v>2.3269777517727092E-3</v>
      </c>
      <c r="BX204">
        <f>BX$2*EXP(- BX$1 * ($B204*_c+'Input spectra'!$Q203))</f>
        <v>2.2452716252547768E-3</v>
      </c>
      <c r="BY204">
        <f>BY$2*EXP(- BY$1 * ($B204*_c+'Input spectra'!$Q203))</f>
        <v>2.1677016346968426E-3</v>
      </c>
      <c r="BZ204">
        <f>BZ$2*EXP(- BZ$1 * ($B204*_c+'Input spectra'!$Q203))</f>
        <v>2.0939821521157027E-3</v>
      </c>
      <c r="CA204">
        <f>CA$2*EXP(- CA$1 * ($B204*_c+'Input spectra'!$Q203))</f>
        <v>2.0238532652259449E-3</v>
      </c>
      <c r="CB204">
        <f>CB$2*EXP(- CB$1 * ($B204*_c+'Input spectra'!$Q203))</f>
        <v>1.9570778677677611E-3</v>
      </c>
      <c r="CC204">
        <f>CC$2*EXP(- CC$1 * ($B204*_c+'Input spectra'!$Q203))</f>
        <v>1.893439150558362E-3</v>
      </c>
      <c r="CD204">
        <f>CD$2*EXP(- CD$1 * ($B204*_c+'Input spectra'!$Q203))</f>
        <v>1.832738428000461E-3</v>
      </c>
      <c r="CE204">
        <f>CE$2*EXP(- CE$1 * ($B204*_c+'Input spectra'!$Q203))</f>
        <v>1.7747932470365782E-3</v>
      </c>
      <c r="CF204">
        <f>CF$2*EXP(- CF$1 * ($B204*_c+'Input spectra'!$Q203))</f>
        <v>1.7194357351970016E-3</v>
      </c>
      <c r="CG204">
        <f>CG$2*EXP(- CG$1 * ($B204*_c+'Input spectra'!$Q203))</f>
        <v>1.6665111520617446E-3</v>
      </c>
      <c r="CH204">
        <f>CH$2*EXP(- CH$1 * ($B204*_c+'Input spectra'!$Q203))</f>
        <v>1.6158766145957567E-3</v>
      </c>
      <c r="CI204">
        <f>CI$2*EXP(- CI$1 * ($B204*_c+'Input spectra'!$Q203))</f>
        <v>1.5673999717623224E-3</v>
      </c>
      <c r="CJ204">
        <f>CJ$2*EXP(- CJ$1 * ($B204*_c+'Input spectra'!$Q203))</f>
        <v>1.5209588078294767E-3</v>
      </c>
      <c r="CK204">
        <f>CK$2*EXP(- CK$1 * ($B204*_c+'Input spectra'!$Q203))</f>
        <v>1.476439557055212E-3</v>
      </c>
      <c r="CL204">
        <f>CL$2*EXP(- CL$1 * ($B204*_c+'Input spectra'!$Q203))</f>
        <v>1.4337367151205649E-3</v>
      </c>
      <c r="CM204">
        <f>CM$2*EXP(- CM$1 * ($B204*_c+'Input spectra'!$Q203))</f>
        <v>1.3927521348928264E-3</v>
      </c>
      <c r="CN204">
        <f>CN$2*EXP(- CN$1 * ($B204*_c+'Input spectra'!$Q203))</f>
        <v>1.3533943959357117E-3</v>
      </c>
      <c r="CO204">
        <f>CO$2*EXP(- CO$1 * ($B204*_c+'Input spectra'!$Q203))</f>
        <v>1.315578238711457E-3</v>
      </c>
      <c r="CP204">
        <f>CP$2*EXP(- CP$1 * ($B204*_c+'Input spectra'!$Q203))</f>
        <v>1.2792240556985094E-3</v>
      </c>
      <c r="CQ204">
        <f>CQ$2*EXP(- CQ$1 * ($B204*_c+'Input spectra'!$Q203))</f>
        <v>8.2383678894852239E-4</v>
      </c>
      <c r="CR204">
        <f>CR$2*EXP(- CR$1 * ($B204*_c+'Input spectra'!$Q203))</f>
        <v>5.3524117354298629E-4</v>
      </c>
      <c r="CS204">
        <f>CS$2*EXP(- CS$1 * ($B204*_c+'Input spectra'!$Q203))</f>
        <v>3.7077648201463921E-4</v>
      </c>
      <c r="CT204">
        <f>CT$2*EXP(- CT$1 * ($B204*_c+'Input spectra'!$Q203))</f>
        <v>2.5800450278259127E-4</v>
      </c>
      <c r="CU204">
        <f>CU$2*EXP(- CU$1 * ($B204*_c+'Input spectra'!$Q203))</f>
        <v>1.7621538300904656E-4</v>
      </c>
      <c r="CV204">
        <f>CV$2*EXP(- CV$1 * ($B204*_c+'Input spectra'!$Q203))</f>
        <v>1.1586690438026759E-4</v>
      </c>
      <c r="CW204">
        <f>CW$2*EXP(- CW$1 * ($B204*_c+'Input spectra'!$Q203))</f>
        <v>7.1575248634027204E-5</v>
      </c>
      <c r="CX204">
        <f>CX$2*EXP(- CX$1 * ($B204*_c+'Input spectra'!$Q203))</f>
        <v>3.9923834841056783E-5</v>
      </c>
      <c r="CY204">
        <f>CY$2*EXP(- CY$1 * ($B204*_c+'Input spectra'!$Q203))</f>
        <v>1.8569212301352213E-5</v>
      </c>
      <c r="CZ204">
        <f>CZ$2*EXP(- CZ$1 * ($B204*_c+'Input spectra'!$Q203))</f>
        <v>5.8123800555770749E-6</v>
      </c>
      <c r="DA204">
        <f>DA$2*EXP(- DA$1 * ($B204*_c+'Input spectra'!$Q203))</f>
        <v>3.6931052658914611E-7</v>
      </c>
      <c r="DB204">
        <f>DB$2*EXP(- DB$1 * ($B204*_c+'Input spectra'!$Q203))</f>
        <v>0</v>
      </c>
      <c r="DC204">
        <f>DC$2*EXP(- DC$1 * ($B204*_c+'Input spectra'!$Q203))</f>
        <v>0</v>
      </c>
      <c r="DD204">
        <f>DD$2*EXP(- DD$1 * ($B204*_c+'Input spectra'!$Q203))</f>
        <v>0</v>
      </c>
      <c r="DE204">
        <f>DE$2*EXP(- DE$1 * ($B204*_c+'Input spectra'!$Q203))</f>
        <v>0</v>
      </c>
      <c r="DF204">
        <f>DF$2*EXP(- DF$1 * ($B204*_c+'Input spectra'!$Q203))</f>
        <v>0</v>
      </c>
      <c r="DG204">
        <f>DG$2*EXP(- DG$1 * ($B204*_c+'Input spectra'!$Q203))</f>
        <v>0</v>
      </c>
      <c r="DH204">
        <f>DH$2*EXP(- DH$1 * ($B204*_c+'Input spectra'!$Q203))</f>
        <v>0</v>
      </c>
      <c r="DI204">
        <f>DI$2*EXP(- DI$1 * ($B204*_c+'Input spectra'!$Q203))</f>
        <v>0</v>
      </c>
      <c r="DJ204">
        <f>DJ$2*EXP(- DJ$1 * ($B204*_c+'Input spectra'!$Q203))</f>
        <v>0</v>
      </c>
      <c r="DK204">
        <f>DK$2*EXP(- DK$1 * ($B204*_c+'Input spectra'!$Q203))</f>
        <v>0</v>
      </c>
      <c r="DL204">
        <f>DL$2*EXP(- DL$1 * ($B204*_c+'Input spectra'!$Q203))</f>
        <v>0</v>
      </c>
      <c r="DM204">
        <f>DM$2*EXP(- DM$1 * ($B204*_c+'Input spectra'!$Q203))</f>
        <v>0</v>
      </c>
      <c r="DN204">
        <f>DN$2*EXP(- DN$1 * ($B204*_c+'Input spectra'!$Q203))</f>
        <v>0</v>
      </c>
      <c r="DO204">
        <f>DO$2*EXP(- DO$1 * ($B204*_c+'Input spectra'!$Q203))</f>
        <v>0</v>
      </c>
      <c r="DP204">
        <f>DP$2*EXP(- DP$1 * ($B204*_c+'Input spectra'!$Q203))</f>
        <v>0</v>
      </c>
      <c r="DQ204">
        <f>DQ$2*EXP(- DQ$1 * ($B204*_c+'Input spectra'!$Q203))</f>
        <v>0</v>
      </c>
      <c r="DR204">
        <f>DR$2*EXP(- DR$1 * ($B204*_c+'Input spectra'!$Q203))</f>
        <v>0</v>
      </c>
      <c r="DS204">
        <f>DS$2*EXP(- DS$1 * ($B204*_c+'Input spectra'!$Q203))</f>
        <v>0</v>
      </c>
      <c r="DT204">
        <f>DT$2*EXP(- DT$1 * ($B204*_c+'Input spectra'!$Q203))</f>
        <v>0</v>
      </c>
      <c r="DU204">
        <f>DU$2*EXP(- DU$1 * ($B204*_c+'Input spectra'!$Q203))</f>
        <v>0</v>
      </c>
      <c r="DV204">
        <f>DV$2*EXP(- DV$1 * ($B204*_c+'Input spectra'!$Q203))</f>
        <v>0</v>
      </c>
      <c r="DW204">
        <f>DW$2*EXP(- DW$1 * ($B204*_c+'Input spectra'!$Q203))</f>
        <v>0</v>
      </c>
      <c r="DX204">
        <f>DX$2*EXP(- DX$1 * ($B204*_c+'Input spectra'!$Q203))</f>
        <v>0</v>
      </c>
      <c r="DY204">
        <f>DY$2*EXP(- DY$1 * ($B204*_c+'Input spectra'!$Q203))</f>
        <v>0</v>
      </c>
      <c r="DZ204">
        <f>DZ$2*EXP(- DZ$1 * ($B204*_c+'Input spectra'!$Q203))</f>
        <v>0</v>
      </c>
      <c r="EA204">
        <f>EA$2*EXP(- EA$1 * ($B204*_c+'Input spectra'!$Q203))</f>
        <v>0</v>
      </c>
      <c r="EB204">
        <f>EB$2*EXP(- EB$1 * ($B204*_c+'Input spectra'!$Q203))</f>
        <v>0</v>
      </c>
      <c r="EC204">
        <f>EC$2*EXP(- EC$1 * ($B204*_c+'Input spectra'!$Q203))</f>
        <v>0</v>
      </c>
      <c r="ED204">
        <f>ED$2*EXP(- ED$1 * ($B204*_c+'Input spectra'!$Q203))</f>
        <v>0</v>
      </c>
      <c r="EE204">
        <f>EE$2*EXP(- EE$1 * ($B204*_c+'Input spectra'!$Q203))</f>
        <v>0</v>
      </c>
      <c r="EF204">
        <f>EF$2*EXP(- EF$1 * ($B204*_c+'Input spectra'!$Q203))</f>
        <v>0</v>
      </c>
      <c r="EG204">
        <f>EG$2*EXP(- EG$1 * ($B204*_c+'Input spectra'!$Q203))</f>
        <v>0</v>
      </c>
      <c r="EH204">
        <f>EH$2*EXP(- EH$1 * ($B204*_c+'Input spectra'!$Q203))</f>
        <v>0</v>
      </c>
      <c r="EI204">
        <f>EI$2*EXP(- EI$1 * ($B204*_c+'Input spectra'!$Q203))</f>
        <v>0</v>
      </c>
      <c r="EJ204">
        <f>EJ$2*EXP(- EJ$1 * ($B204*_c+'Input spectra'!$Q203))</f>
        <v>0</v>
      </c>
      <c r="EK204">
        <f>EK$2*EXP(- EK$1 * ($B204*_c+'Input spectra'!$Q203))</f>
        <v>0</v>
      </c>
      <c r="EL204">
        <f>EL$2*EXP(- EL$1 * ($B204*_c+'Input spectra'!$Q203))</f>
        <v>0</v>
      </c>
      <c r="EM204">
        <f>EM$2*EXP(- EM$1 * ($B204*_c+'Input spectra'!$Q203))</f>
        <v>0</v>
      </c>
      <c r="EN204">
        <f>EN$2*EXP(- EN$1 * ($B204*_c+'Input spectra'!$Q203))</f>
        <v>0</v>
      </c>
      <c r="EO204">
        <f>EO$2*EXP(- EO$1 * ($B204*_c+'Input spectra'!$Q203))</f>
        <v>0</v>
      </c>
      <c r="EP204">
        <f>EP$2*EXP(- EP$1 * ($B204*_c+'Input spectra'!$Q203))</f>
        <v>0</v>
      </c>
      <c r="EQ204">
        <f>EQ$2*EXP(- EQ$1 * ($B204*_c+'Input spectra'!$Q203))</f>
        <v>0</v>
      </c>
      <c r="ER204">
        <f>ER$2*EXP(- ER$1 * ($B204*_c+'Input spectra'!$Q203))</f>
        <v>0</v>
      </c>
      <c r="ES204">
        <f>ES$2*EXP(- ES$1 * ($B204*_c+'Input spectra'!$Q203))</f>
        <v>0</v>
      </c>
      <c r="ET204">
        <f>ET$2*EXP(- ET$1 * ($B204*_c+'Input spectra'!$Q203))</f>
        <v>0</v>
      </c>
      <c r="EU204">
        <f>EU$2*EXP(- EU$1 * ($B204*_c+'Input spectra'!$Q203))</f>
        <v>0</v>
      </c>
      <c r="EV204">
        <f>EV$2*EXP(- EV$1 * ($B204*_c+'Input spectra'!$Q203))</f>
        <v>0</v>
      </c>
      <c r="EW204">
        <f>EW$2*EXP(- EW$1 * ($B204*_c+'Input spectra'!$Q203))</f>
        <v>0</v>
      </c>
      <c r="EY204">
        <f t="shared" si="3"/>
        <v>0.88801885844421369</v>
      </c>
      <c r="FB204">
        <f>(1-EXP(-(B204*_c+'Input spectra'!$Q203)*_t))/2</f>
        <v>1.0301891804021135E-2</v>
      </c>
      <c r="FC204">
        <f>LN(1-FB204)/(-(B204*_c+'Input spectra'!$Q203))</f>
        <v>0.24869883581633156</v>
      </c>
    </row>
    <row r="205" spans="1:159" x14ac:dyDescent="0.25">
      <c r="A205">
        <v>1290</v>
      </c>
      <c r="B205">
        <f>'Input spectra'!B204</f>
        <v>0</v>
      </c>
      <c r="C205">
        <f>C$2*EXP(- C$1 * ($B205*_c+'Input spectra'!$Q204))</f>
        <v>2.0653927966864227E-2</v>
      </c>
      <c r="D205">
        <f>D$2*EXP(- D$1 * ($B205*_c+'Input spectra'!$Q204))</f>
        <v>2.0418426725231125E-2</v>
      </c>
      <c r="E205">
        <f>E$2*EXP(- E$1 * ($B205*_c+'Input spectra'!$Q204))</f>
        <v>2.0184524405882837E-2</v>
      </c>
      <c r="F205">
        <f>F$2*EXP(- F$1 * ($B205*_c+'Input spectra'!$Q204))</f>
        <v>1.9952211793791367E-2</v>
      </c>
      <c r="G205">
        <f>G$2*EXP(- G$1 * ($B205*_c+'Input spectra'!$Q204))</f>
        <v>1.9721479722875582E-2</v>
      </c>
      <c r="H205">
        <f>H$2*EXP(- H$1 * ($B205*_c+'Input spectra'!$Q204))</f>
        <v>1.9492319075753647E-2</v>
      </c>
      <c r="I205">
        <f>I$2*EXP(- I$1 * ($B205*_c+'Input spectra'!$Q204))</f>
        <v>1.926472078349668E-2</v>
      </c>
      <c r="J205">
        <f>J$2*EXP(- J$1 * ($B205*_c+'Input spectra'!$Q204))</f>
        <v>1.9038675825383631E-2</v>
      </c>
      <c r="K205">
        <f>K$2*EXP(- K$1 * ($B205*_c+'Input spectra'!$Q204))</f>
        <v>1.8814175228657335E-2</v>
      </c>
      <c r="L205">
        <f>L$2*EXP(- L$1 * ($B205*_c+'Input spectra'!$Q204))</f>
        <v>1.859121006828179E-2</v>
      </c>
      <c r="M205">
        <f>M$2*EXP(- M$1 * ($B205*_c+'Input spectra'!$Q204))</f>
        <v>1.8369771466700591E-2</v>
      </c>
      <c r="N205">
        <f>N$2*EXP(- N$1 * ($B205*_c+'Input spectra'!$Q204))</f>
        <v>1.8149850593596559E-2</v>
      </c>
      <c r="O205">
        <f>O$2*EXP(- O$1 * ($B205*_c+'Input spectra'!$Q204))</f>
        <v>1.7931438665652576E-2</v>
      </c>
      <c r="P205">
        <f>P$2*EXP(- P$1 * ($B205*_c+'Input spectra'!$Q204))</f>
        <v>1.7714526946313543E-2</v>
      </c>
      <c r="Q205">
        <f>Q$2*EXP(- Q$1 * ($B205*_c+'Input spectra'!$Q204))</f>
        <v>1.7499106745549529E-2</v>
      </c>
      <c r="R205">
        <f>R$2*EXP(- R$1 * ($B205*_c+'Input spectra'!$Q204))</f>
        <v>1.7285169419620092E-2</v>
      </c>
      <c r="S205">
        <f>S$2*EXP(- S$1 * ($B205*_c+'Input spectra'!$Q204))</f>
        <v>1.7072706370839741E-2</v>
      </c>
      <c r="T205">
        <f>T$2*EXP(- T$1 * ($B205*_c+'Input spectra'!$Q204))</f>
        <v>1.6861709047344523E-2</v>
      </c>
      <c r="U205">
        <f>U$2*EXP(- U$1 * ($B205*_c+'Input spectra'!$Q204))</f>
        <v>1.6652168942859823E-2</v>
      </c>
      <c r="V205">
        <f>V$2*EXP(- V$1 * ($B205*_c+'Input spectra'!$Q204))</f>
        <v>1.6444077596469219E-2</v>
      </c>
      <c r="W205">
        <f>W$2*EXP(- W$1 * ($B205*_c+'Input spectra'!$Q204))</f>
        <v>1.6237426592384533E-2</v>
      </c>
      <c r="X205">
        <f>X$2*EXP(- X$1 * ($B205*_c+'Input spectra'!$Q204))</f>
        <v>1.6032207559716977E-2</v>
      </c>
      <c r="Y205">
        <f>Y$2*EXP(- Y$1 * ($B205*_c+'Input spectra'!$Q204))</f>
        <v>1.5828412172249434E-2</v>
      </c>
      <c r="Z205">
        <f>Z$2*EXP(- Z$1 * ($B205*_c+'Input spectra'!$Q204))</f>
        <v>1.5626032148209849E-2</v>
      </c>
      <c r="AA205">
        <f>AA$2*EXP(- AA$1 * ($B205*_c+'Input spectra'!$Q204))</f>
        <v>1.5425059250045741E-2</v>
      </c>
      <c r="AB205">
        <f>AB$2*EXP(- AB$1 * ($B205*_c+'Input spectra'!$Q204))</f>
        <v>1.5225485284199813E-2</v>
      </c>
      <c r="AC205">
        <f>AC$2*EXP(- AC$1 * ($B205*_c+'Input spectra'!$Q204))</f>
        <v>1.5027302100886658E-2</v>
      </c>
      <c r="AD205">
        <f>AD$2*EXP(- AD$1 * ($B205*_c+'Input spectra'!$Q204))</f>
        <v>1.4830501593870575E-2</v>
      </c>
      <c r="AE205">
        <f>AE$2*EXP(- AE$1 * ($B205*_c+'Input spectra'!$Q204))</f>
        <v>1.4635075700244474E-2</v>
      </c>
      <c r="AF205">
        <f>AF$2*EXP(- AF$1 * ($B205*_c+'Input spectra'!$Q204))</f>
        <v>1.4441016400209835E-2</v>
      </c>
      <c r="AG205">
        <f>AG$2*EXP(- AG$1 * ($B205*_c+'Input spectra'!$Q204))</f>
        <v>1.4248315716857805E-2</v>
      </c>
      <c r="AH205">
        <f>AH$2*EXP(- AH$1 * ($B205*_c+'Input spectra'!$Q204))</f>
        <v>1.405696571595131E-2</v>
      </c>
      <c r="AI205">
        <f>AI$2*EXP(- AI$1 * ($B205*_c+'Input spectra'!$Q204))</f>
        <v>1.3866958505708281E-2</v>
      </c>
      <c r="AJ205">
        <f>AJ$2*EXP(- AJ$1 * ($B205*_c+'Input spectra'!$Q204))</f>
        <v>1.367828623658591E-2</v>
      </c>
      <c r="AK205">
        <f>AK$2*EXP(- AK$1 * ($B205*_c+'Input spectra'!$Q204))</f>
        <v>1.3490941101065997E-2</v>
      </c>
      <c r="AL205">
        <f>AL$2*EXP(- AL$1 * ($B205*_c+'Input spectra'!$Q204))</f>
        <v>1.3304915333441329E-2</v>
      </c>
      <c r="AM205">
        <f>AM$2*EXP(- AM$1 * ($B205*_c+'Input spectra'!$Q204))</f>
        <v>1.3120201209603114E-2</v>
      </c>
      <c r="AN205">
        <f>AN$2*EXP(- AN$1 * ($B205*_c+'Input spectra'!$Q204))</f>
        <v>1.293679104682946E-2</v>
      </c>
      <c r="AO205">
        <f>AO$2*EXP(- AO$1 * ($B205*_c+'Input spectra'!$Q204))</f>
        <v>1.2754677203574911E-2</v>
      </c>
      <c r="AP205">
        <f>AP$2*EXP(- AP$1 * ($B205*_c+'Input spectra'!$Q204))</f>
        <v>1.2573852079260968E-2</v>
      </c>
      <c r="AQ205">
        <f>AQ$2*EXP(- AQ$1 * ($B205*_c+'Input spectra'!$Q204))</f>
        <v>1.2394308114067693E-2</v>
      </c>
      <c r="AR205">
        <f>AR$2*EXP(- AR$1 * ($B205*_c+'Input spectra'!$Q204))</f>
        <v>1.2216037788726326E-2</v>
      </c>
      <c r="AS205">
        <f>AS$2*EXP(- AS$1 * ($B205*_c+'Input spectra'!$Q204))</f>
        <v>1.2039033624312872E-2</v>
      </c>
      <c r="AT205">
        <f>AT$2*EXP(- AT$1 * ($B205*_c+'Input spectra'!$Q204))</f>
        <v>1.1863288182042785E-2</v>
      </c>
      <c r="AU205">
        <f>AU$2*EXP(- AU$1 * ($B205*_c+'Input spectra'!$Q204))</f>
        <v>1.1688794063066591E-2</v>
      </c>
      <c r="AV205">
        <f>AV$2*EXP(- AV$1 * ($B205*_c+'Input spectra'!$Q204))</f>
        <v>1.1515543908266554E-2</v>
      </c>
      <c r="AW205">
        <f>AW$2*EXP(- AW$1 * ($B205*_c+'Input spectra'!$Q204))</f>
        <v>1.0239766649826735E-2</v>
      </c>
      <c r="AX205">
        <f>AX$2*EXP(- AX$1 * ($B205*_c+'Input spectra'!$Q204))</f>
        <v>8.7523736628514395E-3</v>
      </c>
      <c r="AY205">
        <f>AY$2*EXP(- AY$1 * ($B205*_c+'Input spectra'!$Q204))</f>
        <v>7.8812789025642632E-3</v>
      </c>
      <c r="AZ205">
        <f>AZ$2*EXP(- AZ$1 * ($B205*_c+'Input spectra'!$Q204))</f>
        <v>7.2216981156724798E-3</v>
      </c>
      <c r="BA205">
        <f>BA$2*EXP(- BA$1 * ($B205*_c+'Input spectra'!$Q204))</f>
        <v>6.6828697478083232E-3</v>
      </c>
      <c r="BB205">
        <f>BB$2*EXP(- BB$1 * ($B205*_c+'Input spectra'!$Q204))</f>
        <v>6.2254699699821371E-3</v>
      </c>
      <c r="BC205">
        <f>BC$2*EXP(- BC$1 * ($B205*_c+'Input spectra'!$Q204))</f>
        <v>5.8279610967182658E-3</v>
      </c>
      <c r="BD205">
        <f>BD$2*EXP(- BD$1 * ($B205*_c+'Input spectra'!$Q204))</f>
        <v>5.4769220400316372E-3</v>
      </c>
      <c r="BE205">
        <f>BE$2*EXP(- BE$1 * ($B205*_c+'Input spectra'!$Q204))</f>
        <v>5.1632690137921322E-3</v>
      </c>
      <c r="BF205">
        <f>BF$2*EXP(- BF$1 * ($B205*_c+'Input spectra'!$Q204))</f>
        <v>4.8804896889506457E-3</v>
      </c>
      <c r="BG205">
        <f>BG$2*EXP(- BG$1 * ($B205*_c+'Input spectra'!$Q204))</f>
        <v>4.6237134479093518E-3</v>
      </c>
      <c r="BH205">
        <f>BH$2*EXP(- BH$1 * ($B205*_c+'Input spectra'!$Q204))</f>
        <v>4.3891777017783795E-3</v>
      </c>
      <c r="BI205">
        <f>BI$2*EXP(- BI$1 * ($B205*_c+'Input spectra'!$Q204))</f>
        <v>4.173900758859728E-3</v>
      </c>
      <c r="BJ205">
        <f>BJ$2*EXP(- BJ$1 * ($B205*_c+'Input spectra'!$Q204))</f>
        <v>3.9754706547846033E-3</v>
      </c>
      <c r="BK205">
        <f>BK$2*EXP(- BK$1 * ($B205*_c+'Input spectra'!$Q204))</f>
        <v>3.7919030108929312E-3</v>
      </c>
      <c r="BL205">
        <f>BL$2*EXP(- BL$1 * ($B205*_c+'Input spectra'!$Q204))</f>
        <v>3.6215419908260916E-3</v>
      </c>
      <c r="BM205">
        <f>BM$2*EXP(- BM$1 * ($B205*_c+'Input spectra'!$Q204))</f>
        <v>3.4629892548621644E-3</v>
      </c>
      <c r="BN205">
        <f>BN$2*EXP(- BN$1 * ($B205*_c+'Input spectra'!$Q204))</f>
        <v>3.3150517226546226E-3</v>
      </c>
      <c r="BO205">
        <f>BO$2*EXP(- BO$1 * ($B205*_c+'Input spectra'!$Q204))</f>
        <v>3.1767023394014961E-3</v>
      </c>
      <c r="BP205">
        <f>BP$2*EXP(- BP$1 * ($B205*_c+'Input spectra'!$Q204))</f>
        <v>3.0470500586457232E-3</v>
      </c>
      <c r="BQ205">
        <f>BQ$2*EXP(- BQ$1 * ($B205*_c+'Input spectra'!$Q204))</f>
        <v>2.9253165014099043E-3</v>
      </c>
      <c r="BR205">
        <f>BR$2*EXP(- BR$1 * ($B205*_c+'Input spectra'!$Q204))</f>
        <v>2.8108175452140655E-3</v>
      </c>
      <c r="BS205">
        <f>BS$2*EXP(- BS$1 * ($B205*_c+'Input spectra'!$Q204))</f>
        <v>2.7029486159196592E-3</v>
      </c>
      <c r="BT205">
        <f>BT$2*EXP(- BT$1 * ($B205*_c+'Input spectra'!$Q204))</f>
        <v>2.601172803409216E-3</v>
      </c>
      <c r="BU205">
        <f>BU$2*EXP(- BU$1 * ($B205*_c+'Input spectra'!$Q204))</f>
        <v>2.5050111604112855E-3</v>
      </c>
      <c r="BV205">
        <f>BV$2*EXP(- BV$1 * ($B205*_c+'Input spectra'!$Q204))</f>
        <v>2.4140347101024341E-3</v>
      </c>
      <c r="BW205">
        <f>BW$2*EXP(- BW$1 * ($B205*_c+'Input spectra'!$Q204))</f>
        <v>2.3278578062419595E-3</v>
      </c>
      <c r="BX205">
        <f>BX$2*EXP(- BX$1 * ($B205*_c+'Input spectra'!$Q204))</f>
        <v>2.2461325748256598E-3</v>
      </c>
      <c r="BY205">
        <f>BY$2*EXP(- BY$1 * ($B205*_c+'Input spectra'!$Q204))</f>
        <v>2.1685442286364723E-3</v>
      </c>
      <c r="BZ205">
        <f>BZ$2*EXP(- BZ$1 * ($B205*_c+'Input spectra'!$Q204))</f>
        <v>2.0948070923502669E-3</v>
      </c>
      <c r="CA205">
        <f>CA$2*EXP(- CA$1 * ($B205*_c+'Input spectra'!$Q204))</f>
        <v>2.0246612106048414E-3</v>
      </c>
      <c r="CB205">
        <f>CB$2*EXP(- CB$1 * ($B205*_c+'Input spectra'!$Q204))</f>
        <v>1.9578694378263274E-3</v>
      </c>
      <c r="CC205">
        <f>CC$2*EXP(- CC$1 * ($B205*_c+'Input spectra'!$Q204))</f>
        <v>1.894214928851665E-3</v>
      </c>
      <c r="CD205">
        <f>CD$2*EXP(- CD$1 * ($B205*_c+'Input spectra'!$Q204))</f>
        <v>1.8334989650682797E-3</v>
      </c>
      <c r="CE205">
        <f>CE$2*EXP(- CE$1 * ($B205*_c+'Input spectra'!$Q204))</f>
        <v>1.7755390630497547E-3</v>
      </c>
      <c r="CF205">
        <f>CF$2*EXP(- CF$1 * ($B205*_c+'Input spectra'!$Q204))</f>
        <v>1.7201673223272887E-3</v>
      </c>
      <c r="CG205">
        <f>CG$2*EXP(- CG$1 * ($B205*_c+'Input spectra'!$Q204))</f>
        <v>1.6672289766106996E-3</v>
      </c>
      <c r="CH205">
        <f>CH$2*EXP(- CH$1 * ($B205*_c+'Input spectra'!$Q204))</f>
        <v>1.6165811189128268E-3</v>
      </c>
      <c r="CI205">
        <f>CI$2*EXP(- CI$1 * ($B205*_c+'Input spectra'!$Q204))</f>
        <v>1.5680915759778151E-3</v>
      </c>
      <c r="CJ205">
        <f>CJ$2*EXP(- CJ$1 * ($B205*_c+'Input spectra'!$Q204))</f>
        <v>1.5216379114244036E-3</v>
      </c>
      <c r="CK205">
        <f>CK$2*EXP(- CK$1 * ($B205*_c+'Input spectra'!$Q204))</f>
        <v>1.4771065402869037E-3</v>
      </c>
      <c r="CL205">
        <f>CL$2*EXP(- CL$1 * ($B205*_c+'Input spectra'!$Q204))</f>
        <v>1.4343919403203688E-3</v>
      </c>
      <c r="CM205">
        <f>CM$2*EXP(- CM$1 * ($B205*_c+'Input spectra'!$Q204))</f>
        <v>1.3933959476500131E-3</v>
      </c>
      <c r="CN205">
        <f>CN$2*EXP(- CN$1 * ($B205*_c+'Input spectra'!$Q204))</f>
        <v>1.3540271261798659E-3</v>
      </c>
      <c r="CO205">
        <f>CO$2*EXP(- CO$1 * ($B205*_c+'Input spectra'!$Q204))</f>
        <v>1.3162002017040738E-3</v>
      </c>
      <c r="CP205">
        <f>CP$2*EXP(- CP$1 * ($B205*_c+'Input spectra'!$Q204))</f>
        <v>1.2798355529431557E-3</v>
      </c>
      <c r="CQ205">
        <f>CQ$2*EXP(- CQ$1 * ($B205*_c+'Input spectra'!$Q204))</f>
        <v>8.2423492971120936E-4</v>
      </c>
      <c r="CR205">
        <f>CR$2*EXP(- CR$1 * ($B205*_c+'Input spectra'!$Q204))</f>
        <v>5.3550265520591305E-4</v>
      </c>
      <c r="CS205">
        <f>CS$2*EXP(- CS$1 * ($B205*_c+'Input spectra'!$Q204))</f>
        <v>3.7095956582777989E-4</v>
      </c>
      <c r="CT205">
        <f>CT$2*EXP(- CT$1 * ($B205*_c+'Input spectra'!$Q204))</f>
        <v>2.5813325714341362E-4</v>
      </c>
      <c r="CU205">
        <f>CU$2*EXP(- CU$1 * ($B205*_c+'Input spectra'!$Q204))</f>
        <v>1.7630424729348217E-4</v>
      </c>
      <c r="CV205">
        <f>CV$2*EXP(- CV$1 * ($B205*_c+'Input spectra'!$Q204))</f>
        <v>1.1592594412563688E-4</v>
      </c>
      <c r="CW205">
        <f>CW$2*EXP(- CW$1 * ($B205*_c+'Input spectra'!$Q204))</f>
        <v>7.1612095743016899E-5</v>
      </c>
      <c r="CX205">
        <f>CX$2*EXP(- CX$1 * ($B205*_c+'Input spectra'!$Q204))</f>
        <v>3.9944597504457393E-5</v>
      </c>
      <c r="CY205">
        <f>CY$2*EXP(- CY$1 * ($B205*_c+'Input spectra'!$Q204))</f>
        <v>1.8578966918763221E-5</v>
      </c>
      <c r="CZ205">
        <f>CZ$2*EXP(- CZ$1 * ($B205*_c+'Input spectra'!$Q204))</f>
        <v>5.8154639058007421E-6</v>
      </c>
      <c r="DA205">
        <f>DA$2*EXP(- DA$1 * ($B205*_c+'Input spectra'!$Q204))</f>
        <v>3.6950841068839493E-7</v>
      </c>
      <c r="DB205">
        <f>DB$2*EXP(- DB$1 * ($B205*_c+'Input spectra'!$Q204))</f>
        <v>0</v>
      </c>
      <c r="DC205">
        <f>DC$2*EXP(- DC$1 * ($B205*_c+'Input spectra'!$Q204))</f>
        <v>0</v>
      </c>
      <c r="DD205">
        <f>DD$2*EXP(- DD$1 * ($B205*_c+'Input spectra'!$Q204))</f>
        <v>0</v>
      </c>
      <c r="DE205">
        <f>DE$2*EXP(- DE$1 * ($B205*_c+'Input spectra'!$Q204))</f>
        <v>0</v>
      </c>
      <c r="DF205">
        <f>DF$2*EXP(- DF$1 * ($B205*_c+'Input spectra'!$Q204))</f>
        <v>0</v>
      </c>
      <c r="DG205">
        <f>DG$2*EXP(- DG$1 * ($B205*_c+'Input spectra'!$Q204))</f>
        <v>0</v>
      </c>
      <c r="DH205">
        <f>DH$2*EXP(- DH$1 * ($B205*_c+'Input spectra'!$Q204))</f>
        <v>0</v>
      </c>
      <c r="DI205">
        <f>DI$2*EXP(- DI$1 * ($B205*_c+'Input spectra'!$Q204))</f>
        <v>0</v>
      </c>
      <c r="DJ205">
        <f>DJ$2*EXP(- DJ$1 * ($B205*_c+'Input spectra'!$Q204))</f>
        <v>0</v>
      </c>
      <c r="DK205">
        <f>DK$2*EXP(- DK$1 * ($B205*_c+'Input spectra'!$Q204))</f>
        <v>0</v>
      </c>
      <c r="DL205">
        <f>DL$2*EXP(- DL$1 * ($B205*_c+'Input spectra'!$Q204))</f>
        <v>0</v>
      </c>
      <c r="DM205">
        <f>DM$2*EXP(- DM$1 * ($B205*_c+'Input spectra'!$Q204))</f>
        <v>0</v>
      </c>
      <c r="DN205">
        <f>DN$2*EXP(- DN$1 * ($B205*_c+'Input spectra'!$Q204))</f>
        <v>0</v>
      </c>
      <c r="DO205">
        <f>DO$2*EXP(- DO$1 * ($B205*_c+'Input spectra'!$Q204))</f>
        <v>0</v>
      </c>
      <c r="DP205">
        <f>DP$2*EXP(- DP$1 * ($B205*_c+'Input spectra'!$Q204))</f>
        <v>0</v>
      </c>
      <c r="DQ205">
        <f>DQ$2*EXP(- DQ$1 * ($B205*_c+'Input spectra'!$Q204))</f>
        <v>0</v>
      </c>
      <c r="DR205">
        <f>DR$2*EXP(- DR$1 * ($B205*_c+'Input spectra'!$Q204))</f>
        <v>0</v>
      </c>
      <c r="DS205">
        <f>DS$2*EXP(- DS$1 * ($B205*_c+'Input spectra'!$Q204))</f>
        <v>0</v>
      </c>
      <c r="DT205">
        <f>DT$2*EXP(- DT$1 * ($B205*_c+'Input spectra'!$Q204))</f>
        <v>0</v>
      </c>
      <c r="DU205">
        <f>DU$2*EXP(- DU$1 * ($B205*_c+'Input spectra'!$Q204))</f>
        <v>0</v>
      </c>
      <c r="DV205">
        <f>DV$2*EXP(- DV$1 * ($B205*_c+'Input spectra'!$Q204))</f>
        <v>0</v>
      </c>
      <c r="DW205">
        <f>DW$2*EXP(- DW$1 * ($B205*_c+'Input spectra'!$Q204))</f>
        <v>0</v>
      </c>
      <c r="DX205">
        <f>DX$2*EXP(- DX$1 * ($B205*_c+'Input spectra'!$Q204))</f>
        <v>0</v>
      </c>
      <c r="DY205">
        <f>DY$2*EXP(- DY$1 * ($B205*_c+'Input spectra'!$Q204))</f>
        <v>0</v>
      </c>
      <c r="DZ205">
        <f>DZ$2*EXP(- DZ$1 * ($B205*_c+'Input spectra'!$Q204))</f>
        <v>0</v>
      </c>
      <c r="EA205">
        <f>EA$2*EXP(- EA$1 * ($B205*_c+'Input spectra'!$Q204))</f>
        <v>0</v>
      </c>
      <c r="EB205">
        <f>EB$2*EXP(- EB$1 * ($B205*_c+'Input spectra'!$Q204))</f>
        <v>0</v>
      </c>
      <c r="EC205">
        <f>EC$2*EXP(- EC$1 * ($B205*_c+'Input spectra'!$Q204))</f>
        <v>0</v>
      </c>
      <c r="ED205">
        <f>ED$2*EXP(- ED$1 * ($B205*_c+'Input spectra'!$Q204))</f>
        <v>0</v>
      </c>
      <c r="EE205">
        <f>EE$2*EXP(- EE$1 * ($B205*_c+'Input spectra'!$Q204))</f>
        <v>0</v>
      </c>
      <c r="EF205">
        <f>EF$2*EXP(- EF$1 * ($B205*_c+'Input spectra'!$Q204))</f>
        <v>0</v>
      </c>
      <c r="EG205">
        <f>EG$2*EXP(- EG$1 * ($B205*_c+'Input spectra'!$Q204))</f>
        <v>0</v>
      </c>
      <c r="EH205">
        <f>EH$2*EXP(- EH$1 * ($B205*_c+'Input spectra'!$Q204))</f>
        <v>0</v>
      </c>
      <c r="EI205">
        <f>EI$2*EXP(- EI$1 * ($B205*_c+'Input spectra'!$Q204))</f>
        <v>0</v>
      </c>
      <c r="EJ205">
        <f>EJ$2*EXP(- EJ$1 * ($B205*_c+'Input spectra'!$Q204))</f>
        <v>0</v>
      </c>
      <c r="EK205">
        <f>EK$2*EXP(- EK$1 * ($B205*_c+'Input spectra'!$Q204))</f>
        <v>0</v>
      </c>
      <c r="EL205">
        <f>EL$2*EXP(- EL$1 * ($B205*_c+'Input spectra'!$Q204))</f>
        <v>0</v>
      </c>
      <c r="EM205">
        <f>EM$2*EXP(- EM$1 * ($B205*_c+'Input spectra'!$Q204))</f>
        <v>0</v>
      </c>
      <c r="EN205">
        <f>EN$2*EXP(- EN$1 * ($B205*_c+'Input spectra'!$Q204))</f>
        <v>0</v>
      </c>
      <c r="EO205">
        <f>EO$2*EXP(- EO$1 * ($B205*_c+'Input spectra'!$Q204))</f>
        <v>0</v>
      </c>
      <c r="EP205">
        <f>EP$2*EXP(- EP$1 * ($B205*_c+'Input spectra'!$Q204))</f>
        <v>0</v>
      </c>
      <c r="EQ205">
        <f>EQ$2*EXP(- EQ$1 * ($B205*_c+'Input spectra'!$Q204))</f>
        <v>0</v>
      </c>
      <c r="ER205">
        <f>ER$2*EXP(- ER$1 * ($B205*_c+'Input spectra'!$Q204))</f>
        <v>0</v>
      </c>
      <c r="ES205">
        <f>ES$2*EXP(- ES$1 * ($B205*_c+'Input spectra'!$Q204))</f>
        <v>0</v>
      </c>
      <c r="ET205">
        <f>ET$2*EXP(- ET$1 * ($B205*_c+'Input spectra'!$Q204))</f>
        <v>0</v>
      </c>
      <c r="EU205">
        <f>EU$2*EXP(- EU$1 * ($B205*_c+'Input spectra'!$Q204))</f>
        <v>0</v>
      </c>
      <c r="EV205">
        <f>EV$2*EXP(- EV$1 * ($B205*_c+'Input spectra'!$Q204))</f>
        <v>0</v>
      </c>
      <c r="EW205">
        <f>EW$2*EXP(- EW$1 * ($B205*_c+'Input spectra'!$Q204))</f>
        <v>0</v>
      </c>
      <c r="EY205">
        <f t="shared" si="3"/>
        <v>0.88814769794140669</v>
      </c>
      <c r="FB205">
        <f>(1-EXP(-(B205*_c+'Input spectra'!$Q204)*_t))/2</f>
        <v>1.0289032814376375E-2</v>
      </c>
      <c r="FC205">
        <f>LN(1-FB205)/(-(B205*_c+'Input spectra'!$Q204))</f>
        <v>0.2487004768943768</v>
      </c>
    </row>
    <row r="206" spans="1:159" x14ac:dyDescent="0.25">
      <c r="A206">
        <v>1295</v>
      </c>
      <c r="B206">
        <f>'Input spectra'!B205</f>
        <v>0</v>
      </c>
      <c r="C206">
        <f>C$2*EXP(- C$1 * ($B206*_c+'Input spectra'!$Q205))</f>
        <v>2.0653927966864227E-2</v>
      </c>
      <c r="D206">
        <f>D$2*EXP(- D$1 * ($B206*_c+'Input spectra'!$Q205))</f>
        <v>2.0418533957656835E-2</v>
      </c>
      <c r="E206">
        <f>E$2*EXP(- E$1 * ($B206*_c+'Input spectra'!$Q205))</f>
        <v>2.018473641449902E-2</v>
      </c>
      <c r="F206">
        <f>F$2*EXP(- F$1 * ($B206*_c+'Input spectra'!$Q205))</f>
        <v>1.9952526147389807E-2</v>
      </c>
      <c r="G206">
        <f>G$2*EXP(- G$1 * ($B206*_c+'Input spectra'!$Q205))</f>
        <v>1.9721894015082758E-2</v>
      </c>
      <c r="H206">
        <f>H$2*EXP(- H$1 * ($B206*_c+'Input spectra'!$Q205))</f>
        <v>1.9492830924839749E-2</v>
      </c>
      <c r="I206">
        <f>I$2*EXP(- I$1 * ($B206*_c+'Input spectra'!$Q205))</f>
        <v>1.9265327832185857E-2</v>
      </c>
      <c r="J206">
        <f>J$2*EXP(- J$1 * ($B206*_c+'Input spectra'!$Q205))</f>
        <v>1.9039375740665491E-2</v>
      </c>
      <c r="K206">
        <f>K$2*EXP(- K$1 * ($B206*_c+'Input spectra'!$Q205))</f>
        <v>1.8814965701599736E-2</v>
      </c>
      <c r="L206">
        <f>L$2*EXP(- L$1 * ($B206*_c+'Input spectra'!$Q205))</f>
        <v>1.8592088813844835E-2</v>
      </c>
      <c r="M206">
        <f>M$2*EXP(- M$1 * ($B206*_c+'Input spectra'!$Q205))</f>
        <v>1.8370736223551891E-2</v>
      </c>
      <c r="N206">
        <f>N$2*EXP(- N$1 * ($B206*_c+'Input spectra'!$Q205))</f>
        <v>1.8150899123927713E-2</v>
      </c>
      <c r="O206">
        <f>O$2*EXP(- O$1 * ($B206*_c+'Input spectra'!$Q205))</f>
        <v>1.7932568754996873E-2</v>
      </c>
      <c r="P206">
        <f>P$2*EXP(- P$1 * ($B206*_c+'Input spectra'!$Q205))</f>
        <v>1.7715736403364886E-2</v>
      </c>
      <c r="Q206">
        <f>Q$2*EXP(- Q$1 * ($B206*_c+'Input spectra'!$Q205))</f>
        <v>1.7500393401982568E-2</v>
      </c>
      <c r="R206">
        <f>R$2*EXP(- R$1 * ($B206*_c+'Input spectra'!$Q205))</f>
        <v>1.7286531129911544E-2</v>
      </c>
      <c r="S206">
        <f>S$2*EXP(- S$1 * ($B206*_c+'Input spectra'!$Q205))</f>
        <v>1.7074141012090923E-2</v>
      </c>
      <c r="T206">
        <f>T$2*EXP(- T$1 * ($B206*_c+'Input spectra'!$Q205))</f>
        <v>1.6863214519105062E-2</v>
      </c>
      <c r="U206">
        <f>U$2*EXP(- U$1 * ($B206*_c+'Input spectra'!$Q205))</f>
        <v>1.6653743166952534E-2</v>
      </c>
      <c r="V206">
        <f>V$2*EXP(- V$1 * ($B206*_c+'Input spectra'!$Q205))</f>
        <v>1.6445718516816175E-2</v>
      </c>
      <c r="W206">
        <f>W$2*EXP(- W$1 * ($B206*_c+'Input spectra'!$Q205))</f>
        <v>1.6239132174834286E-2</v>
      </c>
      <c r="X206">
        <f>X$2*EXP(- X$1 * ($B206*_c+'Input spectra'!$Q205))</f>
        <v>1.6033975791872945E-2</v>
      </c>
      <c r="Y206">
        <f>Y$2*EXP(- Y$1 * ($B206*_c+'Input spectra'!$Q205))</f>
        <v>1.583024106329943E-2</v>
      </c>
      <c r="Z206">
        <f>Z$2*EXP(- Z$1 * ($B206*_c+'Input spectra'!$Q205))</f>
        <v>1.562791972875676E-2</v>
      </c>
      <c r="AA206">
        <f>AA$2*EXP(- AA$1 * ($B206*_c+'Input spectra'!$Q205))</f>
        <v>1.542700357193934E-2</v>
      </c>
      <c r="AB206">
        <f>AB$2*EXP(- AB$1 * ($B206*_c+'Input spectra'!$Q205))</f>
        <v>1.5227484420369704E-2</v>
      </c>
      <c r="AC206">
        <f>AC$2*EXP(- AC$1 * ($B206*_c+'Input spectra'!$Q205))</f>
        <v>1.5029354145176334E-2</v>
      </c>
      <c r="AD206">
        <f>AD$2*EXP(- AD$1 * ($B206*_c+'Input spectra'!$Q205))</f>
        <v>1.4832604660872616E-2</v>
      </c>
      <c r="AE206">
        <f>AE$2*EXP(- AE$1 * ($B206*_c+'Input spectra'!$Q205))</f>
        <v>1.4637227925136817E-2</v>
      </c>
      <c r="AF206">
        <f>AF$2*EXP(- AF$1 * ($B206*_c+'Input spectra'!$Q205))</f>
        <v>1.4443215938593179E-2</v>
      </c>
      <c r="AG206">
        <f>AG$2*EXP(- AG$1 * ($B206*_c+'Input spectra'!$Q205))</f>
        <v>1.4250560744594095E-2</v>
      </c>
      <c r="AH206">
        <f>AH$2*EXP(- AH$1 * ($B206*_c+'Input spectra'!$Q205))</f>
        <v>1.4059254429003312E-2</v>
      </c>
      <c r="AI206">
        <f>AI$2*EXP(- AI$1 * ($B206*_c+'Input spectra'!$Q205))</f>
        <v>1.3869289119980246E-2</v>
      </c>
      <c r="AJ206">
        <f>AJ$2*EXP(- AJ$1 * ($B206*_c+'Input spectra'!$Q205))</f>
        <v>1.3680656987765303E-2</v>
      </c>
      <c r="AK206">
        <f>AK$2*EXP(- AK$1 * ($B206*_c+'Input spectra'!$Q205))</f>
        <v>1.3493350244466297E-2</v>
      </c>
      <c r="AL206">
        <f>AL$2*EXP(- AL$1 * ($B206*_c+'Input spectra'!$Q205))</f>
        <v>1.3307361143845904E-2</v>
      </c>
      <c r="AM206">
        <f>AM$2*EXP(- AM$1 * ($B206*_c+'Input spectra'!$Q205))</f>
        <v>1.3122681981110133E-2</v>
      </c>
      <c r="AN206">
        <f>AN$2*EXP(- AN$1 * ($B206*_c+'Input spectra'!$Q205))</f>
        <v>1.2939305092697874E-2</v>
      </c>
      <c r="AO206">
        <f>AO$2*EXP(- AO$1 * ($B206*_c+'Input spectra'!$Q205))</f>
        <v>1.2757222856071445E-2</v>
      </c>
      <c r="AP206">
        <f>AP$2*EXP(- AP$1 * ($B206*_c+'Input spectra'!$Q205))</f>
        <v>1.257642768950819E-2</v>
      </c>
      <c r="AQ206">
        <f>AQ$2*EXP(- AQ$1 * ($B206*_c+'Input spectra'!$Q205))</f>
        <v>1.2396912051893094E-2</v>
      </c>
      <c r="AR206">
        <f>AR$2*EXP(- AR$1 * ($B206*_c+'Input spectra'!$Q205))</f>
        <v>1.2218668442512404E-2</v>
      </c>
      <c r="AS206">
        <f>AS$2*EXP(- AS$1 * ($B206*_c+'Input spectra'!$Q205))</f>
        <v>1.2041689400848274E-2</v>
      </c>
      <c r="AT206">
        <f>AT$2*EXP(- AT$1 * ($B206*_c+'Input spectra'!$Q205))</f>
        <v>1.1865967506374428E-2</v>
      </c>
      <c r="AU206">
        <f>AU$2*EXP(- AU$1 * ($B206*_c+'Input spectra'!$Q205))</f>
        <v>1.16914953783528E-2</v>
      </c>
      <c r="AV206">
        <f>AV$2*EXP(- AV$1 * ($B206*_c+'Input spectra'!$Q205))</f>
        <v>1.1518265675631198E-2</v>
      </c>
      <c r="AW206">
        <f>AW$2*EXP(- AW$1 * ($B206*_c+'Input spectra'!$Q205))</f>
        <v>1.0242240669021997E-2</v>
      </c>
      <c r="AX206">
        <f>AX$2*EXP(- AX$1 * ($B206*_c+'Input spectra'!$Q205))</f>
        <v>8.7545342909634439E-3</v>
      </c>
      <c r="AY206">
        <f>AY$2*EXP(- AY$1 * ($B206*_c+'Input spectra'!$Q205))</f>
        <v>7.8832658912230315E-3</v>
      </c>
      <c r="AZ206">
        <f>AZ$2*EXP(- AZ$1 * ($B206*_c+'Input spectra'!$Q205))</f>
        <v>7.2235567502171557E-3</v>
      </c>
      <c r="BA206">
        <f>BA$2*EXP(- BA$1 * ($B206*_c+'Input spectra'!$Q205))</f>
        <v>6.6846248109116747E-3</v>
      </c>
      <c r="BB206">
        <f>BB$2*EXP(- BB$1 * ($B206*_c+'Input spectra'!$Q205))</f>
        <v>6.2271376134024666E-3</v>
      </c>
      <c r="BC206">
        <f>BC$2*EXP(- BC$1 * ($B206*_c+'Input spectra'!$Q205))</f>
        <v>5.8295528729069325E-3</v>
      </c>
      <c r="BD206">
        <f>BD$2*EXP(- BD$1 * ($B206*_c+'Input spectra'!$Q205))</f>
        <v>5.4784467090845919E-3</v>
      </c>
      <c r="BE206">
        <f>BE$2*EXP(- BE$1 * ($B206*_c+'Input spectra'!$Q205))</f>
        <v>5.1647334916502833E-3</v>
      </c>
      <c r="BF206">
        <f>BF$2*EXP(- BF$1 * ($B206*_c+'Input spectra'!$Q205))</f>
        <v>4.8818995993911577E-3</v>
      </c>
      <c r="BG206">
        <f>BG$2*EXP(- BG$1 * ($B206*_c+'Input spectra'!$Q205))</f>
        <v>4.6250734686014601E-3</v>
      </c>
      <c r="BH206">
        <f>BH$2*EXP(- BH$1 * ($B206*_c+'Input spectra'!$Q205))</f>
        <v>4.3904917936781326E-3</v>
      </c>
      <c r="BI206">
        <f>BI$2*EXP(- BI$1 * ($B206*_c+'Input spectra'!$Q205))</f>
        <v>4.175172325047917E-3</v>
      </c>
      <c r="BJ206">
        <f>BJ$2*EXP(- BJ$1 * ($B206*_c+'Input spectra'!$Q205))</f>
        <v>3.9767026543736685E-3</v>
      </c>
      <c r="BK206">
        <f>BK$2*EXP(- BK$1 * ($B206*_c+'Input spectra'!$Q205))</f>
        <v>3.7930980431015427E-3</v>
      </c>
      <c r="BL206">
        <f>BL$2*EXP(- BL$1 * ($B206*_c+'Input spectra'!$Q205))</f>
        <v>3.6227023585502613E-3</v>
      </c>
      <c r="BM206">
        <f>BM$2*EXP(- BM$1 * ($B206*_c+'Input spectra'!$Q205))</f>
        <v>3.4641170137389098E-3</v>
      </c>
      <c r="BN206">
        <f>BN$2*EXP(- BN$1 * ($B206*_c+'Input spectra'!$Q205))</f>
        <v>3.3161487196028735E-3</v>
      </c>
      <c r="BO206">
        <f>BO$2*EXP(- BO$1 * ($B206*_c+'Input spectra'!$Q205))</f>
        <v>3.1777702433651114E-3</v>
      </c>
      <c r="BP206">
        <f>BP$2*EXP(- BP$1 * ($B206*_c+'Input spectra'!$Q205))</f>
        <v>3.0480903854487678E-3</v>
      </c>
      <c r="BQ206">
        <f>BQ$2*EXP(- BQ$1 * ($B206*_c+'Input spectra'!$Q205))</f>
        <v>2.9263306340925849E-3</v>
      </c>
      <c r="BR206">
        <f>BR$2*EXP(- BR$1 * ($B206*_c+'Input spectra'!$Q205))</f>
        <v>2.8118067508486094E-3</v>
      </c>
      <c r="BS206">
        <f>BS$2*EXP(- BS$1 * ($B206*_c+'Input spectra'!$Q205))</f>
        <v>2.7039140596484242E-3</v>
      </c>
      <c r="BT206">
        <f>BT$2*EXP(- BT$1 * ($B206*_c+'Input spectra'!$Q205))</f>
        <v>2.602115560264896E-3</v>
      </c>
      <c r="BU206">
        <f>BU$2*EXP(- BU$1 * ($B206*_c+'Input spectra'!$Q205))</f>
        <v>2.5059322253473551E-3</v>
      </c>
      <c r="BV206">
        <f>BV$2*EXP(- BV$1 * ($B206*_c+'Input spectra'!$Q205))</f>
        <v>2.414935006565326E-3</v>
      </c>
      <c r="BW206">
        <f>BW$2*EXP(- BW$1 * ($B206*_c+'Input spectra'!$Q205))</f>
        <v>2.3287381935445895E-3</v>
      </c>
      <c r="BX206">
        <f>BX$2*EXP(- BX$1 * ($B206*_c+'Input spectra'!$Q205))</f>
        <v>2.2469938545277195E-3</v>
      </c>
      <c r="BY206">
        <f>BY$2*EXP(- BY$1 * ($B206*_c+'Input spectra'!$Q205))</f>
        <v>2.1693871500955988E-3</v>
      </c>
      <c r="BZ206">
        <f>BZ$2*EXP(- BZ$1 * ($B206*_c+'Input spectra'!$Q205))</f>
        <v>2.0956323575763267E-3</v>
      </c>
      <c r="CA206">
        <f>CA$2*EXP(- CA$1 * ($B206*_c+'Input spectra'!$Q205))</f>
        <v>2.0254694785247778E-3</v>
      </c>
      <c r="CB206">
        <f>CB$2*EXP(- CB$1 * ($B206*_c+'Input spectra'!$Q205))</f>
        <v>1.9586613280475032E-3</v>
      </c>
      <c r="CC206">
        <f>CC$2*EXP(- CC$1 * ($B206*_c+'Input spectra'!$Q205))</f>
        <v>1.8949910249961969E-3</v>
      </c>
      <c r="CD206">
        <f>CD$2*EXP(- CD$1 * ($B206*_c+'Input spectra'!$Q205))</f>
        <v>1.8342598177384906E-3</v>
      </c>
      <c r="CE206">
        <f>CE$2*EXP(- CE$1 * ($B206*_c+'Input spectra'!$Q205))</f>
        <v>1.7762851924749449E-3</v>
      </c>
      <c r="CF206">
        <f>CF$2*EXP(- CF$1 * ($B206*_c+'Input spectra'!$Q205))</f>
        <v>1.7208992207339547E-3</v>
      </c>
      <c r="CG206">
        <f>CG$2*EXP(- CG$1 * ($B206*_c+'Input spectra'!$Q205))</f>
        <v>1.667947110351755E-3</v>
      </c>
      <c r="CH206">
        <f>CH$2*EXP(- CH$1 * ($B206*_c+'Input spectra'!$Q205))</f>
        <v>1.6172859303859807E-3</v>
      </c>
      <c r="CI206">
        <f>CI$2*EXP(- CI$1 * ($B206*_c+'Input spectra'!$Q205))</f>
        <v>1.5687834853588046E-3</v>
      </c>
      <c r="CJ206">
        <f>CJ$2*EXP(- CJ$1 * ($B206*_c+'Input spectra'!$Q205))</f>
        <v>1.5223173182370706E-3</v>
      </c>
      <c r="CK206">
        <f>CK$2*EXP(- CK$1 * ($B206*_c+'Input spectra'!$Q205))</f>
        <v>1.477773824829021E-3</v>
      </c>
      <c r="CL206">
        <f>CL$2*EXP(- CL$1 * ($B206*_c+'Input spectra'!$Q205))</f>
        <v>1.4350474649615264E-3</v>
      </c>
      <c r="CM206">
        <f>CM$2*EXP(- CM$1 * ($B206*_c+'Input spectra'!$Q205))</f>
        <v>1.3940400580156941E-3</v>
      </c>
      <c r="CN206">
        <f>CN$2*EXP(- CN$1 * ($B206*_c+'Input spectra'!$Q205))</f>
        <v>1.3546601522339953E-3</v>
      </c>
      <c r="CO206">
        <f>CO$2*EXP(- CO$1 * ($B206*_c+'Input spectra'!$Q205))</f>
        <v>1.316822458740749E-3</v>
      </c>
      <c r="CP206">
        <f>CP$2*EXP(- CP$1 * ($B206*_c+'Input spectra'!$Q205))</f>
        <v>1.2804473424969395E-3</v>
      </c>
      <c r="CQ206">
        <f>CQ$2*EXP(- CQ$1 * ($B206*_c+'Input spectra'!$Q205))</f>
        <v>8.2463326288587525E-4</v>
      </c>
      <c r="CR206">
        <f>CR$2*EXP(- CR$1 * ($B206*_c+'Input spectra'!$Q205))</f>
        <v>5.3576426461061965E-4</v>
      </c>
      <c r="CS206">
        <f>CS$2*EXP(- CS$1 * ($B206*_c+'Input spectra'!$Q205))</f>
        <v>3.7114274004493557E-4</v>
      </c>
      <c r="CT206">
        <f>CT$2*EXP(- CT$1 * ($B206*_c+'Input spectra'!$Q205))</f>
        <v>2.5826207575770923E-4</v>
      </c>
      <c r="CU206">
        <f>CU$2*EXP(- CU$1 * ($B206*_c+'Input spectra'!$Q205))</f>
        <v>1.7639315639160494E-4</v>
      </c>
      <c r="CV206">
        <f>CV$2*EXP(- CV$1 * ($B206*_c+'Input spectra'!$Q205))</f>
        <v>1.1598501395458829E-4</v>
      </c>
      <c r="CW206">
        <f>CW$2*EXP(- CW$1 * ($B206*_c+'Input spectra'!$Q205))</f>
        <v>7.164896182098633E-5</v>
      </c>
      <c r="CX206">
        <f>CX$2*EXP(- CX$1 * ($B206*_c+'Input spectra'!$Q205))</f>
        <v>3.9965370965623123E-5</v>
      </c>
      <c r="CY206">
        <f>CY$2*EXP(- CY$1 * ($B206*_c+'Input spectra'!$Q205))</f>
        <v>1.8588726660385173E-5</v>
      </c>
      <c r="CZ206">
        <f>CZ$2*EXP(- CZ$1 * ($B206*_c+'Input spectra'!$Q205))</f>
        <v>5.8185493922099505E-6</v>
      </c>
      <c r="DA206">
        <f>DA$2*EXP(- DA$1 * ($B206*_c+'Input spectra'!$Q205))</f>
        <v>3.6970640081797306E-7</v>
      </c>
      <c r="DB206">
        <f>DB$2*EXP(- DB$1 * ($B206*_c+'Input spectra'!$Q205))</f>
        <v>0</v>
      </c>
      <c r="DC206">
        <f>DC$2*EXP(- DC$1 * ($B206*_c+'Input spectra'!$Q205))</f>
        <v>0</v>
      </c>
      <c r="DD206">
        <f>DD$2*EXP(- DD$1 * ($B206*_c+'Input spectra'!$Q205))</f>
        <v>0</v>
      </c>
      <c r="DE206">
        <f>DE$2*EXP(- DE$1 * ($B206*_c+'Input spectra'!$Q205))</f>
        <v>0</v>
      </c>
      <c r="DF206">
        <f>DF$2*EXP(- DF$1 * ($B206*_c+'Input spectra'!$Q205))</f>
        <v>0</v>
      </c>
      <c r="DG206">
        <f>DG$2*EXP(- DG$1 * ($B206*_c+'Input spectra'!$Q205))</f>
        <v>0</v>
      </c>
      <c r="DH206">
        <f>DH$2*EXP(- DH$1 * ($B206*_c+'Input spectra'!$Q205))</f>
        <v>0</v>
      </c>
      <c r="DI206">
        <f>DI$2*EXP(- DI$1 * ($B206*_c+'Input spectra'!$Q205))</f>
        <v>0</v>
      </c>
      <c r="DJ206">
        <f>DJ$2*EXP(- DJ$1 * ($B206*_c+'Input spectra'!$Q205))</f>
        <v>0</v>
      </c>
      <c r="DK206">
        <f>DK$2*EXP(- DK$1 * ($B206*_c+'Input spectra'!$Q205))</f>
        <v>0</v>
      </c>
      <c r="DL206">
        <f>DL$2*EXP(- DL$1 * ($B206*_c+'Input spectra'!$Q205))</f>
        <v>0</v>
      </c>
      <c r="DM206">
        <f>DM$2*EXP(- DM$1 * ($B206*_c+'Input spectra'!$Q205))</f>
        <v>0</v>
      </c>
      <c r="DN206">
        <f>DN$2*EXP(- DN$1 * ($B206*_c+'Input spectra'!$Q205))</f>
        <v>0</v>
      </c>
      <c r="DO206">
        <f>DO$2*EXP(- DO$1 * ($B206*_c+'Input spectra'!$Q205))</f>
        <v>0</v>
      </c>
      <c r="DP206">
        <f>DP$2*EXP(- DP$1 * ($B206*_c+'Input spectra'!$Q205))</f>
        <v>0</v>
      </c>
      <c r="DQ206">
        <f>DQ$2*EXP(- DQ$1 * ($B206*_c+'Input spectra'!$Q205))</f>
        <v>0</v>
      </c>
      <c r="DR206">
        <f>DR$2*EXP(- DR$1 * ($B206*_c+'Input spectra'!$Q205))</f>
        <v>0</v>
      </c>
      <c r="DS206">
        <f>DS$2*EXP(- DS$1 * ($B206*_c+'Input spectra'!$Q205))</f>
        <v>0</v>
      </c>
      <c r="DT206">
        <f>DT$2*EXP(- DT$1 * ($B206*_c+'Input spectra'!$Q205))</f>
        <v>0</v>
      </c>
      <c r="DU206">
        <f>DU$2*EXP(- DU$1 * ($B206*_c+'Input spectra'!$Q205))</f>
        <v>0</v>
      </c>
      <c r="DV206">
        <f>DV$2*EXP(- DV$1 * ($B206*_c+'Input spectra'!$Q205))</f>
        <v>0</v>
      </c>
      <c r="DW206">
        <f>DW$2*EXP(- DW$1 * ($B206*_c+'Input spectra'!$Q205))</f>
        <v>0</v>
      </c>
      <c r="DX206">
        <f>DX$2*EXP(- DX$1 * ($B206*_c+'Input spectra'!$Q205))</f>
        <v>0</v>
      </c>
      <c r="DY206">
        <f>DY$2*EXP(- DY$1 * ($B206*_c+'Input spectra'!$Q205))</f>
        <v>0</v>
      </c>
      <c r="DZ206">
        <f>DZ$2*EXP(- DZ$1 * ($B206*_c+'Input spectra'!$Q205))</f>
        <v>0</v>
      </c>
      <c r="EA206">
        <f>EA$2*EXP(- EA$1 * ($B206*_c+'Input spectra'!$Q205))</f>
        <v>0</v>
      </c>
      <c r="EB206">
        <f>EB$2*EXP(- EB$1 * ($B206*_c+'Input spectra'!$Q205))</f>
        <v>0</v>
      </c>
      <c r="EC206">
        <f>EC$2*EXP(- EC$1 * ($B206*_c+'Input spectra'!$Q205))</f>
        <v>0</v>
      </c>
      <c r="ED206">
        <f>ED$2*EXP(- ED$1 * ($B206*_c+'Input spectra'!$Q205))</f>
        <v>0</v>
      </c>
      <c r="EE206">
        <f>EE$2*EXP(- EE$1 * ($B206*_c+'Input spectra'!$Q205))</f>
        <v>0</v>
      </c>
      <c r="EF206">
        <f>EF$2*EXP(- EF$1 * ($B206*_c+'Input spectra'!$Q205))</f>
        <v>0</v>
      </c>
      <c r="EG206">
        <f>EG$2*EXP(- EG$1 * ($B206*_c+'Input spectra'!$Q205))</f>
        <v>0</v>
      </c>
      <c r="EH206">
        <f>EH$2*EXP(- EH$1 * ($B206*_c+'Input spectra'!$Q205))</f>
        <v>0</v>
      </c>
      <c r="EI206">
        <f>EI$2*EXP(- EI$1 * ($B206*_c+'Input spectra'!$Q205))</f>
        <v>0</v>
      </c>
      <c r="EJ206">
        <f>EJ$2*EXP(- EJ$1 * ($B206*_c+'Input spectra'!$Q205))</f>
        <v>0</v>
      </c>
      <c r="EK206">
        <f>EK$2*EXP(- EK$1 * ($B206*_c+'Input spectra'!$Q205))</f>
        <v>0</v>
      </c>
      <c r="EL206">
        <f>EL$2*EXP(- EL$1 * ($B206*_c+'Input spectra'!$Q205))</f>
        <v>0</v>
      </c>
      <c r="EM206">
        <f>EM$2*EXP(- EM$1 * ($B206*_c+'Input spectra'!$Q205))</f>
        <v>0</v>
      </c>
      <c r="EN206">
        <f>EN$2*EXP(- EN$1 * ($B206*_c+'Input spectra'!$Q205))</f>
        <v>0</v>
      </c>
      <c r="EO206">
        <f>EO$2*EXP(- EO$1 * ($B206*_c+'Input spectra'!$Q205))</f>
        <v>0</v>
      </c>
      <c r="EP206">
        <f>EP$2*EXP(- EP$1 * ($B206*_c+'Input spectra'!$Q205))</f>
        <v>0</v>
      </c>
      <c r="EQ206">
        <f>EQ$2*EXP(- EQ$1 * ($B206*_c+'Input spectra'!$Q205))</f>
        <v>0</v>
      </c>
      <c r="ER206">
        <f>ER$2*EXP(- ER$1 * ($B206*_c+'Input spectra'!$Q205))</f>
        <v>0</v>
      </c>
      <c r="ES206">
        <f>ES$2*EXP(- ES$1 * ($B206*_c+'Input spectra'!$Q205))</f>
        <v>0</v>
      </c>
      <c r="ET206">
        <f>ET$2*EXP(- ET$1 * ($B206*_c+'Input spectra'!$Q205))</f>
        <v>0</v>
      </c>
      <c r="EU206">
        <f>EU$2*EXP(- EU$1 * ($B206*_c+'Input spectra'!$Q205))</f>
        <v>0</v>
      </c>
      <c r="EV206">
        <f>EV$2*EXP(- EV$1 * ($B206*_c+'Input spectra'!$Q205))</f>
        <v>0</v>
      </c>
      <c r="EW206">
        <f>EW$2*EXP(- EW$1 * ($B206*_c+'Input spectra'!$Q205))</f>
        <v>0</v>
      </c>
      <c r="EY206">
        <f t="shared" si="3"/>
        <v>0.88827656646664033</v>
      </c>
      <c r="FB206">
        <f>(1-EXP(-(B206*_c+'Input spectra'!$Q205)*_t))/2</f>
        <v>1.0276173487067275E-2</v>
      </c>
      <c r="FC206">
        <f>LN(1-FB206)/(-(B206*_c+'Input spectra'!$Q205))</f>
        <v>0.24870211797265276</v>
      </c>
    </row>
    <row r="207" spans="1:159" x14ac:dyDescent="0.25">
      <c r="A207">
        <v>1300</v>
      </c>
      <c r="B207">
        <f>'Input spectra'!B206</f>
        <v>0</v>
      </c>
      <c r="C207">
        <f>C$2*EXP(- C$1 * ($B207*_c+'Input spectra'!$Q206))</f>
        <v>2.0653927966864227E-2</v>
      </c>
      <c r="D207">
        <f>D$2*EXP(- D$1 * ($B207*_c+'Input spectra'!$Q206))</f>
        <v>2.0418641190645702E-2</v>
      </c>
      <c r="E207">
        <f>E$2*EXP(- E$1 * ($B207*_c+'Input spectra'!$Q206))</f>
        <v>2.0184948425342044E-2</v>
      </c>
      <c r="F207">
        <f>F$2*EXP(- F$1 * ($B207*_c+'Input spectra'!$Q206))</f>
        <v>1.9952840505940983E-2</v>
      </c>
      <c r="G207">
        <f>G$2*EXP(- G$1 * ($B207*_c+'Input spectra'!$Q206))</f>
        <v>1.9722308315993038E-2</v>
      </c>
      <c r="H207">
        <f>H$2*EXP(- H$1 * ($B207*_c+'Input spectra'!$Q206))</f>
        <v>1.9493342787366506E-2</v>
      </c>
      <c r="I207">
        <f>I$2*EXP(- I$1 * ($B207*_c+'Input spectra'!$Q206))</f>
        <v>1.9265934900003681E-2</v>
      </c>
      <c r="J207">
        <f>J$2*EXP(- J$1 * ($B207*_c+'Input spectra'!$Q206))</f>
        <v>1.904007568167821E-2</v>
      </c>
      <c r="K207">
        <f>K$2*EXP(- K$1 * ($B207*_c+'Input spectra'!$Q206))</f>
        <v>1.8815756207753664E-2</v>
      </c>
      <c r="L207">
        <f>L$2*EXP(- L$1 * ($B207*_c+'Input spectra'!$Q206))</f>
        <v>1.8592967600943304E-2</v>
      </c>
      <c r="M207">
        <f>M$2*EXP(- M$1 * ($B207*_c+'Input spectra'!$Q206))</f>
        <v>1.8371701031070983E-2</v>
      </c>
      <c r="N207">
        <f>N$2*EXP(- N$1 * ($B207*_c+'Input spectra'!$Q206))</f>
        <v>1.8151947714833243E-2</v>
      </c>
      <c r="O207">
        <f>O$2*EXP(- O$1 * ($B207*_c+'Input spectra'!$Q206))</f>
        <v>1.7933698915562554E-2</v>
      </c>
      <c r="P207">
        <f>P$2*EXP(- P$1 * ($B207*_c+'Input spectra'!$Q206))</f>
        <v>1.7716945942991755E-2</v>
      </c>
      <c r="Q207">
        <f>Q$2*EXP(- Q$1 * ($B207*_c+'Input spectra'!$Q206))</f>
        <v>1.7501680153019564E-2</v>
      </c>
      <c r="R207">
        <f>R$2*EXP(- R$1 * ($B207*_c+'Input spectra'!$Q206))</f>
        <v>1.7287892947477325E-2</v>
      </c>
      <c r="S207">
        <f>S$2*EXP(- S$1 * ($B207*_c+'Input spectra'!$Q206))</f>
        <v>1.7075575773896838E-2</v>
      </c>
      <c r="T207">
        <f>T$2*EXP(- T$1 * ($B207*_c+'Input spectra'!$Q206))</f>
        <v>1.6864720125279332E-2</v>
      </c>
      <c r="U207">
        <f>U$2*EXP(- U$1 * ($B207*_c+'Input spectra'!$Q206))</f>
        <v>1.6655317539865586E-2</v>
      </c>
      <c r="V207">
        <f>V$2*EXP(- V$1 * ($B207*_c+'Input spectra'!$Q206))</f>
        <v>1.6447359600907163E-2</v>
      </c>
      <c r="W207">
        <f>W$2*EXP(- W$1 * ($B207*_c+'Input spectra'!$Q206))</f>
        <v>1.624083793643875E-2</v>
      </c>
      <c r="X207">
        <f>X$2*EXP(- X$1 * ($B207*_c+'Input spectra'!$Q206))</f>
        <v>1.6035744219051642E-2</v>
      </c>
      <c r="Y207">
        <f>Y$2*EXP(- Y$1 * ($B207*_c+'Input spectra'!$Q206))</f>
        <v>1.5832070165668313E-2</v>
      </c>
      <c r="Z207">
        <f>Z$2*EXP(- Z$1 * ($B207*_c+'Input spectra'!$Q206))</f>
        <v>1.5629807537318068E-2</v>
      </c>
      <c r="AA207">
        <f>AA$2*EXP(- AA$1 * ($B207*_c+'Input spectra'!$Q206))</f>
        <v>1.5428948138913852E-2</v>
      </c>
      <c r="AB207">
        <f>AB$2*EXP(- AB$1 * ($B207*_c+'Input spectra'!$Q206))</f>
        <v>1.5229483819030104E-2</v>
      </c>
      <c r="AC207">
        <f>AC$2*EXP(- AC$1 * ($B207*_c+'Input spectra'!$Q206))</f>
        <v>1.50314064696817E-2</v>
      </c>
      <c r="AD207">
        <f>AD$2*EXP(- AD$1 * ($B207*_c+'Input spectra'!$Q206))</f>
        <v>1.4834708026104006E-2</v>
      </c>
      <c r="AE207">
        <f>AE$2*EXP(- AE$1 * ($B207*_c+'Input spectra'!$Q206))</f>
        <v>1.463938046653398E-2</v>
      </c>
      <c r="AF207">
        <f>AF$2*EXP(- AF$1 * ($B207*_c+'Input spectra'!$Q206))</f>
        <v>1.4445415811992355E-2</v>
      </c>
      <c r="AG207">
        <f>AG$2*EXP(- AG$1 * ($B207*_c+'Input spectra'!$Q206))</f>
        <v>1.4252806126066898E-2</v>
      </c>
      <c r="AH207">
        <f>AH$2*EXP(- AH$1 * ($B207*_c+'Input spectra'!$Q206))</f>
        <v>1.406154351469672E-2</v>
      </c>
      <c r="AI207">
        <f>AI$2*EXP(- AI$1 * ($B207*_c+'Input spectra'!$Q206))</f>
        <v>1.3871620125957638E-2</v>
      </c>
      <c r="AJ207">
        <f>AJ$2*EXP(- AJ$1 * ($B207*_c+'Input spectra'!$Q206))</f>
        <v>1.3683028149848593E-2</v>
      </c>
      <c r="AK207">
        <f>AK$2*EXP(- AK$1 * ($B207*_c+'Input spectra'!$Q206))</f>
        <v>1.349575981807913E-2</v>
      </c>
      <c r="AL207">
        <f>AL$2*EXP(- AL$1 * ($B207*_c+'Input spectra'!$Q206))</f>
        <v>1.3309807403857893E-2</v>
      </c>
      <c r="AM207">
        <f>AM$2*EXP(- AM$1 * ($B207*_c+'Input spectra'!$Q206))</f>
        <v>1.3125163221682163E-2</v>
      </c>
      <c r="AN207">
        <f>AN$2*EXP(- AN$1 * ($B207*_c+'Input spectra'!$Q206))</f>
        <v>1.2941819627128448E-2</v>
      </c>
      <c r="AO207">
        <f>AO$2*EXP(- AO$1 * ($B207*_c+'Input spectra'!$Q206))</f>
        <v>1.2759769016644076E-2</v>
      </c>
      <c r="AP207">
        <f>AP$2*EXP(- AP$1 * ($B207*_c+'Input spectra'!$Q206))</f>
        <v>1.257900382733981E-2</v>
      </c>
      <c r="AQ207">
        <f>AQ$2*EXP(- AQ$1 * ($B207*_c+'Input spectra'!$Q206))</f>
        <v>1.2399516536783494E-2</v>
      </c>
      <c r="AR207">
        <f>AR$2*EXP(- AR$1 * ($B207*_c+'Input spectra'!$Q206))</f>
        <v>1.2221299662794713E-2</v>
      </c>
      <c r="AS207">
        <f>AS$2*EXP(- AS$1 * ($B207*_c+'Input spectra'!$Q206))</f>
        <v>1.2044345763240417E-2</v>
      </c>
      <c r="AT207">
        <f>AT$2*EXP(- AT$1 * ($B207*_c+'Input spectra'!$Q206))</f>
        <v>1.1868647435831629E-2</v>
      </c>
      <c r="AU207">
        <f>AU$2*EXP(- AU$1 * ($B207*_c+'Input spectra'!$Q206))</f>
        <v>1.1694197317921057E-2</v>
      </c>
      <c r="AV207">
        <f>AV$2*EXP(- AV$1 * ($B207*_c+'Input spectra'!$Q206))</f>
        <v>1.1520988086301765E-2</v>
      </c>
      <c r="AW207">
        <f>AW$2*EXP(- AW$1 * ($B207*_c+'Input spectra'!$Q206))</f>
        <v>1.024471528596242E-2</v>
      </c>
      <c r="AX207">
        <f>AX$2*EXP(- AX$1 * ($B207*_c+'Input spectra'!$Q206))</f>
        <v>8.7566954524523344E-3</v>
      </c>
      <c r="AY207">
        <f>AY$2*EXP(- AY$1 * ($B207*_c+'Input spectra'!$Q206))</f>
        <v>7.8852533808314515E-3</v>
      </c>
      <c r="AZ207">
        <f>AZ$2*EXP(- AZ$1 * ($B207*_c+'Input spectra'!$Q206))</f>
        <v>7.2254158631150272E-3</v>
      </c>
      <c r="BA207">
        <f>BA$2*EXP(- BA$1 * ($B207*_c+'Input spectra'!$Q206))</f>
        <v>6.686380334931759E-3</v>
      </c>
      <c r="BB207">
        <f>BB$2*EXP(- BB$1 * ($B207*_c+'Input spectra'!$Q206))</f>
        <v>6.2288057035416117E-3</v>
      </c>
      <c r="BC207">
        <f>BC$2*EXP(- BC$1 * ($B207*_c+'Input spectra'!$Q206))</f>
        <v>5.8311450838533811E-3</v>
      </c>
      <c r="BD207">
        <f>BD$2*EXP(- BD$1 * ($B207*_c+'Input spectra'!$Q206))</f>
        <v>5.4799718025758896E-3</v>
      </c>
      <c r="BE207">
        <f>BE$2*EXP(- BE$1 * ($B207*_c+'Input spectra'!$Q206))</f>
        <v>5.1661983848839237E-3</v>
      </c>
      <c r="BF207">
        <f>BF$2*EXP(- BF$1 * ($B207*_c+'Input spectra'!$Q206))</f>
        <v>4.8833099171365878E-3</v>
      </c>
      <c r="BG207">
        <f>BG$2*EXP(- BG$1 * ($B207*_c+'Input spectra'!$Q206))</f>
        <v>4.6264338893305303E-3</v>
      </c>
      <c r="BH207">
        <f>BH$2*EXP(- BH$1 * ($B207*_c+'Input spectra'!$Q206))</f>
        <v>4.3918062790086459E-3</v>
      </c>
      <c r="BI207">
        <f>BI$2*EXP(- BI$1 * ($B207*_c+'Input spectra'!$Q206))</f>
        <v>4.1764442786148834E-3</v>
      </c>
      <c r="BJ207">
        <f>BJ$2*EXP(- BJ$1 * ($B207*_c+'Input spectra'!$Q206))</f>
        <v>3.9779350357597876E-3</v>
      </c>
      <c r="BK207">
        <f>BK$2*EXP(- BK$1 * ($B207*_c+'Input spectra'!$Q206))</f>
        <v>3.7942934519289589E-3</v>
      </c>
      <c r="BL207">
        <f>BL$2*EXP(- BL$1 * ($B207*_c+'Input spectra'!$Q206))</f>
        <v>3.6238630980644751E-3</v>
      </c>
      <c r="BM207">
        <f>BM$2*EXP(- BM$1 * ($B207*_c+'Input spectra'!$Q206))</f>
        <v>3.4652451398821961E-3</v>
      </c>
      <c r="BN207">
        <f>BN$2*EXP(- BN$1 * ($B207*_c+'Input spectra'!$Q206))</f>
        <v>3.3172460795627464E-3</v>
      </c>
      <c r="BO207">
        <f>BO$2*EXP(- BO$1 * ($B207*_c+'Input spectra'!$Q206))</f>
        <v>3.1788385063232921E-3</v>
      </c>
      <c r="BP207">
        <f>BP$2*EXP(- BP$1 * ($B207*_c+'Input spectra'!$Q206))</f>
        <v>3.0491310674412042E-3</v>
      </c>
      <c r="BQ207">
        <f>BQ$2*EXP(- BQ$1 * ($B207*_c+'Input spectra'!$Q206))</f>
        <v>2.9273451183492224E-3</v>
      </c>
      <c r="BR207">
        <f>BR$2*EXP(- BR$1 * ($B207*_c+'Input spectra'!$Q206))</f>
        <v>2.8127963046123976E-3</v>
      </c>
      <c r="BS207">
        <f>BS$2*EXP(- BS$1 * ($B207*_c+'Input spectra'!$Q206))</f>
        <v>2.7048798482160021E-3</v>
      </c>
      <c r="BT207">
        <f>BT$2*EXP(- BT$1 * ($B207*_c+'Input spectra'!$Q206))</f>
        <v>2.6030586588089437E-3</v>
      </c>
      <c r="BU207">
        <f>BU$2*EXP(- BU$1 * ($B207*_c+'Input spectra'!$Q206))</f>
        <v>2.5068536289488286E-3</v>
      </c>
      <c r="BV207">
        <f>BV$2*EXP(- BV$1 * ($B207*_c+'Input spectra'!$Q206))</f>
        <v>2.4158356387871524E-3</v>
      </c>
      <c r="BW207">
        <f>BW$2*EXP(- BW$1 * ($B207*_c+'Input spectra'!$Q206))</f>
        <v>2.3296189138064748E-3</v>
      </c>
      <c r="BX207">
        <f>BX$2*EXP(- BX$1 * ($B207*_c+'Input spectra'!$Q206))</f>
        <v>2.2478554644875448E-3</v>
      </c>
      <c r="BY207">
        <f>BY$2*EXP(- BY$1 * ($B207*_c+'Input spectra'!$Q206))</f>
        <v>2.1702303992015286E-3</v>
      </c>
      <c r="BZ207">
        <f>BZ$2*EXP(- BZ$1 * ($B207*_c+'Input spectra'!$Q206))</f>
        <v>2.0964579479219145E-3</v>
      </c>
      <c r="CA207">
        <f>CA$2*EXP(- CA$1 * ($B207*_c+'Input spectra'!$Q206))</f>
        <v>2.0262780691145152E-3</v>
      </c>
      <c r="CB207">
        <f>CB$2*EXP(- CB$1 * ($B207*_c+'Input spectra'!$Q206))</f>
        <v>1.9594535385607835E-3</v>
      </c>
      <c r="CC207">
        <f>CC$2*EXP(- CC$1 * ($B207*_c+'Input spectra'!$Q206))</f>
        <v>1.8957674391221868E-3</v>
      </c>
      <c r="CD207">
        <f>CD$2*EXP(- CD$1 * ($B207*_c+'Input spectra'!$Q206))</f>
        <v>1.8350209861420594E-3</v>
      </c>
      <c r="CE207">
        <f>CE$2*EXP(- CE$1 * ($B207*_c+'Input spectra'!$Q206))</f>
        <v>1.7770316354438528E-3</v>
      </c>
      <c r="CF207">
        <f>CF$2*EXP(- CF$1 * ($B207*_c+'Input spectra'!$Q206))</f>
        <v>1.7216314305494417E-3</v>
      </c>
      <c r="CG207">
        <f>CG$2*EXP(- CG$1 * ($B207*_c+'Input spectra'!$Q206))</f>
        <v>1.6686655534180902E-3</v>
      </c>
      <c r="CH207">
        <f>CH$2*EXP(- CH$1 * ($B207*_c+'Input spectra'!$Q206))</f>
        <v>1.6179910491491349E-3</v>
      </c>
      <c r="CI207">
        <f>CI$2*EXP(- CI$1 * ($B207*_c+'Input spectra'!$Q206))</f>
        <v>1.5694757000399428E-3</v>
      </c>
      <c r="CJ207">
        <f>CJ$2*EXP(- CJ$1 * ($B207*_c+'Input spectra'!$Q206))</f>
        <v>1.5229970284028637E-3</v>
      </c>
      <c r="CK207">
        <f>CK$2*EXP(- CK$1 * ($B207*_c+'Input spectra'!$Q206))</f>
        <v>1.4784414108176809E-3</v>
      </c>
      <c r="CL207">
        <f>CL$2*EXP(- CL$1 * ($B207*_c+'Input spectra'!$Q206))</f>
        <v>1.4357032891808834E-3</v>
      </c>
      <c r="CM207">
        <f>CM$2*EXP(- CM$1 * ($B207*_c+'Input spectra'!$Q206))</f>
        <v>1.394684466127442E-3</v>
      </c>
      <c r="CN207">
        <f>CN$2*EXP(- CN$1 * ($B207*_c+'Input spectra'!$Q206))</f>
        <v>1.3552934742363939E-3</v>
      </c>
      <c r="CO207">
        <f>CO$2*EXP(- CO$1 * ($B207*_c+'Input spectra'!$Q206))</f>
        <v>1.3174450099604966E-3</v>
      </c>
      <c r="CP207">
        <f>CP$2*EXP(- CP$1 * ($B207*_c+'Input spectra'!$Q206))</f>
        <v>1.2810594244995906E-3</v>
      </c>
      <c r="CQ207">
        <f>CQ$2*EXP(- CQ$1 * ($B207*_c+'Input spectra'!$Q206))</f>
        <v>8.250317885655083E-4</v>
      </c>
      <c r="CR207">
        <f>CR$2*EXP(- CR$1 * ($B207*_c+'Input spectra'!$Q206))</f>
        <v>5.3602600181951144E-4</v>
      </c>
      <c r="CS207">
        <f>CS$2*EXP(- CS$1 * ($B207*_c+'Input spectra'!$Q206))</f>
        <v>3.7132600471074633E-4</v>
      </c>
      <c r="CT207">
        <f>CT$2*EXP(- CT$1 * ($B207*_c+'Input spectra'!$Q206))</f>
        <v>2.5839095865754316E-4</v>
      </c>
      <c r="CU207">
        <f>CU$2*EXP(- CU$1 * ($B207*_c+'Input spectra'!$Q206))</f>
        <v>1.7648211032601411E-4</v>
      </c>
      <c r="CV207">
        <f>CV$2*EXP(- CV$1 * ($B207*_c+'Input spectra'!$Q206))</f>
        <v>1.1604411388245088E-4</v>
      </c>
      <c r="CW207">
        <f>CW$2*EXP(- CW$1 * ($B207*_c+'Input spectra'!$Q206))</f>
        <v>7.1685846877700768E-5</v>
      </c>
      <c r="CX207">
        <f>CX$2*EXP(- CX$1 * ($B207*_c+'Input spectra'!$Q206))</f>
        <v>3.9986155230169437E-5</v>
      </c>
      <c r="CY207">
        <f>CY$2*EXP(- CY$1 * ($B207*_c+'Input spectra'!$Q206))</f>
        <v>1.8598491528909866E-5</v>
      </c>
      <c r="CZ207">
        <f>CZ$2*EXP(- CZ$1 * ($B207*_c+'Input spectra'!$Q206))</f>
        <v>5.8216365156728032E-6</v>
      </c>
      <c r="DA207">
        <f>DA$2*EXP(- DA$1 * ($B207*_c+'Input spectra'!$Q206))</f>
        <v>3.6990449703469363E-7</v>
      </c>
      <c r="DB207">
        <f>DB$2*EXP(- DB$1 * ($B207*_c+'Input spectra'!$Q206))</f>
        <v>0</v>
      </c>
      <c r="DC207">
        <f>DC$2*EXP(- DC$1 * ($B207*_c+'Input spectra'!$Q206))</f>
        <v>0</v>
      </c>
      <c r="DD207">
        <f>DD$2*EXP(- DD$1 * ($B207*_c+'Input spectra'!$Q206))</f>
        <v>0</v>
      </c>
      <c r="DE207">
        <f>DE$2*EXP(- DE$1 * ($B207*_c+'Input spectra'!$Q206))</f>
        <v>0</v>
      </c>
      <c r="DF207">
        <f>DF$2*EXP(- DF$1 * ($B207*_c+'Input spectra'!$Q206))</f>
        <v>0</v>
      </c>
      <c r="DG207">
        <f>DG$2*EXP(- DG$1 * ($B207*_c+'Input spectra'!$Q206))</f>
        <v>0</v>
      </c>
      <c r="DH207">
        <f>DH$2*EXP(- DH$1 * ($B207*_c+'Input spectra'!$Q206))</f>
        <v>0</v>
      </c>
      <c r="DI207">
        <f>DI$2*EXP(- DI$1 * ($B207*_c+'Input spectra'!$Q206))</f>
        <v>0</v>
      </c>
      <c r="DJ207">
        <f>DJ$2*EXP(- DJ$1 * ($B207*_c+'Input spectra'!$Q206))</f>
        <v>0</v>
      </c>
      <c r="DK207">
        <f>DK$2*EXP(- DK$1 * ($B207*_c+'Input spectra'!$Q206))</f>
        <v>0</v>
      </c>
      <c r="DL207">
        <f>DL$2*EXP(- DL$1 * ($B207*_c+'Input spectra'!$Q206))</f>
        <v>0</v>
      </c>
      <c r="DM207">
        <f>DM$2*EXP(- DM$1 * ($B207*_c+'Input spectra'!$Q206))</f>
        <v>0</v>
      </c>
      <c r="DN207">
        <f>DN$2*EXP(- DN$1 * ($B207*_c+'Input spectra'!$Q206))</f>
        <v>0</v>
      </c>
      <c r="DO207">
        <f>DO$2*EXP(- DO$1 * ($B207*_c+'Input spectra'!$Q206))</f>
        <v>0</v>
      </c>
      <c r="DP207">
        <f>DP$2*EXP(- DP$1 * ($B207*_c+'Input spectra'!$Q206))</f>
        <v>0</v>
      </c>
      <c r="DQ207">
        <f>DQ$2*EXP(- DQ$1 * ($B207*_c+'Input spectra'!$Q206))</f>
        <v>0</v>
      </c>
      <c r="DR207">
        <f>DR$2*EXP(- DR$1 * ($B207*_c+'Input spectra'!$Q206))</f>
        <v>0</v>
      </c>
      <c r="DS207">
        <f>DS$2*EXP(- DS$1 * ($B207*_c+'Input spectra'!$Q206))</f>
        <v>0</v>
      </c>
      <c r="DT207">
        <f>DT$2*EXP(- DT$1 * ($B207*_c+'Input spectra'!$Q206))</f>
        <v>0</v>
      </c>
      <c r="DU207">
        <f>DU$2*EXP(- DU$1 * ($B207*_c+'Input spectra'!$Q206))</f>
        <v>0</v>
      </c>
      <c r="DV207">
        <f>DV$2*EXP(- DV$1 * ($B207*_c+'Input spectra'!$Q206))</f>
        <v>0</v>
      </c>
      <c r="DW207">
        <f>DW$2*EXP(- DW$1 * ($B207*_c+'Input spectra'!$Q206))</f>
        <v>0</v>
      </c>
      <c r="DX207">
        <f>DX$2*EXP(- DX$1 * ($B207*_c+'Input spectra'!$Q206))</f>
        <v>0</v>
      </c>
      <c r="DY207">
        <f>DY$2*EXP(- DY$1 * ($B207*_c+'Input spectra'!$Q206))</f>
        <v>0</v>
      </c>
      <c r="DZ207">
        <f>DZ$2*EXP(- DZ$1 * ($B207*_c+'Input spectra'!$Q206))</f>
        <v>0</v>
      </c>
      <c r="EA207">
        <f>EA$2*EXP(- EA$1 * ($B207*_c+'Input spectra'!$Q206))</f>
        <v>0</v>
      </c>
      <c r="EB207">
        <f>EB$2*EXP(- EB$1 * ($B207*_c+'Input spectra'!$Q206))</f>
        <v>0</v>
      </c>
      <c r="EC207">
        <f>EC$2*EXP(- EC$1 * ($B207*_c+'Input spectra'!$Q206))</f>
        <v>0</v>
      </c>
      <c r="ED207">
        <f>ED$2*EXP(- ED$1 * ($B207*_c+'Input spectra'!$Q206))</f>
        <v>0</v>
      </c>
      <c r="EE207">
        <f>EE$2*EXP(- EE$1 * ($B207*_c+'Input spectra'!$Q206))</f>
        <v>0</v>
      </c>
      <c r="EF207">
        <f>EF$2*EXP(- EF$1 * ($B207*_c+'Input spectra'!$Q206))</f>
        <v>0</v>
      </c>
      <c r="EG207">
        <f>EG$2*EXP(- EG$1 * ($B207*_c+'Input spectra'!$Q206))</f>
        <v>0</v>
      </c>
      <c r="EH207">
        <f>EH$2*EXP(- EH$1 * ($B207*_c+'Input spectra'!$Q206))</f>
        <v>0</v>
      </c>
      <c r="EI207">
        <f>EI$2*EXP(- EI$1 * ($B207*_c+'Input spectra'!$Q206))</f>
        <v>0</v>
      </c>
      <c r="EJ207">
        <f>EJ$2*EXP(- EJ$1 * ($B207*_c+'Input spectra'!$Q206))</f>
        <v>0</v>
      </c>
      <c r="EK207">
        <f>EK$2*EXP(- EK$1 * ($B207*_c+'Input spectra'!$Q206))</f>
        <v>0</v>
      </c>
      <c r="EL207">
        <f>EL$2*EXP(- EL$1 * ($B207*_c+'Input spectra'!$Q206))</f>
        <v>0</v>
      </c>
      <c r="EM207">
        <f>EM$2*EXP(- EM$1 * ($B207*_c+'Input spectra'!$Q206))</f>
        <v>0</v>
      </c>
      <c r="EN207">
        <f>EN$2*EXP(- EN$1 * ($B207*_c+'Input spectra'!$Q206))</f>
        <v>0</v>
      </c>
      <c r="EO207">
        <f>EO$2*EXP(- EO$1 * ($B207*_c+'Input spectra'!$Q206))</f>
        <v>0</v>
      </c>
      <c r="EP207">
        <f>EP$2*EXP(- EP$1 * ($B207*_c+'Input spectra'!$Q206))</f>
        <v>0</v>
      </c>
      <c r="EQ207">
        <f>EQ$2*EXP(- EQ$1 * ($B207*_c+'Input spectra'!$Q206))</f>
        <v>0</v>
      </c>
      <c r="ER207">
        <f>ER$2*EXP(- ER$1 * ($B207*_c+'Input spectra'!$Q206))</f>
        <v>0</v>
      </c>
      <c r="ES207">
        <f>ES$2*EXP(- ES$1 * ($B207*_c+'Input spectra'!$Q206))</f>
        <v>0</v>
      </c>
      <c r="ET207">
        <f>ET$2*EXP(- ET$1 * ($B207*_c+'Input spectra'!$Q206))</f>
        <v>0</v>
      </c>
      <c r="EU207">
        <f>EU$2*EXP(- EU$1 * ($B207*_c+'Input spectra'!$Q206))</f>
        <v>0</v>
      </c>
      <c r="EV207">
        <f>EV$2*EXP(- EV$1 * ($B207*_c+'Input spectra'!$Q206))</f>
        <v>0</v>
      </c>
      <c r="EW207">
        <f>EW$2*EXP(- EW$1 * ($B207*_c+'Input spectra'!$Q206))</f>
        <v>0</v>
      </c>
      <c r="EY207">
        <f t="shared" si="3"/>
        <v>0.88840546402806064</v>
      </c>
      <c r="FB207">
        <f>(1-EXP(-(B207*_c+'Input spectra'!$Q206)*_t))/2</f>
        <v>1.0263313822084841E-2</v>
      </c>
      <c r="FC207">
        <f>LN(1-FB207)/(-(B207*_c+'Input spectra'!$Q206))</f>
        <v>0.24870375905114794</v>
      </c>
    </row>
    <row r="208" spans="1:159" x14ac:dyDescent="0.25">
      <c r="A208">
        <v>1305</v>
      </c>
      <c r="B208">
        <f>'Input spectra'!B207</f>
        <v>0</v>
      </c>
      <c r="C208">
        <f>C$2*EXP(- C$1 * ($B208*_c+'Input spectra'!$Q207))</f>
        <v>2.0653927966864227E-2</v>
      </c>
      <c r="D208">
        <f>D$2*EXP(- D$1 * ($B208*_c+'Input spectra'!$Q207))</f>
        <v>2.0418748424197729E-2</v>
      </c>
      <c r="E208">
        <f>E$2*EXP(- E$1 * ($B208*_c+'Input spectra'!$Q207))</f>
        <v>2.0185160438411929E-2</v>
      </c>
      <c r="F208">
        <f>F$2*EXP(- F$1 * ($B208*_c+'Input spectra'!$Q207))</f>
        <v>1.9953154869444985E-2</v>
      </c>
      <c r="G208">
        <f>G$2*EXP(- G$1 * ($B208*_c+'Input spectra'!$Q207))</f>
        <v>1.9722722625606599E-2</v>
      </c>
      <c r="H208">
        <f>H$2*EXP(- H$1 * ($B208*_c+'Input spectra'!$Q207))</f>
        <v>1.9493854663334267E-2</v>
      </c>
      <c r="I208">
        <f>I$2*EXP(- I$1 * ($B208*_c+'Input spectra'!$Q207))</f>
        <v>1.9266541986950762E-2</v>
      </c>
      <c r="J208">
        <f>J$2*EXP(- J$1 * ($B208*_c+'Input spectra'!$Q207))</f>
        <v>1.9040775648422728E-2</v>
      </c>
      <c r="K208">
        <f>K$2*EXP(- K$1 * ($B208*_c+'Input spectra'!$Q207))</f>
        <v>1.8816546747120515E-2</v>
      </c>
      <c r="L208">
        <f>L$2*EXP(- L$1 * ($B208*_c+'Input spectra'!$Q207))</f>
        <v>1.8593846429579158E-2</v>
      </c>
      <c r="M208">
        <f>M$2*EXP(- M$1 * ($B208*_c+'Input spectra'!$Q207))</f>
        <v>1.8372665889260533E-2</v>
      </c>
      <c r="N208">
        <f>N$2*EXP(- N$1 * ($B208*_c+'Input spectra'!$Q207))</f>
        <v>1.8152996366316645E-2</v>
      </c>
      <c r="O208">
        <f>O$2*EXP(- O$1 * ($B208*_c+'Input spectra'!$Q207))</f>
        <v>1.7934829147354114E-2</v>
      </c>
      <c r="P208">
        <f>P$2*EXP(- P$1 * ($B208*_c+'Input spectra'!$Q207))</f>
        <v>1.7718155565199786E-2</v>
      </c>
      <c r="Q208">
        <f>Q$2*EXP(- Q$1 * ($B208*_c+'Input spectra'!$Q207))</f>
        <v>1.7502966998667477E-2</v>
      </c>
      <c r="R208">
        <f>R$2*EXP(- R$1 * ($B208*_c+'Input spectra'!$Q207))</f>
        <v>1.7289254872325886E-2</v>
      </c>
      <c r="S208">
        <f>S$2*EXP(- S$1 * ($B208*_c+'Input spectra'!$Q207))</f>
        <v>1.7077010656267617E-2</v>
      </c>
      <c r="T208">
        <f>T$2*EXP(- T$1 * ($B208*_c+'Input spectra'!$Q207))</f>
        <v>1.6866225865879332E-2</v>
      </c>
      <c r="U208">
        <f>U$2*EXP(- U$1 * ($B208*_c+'Input spectra'!$Q207))</f>
        <v>1.6656892061613051E-2</v>
      </c>
      <c r="V208">
        <f>V$2*EXP(- V$1 * ($B208*_c+'Input spectra'!$Q207))</f>
        <v>1.644900084875852E-2</v>
      </c>
      <c r="W208">
        <f>W$2*EXP(- W$1 * ($B208*_c+'Input spectra'!$Q207))</f>
        <v>1.6242543877216745E-2</v>
      </c>
      <c r="X208">
        <f>X$2*EXP(- X$1 * ($B208*_c+'Input spectra'!$Q207))</f>
        <v>1.6037512841274588E-2</v>
      </c>
      <c r="Y208">
        <f>Y$2*EXP(- Y$1 * ($B208*_c+'Input spectra'!$Q207))</f>
        <v>1.5833899479380503E-2</v>
      </c>
      <c r="Z208">
        <f>Z$2*EXP(- Z$1 * ($B208*_c+'Input spectra'!$Q207))</f>
        <v>1.5631695573921318E-2</v>
      </c>
      <c r="AA208">
        <f>AA$2*EXP(- AA$1 * ($B208*_c+'Input spectra'!$Q207))</f>
        <v>1.5430892951000173E-2</v>
      </c>
      <c r="AB208">
        <f>AB$2*EXP(- AB$1 * ($B208*_c+'Input spectra'!$Q207))</f>
        <v>1.5231483480215484E-2</v>
      </c>
      <c r="AC208">
        <f>AC$2*EXP(- AC$1 * ($B208*_c+'Input spectra'!$Q207))</f>
        <v>1.5033459074441017E-2</v>
      </c>
      <c r="AD208">
        <f>AD$2*EXP(- AD$1 * ($B208*_c+'Input spectra'!$Q207))</f>
        <v>1.4836811689607031E-2</v>
      </c>
      <c r="AE208">
        <f>AE$2*EXP(- AE$1 * ($B208*_c+'Input spectra'!$Q207))</f>
        <v>1.4641533324482507E-2</v>
      </c>
      <c r="AF208">
        <f>AF$2*EXP(- AF$1 * ($B208*_c+'Input spectra'!$Q207))</f>
        <v>1.4447616020458387E-2</v>
      </c>
      <c r="AG208">
        <f>AG$2*EXP(- AG$1 * ($B208*_c+'Input spectra'!$Q207))</f>
        <v>1.4255051861331953E-2</v>
      </c>
      <c r="AH208">
        <f>AH$2*EXP(- AH$1 * ($B208*_c+'Input spectra'!$Q207))</f>
        <v>1.4063832973092202E-2</v>
      </c>
      <c r="AI208">
        <f>AI$2*EXP(- AI$1 * ($B208*_c+'Input spectra'!$Q207))</f>
        <v>1.3873951523706287E-2</v>
      </c>
      <c r="AJ208">
        <f>AJ$2*EXP(- AJ$1 * ($B208*_c+'Input spectra'!$Q207))</f>
        <v>1.3685399722907004E-2</v>
      </c>
      <c r="AK208">
        <f>AK$2*EXP(- AK$1 * ($B208*_c+'Input spectra'!$Q207))</f>
        <v>1.3498169821981319E-2</v>
      </c>
      <c r="AL208">
        <f>AL$2*EXP(- AL$1 * ($B208*_c+'Input spectra'!$Q207))</f>
        <v>1.331225411355994E-2</v>
      </c>
      <c r="AM208">
        <f>AM$2*EXP(- AM$1 * ($B208*_c+'Input spectra'!$Q207))</f>
        <v>1.3127644931407889E-2</v>
      </c>
      <c r="AN208">
        <f>AN$2*EXP(- AN$1 * ($B208*_c+'Input spectra'!$Q207))</f>
        <v>1.2944334650216131E-2</v>
      </c>
      <c r="AO208">
        <f>AO$2*EXP(- AO$1 * ($B208*_c+'Input spectra'!$Q207))</f>
        <v>1.2762315685394212E-2</v>
      </c>
      <c r="AP208">
        <f>AP$2*EXP(- AP$1 * ($B208*_c+'Input spectra'!$Q207))</f>
        <v>1.2581580492863892E-2</v>
      </c>
      <c r="AQ208">
        <f>AQ$2*EXP(- AQ$1 * ($B208*_c+'Input spectra'!$Q207))</f>
        <v>1.2402121568853831E-2</v>
      </c>
      <c r="AR208">
        <f>AR$2*EXP(- AR$1 * ($B208*_c+'Input spectra'!$Q207))</f>
        <v>1.2223931449695241E-2</v>
      </c>
      <c r="AS208">
        <f>AS$2*EXP(- AS$1 * ($B208*_c+'Input spectra'!$Q207))</f>
        <v>1.2047002711618541E-2</v>
      </c>
      <c r="AT208">
        <f>AT$2*EXP(- AT$1 * ($B208*_c+'Input spectra'!$Q207))</f>
        <v>1.1871327970551055E-2</v>
      </c>
      <c r="AU208">
        <f>AU$2*EXP(- AU$1 * ($B208*_c+'Input spectra'!$Q207))</f>
        <v>1.1696899881915633E-2</v>
      </c>
      <c r="AV208">
        <f>AV$2*EXP(- AV$1 * ($B208*_c+'Input spectra'!$Q207))</f>
        <v>1.1523711140430304E-2</v>
      </c>
      <c r="AW208">
        <f>AW$2*EXP(- AW$1 * ($B208*_c+'Input spectra'!$Q207))</f>
        <v>1.0247190500792428E-2</v>
      </c>
      <c r="AX208">
        <f>AX$2*EXP(- AX$1 * ($B208*_c+'Input spectra'!$Q207))</f>
        <v>8.7588571474497869E-3</v>
      </c>
      <c r="AY208">
        <f>AY$2*EXP(- AY$1 * ($B208*_c+'Input spectra'!$Q207))</f>
        <v>7.8872413715158213E-3</v>
      </c>
      <c r="AZ208">
        <f>AZ$2*EXP(- AZ$1 * ($B208*_c+'Input spectra'!$Q207))</f>
        <v>7.2272754544892067E-3</v>
      </c>
      <c r="BA208">
        <f>BA$2*EXP(- BA$1 * ($B208*_c+'Input spectra'!$Q207))</f>
        <v>6.688136319989625E-3</v>
      </c>
      <c r="BB208">
        <f>BB$2*EXP(- BB$1 * ($B208*_c+'Input spectra'!$Q207))</f>
        <v>6.2304742405192388E-3</v>
      </c>
      <c r="BC208">
        <f>BC$2*EXP(- BC$1 * ($B208*_c+'Input spectra'!$Q207))</f>
        <v>5.8327377296763542E-3</v>
      </c>
      <c r="BD208">
        <f>BD$2*EXP(- BD$1 * ($B208*_c+'Input spectra'!$Q207))</f>
        <v>5.4814973206236874E-3</v>
      </c>
      <c r="BE208">
        <f>BE$2*EXP(- BE$1 * ($B208*_c+'Input spectra'!$Q207))</f>
        <v>5.1676636936108687E-3</v>
      </c>
      <c r="BF208">
        <f>BF$2*EXP(- BF$1 * ($B208*_c+'Input spectra'!$Q207))</f>
        <v>4.8847206423045996E-3</v>
      </c>
      <c r="BG208">
        <f>BG$2*EXP(- BG$1 * ($B208*_c+'Input spectra'!$Q207))</f>
        <v>4.6277947102142305E-3</v>
      </c>
      <c r="BH208">
        <f>BH$2*EXP(- BH$1 * ($B208*_c+'Input spectra'!$Q207))</f>
        <v>4.3931211578877105E-3</v>
      </c>
      <c r="BI208">
        <f>BI$2*EXP(- BI$1 * ($B208*_c+'Input spectra'!$Q207))</f>
        <v>4.1777166196786397E-3</v>
      </c>
      <c r="BJ208">
        <f>BJ$2*EXP(- BJ$1 * ($B208*_c+'Input spectra'!$Q207))</f>
        <v>3.9791677990612812E-3</v>
      </c>
      <c r="BK208">
        <f>BK$2*EXP(- BK$1 * ($B208*_c+'Input spectra'!$Q207))</f>
        <v>3.7954892374938718E-3</v>
      </c>
      <c r="BL208">
        <f>BL$2*EXP(- BL$1 * ($B208*_c+'Input spectra'!$Q207))</f>
        <v>3.6250242094878564E-3</v>
      </c>
      <c r="BM208">
        <f>BM$2*EXP(- BM$1 * ($B208*_c+'Input spectra'!$Q207))</f>
        <v>3.4663736334116279E-3</v>
      </c>
      <c r="BN208">
        <f>BN$2*EXP(- BN$1 * ($B208*_c+'Input spectra'!$Q207))</f>
        <v>3.3183438026543675E-3</v>
      </c>
      <c r="BO208">
        <f>BO$2*EXP(- BO$1 * ($B208*_c+'Input spectra'!$Q207))</f>
        <v>3.17990712839672E-3</v>
      </c>
      <c r="BP208">
        <f>BP$2*EXP(- BP$1 * ($B208*_c+'Input spectra'!$Q207))</f>
        <v>3.0501721047443016E-3</v>
      </c>
      <c r="BQ208">
        <f>BQ$2*EXP(- BQ$1 * ($B208*_c+'Input spectra'!$Q207))</f>
        <v>2.9283599543016986E-3</v>
      </c>
      <c r="BR208">
        <f>BR$2*EXP(- BR$1 * ($B208*_c+'Input spectra'!$Q207))</f>
        <v>2.8137862066279461E-3</v>
      </c>
      <c r="BS208">
        <f>BS$2*EXP(- BS$1 * ($B208*_c+'Input spectra'!$Q207))</f>
        <v>2.7058459817455634E-3</v>
      </c>
      <c r="BT208">
        <f>BT$2*EXP(- BT$1 * ($B208*_c+'Input spectra'!$Q207))</f>
        <v>2.6040020991651984E-3</v>
      </c>
      <c r="BU208">
        <f>BU$2*EXP(- BU$1 * ($B208*_c+'Input spectra'!$Q207))</f>
        <v>2.5077753713402297E-3</v>
      </c>
      <c r="BV208">
        <f>BV$2*EXP(- BV$1 * ($B208*_c+'Input spectra'!$Q207))</f>
        <v>2.4167366068931313E-3</v>
      </c>
      <c r="BW208">
        <f>BW$2*EXP(- BW$1 * ($B208*_c+'Input spectra'!$Q207))</f>
        <v>2.3304999671535402E-3</v>
      </c>
      <c r="BX208">
        <f>BX$2*EXP(- BX$1 * ($B208*_c+'Input spectra'!$Q207))</f>
        <v>2.248717404831773E-3</v>
      </c>
      <c r="BY208">
        <f>BY$2*EXP(- BY$1 * ($B208*_c+'Input spectra'!$Q207))</f>
        <v>2.1710739760816208E-3</v>
      </c>
      <c r="BZ208">
        <f>BZ$2*EXP(- BZ$1 * ($B208*_c+'Input spectra'!$Q207))</f>
        <v>2.0972838635151141E-3</v>
      </c>
      <c r="CA208">
        <f>CA$2*EXP(- CA$1 * ($B208*_c+'Input spectra'!$Q207))</f>
        <v>2.0270869825028668E-3</v>
      </c>
      <c r="CB208">
        <f>CB$2*EXP(- CB$1 * ($B208*_c+'Input spectra'!$Q207))</f>
        <v>1.9602460694957153E-3</v>
      </c>
      <c r="CC208">
        <f>CC$2*EXP(- CC$1 * ($B208*_c+'Input spectra'!$Q207))</f>
        <v>1.8965441713599182E-3</v>
      </c>
      <c r="CD208">
        <f>CD$2*EXP(- CD$1 * ($B208*_c+'Input spectra'!$Q207))</f>
        <v>1.8357824704100076E-3</v>
      </c>
      <c r="CE208">
        <f>CE$2*EXP(- CE$1 * ($B208*_c+'Input spectra'!$Q207))</f>
        <v>1.7777783920882384E-3</v>
      </c>
      <c r="CF208">
        <f>CF$2*EXP(- CF$1 * ($B208*_c+'Input spectra'!$Q207))</f>
        <v>1.722363951906248E-3</v>
      </c>
      <c r="CG208">
        <f>CG$2*EXP(- CG$1 * ($B208*_c+'Input spectra'!$Q207))</f>
        <v>1.6693843059429425E-3</v>
      </c>
      <c r="CH208">
        <f>CH$2*EXP(- CH$1 * ($B208*_c+'Input spectra'!$Q207))</f>
        <v>1.6186964753362647E-3</v>
      </c>
      <c r="CI208">
        <f>CI$2*EXP(- CI$1 * ($B208*_c+'Input spectra'!$Q207))</f>
        <v>1.5701682201559415E-3</v>
      </c>
      <c r="CJ208">
        <f>CJ$2*EXP(- CJ$1 * ($B208*_c+'Input spectra'!$Q207))</f>
        <v>1.523677042057229E-3</v>
      </c>
      <c r="CK208">
        <f>CK$2*EXP(- CK$1 * ($B208*_c+'Input spectra'!$Q207))</f>
        <v>1.479109298389063E-3</v>
      </c>
      <c r="CL208">
        <f>CL$2*EXP(- CL$1 * ($B208*_c+'Input spectra'!$Q207))</f>
        <v>1.4363594131153493E-3</v>
      </c>
      <c r="CM208">
        <f>CM$2*EXP(- CM$1 * ($B208*_c+'Input spectra'!$Q207))</f>
        <v>1.395329172122893E-3</v>
      </c>
      <c r="CN208">
        <f>CN$2*EXP(- CN$1 * ($B208*_c+'Input spectra'!$Q207))</f>
        <v>1.3559270923254223E-3</v>
      </c>
      <c r="CO208">
        <f>CO$2*EXP(- CO$1 * ($B208*_c+'Input spectra'!$Q207))</f>
        <v>1.3180678555023977E-3</v>
      </c>
      <c r="CP208">
        <f>CP$2*EXP(- CP$1 * ($B208*_c+'Input spectra'!$Q207))</f>
        <v>1.2816717990909066E-3</v>
      </c>
      <c r="CQ208">
        <f>CQ$2*EXP(- CQ$1 * ($B208*_c+'Input spectra'!$Q207))</f>
        <v>8.254305068431415E-4</v>
      </c>
      <c r="CR208">
        <f>CR$2*EXP(- CR$1 * ($B208*_c+'Input spectra'!$Q207))</f>
        <v>5.3628786689502504E-4</v>
      </c>
      <c r="CS208">
        <f>CS$2*EXP(- CS$1 * ($B208*_c+'Input spectra'!$Q207))</f>
        <v>3.7150935986987442E-4</v>
      </c>
      <c r="CT208">
        <f>CT$2*EXP(- CT$1 * ($B208*_c+'Input spectra'!$Q207))</f>
        <v>2.5851990587499635E-4</v>
      </c>
      <c r="CU208">
        <f>CU$2*EXP(- CU$1 * ($B208*_c+'Input spectra'!$Q207))</f>
        <v>1.7657110911932036E-4</v>
      </c>
      <c r="CV208">
        <f>CV$2*EXP(- CV$1 * ($B208*_c+'Input spectra'!$Q207))</f>
        <v>1.1610324392456144E-4</v>
      </c>
      <c r="CW208">
        <f>CW$2*EXP(- CW$1 * ($B208*_c+'Input spectra'!$Q207))</f>
        <v>7.1722750922930515E-5</v>
      </c>
      <c r="CX208">
        <f>CX$2*EXP(- CX$1 * ($B208*_c+'Input spectra'!$Q207))</f>
        <v>4.0006950303714697E-5</v>
      </c>
      <c r="CY208">
        <f>CY$2*EXP(- CY$1 * ($B208*_c+'Input spectra'!$Q207))</f>
        <v>1.860826152703053E-5</v>
      </c>
      <c r="CZ208">
        <f>CZ$2*EXP(- CZ$1 * ($B208*_c+'Input spectra'!$Q207))</f>
        <v>5.8247252770578655E-6</v>
      </c>
      <c r="DA208">
        <f>DA$2*EXP(- DA$1 * ($B208*_c+'Input spectra'!$Q207))</f>
        <v>3.7010269939540039E-7</v>
      </c>
      <c r="DB208">
        <f>DB$2*EXP(- DB$1 * ($B208*_c+'Input spectra'!$Q207))</f>
        <v>0</v>
      </c>
      <c r="DC208">
        <f>DC$2*EXP(- DC$1 * ($B208*_c+'Input spectra'!$Q207))</f>
        <v>0</v>
      </c>
      <c r="DD208">
        <f>DD$2*EXP(- DD$1 * ($B208*_c+'Input spectra'!$Q207))</f>
        <v>0</v>
      </c>
      <c r="DE208">
        <f>DE$2*EXP(- DE$1 * ($B208*_c+'Input spectra'!$Q207))</f>
        <v>0</v>
      </c>
      <c r="DF208">
        <f>DF$2*EXP(- DF$1 * ($B208*_c+'Input spectra'!$Q207))</f>
        <v>0</v>
      </c>
      <c r="DG208">
        <f>DG$2*EXP(- DG$1 * ($B208*_c+'Input spectra'!$Q207))</f>
        <v>0</v>
      </c>
      <c r="DH208">
        <f>DH$2*EXP(- DH$1 * ($B208*_c+'Input spectra'!$Q207))</f>
        <v>0</v>
      </c>
      <c r="DI208">
        <f>DI$2*EXP(- DI$1 * ($B208*_c+'Input spectra'!$Q207))</f>
        <v>0</v>
      </c>
      <c r="DJ208">
        <f>DJ$2*EXP(- DJ$1 * ($B208*_c+'Input spectra'!$Q207))</f>
        <v>0</v>
      </c>
      <c r="DK208">
        <f>DK$2*EXP(- DK$1 * ($B208*_c+'Input spectra'!$Q207))</f>
        <v>0</v>
      </c>
      <c r="DL208">
        <f>DL$2*EXP(- DL$1 * ($B208*_c+'Input spectra'!$Q207))</f>
        <v>0</v>
      </c>
      <c r="DM208">
        <f>DM$2*EXP(- DM$1 * ($B208*_c+'Input spectra'!$Q207))</f>
        <v>0</v>
      </c>
      <c r="DN208">
        <f>DN$2*EXP(- DN$1 * ($B208*_c+'Input spectra'!$Q207))</f>
        <v>0</v>
      </c>
      <c r="DO208">
        <f>DO$2*EXP(- DO$1 * ($B208*_c+'Input spectra'!$Q207))</f>
        <v>0</v>
      </c>
      <c r="DP208">
        <f>DP$2*EXP(- DP$1 * ($B208*_c+'Input spectra'!$Q207))</f>
        <v>0</v>
      </c>
      <c r="DQ208">
        <f>DQ$2*EXP(- DQ$1 * ($B208*_c+'Input spectra'!$Q207))</f>
        <v>0</v>
      </c>
      <c r="DR208">
        <f>DR$2*EXP(- DR$1 * ($B208*_c+'Input spectra'!$Q207))</f>
        <v>0</v>
      </c>
      <c r="DS208">
        <f>DS$2*EXP(- DS$1 * ($B208*_c+'Input spectra'!$Q207))</f>
        <v>0</v>
      </c>
      <c r="DT208">
        <f>DT$2*EXP(- DT$1 * ($B208*_c+'Input spectra'!$Q207))</f>
        <v>0</v>
      </c>
      <c r="DU208">
        <f>DU$2*EXP(- DU$1 * ($B208*_c+'Input spectra'!$Q207))</f>
        <v>0</v>
      </c>
      <c r="DV208">
        <f>DV$2*EXP(- DV$1 * ($B208*_c+'Input spectra'!$Q207))</f>
        <v>0</v>
      </c>
      <c r="DW208">
        <f>DW$2*EXP(- DW$1 * ($B208*_c+'Input spectra'!$Q207))</f>
        <v>0</v>
      </c>
      <c r="DX208">
        <f>DX$2*EXP(- DX$1 * ($B208*_c+'Input spectra'!$Q207))</f>
        <v>0</v>
      </c>
      <c r="DY208">
        <f>DY$2*EXP(- DY$1 * ($B208*_c+'Input spectra'!$Q207))</f>
        <v>0</v>
      </c>
      <c r="DZ208">
        <f>DZ$2*EXP(- DZ$1 * ($B208*_c+'Input spectra'!$Q207))</f>
        <v>0</v>
      </c>
      <c r="EA208">
        <f>EA$2*EXP(- EA$1 * ($B208*_c+'Input spectra'!$Q207))</f>
        <v>0</v>
      </c>
      <c r="EB208">
        <f>EB$2*EXP(- EB$1 * ($B208*_c+'Input spectra'!$Q207))</f>
        <v>0</v>
      </c>
      <c r="EC208">
        <f>EC$2*EXP(- EC$1 * ($B208*_c+'Input spectra'!$Q207))</f>
        <v>0</v>
      </c>
      <c r="ED208">
        <f>ED$2*EXP(- ED$1 * ($B208*_c+'Input spectra'!$Q207))</f>
        <v>0</v>
      </c>
      <c r="EE208">
        <f>EE$2*EXP(- EE$1 * ($B208*_c+'Input spectra'!$Q207))</f>
        <v>0</v>
      </c>
      <c r="EF208">
        <f>EF$2*EXP(- EF$1 * ($B208*_c+'Input spectra'!$Q207))</f>
        <v>0</v>
      </c>
      <c r="EG208">
        <f>EG$2*EXP(- EG$1 * ($B208*_c+'Input spectra'!$Q207))</f>
        <v>0</v>
      </c>
      <c r="EH208">
        <f>EH$2*EXP(- EH$1 * ($B208*_c+'Input spectra'!$Q207))</f>
        <v>0</v>
      </c>
      <c r="EI208">
        <f>EI$2*EXP(- EI$1 * ($B208*_c+'Input spectra'!$Q207))</f>
        <v>0</v>
      </c>
      <c r="EJ208">
        <f>EJ$2*EXP(- EJ$1 * ($B208*_c+'Input spectra'!$Q207))</f>
        <v>0</v>
      </c>
      <c r="EK208">
        <f>EK$2*EXP(- EK$1 * ($B208*_c+'Input spectra'!$Q207))</f>
        <v>0</v>
      </c>
      <c r="EL208">
        <f>EL$2*EXP(- EL$1 * ($B208*_c+'Input spectra'!$Q207))</f>
        <v>0</v>
      </c>
      <c r="EM208">
        <f>EM$2*EXP(- EM$1 * ($B208*_c+'Input spectra'!$Q207))</f>
        <v>0</v>
      </c>
      <c r="EN208">
        <f>EN$2*EXP(- EN$1 * ($B208*_c+'Input spectra'!$Q207))</f>
        <v>0</v>
      </c>
      <c r="EO208">
        <f>EO$2*EXP(- EO$1 * ($B208*_c+'Input spectra'!$Q207))</f>
        <v>0</v>
      </c>
      <c r="EP208">
        <f>EP$2*EXP(- EP$1 * ($B208*_c+'Input spectra'!$Q207))</f>
        <v>0</v>
      </c>
      <c r="EQ208">
        <f>EQ$2*EXP(- EQ$1 * ($B208*_c+'Input spectra'!$Q207))</f>
        <v>0</v>
      </c>
      <c r="ER208">
        <f>ER$2*EXP(- ER$1 * ($B208*_c+'Input spectra'!$Q207))</f>
        <v>0</v>
      </c>
      <c r="ES208">
        <f>ES$2*EXP(- ES$1 * ($B208*_c+'Input spectra'!$Q207))</f>
        <v>0</v>
      </c>
      <c r="ET208">
        <f>ET$2*EXP(- ET$1 * ($B208*_c+'Input spectra'!$Q207))</f>
        <v>0</v>
      </c>
      <c r="EU208">
        <f>EU$2*EXP(- EU$1 * ($B208*_c+'Input spectra'!$Q207))</f>
        <v>0</v>
      </c>
      <c r="EV208">
        <f>EV$2*EXP(- EV$1 * ($B208*_c+'Input spectra'!$Q207))</f>
        <v>0</v>
      </c>
      <c r="EW208">
        <f>EW$2*EXP(- EW$1 * ($B208*_c+'Input spectra'!$Q207))</f>
        <v>0</v>
      </c>
      <c r="EY208">
        <f t="shared" si="3"/>
        <v>0.88853439063381601</v>
      </c>
      <c r="FB208">
        <f>(1-EXP(-(B208*_c+'Input spectra'!$Q207)*_t))/2</f>
        <v>1.0250453819420358E-2</v>
      </c>
      <c r="FC208">
        <f>LN(1-FB208)/(-(B208*_c+'Input spectra'!$Q207))</f>
        <v>0.24870540012986711</v>
      </c>
    </row>
    <row r="209" spans="1:159" x14ac:dyDescent="0.25">
      <c r="A209">
        <v>1310</v>
      </c>
      <c r="B209">
        <f>'Input spectra'!B208</f>
        <v>0</v>
      </c>
      <c r="C209">
        <f>C$2*EXP(- C$1 * ($B209*_c+'Input spectra'!$Q208))</f>
        <v>2.0653927966864227E-2</v>
      </c>
      <c r="D209">
        <f>D$2*EXP(- D$1 * ($B209*_c+'Input spectra'!$Q208))</f>
        <v>2.0418855658312921E-2</v>
      </c>
      <c r="E209">
        <f>E$2*EXP(- E$1 * ($B209*_c+'Input spectra'!$Q208))</f>
        <v>2.0185372453708699E-2</v>
      </c>
      <c r="F209">
        <f>F$2*EXP(- F$1 * ($B209*_c+'Input spectra'!$Q208))</f>
        <v>1.9953469237901891E-2</v>
      </c>
      <c r="G209">
        <f>G$2*EXP(- G$1 * ($B209*_c+'Input spectra'!$Q208))</f>
        <v>1.9723136943923626E-2</v>
      </c>
      <c r="H209">
        <f>H$2*EXP(- H$1 * ($B209*_c+'Input spectra'!$Q208))</f>
        <v>1.9494366552743388E-2</v>
      </c>
      <c r="I209">
        <f>I$2*EXP(- I$1 * ($B209*_c+'Input spectra'!$Q208))</f>
        <v>1.9267149093027697E-2</v>
      </c>
      <c r="J209">
        <f>J$2*EXP(- J$1 * ($B209*_c+'Input spectra'!$Q208))</f>
        <v>1.9041475640899988E-2</v>
      </c>
      <c r="K209">
        <f>K$2*EXP(- K$1 * ($B209*_c+'Input spectra'!$Q208))</f>
        <v>1.8817337319701678E-2</v>
      </c>
      <c r="L209">
        <f>L$2*EXP(- L$1 * ($B209*_c+'Input spectra'!$Q208))</f>
        <v>1.859472529975436E-2</v>
      </c>
      <c r="M209">
        <f>M$2*EXP(- M$1 * ($B209*_c+'Input spectra'!$Q208))</f>
        <v>1.8373630798123194E-2</v>
      </c>
      <c r="N209">
        <f>N$2*EXP(- N$1 * ($B209*_c+'Input spectra'!$Q208))</f>
        <v>1.815404507838142E-2</v>
      </c>
      <c r="O209">
        <f>O$2*EXP(- O$1 * ($B209*_c+'Input spectra'!$Q208))</f>
        <v>1.7935959450376036E-2</v>
      </c>
      <c r="P209">
        <f>P$2*EXP(- P$1 * ($B209*_c+'Input spectra'!$Q208))</f>
        <v>1.7719365269994618E-2</v>
      </c>
      <c r="Q209">
        <f>Q$2*EXP(- Q$1 * ($B209*_c+'Input spectra'!$Q208))</f>
        <v>1.7504253938933258E-2</v>
      </c>
      <c r="R209">
        <f>R$2*EXP(- R$1 * ($B209*_c+'Input spectra'!$Q208))</f>
        <v>1.7290616904465671E-2</v>
      </c>
      <c r="S209">
        <f>S$2*EXP(- S$1 * ($B209*_c+'Input spectra'!$Q208))</f>
        <v>1.7078445659213383E-2</v>
      </c>
      <c r="T209">
        <f>T$2*EXP(- T$1 * ($B209*_c+'Input spectra'!$Q208))</f>
        <v>1.6867731740917068E-2</v>
      </c>
      <c r="U209">
        <f>U$2*EXP(- U$1 * ($B209*_c+'Input spectra'!$Q208))</f>
        <v>1.6658466732208995E-2</v>
      </c>
      <c r="V209">
        <f>V$2*EXP(- V$1 * ($B209*_c+'Input spectra'!$Q208))</f>
        <v>1.6450642260386596E-2</v>
      </c>
      <c r="W209">
        <f>W$2*EXP(- W$1 * ($B209*_c+'Input spectra'!$Q208))</f>
        <v>1.6244249997187092E-2</v>
      </c>
      <c r="X209">
        <f>X$2*EXP(- X$1 * ($B209*_c+'Input spectra'!$Q208))</f>
        <v>1.603928165856329E-2</v>
      </c>
      <c r="Y209">
        <f>Y$2*EXP(- Y$1 * ($B209*_c+'Input spectra'!$Q208))</f>
        <v>1.5835729004460414E-2</v>
      </c>
      <c r="Z209">
        <f>Z$2*EXP(- Z$1 * ($B209*_c+'Input spectra'!$Q208))</f>
        <v>1.5633583838594058E-2</v>
      </c>
      <c r="AA209">
        <f>AA$2*EXP(- AA$1 * ($B209*_c+'Input spectra'!$Q208))</f>
        <v>1.5432838008229194E-2</v>
      </c>
      <c r="AB209">
        <f>AB$2*EXP(- AB$1 * ($B209*_c+'Input spectra'!$Q208))</f>
        <v>1.523348340396031E-2</v>
      </c>
      <c r="AC209">
        <f>AC$2*EXP(- AC$1 * ($B209*_c+'Input spectra'!$Q208))</f>
        <v>1.5035511959492553E-2</v>
      </c>
      <c r="AD209">
        <f>AD$2*EXP(- AD$1 * ($B209*_c+'Input spectra'!$Q208))</f>
        <v>1.4838915651423997E-2</v>
      </c>
      <c r="AE209">
        <f>AE$2*EXP(- AE$1 * ($B209*_c+'Input spectra'!$Q208))</f>
        <v>1.464368649902895E-2</v>
      </c>
      <c r="AF209">
        <f>AF$2*EXP(- AF$1 * ($B209*_c+'Input spectra'!$Q208))</f>
        <v>1.444981656404231E-2</v>
      </c>
      <c r="AG209">
        <f>AG$2*EXP(- AG$1 * ($B209*_c+'Input spectra'!$Q208))</f>
        <v>1.4257297950445004E-2</v>
      </c>
      <c r="AH209">
        <f>AH$2*EXP(- AH$1 * ($B209*_c+'Input spectra'!$Q208))</f>
        <v>1.4066122804250443E-2</v>
      </c>
      <c r="AI209">
        <f>AI$2*EXP(- AI$1 * ($B209*_c+'Input spectra'!$Q208))</f>
        <v>1.3876283313292043E-2</v>
      </c>
      <c r="AJ209">
        <f>AJ$2*EXP(- AJ$1 * ($B209*_c+'Input spectra'!$Q208))</f>
        <v>1.3687771707011763E-2</v>
      </c>
      <c r="AK209">
        <f>AK$2*EXP(- AK$1 * ($B209*_c+'Input spectra'!$Q208))</f>
        <v>1.3500580256249705E-2</v>
      </c>
      <c r="AL209">
        <f>AL$2*EXP(- AL$1 * ($B209*_c+'Input spectra'!$Q208))</f>
        <v>1.3314701273034715E-2</v>
      </c>
      <c r="AM209">
        <f>AM$2*EXP(- AM$1 * ($B209*_c+'Input spectra'!$Q208))</f>
        <v>1.3130127110376021E-2</v>
      </c>
      <c r="AN209">
        <f>AN$2*EXP(- AN$1 * ($B209*_c+'Input spectra'!$Q208))</f>
        <v>1.2946850162055884E-2</v>
      </c>
      <c r="AO209">
        <f>AO$2*EXP(- AO$1 * ($B209*_c+'Input spectra'!$Q208))</f>
        <v>1.2764862862423277E-2</v>
      </c>
      <c r="AP209">
        <f>AP$2*EXP(- AP$1 * ($B209*_c+'Input spectra'!$Q208))</f>
        <v>1.2584157686188533E-2</v>
      </c>
      <c r="AQ209">
        <f>AQ$2*EXP(- AQ$1 * ($B209*_c+'Input spectra'!$Q208))</f>
        <v>1.2404727148219061E-2</v>
      </c>
      <c r="AR209">
        <f>AR$2*EXP(- AR$1 * ($B209*_c+'Input spectra'!$Q208))</f>
        <v>1.2226563803336008E-2</v>
      </c>
      <c r="AS209">
        <f>AS$2*EXP(- AS$1 * ($B209*_c+'Input spectra'!$Q208))</f>
        <v>1.2049660246111911E-2</v>
      </c>
      <c r="AT209">
        <f>AT$2*EXP(- AT$1 * ($B209*_c+'Input spectra'!$Q208))</f>
        <v>1.1874009110669404E-2</v>
      </c>
      <c r="AU209">
        <f>AU$2*EXP(- AU$1 * ($B209*_c+'Input spectra'!$Q208))</f>
        <v>1.1699603070480834E-2</v>
      </c>
      <c r="AV209">
        <f>AV$2*EXP(- AV$1 * ($B209*_c+'Input spectra'!$Q208))</f>
        <v>1.1526434838168897E-2</v>
      </c>
      <c r="AW209">
        <f>AW$2*EXP(- AW$1 * ($B209*_c+'Input spectra'!$Q208))</f>
        <v>1.0249666313656473E-2</v>
      </c>
      <c r="AX209">
        <f>AX$2*EXP(- AX$1 * ($B209*_c+'Input spectra'!$Q208))</f>
        <v>8.7610193760874998E-3</v>
      </c>
      <c r="AY209">
        <f>AY$2*EXP(- AY$1 * ($B209*_c+'Input spectra'!$Q208))</f>
        <v>7.8892298634024704E-3</v>
      </c>
      <c r="AZ209">
        <f>AZ$2*EXP(- AZ$1 * ($B209*_c+'Input spectra'!$Q208))</f>
        <v>7.2291355244628397E-3</v>
      </c>
      <c r="BA209">
        <f>BA$2*EXP(- BA$1 * ($B209*_c+'Input spectra'!$Q208))</f>
        <v>6.6898927662063477E-3</v>
      </c>
      <c r="BB209">
        <f>BB$2*EXP(- BB$1 * ($B209*_c+'Input spectra'!$Q208))</f>
        <v>6.232143224455043E-3</v>
      </c>
      <c r="BC209">
        <f>BC$2*EXP(- BC$1 * ($B209*_c+'Input spectra'!$Q208))</f>
        <v>5.8343308104946302E-3</v>
      </c>
      <c r="BD209">
        <f>BD$2*EXP(- BD$1 * ($B209*_c+'Input spectra'!$Q208))</f>
        <v>5.4830232633461731E-3</v>
      </c>
      <c r="BE209">
        <f>BE$2*EXP(- BE$1 * ($B209*_c+'Input spectra'!$Q208))</f>
        <v>5.169129417948966E-3</v>
      </c>
      <c r="BF209">
        <f>BF$2*EXP(- BF$1 * ($B209*_c+'Input spectra'!$Q208))</f>
        <v>4.8861317750128943E-3</v>
      </c>
      <c r="BG209">
        <f>BG$2*EXP(- BG$1 * ($B209*_c+'Input spectra'!$Q208))</f>
        <v>4.6291559313702615E-3</v>
      </c>
      <c r="BH209">
        <f>BH$2*EXP(- BH$1 * ($B209*_c+'Input spectra'!$Q208))</f>
        <v>4.3944364304331516E-3</v>
      </c>
      <c r="BI209">
        <f>BI$2*EXP(- BI$1 * ($B209*_c+'Input spectra'!$Q208))</f>
        <v>4.1789893483572364E-3</v>
      </c>
      <c r="BJ209">
        <f>BJ$2*EXP(- BJ$1 * ($B209*_c+'Input spectra'!$Q208))</f>
        <v>3.980400944396504E-3</v>
      </c>
      <c r="BK209">
        <f>BK$2*EXP(- BK$1 * ($B209*_c+'Input spectra'!$Q208))</f>
        <v>3.7966853999150132E-3</v>
      </c>
      <c r="BL209">
        <f>BL$2*EXP(- BL$1 * ($B209*_c+'Input spectra'!$Q208))</f>
        <v>3.6261856929395682E-3</v>
      </c>
      <c r="BM209">
        <f>BM$2*EXP(- BM$1 * ($B209*_c+'Input spectra'!$Q208))</f>
        <v>3.4675024944468475E-3</v>
      </c>
      <c r="BN209">
        <f>BN$2*EXP(- BN$1 * ($B209*_c+'Input spectra'!$Q208))</f>
        <v>3.3194418889979024E-3</v>
      </c>
      <c r="BO209">
        <f>BO$2*EXP(- BO$1 * ($B209*_c+'Input spectra'!$Q208))</f>
        <v>3.1809761097061186E-3</v>
      </c>
      <c r="BP209">
        <f>BP$2*EXP(- BP$1 * ($B209*_c+'Input spectra'!$Q208))</f>
        <v>3.0512134974793703E-3</v>
      </c>
      <c r="BQ209">
        <f>BQ$2*EXP(- BQ$1 * ($B209*_c+'Input spectra'!$Q208))</f>
        <v>2.9293751420719381E-3</v>
      </c>
      <c r="BR209">
        <f>BR$2*EXP(- BR$1 * ($B209*_c+'Input spectra'!$Q208))</f>
        <v>2.8147764570178148E-3</v>
      </c>
      <c r="BS209">
        <f>BS$2*EXP(- BS$1 * ($B209*_c+'Input spectra'!$Q208))</f>
        <v>2.7068124603603231E-3</v>
      </c>
      <c r="BT209">
        <f>BT$2*EXP(- BT$1 * ($B209*_c+'Input spectra'!$Q208))</f>
        <v>2.6049458814575458E-3</v>
      </c>
      <c r="BU209">
        <f>BU$2*EXP(- BU$1 * ($B209*_c+'Input spectra'!$Q208))</f>
        <v>2.5086974526461274E-3</v>
      </c>
      <c r="BV209">
        <f>BV$2*EXP(- BV$1 * ($B209*_c+'Input spectra'!$Q208))</f>
        <v>2.4176379110085293E-3</v>
      </c>
      <c r="BW209">
        <f>BW$2*EXP(- BW$1 * ($B209*_c+'Input spectra'!$Q208))</f>
        <v>2.3313813537117569E-3</v>
      </c>
      <c r="BX209">
        <f>BX$2*EXP(- BX$1 * ($B209*_c+'Input spectra'!$Q208))</f>
        <v>2.2495796756870899E-3</v>
      </c>
      <c r="BY209">
        <f>BY$2*EXP(- BY$1 * ($B209*_c+'Input spectra'!$Q208))</f>
        <v>2.1719178808632814E-3</v>
      </c>
      <c r="BZ209">
        <f>BZ$2*EXP(- BZ$1 * ($B209*_c+'Input spectra'!$Q208))</f>
        <v>2.0981101044840584E-3</v>
      </c>
      <c r="CA209">
        <f>CA$2*EXP(- CA$1 * ($B209*_c+'Input spectra'!$Q208))</f>
        <v>2.0278962188186984E-3</v>
      </c>
      <c r="CB209">
        <f>CB$2*EXP(- CB$1 * ($B209*_c+'Input spectra'!$Q208))</f>
        <v>1.961038920981898E-3</v>
      </c>
      <c r="CC209">
        <f>CC$2*EXP(- CC$1 * ($B209*_c+'Input spectra'!$Q208))</f>
        <v>1.8973212218397278E-3</v>
      </c>
      <c r="CD209">
        <f>CD$2*EXP(- CD$1 * ($B209*_c+'Input spectra'!$Q208))</f>
        <v>1.8365442706734102E-3</v>
      </c>
      <c r="CE209">
        <f>CE$2*EXP(- CE$1 * ($B209*_c+'Input spectra'!$Q208))</f>
        <v>1.7785254625399163E-3</v>
      </c>
      <c r="CF209">
        <f>CF$2*EXP(- CF$1 * ($B209*_c+'Input spectra'!$Q208))</f>
        <v>1.7230967849369287E-3</v>
      </c>
      <c r="CG209">
        <f>CG$2*EXP(- CG$1 * ($B209*_c+'Input spectra'!$Q208))</f>
        <v>1.6701033680596069E-3</v>
      </c>
      <c r="CH209">
        <f>CH$2*EXP(- CH$1 * ($B209*_c+'Input spectra'!$Q208))</f>
        <v>1.6194022090814033E-3</v>
      </c>
      <c r="CI209">
        <f>CI$2*EXP(- CI$1 * ($B209*_c+'Input spectra'!$Q208))</f>
        <v>1.5708610458415716E-3</v>
      </c>
      <c r="CJ209">
        <f>CJ$2*EXP(- CJ$1 * ($B209*_c+'Input spectra'!$Q208))</f>
        <v>1.5243573593356735E-3</v>
      </c>
      <c r="CK209">
        <f>CK$2*EXP(- CK$1 * ($B209*_c+'Input spectra'!$Q208))</f>
        <v>1.4797774876794071E-3</v>
      </c>
      <c r="CL209">
        <f>CL$2*EXP(- CL$1 * ($B209*_c+'Input spectra'!$Q208))</f>
        <v>1.4370158369018948E-3</v>
      </c>
      <c r="CM209">
        <f>CM$2*EXP(- CM$1 * ($B209*_c+'Input spectra'!$Q208))</f>
        <v>1.3959741761397464E-3</v>
      </c>
      <c r="CN209">
        <f>CN$2*EXP(- CN$1 * ($B209*_c+'Input spectra'!$Q208))</f>
        <v>1.3565610066395048E-3</v>
      </c>
      <c r="CO209">
        <f>CO$2*EXP(- CO$1 * ($B209*_c+'Input spectra'!$Q208))</f>
        <v>1.3186909955055976E-3</v>
      </c>
      <c r="CP209">
        <f>CP$2*EXP(- CP$1 * ($B209*_c+'Input spectra'!$Q208))</f>
        <v>1.2822844664107508E-3</v>
      </c>
      <c r="CQ209">
        <f>CQ$2*EXP(- CQ$1 * ($B209*_c+'Input spectra'!$Q208))</f>
        <v>8.2582941781185308E-4</v>
      </c>
      <c r="CR209">
        <f>CR$2*EXP(- CR$1 * ($B209*_c+'Input spectra'!$Q208))</f>
        <v>5.3654985989962697E-4</v>
      </c>
      <c r="CS209">
        <f>CS$2*EXP(- CS$1 * ($B209*_c+'Input spectra'!$Q208))</f>
        <v>3.7169280556700402E-4</v>
      </c>
      <c r="CT209">
        <f>CT$2*EXP(- CT$1 * ($B209*_c+'Input spectra'!$Q208))</f>
        <v>2.5864891744216591E-4</v>
      </c>
      <c r="CU209">
        <f>CU$2*EXP(- CU$1 * ($B209*_c+'Input spectra'!$Q208))</f>
        <v>1.7666015279414578E-4</v>
      </c>
      <c r="CV209">
        <f>CV$2*EXP(- CV$1 * ($B209*_c+'Input spectra'!$Q208))</f>
        <v>1.1616240409626463E-4</v>
      </c>
      <c r="CW209">
        <f>CW$2*EXP(- CW$1 * ($B209*_c+'Input spectra'!$Q208))</f>
        <v>7.1759673966450928E-5</v>
      </c>
      <c r="CX209">
        <f>CX$2*EXP(- CX$1 * ($B209*_c+'Input spectra'!$Q208))</f>
        <v>4.0027756191880192E-5</v>
      </c>
      <c r="CY209">
        <f>CY$2*EXP(- CY$1 * ($B209*_c+'Input spectra'!$Q208))</f>
        <v>1.8618036657441795E-5</v>
      </c>
      <c r="CZ209">
        <f>CZ$2*EXP(- CZ$1 * ($B209*_c+'Input spectra'!$Q208))</f>
        <v>5.8278156772341618E-6</v>
      </c>
      <c r="DA209">
        <f>DA$2*EXP(- DA$1 * ($B209*_c+'Input spectra'!$Q208))</f>
        <v>3.7030100795696732E-7</v>
      </c>
      <c r="DB209">
        <f>DB$2*EXP(- DB$1 * ($B209*_c+'Input spectra'!$Q208))</f>
        <v>0</v>
      </c>
      <c r="DC209">
        <f>DC$2*EXP(- DC$1 * ($B209*_c+'Input spectra'!$Q208))</f>
        <v>0</v>
      </c>
      <c r="DD209">
        <f>DD$2*EXP(- DD$1 * ($B209*_c+'Input spectra'!$Q208))</f>
        <v>0</v>
      </c>
      <c r="DE209">
        <f>DE$2*EXP(- DE$1 * ($B209*_c+'Input spectra'!$Q208))</f>
        <v>0</v>
      </c>
      <c r="DF209">
        <f>DF$2*EXP(- DF$1 * ($B209*_c+'Input spectra'!$Q208))</f>
        <v>0</v>
      </c>
      <c r="DG209">
        <f>DG$2*EXP(- DG$1 * ($B209*_c+'Input spectra'!$Q208))</f>
        <v>0</v>
      </c>
      <c r="DH209">
        <f>DH$2*EXP(- DH$1 * ($B209*_c+'Input spectra'!$Q208))</f>
        <v>0</v>
      </c>
      <c r="DI209">
        <f>DI$2*EXP(- DI$1 * ($B209*_c+'Input spectra'!$Q208))</f>
        <v>0</v>
      </c>
      <c r="DJ209">
        <f>DJ$2*EXP(- DJ$1 * ($B209*_c+'Input spectra'!$Q208))</f>
        <v>0</v>
      </c>
      <c r="DK209">
        <f>DK$2*EXP(- DK$1 * ($B209*_c+'Input spectra'!$Q208))</f>
        <v>0</v>
      </c>
      <c r="DL209">
        <f>DL$2*EXP(- DL$1 * ($B209*_c+'Input spectra'!$Q208))</f>
        <v>0</v>
      </c>
      <c r="DM209">
        <f>DM$2*EXP(- DM$1 * ($B209*_c+'Input spectra'!$Q208))</f>
        <v>0</v>
      </c>
      <c r="DN209">
        <f>DN$2*EXP(- DN$1 * ($B209*_c+'Input spectra'!$Q208))</f>
        <v>0</v>
      </c>
      <c r="DO209">
        <f>DO$2*EXP(- DO$1 * ($B209*_c+'Input spectra'!$Q208))</f>
        <v>0</v>
      </c>
      <c r="DP209">
        <f>DP$2*EXP(- DP$1 * ($B209*_c+'Input spectra'!$Q208))</f>
        <v>0</v>
      </c>
      <c r="DQ209">
        <f>DQ$2*EXP(- DQ$1 * ($B209*_c+'Input spectra'!$Q208))</f>
        <v>0</v>
      </c>
      <c r="DR209">
        <f>DR$2*EXP(- DR$1 * ($B209*_c+'Input spectra'!$Q208))</f>
        <v>0</v>
      </c>
      <c r="DS209">
        <f>DS$2*EXP(- DS$1 * ($B209*_c+'Input spectra'!$Q208))</f>
        <v>0</v>
      </c>
      <c r="DT209">
        <f>DT$2*EXP(- DT$1 * ($B209*_c+'Input spectra'!$Q208))</f>
        <v>0</v>
      </c>
      <c r="DU209">
        <f>DU$2*EXP(- DU$1 * ($B209*_c+'Input spectra'!$Q208))</f>
        <v>0</v>
      </c>
      <c r="DV209">
        <f>DV$2*EXP(- DV$1 * ($B209*_c+'Input spectra'!$Q208))</f>
        <v>0</v>
      </c>
      <c r="DW209">
        <f>DW$2*EXP(- DW$1 * ($B209*_c+'Input spectra'!$Q208))</f>
        <v>0</v>
      </c>
      <c r="DX209">
        <f>DX$2*EXP(- DX$1 * ($B209*_c+'Input spectra'!$Q208))</f>
        <v>0</v>
      </c>
      <c r="DY209">
        <f>DY$2*EXP(- DY$1 * ($B209*_c+'Input spectra'!$Q208))</f>
        <v>0</v>
      </c>
      <c r="DZ209">
        <f>DZ$2*EXP(- DZ$1 * ($B209*_c+'Input spectra'!$Q208))</f>
        <v>0</v>
      </c>
      <c r="EA209">
        <f>EA$2*EXP(- EA$1 * ($B209*_c+'Input spectra'!$Q208))</f>
        <v>0</v>
      </c>
      <c r="EB209">
        <f>EB$2*EXP(- EB$1 * ($B209*_c+'Input spectra'!$Q208))</f>
        <v>0</v>
      </c>
      <c r="EC209">
        <f>EC$2*EXP(- EC$1 * ($B209*_c+'Input spectra'!$Q208))</f>
        <v>0</v>
      </c>
      <c r="ED209">
        <f>ED$2*EXP(- ED$1 * ($B209*_c+'Input spectra'!$Q208))</f>
        <v>0</v>
      </c>
      <c r="EE209">
        <f>EE$2*EXP(- EE$1 * ($B209*_c+'Input spectra'!$Q208))</f>
        <v>0</v>
      </c>
      <c r="EF209">
        <f>EF$2*EXP(- EF$1 * ($B209*_c+'Input spectra'!$Q208))</f>
        <v>0</v>
      </c>
      <c r="EG209">
        <f>EG$2*EXP(- EG$1 * ($B209*_c+'Input spectra'!$Q208))</f>
        <v>0</v>
      </c>
      <c r="EH209">
        <f>EH$2*EXP(- EH$1 * ($B209*_c+'Input spectra'!$Q208))</f>
        <v>0</v>
      </c>
      <c r="EI209">
        <f>EI$2*EXP(- EI$1 * ($B209*_c+'Input spectra'!$Q208))</f>
        <v>0</v>
      </c>
      <c r="EJ209">
        <f>EJ$2*EXP(- EJ$1 * ($B209*_c+'Input spectra'!$Q208))</f>
        <v>0</v>
      </c>
      <c r="EK209">
        <f>EK$2*EXP(- EK$1 * ($B209*_c+'Input spectra'!$Q208))</f>
        <v>0</v>
      </c>
      <c r="EL209">
        <f>EL$2*EXP(- EL$1 * ($B209*_c+'Input spectra'!$Q208))</f>
        <v>0</v>
      </c>
      <c r="EM209">
        <f>EM$2*EXP(- EM$1 * ($B209*_c+'Input spectra'!$Q208))</f>
        <v>0</v>
      </c>
      <c r="EN209">
        <f>EN$2*EXP(- EN$1 * ($B209*_c+'Input spectra'!$Q208))</f>
        <v>0</v>
      </c>
      <c r="EO209">
        <f>EO$2*EXP(- EO$1 * ($B209*_c+'Input spectra'!$Q208))</f>
        <v>0</v>
      </c>
      <c r="EP209">
        <f>EP$2*EXP(- EP$1 * ($B209*_c+'Input spectra'!$Q208))</f>
        <v>0</v>
      </c>
      <c r="EQ209">
        <f>EQ$2*EXP(- EQ$1 * ($B209*_c+'Input spectra'!$Q208))</f>
        <v>0</v>
      </c>
      <c r="ER209">
        <f>ER$2*EXP(- ER$1 * ($B209*_c+'Input spectra'!$Q208))</f>
        <v>0</v>
      </c>
      <c r="ES209">
        <f>ES$2*EXP(- ES$1 * ($B209*_c+'Input spectra'!$Q208))</f>
        <v>0</v>
      </c>
      <c r="ET209">
        <f>ET$2*EXP(- ET$1 * ($B209*_c+'Input spectra'!$Q208))</f>
        <v>0</v>
      </c>
      <c r="EU209">
        <f>EU$2*EXP(- EU$1 * ($B209*_c+'Input spectra'!$Q208))</f>
        <v>0</v>
      </c>
      <c r="EV209">
        <f>EV$2*EXP(- EV$1 * ($B209*_c+'Input spectra'!$Q208))</f>
        <v>0</v>
      </c>
      <c r="EW209">
        <f>EW$2*EXP(- EW$1 * ($B209*_c+'Input spectra'!$Q208))</f>
        <v>0</v>
      </c>
      <c r="EY209">
        <f t="shared" si="3"/>
        <v>0.88866334629205579</v>
      </c>
      <c r="FB209">
        <f>(1-EXP(-(B209*_c+'Input spectra'!$Q208)*_t))/2</f>
        <v>1.0237593479064833E-2</v>
      </c>
      <c r="FC209">
        <f>LN(1-FB209)/(-(B209*_c+'Input spectra'!$Q208))</f>
        <v>0.2487070412088096</v>
      </c>
    </row>
    <row r="210" spans="1:159" x14ac:dyDescent="0.25">
      <c r="A210">
        <v>1315</v>
      </c>
      <c r="B210">
        <f>'Input spectra'!B209</f>
        <v>0</v>
      </c>
      <c r="C210">
        <f>C$2*EXP(- C$1 * ($B210*_c+'Input spectra'!$Q209))</f>
        <v>2.0653927966864227E-2</v>
      </c>
      <c r="D210">
        <f>D$2*EXP(- D$1 * ($B210*_c+'Input spectra'!$Q209))</f>
        <v>2.0418962892991277E-2</v>
      </c>
      <c r="E210">
        <f>E$2*EXP(- E$1 * ($B210*_c+'Input spectra'!$Q209))</f>
        <v>2.0185584471232376E-2</v>
      </c>
      <c r="F210">
        <f>F$2*EXP(- F$1 * ($B210*_c+'Input spectra'!$Q209))</f>
        <v>1.9953783611311768E-2</v>
      </c>
      <c r="G210">
        <f>G$2*EXP(- G$1 * ($B210*_c+'Input spectra'!$Q209))</f>
        <v>1.9723551270944304E-2</v>
      </c>
      <c r="H210">
        <f>H$2*EXP(- H$1 * ($B210*_c+'Input spectra'!$Q209))</f>
        <v>1.9494878455594222E-2</v>
      </c>
      <c r="I210">
        <f>I$2*EXP(- I$1 * ($B210*_c+'Input spectra'!$Q209))</f>
        <v>1.9267756218235094E-2</v>
      </c>
      <c r="J210">
        <f>J$2*EXP(- J$1 * ($B210*_c+'Input spectra'!$Q209))</f>
        <v>1.9042175659110948E-2</v>
      </c>
      <c r="K210">
        <f>K$2*EXP(- K$1 * ($B210*_c+'Input spectra'!$Q209))</f>
        <v>1.8818127925498557E-2</v>
      </c>
      <c r="L210">
        <f>L$2*EXP(- L$1 * ($B210*_c+'Input spectra'!$Q209))</f>
        <v>1.8595604211470874E-2</v>
      </c>
      <c r="M210">
        <f>M$2*EXP(- M$1 * ($B210*_c+'Input spectra'!$Q209))</f>
        <v>1.8374595757661635E-2</v>
      </c>
      <c r="N210">
        <f>N$2*EXP(- N$1 * ($B210*_c+'Input spectra'!$Q209))</f>
        <v>1.8155093851031069E-2</v>
      </c>
      <c r="O210">
        <f>O$2*EXP(- O$1 * ($B210*_c+'Input spectra'!$Q209))</f>
        <v>1.793708982463281E-2</v>
      </c>
      <c r="P210">
        <f>P$2*EXP(- P$1 * ($B210*_c+'Input spectra'!$Q209))</f>
        <v>1.772057505738189E-2</v>
      </c>
      <c r="Q210">
        <f>Q$2*EXP(- Q$1 * ($B210*_c+'Input spectra'!$Q209))</f>
        <v>1.7505540973823872E-2</v>
      </c>
      <c r="R210">
        <f>R$2*EXP(- R$1 * ($B210*_c+'Input spectra'!$Q209))</f>
        <v>1.7291979043905142E-2</v>
      </c>
      <c r="S210">
        <f>S$2*EXP(- S$1 * ($B210*_c+'Input spectra'!$Q209))</f>
        <v>1.7079880782744278E-2</v>
      </c>
      <c r="T210">
        <f>T$2*EXP(- T$1 * ($B210*_c+'Input spectra'!$Q209))</f>
        <v>1.6869237750404539E-2</v>
      </c>
      <c r="U210">
        <f>U$2*EXP(- U$1 * ($B210*_c+'Input spectra'!$Q209))</f>
        <v>1.6660041551667497E-2</v>
      </c>
      <c r="V210">
        <f>V$2*EXP(- V$1 * ($B210*_c+'Input spectra'!$Q209))</f>
        <v>1.6452283835807723E-2</v>
      </c>
      <c r="W210">
        <f>W$2*EXP(- W$1 * ($B210*_c+'Input spectra'!$Q209))</f>
        <v>1.6245956296368613E-2</v>
      </c>
      <c r="X210">
        <f>X$2*EXP(- X$1 * ($B210*_c+'Input spectra'!$Q209))</f>
        <v>1.604105067093926E-2</v>
      </c>
      <c r="Y210">
        <f>Y$2*EXP(- Y$1 * ($B210*_c+'Input spectra'!$Q209))</f>
        <v>1.583755874093248E-2</v>
      </c>
      <c r="Z210">
        <f>Z$2*EXP(- Z$1 * ($B210*_c+'Input spectra'!$Q209))</f>
        <v>1.5635472331363833E-2</v>
      </c>
      <c r="AA210">
        <f>AA$2*EXP(- AA$1 * ($B210*_c+'Input spectra'!$Q209))</f>
        <v>1.5434783310631819E-2</v>
      </c>
      <c r="AB210">
        <f>AB$2*EXP(- AB$1 * ($B210*_c+'Input spectra'!$Q209))</f>
        <v>1.5235483590299059E-2</v>
      </c>
      <c r="AC210">
        <f>AC$2*EXP(- AC$1 * ($B210*_c+'Input spectra'!$Q209))</f>
        <v>1.5037565124874584E-2</v>
      </c>
      <c r="AD210">
        <f>AD$2*EXP(- AD$1 * ($B210*_c+'Input spectra'!$Q209))</f>
        <v>1.4841019911597197E-2</v>
      </c>
      <c r="AE210">
        <f>AE$2*EXP(- AE$1 * ($B210*_c+'Input spectra'!$Q209))</f>
        <v>1.4645839990219867E-2</v>
      </c>
      <c r="AF210">
        <f>AF$2*EXP(- AF$1 * ($B210*_c+'Input spectra'!$Q209))</f>
        <v>1.445201744279517E-2</v>
      </c>
      <c r="AG210">
        <f>AG$2*EXP(- AG$1 * ($B210*_c+'Input spectra'!$Q209))</f>
        <v>1.4259544393461804E-2</v>
      </c>
      <c r="AH210">
        <f>AH$2*EXP(- AH$1 * ($B210*_c+'Input spectra'!$Q209))</f>
        <v>1.4068413008232134E-2</v>
      </c>
      <c r="AI210">
        <f>AI$2*EXP(- AI$1 * ($B210*_c+'Input spectra'!$Q209))</f>
        <v>1.3878615494780758E-2</v>
      </c>
      <c r="AJ210">
        <f>AJ$2*EXP(- AJ$1 * ($B210*_c+'Input spectra'!$Q209))</f>
        <v>1.3690144102234115E-2</v>
      </c>
      <c r="AK210">
        <f>AK$2*EXP(- AK$1 * ($B210*_c+'Input spectra'!$Q209))</f>
        <v>1.3502991120961136E-2</v>
      </c>
      <c r="AL210">
        <f>AL$2*EXP(- AL$1 * ($B210*_c+'Input spectra'!$Q209))</f>
        <v>1.3317148882364897E-2</v>
      </c>
      <c r="AM210">
        <f>AM$2*EXP(- AM$1 * ($B210*_c+'Input spectra'!$Q209))</f>
        <v>1.3132609758675282E-2</v>
      </c>
      <c r="AN210">
        <f>AN$2*EXP(- AN$1 * ($B210*_c+'Input spectra'!$Q209))</f>
        <v>1.2949366162742688E-2</v>
      </c>
      <c r="AO210">
        <f>AO$2*EXP(- AO$1 * ($B210*_c+'Input spectra'!$Q209))</f>
        <v>1.2767410547832713E-2</v>
      </c>
      <c r="AP210">
        <f>AP$2*EXP(- AP$1 * ($B210*_c+'Input spectra'!$Q209))</f>
        <v>1.2586735407421843E-2</v>
      </c>
      <c r="AQ210">
        <f>AQ$2*EXP(- AQ$1 * ($B210*_c+'Input spectra'!$Q209))</f>
        <v>1.2407333274994169E-2</v>
      </c>
      <c r="AR210">
        <f>AR$2*EXP(- AR$1 * ($B210*_c+'Input spectra'!$Q209))</f>
        <v>1.2229196723839058E-2</v>
      </c>
      <c r="AS210">
        <f>AS$2*EXP(- AS$1 * ($B210*_c+'Input spectra'!$Q209))</f>
        <v>1.2052318366849821E-2</v>
      </c>
      <c r="AT210">
        <f>AT$2*EXP(- AT$1 * ($B210*_c+'Input spectra'!$Q209))</f>
        <v>1.1876690856323409E-2</v>
      </c>
      <c r="AU210">
        <f>AU$2*EXP(- AU$1 * ($B210*_c+'Input spectra'!$Q209))</f>
        <v>1.1702306883761003E-2</v>
      </c>
      <c r="AV210">
        <f>AV$2*EXP(- AV$1 * ($B210*_c+'Input spectra'!$Q209))</f>
        <v>1.1529159179669669E-2</v>
      </c>
      <c r="AW210">
        <f>AW$2*EXP(- AW$1 * ($B210*_c+'Input spectra'!$Q209))</f>
        <v>1.025214272469905E-2</v>
      </c>
      <c r="AX210">
        <f>AX$2*EXP(- AX$1 * ($B210*_c+'Input spectra'!$Q209))</f>
        <v>8.7631821384972133E-3</v>
      </c>
      <c r="AY210">
        <f>AY$2*EXP(- AY$1 * ($B210*_c+'Input spectra'!$Q209))</f>
        <v>7.8912188566177578E-3</v>
      </c>
      <c r="AZ210">
        <f>AZ$2*EXP(- AZ$1 * ($B210*_c+'Input spectra'!$Q209))</f>
        <v>7.2309960731591011E-3</v>
      </c>
      <c r="BA210">
        <f>BA$2*EXP(- BA$1 * ($B210*_c+'Input spectra'!$Q209))</f>
        <v>6.6916496737030404E-3</v>
      </c>
      <c r="BB210">
        <f>BB$2*EXP(- BB$1 * ($B210*_c+'Input spectra'!$Q209))</f>
        <v>6.233812655468754E-3</v>
      </c>
      <c r="BC210">
        <f>BC$2*EXP(- BC$1 * ($B210*_c+'Input spectra'!$Q209))</f>
        <v>5.8359243264270166E-3</v>
      </c>
      <c r="BD210">
        <f>BD$2*EXP(- BD$1 * ($B210*_c+'Input spectra'!$Q209))</f>
        <v>5.4845496308615679E-3</v>
      </c>
      <c r="BE210">
        <f>BE$2*EXP(- BE$1 * ($B210*_c+'Input spectra'!$Q209))</f>
        <v>5.1705955580160969E-3</v>
      </c>
      <c r="BF210">
        <f>BF$2*EXP(- BF$1 * ($B210*_c+'Input spectra'!$Q209))</f>
        <v>4.8875433153792031E-3</v>
      </c>
      <c r="BG210">
        <f>BG$2*EXP(- BG$1 * ($B210*_c+'Input spectra'!$Q209))</f>
        <v>4.6305175529163592E-3</v>
      </c>
      <c r="BH210">
        <f>BH$2*EXP(- BH$1 * ($B210*_c+'Input spectra'!$Q209))</f>
        <v>4.3957520967628314E-3</v>
      </c>
      <c r="BI210">
        <f>BI$2*EXP(- BI$1 * ($B210*_c+'Input spectra'!$Q209))</f>
        <v>4.1802624647687605E-3</v>
      </c>
      <c r="BJ210">
        <f>BJ$2*EXP(- BJ$1 * ($B210*_c+'Input spectra'!$Q209))</f>
        <v>3.9816344718838484E-3</v>
      </c>
      <c r="BK210">
        <f>BK$2*EXP(- BK$1 * ($B210*_c+'Input spectra'!$Q209))</f>
        <v>3.7978819393111496E-3</v>
      </c>
      <c r="BL210">
        <f>BL$2*EXP(- BL$1 * ($B210*_c+'Input spectra'!$Q209))</f>
        <v>3.6273475485388111E-3</v>
      </c>
      <c r="BM210">
        <f>BM$2*EXP(- BM$1 * ($B210*_c+'Input spectra'!$Q209))</f>
        <v>3.4686317231075372E-3</v>
      </c>
      <c r="BN210">
        <f>BN$2*EXP(- BN$1 * ($B210*_c+'Input spectra'!$Q209))</f>
        <v>3.3205403387135558E-3</v>
      </c>
      <c r="BO210">
        <f>BO$2*EXP(- BO$1 * ($B210*_c+'Input spectra'!$Q209))</f>
        <v>3.1820454503722504E-3</v>
      </c>
      <c r="BP210">
        <f>BP$2*EXP(- BP$1 * ($B210*_c+'Input spectra'!$Q209))</f>
        <v>3.0522552457677623E-3</v>
      </c>
      <c r="BQ210">
        <f>BQ$2*EXP(- BQ$1 * ($B210*_c+'Input spectra'!$Q209))</f>
        <v>2.9303906817819058E-3</v>
      </c>
      <c r="BR210">
        <f>BR$2*EXP(- BR$1 * ($B210*_c+'Input spectra'!$Q209))</f>
        <v>2.8157670559046067E-3</v>
      </c>
      <c r="BS210">
        <f>BS$2*EXP(- BS$1 * ($B210*_c+'Input spectra'!$Q209))</f>
        <v>2.7077792841835378E-3</v>
      </c>
      <c r="BT210">
        <f>BT$2*EXP(- BT$1 * ($B210*_c+'Input spectra'!$Q209))</f>
        <v>2.6058900058099151E-3</v>
      </c>
      <c r="BU210">
        <f>BU$2*EXP(- BU$1 * ($B210*_c+'Input spectra'!$Q209))</f>
        <v>2.5096198729911371E-3</v>
      </c>
      <c r="BV210">
        <f>BV$2*EXP(- BV$1 * ($B210*_c+'Input spectra'!$Q209))</f>
        <v>2.4185395512586571E-3</v>
      </c>
      <c r="BW210">
        <f>BW$2*EXP(- BW$1 * ($B210*_c+'Input spectra'!$Q209))</f>
        <v>2.332263073607144E-3</v>
      </c>
      <c r="BX210">
        <f>BX$2*EXP(- BX$1 * ($B210*_c+'Input spectra'!$Q209))</f>
        <v>2.2504422771802298E-3</v>
      </c>
      <c r="BY210">
        <f>BY$2*EXP(- BY$1 * ($B210*_c+'Input spectra'!$Q209))</f>
        <v>2.1727621136739678E-3</v>
      </c>
      <c r="BZ210">
        <f>BZ$2*EXP(- BZ$1 * ($B210*_c+'Input spectra'!$Q209))</f>
        <v>2.098936670956932E-3</v>
      </c>
      <c r="CA210">
        <f>CA$2*EXP(- CA$1 * ($B210*_c+'Input spectra'!$Q209))</f>
        <v>2.0287057781909258E-3</v>
      </c>
      <c r="CB210">
        <f>CB$2*EXP(- CB$1 * ($B210*_c+'Input spectra'!$Q209))</f>
        <v>1.961832093148983E-3</v>
      </c>
      <c r="CC210">
        <f>CC$2*EXP(- CC$1 * ($B210*_c+'Input spectra'!$Q209))</f>
        <v>1.898098590692005E-3</v>
      </c>
      <c r="CD210">
        <f>CD$2*EXP(- CD$1 * ($B210*_c+'Input spectra'!$Q209))</f>
        <v>1.8373063870633969E-3</v>
      </c>
      <c r="CE210">
        <f>CE$2*EXP(- CE$1 * ($B210*_c+'Input spectra'!$Q209))</f>
        <v>1.7792728469307568E-3</v>
      </c>
      <c r="CF210">
        <f>CF$2*EXP(- CF$1 * ($B210*_c+'Input spectra'!$Q209))</f>
        <v>1.723829929774095E-3</v>
      </c>
      <c r="CG210">
        <f>CG$2*EXP(- CG$1 * ($B210*_c+'Input spectra'!$Q209))</f>
        <v>1.6708227399014348E-3</v>
      </c>
      <c r="CH210">
        <f>CH$2*EXP(- CH$1 * ($B210*_c+'Input spectra'!$Q209))</f>
        <v>1.6201082505186428E-3</v>
      </c>
      <c r="CI210">
        <f>CI$2*EXP(- CI$1 * ($B210*_c+'Input spectra'!$Q209))</f>
        <v>1.5715541772316633E-3</v>
      </c>
      <c r="CJ210">
        <f>CJ$2*EXP(- CJ$1 * ($B210*_c+'Input spectra'!$Q209))</f>
        <v>1.5250379803737639E-3</v>
      </c>
      <c r="CK210">
        <f>CK$2*EXP(- CK$1 * ($B210*_c+'Input spectra'!$Q209))</f>
        <v>1.4804459788250151E-3</v>
      </c>
      <c r="CL210">
        <f>CL$2*EXP(- CL$1 * ($B210*_c+'Input spectra'!$Q209))</f>
        <v>1.4376725606775544E-3</v>
      </c>
      <c r="CM210">
        <f>CM$2*EXP(- CM$1 * ($B210*_c+'Input spectra'!$Q209))</f>
        <v>1.3966194783157652E-3</v>
      </c>
      <c r="CN210">
        <f>CN$2*EXP(- CN$1 * ($B210*_c+'Input spectra'!$Q209))</f>
        <v>1.3571952173171309E-3</v>
      </c>
      <c r="CO210">
        <f>CO$2*EXP(- CO$1 * ($B210*_c+'Input spectra'!$Q209))</f>
        <v>1.3193144301093084E-3</v>
      </c>
      <c r="CP210">
        <f>CP$2*EXP(- CP$1 * ($B210*_c+'Input spectra'!$Q209))</f>
        <v>1.2828974265990539E-3</v>
      </c>
      <c r="CQ210">
        <f>CQ$2*EXP(- CQ$1 * ($B210*_c+'Input spectra'!$Q209))</f>
        <v>8.2622852156476569E-4</v>
      </c>
      <c r="CR210">
        <f>CR$2*EXP(- CR$1 * ($B210*_c+'Input spectra'!$Q209))</f>
        <v>5.3681198089581455E-4</v>
      </c>
      <c r="CS210">
        <f>CS$2*EXP(- CS$1 * ($B210*_c+'Input spectra'!$Q209))</f>
        <v>3.718763418468414E-4</v>
      </c>
      <c r="CT210">
        <f>CT$2*EXP(- CT$1 * ($B210*_c+'Input spectra'!$Q209))</f>
        <v>2.5877799339116476E-4</v>
      </c>
      <c r="CU210">
        <f>CU$2*EXP(- CU$1 * ($B210*_c+'Input spectra'!$Q209))</f>
        <v>1.7674924137312372E-4</v>
      </c>
      <c r="CV210">
        <f>CV$2*EXP(- CV$1 * ($B210*_c+'Input spectra'!$Q209))</f>
        <v>1.1622159441291296E-4</v>
      </c>
      <c r="CW210">
        <f>CW$2*EXP(- CW$1 * ($B210*_c+'Input spectra'!$Q209))</f>
        <v>7.1796616018042337E-5</v>
      </c>
      <c r="CX210">
        <f>CX$2*EXP(- CX$1 * ($B210*_c+'Input spectra'!$Q209))</f>
        <v>4.0048572900290155E-5</v>
      </c>
      <c r="CY210">
        <f>CY$2*EXP(- CY$1 * ($B210*_c+'Input spectra'!$Q209))</f>
        <v>1.8627816922839708E-5</v>
      </c>
      <c r="CZ210">
        <f>CZ$2*EXP(- CZ$1 * ($B210*_c+'Input spectra'!$Q209))</f>
        <v>5.830907717071179E-6</v>
      </c>
      <c r="DA210">
        <f>DA$2*EXP(- DA$1 * ($B210*_c+'Input spectra'!$Q209))</f>
        <v>3.7049942277629909E-7</v>
      </c>
      <c r="DB210">
        <f>DB$2*EXP(- DB$1 * ($B210*_c+'Input spectra'!$Q209))</f>
        <v>0</v>
      </c>
      <c r="DC210">
        <f>DC$2*EXP(- DC$1 * ($B210*_c+'Input spectra'!$Q209))</f>
        <v>0</v>
      </c>
      <c r="DD210">
        <f>DD$2*EXP(- DD$1 * ($B210*_c+'Input spectra'!$Q209))</f>
        <v>0</v>
      </c>
      <c r="DE210">
        <f>DE$2*EXP(- DE$1 * ($B210*_c+'Input spectra'!$Q209))</f>
        <v>0</v>
      </c>
      <c r="DF210">
        <f>DF$2*EXP(- DF$1 * ($B210*_c+'Input spectra'!$Q209))</f>
        <v>0</v>
      </c>
      <c r="DG210">
        <f>DG$2*EXP(- DG$1 * ($B210*_c+'Input spectra'!$Q209))</f>
        <v>0</v>
      </c>
      <c r="DH210">
        <f>DH$2*EXP(- DH$1 * ($B210*_c+'Input spectra'!$Q209))</f>
        <v>0</v>
      </c>
      <c r="DI210">
        <f>DI$2*EXP(- DI$1 * ($B210*_c+'Input spectra'!$Q209))</f>
        <v>0</v>
      </c>
      <c r="DJ210">
        <f>DJ$2*EXP(- DJ$1 * ($B210*_c+'Input spectra'!$Q209))</f>
        <v>0</v>
      </c>
      <c r="DK210">
        <f>DK$2*EXP(- DK$1 * ($B210*_c+'Input spectra'!$Q209))</f>
        <v>0</v>
      </c>
      <c r="DL210">
        <f>DL$2*EXP(- DL$1 * ($B210*_c+'Input spectra'!$Q209))</f>
        <v>0</v>
      </c>
      <c r="DM210">
        <f>DM$2*EXP(- DM$1 * ($B210*_c+'Input spectra'!$Q209))</f>
        <v>0</v>
      </c>
      <c r="DN210">
        <f>DN$2*EXP(- DN$1 * ($B210*_c+'Input spectra'!$Q209))</f>
        <v>0</v>
      </c>
      <c r="DO210">
        <f>DO$2*EXP(- DO$1 * ($B210*_c+'Input spectra'!$Q209))</f>
        <v>0</v>
      </c>
      <c r="DP210">
        <f>DP$2*EXP(- DP$1 * ($B210*_c+'Input spectra'!$Q209))</f>
        <v>0</v>
      </c>
      <c r="DQ210">
        <f>DQ$2*EXP(- DQ$1 * ($B210*_c+'Input spectra'!$Q209))</f>
        <v>0</v>
      </c>
      <c r="DR210">
        <f>DR$2*EXP(- DR$1 * ($B210*_c+'Input spectra'!$Q209))</f>
        <v>0</v>
      </c>
      <c r="DS210">
        <f>DS$2*EXP(- DS$1 * ($B210*_c+'Input spectra'!$Q209))</f>
        <v>0</v>
      </c>
      <c r="DT210">
        <f>DT$2*EXP(- DT$1 * ($B210*_c+'Input spectra'!$Q209))</f>
        <v>0</v>
      </c>
      <c r="DU210">
        <f>DU$2*EXP(- DU$1 * ($B210*_c+'Input spectra'!$Q209))</f>
        <v>0</v>
      </c>
      <c r="DV210">
        <f>DV$2*EXP(- DV$1 * ($B210*_c+'Input spectra'!$Q209))</f>
        <v>0</v>
      </c>
      <c r="DW210">
        <f>DW$2*EXP(- DW$1 * ($B210*_c+'Input spectra'!$Q209))</f>
        <v>0</v>
      </c>
      <c r="DX210">
        <f>DX$2*EXP(- DX$1 * ($B210*_c+'Input spectra'!$Q209))</f>
        <v>0</v>
      </c>
      <c r="DY210">
        <f>DY$2*EXP(- DY$1 * ($B210*_c+'Input spectra'!$Q209))</f>
        <v>0</v>
      </c>
      <c r="DZ210">
        <f>DZ$2*EXP(- DZ$1 * ($B210*_c+'Input spectra'!$Q209))</f>
        <v>0</v>
      </c>
      <c r="EA210">
        <f>EA$2*EXP(- EA$1 * ($B210*_c+'Input spectra'!$Q209))</f>
        <v>0</v>
      </c>
      <c r="EB210">
        <f>EB$2*EXP(- EB$1 * ($B210*_c+'Input spectra'!$Q209))</f>
        <v>0</v>
      </c>
      <c r="EC210">
        <f>EC$2*EXP(- EC$1 * ($B210*_c+'Input spectra'!$Q209))</f>
        <v>0</v>
      </c>
      <c r="ED210">
        <f>ED$2*EXP(- ED$1 * ($B210*_c+'Input spectra'!$Q209))</f>
        <v>0</v>
      </c>
      <c r="EE210">
        <f>EE$2*EXP(- EE$1 * ($B210*_c+'Input spectra'!$Q209))</f>
        <v>0</v>
      </c>
      <c r="EF210">
        <f>EF$2*EXP(- EF$1 * ($B210*_c+'Input spectra'!$Q209))</f>
        <v>0</v>
      </c>
      <c r="EG210">
        <f>EG$2*EXP(- EG$1 * ($B210*_c+'Input spectra'!$Q209))</f>
        <v>0</v>
      </c>
      <c r="EH210">
        <f>EH$2*EXP(- EH$1 * ($B210*_c+'Input spectra'!$Q209))</f>
        <v>0</v>
      </c>
      <c r="EI210">
        <f>EI$2*EXP(- EI$1 * ($B210*_c+'Input spectra'!$Q209))</f>
        <v>0</v>
      </c>
      <c r="EJ210">
        <f>EJ$2*EXP(- EJ$1 * ($B210*_c+'Input spectra'!$Q209))</f>
        <v>0</v>
      </c>
      <c r="EK210">
        <f>EK$2*EXP(- EK$1 * ($B210*_c+'Input spectra'!$Q209))</f>
        <v>0</v>
      </c>
      <c r="EL210">
        <f>EL$2*EXP(- EL$1 * ($B210*_c+'Input spectra'!$Q209))</f>
        <v>0</v>
      </c>
      <c r="EM210">
        <f>EM$2*EXP(- EM$1 * ($B210*_c+'Input spectra'!$Q209))</f>
        <v>0</v>
      </c>
      <c r="EN210">
        <f>EN$2*EXP(- EN$1 * ($B210*_c+'Input spectra'!$Q209))</f>
        <v>0</v>
      </c>
      <c r="EO210">
        <f>EO$2*EXP(- EO$1 * ($B210*_c+'Input spectra'!$Q209))</f>
        <v>0</v>
      </c>
      <c r="EP210">
        <f>EP$2*EXP(- EP$1 * ($B210*_c+'Input spectra'!$Q209))</f>
        <v>0</v>
      </c>
      <c r="EQ210">
        <f>EQ$2*EXP(- EQ$1 * ($B210*_c+'Input spectra'!$Q209))</f>
        <v>0</v>
      </c>
      <c r="ER210">
        <f>ER$2*EXP(- ER$1 * ($B210*_c+'Input spectra'!$Q209))</f>
        <v>0</v>
      </c>
      <c r="ES210">
        <f>ES$2*EXP(- ES$1 * ($B210*_c+'Input spectra'!$Q209))</f>
        <v>0</v>
      </c>
      <c r="ET210">
        <f>ET$2*EXP(- ET$1 * ($B210*_c+'Input spectra'!$Q209))</f>
        <v>0</v>
      </c>
      <c r="EU210">
        <f>EU$2*EXP(- EU$1 * ($B210*_c+'Input spectra'!$Q209))</f>
        <v>0</v>
      </c>
      <c r="EV210">
        <f>EV$2*EXP(- EV$1 * ($B210*_c+'Input spectra'!$Q209))</f>
        <v>0</v>
      </c>
      <c r="EW210">
        <f>EW$2*EXP(- EW$1 * ($B210*_c+'Input spectra'!$Q209))</f>
        <v>0</v>
      </c>
      <c r="EY210">
        <f t="shared" si="3"/>
        <v>0.88879233101093524</v>
      </c>
      <c r="FB210">
        <f>(1-EXP(-(B210*_c+'Input spectra'!$Q209)*_t))/2</f>
        <v>1.022473280100944E-2</v>
      </c>
      <c r="FC210">
        <f>LN(1-FB210)/(-(B210*_c+'Input spectra'!$Q209))</f>
        <v>0.2487086822879748</v>
      </c>
    </row>
    <row r="211" spans="1:159" x14ac:dyDescent="0.25">
      <c r="A211">
        <v>1320</v>
      </c>
      <c r="B211">
        <f>'Input spectra'!B210</f>
        <v>0</v>
      </c>
      <c r="C211">
        <f>C$2*EXP(- C$1 * ($B211*_c+'Input spectra'!$Q210))</f>
        <v>2.0653927966864227E-2</v>
      </c>
      <c r="D211">
        <f>D$2*EXP(- D$1 * ($B211*_c+'Input spectra'!$Q210))</f>
        <v>2.0419070128232807E-2</v>
      </c>
      <c r="E211">
        <f>E$2*EXP(- E$1 * ($B211*_c+'Input spectra'!$Q210))</f>
        <v>2.0185796490982982E-2</v>
      </c>
      <c r="F211">
        <f>F$2*EXP(- F$1 * ($B211*_c+'Input spectra'!$Q210))</f>
        <v>1.9954097989674704E-2</v>
      </c>
      <c r="G211">
        <f>G$2*EXP(- G$1 * ($B211*_c+'Input spectra'!$Q210))</f>
        <v>1.9723965606668815E-2</v>
      </c>
      <c r="H211">
        <f>H$2*EXP(- H$1 * ($B211*_c+'Input spectra'!$Q210))</f>
        <v>1.9495390371887116E-2</v>
      </c>
      <c r="I211">
        <f>I$2*EXP(- I$1 * ($B211*_c+'Input spectra'!$Q210))</f>
        <v>1.9268363362573551E-2</v>
      </c>
      <c r="J211">
        <f>J$2*EXP(- J$1 * ($B211*_c+'Input spectra'!$Q210))</f>
        <v>1.9042875703056541E-2</v>
      </c>
      <c r="K211">
        <f>K$2*EXP(- K$1 * ($B211*_c+'Input spectra'!$Q210))</f>
        <v>1.8818918564512541E-2</v>
      </c>
      <c r="L211">
        <f>L$2*EXP(- L$1 * ($B211*_c+'Input spectra'!$Q210))</f>
        <v>1.8596483164730667E-2</v>
      </c>
      <c r="M211">
        <f>M$2*EXP(- M$1 * ($B211*_c+'Input spectra'!$Q210))</f>
        <v>1.8375560767878513E-2</v>
      </c>
      <c r="N211">
        <f>N$2*EXP(- N$1 * ($B211*_c+'Input spectra'!$Q210))</f>
        <v>1.8156142684269096E-2</v>
      </c>
      <c r="O211">
        <f>O$2*EXP(- O$1 * ($B211*_c+'Input spectra'!$Q210))</f>
        <v>1.7938220270128931E-2</v>
      </c>
      <c r="P211">
        <f>P$2*EXP(- P$1 * ($B211*_c+'Input spectra'!$Q210))</f>
        <v>1.7721784927367239E-2</v>
      </c>
      <c r="Q211">
        <f>Q$2*EXP(- Q$1 * ($B211*_c+'Input spectra'!$Q210))</f>
        <v>1.7506828103346268E-2</v>
      </c>
      <c r="R211">
        <f>R$2*EXP(- R$1 * ($B211*_c+'Input spectra'!$Q210))</f>
        <v>1.7293341290652745E-2</v>
      </c>
      <c r="S211">
        <f>S$2*EXP(- S$1 * ($B211*_c+'Input spectra'!$Q210))</f>
        <v>1.7081316026870425E-2</v>
      </c>
      <c r="T211">
        <f>T$2*EXP(- T$1 * ($B211*_c+'Input spectra'!$Q210))</f>
        <v>1.6870743894353751E-2</v>
      </c>
      <c r="U211">
        <f>U$2*EXP(- U$1 * ($B211*_c+'Input spectra'!$Q210))</f>
        <v>1.6661616520002621E-2</v>
      </c>
      <c r="V211">
        <f>V$2*EXP(- V$1 * ($B211*_c+'Input spectra'!$Q210))</f>
        <v>1.6453925575038258E-2</v>
      </c>
      <c r="W211">
        <f>W$2*EXP(- W$1 * ($B211*_c+'Input spectra'!$Q210))</f>
        <v>1.6247662774780128E-2</v>
      </c>
      <c r="X211">
        <f>X$2*EXP(- X$1 * ($B211*_c+'Input spectra'!$Q210))</f>
        <v>1.6042819878424017E-2</v>
      </c>
      <c r="Y211">
        <f>Y$2*EXP(- Y$1 * ($B211*_c+'Input spectra'!$Q210))</f>
        <v>1.5839388688821114E-2</v>
      </c>
      <c r="Z211">
        <f>Z$2*EXP(- Z$1 * ($B211*_c+'Input spectra'!$Q210))</f>
        <v>1.5637361052258204E-2</v>
      </c>
      <c r="AA211">
        <f>AA$2*EXP(- AA$1 * ($B211*_c+'Input spectra'!$Q210))</f>
        <v>1.5436728858238954E-2</v>
      </c>
      <c r="AB211">
        <f>AB$2*EXP(- AB$1 * ($B211*_c+'Input spectra'!$Q210))</f>
        <v>1.5237484039266209E-2</v>
      </c>
      <c r="AC211">
        <f>AC$2*EXP(- AC$1 * ($B211*_c+'Input spectra'!$Q210))</f>
        <v>1.5039618570625392E-2</v>
      </c>
      <c r="AD211">
        <f>AD$2*EXP(- AD$1 * ($B211*_c+'Input spectra'!$Q210))</f>
        <v>1.4843124470168946E-2</v>
      </c>
      <c r="AE211">
        <f>AE$2*EXP(- AE$1 * ($B211*_c+'Input spectra'!$Q210))</f>
        <v>1.4647993798101826E-2</v>
      </c>
      <c r="AF211">
        <f>AF$2*EXP(- AF$1 * ($B211*_c+'Input spectra'!$Q210))</f>
        <v>1.4454218656768011E-2</v>
      </c>
      <c r="AG211">
        <f>AG$2*EXP(- AG$1 * ($B211*_c+'Input spectra'!$Q210))</f>
        <v>1.4261791190438116E-2</v>
      </c>
      <c r="AH211">
        <f>AH$2*EXP(- AH$1 * ($B211*_c+'Input spectra'!$Q210))</f>
        <v>1.4070703585097977E-2</v>
      </c>
      <c r="AI211">
        <f>AI$2*EXP(- AI$1 * ($B211*_c+'Input spectra'!$Q210))</f>
        <v>1.3880948068238301E-2</v>
      </c>
      <c r="AJ211">
        <f>AJ$2*EXP(- AJ$1 * ($B211*_c+'Input spectra'!$Q210))</f>
        <v>1.3692516908645315E-2</v>
      </c>
      <c r="AK211">
        <f>AK$2*EXP(- AK$1 * ($B211*_c+'Input spectra'!$Q210))</f>
        <v>1.3505402416192485E-2</v>
      </c>
      <c r="AL211">
        <f>AL$2*EXP(- AL$1 * ($B211*_c+'Input spectra'!$Q210))</f>
        <v>1.3319596941633182E-2</v>
      </c>
      <c r="AM211">
        <f>AM$2*EXP(- AM$1 * ($B211*_c+'Input spectra'!$Q210))</f>
        <v>1.3135092876394415E-2</v>
      </c>
      <c r="AN211">
        <f>AN$2*EXP(- AN$1 * ($B211*_c+'Input spectra'!$Q210))</f>
        <v>1.2951882652371542E-2</v>
      </c>
      <c r="AO211">
        <f>AO$2*EXP(- AO$1 * ($B211*_c+'Input spectra'!$Q210))</f>
        <v>1.2769958741723989E-2</v>
      </c>
      <c r="AP211">
        <f>AP$2*EXP(- AP$1 * ($B211*_c+'Input spectra'!$Q210))</f>
        <v>1.2589313656671961E-2</v>
      </c>
      <c r="AQ211">
        <f>AQ$2*EXP(- AQ$1 * ($B211*_c+'Input spectra'!$Q210))</f>
        <v>1.2409939949294159E-2</v>
      </c>
      <c r="AR211">
        <f>AR$2*EXP(- AR$1 * ($B211*_c+'Input spectra'!$Q210))</f>
        <v>1.2231830211326462E-2</v>
      </c>
      <c r="AS211">
        <f>AS$2*EXP(- AS$1 * ($B211*_c+'Input spectra'!$Q210))</f>
        <v>1.2054977073961599E-2</v>
      </c>
      <c r="AT211">
        <f>AT$2*EXP(- AT$1 * ($B211*_c+'Input spectra'!$Q210))</f>
        <v>1.1879373207649823E-2</v>
      </c>
      <c r="AU211">
        <f>AU$2*EXP(- AU$1 * ($B211*_c+'Input spectra'!$Q210))</f>
        <v>1.1705011321900511E-2</v>
      </c>
      <c r="AV211">
        <f>AV$2*EXP(- AV$1 * ($B211*_c+'Input spectra'!$Q210))</f>
        <v>1.1531884165084773E-2</v>
      </c>
      <c r="AW211">
        <f>AW$2*EXP(- AW$1 * ($B211*_c+'Input spectra'!$Q210))</f>
        <v>1.0254619734064677E-2</v>
      </c>
      <c r="AX211">
        <f>AX$2*EXP(- AX$1 * ($B211*_c+'Input spectra'!$Q210))</f>
        <v>8.7653454348106917E-3</v>
      </c>
      <c r="AY211">
        <f>AY$2*EXP(- AY$1 * ($B211*_c+'Input spectra'!$Q210))</f>
        <v>7.893208351288079E-3</v>
      </c>
      <c r="AZ211">
        <f>AZ$2*EXP(- AZ$1 * ($B211*_c+'Input spectra'!$Q210))</f>
        <v>7.2328571007011996E-3</v>
      </c>
      <c r="BA211">
        <f>BA$2*EXP(- BA$1 * ($B211*_c+'Input spectra'!$Q210))</f>
        <v>6.693407042600844E-3</v>
      </c>
      <c r="BB211">
        <f>BB$2*EXP(- BB$1 * ($B211*_c+'Input spectra'!$Q210))</f>
        <v>6.235482533680131E-3</v>
      </c>
      <c r="BC211">
        <f>BC$2*EXP(- BC$1 * ($B211*_c+'Input spectra'!$Q210))</f>
        <v>5.837518277592357E-3</v>
      </c>
      <c r="BD211">
        <f>BD$2*EXP(- BD$1 * ($B211*_c+'Input spectra'!$Q210))</f>
        <v>5.4860764232881254E-3</v>
      </c>
      <c r="BE211">
        <f>BE$2*EXP(- BE$1 * ($B211*_c+'Input spectra'!$Q210))</f>
        <v>5.1720621139301776E-3</v>
      </c>
      <c r="BF211">
        <f>BF$2*EXP(- BF$1 * ($B211*_c+'Input spectra'!$Q210))</f>
        <v>4.8889552635212937E-3</v>
      </c>
      <c r="BG211">
        <f>BG$2*EXP(- BG$1 * ($B211*_c+'Input spectra'!$Q210))</f>
        <v>4.6318795749702955E-3</v>
      </c>
      <c r="BH211">
        <f>BH$2*EXP(- BH$1 * ($B211*_c+'Input spectra'!$Q210))</f>
        <v>4.3970681569946461E-3</v>
      </c>
      <c r="BI211">
        <f>BI$2*EXP(- BI$1 * ($B211*_c+'Input spectra'!$Q210))</f>
        <v>4.1815359690313319E-3</v>
      </c>
      <c r="BJ211">
        <f>BJ$2*EXP(- BJ$1 * ($B211*_c+'Input spectra'!$Q210))</f>
        <v>3.9828683816417439E-3</v>
      </c>
      <c r="BK211">
        <f>BK$2*EXP(- BK$1 * ($B211*_c+'Input spectra'!$Q210))</f>
        <v>3.7990788558010867E-3</v>
      </c>
      <c r="BL211">
        <f>BL$2*EXP(- BL$1 * ($B211*_c+'Input spectra'!$Q210))</f>
        <v>3.6285097764048231E-3</v>
      </c>
      <c r="BM211">
        <f>BM$2*EXP(- BM$1 * ($B211*_c+'Input spectra'!$Q210))</f>
        <v>3.4697613195134179E-3</v>
      </c>
      <c r="BN211">
        <f>BN$2*EXP(- BN$1 * ($B211*_c+'Input spectra'!$Q210))</f>
        <v>3.3216391519215729E-3</v>
      </c>
      <c r="BO211">
        <f>BO$2*EXP(- BO$1 * ($B211*_c+'Input spectra'!$Q210))</f>
        <v>3.1831151505159212E-3</v>
      </c>
      <c r="BP211">
        <f>BP$2*EXP(- BP$1 * ($B211*_c+'Input spectra'!$Q210))</f>
        <v>3.053297349730871E-3</v>
      </c>
      <c r="BQ211">
        <f>BQ$2*EXP(- BQ$1 * ($B211*_c+'Input spectra'!$Q210))</f>
        <v>2.9314065735536118E-3</v>
      </c>
      <c r="BR211">
        <f>BR$2*EXP(- BR$1 * ($B211*_c+'Input spectra'!$Q210))</f>
        <v>2.8167580034109672E-3</v>
      </c>
      <c r="BS211">
        <f>BS$2*EXP(- BS$1 * ($B211*_c+'Input spectra'!$Q210))</f>
        <v>2.7087464533385106E-3</v>
      </c>
      <c r="BT211">
        <f>BT$2*EXP(- BT$1 * ($B211*_c+'Input spectra'!$Q210))</f>
        <v>2.6068344723462812E-3</v>
      </c>
      <c r="BU211">
        <f>BU$2*EXP(- BU$1 * ($B211*_c+'Input spectra'!$Q210))</f>
        <v>2.5105426324999198E-3</v>
      </c>
      <c r="BV211">
        <f>BV$2*EXP(- BV$1 * ($B211*_c+'Input spectra'!$Q210))</f>
        <v>2.4194415277688746E-3</v>
      </c>
      <c r="BW211">
        <f>BW$2*EXP(- BW$1 * ($B211*_c+'Input spectra'!$Q210))</f>
        <v>2.3331451269657682E-3</v>
      </c>
      <c r="BX211">
        <f>BX$2*EXP(- BX$1 * ($B211*_c+'Input spectra'!$Q210))</f>
        <v>2.2513052094379768E-3</v>
      </c>
      <c r="BY211">
        <f>BY$2*EXP(- BY$1 * ($B211*_c+'Input spectra'!$Q210))</f>
        <v>2.173606674641186E-3</v>
      </c>
      <c r="BZ211">
        <f>BZ$2*EXP(- BZ$1 * ($B211*_c+'Input spectra'!$Q210))</f>
        <v>2.0997635630619705E-3</v>
      </c>
      <c r="CA211">
        <f>CA$2*EXP(- CA$1 * ($B211*_c+'Input spectra'!$Q210))</f>
        <v>2.0295156607485175E-3</v>
      </c>
      <c r="CB211">
        <f>CB$2*EXP(- CB$1 * ($B211*_c+'Input spectra'!$Q210))</f>
        <v>1.9626255861266758E-3</v>
      </c>
      <c r="CC211">
        <f>CC$2*EXP(- CC$1 * ($B211*_c+'Input spectra'!$Q210))</f>
        <v>1.8988762780471936E-3</v>
      </c>
      <c r="CD211">
        <f>CD$2*EXP(- CD$1 * ($B211*_c+'Input spectra'!$Q210))</f>
        <v>1.8380688197111516E-3</v>
      </c>
      <c r="CE211">
        <f>CE$2*EXP(- CE$1 * ($B211*_c+'Input spectra'!$Q210))</f>
        <v>1.7800205453926857E-3</v>
      </c>
      <c r="CF211">
        <f>CF$2*EXP(- CF$1 * ($B211*_c+'Input spectra'!$Q210))</f>
        <v>1.7245633865504149E-3</v>
      </c>
      <c r="CG211">
        <f>CG$2*EXP(- CG$1 * ($B211*_c+'Input spectra'!$Q210))</f>
        <v>1.6715424216018364E-3</v>
      </c>
      <c r="CH211">
        <f>CH$2*EXP(- CH$1 * ($B211*_c+'Input spectra'!$Q210))</f>
        <v>1.6208145997821332E-3</v>
      </c>
      <c r="CI211">
        <f>CI$2*EXP(- CI$1 * ($B211*_c+'Input spectra'!$Q210))</f>
        <v>1.5722476144611069E-3</v>
      </c>
      <c r="CJ211">
        <f>CJ$2*EXP(- CJ$1 * ($B211*_c+'Input spectra'!$Q210))</f>
        <v>1.5257189053071284E-3</v>
      </c>
      <c r="CK211">
        <f>CK$2*EXP(- CK$1 * ($B211*_c+'Input spectra'!$Q210))</f>
        <v>1.4811147719622508E-3</v>
      </c>
      <c r="CL211">
        <f>CL$2*EXP(- CL$1 * ($B211*_c+'Input spectra'!$Q210))</f>
        <v>1.4383295845794243E-3</v>
      </c>
      <c r="CM211">
        <f>CM$2*EXP(- CM$1 * ($B211*_c+'Input spectra'!$Q210))</f>
        <v>1.3972650787887771E-3</v>
      </c>
      <c r="CN211">
        <f>CN$2*EXP(- CN$1 * ($B211*_c+'Input spectra'!$Q210))</f>
        <v>1.3578297244968541E-3</v>
      </c>
      <c r="CO211">
        <f>CO$2*EXP(- CO$1 * ($B211*_c+'Input spectra'!$Q210))</f>
        <v>1.3199381594528076E-3</v>
      </c>
      <c r="CP211">
        <f>CP$2*EXP(- CP$1 * ($B211*_c+'Input spectra'!$Q210))</f>
        <v>1.2835106797958139E-3</v>
      </c>
      <c r="CQ211">
        <f>CQ$2*EXP(- CQ$1 * ($B211*_c+'Input spectra'!$Q210))</f>
        <v>8.2662781819504787E-4</v>
      </c>
      <c r="CR211">
        <f>CR$2*EXP(- CR$1 * ($B211*_c+'Input spectra'!$Q210))</f>
        <v>5.3707422994611577E-4</v>
      </c>
      <c r="CS211">
        <f>CS$2*EXP(- CS$1 * ($B211*_c+'Input spectra'!$Q210))</f>
        <v>3.7205996875411501E-4</v>
      </c>
      <c r="CT211">
        <f>CT$2*EXP(- CT$1 * ($B211*_c+'Input spectra'!$Q210))</f>
        <v>2.589071337541221E-4</v>
      </c>
      <c r="CU211">
        <f>CU$2*EXP(- CU$1 * ($B211*_c+'Input spectra'!$Q210))</f>
        <v>1.7683837487889918E-4</v>
      </c>
      <c r="CV211">
        <f>CV$2*EXP(- CV$1 * ($B211*_c+'Input spectra'!$Q210))</f>
        <v>1.162808148898667E-4</v>
      </c>
      <c r="CW211">
        <f>CW$2*EXP(- CW$1 * ($B211*_c+'Input spectra'!$Q210))</f>
        <v>7.1833577087490169E-5</v>
      </c>
      <c r="CX211">
        <f>CX$2*EXP(- CX$1 * ($B211*_c+'Input spectra'!$Q210))</f>
        <v>4.0069400434571717E-5</v>
      </c>
      <c r="CY211">
        <f>CY$2*EXP(- CY$1 * ($B211*_c+'Input spectra'!$Q210))</f>
        <v>1.8637602325921742E-5</v>
      </c>
      <c r="CZ211">
        <f>CZ$2*EXP(- CZ$1 * ($B211*_c+'Input spectra'!$Q210))</f>
        <v>5.8340013974388667E-6</v>
      </c>
      <c r="DA211">
        <f>DA$2*EXP(- DA$1 * ($B211*_c+'Input spectra'!$Q210))</f>
        <v>3.7069794391033072E-7</v>
      </c>
      <c r="DB211">
        <f>DB$2*EXP(- DB$1 * ($B211*_c+'Input spectra'!$Q210))</f>
        <v>0</v>
      </c>
      <c r="DC211">
        <f>DC$2*EXP(- DC$1 * ($B211*_c+'Input spectra'!$Q210))</f>
        <v>0</v>
      </c>
      <c r="DD211">
        <f>DD$2*EXP(- DD$1 * ($B211*_c+'Input spectra'!$Q210))</f>
        <v>0</v>
      </c>
      <c r="DE211">
        <f>DE$2*EXP(- DE$1 * ($B211*_c+'Input spectra'!$Q210))</f>
        <v>0</v>
      </c>
      <c r="DF211">
        <f>DF$2*EXP(- DF$1 * ($B211*_c+'Input spectra'!$Q210))</f>
        <v>0</v>
      </c>
      <c r="DG211">
        <f>DG$2*EXP(- DG$1 * ($B211*_c+'Input spectra'!$Q210))</f>
        <v>0</v>
      </c>
      <c r="DH211">
        <f>DH$2*EXP(- DH$1 * ($B211*_c+'Input spectra'!$Q210))</f>
        <v>0</v>
      </c>
      <c r="DI211">
        <f>DI$2*EXP(- DI$1 * ($B211*_c+'Input spectra'!$Q210))</f>
        <v>0</v>
      </c>
      <c r="DJ211">
        <f>DJ$2*EXP(- DJ$1 * ($B211*_c+'Input spectra'!$Q210))</f>
        <v>0</v>
      </c>
      <c r="DK211">
        <f>DK$2*EXP(- DK$1 * ($B211*_c+'Input spectra'!$Q210))</f>
        <v>0</v>
      </c>
      <c r="DL211">
        <f>DL$2*EXP(- DL$1 * ($B211*_c+'Input spectra'!$Q210))</f>
        <v>0</v>
      </c>
      <c r="DM211">
        <f>DM$2*EXP(- DM$1 * ($B211*_c+'Input spectra'!$Q210))</f>
        <v>0</v>
      </c>
      <c r="DN211">
        <f>DN$2*EXP(- DN$1 * ($B211*_c+'Input spectra'!$Q210))</f>
        <v>0</v>
      </c>
      <c r="DO211">
        <f>DO$2*EXP(- DO$1 * ($B211*_c+'Input spectra'!$Q210))</f>
        <v>0</v>
      </c>
      <c r="DP211">
        <f>DP$2*EXP(- DP$1 * ($B211*_c+'Input spectra'!$Q210))</f>
        <v>0</v>
      </c>
      <c r="DQ211">
        <f>DQ$2*EXP(- DQ$1 * ($B211*_c+'Input spectra'!$Q210))</f>
        <v>0</v>
      </c>
      <c r="DR211">
        <f>DR$2*EXP(- DR$1 * ($B211*_c+'Input spectra'!$Q210))</f>
        <v>0</v>
      </c>
      <c r="DS211">
        <f>DS$2*EXP(- DS$1 * ($B211*_c+'Input spectra'!$Q210))</f>
        <v>0</v>
      </c>
      <c r="DT211">
        <f>DT$2*EXP(- DT$1 * ($B211*_c+'Input spectra'!$Q210))</f>
        <v>0</v>
      </c>
      <c r="DU211">
        <f>DU$2*EXP(- DU$1 * ($B211*_c+'Input spectra'!$Q210))</f>
        <v>0</v>
      </c>
      <c r="DV211">
        <f>DV$2*EXP(- DV$1 * ($B211*_c+'Input spectra'!$Q210))</f>
        <v>0</v>
      </c>
      <c r="DW211">
        <f>DW$2*EXP(- DW$1 * ($B211*_c+'Input spectra'!$Q210))</f>
        <v>0</v>
      </c>
      <c r="DX211">
        <f>DX$2*EXP(- DX$1 * ($B211*_c+'Input spectra'!$Q210))</f>
        <v>0</v>
      </c>
      <c r="DY211">
        <f>DY$2*EXP(- DY$1 * ($B211*_c+'Input spectra'!$Q210))</f>
        <v>0</v>
      </c>
      <c r="DZ211">
        <f>DZ$2*EXP(- DZ$1 * ($B211*_c+'Input spectra'!$Q210))</f>
        <v>0</v>
      </c>
      <c r="EA211">
        <f>EA$2*EXP(- EA$1 * ($B211*_c+'Input spectra'!$Q210))</f>
        <v>0</v>
      </c>
      <c r="EB211">
        <f>EB$2*EXP(- EB$1 * ($B211*_c+'Input spectra'!$Q210))</f>
        <v>0</v>
      </c>
      <c r="EC211">
        <f>EC$2*EXP(- EC$1 * ($B211*_c+'Input spectra'!$Q210))</f>
        <v>0</v>
      </c>
      <c r="ED211">
        <f>ED$2*EXP(- ED$1 * ($B211*_c+'Input spectra'!$Q210))</f>
        <v>0</v>
      </c>
      <c r="EE211">
        <f>EE$2*EXP(- EE$1 * ($B211*_c+'Input spectra'!$Q210))</f>
        <v>0</v>
      </c>
      <c r="EF211">
        <f>EF$2*EXP(- EF$1 * ($B211*_c+'Input spectra'!$Q210))</f>
        <v>0</v>
      </c>
      <c r="EG211">
        <f>EG$2*EXP(- EG$1 * ($B211*_c+'Input spectra'!$Q210))</f>
        <v>0</v>
      </c>
      <c r="EH211">
        <f>EH$2*EXP(- EH$1 * ($B211*_c+'Input spectra'!$Q210))</f>
        <v>0</v>
      </c>
      <c r="EI211">
        <f>EI$2*EXP(- EI$1 * ($B211*_c+'Input spectra'!$Q210))</f>
        <v>0</v>
      </c>
      <c r="EJ211">
        <f>EJ$2*EXP(- EJ$1 * ($B211*_c+'Input spectra'!$Q210))</f>
        <v>0</v>
      </c>
      <c r="EK211">
        <f>EK$2*EXP(- EK$1 * ($B211*_c+'Input spectra'!$Q210))</f>
        <v>0</v>
      </c>
      <c r="EL211">
        <f>EL$2*EXP(- EL$1 * ($B211*_c+'Input spectra'!$Q210))</f>
        <v>0</v>
      </c>
      <c r="EM211">
        <f>EM$2*EXP(- EM$1 * ($B211*_c+'Input spectra'!$Q210))</f>
        <v>0</v>
      </c>
      <c r="EN211">
        <f>EN$2*EXP(- EN$1 * ($B211*_c+'Input spectra'!$Q210))</f>
        <v>0</v>
      </c>
      <c r="EO211">
        <f>EO$2*EXP(- EO$1 * ($B211*_c+'Input spectra'!$Q210))</f>
        <v>0</v>
      </c>
      <c r="EP211">
        <f>EP$2*EXP(- EP$1 * ($B211*_c+'Input spectra'!$Q210))</f>
        <v>0</v>
      </c>
      <c r="EQ211">
        <f>EQ$2*EXP(- EQ$1 * ($B211*_c+'Input spectra'!$Q210))</f>
        <v>0</v>
      </c>
      <c r="ER211">
        <f>ER$2*EXP(- ER$1 * ($B211*_c+'Input spectra'!$Q210))</f>
        <v>0</v>
      </c>
      <c r="ES211">
        <f>ES$2*EXP(- ES$1 * ($B211*_c+'Input spectra'!$Q210))</f>
        <v>0</v>
      </c>
      <c r="ET211">
        <f>ET$2*EXP(- ET$1 * ($B211*_c+'Input spectra'!$Q210))</f>
        <v>0</v>
      </c>
      <c r="EU211">
        <f>EU$2*EXP(- EU$1 * ($B211*_c+'Input spectra'!$Q210))</f>
        <v>0</v>
      </c>
      <c r="EV211">
        <f>EV$2*EXP(- EV$1 * ($B211*_c+'Input spectra'!$Q210))</f>
        <v>0</v>
      </c>
      <c r="EW211">
        <f>EW$2*EXP(- EW$1 * ($B211*_c+'Input spectra'!$Q210))</f>
        <v>0</v>
      </c>
      <c r="EY211">
        <f t="shared" si="3"/>
        <v>0.88892134479861007</v>
      </c>
      <c r="FB211">
        <f>(1-EXP(-(B211*_c+'Input spectra'!$Q210)*_t))/2</f>
        <v>1.0211871785245352E-2</v>
      </c>
      <c r="FC211">
        <f>LN(1-FB211)/(-(B211*_c+'Input spectra'!$Q210))</f>
        <v>0.2487103233673621</v>
      </c>
    </row>
    <row r="212" spans="1:159" x14ac:dyDescent="0.25">
      <c r="A212">
        <v>1325</v>
      </c>
      <c r="B212">
        <f>'Input spectra'!B211</f>
        <v>0</v>
      </c>
      <c r="C212">
        <f>C$2*EXP(- C$1 * ($B212*_c+'Input spectra'!$Q211))</f>
        <v>2.0653927966864227E-2</v>
      </c>
      <c r="D212">
        <f>D$2*EXP(- D$1 * ($B212*_c+'Input spectra'!$Q211))</f>
        <v>2.0419177364037505E-2</v>
      </c>
      <c r="E212">
        <f>E$2*EXP(- E$1 * ($B212*_c+'Input spectra'!$Q211))</f>
        <v>2.0186008512960544E-2</v>
      </c>
      <c r="F212">
        <f>F$2*EXP(- F$1 * ($B212*_c+'Input spectra'!$Q211))</f>
        <v>1.9954412372990771E-2</v>
      </c>
      <c r="G212">
        <f>G$2*EXP(- G$1 * ($B212*_c+'Input spectra'!$Q211))</f>
        <v>1.972437995109734E-2</v>
      </c>
      <c r="H212">
        <f>H$2*EXP(- H$1 * ($B212*_c+'Input spectra'!$Q211))</f>
        <v>1.9495902301622431E-2</v>
      </c>
      <c r="I212">
        <f>I$2*EXP(- I$1 * ($B212*_c+'Input spectra'!$Q211))</f>
        <v>1.9268970526043674E-2</v>
      </c>
      <c r="J212">
        <f>J$2*EXP(- J$1 * ($B212*_c+'Input spectra'!$Q211))</f>
        <v>1.9043575772737721E-2</v>
      </c>
      <c r="K212">
        <f>K$2*EXP(- K$1 * ($B212*_c+'Input spectra'!$Q211))</f>
        <v>1.881970923674503E-2</v>
      </c>
      <c r="L212">
        <f>L$2*EXP(- L$1 * ($B212*_c+'Input spectra'!$Q211))</f>
        <v>1.8597362159535696E-2</v>
      </c>
      <c r="M212">
        <f>M$2*EXP(- M$1 * ($B212*_c+'Input spectra'!$Q211))</f>
        <v>1.8376525828776493E-2</v>
      </c>
      <c r="N212">
        <f>N$2*EXP(- N$1 * ($B212*_c+'Input spectra'!$Q211))</f>
        <v>1.8157191578098992E-2</v>
      </c>
      <c r="O212">
        <f>O$2*EXP(- O$1 * ($B212*_c+'Input spectra'!$Q211))</f>
        <v>1.7939350786868879E-2</v>
      </c>
      <c r="P212">
        <f>P$2*EXP(- P$1 * ($B212*_c+'Input spectra'!$Q211))</f>
        <v>1.7722994879956308E-2</v>
      </c>
      <c r="Q212">
        <f>Q$2*EXP(- Q$1 * ($B212*_c+'Input spectra'!$Q211))</f>
        <v>1.7508115327507411E-2</v>
      </c>
      <c r="R212">
        <f>R$2*EXP(- R$1 * ($B212*_c+'Input spectra'!$Q211))</f>
        <v>1.7294703644716941E-2</v>
      </c>
      <c r="S212">
        <f>S$2*EXP(- S$1 * ($B212*_c+'Input spectra'!$Q211))</f>
        <v>1.7082751391601966E-2</v>
      </c>
      <c r="T212">
        <f>T$2*EXP(- T$1 * ($B212*_c+'Input spectra'!$Q211))</f>
        <v>1.6872250172776708E-2</v>
      </c>
      <c r="U212">
        <f>U$2*EXP(- U$1 * ($B212*_c+'Input spectra'!$Q211))</f>
        <v>1.6663191637228448E-2</v>
      </c>
      <c r="V212">
        <f>V$2*EXP(- V$1 * ($B212*_c+'Input spectra'!$Q211))</f>
        <v>1.6455567478094537E-2</v>
      </c>
      <c r="W212">
        <f>W$2*EXP(- W$1 * ($B212*_c+'Input spectra'!$Q211))</f>
        <v>1.6249369432440472E-2</v>
      </c>
      <c r="X212">
        <f>X$2*EXP(- X$1 * ($B212*_c+'Input spectra'!$Q211))</f>
        <v>1.6044589281039082E-2</v>
      </c>
      <c r="Y212">
        <f>Y$2*EXP(- Y$1 * ($B212*_c+'Input spectra'!$Q211))</f>
        <v>1.5841218848150748E-2</v>
      </c>
      <c r="Z212">
        <f>Z$2*EXP(- Z$1 * ($B212*_c+'Input spectra'!$Q211))</f>
        <v>1.5639250001304724E-2</v>
      </c>
      <c r="AA212">
        <f>AA$2*EXP(- AA$1 * ($B212*_c+'Input spectra'!$Q211))</f>
        <v>1.5438674651081499E-2</v>
      </c>
      <c r="AB212">
        <f>AB$2*EXP(- AB$1 * ($B212*_c+'Input spectra'!$Q211))</f>
        <v>1.5239484750896244E-2</v>
      </c>
      <c r="AC212">
        <f>AC$2*EXP(- AC$1 * ($B212*_c+'Input spectra'!$Q211))</f>
        <v>1.5041672296783262E-2</v>
      </c>
      <c r="AD212">
        <f>AD$2*EXP(- AD$1 * ($B212*_c+'Input spectra'!$Q211))</f>
        <v>1.4845229327181558E-2</v>
      </c>
      <c r="AE212">
        <f>AE$2*EXP(- AE$1 * ($B212*_c+'Input spectra'!$Q211))</f>
        <v>1.4650147922721396E-2</v>
      </c>
      <c r="AF212">
        <f>AF$2*EXP(- AF$1 * ($B212*_c+'Input spectra'!$Q211))</f>
        <v>1.4456420206011896E-2</v>
      </c>
      <c r="AG212">
        <f>AG$2*EXP(- AG$1 * ($B212*_c+'Input spectra'!$Q211))</f>
        <v>1.4264038341429712E-2</v>
      </c>
      <c r="AH212">
        <f>AH$2*EXP(- AH$1 * ($B212*_c+'Input spectra'!$Q211))</f>
        <v>1.4072994534908685E-2</v>
      </c>
      <c r="AI212">
        <f>AI$2*EXP(- AI$1 * ($B212*_c+'Input spectra'!$Q211))</f>
        <v>1.3883281033730547E-2</v>
      </c>
      <c r="AJ212">
        <f>AJ$2*EXP(- AJ$1 * ($B212*_c+'Input spectra'!$Q211))</f>
        <v>1.3694890126316634E-2</v>
      </c>
      <c r="AK212">
        <f>AK$2*EXP(- AK$1 * ($B212*_c+'Input spectra'!$Q211))</f>
        <v>1.3507814142020624E-2</v>
      </c>
      <c r="AL212">
        <f>AL$2*EXP(- AL$1 * ($B212*_c+'Input spectra'!$Q211))</f>
        <v>1.3322045450922282E-2</v>
      </c>
      <c r="AM212">
        <f>AM$2*EXP(- AM$1 * ($B212*_c+'Input spectra'!$Q211))</f>
        <v>1.3137576463622177E-2</v>
      </c>
      <c r="AN212">
        <f>AN$2*EXP(- AN$1 * ($B212*_c+'Input spectra'!$Q211))</f>
        <v>1.2954399631037462E-2</v>
      </c>
      <c r="AO212">
        <f>AO$2*EXP(- AO$1 * ($B212*_c+'Input spectra'!$Q211))</f>
        <v>1.2772507444198592E-2</v>
      </c>
      <c r="AP212">
        <f>AP$2*EXP(- AP$1 * ($B212*_c+'Input spectra'!$Q211))</f>
        <v>1.2591892434047045E-2</v>
      </c>
      <c r="AQ212">
        <f>AQ$2*EXP(- AQ$1 * ($B212*_c+'Input spectra'!$Q211))</f>
        <v>1.2412547171234061E-2</v>
      </c>
      <c r="AR212">
        <f>AR$2*EXP(- AR$1 * ($B212*_c+'Input spectra'!$Q211))</f>
        <v>1.2234464265920316E-2</v>
      </c>
      <c r="AS212">
        <f>AS$2*EXP(- AS$1 * ($B212*_c+'Input spectra'!$Q211))</f>
        <v>1.2057636367576592E-2</v>
      </c>
      <c r="AT212">
        <f>AT$2*EXP(- AT$1 * ($B212*_c+'Input spectra'!$Q211))</f>
        <v>1.1882056164785444E-2</v>
      </c>
      <c r="AU212">
        <f>AU$2*EXP(- AU$1 * ($B212*_c+'Input spectra'!$Q211))</f>
        <v>1.1707716385043768E-2</v>
      </c>
      <c r="AV212">
        <f>AV$2*EXP(- AV$1 * ($B212*_c+'Input spectra'!$Q211))</f>
        <v>1.1534609794566405E-2</v>
      </c>
      <c r="AW212">
        <f>AW$2*EXP(- AW$1 * ($B212*_c+'Input spectra'!$Q211))</f>
        <v>1.0257097341897919E-2</v>
      </c>
      <c r="AX212">
        <f>AX$2*EXP(- AX$1 * ($B212*_c+'Input spectra'!$Q211))</f>
        <v>8.7675092651597376E-3</v>
      </c>
      <c r="AY212">
        <f>AY$2*EXP(- AY$1 * ($B212*_c+'Input spectra'!$Q211))</f>
        <v>7.8951983475398536E-3</v>
      </c>
      <c r="AZ212">
        <f>AZ$2*EXP(- AZ$1 * ($B212*_c+'Input spectra'!$Q211))</f>
        <v>7.2347186072123752E-3</v>
      </c>
      <c r="BA212">
        <f>BA$2*EXP(- BA$1 * ($B212*_c+'Input spectra'!$Q211))</f>
        <v>6.6951648730209307E-3</v>
      </c>
      <c r="BB212">
        <f>BB$2*EXP(- BB$1 * ($B212*_c+'Input spectra'!$Q211))</f>
        <v>6.2371528592089671E-3</v>
      </c>
      <c r="BC212">
        <f>BC$2*EXP(- BC$1 * ($B212*_c+'Input spectra'!$Q211))</f>
        <v>5.8391126641095231E-3</v>
      </c>
      <c r="BD212">
        <f>BD$2*EXP(- BD$1 * ($B212*_c+'Input spectra'!$Q211))</f>
        <v>5.487603640744132E-3</v>
      </c>
      <c r="BE212">
        <f>BE$2*EXP(- BE$1 * ($B212*_c+'Input spectra'!$Q211))</f>
        <v>5.1735290858091554E-3</v>
      </c>
      <c r="BF212">
        <f>BF$2*EXP(- BF$1 * ($B212*_c+'Input spectra'!$Q211))</f>
        <v>4.8903676195569679E-3</v>
      </c>
      <c r="BG212">
        <f>BG$2*EXP(- BG$1 * ($B212*_c+'Input spectra'!$Q211))</f>
        <v>4.6332419976498757E-3</v>
      </c>
      <c r="BH212">
        <f>BH$2*EXP(- BH$1 * ($B212*_c+'Input spectra'!$Q211))</f>
        <v>4.3983846112465273E-3</v>
      </c>
      <c r="BI212">
        <f>BI$2*EXP(- BI$1 * ($B212*_c+'Input spectra'!$Q211))</f>
        <v>4.1828098612631077E-3</v>
      </c>
      <c r="BJ212">
        <f>BJ$2*EXP(- BJ$1 * ($B212*_c+'Input spectra'!$Q211))</f>
        <v>3.9841026737886575E-3</v>
      </c>
      <c r="BK212">
        <f>BK$2*EXP(- BK$1 * ($B212*_c+'Input spectra'!$Q211))</f>
        <v>3.8002761495036668E-3</v>
      </c>
      <c r="BL212">
        <f>BL$2*EXP(- BL$1 * ($B212*_c+'Input spectra'!$Q211))</f>
        <v>3.6296723766568815E-3</v>
      </c>
      <c r="BM212">
        <f>BM$2*EXP(- BM$1 * ($B212*_c+'Input spectra'!$Q211))</f>
        <v>3.4708912837842503E-3</v>
      </c>
      <c r="BN212">
        <f>BN$2*EXP(- BN$1 * ($B212*_c+'Input spectra'!$Q211))</f>
        <v>3.3227383287422379E-3</v>
      </c>
      <c r="BO212">
        <f>BO$2*EXP(- BO$1 * ($B212*_c+'Input spectra'!$Q211))</f>
        <v>3.1841852102579738E-3</v>
      </c>
      <c r="BP212">
        <f>BP$2*EXP(- BP$1 * ($B212*_c+'Input spectra'!$Q211))</f>
        <v>3.0543398094901313E-3</v>
      </c>
      <c r="BQ212">
        <f>BQ$2*EXP(- BQ$1 * ($B212*_c+'Input spectra'!$Q211))</f>
        <v>2.932422817509106E-3</v>
      </c>
      <c r="BR212">
        <f>BR$2*EXP(- BR$1 * ($B212*_c+'Input spectra'!$Q211))</f>
        <v>2.8177492996595854E-3</v>
      </c>
      <c r="BS212">
        <f>BS$2*EXP(- BS$1 * ($B212*_c+'Input spectra'!$Q211))</f>
        <v>2.709713967948587E-3</v>
      </c>
      <c r="BT212">
        <f>BT$2*EXP(- BT$1 * ($B212*_c+'Input spectra'!$Q211))</f>
        <v>2.6077792811906629E-3</v>
      </c>
      <c r="BU212">
        <f>BU$2*EXP(- BU$1 * ($B212*_c+'Input spectra'!$Q211))</f>
        <v>2.5114657312971817E-3</v>
      </c>
      <c r="BV212">
        <f>BV$2*EXP(- BV$1 * ($B212*_c+'Input spectra'!$Q211))</f>
        <v>2.420343840664588E-3</v>
      </c>
      <c r="BW212">
        <f>BW$2*EXP(- BW$1 * ($B212*_c+'Input spectra'!$Q211))</f>
        <v>2.3340275139137451E-3</v>
      </c>
      <c r="BX212">
        <f>BX$2*EXP(- BX$1 * ($B212*_c+'Input spectra'!$Q211))</f>
        <v>2.2521684725871609E-3</v>
      </c>
      <c r="BY212">
        <f>BY$2*EXP(- BY$1 * ($B212*_c+'Input spectra'!$Q211))</f>
        <v>2.1744515638924908E-3</v>
      </c>
      <c r="BZ212">
        <f>BZ$2*EXP(- BZ$1 * ($B212*_c+'Input spectra'!$Q211))</f>
        <v>2.100590780927458E-3</v>
      </c>
      <c r="CA212">
        <f>CA$2*EXP(- CA$1 * ($B212*_c+'Input spectra'!$Q211))</f>
        <v>2.0303258666204919E-3</v>
      </c>
      <c r="CB212">
        <f>CB$2*EXP(- CB$1 * ($B212*_c+'Input spectra'!$Q211))</f>
        <v>1.9634194000447314E-3</v>
      </c>
      <c r="CC212">
        <f>CC$2*EXP(- CC$1 * ($B212*_c+'Input spectra'!$Q211))</f>
        <v>1.8996542840357899E-3</v>
      </c>
      <c r="CD212">
        <f>CD$2*EXP(- CD$1 * ($B212*_c+'Input spectra'!$Q211))</f>
        <v>1.8388315687479125E-3</v>
      </c>
      <c r="CE212">
        <f>CE$2*EXP(- CE$1 * ($B212*_c+'Input spectra'!$Q211))</f>
        <v>1.7807685580576839E-3</v>
      </c>
      <c r="CF212">
        <f>CF$2*EXP(- CF$1 * ($B212*_c+'Input spectra'!$Q211))</f>
        <v>1.7252971553986119E-3</v>
      </c>
      <c r="CG212">
        <f>CG$2*EXP(- CG$1 * ($B212*_c+'Input spectra'!$Q211))</f>
        <v>1.6722624132942776E-3</v>
      </c>
      <c r="CH212">
        <f>CH$2*EXP(- CH$1 * ($B212*_c+'Input spectra'!$Q211))</f>
        <v>1.6215212570060836E-3</v>
      </c>
      <c r="CI212">
        <f>CI$2*EXP(- CI$1 * ($B212*_c+'Input spectra'!$Q211))</f>
        <v>1.5729413576648515E-3</v>
      </c>
      <c r="CJ212">
        <f>CJ$2*EXP(- CJ$1 * ($B212*_c+'Input spectra'!$Q211))</f>
        <v>1.5264001342714557E-3</v>
      </c>
      <c r="CK212">
        <f>CK$2*EXP(- CK$1 * ($B212*_c+'Input spectra'!$Q211))</f>
        <v>1.4817838672275387E-3</v>
      </c>
      <c r="CL212">
        <f>CL$2*EXP(- CL$1 * ($B212*_c+'Input spectra'!$Q211))</f>
        <v>1.4389869087446641E-3</v>
      </c>
      <c r="CM212">
        <f>CM$2*EXP(- CM$1 * ($B212*_c+'Input spectra'!$Q211))</f>
        <v>1.3979109776966715E-3</v>
      </c>
      <c r="CN212">
        <f>CN$2*EXP(- CN$1 * ($B212*_c+'Input spectra'!$Q211))</f>
        <v>1.3584645283172933E-3</v>
      </c>
      <c r="CO212">
        <f>CO$2*EXP(- CO$1 * ($B212*_c+'Input spectra'!$Q211))</f>
        <v>1.3205621836754387E-3</v>
      </c>
      <c r="CP212">
        <f>CP$2*EXP(- CP$1 * ($B212*_c+'Input spectra'!$Q211))</f>
        <v>1.2841242261410948E-3</v>
      </c>
      <c r="CQ212">
        <f>CQ$2*EXP(- CQ$1 * ($B212*_c+'Input spectra'!$Q211))</f>
        <v>8.2702730779591217E-4</v>
      </c>
      <c r="CR212">
        <f>CR$2*EXP(- CR$1 * ($B212*_c+'Input spectra'!$Q211))</f>
        <v>5.3733660711308866E-4</v>
      </c>
      <c r="CS212">
        <f>CS$2*EXP(- CS$1 * ($B212*_c+'Input spectra'!$Q211))</f>
        <v>3.7224368633357523E-4</v>
      </c>
      <c r="CT212">
        <f>CT$2*EXP(- CT$1 * ($B212*_c+'Input spectra'!$Q211))</f>
        <v>2.5903633856318289E-4</v>
      </c>
      <c r="CU212">
        <f>CU$2*EXP(- CU$1 * ($B212*_c+'Input spectra'!$Q211))</f>
        <v>1.7692755333412836E-4</v>
      </c>
      <c r="CV212">
        <f>CV$2*EXP(- CV$1 * ($B212*_c+'Input spectra'!$Q211))</f>
        <v>1.1634006554249395E-4</v>
      </c>
      <c r="CW212">
        <f>CW$2*EXP(- CW$1 * ($B212*_c+'Input spectra'!$Q211))</f>
        <v>7.1870557184584849E-5</v>
      </c>
      <c r="CX212">
        <f>CX$2*EXP(- CX$1 * ($B212*_c+'Input spectra'!$Q211))</f>
        <v>4.0090238800354949E-5</v>
      </c>
      <c r="CY212">
        <f>CY$2*EXP(- CY$1 * ($B212*_c+'Input spectra'!$Q211))</f>
        <v>1.8647392869386782E-5</v>
      </c>
      <c r="CZ212">
        <f>CZ$2*EXP(- CZ$1 * ($B212*_c+'Input spectra'!$Q211))</f>
        <v>5.8370967192076324E-6</v>
      </c>
      <c r="DA212">
        <f>DA$2*EXP(- DA$1 * ($B212*_c+'Input spectra'!$Q211))</f>
        <v>3.7089657141602788E-7</v>
      </c>
      <c r="DB212">
        <f>DB$2*EXP(- DB$1 * ($B212*_c+'Input spectra'!$Q211))</f>
        <v>0</v>
      </c>
      <c r="DC212">
        <f>DC$2*EXP(- DC$1 * ($B212*_c+'Input spectra'!$Q211))</f>
        <v>0</v>
      </c>
      <c r="DD212">
        <f>DD$2*EXP(- DD$1 * ($B212*_c+'Input spectra'!$Q211))</f>
        <v>0</v>
      </c>
      <c r="DE212">
        <f>DE$2*EXP(- DE$1 * ($B212*_c+'Input spectra'!$Q211))</f>
        <v>0</v>
      </c>
      <c r="DF212">
        <f>DF$2*EXP(- DF$1 * ($B212*_c+'Input spectra'!$Q211))</f>
        <v>0</v>
      </c>
      <c r="DG212">
        <f>DG$2*EXP(- DG$1 * ($B212*_c+'Input spectra'!$Q211))</f>
        <v>0</v>
      </c>
      <c r="DH212">
        <f>DH$2*EXP(- DH$1 * ($B212*_c+'Input spectra'!$Q211))</f>
        <v>0</v>
      </c>
      <c r="DI212">
        <f>DI$2*EXP(- DI$1 * ($B212*_c+'Input spectra'!$Q211))</f>
        <v>0</v>
      </c>
      <c r="DJ212">
        <f>DJ$2*EXP(- DJ$1 * ($B212*_c+'Input spectra'!$Q211))</f>
        <v>0</v>
      </c>
      <c r="DK212">
        <f>DK$2*EXP(- DK$1 * ($B212*_c+'Input spectra'!$Q211))</f>
        <v>0</v>
      </c>
      <c r="DL212">
        <f>DL$2*EXP(- DL$1 * ($B212*_c+'Input spectra'!$Q211))</f>
        <v>0</v>
      </c>
      <c r="DM212">
        <f>DM$2*EXP(- DM$1 * ($B212*_c+'Input spectra'!$Q211))</f>
        <v>0</v>
      </c>
      <c r="DN212">
        <f>DN$2*EXP(- DN$1 * ($B212*_c+'Input spectra'!$Q211))</f>
        <v>0</v>
      </c>
      <c r="DO212">
        <f>DO$2*EXP(- DO$1 * ($B212*_c+'Input spectra'!$Q211))</f>
        <v>0</v>
      </c>
      <c r="DP212">
        <f>DP$2*EXP(- DP$1 * ($B212*_c+'Input spectra'!$Q211))</f>
        <v>0</v>
      </c>
      <c r="DQ212">
        <f>DQ$2*EXP(- DQ$1 * ($B212*_c+'Input spectra'!$Q211))</f>
        <v>0</v>
      </c>
      <c r="DR212">
        <f>DR$2*EXP(- DR$1 * ($B212*_c+'Input spectra'!$Q211))</f>
        <v>0</v>
      </c>
      <c r="DS212">
        <f>DS$2*EXP(- DS$1 * ($B212*_c+'Input spectra'!$Q211))</f>
        <v>0</v>
      </c>
      <c r="DT212">
        <f>DT$2*EXP(- DT$1 * ($B212*_c+'Input spectra'!$Q211))</f>
        <v>0</v>
      </c>
      <c r="DU212">
        <f>DU$2*EXP(- DU$1 * ($B212*_c+'Input spectra'!$Q211))</f>
        <v>0</v>
      </c>
      <c r="DV212">
        <f>DV$2*EXP(- DV$1 * ($B212*_c+'Input spectra'!$Q211))</f>
        <v>0</v>
      </c>
      <c r="DW212">
        <f>DW$2*EXP(- DW$1 * ($B212*_c+'Input spectra'!$Q211))</f>
        <v>0</v>
      </c>
      <c r="DX212">
        <f>DX$2*EXP(- DX$1 * ($B212*_c+'Input spectra'!$Q211))</f>
        <v>0</v>
      </c>
      <c r="DY212">
        <f>DY$2*EXP(- DY$1 * ($B212*_c+'Input spectra'!$Q211))</f>
        <v>0</v>
      </c>
      <c r="DZ212">
        <f>DZ$2*EXP(- DZ$1 * ($B212*_c+'Input spectra'!$Q211))</f>
        <v>0</v>
      </c>
      <c r="EA212">
        <f>EA$2*EXP(- EA$1 * ($B212*_c+'Input spectra'!$Q211))</f>
        <v>0</v>
      </c>
      <c r="EB212">
        <f>EB$2*EXP(- EB$1 * ($B212*_c+'Input spectra'!$Q211))</f>
        <v>0</v>
      </c>
      <c r="EC212">
        <f>EC$2*EXP(- EC$1 * ($B212*_c+'Input spectra'!$Q211))</f>
        <v>0</v>
      </c>
      <c r="ED212">
        <f>ED$2*EXP(- ED$1 * ($B212*_c+'Input spectra'!$Q211))</f>
        <v>0</v>
      </c>
      <c r="EE212">
        <f>EE$2*EXP(- EE$1 * ($B212*_c+'Input spectra'!$Q211))</f>
        <v>0</v>
      </c>
      <c r="EF212">
        <f>EF$2*EXP(- EF$1 * ($B212*_c+'Input spectra'!$Q211))</f>
        <v>0</v>
      </c>
      <c r="EG212">
        <f>EG$2*EXP(- EG$1 * ($B212*_c+'Input spectra'!$Q211))</f>
        <v>0</v>
      </c>
      <c r="EH212">
        <f>EH$2*EXP(- EH$1 * ($B212*_c+'Input spectra'!$Q211))</f>
        <v>0</v>
      </c>
      <c r="EI212">
        <f>EI$2*EXP(- EI$1 * ($B212*_c+'Input spectra'!$Q211))</f>
        <v>0</v>
      </c>
      <c r="EJ212">
        <f>EJ$2*EXP(- EJ$1 * ($B212*_c+'Input spectra'!$Q211))</f>
        <v>0</v>
      </c>
      <c r="EK212">
        <f>EK$2*EXP(- EK$1 * ($B212*_c+'Input spectra'!$Q211))</f>
        <v>0</v>
      </c>
      <c r="EL212">
        <f>EL$2*EXP(- EL$1 * ($B212*_c+'Input spectra'!$Q211))</f>
        <v>0</v>
      </c>
      <c r="EM212">
        <f>EM$2*EXP(- EM$1 * ($B212*_c+'Input spectra'!$Q211))</f>
        <v>0</v>
      </c>
      <c r="EN212">
        <f>EN$2*EXP(- EN$1 * ($B212*_c+'Input spectra'!$Q211))</f>
        <v>0</v>
      </c>
      <c r="EO212">
        <f>EO$2*EXP(- EO$1 * ($B212*_c+'Input spectra'!$Q211))</f>
        <v>0</v>
      </c>
      <c r="EP212">
        <f>EP$2*EXP(- EP$1 * ($B212*_c+'Input spectra'!$Q211))</f>
        <v>0</v>
      </c>
      <c r="EQ212">
        <f>EQ$2*EXP(- EQ$1 * ($B212*_c+'Input spectra'!$Q211))</f>
        <v>0</v>
      </c>
      <c r="ER212">
        <f>ER$2*EXP(- ER$1 * ($B212*_c+'Input spectra'!$Q211))</f>
        <v>0</v>
      </c>
      <c r="ES212">
        <f>ES$2*EXP(- ES$1 * ($B212*_c+'Input spectra'!$Q211))</f>
        <v>0</v>
      </c>
      <c r="ET212">
        <f>ET$2*EXP(- ET$1 * ($B212*_c+'Input spectra'!$Q211))</f>
        <v>0</v>
      </c>
      <c r="EU212">
        <f>EU$2*EXP(- EU$1 * ($B212*_c+'Input spectra'!$Q211))</f>
        <v>0</v>
      </c>
      <c r="EV212">
        <f>EV$2*EXP(- EV$1 * ($B212*_c+'Input spectra'!$Q211))</f>
        <v>0</v>
      </c>
      <c r="EW212">
        <f>EW$2*EXP(- EW$1 * ($B212*_c+'Input spectra'!$Q211))</f>
        <v>0</v>
      </c>
      <c r="EY212">
        <f t="shared" si="3"/>
        <v>0.88905038766323896</v>
      </c>
      <c r="FB212">
        <f>(1-EXP(-(B212*_c+'Input spectra'!$Q211)*_t))/2</f>
        <v>1.0199010431763633E-2</v>
      </c>
      <c r="FC212">
        <f>LN(1-FB212)/(-(B212*_c+'Input spectra'!$Q211))</f>
        <v>0.24871196444697355</v>
      </c>
    </row>
    <row r="213" spans="1:159" x14ac:dyDescent="0.25">
      <c r="A213">
        <v>1330</v>
      </c>
      <c r="B213">
        <f>'Input spectra'!B212</f>
        <v>0</v>
      </c>
      <c r="C213">
        <f>C$2*EXP(- C$1 * ($B213*_c+'Input spectra'!$Q212))</f>
        <v>2.0653927966864227E-2</v>
      </c>
      <c r="D213">
        <f>D$2*EXP(- D$1 * ($B213*_c+'Input spectra'!$Q212))</f>
        <v>2.0419284600405378E-2</v>
      </c>
      <c r="E213">
        <f>E$2*EXP(- E$1 * ($B213*_c+'Input spectra'!$Q212))</f>
        <v>2.0186220537165084E-2</v>
      </c>
      <c r="F213">
        <f>F$2*EXP(- F$1 * ($B213*_c+'Input spectra'!$Q212))</f>
        <v>1.9954726761260051E-2</v>
      </c>
      <c r="G213">
        <f>G$2*EXP(- G$1 * ($B213*_c+'Input spectra'!$Q212))</f>
        <v>1.9724794304230065E-2</v>
      </c>
      <c r="H213">
        <f>H$2*EXP(- H$1 * ($B213*_c+'Input spectra'!$Q212))</f>
        <v>1.9496414244800517E-2</v>
      </c>
      <c r="I213">
        <f>I$2*EXP(- I$1 * ($B213*_c+'Input spectra'!$Q212))</f>
        <v>1.9269577708646062E-2</v>
      </c>
      <c r="J213">
        <f>J$2*EXP(- J$1 * ($B213*_c+'Input spectra'!$Q212))</f>
        <v>1.9044275868155436E-2</v>
      </c>
      <c r="K213">
        <f>K$2*EXP(- K$1 * ($B213*_c+'Input spectra'!$Q212))</f>
        <v>1.8820499942197422E-2</v>
      </c>
      <c r="L213">
        <f>L$2*EXP(- L$1 * ($B213*_c+'Input spectra'!$Q212))</f>
        <v>1.8598241195887932E-2</v>
      </c>
      <c r="M213">
        <f>M$2*EXP(- M$1 * ($B213*_c+'Input spectra'!$Q212))</f>
        <v>1.8377490940358232E-2</v>
      </c>
      <c r="N213">
        <f>N$2*EXP(- N$1 * ($B213*_c+'Input spectra'!$Q212))</f>
        <v>1.8158240532524267E-2</v>
      </c>
      <c r="O213">
        <f>O$2*EXP(- O$1 * ($B213*_c+'Input spectra'!$Q212))</f>
        <v>1.7940481374857153E-2</v>
      </c>
      <c r="P213">
        <f>P$2*EXP(- P$1 * ($B213*_c+'Input spectra'!$Q212))</f>
        <v>1.7724204915154734E-2</v>
      </c>
      <c r="Q213">
        <f>Q$2*EXP(- Q$1 * ($B213*_c+'Input spectra'!$Q212))</f>
        <v>1.7509402646314256E-2</v>
      </c>
      <c r="R213">
        <f>R$2*EXP(- R$1 * ($B213*_c+'Input spectra'!$Q212))</f>
        <v>1.7296066106106178E-2</v>
      </c>
      <c r="S213">
        <f>S$2*EXP(- S$1 * ($B213*_c+'Input spectra'!$Q212))</f>
        <v>1.7084186876949039E-2</v>
      </c>
      <c r="T213">
        <f>T$2*EXP(- T$1 * ($B213*_c+'Input spectra'!$Q212))</f>
        <v>1.6873756585685424E-2</v>
      </c>
      <c r="U213">
        <f>U$2*EXP(- U$1 * ($B213*_c+'Input spectra'!$Q212))</f>
        <v>1.6664766903359055E-2</v>
      </c>
      <c r="V213">
        <f>V$2*EXP(- V$1 * ($B213*_c+'Input spectra'!$Q212))</f>
        <v>1.6457209544992916E-2</v>
      </c>
      <c r="W213">
        <f>W$2*EXP(- W$1 * ($B213*_c+'Input spectra'!$Q212))</f>
        <v>1.6251076269368472E-2</v>
      </c>
      <c r="X213">
        <f>X$2*EXP(- X$1 * ($B213*_c+'Input spectra'!$Q212))</f>
        <v>1.6046358878805976E-2</v>
      </c>
      <c r="Y213">
        <f>Y$2*EXP(- Y$1 * ($B213*_c+'Input spectra'!$Q212))</f>
        <v>1.5843049218945821E-2</v>
      </c>
      <c r="Z213">
        <f>Z$2*EXP(- Z$1 * ($B213*_c+'Input spectra'!$Q212))</f>
        <v>1.5641139178530956E-2</v>
      </c>
      <c r="AA213">
        <f>AA$2*EXP(- AA$1 * ($B213*_c+'Input spectra'!$Q212))</f>
        <v>1.5440620689190379E-2</v>
      </c>
      <c r="AB213">
        <f>AB$2*EXP(- AB$1 * ($B213*_c+'Input spectra'!$Q212))</f>
        <v>1.5241485725223653E-2</v>
      </c>
      <c r="AC213">
        <f>AC$2*EXP(- AC$1 * ($B213*_c+'Input spectra'!$Q212))</f>
        <v>1.5043726303386486E-2</v>
      </c>
      <c r="AD213">
        <f>AD$2*EXP(- AD$1 * ($B213*_c+'Input spectra'!$Q212))</f>
        <v>1.4847334482677357E-2</v>
      </c>
      <c r="AE213">
        <f>AE$2*EXP(- AE$1 * ($B213*_c+'Input spectra'!$Q212))</f>
        <v>1.4652302364125161E-2</v>
      </c>
      <c r="AF213">
        <f>AF$2*EXP(- AF$1 * ($B213*_c+'Input spectra'!$Q212))</f>
        <v>1.4458622090577893E-2</v>
      </c>
      <c r="AG213">
        <f>AG$2*EXP(- AG$1 * ($B213*_c+'Input spectra'!$Q212))</f>
        <v>1.4266285846492376E-2</v>
      </c>
      <c r="AH213">
        <f>AH$2*EXP(- AH$1 * ($B213*_c+'Input spectra'!$Q212))</f>
        <v>1.4075285857724983E-2</v>
      </c>
      <c r="AI213">
        <f>AI$2*EXP(- AI$1 * ($B213*_c+'Input spectra'!$Q212))</f>
        <v>1.3885614391323395E-2</v>
      </c>
      <c r="AJ213">
        <f>AJ$2*EXP(- AJ$1 * ($B213*_c+'Input spectra'!$Q212))</f>
        <v>1.3697263755319353E-2</v>
      </c>
      <c r="AK213">
        <f>AK$2*EXP(- AK$1 * ($B213*_c+'Input spectra'!$Q212))</f>
        <v>1.3510226298522459E-2</v>
      </c>
      <c r="AL213">
        <f>AL$2*EXP(- AL$1 * ($B213*_c+'Input spectra'!$Q212))</f>
        <v>1.3324494410314925E-2</v>
      </c>
      <c r="AM213">
        <f>AM$2*EXP(- AM$1 * ($B213*_c+'Input spectra'!$Q212))</f>
        <v>1.3140060520447349E-2</v>
      </c>
      <c r="AN213">
        <f>AN$2*EXP(- AN$1 * ($B213*_c+'Input spectra'!$Q212))</f>
        <v>1.2956917098835492E-2</v>
      </c>
      <c r="AO213">
        <f>AO$2*EXP(- AO$1 * ($B213*_c+'Input spectra'!$Q212))</f>
        <v>1.2775056655358028E-2</v>
      </c>
      <c r="AP213">
        <f>AP$2*EXP(- AP$1 * ($B213*_c+'Input spectra'!$Q212))</f>
        <v>1.2594471739655277E-2</v>
      </c>
      <c r="AQ213">
        <f>AQ$2*EXP(- AQ$1 * ($B213*_c+'Input spectra'!$Q212))</f>
        <v>1.2415154940928933E-2</v>
      </c>
      <c r="AR213">
        <f>AR$2*EXP(- AR$1 * ($B213*_c+'Input spectra'!$Q212))</f>
        <v>1.2237098887742751E-2</v>
      </c>
      <c r="AS213">
        <f>AS$2*EXP(- AS$1 * ($B213*_c+'Input spectra'!$Q212))</f>
        <v>1.2060296247824192E-2</v>
      </c>
      <c r="AT213">
        <f>AT$2*EXP(- AT$1 * ($B213*_c+'Input spectra'!$Q212))</f>
        <v>1.1884739727867095E-2</v>
      </c>
      <c r="AU213">
        <f>AU$2*EXP(- AU$1 * ($B213*_c+'Input spectra'!$Q212))</f>
        <v>1.1710422073335214E-2</v>
      </c>
      <c r="AV213">
        <f>AV$2*EXP(- AV$1 * ($B213*_c+'Input spectra'!$Q212))</f>
        <v>1.1537336068266799E-2</v>
      </c>
      <c r="AW213">
        <f>AW$2*EXP(- AW$1 * ($B213*_c+'Input spectra'!$Q212))</f>
        <v>1.0259575548343376E-2</v>
      </c>
      <c r="AX213">
        <f>AX$2*EXP(- AX$1 * ($B213*_c+'Input spectra'!$Q212))</f>
        <v>8.7696736296761849E-3</v>
      </c>
      <c r="AY213">
        <f>AY$2*EXP(- AY$1 * ($B213*_c+'Input spectra'!$Q212))</f>
        <v>7.8971888454995448E-3</v>
      </c>
      <c r="AZ213">
        <f>AZ$2*EXP(- AZ$1 * ($B213*_c+'Input spectra'!$Q212))</f>
        <v>7.2365805928159025E-3</v>
      </c>
      <c r="BA213">
        <f>BA$2*EXP(- BA$1 * ($B213*_c+'Input spectra'!$Q212))</f>
        <v>6.6969231650845116E-3</v>
      </c>
      <c r="BB213">
        <f>BB$2*EXP(- BB$1 * ($B213*_c+'Input spectra'!$Q212))</f>
        <v>6.2388236321750919E-3</v>
      </c>
      <c r="BC213">
        <f>BC$2*EXP(- BC$1 * ($B213*_c+'Input spectra'!$Q212))</f>
        <v>5.8407074860974267E-3</v>
      </c>
      <c r="BD213">
        <f>BD$2*EXP(- BD$1 * ($B213*_c+'Input spectra'!$Q212))</f>
        <v>5.4891312833479132E-3</v>
      </c>
      <c r="BE213">
        <f>BE$2*EXP(- BE$1 * ($B213*_c+'Input spectra'!$Q212))</f>
        <v>5.174996473771014E-3</v>
      </c>
      <c r="BF213">
        <f>BF$2*EXP(- BF$1 * ($B213*_c+'Input spectra'!$Q212))</f>
        <v>4.8917803836040627E-3</v>
      </c>
      <c r="BG213">
        <f>BG$2*EXP(- BG$1 * ($B213*_c+'Input spectra'!$Q212))</f>
        <v>4.6346048210729419E-3</v>
      </c>
      <c r="BH213">
        <f>BH$2*EXP(- BH$1 * ($B213*_c+'Input spectra'!$Q212))</f>
        <v>4.3997014596364441E-3</v>
      </c>
      <c r="BI213">
        <f>BI$2*EXP(- BI$1 * ($B213*_c+'Input spectra'!$Q212))</f>
        <v>4.1840841415822861E-3</v>
      </c>
      <c r="BJ213">
        <f>BJ$2*EXP(- BJ$1 * ($B213*_c+'Input spectra'!$Q212))</f>
        <v>3.9853373484430906E-3</v>
      </c>
      <c r="BK213">
        <f>BK$2*EXP(- BK$1 * ($B213*_c+'Input spectra'!$Q212))</f>
        <v>3.8014738205377715E-3</v>
      </c>
      <c r="BL213">
        <f>BL$2*EXP(- BL$1 * ($B213*_c+'Input spectra'!$Q212))</f>
        <v>3.6308353494143037E-3</v>
      </c>
      <c r="BM213">
        <f>BM$2*EXP(- BM$1 * ($B213*_c+'Input spectra'!$Q212))</f>
        <v>3.4720216160398351E-3</v>
      </c>
      <c r="BN213">
        <f>BN$2*EXP(- BN$1 * ($B213*_c+'Input spectra'!$Q212))</f>
        <v>3.3238378692958775E-3</v>
      </c>
      <c r="BO213">
        <f>BO$2*EXP(- BO$1 * ($B213*_c+'Input spectra'!$Q212))</f>
        <v>3.1852556297192964E-3</v>
      </c>
      <c r="BP213">
        <f>BP$2*EXP(- BP$1 * ($B213*_c+'Input spectra'!$Q212))</f>
        <v>3.0553826251670212E-3</v>
      </c>
      <c r="BQ213">
        <f>BQ$2*EXP(- BQ$1 * ($B213*_c+'Input spectra'!$Q212))</f>
        <v>2.9334394137704839E-3</v>
      </c>
      <c r="BR213">
        <f>BR$2*EXP(- BR$1 * ($B213*_c+'Input spectra'!$Q212))</f>
        <v>2.8187409447731956E-3</v>
      </c>
      <c r="BS213">
        <f>BS$2*EXP(- BS$1 * ($B213*_c+'Input spectra'!$Q212))</f>
        <v>2.7106818281371599E-3</v>
      </c>
      <c r="BT213">
        <f>BT$2*EXP(- BT$1 * ($B213*_c+'Input spectra'!$Q212))</f>
        <v>2.6087244324671278E-3</v>
      </c>
      <c r="BU213">
        <f>BU$2*EXP(- BU$1 * ($B213*_c+'Input spectra'!$Q212))</f>
        <v>2.5123891695076777E-3</v>
      </c>
      <c r="BV213">
        <f>BV$2*EXP(- BV$1 * ($B213*_c+'Input spectra'!$Q212))</f>
        <v>2.4212464900712507E-3</v>
      </c>
      <c r="BW213">
        <f>BW$2*EXP(- BW$1 * ($B213*_c+'Input spectra'!$Q212))</f>
        <v>2.3349102345772378E-3</v>
      </c>
      <c r="BX213">
        <f>BX$2*EXP(- BX$1 * ($B213*_c+'Input spectra'!$Q212))</f>
        <v>2.2530320667546659E-3</v>
      </c>
      <c r="BY213">
        <f>BY$2*EXP(- BY$1 * ($B213*_c+'Input spectra'!$Q212))</f>
        <v>2.1752967815554902E-3</v>
      </c>
      <c r="BZ213">
        <f>BZ$2*EXP(- BZ$1 * ($B213*_c+'Input spectra'!$Q212))</f>
        <v>2.1014183246817323E-3</v>
      </c>
      <c r="CA213">
        <f>CA$2*EXP(- CA$1 * ($B213*_c+'Input spectra'!$Q212))</f>
        <v>2.0311363959359214E-3</v>
      </c>
      <c r="CB213">
        <f>CB$2*EXP(- CB$1 * ($B213*_c+'Input spectra'!$Q212))</f>
        <v>1.9642135350329622E-3</v>
      </c>
      <c r="CC213">
        <f>CC$2*EXP(- CC$1 * ($B213*_c+'Input spectra'!$Q212))</f>
        <v>1.9004326087883455E-3</v>
      </c>
      <c r="CD213">
        <f>CD$2*EXP(- CD$1 * ($B213*_c+'Input spectra'!$Q212))</f>
        <v>1.8395946343049739E-3</v>
      </c>
      <c r="CE213">
        <f>CE$2*EXP(- CE$1 * ($B213*_c+'Input spectra'!$Q212))</f>
        <v>1.7815168850577898E-3</v>
      </c>
      <c r="CF213">
        <f>CF$2*EXP(- CF$1 * ($B213*_c+'Input spectra'!$Q212))</f>
        <v>1.7260312364514689E-3</v>
      </c>
      <c r="CG213">
        <f>CG$2*EXP(- CG$1 * ($B213*_c+'Input spectra'!$Q212))</f>
        <v>1.6729827151122849E-3</v>
      </c>
      <c r="CH213">
        <f>CH$2*EXP(- CH$1 * ($B213*_c+'Input spectra'!$Q212))</f>
        <v>1.6222282223247628E-3</v>
      </c>
      <c r="CI213">
        <f>CI$2*EXP(- CI$1 * ($B213*_c+'Input spectra'!$Q212))</f>
        <v>1.5736354069779078E-3</v>
      </c>
      <c r="CJ213">
        <f>CJ$2*EXP(- CJ$1 * ($B213*_c+'Input spectra'!$Q212))</f>
        <v>1.5270816674024955E-3</v>
      </c>
      <c r="CK213">
        <f>CK$2*EXP(- CK$1 * ($B213*_c+'Input spectra'!$Q212))</f>
        <v>1.4824532647573672E-3</v>
      </c>
      <c r="CL213">
        <f>CL$2*EXP(- CL$1 * ($B213*_c+'Input spectra'!$Q212))</f>
        <v>1.4396445333104964E-3</v>
      </c>
      <c r="CM213">
        <f>CM$2*EXP(- CM$1 * ($B213*_c+'Input spectra'!$Q212))</f>
        <v>1.3985571751774051E-3</v>
      </c>
      <c r="CN213">
        <f>CN$2*EXP(- CN$1 * ($B213*_c+'Input spectra'!$Q212))</f>
        <v>1.3590996289171335E-3</v>
      </c>
      <c r="CO213">
        <f>CO$2*EXP(- CO$1 * ($B213*_c+'Input spectra'!$Q212))</f>
        <v>1.3211865029166127E-3</v>
      </c>
      <c r="CP213">
        <f>CP$2*EXP(- CP$1 * ($B213*_c+'Input spectra'!$Q212))</f>
        <v>1.2847380657750294E-3</v>
      </c>
      <c r="CQ213">
        <f>CQ$2*EXP(- CQ$1 * ($B213*_c+'Input spectra'!$Q212))</f>
        <v>8.2742699046061774E-4</v>
      </c>
      <c r="CR213">
        <f>CR$2*EXP(- CR$1 * ($B213*_c+'Input spectra'!$Q212))</f>
        <v>5.3759911245932282E-4</v>
      </c>
      <c r="CS213">
        <f>CS$2*EXP(- CS$1 * ($B213*_c+'Input spectra'!$Q212))</f>
        <v>3.7242749462999499E-4</v>
      </c>
      <c r="CT213">
        <f>CT$2*EXP(- CT$1 * ($B213*_c+'Input spectra'!$Q212))</f>
        <v>2.5916560785050854E-4</v>
      </c>
      <c r="CU213">
        <f>CU$2*EXP(- CU$1 * ($B213*_c+'Input spectra'!$Q212))</f>
        <v>1.7701677676147917E-4</v>
      </c>
      <c r="CV213">
        <f>CV$2*EXP(- CV$1 * ($B213*_c+'Input spectra'!$Q212))</f>
        <v>1.1639934638617081E-4</v>
      </c>
      <c r="CW213">
        <f>CW$2*EXP(- CW$1 * ($B213*_c+'Input spectra'!$Q212))</f>
        <v>7.1907556319121928E-5</v>
      </c>
      <c r="CX213">
        <f>CX$2*EXP(- CX$1 * ($B213*_c+'Input spectra'!$Q212))</f>
        <v>4.0111088003272878E-5</v>
      </c>
      <c r="CY213">
        <f>CY$2*EXP(- CY$1 * ($B213*_c+'Input spectra'!$Q212))</f>
        <v>1.8657188555935142E-5</v>
      </c>
      <c r="CZ213">
        <f>CZ$2*EXP(- CZ$1 * ($B213*_c+'Input spectra'!$Q212))</f>
        <v>5.8401936832483548E-6</v>
      </c>
      <c r="DA213">
        <f>DA$2*EXP(- DA$1 * ($B213*_c+'Input spectra'!$Q212))</f>
        <v>3.7109530535038693E-7</v>
      </c>
      <c r="DB213">
        <f>DB$2*EXP(- DB$1 * ($B213*_c+'Input spectra'!$Q212))</f>
        <v>0</v>
      </c>
      <c r="DC213">
        <f>DC$2*EXP(- DC$1 * ($B213*_c+'Input spectra'!$Q212))</f>
        <v>0</v>
      </c>
      <c r="DD213">
        <f>DD$2*EXP(- DD$1 * ($B213*_c+'Input spectra'!$Q212))</f>
        <v>0</v>
      </c>
      <c r="DE213">
        <f>DE$2*EXP(- DE$1 * ($B213*_c+'Input spectra'!$Q212))</f>
        <v>0</v>
      </c>
      <c r="DF213">
        <f>DF$2*EXP(- DF$1 * ($B213*_c+'Input spectra'!$Q212))</f>
        <v>0</v>
      </c>
      <c r="DG213">
        <f>DG$2*EXP(- DG$1 * ($B213*_c+'Input spectra'!$Q212))</f>
        <v>0</v>
      </c>
      <c r="DH213">
        <f>DH$2*EXP(- DH$1 * ($B213*_c+'Input spectra'!$Q212))</f>
        <v>0</v>
      </c>
      <c r="DI213">
        <f>DI$2*EXP(- DI$1 * ($B213*_c+'Input spectra'!$Q212))</f>
        <v>0</v>
      </c>
      <c r="DJ213">
        <f>DJ$2*EXP(- DJ$1 * ($B213*_c+'Input spectra'!$Q212))</f>
        <v>0</v>
      </c>
      <c r="DK213">
        <f>DK$2*EXP(- DK$1 * ($B213*_c+'Input spectra'!$Q212))</f>
        <v>0</v>
      </c>
      <c r="DL213">
        <f>DL$2*EXP(- DL$1 * ($B213*_c+'Input spectra'!$Q212))</f>
        <v>0</v>
      </c>
      <c r="DM213">
        <f>DM$2*EXP(- DM$1 * ($B213*_c+'Input spectra'!$Q212))</f>
        <v>0</v>
      </c>
      <c r="DN213">
        <f>DN$2*EXP(- DN$1 * ($B213*_c+'Input spectra'!$Q212))</f>
        <v>0</v>
      </c>
      <c r="DO213">
        <f>DO$2*EXP(- DO$1 * ($B213*_c+'Input spectra'!$Q212))</f>
        <v>0</v>
      </c>
      <c r="DP213">
        <f>DP$2*EXP(- DP$1 * ($B213*_c+'Input spectra'!$Q212))</f>
        <v>0</v>
      </c>
      <c r="DQ213">
        <f>DQ$2*EXP(- DQ$1 * ($B213*_c+'Input spectra'!$Q212))</f>
        <v>0</v>
      </c>
      <c r="DR213">
        <f>DR$2*EXP(- DR$1 * ($B213*_c+'Input spectra'!$Q212))</f>
        <v>0</v>
      </c>
      <c r="DS213">
        <f>DS$2*EXP(- DS$1 * ($B213*_c+'Input spectra'!$Q212))</f>
        <v>0</v>
      </c>
      <c r="DT213">
        <f>DT$2*EXP(- DT$1 * ($B213*_c+'Input spectra'!$Q212))</f>
        <v>0</v>
      </c>
      <c r="DU213">
        <f>DU$2*EXP(- DU$1 * ($B213*_c+'Input spectra'!$Q212))</f>
        <v>0</v>
      </c>
      <c r="DV213">
        <f>DV$2*EXP(- DV$1 * ($B213*_c+'Input spectra'!$Q212))</f>
        <v>0</v>
      </c>
      <c r="DW213">
        <f>DW$2*EXP(- DW$1 * ($B213*_c+'Input spectra'!$Q212))</f>
        <v>0</v>
      </c>
      <c r="DX213">
        <f>DX$2*EXP(- DX$1 * ($B213*_c+'Input spectra'!$Q212))</f>
        <v>0</v>
      </c>
      <c r="DY213">
        <f>DY$2*EXP(- DY$1 * ($B213*_c+'Input spectra'!$Q212))</f>
        <v>0</v>
      </c>
      <c r="DZ213">
        <f>DZ$2*EXP(- DZ$1 * ($B213*_c+'Input spectra'!$Q212))</f>
        <v>0</v>
      </c>
      <c r="EA213">
        <f>EA$2*EXP(- EA$1 * ($B213*_c+'Input spectra'!$Q212))</f>
        <v>0</v>
      </c>
      <c r="EB213">
        <f>EB$2*EXP(- EB$1 * ($B213*_c+'Input spectra'!$Q212))</f>
        <v>0</v>
      </c>
      <c r="EC213">
        <f>EC$2*EXP(- EC$1 * ($B213*_c+'Input spectra'!$Q212))</f>
        <v>0</v>
      </c>
      <c r="ED213">
        <f>ED$2*EXP(- ED$1 * ($B213*_c+'Input spectra'!$Q212))</f>
        <v>0</v>
      </c>
      <c r="EE213">
        <f>EE$2*EXP(- EE$1 * ($B213*_c+'Input spectra'!$Q212))</f>
        <v>0</v>
      </c>
      <c r="EF213">
        <f>EF$2*EXP(- EF$1 * ($B213*_c+'Input spectra'!$Q212))</f>
        <v>0</v>
      </c>
      <c r="EG213">
        <f>EG$2*EXP(- EG$1 * ($B213*_c+'Input spectra'!$Q212))</f>
        <v>0</v>
      </c>
      <c r="EH213">
        <f>EH$2*EXP(- EH$1 * ($B213*_c+'Input spectra'!$Q212))</f>
        <v>0</v>
      </c>
      <c r="EI213">
        <f>EI$2*EXP(- EI$1 * ($B213*_c+'Input spectra'!$Q212))</f>
        <v>0</v>
      </c>
      <c r="EJ213">
        <f>EJ$2*EXP(- EJ$1 * ($B213*_c+'Input spectra'!$Q212))</f>
        <v>0</v>
      </c>
      <c r="EK213">
        <f>EK$2*EXP(- EK$1 * ($B213*_c+'Input spectra'!$Q212))</f>
        <v>0</v>
      </c>
      <c r="EL213">
        <f>EL$2*EXP(- EL$1 * ($B213*_c+'Input spectra'!$Q212))</f>
        <v>0</v>
      </c>
      <c r="EM213">
        <f>EM$2*EXP(- EM$1 * ($B213*_c+'Input spectra'!$Q212))</f>
        <v>0</v>
      </c>
      <c r="EN213">
        <f>EN$2*EXP(- EN$1 * ($B213*_c+'Input spectra'!$Q212))</f>
        <v>0</v>
      </c>
      <c r="EO213">
        <f>EO$2*EXP(- EO$1 * ($B213*_c+'Input spectra'!$Q212))</f>
        <v>0</v>
      </c>
      <c r="EP213">
        <f>EP$2*EXP(- EP$1 * ($B213*_c+'Input spectra'!$Q212))</f>
        <v>0</v>
      </c>
      <c r="EQ213">
        <f>EQ$2*EXP(- EQ$1 * ($B213*_c+'Input spectra'!$Q212))</f>
        <v>0</v>
      </c>
      <c r="ER213">
        <f>ER$2*EXP(- ER$1 * ($B213*_c+'Input spectra'!$Q212))</f>
        <v>0</v>
      </c>
      <c r="ES213">
        <f>ES$2*EXP(- ES$1 * ($B213*_c+'Input spectra'!$Q212))</f>
        <v>0</v>
      </c>
      <c r="ET213">
        <f>ET$2*EXP(- ET$1 * ($B213*_c+'Input spectra'!$Q212))</f>
        <v>0</v>
      </c>
      <c r="EU213">
        <f>EU$2*EXP(- EU$1 * ($B213*_c+'Input spectra'!$Q212))</f>
        <v>0</v>
      </c>
      <c r="EV213">
        <f>EV$2*EXP(- EV$1 * ($B213*_c+'Input spectra'!$Q212))</f>
        <v>0</v>
      </c>
      <c r="EW213">
        <f>EW$2*EXP(- EW$1 * ($B213*_c+'Input spectra'!$Q212))</f>
        <v>0</v>
      </c>
      <c r="EY213">
        <f t="shared" si="3"/>
        <v>0.88917945961298162</v>
      </c>
      <c r="FB213">
        <f>(1-EXP(-(B213*_c+'Input spectra'!$Q212)*_t))/2</f>
        <v>1.0186148740555401E-2</v>
      </c>
      <c r="FC213">
        <f>LN(1-FB213)/(-(B213*_c+'Input spectra'!$Q212))</f>
        <v>0.24871360552680646</v>
      </c>
    </row>
    <row r="214" spans="1:159" x14ac:dyDescent="0.25">
      <c r="A214">
        <v>1335</v>
      </c>
      <c r="B214">
        <f>'Input spectra'!B213</f>
        <v>0</v>
      </c>
      <c r="C214">
        <f>C$2*EXP(- C$1 * ($B214*_c+'Input spectra'!$Q213))</f>
        <v>2.0653927966864227E-2</v>
      </c>
      <c r="D214">
        <f>D$2*EXP(- D$1 * ($B214*_c+'Input spectra'!$Q213))</f>
        <v>2.0419391837336431E-2</v>
      </c>
      <c r="E214">
        <f>E$2*EXP(- E$1 * ($B214*_c+'Input spectra'!$Q213))</f>
        <v>2.0186432563596625E-2</v>
      </c>
      <c r="F214">
        <f>F$2*EXP(- F$1 * ($B214*_c+'Input spectra'!$Q213))</f>
        <v>1.9955041154482621E-2</v>
      </c>
      <c r="G214">
        <f>G$2*EXP(- G$1 * ($B214*_c+'Input spectra'!$Q213))</f>
        <v>1.9725208666067171E-2</v>
      </c>
      <c r="H214">
        <f>H$2*EXP(- H$1 * ($B214*_c+'Input spectra'!$Q213))</f>
        <v>1.9496926201421721E-2</v>
      </c>
      <c r="I214">
        <f>I$2*EXP(- I$1 * ($B214*_c+'Input spectra'!$Q213))</f>
        <v>1.9270184910381322E-2</v>
      </c>
      <c r="J214">
        <f>J$2*EXP(- J$1 * ($B214*_c+'Input spectra'!$Q213))</f>
        <v>1.9044975989310622E-2</v>
      </c>
      <c r="K214">
        <f>K$2*EXP(- K$1 * ($B214*_c+'Input spectra'!$Q213))</f>
        <v>1.8821290680871107E-2</v>
      </c>
      <c r="L214">
        <f>L$2*EXP(- L$1 * ($B214*_c+'Input spectra'!$Q213))</f>
        <v>1.8599120273789332E-2</v>
      </c>
      <c r="M214">
        <f>M$2*EXP(- M$1 * ($B214*_c+'Input spectra'!$Q213))</f>
        <v>1.8378456102626395E-2</v>
      </c>
      <c r="N214">
        <f>N$2*EXP(- N$1 * ($B214*_c+'Input spectra'!$Q213))</f>
        <v>1.8159289547548418E-2</v>
      </c>
      <c r="O214">
        <f>O$2*EXP(- O$1 * ($B214*_c+'Input spectra'!$Q213))</f>
        <v>1.7941612034098241E-2</v>
      </c>
      <c r="P214">
        <f>P$2*EXP(- P$1 * ($B214*_c+'Input spectra'!$Q213))</f>
        <v>1.7725415032968157E-2</v>
      </c>
      <c r="Q214">
        <f>Q$2*EXP(- Q$1 * ($B214*_c+'Input spectra'!$Q213))</f>
        <v>1.7510690059773765E-2</v>
      </c>
      <c r="R214">
        <f>R$2*EXP(- R$1 * ($B214*_c+'Input spectra'!$Q213))</f>
        <v>1.7297428674828912E-2</v>
      </c>
      <c r="S214">
        <f>S$2*EXP(- S$1 * ($B214*_c+'Input spectra'!$Q213))</f>
        <v>1.7085622482921767E-2</v>
      </c>
      <c r="T214">
        <f>T$2*EXP(- T$1 * ($B214*_c+'Input spectra'!$Q213))</f>
        <v>1.6875263133091893E-2</v>
      </c>
      <c r="U214">
        <f>U$2*EXP(- U$1 * ($B214*_c+'Input spectra'!$Q213))</f>
        <v>1.6666342318408509E-2</v>
      </c>
      <c r="V214">
        <f>V$2*EXP(- V$1 * ($B214*_c+'Input spectra'!$Q213))</f>
        <v>1.6458851775749735E-2</v>
      </c>
      <c r="W214">
        <f>W$2*EXP(- W$1 * ($B214*_c+'Input spectra'!$Q213))</f>
        <v>1.6252783285582953E-2</v>
      </c>
      <c r="X214">
        <f>X$2*EXP(- X$1 * ($B214*_c+'Input spectra'!$Q213))</f>
        <v>1.6048128671746219E-2</v>
      </c>
      <c r="Y214">
        <f>Y$2*EXP(- Y$1 * ($B214*_c+'Input spectra'!$Q213))</f>
        <v>1.5844879801230758E-2</v>
      </c>
      <c r="Z214">
        <f>Z$2*EXP(- Z$1 * ($B214*_c+'Input spectra'!$Q213))</f>
        <v>1.564302858396446E-2</v>
      </c>
      <c r="AA214">
        <f>AA$2*EXP(- AA$1 * ($B214*_c+'Input spectra'!$Q213))</f>
        <v>1.5442566972596496E-2</v>
      </c>
      <c r="AB214">
        <f>AB$2*EXP(- AB$1 * ($B214*_c+'Input spectra'!$Q213))</f>
        <v>1.5243486962282927E-2</v>
      </c>
      <c r="AC214">
        <f>AC$2*EXP(- AC$1 * ($B214*_c+'Input spectra'!$Q213))</f>
        <v>1.5045780590473358E-2</v>
      </c>
      <c r="AD214">
        <f>AD$2*EXP(- AD$1 * ($B214*_c+'Input spectra'!$Q213))</f>
        <v>1.4849439936698662E-2</v>
      </c>
      <c r="AE214">
        <f>AE$2*EXP(- AE$1 * ($B214*_c+'Input spectra'!$Q213))</f>
        <v>1.4654457122359701E-2</v>
      </c>
      <c r="AF214">
        <f>AF$2*EXP(- AF$1 * ($B214*_c+'Input spectra'!$Q213))</f>
        <v>1.4460824310517069E-2</v>
      </c>
      <c r="AG214">
        <f>AG$2*EXP(- AG$1 * ($B214*_c+'Input spectra'!$Q213))</f>
        <v>1.426853370568189E-2</v>
      </c>
      <c r="AH214">
        <f>AH$2*EXP(- AH$1 * ($B214*_c+'Input spectra'!$Q213))</f>
        <v>1.4077577553607593E-2</v>
      </c>
      <c r="AI214">
        <f>AI$2*EXP(- AI$1 * ($B214*_c+'Input spectra'!$Q213))</f>
        <v>1.3887948141082729E-2</v>
      </c>
      <c r="AJ214">
        <f>AJ$2*EXP(- AJ$1 * ($B214*_c+'Input spectra'!$Q213))</f>
        <v>1.3699637795724759E-2</v>
      </c>
      <c r="AK214">
        <f>AK$2*EXP(- AK$1 * ($B214*_c+'Input spectra'!$Q213))</f>
        <v>1.3512638885774884E-2</v>
      </c>
      <c r="AL214">
        <f>AL$2*EXP(- AL$1 * ($B214*_c+'Input spectra'!$Q213))</f>
        <v>1.3326943819893846E-2</v>
      </c>
      <c r="AM214">
        <f>AM$2*EXP(- AM$1 * ($B214*_c+'Input spectra'!$Q213))</f>
        <v>1.3142545046958711E-2</v>
      </c>
      <c r="AN214">
        <f>AN$2*EXP(- AN$1 * ($B214*_c+'Input spectra'!$Q213))</f>
        <v>1.2959435055860672E-2</v>
      </c>
      <c r="AO214">
        <f>AO$2*EXP(- AO$1 * ($B214*_c+'Input spectra'!$Q213))</f>
        <v>1.2777606375303818E-2</v>
      </c>
      <c r="AP214">
        <f>AP$2*EXP(- AP$1 * ($B214*_c+'Input spectra'!$Q213))</f>
        <v>1.2597051573604853E-2</v>
      </c>
      <c r="AQ214">
        <f>AQ$2*EXP(- AQ$1 * ($B214*_c+'Input spectra'!$Q213))</f>
        <v>1.2417763258493848E-2</v>
      </c>
      <c r="AR214">
        <f>AR$2*EXP(- AR$1 * ($B214*_c+'Input spectra'!$Q213))</f>
        <v>1.2239734076915901E-2</v>
      </c>
      <c r="AS214">
        <f>AS$2*EXP(- AS$1 * ($B214*_c+'Input spectra'!$Q213))</f>
        <v>1.2062956714833794E-2</v>
      </c>
      <c r="AT214">
        <f>AT$2*EXP(- AT$1 * ($B214*_c+'Input spectra'!$Q213))</f>
        <v>1.188742389703162E-2</v>
      </c>
      <c r="AU214">
        <f>AU$2*EXP(- AU$1 * ($B214*_c+'Input spectra'!$Q213))</f>
        <v>1.1713128386919318E-2</v>
      </c>
      <c r="AV214">
        <f>AV$2*EXP(- AV$1 * ($B214*_c+'Input spectra'!$Q213))</f>
        <v>1.1540062986338208E-2</v>
      </c>
      <c r="AW214">
        <f>AW$2*EXP(- AW$1 * ($B214*_c+'Input spectra'!$Q213))</f>
        <v>1.0262054353545666E-2</v>
      </c>
      <c r="AX214">
        <f>AX$2*EXP(- AX$1 * ($B214*_c+'Input spectra'!$Q213))</f>
        <v>8.7718385284918966E-3</v>
      </c>
      <c r="AY214">
        <f>AY$2*EXP(- AY$1 * ($B214*_c+'Input spectra'!$Q213))</f>
        <v>7.8991798452936329E-3</v>
      </c>
      <c r="AZ214">
        <f>AZ$2*EXP(- AZ$1 * ($B214*_c+'Input spectra'!$Q213))</f>
        <v>7.2384430576350771E-3</v>
      </c>
      <c r="BA214">
        <f>BA$2*EXP(- BA$1 * ($B214*_c+'Input spectra'!$Q213))</f>
        <v>6.6986819189128145E-3</v>
      </c>
      <c r="BB214">
        <f>BB$2*EXP(- BB$1 * ($B214*_c+'Input spectra'!$Q213))</f>
        <v>6.2404948526983547E-3</v>
      </c>
      <c r="BC214">
        <f>BC$2*EXP(- BC$1 * ($B214*_c+'Input spectra'!$Q213))</f>
        <v>5.8423027436749998E-3</v>
      </c>
      <c r="BD214">
        <f>BD$2*EXP(- BD$1 * ($B214*_c+'Input spectra'!$Q213))</f>
        <v>5.4906593512178137E-3</v>
      </c>
      <c r="BE214">
        <f>BE$2*EXP(- BE$1 * ($B214*_c+'Input spectra'!$Q213))</f>
        <v>5.1764642779337641E-3</v>
      </c>
      <c r="BF214">
        <f>BF$2*EXP(- BF$1 * ($B214*_c+'Input spectra'!$Q213))</f>
        <v>4.893193555780443E-3</v>
      </c>
      <c r="BG214">
        <f>BG$2*EXP(- BG$1 * ($B214*_c+'Input spectra'!$Q213))</f>
        <v>4.6359680453573653E-3</v>
      </c>
      <c r="BH214">
        <f>BH$2*EXP(- BH$1 * ($B214*_c+'Input spectra'!$Q213))</f>
        <v>4.401018702282395E-3</v>
      </c>
      <c r="BI214">
        <f>BI$2*EXP(- BI$1 * ($B214*_c+'Input spectra'!$Q213))</f>
        <v>4.1853588101070901E-3</v>
      </c>
      <c r="BJ214">
        <f>BJ$2*EXP(- BJ$1 * ($B214*_c+'Input spectra'!$Q213))</f>
        <v>3.9865724057235805E-3</v>
      </c>
      <c r="BK214">
        <f>BK$2*EXP(- BK$1 * ($B214*_c+'Input spectra'!$Q213))</f>
        <v>3.8026718690223151E-3</v>
      </c>
      <c r="BL214">
        <f>BL$2*EXP(- BL$1 * ($B214*_c+'Input spectra'!$Q213))</f>
        <v>3.6319986947964387E-3</v>
      </c>
      <c r="BM214">
        <f>BM$2*EXP(- BM$1 * ($B214*_c+'Input spectra'!$Q213))</f>
        <v>3.4731523164000066E-3</v>
      </c>
      <c r="BN214">
        <f>BN$2*EXP(- BN$1 * ($B214*_c+'Input spectra'!$Q213))</f>
        <v>3.3249377737028527E-3</v>
      </c>
      <c r="BO214">
        <f>BO$2*EXP(- BO$1 * ($B214*_c+'Input spectra'!$Q213))</f>
        <v>3.1863264090208113E-3</v>
      </c>
      <c r="BP214">
        <f>BP$2*EXP(- BP$1 * ($B214*_c+'Input spectra'!$Q213))</f>
        <v>3.0564257968830554E-3</v>
      </c>
      <c r="BQ214">
        <f>BQ$2*EXP(- BQ$1 * ($B214*_c+'Input spectra'!$Q213))</f>
        <v>2.934456362459877E-3</v>
      </c>
      <c r="BR214">
        <f>BR$2*EXP(- BR$1 * ($B214*_c+'Input spectra'!$Q213))</f>
        <v>2.8197329388745694E-3</v>
      </c>
      <c r="BS214">
        <f>BS$2*EXP(- BS$1 * ($B214*_c+'Input spectra'!$Q213))</f>
        <v>2.7116500340276595E-3</v>
      </c>
      <c r="BT214">
        <f>BT$2*EXP(- BT$1 * ($B214*_c+'Input spectra'!$Q213))</f>
        <v>2.609669926299781E-3</v>
      </c>
      <c r="BU214">
        <f>BU$2*EXP(- BU$1 * ($B214*_c+'Input spectra'!$Q213))</f>
        <v>2.5133129472562029E-3</v>
      </c>
      <c r="BV214">
        <f>BV$2*EXP(- BV$1 * ($B214*_c+'Input spectra'!$Q213))</f>
        <v>2.4221494761143586E-3</v>
      </c>
      <c r="BW214">
        <f>BW$2*EXP(- BW$1 * ($B214*_c+'Input spectra'!$Q213))</f>
        <v>2.3357932890824529E-3</v>
      </c>
      <c r="BX214">
        <f>BX$2*EXP(- BX$1 * ($B214*_c+'Input spectra'!$Q213))</f>
        <v>2.2538959920674166E-3</v>
      </c>
      <c r="BY214">
        <f>BY$2*EXP(- BY$1 * ($B214*_c+'Input spectra'!$Q213))</f>
        <v>2.1761423277578355E-3</v>
      </c>
      <c r="BZ214">
        <f>BZ$2*EXP(- BZ$1 * ($B214*_c+'Input spectra'!$Q213))</f>
        <v>2.1022461944531765E-3</v>
      </c>
      <c r="CA214">
        <f>CA$2*EXP(- CA$1 * ($B214*_c+'Input spectra'!$Q213))</f>
        <v>2.0319472488239264E-3</v>
      </c>
      <c r="CB214">
        <f>CB$2*EXP(- CB$1 * ($B214*_c+'Input spectra'!$Q213))</f>
        <v>1.9650079912212261E-3</v>
      </c>
      <c r="CC214">
        <f>CC$2*EXP(- CC$1 * ($B214*_c+'Input spectra'!$Q213))</f>
        <v>1.9012112524354617E-3</v>
      </c>
      <c r="CD214">
        <f>CD$2*EXP(- CD$1 * ($B214*_c+'Input spectra'!$Q213))</f>
        <v>1.8403580165136813E-3</v>
      </c>
      <c r="CE214">
        <f>CE$2*EXP(- CE$1 * ($B214*_c+'Input spectra'!$Q213))</f>
        <v>1.7822655265250925E-3</v>
      </c>
      <c r="CF214">
        <f>CF$2*EXP(- CF$1 * ($B214*_c+'Input spectra'!$Q213))</f>
        <v>1.7267656298418197E-3</v>
      </c>
      <c r="CG214">
        <f>CG$2*EXP(- CG$1 * ($B214*_c+'Input spectra'!$Q213))</f>
        <v>1.6737033271894376E-3</v>
      </c>
      <c r="CH214">
        <f>CH$2*EXP(- CH$1 * ($B214*_c+'Input spectra'!$Q213))</f>
        <v>1.6229354958724939E-3</v>
      </c>
      <c r="CI214">
        <f>CI$2*EXP(- CI$1 * ($B214*_c+'Input spectra'!$Q213))</f>
        <v>1.5743297625353415E-3</v>
      </c>
      <c r="CJ214">
        <f>CJ$2*EXP(- CJ$1 * ($B214*_c+'Input spectra'!$Q213))</f>
        <v>1.5277635048360548E-3</v>
      </c>
      <c r="CK214">
        <f>CK$2*EXP(- CK$1 * ($B214*_c+'Input spectra'!$Q213))</f>
        <v>1.4831229646882821E-3</v>
      </c>
      <c r="CL214">
        <f>CL$2*EXP(- CL$1 * ($B214*_c+'Input spectra'!$Q213))</f>
        <v>1.4403024584142042E-3</v>
      </c>
      <c r="CM214">
        <f>CM$2*EXP(- CM$1 * ($B214*_c+'Input spectra'!$Q213))</f>
        <v>1.3992036713689926E-3</v>
      </c>
      <c r="CN214">
        <f>CN$2*EXP(- CN$1 * ($B214*_c+'Input spectra'!$Q213))</f>
        <v>1.3597350264351205E-3</v>
      </c>
      <c r="CO214">
        <f>CO$2*EXP(- CO$1 * ($B214*_c+'Input spectra'!$Q213))</f>
        <v>1.3218111173158016E-3</v>
      </c>
      <c r="CP214">
        <f>CP$2*EXP(- CP$1 * ($B214*_c+'Input spectra'!$Q213))</f>
        <v>1.2853521988378141E-3</v>
      </c>
      <c r="CQ214">
        <f>CQ$2*EXP(- CQ$1 * ($B214*_c+'Input spectra'!$Q213))</f>
        <v>8.2782686628246616E-4</v>
      </c>
      <c r="CR214">
        <f>CR$2*EXP(- CR$1 * ($B214*_c+'Input spectra'!$Q213))</f>
        <v>5.3786174604743666E-4</v>
      </c>
      <c r="CS214">
        <f>CS$2*EXP(- CS$1 * ($B214*_c+'Input spectra'!$Q213))</f>
        <v>3.7261139368816823E-4</v>
      </c>
      <c r="CT214">
        <f>CT$2*EXP(- CT$1 * ($B214*_c+'Input spectra'!$Q213))</f>
        <v>2.5929494164827577E-4</v>
      </c>
      <c r="CU214">
        <f>CU$2*EXP(- CU$1 * ($B214*_c+'Input spectra'!$Q213))</f>
        <v>1.771060451836305E-4</v>
      </c>
      <c r="CV214">
        <f>CV$2*EXP(- CV$1 * ($B214*_c+'Input spectra'!$Q213))</f>
        <v>1.1645865743628085E-4</v>
      </c>
      <c r="CW214">
        <f>CW$2*EXP(- CW$1 * ($B214*_c+'Input spectra'!$Q213))</f>
        <v>7.1944574500901795E-5</v>
      </c>
      <c r="CX214">
        <f>CX$2*EXP(- CX$1 * ($B214*_c+'Input spectra'!$Q213))</f>
        <v>4.0131948048961377E-5</v>
      </c>
      <c r="CY214">
        <f>CY$2*EXP(- CY$1 * ($B214*_c+'Input spectra'!$Q213))</f>
        <v>1.8666989388268501E-5</v>
      </c>
      <c r="CZ214">
        <f>CZ$2*EXP(- CZ$1 * ($B214*_c+'Input spectra'!$Q213))</f>
        <v>5.8432922904323546E-6</v>
      </c>
      <c r="DA214">
        <f>DA$2*EXP(- DA$1 * ($B214*_c+'Input spectra'!$Q213))</f>
        <v>3.7129414577043384E-7</v>
      </c>
      <c r="DB214">
        <f>DB$2*EXP(- DB$1 * ($B214*_c+'Input spectra'!$Q213))</f>
        <v>0</v>
      </c>
      <c r="DC214">
        <f>DC$2*EXP(- DC$1 * ($B214*_c+'Input spectra'!$Q213))</f>
        <v>0</v>
      </c>
      <c r="DD214">
        <f>DD$2*EXP(- DD$1 * ($B214*_c+'Input spectra'!$Q213))</f>
        <v>0</v>
      </c>
      <c r="DE214">
        <f>DE$2*EXP(- DE$1 * ($B214*_c+'Input spectra'!$Q213))</f>
        <v>0</v>
      </c>
      <c r="DF214">
        <f>DF$2*EXP(- DF$1 * ($B214*_c+'Input spectra'!$Q213))</f>
        <v>0</v>
      </c>
      <c r="DG214">
        <f>DG$2*EXP(- DG$1 * ($B214*_c+'Input spectra'!$Q213))</f>
        <v>0</v>
      </c>
      <c r="DH214">
        <f>DH$2*EXP(- DH$1 * ($B214*_c+'Input spectra'!$Q213))</f>
        <v>0</v>
      </c>
      <c r="DI214">
        <f>DI$2*EXP(- DI$1 * ($B214*_c+'Input spectra'!$Q213))</f>
        <v>0</v>
      </c>
      <c r="DJ214">
        <f>DJ$2*EXP(- DJ$1 * ($B214*_c+'Input spectra'!$Q213))</f>
        <v>0</v>
      </c>
      <c r="DK214">
        <f>DK$2*EXP(- DK$1 * ($B214*_c+'Input spectra'!$Q213))</f>
        <v>0</v>
      </c>
      <c r="DL214">
        <f>DL$2*EXP(- DL$1 * ($B214*_c+'Input spectra'!$Q213))</f>
        <v>0</v>
      </c>
      <c r="DM214">
        <f>DM$2*EXP(- DM$1 * ($B214*_c+'Input spectra'!$Q213))</f>
        <v>0</v>
      </c>
      <c r="DN214">
        <f>DN$2*EXP(- DN$1 * ($B214*_c+'Input spectra'!$Q213))</f>
        <v>0</v>
      </c>
      <c r="DO214">
        <f>DO$2*EXP(- DO$1 * ($B214*_c+'Input spectra'!$Q213))</f>
        <v>0</v>
      </c>
      <c r="DP214">
        <f>DP$2*EXP(- DP$1 * ($B214*_c+'Input spectra'!$Q213))</f>
        <v>0</v>
      </c>
      <c r="DQ214">
        <f>DQ$2*EXP(- DQ$1 * ($B214*_c+'Input spectra'!$Q213))</f>
        <v>0</v>
      </c>
      <c r="DR214">
        <f>DR$2*EXP(- DR$1 * ($B214*_c+'Input spectra'!$Q213))</f>
        <v>0</v>
      </c>
      <c r="DS214">
        <f>DS$2*EXP(- DS$1 * ($B214*_c+'Input spectra'!$Q213))</f>
        <v>0</v>
      </c>
      <c r="DT214">
        <f>DT$2*EXP(- DT$1 * ($B214*_c+'Input spectra'!$Q213))</f>
        <v>0</v>
      </c>
      <c r="DU214">
        <f>DU$2*EXP(- DU$1 * ($B214*_c+'Input spectra'!$Q213))</f>
        <v>0</v>
      </c>
      <c r="DV214">
        <f>DV$2*EXP(- DV$1 * ($B214*_c+'Input spectra'!$Q213))</f>
        <v>0</v>
      </c>
      <c r="DW214">
        <f>DW$2*EXP(- DW$1 * ($B214*_c+'Input spectra'!$Q213))</f>
        <v>0</v>
      </c>
      <c r="DX214">
        <f>DX$2*EXP(- DX$1 * ($B214*_c+'Input spectra'!$Q213))</f>
        <v>0</v>
      </c>
      <c r="DY214">
        <f>DY$2*EXP(- DY$1 * ($B214*_c+'Input spectra'!$Q213))</f>
        <v>0</v>
      </c>
      <c r="DZ214">
        <f>DZ$2*EXP(- DZ$1 * ($B214*_c+'Input spectra'!$Q213))</f>
        <v>0</v>
      </c>
      <c r="EA214">
        <f>EA$2*EXP(- EA$1 * ($B214*_c+'Input spectra'!$Q213))</f>
        <v>0</v>
      </c>
      <c r="EB214">
        <f>EB$2*EXP(- EB$1 * ($B214*_c+'Input spectra'!$Q213))</f>
        <v>0</v>
      </c>
      <c r="EC214">
        <f>EC$2*EXP(- EC$1 * ($B214*_c+'Input spectra'!$Q213))</f>
        <v>0</v>
      </c>
      <c r="ED214">
        <f>ED$2*EXP(- ED$1 * ($B214*_c+'Input spectra'!$Q213))</f>
        <v>0</v>
      </c>
      <c r="EE214">
        <f>EE$2*EXP(- EE$1 * ($B214*_c+'Input spectra'!$Q213))</f>
        <v>0</v>
      </c>
      <c r="EF214">
        <f>EF$2*EXP(- EF$1 * ($B214*_c+'Input spectra'!$Q213))</f>
        <v>0</v>
      </c>
      <c r="EG214">
        <f>EG$2*EXP(- EG$1 * ($B214*_c+'Input spectra'!$Q213))</f>
        <v>0</v>
      </c>
      <c r="EH214">
        <f>EH$2*EXP(- EH$1 * ($B214*_c+'Input spectra'!$Q213))</f>
        <v>0</v>
      </c>
      <c r="EI214">
        <f>EI$2*EXP(- EI$1 * ($B214*_c+'Input spectra'!$Q213))</f>
        <v>0</v>
      </c>
      <c r="EJ214">
        <f>EJ$2*EXP(- EJ$1 * ($B214*_c+'Input spectra'!$Q213))</f>
        <v>0</v>
      </c>
      <c r="EK214">
        <f>EK$2*EXP(- EK$1 * ($B214*_c+'Input spectra'!$Q213))</f>
        <v>0</v>
      </c>
      <c r="EL214">
        <f>EL$2*EXP(- EL$1 * ($B214*_c+'Input spectra'!$Q213))</f>
        <v>0</v>
      </c>
      <c r="EM214">
        <f>EM$2*EXP(- EM$1 * ($B214*_c+'Input spectra'!$Q213))</f>
        <v>0</v>
      </c>
      <c r="EN214">
        <f>EN$2*EXP(- EN$1 * ($B214*_c+'Input spectra'!$Q213))</f>
        <v>0</v>
      </c>
      <c r="EO214">
        <f>EO$2*EXP(- EO$1 * ($B214*_c+'Input spectra'!$Q213))</f>
        <v>0</v>
      </c>
      <c r="EP214">
        <f>EP$2*EXP(- EP$1 * ($B214*_c+'Input spectra'!$Q213))</f>
        <v>0</v>
      </c>
      <c r="EQ214">
        <f>EQ$2*EXP(- EQ$1 * ($B214*_c+'Input spectra'!$Q213))</f>
        <v>0</v>
      </c>
      <c r="ER214">
        <f>ER$2*EXP(- ER$1 * ($B214*_c+'Input spectra'!$Q213))</f>
        <v>0</v>
      </c>
      <c r="ES214">
        <f>ES$2*EXP(- ES$1 * ($B214*_c+'Input spectra'!$Q213))</f>
        <v>0</v>
      </c>
      <c r="ET214">
        <f>ET$2*EXP(- ET$1 * ($B214*_c+'Input spectra'!$Q213))</f>
        <v>0</v>
      </c>
      <c r="EU214">
        <f>EU$2*EXP(- EU$1 * ($B214*_c+'Input spectra'!$Q213))</f>
        <v>0</v>
      </c>
      <c r="EV214">
        <f>EV$2*EXP(- EV$1 * ($B214*_c+'Input spectra'!$Q213))</f>
        <v>0</v>
      </c>
      <c r="EW214">
        <f>EW$2*EXP(- EW$1 * ($B214*_c+'Input spectra'!$Q213))</f>
        <v>0</v>
      </c>
      <c r="EY214">
        <f t="shared" si="3"/>
        <v>0.88930856065600539</v>
      </c>
      <c r="FB214">
        <f>(1-EXP(-(B214*_c+'Input spectra'!$Q213)*_t))/2</f>
        <v>1.017328671161194E-2</v>
      </c>
      <c r="FC214">
        <f>LN(1-FB214)/(-(B214*_c+'Input spectra'!$Q213))</f>
        <v>0.2487152466068617</v>
      </c>
    </row>
    <row r="215" spans="1:159" x14ac:dyDescent="0.25">
      <c r="A215">
        <v>1340</v>
      </c>
      <c r="B215">
        <f>'Input spectra'!B214</f>
        <v>0</v>
      </c>
      <c r="C215">
        <f>C$2*EXP(- C$1 * ($B215*_c+'Input spectra'!$Q214))</f>
        <v>2.0653927966864227E-2</v>
      </c>
      <c r="D215">
        <f>D$2*EXP(- D$1 * ($B215*_c+'Input spectra'!$Q214))</f>
        <v>2.0419499074830667E-2</v>
      </c>
      <c r="E215">
        <f>E$2*EXP(- E$1 * ($B215*_c+'Input spectra'!$Q214))</f>
        <v>2.0186644592255189E-2</v>
      </c>
      <c r="F215">
        <f>F$2*EXP(- F$1 * ($B215*_c+'Input spectra'!$Q214))</f>
        <v>1.9955355552658559E-2</v>
      </c>
      <c r="G215">
        <f>G$2*EXP(- G$1 * ($B215*_c+'Input spectra'!$Q214))</f>
        <v>1.9725623036608839E-2</v>
      </c>
      <c r="H215">
        <f>H$2*EXP(- H$1 * ($B215*_c+'Input spectra'!$Q214))</f>
        <v>1.9497438171486407E-2</v>
      </c>
      <c r="I215">
        <f>I$2*EXP(- I$1 * ($B215*_c+'Input spectra'!$Q214))</f>
        <v>1.9270792131250051E-2</v>
      </c>
      <c r="J215">
        <f>J$2*EXP(- J$1 * ($B215*_c+'Input spectra'!$Q214))</f>
        <v>1.9045676136204233E-2</v>
      </c>
      <c r="K215">
        <f>K$2*EXP(- K$1 * ($B215*_c+'Input spectra'!$Q214))</f>
        <v>1.8822081452767481E-2</v>
      </c>
      <c r="L215">
        <f>L$2*EXP(- L$1 * ($B215*_c+'Input spectra'!$Q214))</f>
        <v>1.8599999393241865E-2</v>
      </c>
      <c r="M215">
        <f>M$2*EXP(- M$1 * ($B215*_c+'Input spectra'!$Q214))</f>
        <v>1.8379421315583643E-2</v>
      </c>
      <c r="N215">
        <f>N$2*EXP(- N$1 * ($B215*_c+'Input spectra'!$Q214))</f>
        <v>1.816033862317494E-2</v>
      </c>
      <c r="O215">
        <f>O$2*EXP(- O$1 * ($B215*_c+'Input spectra'!$Q214))</f>
        <v>1.7942742764596627E-2</v>
      </c>
      <c r="P215">
        <f>P$2*EXP(- P$1 * ($B215*_c+'Input spectra'!$Q214))</f>
        <v>1.772662523340222E-2</v>
      </c>
      <c r="Q215">
        <f>Q$2*EXP(- Q$1 * ($B215*_c+'Input spectra'!$Q214))</f>
        <v>1.751197756789289E-2</v>
      </c>
      <c r="R215">
        <f>R$2*EXP(- R$1 * ($B215*_c+'Input spectra'!$Q214))</f>
        <v>1.72987913508936E-2</v>
      </c>
      <c r="S215">
        <f>S$2*EXP(- S$1 * ($B215*_c+'Input spectra'!$Q214))</f>
        <v>1.7087058209530291E-2</v>
      </c>
      <c r="T215">
        <f>T$2*EXP(- T$1 * ($B215*_c+'Input spectra'!$Q214))</f>
        <v>1.6876769815008134E-2</v>
      </c>
      <c r="U215">
        <f>U$2*EXP(- U$1 * ($B215*_c+'Input spectra'!$Q214))</f>
        <v>1.6667917882390897E-2</v>
      </c>
      <c r="V215">
        <f>V$2*EXP(- V$1 * ($B215*_c+'Input spectra'!$Q214))</f>
        <v>1.6460494170381354E-2</v>
      </c>
      <c r="W215">
        <f>W$2*EXP(- W$1 * ($B215*_c+'Input spectra'!$Q214))</f>
        <v>1.6254490481102744E-2</v>
      </c>
      <c r="X215">
        <f>X$2*EXP(- X$1 * ($B215*_c+'Input spectra'!$Q214))</f>
        <v>1.6049898659881337E-2</v>
      </c>
      <c r="Y215">
        <f>Y$2*EXP(- Y$1 * ($B215*_c+'Input spectra'!$Q214))</f>
        <v>1.5846710595029994E-2</v>
      </c>
      <c r="Z215">
        <f>Z$2*EXP(- Z$1 * ($B215*_c+'Input spectra'!$Q214))</f>
        <v>1.5644918217632801E-2</v>
      </c>
      <c r="AA215">
        <f>AA$2*EXP(- AA$1 * ($B215*_c+'Input spectra'!$Q214))</f>
        <v>1.5444513501330775E-2</v>
      </c>
      <c r="AB215">
        <f>AB$2*EXP(- AB$1 * ($B215*_c+'Input spectra'!$Q214))</f>
        <v>1.5245488462108563E-2</v>
      </c>
      <c r="AC215">
        <f>AC$2*EXP(- AC$1 * ($B215*_c+'Input spectra'!$Q214))</f>
        <v>1.5047835158082178E-2</v>
      </c>
      <c r="AD215">
        <f>AD$2*EXP(- AD$1 * ($B215*_c+'Input spectra'!$Q214))</f>
        <v>1.4851545689287812E-2</v>
      </c>
      <c r="AE215">
        <f>AE$2*EXP(- AE$1 * ($B215*_c+'Input spectra'!$Q214))</f>
        <v>1.4656612197471611E-2</v>
      </c>
      <c r="AF215">
        <f>AF$2*EXP(- AF$1 * ($B215*_c+'Input spectra'!$Q214))</f>
        <v>1.4463026865880508E-2</v>
      </c>
      <c r="AG215">
        <f>AG$2*EXP(- AG$1 * ($B215*_c+'Input spectra'!$Q214))</f>
        <v>1.4270781919054053E-2</v>
      </c>
      <c r="AH215">
        <f>AH$2*EXP(- AH$1 * ($B215*_c+'Input spectra'!$Q214))</f>
        <v>1.4079869622617263E-2</v>
      </c>
      <c r="AI215">
        <f>AI$2*EXP(- AI$1 * ($B215*_c+'Input spectra'!$Q214))</f>
        <v>1.3890282283074472E-2</v>
      </c>
      <c r="AJ215">
        <f>AJ$2*EXP(- AJ$1 * ($B215*_c+'Input spectra'!$Q214))</f>
        <v>1.3702012247604161E-2</v>
      </c>
      <c r="AK215">
        <f>AK$2*EXP(- AK$1 * ($B215*_c+'Input spectra'!$Q214))</f>
        <v>1.3515051903854828E-2</v>
      </c>
      <c r="AL215">
        <f>AL$2*EXP(- AL$1 * ($B215*_c+'Input spectra'!$Q214))</f>
        <v>1.3329393679741806E-2</v>
      </c>
      <c r="AM215">
        <f>AM$2*EXP(- AM$1 * ($B215*_c+'Input spectra'!$Q214))</f>
        <v>1.3145030043245076E-2</v>
      </c>
      <c r="AN215">
        <f>AN$2*EXP(- AN$1 * ($B215*_c+'Input spectra'!$Q214))</f>
        <v>1.2961953502208084E-2</v>
      </c>
      <c r="AO215">
        <f>AO$2*EXP(- AO$1 * ($B215*_c+'Input spectra'!$Q214))</f>
        <v>1.2780156604137512E-2</v>
      </c>
      <c r="AP215">
        <f>AP$2*EXP(- AP$1 * ($B215*_c+'Input spectra'!$Q214))</f>
        <v>1.2599631936004002E-2</v>
      </c>
      <c r="AQ215">
        <f>AQ$2*EXP(- AQ$1 * ($B215*_c+'Input spectra'!$Q214))</f>
        <v>1.2420372124043908E-2</v>
      </c>
      <c r="AR215">
        <f>AR$2*EXP(- AR$1 * ($B215*_c+'Input spectra'!$Q214))</f>
        <v>1.224236983356195E-2</v>
      </c>
      <c r="AS215">
        <f>AS$2*EXP(- AS$1 * ($B215*_c+'Input spectra'!$Q214))</f>
        <v>1.2065617768734844E-2</v>
      </c>
      <c r="AT215">
        <f>AT$2*EXP(- AT$1 * ($B215*_c+'Input spectra'!$Q214))</f>
        <v>1.1890108672415909E-2</v>
      </c>
      <c r="AU215">
        <f>AU$2*EXP(- AU$1 * ($B215*_c+'Input spectra'!$Q214))</f>
        <v>1.171583532594059E-2</v>
      </c>
      <c r="AV215">
        <f>AV$2*EXP(- AV$1 * ($B215*_c+'Input spectra'!$Q214))</f>
        <v>1.1542790548932938E-2</v>
      </c>
      <c r="AW215">
        <f>AW$2*EXP(- AW$1 * ($B215*_c+'Input spectra'!$Q214))</f>
        <v>1.0264533757649465E-2</v>
      </c>
      <c r="AX215">
        <f>AX$2*EXP(- AX$1 * ($B215*_c+'Input spectra'!$Q214))</f>
        <v>8.7740039617387709E-3</v>
      </c>
      <c r="AY215">
        <f>AY$2*EXP(- AY$1 * ($B215*_c+'Input spectra'!$Q214))</f>
        <v>7.9011713470486401E-3</v>
      </c>
      <c r="AZ215">
        <f>AZ$2*EXP(- AZ$1 * ($B215*_c+'Input spectra'!$Q214))</f>
        <v>7.2403060017932367E-3</v>
      </c>
      <c r="BA215">
        <f>BA$2*EXP(- BA$1 * ($B215*_c+'Input spectra'!$Q214))</f>
        <v>6.7004411346271156E-3</v>
      </c>
      <c r="BB215">
        <f>BB$2*EXP(- BB$1 * ($B215*_c+'Input spectra'!$Q214))</f>
        <v>6.2421665208986475E-3</v>
      </c>
      <c r="BC215">
        <f>BC$2*EXP(- BC$1 * ($B215*_c+'Input spectra'!$Q214))</f>
        <v>5.8438984369612165E-3</v>
      </c>
      <c r="BD215">
        <f>BD$2*EXP(- BD$1 * ($B215*_c+'Input spectra'!$Q214))</f>
        <v>5.492187844472223E-3</v>
      </c>
      <c r="BE215">
        <f>BE$2*EXP(- BE$1 * ($B215*_c+'Input spectra'!$Q214))</f>
        <v>5.177932498415457E-3</v>
      </c>
      <c r="BF215">
        <f>BF$2*EXP(- BF$1 * ($B215*_c+'Input spectra'!$Q214))</f>
        <v>4.8946071362040147E-3</v>
      </c>
      <c r="BG215">
        <f>BG$2*EXP(- BG$1 * ($B215*_c+'Input spectra'!$Q214))</f>
        <v>4.6373316706210567E-3</v>
      </c>
      <c r="BH215">
        <f>BH$2*EXP(- BH$1 * ($B215*_c+'Input spectra'!$Q214))</f>
        <v>4.4023363393024201E-3</v>
      </c>
      <c r="BI215">
        <f>BI$2*EXP(- BI$1 * ($B215*_c+'Input spectra'!$Q214))</f>
        <v>4.1866338669557888E-3</v>
      </c>
      <c r="BJ215">
        <f>BJ$2*EXP(- BJ$1 * ($B215*_c+'Input spectra'!$Q214))</f>
        <v>3.9878078457487049E-3</v>
      </c>
      <c r="BK215">
        <f>BK$2*EXP(- BK$1 * ($B215*_c+'Input spectra'!$Q214))</f>
        <v>3.8038702950762534E-3</v>
      </c>
      <c r="BL215">
        <f>BL$2*EXP(- BL$1 * ($B215*_c+'Input spectra'!$Q214))</f>
        <v>3.6331624129226797E-3</v>
      </c>
      <c r="BM215">
        <f>BM$2*EXP(- BM$1 * ($B215*_c+'Input spectra'!$Q214))</f>
        <v>3.4742833849846434E-3</v>
      </c>
      <c r="BN215">
        <f>BN$2*EXP(- BN$1 * ($B215*_c+'Input spectra'!$Q214))</f>
        <v>3.3260380420835687E-3</v>
      </c>
      <c r="BO215">
        <f>BO$2*EXP(- BO$1 * ($B215*_c+'Input spectra'!$Q214))</f>
        <v>3.1873975482834861E-3</v>
      </c>
      <c r="BP215">
        <f>BP$2*EXP(- BP$1 * ($B215*_c+'Input spectra'!$Q214))</f>
        <v>3.0574693247597934E-3</v>
      </c>
      <c r="BQ215">
        <f>BQ$2*EXP(- BQ$1 * ($B215*_c+'Input spectra'!$Q214))</f>
        <v>2.9354736636994644E-3</v>
      </c>
      <c r="BR215">
        <f>BR$2*EXP(- BR$1 * ($B215*_c+'Input spectra'!$Q214))</f>
        <v>2.8207252820865265E-3</v>
      </c>
      <c r="BS215">
        <f>BS$2*EXP(- BS$1 * ($B215*_c+'Input spectra'!$Q214))</f>
        <v>2.7126185857435665E-3</v>
      </c>
      <c r="BT215">
        <f>BT$2*EXP(- BT$1 * ($B215*_c+'Input spectra'!$Q214))</f>
        <v>2.6106157628127788E-3</v>
      </c>
      <c r="BU215">
        <f>BU$2*EXP(- BU$1 * ($B215*_c+'Input spectra'!$Q214))</f>
        <v>2.5142370646676028E-3</v>
      </c>
      <c r="BV215">
        <f>BV$2*EXP(- BV$1 * ($B215*_c+'Input spectra'!$Q214))</f>
        <v>2.4230527989194603E-3</v>
      </c>
      <c r="BW215">
        <f>BW$2*EXP(- BW$1 * ($B215*_c+'Input spectra'!$Q214))</f>
        <v>2.3366766775556498E-3</v>
      </c>
      <c r="BX215">
        <f>BX$2*EXP(- BX$1 * ($B215*_c+'Input spectra'!$Q214))</f>
        <v>2.2547602486523923E-3</v>
      </c>
      <c r="BY215">
        <f>BY$2*EXP(- BY$1 * ($B215*_c+'Input spectra'!$Q214))</f>
        <v>2.1769882026272326E-3</v>
      </c>
      <c r="BZ215">
        <f>BZ$2*EXP(- BZ$1 * ($B215*_c+'Input spectra'!$Q214))</f>
        <v>2.10307439037023E-3</v>
      </c>
      <c r="CA215">
        <f>CA$2*EXP(- CA$1 * ($B215*_c+'Input spectra'!$Q214))</f>
        <v>2.0327584254136804E-3</v>
      </c>
      <c r="CB215">
        <f>CB$2*EXP(- CB$1 * ($B215*_c+'Input spectra'!$Q214))</f>
        <v>1.9658027687394389E-3</v>
      </c>
      <c r="CC215">
        <f>CC$2*EXP(- CC$1 * ($B215*_c+'Input spectra'!$Q214))</f>
        <v>1.9019902151077969E-3</v>
      </c>
      <c r="CD215">
        <f>CD$2*EXP(- CD$1 * ($B215*_c+'Input spectra'!$Q214))</f>
        <v>1.8411217155054371E-3</v>
      </c>
      <c r="CE215">
        <f>CE$2*EXP(- CE$1 * ($B215*_c+'Input spectra'!$Q214))</f>
        <v>1.783014482591741E-3</v>
      </c>
      <c r="CF215">
        <f>CF$2*EXP(- CF$1 * ($B215*_c+'Input spectra'!$Q214))</f>
        <v>1.7275003357025596E-3</v>
      </c>
      <c r="CG215">
        <f>CG$2*EXP(- CG$1 * ($B215*_c+'Input spectra'!$Q214))</f>
        <v>1.6744242496593759E-3</v>
      </c>
      <c r="CH215">
        <f>CH$2*EXP(- CH$1 * ($B215*_c+'Input spectra'!$Q214))</f>
        <v>1.6236430777836622E-3</v>
      </c>
      <c r="CI215">
        <f>CI$2*EXP(- CI$1 * ($B215*_c+'Input spectra'!$Q214))</f>
        <v>1.5750244244722821E-3</v>
      </c>
      <c r="CJ215">
        <f>CJ$2*EXP(- CJ$1 * ($B215*_c+'Input spectra'!$Q214))</f>
        <v>1.5284456467080049E-3</v>
      </c>
      <c r="CK215">
        <f>CK$2*EXP(- CK$1 * ($B215*_c+'Input spectra'!$Q214))</f>
        <v>1.4837929671568943E-3</v>
      </c>
      <c r="CL215">
        <f>CL$2*EXP(- CL$1 * ($B215*_c+'Input spectra'!$Q214))</f>
        <v>1.4409606841931356E-3</v>
      </c>
      <c r="CM215">
        <f>CM$2*EXP(- CM$1 * ($B215*_c+'Input spectra'!$Q214))</f>
        <v>1.3998504664095176E-3</v>
      </c>
      <c r="CN215">
        <f>CN$2*EXP(- CN$1 * ($B215*_c+'Input spectra'!$Q214))</f>
        <v>1.3603707210100686E-3</v>
      </c>
      <c r="CO215">
        <f>CO$2*EXP(- CO$1 * ($B215*_c+'Input spectra'!$Q214))</f>
        <v>1.3224360270125486E-3</v>
      </c>
      <c r="CP215">
        <f>CP$2*EXP(- CP$1 * ($B215*_c+'Input spectra'!$Q214))</f>
        <v>1.2859666254697148E-3</v>
      </c>
      <c r="CQ215">
        <f>CQ$2*EXP(- CQ$1 * ($B215*_c+'Input spectra'!$Q214))</f>
        <v>8.2822693535480646E-4</v>
      </c>
      <c r="CR215">
        <f>CR$2*EXP(- CR$1 * ($B215*_c+'Input spectra'!$Q214))</f>
        <v>5.3812450794008069E-4</v>
      </c>
      <c r="CS215">
        <f>CS$2*EXP(- CS$1 * ($B215*_c+'Input spectra'!$Q214))</f>
        <v>3.7279538355291213E-4</v>
      </c>
      <c r="CT215">
        <f>CT$2*EXP(- CT$1 * ($B215*_c+'Input spectra'!$Q214))</f>
        <v>2.5942433998867807E-4</v>
      </c>
      <c r="CU215">
        <f>CU$2*EXP(- CU$1 * ($B215*_c+'Input spectra'!$Q214))</f>
        <v>1.7719535862327301E-4</v>
      </c>
      <c r="CV215">
        <f>CV$2*EXP(- CV$1 * ($B215*_c+'Input spectra'!$Q214))</f>
        <v>1.1651799870821577E-4</v>
      </c>
      <c r="CW215">
        <f>CW$2*EXP(- CW$1 * ($B215*_c+'Input spectra'!$Q214))</f>
        <v>7.1981611739730067E-5</v>
      </c>
      <c r="CX215">
        <f>CX$2*EXP(- CX$1 * ($B215*_c+'Input spectra'!$Q214))</f>
        <v>4.0152818943059313E-5</v>
      </c>
      <c r="CY215">
        <f>CY$2*EXP(- CY$1 * ($B215*_c+'Input spectra'!$Q214))</f>
        <v>1.8676795369090026E-5</v>
      </c>
      <c r="CZ215">
        <f>CZ$2*EXP(- CZ$1 * ($B215*_c+'Input spectra'!$Q214))</f>
        <v>5.846392541631433E-6</v>
      </c>
      <c r="DA215">
        <f>DA$2*EXP(- DA$1 * ($B215*_c+'Input spectra'!$Q214))</f>
        <v>3.7149309273322623E-7</v>
      </c>
      <c r="DB215">
        <f>DB$2*EXP(- DB$1 * ($B215*_c+'Input spectra'!$Q214))</f>
        <v>0</v>
      </c>
      <c r="DC215">
        <f>DC$2*EXP(- DC$1 * ($B215*_c+'Input spectra'!$Q214))</f>
        <v>0</v>
      </c>
      <c r="DD215">
        <f>DD$2*EXP(- DD$1 * ($B215*_c+'Input spectra'!$Q214))</f>
        <v>0</v>
      </c>
      <c r="DE215">
        <f>DE$2*EXP(- DE$1 * ($B215*_c+'Input spectra'!$Q214))</f>
        <v>0</v>
      </c>
      <c r="DF215">
        <f>DF$2*EXP(- DF$1 * ($B215*_c+'Input spectra'!$Q214))</f>
        <v>0</v>
      </c>
      <c r="DG215">
        <f>DG$2*EXP(- DG$1 * ($B215*_c+'Input spectra'!$Q214))</f>
        <v>0</v>
      </c>
      <c r="DH215">
        <f>DH$2*EXP(- DH$1 * ($B215*_c+'Input spectra'!$Q214))</f>
        <v>0</v>
      </c>
      <c r="DI215">
        <f>DI$2*EXP(- DI$1 * ($B215*_c+'Input spectra'!$Q214))</f>
        <v>0</v>
      </c>
      <c r="DJ215">
        <f>DJ$2*EXP(- DJ$1 * ($B215*_c+'Input spectra'!$Q214))</f>
        <v>0</v>
      </c>
      <c r="DK215">
        <f>DK$2*EXP(- DK$1 * ($B215*_c+'Input spectra'!$Q214))</f>
        <v>0</v>
      </c>
      <c r="DL215">
        <f>DL$2*EXP(- DL$1 * ($B215*_c+'Input spectra'!$Q214))</f>
        <v>0</v>
      </c>
      <c r="DM215">
        <f>DM$2*EXP(- DM$1 * ($B215*_c+'Input spectra'!$Q214))</f>
        <v>0</v>
      </c>
      <c r="DN215">
        <f>DN$2*EXP(- DN$1 * ($B215*_c+'Input spectra'!$Q214))</f>
        <v>0</v>
      </c>
      <c r="DO215">
        <f>DO$2*EXP(- DO$1 * ($B215*_c+'Input spectra'!$Q214))</f>
        <v>0</v>
      </c>
      <c r="DP215">
        <f>DP$2*EXP(- DP$1 * ($B215*_c+'Input spectra'!$Q214))</f>
        <v>0</v>
      </c>
      <c r="DQ215">
        <f>DQ$2*EXP(- DQ$1 * ($B215*_c+'Input spectra'!$Q214))</f>
        <v>0</v>
      </c>
      <c r="DR215">
        <f>DR$2*EXP(- DR$1 * ($B215*_c+'Input spectra'!$Q214))</f>
        <v>0</v>
      </c>
      <c r="DS215">
        <f>DS$2*EXP(- DS$1 * ($B215*_c+'Input spectra'!$Q214))</f>
        <v>0</v>
      </c>
      <c r="DT215">
        <f>DT$2*EXP(- DT$1 * ($B215*_c+'Input spectra'!$Q214))</f>
        <v>0</v>
      </c>
      <c r="DU215">
        <f>DU$2*EXP(- DU$1 * ($B215*_c+'Input spectra'!$Q214))</f>
        <v>0</v>
      </c>
      <c r="DV215">
        <f>DV$2*EXP(- DV$1 * ($B215*_c+'Input spectra'!$Q214))</f>
        <v>0</v>
      </c>
      <c r="DW215">
        <f>DW$2*EXP(- DW$1 * ($B215*_c+'Input spectra'!$Q214))</f>
        <v>0</v>
      </c>
      <c r="DX215">
        <f>DX$2*EXP(- DX$1 * ($B215*_c+'Input spectra'!$Q214))</f>
        <v>0</v>
      </c>
      <c r="DY215">
        <f>DY$2*EXP(- DY$1 * ($B215*_c+'Input spectra'!$Q214))</f>
        <v>0</v>
      </c>
      <c r="DZ215">
        <f>DZ$2*EXP(- DZ$1 * ($B215*_c+'Input spectra'!$Q214))</f>
        <v>0</v>
      </c>
      <c r="EA215">
        <f>EA$2*EXP(- EA$1 * ($B215*_c+'Input spectra'!$Q214))</f>
        <v>0</v>
      </c>
      <c r="EB215">
        <f>EB$2*EXP(- EB$1 * ($B215*_c+'Input spectra'!$Q214))</f>
        <v>0</v>
      </c>
      <c r="EC215">
        <f>EC$2*EXP(- EC$1 * ($B215*_c+'Input spectra'!$Q214))</f>
        <v>0</v>
      </c>
      <c r="ED215">
        <f>ED$2*EXP(- ED$1 * ($B215*_c+'Input spectra'!$Q214))</f>
        <v>0</v>
      </c>
      <c r="EE215">
        <f>EE$2*EXP(- EE$1 * ($B215*_c+'Input spectra'!$Q214))</f>
        <v>0</v>
      </c>
      <c r="EF215">
        <f>EF$2*EXP(- EF$1 * ($B215*_c+'Input spectra'!$Q214))</f>
        <v>0</v>
      </c>
      <c r="EG215">
        <f>EG$2*EXP(- EG$1 * ($B215*_c+'Input spectra'!$Q214))</f>
        <v>0</v>
      </c>
      <c r="EH215">
        <f>EH$2*EXP(- EH$1 * ($B215*_c+'Input spectra'!$Q214))</f>
        <v>0</v>
      </c>
      <c r="EI215">
        <f>EI$2*EXP(- EI$1 * ($B215*_c+'Input spectra'!$Q214))</f>
        <v>0</v>
      </c>
      <c r="EJ215">
        <f>EJ$2*EXP(- EJ$1 * ($B215*_c+'Input spectra'!$Q214))</f>
        <v>0</v>
      </c>
      <c r="EK215">
        <f>EK$2*EXP(- EK$1 * ($B215*_c+'Input spectra'!$Q214))</f>
        <v>0</v>
      </c>
      <c r="EL215">
        <f>EL$2*EXP(- EL$1 * ($B215*_c+'Input spectra'!$Q214))</f>
        <v>0</v>
      </c>
      <c r="EM215">
        <f>EM$2*EXP(- EM$1 * ($B215*_c+'Input spectra'!$Q214))</f>
        <v>0</v>
      </c>
      <c r="EN215">
        <f>EN$2*EXP(- EN$1 * ($B215*_c+'Input spectra'!$Q214))</f>
        <v>0</v>
      </c>
      <c r="EO215">
        <f>EO$2*EXP(- EO$1 * ($B215*_c+'Input spectra'!$Q214))</f>
        <v>0</v>
      </c>
      <c r="EP215">
        <f>EP$2*EXP(- EP$1 * ($B215*_c+'Input spectra'!$Q214))</f>
        <v>0</v>
      </c>
      <c r="EQ215">
        <f>EQ$2*EXP(- EQ$1 * ($B215*_c+'Input spectra'!$Q214))</f>
        <v>0</v>
      </c>
      <c r="ER215">
        <f>ER$2*EXP(- ER$1 * ($B215*_c+'Input spectra'!$Q214))</f>
        <v>0</v>
      </c>
      <c r="ES215">
        <f>ES$2*EXP(- ES$1 * ($B215*_c+'Input spectra'!$Q214))</f>
        <v>0</v>
      </c>
      <c r="ET215">
        <f>ET$2*EXP(- ET$1 * ($B215*_c+'Input spectra'!$Q214))</f>
        <v>0</v>
      </c>
      <c r="EU215">
        <f>EU$2*EXP(- EU$1 * ($B215*_c+'Input spectra'!$Q214))</f>
        <v>0</v>
      </c>
      <c r="EV215">
        <f>EV$2*EXP(- EV$1 * ($B215*_c+'Input spectra'!$Q214))</f>
        <v>0</v>
      </c>
      <c r="EW215">
        <f>EW$2*EXP(- EW$1 * ($B215*_c+'Input spectra'!$Q214))</f>
        <v>0</v>
      </c>
      <c r="EY215">
        <f t="shared" si="3"/>
        <v>0.88943769080047419</v>
      </c>
      <c r="FB215">
        <f>(1-EXP(-(B215*_c+'Input spectra'!$Q214)*_t))/2</f>
        <v>1.0160424344924202E-2</v>
      </c>
      <c r="FC215">
        <f>LN(1-FB215)/(-(B215*_c+'Input spectra'!$Q214))</f>
        <v>0.24871688768713657</v>
      </c>
    </row>
    <row r="216" spans="1:159" x14ac:dyDescent="0.25">
      <c r="A216">
        <v>1345</v>
      </c>
      <c r="B216">
        <f>'Input spectra'!B215</f>
        <v>0</v>
      </c>
      <c r="C216">
        <f>C$2*EXP(- C$1 * ($B216*_c+'Input spectra'!$Q215))</f>
        <v>2.0653927966864227E-2</v>
      </c>
      <c r="D216">
        <f>D$2*EXP(- D$1 * ($B216*_c+'Input spectra'!$Q215))</f>
        <v>2.0419606312888083E-2</v>
      </c>
      <c r="E216">
        <f>E$2*EXP(- E$1 * ($B216*_c+'Input spectra'!$Q215))</f>
        <v>2.0186856623140802E-2</v>
      </c>
      <c r="F216">
        <f>F$2*EXP(- F$1 * ($B216*_c+'Input spectra'!$Q215))</f>
        <v>1.9955669955787941E-2</v>
      </c>
      <c r="G216">
        <f>G$2*EXP(- G$1 * ($B216*_c+'Input spectra'!$Q215))</f>
        <v>1.9726037415855255E-2</v>
      </c>
      <c r="H216">
        <f>H$2*EXP(- H$1 * ($B216*_c+'Input spectra'!$Q215))</f>
        <v>1.949795015499492E-2</v>
      </c>
      <c r="I216">
        <f>I$2*EXP(- I$1 * ($B216*_c+'Input spectra'!$Q215))</f>
        <v>1.927139937125286E-2</v>
      </c>
      <c r="J216">
        <f>J$2*EXP(- J$1 * ($B216*_c+'Input spectra'!$Q215))</f>
        <v>1.9046376308837216E-2</v>
      </c>
      <c r="K216">
        <f>K$2*EXP(- K$1 * ($B216*_c+'Input spectra'!$Q215))</f>
        <v>1.8822872257887941E-2</v>
      </c>
      <c r="L216">
        <f>L$2*EXP(- L$1 * ($B216*_c+'Input spectra'!$Q215))</f>
        <v>1.8600878554247493E-2</v>
      </c>
      <c r="M216">
        <f>M$2*EXP(- M$1 * ($B216*_c+'Input spectra'!$Q215))</f>
        <v>1.8380386579232636E-2</v>
      </c>
      <c r="N216">
        <f>N$2*EXP(- N$1 * ($B216*_c+'Input spectra'!$Q215))</f>
        <v>1.8161387759407344E-2</v>
      </c>
      <c r="O216">
        <f>O$2*EXP(- O$1 * ($B216*_c+'Input spectra'!$Q215))</f>
        <v>1.7943873566356811E-2</v>
      </c>
      <c r="P216">
        <f>P$2*EXP(- P$1 * ($B216*_c+'Input spectra'!$Q215))</f>
        <v>1.7727835516462561E-2</v>
      </c>
      <c r="Q216">
        <f>Q$2*EXP(- Q$1 * ($B216*_c+'Input spectra'!$Q215))</f>
        <v>1.7513265170678596E-2</v>
      </c>
      <c r="R216">
        <f>R$2*EXP(- R$1 * ($B216*_c+'Input spectra'!$Q215))</f>
        <v>1.7300154134308698E-2</v>
      </c>
      <c r="S216">
        <f>S$2*EXP(- S$1 * ($B216*_c+'Input spectra'!$Q215))</f>
        <v>1.7088494056784753E-2</v>
      </c>
      <c r="T216">
        <f>T$2*EXP(- T$1 * ($B216*_c+'Input spectra'!$Q215))</f>
        <v>1.687827663144615E-2</v>
      </c>
      <c r="U216">
        <f>U$2*EXP(- U$1 * ($B216*_c+'Input spectra'!$Q215))</f>
        <v>1.6669493595320294E-2</v>
      </c>
      <c r="V216">
        <f>V$2*EXP(- V$1 * ($B216*_c+'Input spectra'!$Q215))</f>
        <v>1.646213672890412E-2</v>
      </c>
      <c r="W216">
        <f>W$2*EXP(- W$1 * ($B216*_c+'Input spectra'!$Q215))</f>
        <v>1.6256197855946689E-2</v>
      </c>
      <c r="X216">
        <f>X$2*EXP(- X$1 * ($B216*_c+'Input spectra'!$Q215))</f>
        <v>1.6051668843232864E-2</v>
      </c>
      <c r="Y216">
        <f>Y$2*EXP(- Y$1 * ($B216*_c+'Input spectra'!$Q215))</f>
        <v>1.5848541600367971E-2</v>
      </c>
      <c r="Z216">
        <f>Z$2*EXP(- Z$1 * ($B216*_c+'Input spectra'!$Q215))</f>
        <v>1.5646808079563555E-2</v>
      </c>
      <c r="AA216">
        <f>AA$2*EXP(- AA$1 * ($B216*_c+'Input spectra'!$Q215))</f>
        <v>1.544646027542414E-2</v>
      </c>
      <c r="AB216">
        <f>AB$2*EXP(- AB$1 * ($B216*_c+'Input spectra'!$Q215))</f>
        <v>1.5247490224735063E-2</v>
      </c>
      <c r="AC216">
        <f>AC$2*EXP(- AC$1 * ($B216*_c+'Input spectra'!$Q215))</f>
        <v>1.5049890006251255E-2</v>
      </c>
      <c r="AD216">
        <f>AD$2*EXP(- AD$1 * ($B216*_c+'Input spectra'!$Q215))</f>
        <v>1.4853651740487141E-2</v>
      </c>
      <c r="AE216">
        <f>AE$2*EXP(- AE$1 * ($B216*_c+'Input spectra'!$Q215))</f>
        <v>1.4658767589507493E-2</v>
      </c>
      <c r="AF216">
        <f>AF$2*EXP(- AF$1 * ($B216*_c+'Input spectra'!$Q215))</f>
        <v>1.4465229756719298E-2</v>
      </c>
      <c r="AG216">
        <f>AG$2*EXP(- AG$1 * ($B216*_c+'Input spectra'!$Q215))</f>
        <v>1.4273030486664673E-2</v>
      </c>
      <c r="AH216">
        <f>AH$2*EXP(- AH$1 * ($B216*_c+'Input spectra'!$Q215))</f>
        <v>1.4082162064814744E-2</v>
      </c>
      <c r="AI216">
        <f>AI$2*EXP(- AI$1 * ($B216*_c+'Input spectra'!$Q215))</f>
        <v>1.3892616817364542E-2</v>
      </c>
      <c r="AJ216">
        <f>AJ$2*EXP(- AJ$1 * ($B216*_c+'Input spectra'!$Q215))</f>
        <v>1.3704387111028877E-2</v>
      </c>
      <c r="AK216">
        <f>AK$2*EXP(- AK$1 * ($B216*_c+'Input spectra'!$Q215))</f>
        <v>1.3517465352839224E-2</v>
      </c>
      <c r="AL216">
        <f>AL$2*EXP(- AL$1 * ($B216*_c+'Input spectra'!$Q215))</f>
        <v>1.3331843989941576E-2</v>
      </c>
      <c r="AM216">
        <f>AM$2*EXP(- AM$1 * ($B216*_c+'Input spectra'!$Q215))</f>
        <v>1.3147515509395273E-2</v>
      </c>
      <c r="AN216">
        <f>AN$2*EXP(- AN$1 * ($B216*_c+'Input spectra'!$Q215))</f>
        <v>1.2964472437972821E-2</v>
      </c>
      <c r="AO216">
        <f>AO$2*EXP(- AO$1 * ($B216*_c+'Input spectra'!$Q215))</f>
        <v>1.2782707341960676E-2</v>
      </c>
      <c r="AP216">
        <f>AP$2*EXP(- AP$1 * ($B216*_c+'Input spectra'!$Q215))</f>
        <v>1.260221282696097E-2</v>
      </c>
      <c r="AQ216">
        <f>AQ$2*EXP(- AQ$1 * ($B216*_c+'Input spectra'!$Q215))</f>
        <v>1.2422981537694245E-2</v>
      </c>
      <c r="AR216">
        <f>AR$2*EXP(- AR$1 * ($B216*_c+'Input spectra'!$Q215))</f>
        <v>1.2245006157803103E-2</v>
      </c>
      <c r="AS216">
        <f>AS$2*EXP(- AS$1 * ($B216*_c+'Input spectra'!$Q215))</f>
        <v>1.2068279409656806E-2</v>
      </c>
      <c r="AT216">
        <f>AT$2*EXP(- AT$1 * ($B216*_c+'Input spectra'!$Q215))</f>
        <v>1.1892794054156879E-2</v>
      </c>
      <c r="AU216">
        <f>AU$2*EXP(- AU$1 * ($B216*_c+'Input spectra'!$Q215))</f>
        <v>1.171854289054357E-2</v>
      </c>
      <c r="AV216">
        <f>AV$2*EXP(- AV$1 * ($B216*_c+'Input spectra'!$Q215))</f>
        <v>1.1545518756203329E-2</v>
      </c>
      <c r="AW216">
        <f>AW$2*EXP(- AW$1 * ($B216*_c+'Input spectra'!$Q215))</f>
        <v>1.0267013760799464E-2</v>
      </c>
      <c r="AX216">
        <f>AX$2*EXP(- AX$1 * ($B216*_c+'Input spectra'!$Q215))</f>
        <v>8.7761699295487404E-3</v>
      </c>
      <c r="AY216">
        <f>AY$2*EXP(- AY$1 * ($B216*_c+'Input spectra'!$Q215))</f>
        <v>7.9031633508911212E-3</v>
      </c>
      <c r="AZ216">
        <f>AZ$2*EXP(- AZ$1 * ($B216*_c+'Input spectra'!$Q215))</f>
        <v>7.2421694254137499E-3</v>
      </c>
      <c r="BA216">
        <f>BA$2*EXP(- BA$1 * ($B216*_c+'Input spectra'!$Q215))</f>
        <v>6.7022008123487128E-3</v>
      </c>
      <c r="BB216">
        <f>BB$2*EXP(- BB$1 * ($B216*_c+'Input spectra'!$Q215))</f>
        <v>6.2438386368958926E-3</v>
      </c>
      <c r="BC216">
        <f>BC$2*EXP(- BC$1 * ($B216*_c+'Input spectra'!$Q215))</f>
        <v>5.8454945660750815E-3</v>
      </c>
      <c r="BD216">
        <f>BD$2*EXP(- BD$1 * ($B216*_c+'Input spectra'!$Q215))</f>
        <v>5.4937167632295612E-3</v>
      </c>
      <c r="BE216">
        <f>BE$2*EXP(- BE$1 * ($B216*_c+'Input spectra'!$Q215))</f>
        <v>5.1794011353341754E-3</v>
      </c>
      <c r="BF216">
        <f>BF$2*EXP(- BF$1 * ($B216*_c+'Input spectra'!$Q215))</f>
        <v>4.8960211249927136E-3</v>
      </c>
      <c r="BG216">
        <f>BG$2*EXP(- BG$1 * ($B216*_c+'Input spectra'!$Q215))</f>
        <v>4.63869569698196E-3</v>
      </c>
      <c r="BH216">
        <f>BH$2*EXP(- BH$1 * ($B216*_c+'Input spectra'!$Q215))</f>
        <v>4.4036543708145925E-3</v>
      </c>
      <c r="BI216">
        <f>BI$2*EXP(- BI$1 * ($B216*_c+'Input spectra'!$Q215))</f>
        <v>4.1879093122466834E-3</v>
      </c>
      <c r="BJ216">
        <f>BJ$2*EXP(- BJ$1 * ($B216*_c+'Input spectra'!$Q215))</f>
        <v>3.9890436686370765E-3</v>
      </c>
      <c r="BK216">
        <f>BK$2*EXP(- BK$1 * ($B216*_c+'Input spectra'!$Q215))</f>
        <v>3.8050690988185791E-3</v>
      </c>
      <c r="BL216">
        <f>BL$2*EXP(- BL$1 * ($B216*_c+'Input spectra'!$Q215))</f>
        <v>3.6343265039124576E-3</v>
      </c>
      <c r="BM216">
        <f>BM$2*EXP(- BM$1 * ($B216*_c+'Input spectra'!$Q215))</f>
        <v>3.4754148219136626E-3</v>
      </c>
      <c r="BN216">
        <f>BN$2*EXP(- BN$1 * ($B216*_c+'Input spectra'!$Q215))</f>
        <v>3.3271386745584702E-3</v>
      </c>
      <c r="BO216">
        <f>BO$2*EXP(- BO$1 * ($B216*_c+'Input spectra'!$Q215))</f>
        <v>3.188469047628329E-3</v>
      </c>
      <c r="BP216">
        <f>BP$2*EXP(- BP$1 * ($B216*_c+'Input spectra'!$Q215))</f>
        <v>3.0585132089188372E-3</v>
      </c>
      <c r="BQ216">
        <f>BQ$2*EXP(- BQ$1 * ($B216*_c+'Input spectra'!$Q215))</f>
        <v>2.9364913176114673E-3</v>
      </c>
      <c r="BR216">
        <f>BR$2*EXP(- BR$1 * ($B216*_c+'Input spectra'!$Q215))</f>
        <v>2.82171797453193E-3</v>
      </c>
      <c r="BS216">
        <f>BS$2*EXP(- BS$1 * ($B216*_c+'Input spectra'!$Q215))</f>
        <v>2.7135874834084022E-3</v>
      </c>
      <c r="BT216">
        <f>BT$2*EXP(- BT$1 * ($B216*_c+'Input spectra'!$Q215))</f>
        <v>2.6115619421303205E-3</v>
      </c>
      <c r="BU216">
        <f>BU$2*EXP(- BU$1 * ($B216*_c+'Input spectra'!$Q215))</f>
        <v>2.5151615218667687E-3</v>
      </c>
      <c r="BV216">
        <f>BV$2*EXP(- BV$1 * ($B216*_c+'Input spectra'!$Q215))</f>
        <v>2.4239564586121475E-3</v>
      </c>
      <c r="BW216">
        <f>BW$2*EXP(- BW$1 * ($B216*_c+'Input spectra'!$Q215))</f>
        <v>2.3375604001231345E-3</v>
      </c>
      <c r="BX216">
        <f>BX$2*EXP(- BX$1 * ($B216*_c+'Input spectra'!$Q215))</f>
        <v>2.2556248366366193E-3</v>
      </c>
      <c r="BY216">
        <f>BY$2*EXP(- BY$1 * ($B216*_c+'Input spectra'!$Q215))</f>
        <v>2.1778344062914358E-3</v>
      </c>
      <c r="BZ216">
        <f>BZ$2*EXP(- BZ$1 * ($B216*_c+'Input spectra'!$Q215))</f>
        <v>2.1039029125613793E-3</v>
      </c>
      <c r="CA216">
        <f>CA$2*EXP(- CA$1 * ($B216*_c+'Input spectra'!$Q215))</f>
        <v>2.0335699258344103E-3</v>
      </c>
      <c r="CB216">
        <f>CB$2*EXP(- CB$1 * ($B216*_c+'Input spectra'!$Q215))</f>
        <v>1.966597867717568E-3</v>
      </c>
      <c r="CC216">
        <f>CC$2*EXP(- CC$1 * ($B216*_c+'Input spectra'!$Q215))</f>
        <v>1.9027694969360619E-3</v>
      </c>
      <c r="CD216">
        <f>CD$2*EXP(- CD$1 * ($B216*_c+'Input spectra'!$Q215))</f>
        <v>1.8418857314116983E-3</v>
      </c>
      <c r="CE216">
        <f>CE$2*EXP(- CE$1 * ($B216*_c+'Input spectra'!$Q215))</f>
        <v>1.7837637533899384E-3</v>
      </c>
      <c r="CF216">
        <f>CF$2*EXP(- CF$1 * ($B216*_c+'Input spectra'!$Q215))</f>
        <v>1.7282353541666383E-3</v>
      </c>
      <c r="CG216">
        <f>CG$2*EXP(- CG$1 * ($B216*_c+'Input spectra'!$Q215))</f>
        <v>1.6751454826557976E-3</v>
      </c>
      <c r="CH216">
        <f>CH$2*EXP(- CH$1 * ($B216*_c+'Input spectra'!$Q215))</f>
        <v>1.6243509681927119E-3</v>
      </c>
      <c r="CI216">
        <f>CI$2*EXP(- CI$1 * ($B216*_c+'Input spectra'!$Q215))</f>
        <v>1.5757193929239175E-3</v>
      </c>
      <c r="CJ216">
        <f>CJ$2*EXP(- CJ$1 * ($B216*_c+'Input spectra'!$Q215))</f>
        <v>1.5291280931542773E-3</v>
      </c>
      <c r="CK216">
        <f>CK$2*EXP(- CK$1 * ($B216*_c+'Input spectra'!$Q215))</f>
        <v>1.4844632722998759E-3</v>
      </c>
      <c r="CL216">
        <f>CL$2*EXP(- CL$1 * ($B216*_c+'Input spectra'!$Q215))</f>
        <v>1.4416192107847008E-3</v>
      </c>
      <c r="CM216">
        <f>CM$2*EXP(- CM$1 * ($B216*_c+'Input spectra'!$Q215))</f>
        <v>1.4004975604371259E-3</v>
      </c>
      <c r="CN216">
        <f>CN$2*EXP(- CN$1 * ($B216*_c+'Input spectra'!$Q215))</f>
        <v>1.3610067127808564E-3</v>
      </c>
      <c r="CO216">
        <f>CO$2*EXP(- CO$1 * ($B216*_c+'Input spectra'!$Q215))</f>
        <v>1.3230612321464604E-3</v>
      </c>
      <c r="CP216">
        <f>CP$2*EXP(- CP$1 * ($B216*_c+'Input spectra'!$Q215))</f>
        <v>1.2865813458110649E-3</v>
      </c>
      <c r="CQ216">
        <f>CQ$2*EXP(- CQ$1 * ($B216*_c+'Input spectra'!$Q215))</f>
        <v>8.2862719777103205E-4</v>
      </c>
      <c r="CR216">
        <f>CR$2*EXP(- CR$1 * ($B216*_c+'Input spectra'!$Q215))</f>
        <v>5.3838739819993579E-4</v>
      </c>
      <c r="CS216">
        <f>CS$2*EXP(- CS$1 * ($B216*_c+'Input spectra'!$Q215))</f>
        <v>3.7297946426906558E-4</v>
      </c>
      <c r="CT216">
        <f>CT$2*EXP(- CT$1 * ($B216*_c+'Input spectra'!$Q215))</f>
        <v>2.595538029039247E-4</v>
      </c>
      <c r="CU216">
        <f>CU$2*EXP(- CU$1 * ($B216*_c+'Input spectra'!$Q215))</f>
        <v>1.7728471710310879E-4</v>
      </c>
      <c r="CV216">
        <f>CV$2*EXP(- CV$1 * ($B216*_c+'Input spectra'!$Q215))</f>
        <v>1.1657737021737507E-4</v>
      </c>
      <c r="CW216">
        <f>CW$2*EXP(- CW$1 * ($B216*_c+'Input spectra'!$Q215))</f>
        <v>7.2018668045417379E-5</v>
      </c>
      <c r="CX216">
        <f>CX$2*EXP(- CX$1 * ($B216*_c+'Input spectra'!$Q215))</f>
        <v>4.0173700691208495E-5</v>
      </c>
      <c r="CY216">
        <f>CY$2*EXP(- CY$1 * ($B216*_c+'Input spectra'!$Q215))</f>
        <v>1.8686606501104276E-5</v>
      </c>
      <c r="CZ216">
        <f>CZ$2*EXP(- CZ$1 * ($B216*_c+'Input spectra'!$Q215))</f>
        <v>5.8494944377178491E-6</v>
      </c>
      <c r="DA216">
        <f>DA$2*EXP(- DA$1 * ($B216*_c+'Input spectra'!$Q215))</f>
        <v>3.7169214629585174E-7</v>
      </c>
      <c r="DB216">
        <f>DB$2*EXP(- DB$1 * ($B216*_c+'Input spectra'!$Q215))</f>
        <v>0</v>
      </c>
      <c r="DC216">
        <f>DC$2*EXP(- DC$1 * ($B216*_c+'Input spectra'!$Q215))</f>
        <v>0</v>
      </c>
      <c r="DD216">
        <f>DD$2*EXP(- DD$1 * ($B216*_c+'Input spectra'!$Q215))</f>
        <v>0</v>
      </c>
      <c r="DE216">
        <f>DE$2*EXP(- DE$1 * ($B216*_c+'Input spectra'!$Q215))</f>
        <v>0</v>
      </c>
      <c r="DF216">
        <f>DF$2*EXP(- DF$1 * ($B216*_c+'Input spectra'!$Q215))</f>
        <v>0</v>
      </c>
      <c r="DG216">
        <f>DG$2*EXP(- DG$1 * ($B216*_c+'Input spectra'!$Q215))</f>
        <v>0</v>
      </c>
      <c r="DH216">
        <f>DH$2*EXP(- DH$1 * ($B216*_c+'Input spectra'!$Q215))</f>
        <v>0</v>
      </c>
      <c r="DI216">
        <f>DI$2*EXP(- DI$1 * ($B216*_c+'Input spectra'!$Q215))</f>
        <v>0</v>
      </c>
      <c r="DJ216">
        <f>DJ$2*EXP(- DJ$1 * ($B216*_c+'Input spectra'!$Q215))</f>
        <v>0</v>
      </c>
      <c r="DK216">
        <f>DK$2*EXP(- DK$1 * ($B216*_c+'Input spectra'!$Q215))</f>
        <v>0</v>
      </c>
      <c r="DL216">
        <f>DL$2*EXP(- DL$1 * ($B216*_c+'Input spectra'!$Q215))</f>
        <v>0</v>
      </c>
      <c r="DM216">
        <f>DM$2*EXP(- DM$1 * ($B216*_c+'Input spectra'!$Q215))</f>
        <v>0</v>
      </c>
      <c r="DN216">
        <f>DN$2*EXP(- DN$1 * ($B216*_c+'Input spectra'!$Q215))</f>
        <v>0</v>
      </c>
      <c r="DO216">
        <f>DO$2*EXP(- DO$1 * ($B216*_c+'Input spectra'!$Q215))</f>
        <v>0</v>
      </c>
      <c r="DP216">
        <f>DP$2*EXP(- DP$1 * ($B216*_c+'Input spectra'!$Q215))</f>
        <v>0</v>
      </c>
      <c r="DQ216">
        <f>DQ$2*EXP(- DQ$1 * ($B216*_c+'Input spectra'!$Q215))</f>
        <v>0</v>
      </c>
      <c r="DR216">
        <f>DR$2*EXP(- DR$1 * ($B216*_c+'Input spectra'!$Q215))</f>
        <v>0</v>
      </c>
      <c r="DS216">
        <f>DS$2*EXP(- DS$1 * ($B216*_c+'Input spectra'!$Q215))</f>
        <v>0</v>
      </c>
      <c r="DT216">
        <f>DT$2*EXP(- DT$1 * ($B216*_c+'Input spectra'!$Q215))</f>
        <v>0</v>
      </c>
      <c r="DU216">
        <f>DU$2*EXP(- DU$1 * ($B216*_c+'Input spectra'!$Q215))</f>
        <v>0</v>
      </c>
      <c r="DV216">
        <f>DV$2*EXP(- DV$1 * ($B216*_c+'Input spectra'!$Q215))</f>
        <v>0</v>
      </c>
      <c r="DW216">
        <f>DW$2*EXP(- DW$1 * ($B216*_c+'Input spectra'!$Q215))</f>
        <v>0</v>
      </c>
      <c r="DX216">
        <f>DX$2*EXP(- DX$1 * ($B216*_c+'Input spectra'!$Q215))</f>
        <v>0</v>
      </c>
      <c r="DY216">
        <f>DY$2*EXP(- DY$1 * ($B216*_c+'Input spectra'!$Q215))</f>
        <v>0</v>
      </c>
      <c r="DZ216">
        <f>DZ$2*EXP(- DZ$1 * ($B216*_c+'Input spectra'!$Q215))</f>
        <v>0</v>
      </c>
      <c r="EA216">
        <f>EA$2*EXP(- EA$1 * ($B216*_c+'Input spectra'!$Q215))</f>
        <v>0</v>
      </c>
      <c r="EB216">
        <f>EB$2*EXP(- EB$1 * ($B216*_c+'Input spectra'!$Q215))</f>
        <v>0</v>
      </c>
      <c r="EC216">
        <f>EC$2*EXP(- EC$1 * ($B216*_c+'Input spectra'!$Q215))</f>
        <v>0</v>
      </c>
      <c r="ED216">
        <f>ED$2*EXP(- ED$1 * ($B216*_c+'Input spectra'!$Q215))</f>
        <v>0</v>
      </c>
      <c r="EE216">
        <f>EE$2*EXP(- EE$1 * ($B216*_c+'Input spectra'!$Q215))</f>
        <v>0</v>
      </c>
      <c r="EF216">
        <f>EF$2*EXP(- EF$1 * ($B216*_c+'Input spectra'!$Q215))</f>
        <v>0</v>
      </c>
      <c r="EG216">
        <f>EG$2*EXP(- EG$1 * ($B216*_c+'Input spectra'!$Q215))</f>
        <v>0</v>
      </c>
      <c r="EH216">
        <f>EH$2*EXP(- EH$1 * ($B216*_c+'Input spectra'!$Q215))</f>
        <v>0</v>
      </c>
      <c r="EI216">
        <f>EI$2*EXP(- EI$1 * ($B216*_c+'Input spectra'!$Q215))</f>
        <v>0</v>
      </c>
      <c r="EJ216">
        <f>EJ$2*EXP(- EJ$1 * ($B216*_c+'Input spectra'!$Q215))</f>
        <v>0</v>
      </c>
      <c r="EK216">
        <f>EK$2*EXP(- EK$1 * ($B216*_c+'Input spectra'!$Q215))</f>
        <v>0</v>
      </c>
      <c r="EL216">
        <f>EL$2*EXP(- EL$1 * ($B216*_c+'Input spectra'!$Q215))</f>
        <v>0</v>
      </c>
      <c r="EM216">
        <f>EM$2*EXP(- EM$1 * ($B216*_c+'Input spectra'!$Q215))</f>
        <v>0</v>
      </c>
      <c r="EN216">
        <f>EN$2*EXP(- EN$1 * ($B216*_c+'Input spectra'!$Q215))</f>
        <v>0</v>
      </c>
      <c r="EO216">
        <f>EO$2*EXP(- EO$1 * ($B216*_c+'Input spectra'!$Q215))</f>
        <v>0</v>
      </c>
      <c r="EP216">
        <f>EP$2*EXP(- EP$1 * ($B216*_c+'Input spectra'!$Q215))</f>
        <v>0</v>
      </c>
      <c r="EQ216">
        <f>EQ$2*EXP(- EQ$1 * ($B216*_c+'Input spectra'!$Q215))</f>
        <v>0</v>
      </c>
      <c r="ER216">
        <f>ER$2*EXP(- ER$1 * ($B216*_c+'Input spectra'!$Q215))</f>
        <v>0</v>
      </c>
      <c r="ES216">
        <f>ES$2*EXP(- ES$1 * ($B216*_c+'Input spectra'!$Q215))</f>
        <v>0</v>
      </c>
      <c r="ET216">
        <f>ET$2*EXP(- ET$1 * ($B216*_c+'Input spectra'!$Q215))</f>
        <v>0</v>
      </c>
      <c r="EU216">
        <f>EU$2*EXP(- EU$1 * ($B216*_c+'Input spectra'!$Q215))</f>
        <v>0</v>
      </c>
      <c r="EV216">
        <f>EV$2*EXP(- EV$1 * ($B216*_c+'Input spectra'!$Q215))</f>
        <v>0</v>
      </c>
      <c r="EW216">
        <f>EW$2*EXP(- EW$1 * ($B216*_c+'Input spectra'!$Q215))</f>
        <v>0</v>
      </c>
      <c r="EY216">
        <f t="shared" si="3"/>
        <v>0.88956685005455816</v>
      </c>
      <c r="FB216">
        <f>(1-EXP(-(B216*_c+'Input spectra'!$Q215)*_t))/2</f>
        <v>1.0147561640483416E-2</v>
      </c>
      <c r="FC216">
        <f>LN(1-FB216)/(-(B216*_c+'Input spectra'!$Q215))</f>
        <v>0.24871852876763045</v>
      </c>
    </row>
    <row r="217" spans="1:159" x14ac:dyDescent="0.25">
      <c r="A217">
        <v>1350</v>
      </c>
      <c r="B217">
        <f>'Input spectra'!B216</f>
        <v>0</v>
      </c>
      <c r="C217">
        <f>C$2*EXP(- C$1 * ($B217*_c+'Input spectra'!$Q216))</f>
        <v>2.0653927966864227E-2</v>
      </c>
      <c r="D217">
        <f>D$2*EXP(- D$1 * ($B217*_c+'Input spectra'!$Q216))</f>
        <v>2.0419713551508692E-2</v>
      </c>
      <c r="E217">
        <f>E$2*EXP(- E$1 * ($B217*_c+'Input spectra'!$Q216))</f>
        <v>2.0187068656253485E-2</v>
      </c>
      <c r="F217">
        <f>F$2*EXP(- F$1 * ($B217*_c+'Input spectra'!$Q216))</f>
        <v>1.9955984363870846E-2</v>
      </c>
      <c r="G217">
        <f>G$2*EXP(- G$1 * ($B217*_c+'Input spectra'!$Q216))</f>
        <v>1.97264518038066E-2</v>
      </c>
      <c r="H217">
        <f>H$2*EXP(- H$1 * ($B217*_c+'Input spectra'!$Q216))</f>
        <v>1.9498462151947615E-2</v>
      </c>
      <c r="I217">
        <f>I$2*EXP(- I$1 * ($B217*_c+'Input spectra'!$Q216))</f>
        <v>1.9272006630390345E-2</v>
      </c>
      <c r="J217">
        <f>J$2*EXP(- J$1 * ($B217*_c+'Input spectra'!$Q216))</f>
        <v>1.9047076507210513E-2</v>
      </c>
      <c r="K217">
        <f>K$2*EXP(- K$1 * ($B217*_c+'Input spectra'!$Q216))</f>
        <v>1.8823663096233886E-2</v>
      </c>
      <c r="L217">
        <f>L$2*EXP(- L$1 * ($B217*_c+'Input spectra'!$Q216))</f>
        <v>1.8601757756808179E-2</v>
      </c>
      <c r="M217">
        <f>M$2*EXP(- M$1 * ($B217*_c+'Input spectra'!$Q216))</f>
        <v>1.838135189357604E-2</v>
      </c>
      <c r="N217">
        <f>N$2*EXP(- N$1 * ($B217*_c+'Input spectra'!$Q216))</f>
        <v>1.8162436956249122E-2</v>
      </c>
      <c r="O217">
        <f>O$2*EXP(- O$1 * ($B217*_c+'Input spectra'!$Q216))</f>
        <v>1.7945004439383277E-2</v>
      </c>
      <c r="P217">
        <f>P$2*EXP(- P$1 * ($B217*_c+'Input spectra'!$Q216))</f>
        <v>1.772904588215482E-2</v>
      </c>
      <c r="Q217">
        <f>Q$2*EXP(- Q$1 * ($B217*_c+'Input spectra'!$Q216))</f>
        <v>1.7514552868137846E-2</v>
      </c>
      <c r="R217">
        <f>R$2*EXP(- R$1 * ($B217*_c+'Input spectra'!$Q216))</f>
        <v>1.7301517025082664E-2</v>
      </c>
      <c r="S217">
        <f>S$2*EXP(- S$1 * ($B217*_c+'Input spectra'!$Q216))</f>
        <v>1.7089930024695284E-2</v>
      </c>
      <c r="T217">
        <f>T$2*EXP(- T$1 * ($B217*_c+'Input spectra'!$Q216))</f>
        <v>1.6879783582417957E-2</v>
      </c>
      <c r="U217">
        <f>U$2*EXP(- U$1 * ($B217*_c+'Input spectra'!$Q216))</f>
        <v>1.6671069457210783E-2</v>
      </c>
      <c r="V217">
        <f>V$2*EXP(- V$1 * ($B217*_c+'Input spectra'!$Q216))</f>
        <v>1.6463779451334388E-2</v>
      </c>
      <c r="W217">
        <f>W$2*EXP(- W$1 * ($B217*_c+'Input spectra'!$Q216))</f>
        <v>1.6257905410133621E-2</v>
      </c>
      <c r="X217">
        <f>X$2*EXP(- X$1 * ($B217*_c+'Input spectra'!$Q216))</f>
        <v>1.6053439221822324E-2</v>
      </c>
      <c r="Y217">
        <f>Y$2*EXP(- Y$1 * ($B217*_c+'Input spectra'!$Q216))</f>
        <v>1.5850372817269136E-2</v>
      </c>
      <c r="Z217">
        <f>Z$2*EXP(- Z$1 * ($B217*_c+'Input spectra'!$Q216))</f>
        <v>1.5648698169784286E-2</v>
      </c>
      <c r="AA217">
        <f>AA$2*EXP(- AA$1 * ($B217*_c+'Input spectra'!$Q216))</f>
        <v>1.5448407294907519E-2</v>
      </c>
      <c r="AB217">
        <f>AB$2*EXP(- AB$1 * ($B217*_c+'Input spectra'!$Q216))</f>
        <v>1.5249492250196934E-2</v>
      </c>
      <c r="AC217">
        <f>AC$2*EXP(- AC$1 * ($B217*_c+'Input spectra'!$Q216))</f>
        <v>1.5051945135018899E-2</v>
      </c>
      <c r="AD217">
        <f>AD$2*EXP(- AD$1 * ($B217*_c+'Input spectra'!$Q216))</f>
        <v>1.4855758090338999E-2</v>
      </c>
      <c r="AE217">
        <f>AE$2*EXP(- AE$1 * ($B217*_c+'Input spectra'!$Q216))</f>
        <v>1.4660923298513952E-2</v>
      </c>
      <c r="AF217">
        <f>AF$2*EXP(- AF$1 * ($B217*_c+'Input spectra'!$Q216))</f>
        <v>1.4467432983084538E-2</v>
      </c>
      <c r="AG217">
        <f>AG$2*EXP(- AG$1 * ($B217*_c+'Input spectra'!$Q216))</f>
        <v>1.4275279408569567E-2</v>
      </c>
      <c r="AH217">
        <f>AH$2*EXP(- AH$1 * ($B217*_c+'Input spectra'!$Q216))</f>
        <v>1.4084454880260796E-2</v>
      </c>
      <c r="AI217">
        <f>AI$2*EXP(- AI$1 * ($B217*_c+'Input spectra'!$Q216))</f>
        <v>1.3894951744018873E-2</v>
      </c>
      <c r="AJ217">
        <f>AJ$2*EXP(- AJ$1 * ($B217*_c+'Input spectra'!$Q216))</f>
        <v>1.3706762386070234E-2</v>
      </c>
      <c r="AK217">
        <f>AK$2*EXP(- AK$1 * ($B217*_c+'Input spectra'!$Q216))</f>
        <v>1.3519879232805019E-2</v>
      </c>
      <c r="AL217">
        <f>AL$2*EXP(- AL$1 * ($B217*_c+'Input spectra'!$Q216))</f>
        <v>1.3334294750575943E-2</v>
      </c>
      <c r="AM217">
        <f>AM$2*EXP(- AM$1 * ($B217*_c+'Input spectra'!$Q216))</f>
        <v>1.3150001445498138E-2</v>
      </c>
      <c r="AN217">
        <f>AN$2*EXP(- AN$1 * ($B217*_c+'Input spectra'!$Q216))</f>
        <v>1.2966991863249989E-2</v>
      </c>
      <c r="AO217">
        <f>AO$2*EXP(- AO$1 * ($B217*_c+'Input spectra'!$Q216))</f>
        <v>1.2785258588874897E-2</v>
      </c>
      <c r="AP217">
        <f>AP$2*EXP(- AP$1 * ($B217*_c+'Input spectra'!$Q216))</f>
        <v>1.2604794246584027E-2</v>
      </c>
      <c r="AQ217">
        <f>AQ$2*EXP(- AQ$1 * ($B217*_c+'Input spectra'!$Q216))</f>
        <v>1.2425591499560008E-2</v>
      </c>
      <c r="AR217">
        <f>AR$2*EXP(- AR$1 * ($B217*_c+'Input spectra'!$Q216))</f>
        <v>1.2247643049761583E-2</v>
      </c>
      <c r="AS217">
        <f>AS$2*EXP(- AS$1 * ($B217*_c+'Input spectra'!$Q216))</f>
        <v>1.2070941637729175E-2</v>
      </c>
      <c r="AT217">
        <f>AT$2*EXP(- AT$1 * ($B217*_c+'Input spectra'!$Q216))</f>
        <v>1.1895480042391467E-2</v>
      </c>
      <c r="AU217">
        <f>AU$2*EXP(- AU$1 * ($B217*_c+'Input spectra'!$Q216))</f>
        <v>1.172125108087283E-2</v>
      </c>
      <c r="AV217">
        <f>AV$2*EXP(- AV$1 * ($B217*_c+'Input spectra'!$Q216))</f>
        <v>1.154824760830175E-2</v>
      </c>
      <c r="AW217">
        <f>AW$2*EXP(- AW$1 * ($B217*_c+'Input spectra'!$Q216))</f>
        <v>1.0269494363140404E-2</v>
      </c>
      <c r="AX217">
        <f>AX$2*EXP(- AX$1 * ($B217*_c+'Input spectra'!$Q216))</f>
        <v>8.7783364320537655E-3</v>
      </c>
      <c r="AY217">
        <f>AY$2*EXP(- AY$1 * ($B217*_c+'Input spectra'!$Q216))</f>
        <v>7.9051558569476574E-3</v>
      </c>
      <c r="AZ217">
        <f>AZ$2*EXP(- AZ$1 * ($B217*_c+'Input spectra'!$Q216))</f>
        <v>7.2440333286200144E-3</v>
      </c>
      <c r="BA217">
        <f>BA$2*EXP(- BA$1 * ($B217*_c+'Input spectra'!$Q216))</f>
        <v>6.7039609521989422E-3</v>
      </c>
      <c r="BB217">
        <f>BB$2*EXP(- BB$1 * ($B217*_c+'Input spectra'!$Q216))</f>
        <v>6.2455112008100427E-3</v>
      </c>
      <c r="BC217">
        <f>BC$2*EXP(- BC$1 * ($B217*_c+'Input spectra'!$Q216))</f>
        <v>5.8470911311356306E-3</v>
      </c>
      <c r="BD217">
        <f>BD$2*EXP(- BD$1 * ($B217*_c+'Input spectra'!$Q216))</f>
        <v>5.4952461076082778E-3</v>
      </c>
      <c r="BE217">
        <f>BE$2*EXP(- BE$1 * ($B217*_c+'Input spectra'!$Q216))</f>
        <v>5.1808701888080332E-3</v>
      </c>
      <c r="BF217">
        <f>BF$2*EXP(- BF$1 * ($B217*_c+'Input spectra'!$Q216))</f>
        <v>4.8974355222645123E-3</v>
      </c>
      <c r="BG217">
        <f>BG$2*EXP(- BG$1 * ($B217*_c+'Input spectra'!$Q216))</f>
        <v>4.6400601245580545E-3</v>
      </c>
      <c r="BH217">
        <f>BH$2*EXP(- BH$1 * ($B217*_c+'Input spectra'!$Q216))</f>
        <v>4.404972796937019E-3</v>
      </c>
      <c r="BI217">
        <f>BI$2*EXP(- BI$1 * ($B217*_c+'Input spectra'!$Q216))</f>
        <v>4.1891851460981117E-3</v>
      </c>
      <c r="BJ217">
        <f>BJ$2*EXP(- BJ$1 * ($B217*_c+'Input spectra'!$Q216))</f>
        <v>3.9902798745073444E-3</v>
      </c>
      <c r="BK217">
        <f>BK$2*EXP(- BK$1 * ($B217*_c+'Input spectra'!$Q216))</f>
        <v>3.8062682803683225E-3</v>
      </c>
      <c r="BL217">
        <f>BL$2*EXP(- BL$1 * ($B217*_c+'Input spectra'!$Q216))</f>
        <v>3.6354909678852402E-3</v>
      </c>
      <c r="BM217">
        <f>BM$2*EXP(- BM$1 * ($B217*_c+'Input spectra'!$Q216))</f>
        <v>3.4765466273070185E-3</v>
      </c>
      <c r="BN217">
        <f>BN$2*EXP(- BN$1 * ($B217*_c+'Input spectra'!$Q216))</f>
        <v>3.3282396712480404E-3</v>
      </c>
      <c r="BO217">
        <f>BO$2*EXP(- BO$1 * ($B217*_c+'Input spectra'!$Q216))</f>
        <v>3.1895409071763872E-3</v>
      </c>
      <c r="BP217">
        <f>BP$2*EXP(- BP$1 * ($B217*_c+'Input spectra'!$Q216))</f>
        <v>3.059557449481829E-3</v>
      </c>
      <c r="BQ217">
        <f>BQ$2*EXP(- BQ$1 * ($B217*_c+'Input spectra'!$Q216))</f>
        <v>2.9375093243181475E-3</v>
      </c>
      <c r="BR217">
        <f>BR$2*EXP(- BR$1 * ($B217*_c+'Input spectra'!$Q216))</f>
        <v>2.8227110163336839E-3</v>
      </c>
      <c r="BS217">
        <f>BS$2*EXP(- BS$1 * ($B217*_c+'Input spectra'!$Q216))</f>
        <v>2.7145567271457346E-3</v>
      </c>
      <c r="BT217">
        <f>BT$2*EXP(- BT$1 * ($B217*_c+'Input spectra'!$Q216))</f>
        <v>2.6125084643766508E-3</v>
      </c>
      <c r="BU217">
        <f>BU$2*EXP(- BU$1 * ($B217*_c+'Input spectra'!$Q216))</f>
        <v>2.5160863189786359E-3</v>
      </c>
      <c r="BV217">
        <f>BV$2*EXP(- BV$1 * ($B217*_c+'Input spectra'!$Q216))</f>
        <v>2.4248604553180611E-3</v>
      </c>
      <c r="BW217">
        <f>BW$2*EXP(- BW$1 * ($B217*_c+'Input spectra'!$Q216))</f>
        <v>2.33844445691126E-3</v>
      </c>
      <c r="BX217">
        <f>BX$2*EXP(- BX$1 * ($B217*_c+'Input spectra'!$Q216))</f>
        <v>2.2564897561471731E-3</v>
      </c>
      <c r="BY217">
        <f>BY$2*EXP(- BY$1 * ($B217*_c+'Input spectra'!$Q216))</f>
        <v>2.1786809388782487E-3</v>
      </c>
      <c r="BZ217">
        <f>BZ$2*EXP(- BZ$1 * ($B217*_c+'Input spectra'!$Q216))</f>
        <v>2.1047317611551631E-3</v>
      </c>
      <c r="CA217">
        <f>CA$2*EXP(- CA$1 * ($B217*_c+'Input spectra'!$Q216))</f>
        <v>2.0343817502153929E-3</v>
      </c>
      <c r="CB217">
        <f>CB$2*EXP(- CB$1 * ($B217*_c+'Input spectra'!$Q216))</f>
        <v>1.9673932882856319E-3</v>
      </c>
      <c r="CC217">
        <f>CC$2*EXP(- CC$1 * ($B217*_c+'Input spectra'!$Q216))</f>
        <v>1.9035490980510209E-3</v>
      </c>
      <c r="CD217">
        <f>CD$2*EXP(- CD$1 * ($B217*_c+'Input spectra'!$Q216))</f>
        <v>1.8426500643639752E-3</v>
      </c>
      <c r="CE217">
        <f>CE$2*EXP(- CE$1 * ($B217*_c+'Input spectra'!$Q216))</f>
        <v>1.7845133390519431E-3</v>
      </c>
      <c r="CF217">
        <f>CF$2*EXP(- CF$1 * ($B217*_c+'Input spectra'!$Q216))</f>
        <v>1.7289706853670633E-3</v>
      </c>
      <c r="CG217">
        <f>CG$2*EXP(- CG$1 * ($B217*_c+'Input spectra'!$Q216))</f>
        <v>1.6758670263124563E-3</v>
      </c>
      <c r="CH217">
        <f>CH$2*EXP(- CH$1 * ($B217*_c+'Input spectra'!$Q216))</f>
        <v>1.6250591672341437E-3</v>
      </c>
      <c r="CI217">
        <f>CI$2*EXP(- CI$1 * ($B217*_c+'Input spectra'!$Q216))</f>
        <v>1.5764146680254953E-3</v>
      </c>
      <c r="CJ217">
        <f>CJ$2*EXP(- CJ$1 * ($B217*_c+'Input spectra'!$Q216))</f>
        <v>1.5298108443108629E-3</v>
      </c>
      <c r="CK217">
        <f>CK$2*EXP(- CK$1 * ($B217*_c+'Input spectra'!$Q216))</f>
        <v>1.4851338802539605E-3</v>
      </c>
      <c r="CL217">
        <f>CL$2*EXP(- CL$1 * ($B217*_c+'Input spectra'!$Q216))</f>
        <v>1.4422780383263726E-3</v>
      </c>
      <c r="CM217">
        <f>CM$2*EXP(- CM$1 * ($B217*_c+'Input spectra'!$Q216))</f>
        <v>1.401144953590027E-3</v>
      </c>
      <c r="CN217">
        <f>CN$2*EXP(- CN$1 * ($B217*_c+'Input spectra'!$Q216))</f>
        <v>1.3616430018864268E-3</v>
      </c>
      <c r="CO217">
        <f>CO$2*EXP(- CO$1 * ($B217*_c+'Input spectra'!$Q216))</f>
        <v>1.3236867328572104E-3</v>
      </c>
      <c r="CP217">
        <f>CP$2*EXP(- CP$1 * ($B217*_c+'Input spectra'!$Q216))</f>
        <v>1.287196360002263E-3</v>
      </c>
      <c r="CQ217">
        <f>CQ$2*EXP(- CQ$1 * ($B217*_c+'Input spectra'!$Q216))</f>
        <v>8.2902765362458141E-4</v>
      </c>
      <c r="CR217">
        <f>CR$2*EXP(- CR$1 * ($B217*_c+'Input spectra'!$Q216))</f>
        <v>5.3865041688971318E-4</v>
      </c>
      <c r="CS217">
        <f>CS$2*EXP(- CS$1 * ($B217*_c+'Input spectra'!$Q216))</f>
        <v>3.7316363588148964E-4</v>
      </c>
      <c r="CT217">
        <f>CT$2*EXP(- CT$1 * ($B217*_c+'Input spectra'!$Q216))</f>
        <v>2.5968333042624108E-4</v>
      </c>
      <c r="CU217">
        <f>CU$2*EXP(- CU$1 * ($B217*_c+'Input spectra'!$Q216))</f>
        <v>1.7737412064585127E-4</v>
      </c>
      <c r="CV217">
        <f>CV$2*EXP(- CV$1 * ($B217*_c+'Input spectra'!$Q216))</f>
        <v>1.1663677197916607E-4</v>
      </c>
      <c r="CW217">
        <f>CW$2*EXP(- CW$1 * ($B217*_c+'Input spectra'!$Q216))</f>
        <v>7.205574342777938E-5</v>
      </c>
      <c r="CX217">
        <f>CX$2*EXP(- CX$1 * ($B217*_c+'Input spectra'!$Q216))</f>
        <v>4.0194593299053639E-5</v>
      </c>
      <c r="CY217">
        <f>CY$2*EXP(- CY$1 * ($B217*_c+'Input spectra'!$Q216))</f>
        <v>1.8696422787017227E-5</v>
      </c>
      <c r="CZ217">
        <f>CZ$2*EXP(- CZ$1 * ($B217*_c+'Input spectra'!$Q216))</f>
        <v>5.8525979795643256E-6</v>
      </c>
      <c r="DA217">
        <f>DA$2*EXP(- DA$1 * ($B217*_c+'Input spectra'!$Q216))</f>
        <v>3.7189130651542887E-7</v>
      </c>
      <c r="DB217">
        <f>DB$2*EXP(- DB$1 * ($B217*_c+'Input spectra'!$Q216))</f>
        <v>0</v>
      </c>
      <c r="DC217">
        <f>DC$2*EXP(- DC$1 * ($B217*_c+'Input spectra'!$Q216))</f>
        <v>0</v>
      </c>
      <c r="DD217">
        <f>DD$2*EXP(- DD$1 * ($B217*_c+'Input spectra'!$Q216))</f>
        <v>0</v>
      </c>
      <c r="DE217">
        <f>DE$2*EXP(- DE$1 * ($B217*_c+'Input spectra'!$Q216))</f>
        <v>0</v>
      </c>
      <c r="DF217">
        <f>DF$2*EXP(- DF$1 * ($B217*_c+'Input spectra'!$Q216))</f>
        <v>0</v>
      </c>
      <c r="DG217">
        <f>DG$2*EXP(- DG$1 * ($B217*_c+'Input spectra'!$Q216))</f>
        <v>0</v>
      </c>
      <c r="DH217">
        <f>DH$2*EXP(- DH$1 * ($B217*_c+'Input spectra'!$Q216))</f>
        <v>0</v>
      </c>
      <c r="DI217">
        <f>DI$2*EXP(- DI$1 * ($B217*_c+'Input spectra'!$Q216))</f>
        <v>0</v>
      </c>
      <c r="DJ217">
        <f>DJ$2*EXP(- DJ$1 * ($B217*_c+'Input spectra'!$Q216))</f>
        <v>0</v>
      </c>
      <c r="DK217">
        <f>DK$2*EXP(- DK$1 * ($B217*_c+'Input spectra'!$Q216))</f>
        <v>0</v>
      </c>
      <c r="DL217">
        <f>DL$2*EXP(- DL$1 * ($B217*_c+'Input spectra'!$Q216))</f>
        <v>0</v>
      </c>
      <c r="DM217">
        <f>DM$2*EXP(- DM$1 * ($B217*_c+'Input spectra'!$Q216))</f>
        <v>0</v>
      </c>
      <c r="DN217">
        <f>DN$2*EXP(- DN$1 * ($B217*_c+'Input spectra'!$Q216))</f>
        <v>0</v>
      </c>
      <c r="DO217">
        <f>DO$2*EXP(- DO$1 * ($B217*_c+'Input spectra'!$Q216))</f>
        <v>0</v>
      </c>
      <c r="DP217">
        <f>DP$2*EXP(- DP$1 * ($B217*_c+'Input spectra'!$Q216))</f>
        <v>0</v>
      </c>
      <c r="DQ217">
        <f>DQ$2*EXP(- DQ$1 * ($B217*_c+'Input spectra'!$Q216))</f>
        <v>0</v>
      </c>
      <c r="DR217">
        <f>DR$2*EXP(- DR$1 * ($B217*_c+'Input spectra'!$Q216))</f>
        <v>0</v>
      </c>
      <c r="DS217">
        <f>DS$2*EXP(- DS$1 * ($B217*_c+'Input spectra'!$Q216))</f>
        <v>0</v>
      </c>
      <c r="DT217">
        <f>DT$2*EXP(- DT$1 * ($B217*_c+'Input spectra'!$Q216))</f>
        <v>0</v>
      </c>
      <c r="DU217">
        <f>DU$2*EXP(- DU$1 * ($B217*_c+'Input spectra'!$Q216))</f>
        <v>0</v>
      </c>
      <c r="DV217">
        <f>DV$2*EXP(- DV$1 * ($B217*_c+'Input spectra'!$Q216))</f>
        <v>0</v>
      </c>
      <c r="DW217">
        <f>DW$2*EXP(- DW$1 * ($B217*_c+'Input spectra'!$Q216))</f>
        <v>0</v>
      </c>
      <c r="DX217">
        <f>DX$2*EXP(- DX$1 * ($B217*_c+'Input spectra'!$Q216))</f>
        <v>0</v>
      </c>
      <c r="DY217">
        <f>DY$2*EXP(- DY$1 * ($B217*_c+'Input spectra'!$Q216))</f>
        <v>0</v>
      </c>
      <c r="DZ217">
        <f>DZ$2*EXP(- DZ$1 * ($B217*_c+'Input spectra'!$Q216))</f>
        <v>0</v>
      </c>
      <c r="EA217">
        <f>EA$2*EXP(- EA$1 * ($B217*_c+'Input spectra'!$Q216))</f>
        <v>0</v>
      </c>
      <c r="EB217">
        <f>EB$2*EXP(- EB$1 * ($B217*_c+'Input spectra'!$Q216))</f>
        <v>0</v>
      </c>
      <c r="EC217">
        <f>EC$2*EXP(- EC$1 * ($B217*_c+'Input spectra'!$Q216))</f>
        <v>0</v>
      </c>
      <c r="ED217">
        <f>ED$2*EXP(- ED$1 * ($B217*_c+'Input spectra'!$Q216))</f>
        <v>0</v>
      </c>
      <c r="EE217">
        <f>EE$2*EXP(- EE$1 * ($B217*_c+'Input spectra'!$Q216))</f>
        <v>0</v>
      </c>
      <c r="EF217">
        <f>EF$2*EXP(- EF$1 * ($B217*_c+'Input spectra'!$Q216))</f>
        <v>0</v>
      </c>
      <c r="EG217">
        <f>EG$2*EXP(- EG$1 * ($B217*_c+'Input spectra'!$Q216))</f>
        <v>0</v>
      </c>
      <c r="EH217">
        <f>EH$2*EXP(- EH$1 * ($B217*_c+'Input spectra'!$Q216))</f>
        <v>0</v>
      </c>
      <c r="EI217">
        <f>EI$2*EXP(- EI$1 * ($B217*_c+'Input spectra'!$Q216))</f>
        <v>0</v>
      </c>
      <c r="EJ217">
        <f>EJ$2*EXP(- EJ$1 * ($B217*_c+'Input spectra'!$Q216))</f>
        <v>0</v>
      </c>
      <c r="EK217">
        <f>EK$2*EXP(- EK$1 * ($B217*_c+'Input spectra'!$Q216))</f>
        <v>0</v>
      </c>
      <c r="EL217">
        <f>EL$2*EXP(- EL$1 * ($B217*_c+'Input spectra'!$Q216))</f>
        <v>0</v>
      </c>
      <c r="EM217">
        <f>EM$2*EXP(- EM$1 * ($B217*_c+'Input spectra'!$Q216))</f>
        <v>0</v>
      </c>
      <c r="EN217">
        <f>EN$2*EXP(- EN$1 * ($B217*_c+'Input spectra'!$Q216))</f>
        <v>0</v>
      </c>
      <c r="EO217">
        <f>EO$2*EXP(- EO$1 * ($B217*_c+'Input spectra'!$Q216))</f>
        <v>0</v>
      </c>
      <c r="EP217">
        <f>EP$2*EXP(- EP$1 * ($B217*_c+'Input spectra'!$Q216))</f>
        <v>0</v>
      </c>
      <c r="EQ217">
        <f>EQ$2*EXP(- EQ$1 * ($B217*_c+'Input spectra'!$Q216))</f>
        <v>0</v>
      </c>
      <c r="ER217">
        <f>ER$2*EXP(- ER$1 * ($B217*_c+'Input spectra'!$Q216))</f>
        <v>0</v>
      </c>
      <c r="ES217">
        <f>ES$2*EXP(- ES$1 * ($B217*_c+'Input spectra'!$Q216))</f>
        <v>0</v>
      </c>
      <c r="ET217">
        <f>ET$2*EXP(- ET$1 * ($B217*_c+'Input spectra'!$Q216))</f>
        <v>0</v>
      </c>
      <c r="EU217">
        <f>EU$2*EXP(- EU$1 * ($B217*_c+'Input spectra'!$Q216))</f>
        <v>0</v>
      </c>
      <c r="EV217">
        <f>EV$2*EXP(- EV$1 * ($B217*_c+'Input spectra'!$Q216))</f>
        <v>0</v>
      </c>
      <c r="EW217">
        <f>EW$2*EXP(- EW$1 * ($B217*_c+'Input spectra'!$Q216))</f>
        <v>0</v>
      </c>
      <c r="EY217">
        <f t="shared" si="3"/>
        <v>0.88969603842643019</v>
      </c>
      <c r="FB217">
        <f>(1-EXP(-(B217*_c+'Input spectra'!$Q216)*_t))/2</f>
        <v>1.01346985982807E-2</v>
      </c>
      <c r="FC217">
        <f>LN(1-FB217)/(-(B217*_c+'Input spectra'!$Q216))</f>
        <v>0.24872016984834822</v>
      </c>
    </row>
    <row r="218" spans="1:159" x14ac:dyDescent="0.25">
      <c r="A218">
        <v>1355</v>
      </c>
      <c r="B218">
        <f>'Input spectra'!B217</f>
        <v>0</v>
      </c>
      <c r="C218">
        <f>C$2*EXP(- C$1 * ($B218*_c+'Input spectra'!$Q217))</f>
        <v>2.0653927966864227E-2</v>
      </c>
      <c r="D218">
        <f>D$2*EXP(- D$1 * ($B218*_c+'Input spectra'!$Q217))</f>
        <v>2.0419820790692485E-2</v>
      </c>
      <c r="E218">
        <f>E$2*EXP(- E$1 * ($B218*_c+'Input spectra'!$Q217))</f>
        <v>2.0187280691593264E-2</v>
      </c>
      <c r="F218">
        <f>F$2*EXP(- F$1 * ($B218*_c+'Input spectra'!$Q217))</f>
        <v>1.9956298776907355E-2</v>
      </c>
      <c r="G218">
        <f>G$2*EXP(- G$1 * ($B218*_c+'Input spectra'!$Q217))</f>
        <v>1.9726866200463058E-2</v>
      </c>
      <c r="H218">
        <f>H$2*EXP(- H$1 * ($B218*_c+'Input spectra'!$Q217))</f>
        <v>1.9498974162344845E-2</v>
      </c>
      <c r="I218">
        <f>I$2*EXP(- I$1 * ($B218*_c+'Input spectra'!$Q217))</f>
        <v>1.9272613908663114E-2</v>
      </c>
      <c r="J218">
        <f>J$2*EXP(- J$1 * ($B218*_c+'Input spectra'!$Q217))</f>
        <v>1.9047776731325069E-2</v>
      </c>
      <c r="K218">
        <f>K$2*EXP(- K$1 * ($B218*_c+'Input spectra'!$Q217))</f>
        <v>1.8824453967806708E-2</v>
      </c>
      <c r="L218">
        <f>L$2*EXP(- L$1 * ($B218*_c+'Input spectra'!$Q217))</f>
        <v>1.860263700092589E-2</v>
      </c>
      <c r="M218">
        <f>M$2*EXP(- M$1 * ($B218*_c+'Input spectra'!$Q217))</f>
        <v>1.8382317258616516E-2</v>
      </c>
      <c r="N218">
        <f>N$2*EXP(- N$1 * ($B218*_c+'Input spectra'!$Q217))</f>
        <v>1.816348621370378E-2</v>
      </c>
      <c r="O218">
        <f>O$2*EXP(- O$1 * ($B218*_c+'Input spectra'!$Q217))</f>
        <v>1.7946135383680523E-2</v>
      </c>
      <c r="P218">
        <f>P$2*EXP(- P$1 * ($B218*_c+'Input spectra'!$Q217))</f>
        <v>1.7730256330484643E-2</v>
      </c>
      <c r="Q218">
        <f>Q$2*EXP(- Q$1 * ($B218*_c+'Input spectra'!$Q217))</f>
        <v>1.7515840660277594E-2</v>
      </c>
      <c r="R218">
        <f>R$2*EXP(- R$1 * ($B218*_c+'Input spectra'!$Q217))</f>
        <v>1.7302880023223954E-2</v>
      </c>
      <c r="S218">
        <f>S$2*EXP(- S$1 * ($B218*_c+'Input spectra'!$Q217))</f>
        <v>1.7091366113272031E-2</v>
      </c>
      <c r="T218">
        <f>T$2*EXP(- T$1 * ($B218*_c+'Input spectra'!$Q217))</f>
        <v>1.6881290667935561E-2</v>
      </c>
      <c r="U218">
        <f>U$2*EXP(- U$1 * ($B218*_c+'Input spectra'!$Q217))</f>
        <v>1.6672645468076442E-2</v>
      </c>
      <c r="V218">
        <f>V$2*EXP(- V$1 * ($B218*_c+'Input spectra'!$Q217))</f>
        <v>1.6465422337688513E-2</v>
      </c>
      <c r="W218">
        <f>W$2*EXP(- W$1 * ($B218*_c+'Input spectra'!$Q217))</f>
        <v>1.6259613143682374E-2</v>
      </c>
      <c r="X218">
        <f>X$2*EXP(- X$1 * ($B218*_c+'Input spectra'!$Q217))</f>
        <v>1.6055209795671255E-2</v>
      </c>
      <c r="Y218">
        <f>Y$2*EXP(- Y$1 * ($B218*_c+'Input spectra'!$Q217))</f>
        <v>1.5852204245757926E-2</v>
      </c>
      <c r="Z218">
        <f>Z$2*EXP(- Z$1 * ($B218*_c+'Input spectra'!$Q217))</f>
        <v>1.565058848832258E-2</v>
      </c>
      <c r="AA218">
        <f>AA$2*EXP(- AA$1 * ($B218*_c+'Input spectra'!$Q217))</f>
        <v>1.5450354559811842E-2</v>
      </c>
      <c r="AB218">
        <f>AB$2*EXP(- AB$1 * ($B218*_c+'Input spectra'!$Q217))</f>
        <v>1.5251494538528686E-2</v>
      </c>
      <c r="AC218">
        <f>AC$2*EXP(- AC$1 * ($B218*_c+'Input spectra'!$Q217))</f>
        <v>1.505400054442343E-2</v>
      </c>
      <c r="AD218">
        <f>AD$2*EXP(- AD$1 * ($B218*_c+'Input spectra'!$Q217))</f>
        <v>1.4857864738885736E-2</v>
      </c>
      <c r="AE218">
        <f>AE$2*EXP(- AE$1 * ($B218*_c+'Input spectra'!$Q217))</f>
        <v>1.4663079324537601E-2</v>
      </c>
      <c r="AF218">
        <f>AF$2*EXP(- AF$1 * ($B218*_c+'Input spectra'!$Q217))</f>
        <v>1.4469636545027332E-2</v>
      </c>
      <c r="AG218">
        <f>AG$2*EXP(- AG$1 * ($B218*_c+'Input spectra'!$Q217))</f>
        <v>1.4277528684824556E-2</v>
      </c>
      <c r="AH218">
        <f>AH$2*EXP(- AH$1 * ($B218*_c+'Input spectra'!$Q217))</f>
        <v>1.4086748069016192E-2</v>
      </c>
      <c r="AI218">
        <f>AI$2*EXP(- AI$1 * ($B218*_c+'Input spectra'!$Q217))</f>
        <v>1.3897287063103413E-2</v>
      </c>
      <c r="AJ218">
        <f>AJ$2*EXP(- AJ$1 * ($B218*_c+'Input spectra'!$Q217))</f>
        <v>1.3709138072799576E-2</v>
      </c>
      <c r="AK218">
        <f>AK$2*EXP(- AK$1 * ($B218*_c+'Input spectra'!$Q217))</f>
        <v>1.3522293543829176E-2</v>
      </c>
      <c r="AL218">
        <f>AL$2*EXP(- AL$1 * ($B218*_c+'Input spectra'!$Q217))</f>
        <v>1.3336745961727708E-2</v>
      </c>
      <c r="AM218">
        <f>AM$2*EXP(- AM$1 * ($B218*_c+'Input spectra'!$Q217))</f>
        <v>1.3152487851642537E-2</v>
      </c>
      <c r="AN218">
        <f>AN$2*EXP(- AN$1 * ($B218*_c+'Input spectra'!$Q217))</f>
        <v>1.2969511778134718E-2</v>
      </c>
      <c r="AO218">
        <f>AO$2*EXP(- AO$1 * ($B218*_c+'Input spectra'!$Q217))</f>
        <v>1.2787810344981785E-2</v>
      </c>
      <c r="AP218">
        <f>AP$2*EXP(- AP$1 * ($B218*_c+'Input spectra'!$Q217))</f>
        <v>1.2607376194981463E-2</v>
      </c>
      <c r="AQ218">
        <f>AQ$2*EXP(- AQ$1 * ($B218*_c+'Input spectra'!$Q217))</f>
        <v>1.2428202009756372E-2</v>
      </c>
      <c r="AR218">
        <f>AR$2*EXP(- AR$1 * ($B218*_c+'Input spectra'!$Q217))</f>
        <v>1.2250280509559647E-2</v>
      </c>
      <c r="AS218">
        <f>AS$2*EXP(- AS$1 * ($B218*_c+'Input spectra'!$Q217))</f>
        <v>1.2073604453081477E-2</v>
      </c>
      <c r="AT218">
        <f>AT$2*EXP(- AT$1 * ($B218*_c+'Input spectra'!$Q217))</f>
        <v>1.1898166637256659E-2</v>
      </c>
      <c r="AU218">
        <f>AU$2*EXP(- AU$1 * ($B218*_c+'Input spectra'!$Q217))</f>
        <v>1.1723959897072983E-2</v>
      </c>
      <c r="AV218">
        <f>AV$2*EXP(- AV$1 * ($B218*_c+'Input spectra'!$Q217))</f>
        <v>1.1550977105380611E-2</v>
      </c>
      <c r="AW218">
        <f>AW$2*EXP(- AW$1 * ($B218*_c+'Input spectra'!$Q217))</f>
        <v>1.0271975564817053E-2</v>
      </c>
      <c r="AX218">
        <f>AX$2*EXP(- AX$1 * ($B218*_c+'Input spectra'!$Q217))</f>
        <v>8.7805034693858447E-3</v>
      </c>
      <c r="AY218">
        <f>AY$2*EXP(- AY$1 * ($B218*_c+'Input spectra'!$Q217))</f>
        <v>7.9071488653448645E-3</v>
      </c>
      <c r="AZ218">
        <f>AZ$2*EXP(- AZ$1 * ($B218*_c+'Input spectra'!$Q217))</f>
        <v>7.2458977115354584E-3</v>
      </c>
      <c r="BA218">
        <f>BA$2*EXP(- BA$1 * ($B218*_c+'Input spectra'!$Q217))</f>
        <v>6.7057215542991652E-3</v>
      </c>
      <c r="BB218">
        <f>BB$2*EXP(- BB$1 * ($B218*_c+'Input spectra'!$Q217))</f>
        <v>6.2471842127610833E-3</v>
      </c>
      <c r="BC218">
        <f>BC$2*EXP(- BC$1 * ($B218*_c+'Input spectra'!$Q217))</f>
        <v>5.8486881322619326E-3</v>
      </c>
      <c r="BD218">
        <f>BD$2*EXP(- BD$1 * ($B218*_c+'Input spectra'!$Q217))</f>
        <v>5.4967758777268588E-3</v>
      </c>
      <c r="BE218">
        <f>BE$2*EXP(- BE$1 * ($B218*_c+'Input spectra'!$Q217))</f>
        <v>5.1823396589551806E-3</v>
      </c>
      <c r="BF218">
        <f>BF$2*EXP(- BF$1 * ($B218*_c+'Input spectra'!$Q217))</f>
        <v>4.8988503281374163E-3</v>
      </c>
      <c r="BG218">
        <f>BG$2*EXP(- BG$1 * ($B218*_c+'Input spectra'!$Q217))</f>
        <v>4.6414249534673536E-3</v>
      </c>
      <c r="BH218">
        <f>BH$2*EXP(- BH$1 * ($B218*_c+'Input spectra'!$Q217))</f>
        <v>4.4062916177878449E-3</v>
      </c>
      <c r="BI218">
        <f>BI$2*EXP(- BI$1 * ($B218*_c+'Input spectra'!$Q217))</f>
        <v>4.1904613686284476E-3</v>
      </c>
      <c r="BJ218">
        <f>BJ$2*EXP(- BJ$1 * ($B218*_c+'Input spectra'!$Q217))</f>
        <v>3.9915164634781947E-3</v>
      </c>
      <c r="BK218">
        <f>BK$2*EXP(- BK$1 * ($B218*_c+'Input spectra'!$Q217))</f>
        <v>3.8074678398445508E-3</v>
      </c>
      <c r="BL218">
        <f>BL$2*EXP(- BL$1 * ($B218*_c+'Input spectra'!$Q217))</f>
        <v>3.636655804960533E-3</v>
      </c>
      <c r="BM218">
        <f>BM$2*EXP(- BM$1 * ($B218*_c+'Input spectra'!$Q217))</f>
        <v>3.4776788012847062E-3</v>
      </c>
      <c r="BN218">
        <f>BN$2*EXP(- BN$1 * ($B218*_c+'Input spectra'!$Q217))</f>
        <v>3.3293410322728042E-3</v>
      </c>
      <c r="BO218">
        <f>BO$2*EXP(- BO$1 * ($B218*_c+'Input spectra'!$Q217))</f>
        <v>3.1906131270487493E-3</v>
      </c>
      <c r="BP218">
        <f>BP$2*EXP(- BP$1 * ($B218*_c+'Input spectra'!$Q217))</f>
        <v>3.0606020465704519E-3</v>
      </c>
      <c r="BQ218">
        <f>BQ$2*EXP(- BQ$1 * ($B218*_c+'Input spectra'!$Q217))</f>
        <v>2.9385276839418101E-3</v>
      </c>
      <c r="BR218">
        <f>BR$2*EXP(- BR$1 * ($B218*_c+'Input spectra'!$Q217))</f>
        <v>2.8237044076147369E-3</v>
      </c>
      <c r="BS218">
        <f>BS$2*EXP(- BS$1 * ($B218*_c+'Input spectra'!$Q217))</f>
        <v>2.7155263170791735E-3</v>
      </c>
      <c r="BT218">
        <f>BT$2*EXP(- BT$1 * ($B218*_c+'Input spectra'!$Q217))</f>
        <v>2.6134553296760592E-3</v>
      </c>
      <c r="BU218">
        <f>BU$2*EXP(- BU$1 * ($B218*_c+'Input spectra'!$Q217))</f>
        <v>2.5170114561281864E-3</v>
      </c>
      <c r="BV218">
        <f>BV$2*EXP(- BV$1 * ($B218*_c+'Input spectra'!$Q217))</f>
        <v>2.4257647891628865E-3</v>
      </c>
      <c r="BW218">
        <f>BW$2*EXP(- BW$1 * ($B218*_c+'Input spectra'!$Q217))</f>
        <v>2.3393288480464268E-3</v>
      </c>
      <c r="BX218">
        <f>BX$2*EXP(- BX$1 * ($B218*_c+'Input spectra'!$Q217))</f>
        <v>2.2573550073111772E-3</v>
      </c>
      <c r="BY218">
        <f>BY$2*EXP(- BY$1 * ($B218*_c+'Input spectra'!$Q217))</f>
        <v>2.1795278005155251E-3</v>
      </c>
      <c r="BZ218">
        <f>BZ$2*EXP(- BZ$1 * ($B218*_c+'Input spectra'!$Q217))</f>
        <v>2.10556093628017E-3</v>
      </c>
      <c r="CA218">
        <f>CA$2*EXP(- CA$1 * ($B218*_c+'Input spectra'!$Q217))</f>
        <v>2.0351938986859571E-3</v>
      </c>
      <c r="CB218">
        <f>CB$2*EXP(- CB$1 * ($B218*_c+'Input spectra'!$Q217))</f>
        <v>1.9681890305737028E-3</v>
      </c>
      <c r="CC218">
        <f>CC$2*EXP(- CC$1 * ($B218*_c+'Input spectra'!$Q217))</f>
        <v>1.9043290185834917E-3</v>
      </c>
      <c r="CD218">
        <f>CD$2*EXP(- CD$1 * ($B218*_c+'Input spectra'!$Q217))</f>
        <v>1.8434147144938337E-3</v>
      </c>
      <c r="CE218">
        <f>CE$2*EXP(- CE$1 * ($B218*_c+'Input spectra'!$Q217))</f>
        <v>1.7852632397100702E-3</v>
      </c>
      <c r="CF218">
        <f>CF$2*EXP(- CF$1 * ($B218*_c+'Input spectra'!$Q217))</f>
        <v>1.7297063294368972E-3</v>
      </c>
      <c r="CG218">
        <f>CG$2*EXP(- CG$1 * ($B218*_c+'Input spectra'!$Q217))</f>
        <v>1.6765888807631648E-3</v>
      </c>
      <c r="CH218">
        <f>CH$2*EXP(- CH$1 * ($B218*_c+'Input spectra'!$Q217))</f>
        <v>1.6257676750425179E-3</v>
      </c>
      <c r="CI218">
        <f>CI$2*EXP(- CI$1 * ($B218*_c+'Input spectra'!$Q217))</f>
        <v>1.5771102499123222E-3</v>
      </c>
      <c r="CJ218">
        <f>CJ$2*EXP(- CJ$1 * ($B218*_c+'Input spectra'!$Q217))</f>
        <v>1.5304939003138141E-3</v>
      </c>
      <c r="CK218">
        <f>CK$2*EXP(- CK$1 * ($B218*_c+'Input spectra'!$Q217))</f>
        <v>1.4858047911559427E-3</v>
      </c>
      <c r="CL218">
        <f>CL$2*EXP(- CL$1 * ($B218*_c+'Input spectra'!$Q217))</f>
        <v>1.4429371669556874E-3</v>
      </c>
      <c r="CM218">
        <f>CM$2*EXP(- CM$1 * ($B218*_c+'Input spectra'!$Q217))</f>
        <v>1.401792646006494E-3</v>
      </c>
      <c r="CN218">
        <f>CN$2*EXP(- CN$1 * ($B218*_c+'Input spectra'!$Q217))</f>
        <v>1.3622795884657875E-3</v>
      </c>
      <c r="CO218">
        <f>CO$2*EXP(- CO$1 * ($B218*_c+'Input spectra'!$Q217))</f>
        <v>1.3243125292845377E-3</v>
      </c>
      <c r="CP218">
        <f>CP$2*EXP(- CP$1 * ($B218*_c+'Input spectra'!$Q217))</f>
        <v>1.2878116681837766E-3</v>
      </c>
      <c r="CQ218">
        <f>CQ$2*EXP(- CQ$1 * ($B218*_c+'Input spectra'!$Q217))</f>
        <v>8.2942830300893804E-4</v>
      </c>
      <c r="CR218">
        <f>CR$2*EXP(- CR$1 * ($B218*_c+'Input spectra'!$Q217))</f>
        <v>5.3891356407215478E-4</v>
      </c>
      <c r="CS218">
        <f>CS$2*EXP(- CS$1 * ($B218*_c+'Input spectra'!$Q217))</f>
        <v>3.733478984350675E-4</v>
      </c>
      <c r="CT218">
        <f>CT$2*EXP(- CT$1 * ($B218*_c+'Input spectra'!$Q217))</f>
        <v>2.5981292258786862E-4</v>
      </c>
      <c r="CU218">
        <f>CU$2*EXP(- CU$1 * ($B218*_c+'Input spectra'!$Q217))</f>
        <v>1.7746356927422543E-4</v>
      </c>
      <c r="CV218">
        <f>CV$2*EXP(- CV$1 * ($B218*_c+'Input spectra'!$Q217))</f>
        <v>1.1669620400900391E-4</v>
      </c>
      <c r="CW218">
        <f>CW$2*EXP(- CW$1 * ($B218*_c+'Input spectra'!$Q217))</f>
        <v>7.2092837896636799E-5</v>
      </c>
      <c r="CX218">
        <f>CX$2*EXP(- CX$1 * ($B218*_c+'Input spectra'!$Q217))</f>
        <v>4.0215496772242402E-5</v>
      </c>
      <c r="CY218">
        <f>CY$2*EXP(- CY$1 * ($B218*_c+'Input spectra'!$Q217))</f>
        <v>1.8706244229536277E-5</v>
      </c>
      <c r="CZ218">
        <f>CZ$2*EXP(- CZ$1 * ($B218*_c+'Input spectra'!$Q217))</f>
        <v>5.8557031680440425E-6</v>
      </c>
      <c r="DA218">
        <f>DA$2*EXP(- DA$1 * ($B218*_c+'Input spectra'!$Q217))</f>
        <v>3.720905734491064E-7</v>
      </c>
      <c r="DB218">
        <f>DB$2*EXP(- DB$1 * ($B218*_c+'Input spectra'!$Q217))</f>
        <v>0</v>
      </c>
      <c r="DC218">
        <f>DC$2*EXP(- DC$1 * ($B218*_c+'Input spectra'!$Q217))</f>
        <v>0</v>
      </c>
      <c r="DD218">
        <f>DD$2*EXP(- DD$1 * ($B218*_c+'Input spectra'!$Q217))</f>
        <v>0</v>
      </c>
      <c r="DE218">
        <f>DE$2*EXP(- DE$1 * ($B218*_c+'Input spectra'!$Q217))</f>
        <v>0</v>
      </c>
      <c r="DF218">
        <f>DF$2*EXP(- DF$1 * ($B218*_c+'Input spectra'!$Q217))</f>
        <v>0</v>
      </c>
      <c r="DG218">
        <f>DG$2*EXP(- DG$1 * ($B218*_c+'Input spectra'!$Q217))</f>
        <v>0</v>
      </c>
      <c r="DH218">
        <f>DH$2*EXP(- DH$1 * ($B218*_c+'Input spectra'!$Q217))</f>
        <v>0</v>
      </c>
      <c r="DI218">
        <f>DI$2*EXP(- DI$1 * ($B218*_c+'Input spectra'!$Q217))</f>
        <v>0</v>
      </c>
      <c r="DJ218">
        <f>DJ$2*EXP(- DJ$1 * ($B218*_c+'Input spectra'!$Q217))</f>
        <v>0</v>
      </c>
      <c r="DK218">
        <f>DK$2*EXP(- DK$1 * ($B218*_c+'Input spectra'!$Q217))</f>
        <v>0</v>
      </c>
      <c r="DL218">
        <f>DL$2*EXP(- DL$1 * ($B218*_c+'Input spectra'!$Q217))</f>
        <v>0</v>
      </c>
      <c r="DM218">
        <f>DM$2*EXP(- DM$1 * ($B218*_c+'Input spectra'!$Q217))</f>
        <v>0</v>
      </c>
      <c r="DN218">
        <f>DN$2*EXP(- DN$1 * ($B218*_c+'Input spectra'!$Q217))</f>
        <v>0</v>
      </c>
      <c r="DO218">
        <f>DO$2*EXP(- DO$1 * ($B218*_c+'Input spectra'!$Q217))</f>
        <v>0</v>
      </c>
      <c r="DP218">
        <f>DP$2*EXP(- DP$1 * ($B218*_c+'Input spectra'!$Q217))</f>
        <v>0</v>
      </c>
      <c r="DQ218">
        <f>DQ$2*EXP(- DQ$1 * ($B218*_c+'Input spectra'!$Q217))</f>
        <v>0</v>
      </c>
      <c r="DR218">
        <f>DR$2*EXP(- DR$1 * ($B218*_c+'Input spectra'!$Q217))</f>
        <v>0</v>
      </c>
      <c r="DS218">
        <f>DS$2*EXP(- DS$1 * ($B218*_c+'Input spectra'!$Q217))</f>
        <v>0</v>
      </c>
      <c r="DT218">
        <f>DT$2*EXP(- DT$1 * ($B218*_c+'Input spectra'!$Q217))</f>
        <v>0</v>
      </c>
      <c r="DU218">
        <f>DU$2*EXP(- DU$1 * ($B218*_c+'Input spectra'!$Q217))</f>
        <v>0</v>
      </c>
      <c r="DV218">
        <f>DV$2*EXP(- DV$1 * ($B218*_c+'Input spectra'!$Q217))</f>
        <v>0</v>
      </c>
      <c r="DW218">
        <f>DW$2*EXP(- DW$1 * ($B218*_c+'Input spectra'!$Q217))</f>
        <v>0</v>
      </c>
      <c r="DX218">
        <f>DX$2*EXP(- DX$1 * ($B218*_c+'Input spectra'!$Q217))</f>
        <v>0</v>
      </c>
      <c r="DY218">
        <f>DY$2*EXP(- DY$1 * ($B218*_c+'Input spectra'!$Q217))</f>
        <v>0</v>
      </c>
      <c r="DZ218">
        <f>DZ$2*EXP(- DZ$1 * ($B218*_c+'Input spectra'!$Q217))</f>
        <v>0</v>
      </c>
      <c r="EA218">
        <f>EA$2*EXP(- EA$1 * ($B218*_c+'Input spectra'!$Q217))</f>
        <v>0</v>
      </c>
      <c r="EB218">
        <f>EB$2*EXP(- EB$1 * ($B218*_c+'Input spectra'!$Q217))</f>
        <v>0</v>
      </c>
      <c r="EC218">
        <f>EC$2*EXP(- EC$1 * ($B218*_c+'Input spectra'!$Q217))</f>
        <v>0</v>
      </c>
      <c r="ED218">
        <f>ED$2*EXP(- ED$1 * ($B218*_c+'Input spectra'!$Q217))</f>
        <v>0</v>
      </c>
      <c r="EE218">
        <f>EE$2*EXP(- EE$1 * ($B218*_c+'Input spectra'!$Q217))</f>
        <v>0</v>
      </c>
      <c r="EF218">
        <f>EF$2*EXP(- EF$1 * ($B218*_c+'Input spectra'!$Q217))</f>
        <v>0</v>
      </c>
      <c r="EG218">
        <f>EG$2*EXP(- EG$1 * ($B218*_c+'Input spectra'!$Q217))</f>
        <v>0</v>
      </c>
      <c r="EH218">
        <f>EH$2*EXP(- EH$1 * ($B218*_c+'Input spectra'!$Q217))</f>
        <v>0</v>
      </c>
      <c r="EI218">
        <f>EI$2*EXP(- EI$1 * ($B218*_c+'Input spectra'!$Q217))</f>
        <v>0</v>
      </c>
      <c r="EJ218">
        <f>EJ$2*EXP(- EJ$1 * ($B218*_c+'Input spectra'!$Q217))</f>
        <v>0</v>
      </c>
      <c r="EK218">
        <f>EK$2*EXP(- EK$1 * ($B218*_c+'Input spectra'!$Q217))</f>
        <v>0</v>
      </c>
      <c r="EL218">
        <f>EL$2*EXP(- EL$1 * ($B218*_c+'Input spectra'!$Q217))</f>
        <v>0</v>
      </c>
      <c r="EM218">
        <f>EM$2*EXP(- EM$1 * ($B218*_c+'Input spectra'!$Q217))</f>
        <v>0</v>
      </c>
      <c r="EN218">
        <f>EN$2*EXP(- EN$1 * ($B218*_c+'Input spectra'!$Q217))</f>
        <v>0</v>
      </c>
      <c r="EO218">
        <f>EO$2*EXP(- EO$1 * ($B218*_c+'Input spectra'!$Q217))</f>
        <v>0</v>
      </c>
      <c r="EP218">
        <f>EP$2*EXP(- EP$1 * ($B218*_c+'Input spectra'!$Q217))</f>
        <v>0</v>
      </c>
      <c r="EQ218">
        <f>EQ$2*EXP(- EQ$1 * ($B218*_c+'Input spectra'!$Q217))</f>
        <v>0</v>
      </c>
      <c r="ER218">
        <f>ER$2*EXP(- ER$1 * ($B218*_c+'Input spectra'!$Q217))</f>
        <v>0</v>
      </c>
      <c r="ES218">
        <f>ES$2*EXP(- ES$1 * ($B218*_c+'Input spectra'!$Q217))</f>
        <v>0</v>
      </c>
      <c r="ET218">
        <f>ET$2*EXP(- ET$1 * ($B218*_c+'Input spectra'!$Q217))</f>
        <v>0</v>
      </c>
      <c r="EU218">
        <f>EU$2*EXP(- EU$1 * ($B218*_c+'Input spectra'!$Q217))</f>
        <v>0</v>
      </c>
      <c r="EV218">
        <f>EV$2*EXP(- EV$1 * ($B218*_c+'Input spectra'!$Q217))</f>
        <v>0</v>
      </c>
      <c r="EW218">
        <f>EW$2*EXP(- EW$1 * ($B218*_c+'Input spectra'!$Q217))</f>
        <v>0</v>
      </c>
      <c r="EY218">
        <f t="shared" si="3"/>
        <v>0.88982525592426298</v>
      </c>
      <c r="FB218">
        <f>(1-EXP(-(B218*_c+'Input spectra'!$Q217)*_t))/2</f>
        <v>1.0121835218307174E-2</v>
      </c>
      <c r="FC218">
        <f>LN(1-FB218)/(-(B218*_c+'Input spectra'!$Q217))</f>
        <v>0.24872181092928927</v>
      </c>
    </row>
    <row r="219" spans="1:159" x14ac:dyDescent="0.25">
      <c r="A219">
        <v>1360</v>
      </c>
      <c r="B219">
        <f>'Input spectra'!B218</f>
        <v>0</v>
      </c>
      <c r="C219">
        <f>C$2*EXP(- C$1 * ($B219*_c+'Input spectra'!$Q218))</f>
        <v>2.0653927966864227E-2</v>
      </c>
      <c r="D219">
        <f>D$2*EXP(- D$1 * ($B219*_c+'Input spectra'!$Q218))</f>
        <v>2.0419928030439478E-2</v>
      </c>
      <c r="E219">
        <f>E$2*EXP(- E$1 * ($B219*_c+'Input spectra'!$Q218))</f>
        <v>2.0187492729160161E-2</v>
      </c>
      <c r="F219">
        <f>F$2*EXP(- F$1 * ($B219*_c+'Input spectra'!$Q218))</f>
        <v>1.9956613194897544E-2</v>
      </c>
      <c r="G219">
        <f>G$2*EXP(- G$1 * ($B219*_c+'Input spectra'!$Q218))</f>
        <v>1.972728060582481E-2</v>
      </c>
      <c r="H219">
        <f>H$2*EXP(- H$1 * ($B219*_c+'Input spectra'!$Q218))</f>
        <v>1.9499486186186962E-2</v>
      </c>
      <c r="I219">
        <f>I$2*EXP(- I$1 * ($B219*_c+'Input spectra'!$Q218))</f>
        <v>1.9273221206071767E-2</v>
      </c>
      <c r="J219">
        <f>J$2*EXP(- J$1 * ($B219*_c+'Input spectra'!$Q218))</f>
        <v>1.9048476981181835E-2</v>
      </c>
      <c r="K219">
        <f>K$2*EXP(- K$1 * ($B219*_c+'Input spectra'!$Q218))</f>
        <v>1.8825244872607803E-2</v>
      </c>
      <c r="L219">
        <f>L$2*EXP(- L$1 * ($B219*_c+'Input spectra'!$Q218))</f>
        <v>1.8603516286602586E-2</v>
      </c>
      <c r="M219">
        <f>M$2*EXP(- M$1 * ($B219*_c+'Input spectra'!$Q218))</f>
        <v>1.8383282674356727E-2</v>
      </c>
      <c r="N219">
        <f>N$2*EXP(- N$1 * ($B219*_c+'Input spectra'!$Q218))</f>
        <v>1.8164535531774821E-2</v>
      </c>
      <c r="O219">
        <f>O$2*EXP(- O$1 * ($B219*_c+'Input spectra'!$Q218))</f>
        <v>1.7947266399253033E-2</v>
      </c>
      <c r="P219">
        <f>P$2*EXP(- P$1 * ($B219*_c+'Input spectra'!$Q218))</f>
        <v>1.773146686145767E-2</v>
      </c>
      <c r="Q219">
        <f>Q$2*EXP(- Q$1 * ($B219*_c+'Input spectra'!$Q218))</f>
        <v>1.7517128547104813E-2</v>
      </c>
      <c r="R219">
        <f>R$2*EXP(- R$1 * ($B219*_c+'Input spectra'!$Q218))</f>
        <v>1.7304243128741025E-2</v>
      </c>
      <c r="S219">
        <f>S$2*EXP(- S$1 * ($B219*_c+'Input spectra'!$Q218))</f>
        <v>1.7092802322525129E-2</v>
      </c>
      <c r="T219">
        <f>T$2*EXP(- T$1 * ($B219*_c+'Input spectra'!$Q218))</f>
        <v>1.6882797888010979E-2</v>
      </c>
      <c r="U219">
        <f>U$2*EXP(- U$1 * ($B219*_c+'Input spectra'!$Q218))</f>
        <v>1.6674221627931363E-2</v>
      </c>
      <c r="V219">
        <f>V$2*EXP(- V$1 * ($B219*_c+'Input spectra'!$Q218))</f>
        <v>1.6467065387982857E-2</v>
      </c>
      <c r="W219">
        <f>W$2*EXP(- W$1 * ($B219*_c+'Input spectra'!$Q218))</f>
        <v>1.626132105661179E-2</v>
      </c>
      <c r="X219">
        <f>X$2*EXP(- X$1 * ($B219*_c+'Input spectra'!$Q218))</f>
        <v>1.6056980564801194E-2</v>
      </c>
      <c r="Y219">
        <f>Y$2*EXP(- Y$1 * ($B219*_c+'Input spectra'!$Q218))</f>
        <v>1.5854035885858792E-2</v>
      </c>
      <c r="Z219">
        <f>Z$2*EXP(- Z$1 * ($B219*_c+'Input spectra'!$Q218))</f>
        <v>1.5652479035206019E-2</v>
      </c>
      <c r="AA219">
        <f>AA$2*EXP(- AA$1 * ($B219*_c+'Input spectra'!$Q218))</f>
        <v>1.5452302070168044E-2</v>
      </c>
      <c r="AB219">
        <f>AB$2*EXP(- AB$1 * ($B219*_c+'Input spectra'!$Q218))</f>
        <v>1.5253497089764834E-2</v>
      </c>
      <c r="AC219">
        <f>AC$2*EXP(- AC$1 * ($B219*_c+'Input spectra'!$Q218))</f>
        <v>1.5056056234503165E-2</v>
      </c>
      <c r="AD219">
        <f>AD$2*EXP(- AD$1 * ($B219*_c+'Input spectra'!$Q218))</f>
        <v>1.4859971686169707E-2</v>
      </c>
      <c r="AE219">
        <f>AE$2*EXP(- AE$1 * ($B219*_c+'Input spectra'!$Q218))</f>
        <v>1.4665235667625062E-2</v>
      </c>
      <c r="AF219">
        <f>AF$2*EXP(- AF$1 * ($B219*_c+'Input spectra'!$Q218))</f>
        <v>1.4471840442598791E-2</v>
      </c>
      <c r="AG219">
        <f>AG$2*EXP(- AG$1 * ($B219*_c+'Input spectra'!$Q218))</f>
        <v>1.4279778315485474E-2</v>
      </c>
      <c r="AH219">
        <f>AH$2*EXP(- AH$1 * ($B219*_c+'Input spectra'!$Q218))</f>
        <v>1.4089041631141712E-2</v>
      </c>
      <c r="AI219">
        <f>AI$2*EXP(- AI$1 * ($B219*_c+'Input spectra'!$Q218))</f>
        <v>1.3899622774684114E-2</v>
      </c>
      <c r="AJ219">
        <f>AJ$2*EXP(- AJ$1 * ($B219*_c+'Input spectra'!$Q218))</f>
        <v>1.3711514171288261E-2</v>
      </c>
      <c r="AK219">
        <f>AK$2*EXP(- AK$1 * ($B219*_c+'Input spectra'!$Q218))</f>
        <v>1.3524708285988674E-2</v>
      </c>
      <c r="AL219">
        <f>AL$2*EXP(- AL$1 * ($B219*_c+'Input spectra'!$Q218))</f>
        <v>1.3339197623479694E-2</v>
      </c>
      <c r="AM219">
        <f>AM$2*EXP(- AM$1 * ($B219*_c+'Input spectra'!$Q218))</f>
        <v>1.3154974727917339E-2</v>
      </c>
      <c r="AN219">
        <f>AN$2*EXP(- AN$1 * ($B219*_c+'Input spectra'!$Q218))</f>
        <v>1.2972032182722153E-2</v>
      </c>
      <c r="AO219">
        <f>AO$2*EXP(- AO$1 * ($B219*_c+'Input spectra'!$Q218))</f>
        <v>1.2790362610382962E-2</v>
      </c>
      <c r="AP219">
        <f>AP$2*EXP(- AP$1 * ($B219*_c+'Input spectra'!$Q218))</f>
        <v>1.2609958672261591E-2</v>
      </c>
      <c r="AQ219">
        <f>AQ$2*EXP(- AQ$1 * ($B219*_c+'Input spectra'!$Q218))</f>
        <v>1.2430813068398539E-2</v>
      </c>
      <c r="AR219">
        <f>AR$2*EXP(- AR$1 * ($B219*_c+'Input spectra'!$Q218))</f>
        <v>1.2252918537319574E-2</v>
      </c>
      <c r="AS219">
        <f>AS$2*EXP(- AS$1 * ($B219*_c+'Input spectra'!$Q218))</f>
        <v>1.2076267855843264E-2</v>
      </c>
      <c r="AT219">
        <f>AT$2*EXP(- AT$1 * ($B219*_c+'Input spectra'!$Q218))</f>
        <v>1.1900853838889459E-2</v>
      </c>
      <c r="AU219">
        <f>AU$2*EXP(- AU$1 * ($B219*_c+'Input spectra'!$Q218))</f>
        <v>1.1726669339288663E-2</v>
      </c>
      <c r="AV219">
        <f>AV$2*EXP(- AV$1 * ($B219*_c+'Input spectra'!$Q218))</f>
        <v>1.155370724759236E-2</v>
      </c>
      <c r="AW219">
        <f>AW$2*EXP(- AW$1 * ($B219*_c+'Input spectra'!$Q218))</f>
        <v>1.0274457365974215E-2</v>
      </c>
      <c r="AX219">
        <f>AX$2*EXP(- AX$1 * ($B219*_c+'Input spectra'!$Q218))</f>
        <v>8.7826710416770079E-3</v>
      </c>
      <c r="AY219">
        <f>AY$2*EXP(- AY$1 * ($B219*_c+'Input spectra'!$Q218))</f>
        <v>7.909142376209391E-3</v>
      </c>
      <c r="AZ219">
        <f>AZ$2*EXP(- AZ$1 * ($B219*_c+'Input spectra'!$Q218))</f>
        <v>7.2477625742835457E-3</v>
      </c>
      <c r="BA219">
        <f>BA$2*EXP(- BA$1 * ($B219*_c+'Input spectra'!$Q218))</f>
        <v>6.7074826187707801E-3</v>
      </c>
      <c r="BB219">
        <f>BB$2*EXP(- BB$1 * ($B219*_c+'Input spectra'!$Q218))</f>
        <v>6.2488576728690313E-3</v>
      </c>
      <c r="BC219">
        <f>BC$2*EXP(- BC$1 * ($B219*_c+'Input spectra'!$Q218))</f>
        <v>5.8502855695730912E-3</v>
      </c>
      <c r="BD219">
        <f>BD$2*EXP(- BD$1 * ($B219*_c+'Input spectra'!$Q218))</f>
        <v>5.4983060737038205E-3</v>
      </c>
      <c r="BE219">
        <f>BE$2*EXP(- BE$1 * ($B219*_c+'Input spectra'!$Q218))</f>
        <v>5.1838095458938008E-3</v>
      </c>
      <c r="BF219">
        <f>BF$2*EXP(- BF$1 * ($B219*_c+'Input spectra'!$Q218))</f>
        <v>4.9002655427294655E-3</v>
      </c>
      <c r="BG219">
        <f>BG$2*EXP(- BG$1 * ($B219*_c+'Input spectra'!$Q218))</f>
        <v>4.6427901838279068E-3</v>
      </c>
      <c r="BH219">
        <f>BH$2*EXP(- BH$1 * ($B219*_c+'Input spectra'!$Q218))</f>
        <v>4.4076108334852497E-3</v>
      </c>
      <c r="BI219">
        <f>BI$2*EXP(- BI$1 * ($B219*_c+'Input spectra'!$Q218))</f>
        <v>4.1917379799561007E-3</v>
      </c>
      <c r="BJ219">
        <f>BJ$2*EXP(- BJ$1 * ($B219*_c+'Input spectra'!$Q218))</f>
        <v>3.9927534356683511E-3</v>
      </c>
      <c r="BK219">
        <f>BK$2*EXP(- BK$1 * ($B219*_c+'Input spectra'!$Q218))</f>
        <v>3.8086677773663691E-3</v>
      </c>
      <c r="BL219">
        <f>BL$2*EXP(- BL$1 * ($B219*_c+'Input spectra'!$Q218))</f>
        <v>3.6378210152578812E-3</v>
      </c>
      <c r="BM219">
        <f>BM$2*EXP(- BM$1 * ($B219*_c+'Input spectra'!$Q218))</f>
        <v>3.4788113439667579E-3</v>
      </c>
      <c r="BN219">
        <f>BN$2*EXP(- BN$1 * ($B219*_c+'Input spectra'!$Q218))</f>
        <v>3.3304427577533235E-3</v>
      </c>
      <c r="BO219">
        <f>BO$2*EXP(- BO$1 * ($B219*_c+'Input spectra'!$Q218))</f>
        <v>3.1916857073665452E-3</v>
      </c>
      <c r="BP219">
        <f>BP$2*EXP(- BP$1 * ($B219*_c+'Input spectra'!$Q218))</f>
        <v>3.0616470003064322E-3</v>
      </c>
      <c r="BQ219">
        <f>BQ$2*EXP(- BQ$1 * ($B219*_c+'Input spectra'!$Q218))</f>
        <v>2.9395463966048023E-3</v>
      </c>
      <c r="BR219">
        <f>BR$2*EXP(- BR$1 * ($B219*_c+'Input spectra'!$Q218))</f>
        <v>2.8246981484980811E-3</v>
      </c>
      <c r="BS219">
        <f>BS$2*EXP(- BS$1 * ($B219*_c+'Input spectra'!$Q218))</f>
        <v>2.7164962533323743E-3</v>
      </c>
      <c r="BT219">
        <f>BT$2*EXP(- BT$1 * ($B219*_c+'Input spectra'!$Q218))</f>
        <v>2.6144025381528804E-3</v>
      </c>
      <c r="BU219">
        <f>BU$2*EXP(- BU$1 * ($B219*_c+'Input spectra'!$Q218))</f>
        <v>2.5179369334404492E-3</v>
      </c>
      <c r="BV219">
        <f>BV$2*EXP(- BV$1 * ($B219*_c+'Input spectra'!$Q218))</f>
        <v>2.4266694602723582E-3</v>
      </c>
      <c r="BW219">
        <f>BW$2*EXP(- BW$1 * ($B219*_c+'Input spectra'!$Q218))</f>
        <v>2.3402135736550842E-3</v>
      </c>
      <c r="BX219">
        <f>BX$2*EXP(- BX$1 * ($B219*_c+'Input spectra'!$Q218))</f>
        <v>2.2582205902558043E-3</v>
      </c>
      <c r="BY219">
        <f>BY$2*EXP(- BY$1 * ($B219*_c+'Input spectra'!$Q218))</f>
        <v>2.1803749913311683E-3</v>
      </c>
      <c r="BZ219">
        <f>BZ$2*EXP(- BZ$1 * ($B219*_c+'Input spectra'!$Q218))</f>
        <v>2.1063904380650392E-3</v>
      </c>
      <c r="CA219">
        <f>CA$2*EXP(- CA$1 * ($B219*_c+'Input spectra'!$Q218))</f>
        <v>2.0360063713754819E-3</v>
      </c>
      <c r="CB219">
        <f>CB$2*EXP(- CB$1 * ($B219*_c+'Input spectra'!$Q218))</f>
        <v>1.9689850947119058E-3</v>
      </c>
      <c r="CC219">
        <f>CC$2*EXP(- CC$1 * ($B219*_c+'Input spectra'!$Q218))</f>
        <v>1.9051092586643459E-3</v>
      </c>
      <c r="CD219">
        <f>CD$2*EXP(- CD$1 * ($B219*_c+'Input spectra'!$Q218))</f>
        <v>1.8441796819328943E-3</v>
      </c>
      <c r="CE219">
        <f>CE$2*EXP(- CE$1 * ($B219*_c+'Input spectra'!$Q218))</f>
        <v>1.7860134554966887E-3</v>
      </c>
      <c r="CF219">
        <f>CF$2*EXP(- CF$1 * ($B219*_c+'Input spectra'!$Q218))</f>
        <v>1.7304422865092603E-3</v>
      </c>
      <c r="CG219">
        <f>CG$2*EXP(- CG$1 * ($B219*_c+'Input spectra'!$Q218))</f>
        <v>1.6773110461417932E-3</v>
      </c>
      <c r="CH219">
        <f>CH$2*EXP(- CH$1 * ($B219*_c+'Input spectra'!$Q218))</f>
        <v>1.6264764917524543E-3</v>
      </c>
      <c r="CI219">
        <f>CI$2*EXP(- CI$1 * ($B219*_c+'Input spectra'!$Q218))</f>
        <v>1.5778061387197657E-3</v>
      </c>
      <c r="CJ219">
        <f>CJ$2*EXP(- CJ$1 * ($B219*_c+'Input spectra'!$Q218))</f>
        <v>1.5311772612992438E-3</v>
      </c>
      <c r="CK219">
        <f>CK$2*EXP(- CK$1 * ($B219*_c+'Input spectra'!$Q218))</f>
        <v>1.4864760051426801E-3</v>
      </c>
      <c r="CL219">
        <f>CL$2*EXP(- CL$1 * ($B219*_c+'Input spectra'!$Q218))</f>
        <v>1.4435965968102431E-3</v>
      </c>
      <c r="CM219">
        <f>CM$2*EXP(- CM$1 * ($B219*_c+'Input spectra'!$Q218))</f>
        <v>1.4024406378248648E-3</v>
      </c>
      <c r="CN219">
        <f>CN$2*EXP(- CN$1 * ($B219*_c+'Input spectra'!$Q218))</f>
        <v>1.3629164726580119E-3</v>
      </c>
      <c r="CO219">
        <f>CO$2*EXP(- CO$1 * ($B219*_c+'Input spectra'!$Q218))</f>
        <v>1.3249386215682477E-3</v>
      </c>
      <c r="CP219">
        <f>CP$2*EXP(- CP$1 * ($B219*_c+'Input spectra'!$Q218))</f>
        <v>1.2884272704961391E-3</v>
      </c>
      <c r="CQ219">
        <f>CQ$2*EXP(- CQ$1 * ($B219*_c+'Input spectra'!$Q218))</f>
        <v>8.2982914601763117E-4</v>
      </c>
      <c r="CR219">
        <f>CR$2*EXP(- CR$1 * ($B219*_c+'Input spectra'!$Q218))</f>
        <v>5.391768398100333E-4</v>
      </c>
      <c r="CS219">
        <f>CS$2*EXP(- CS$1 * ($B219*_c+'Input spectra'!$Q218))</f>
        <v>3.7353225197470449E-4</v>
      </c>
      <c r="CT219">
        <f>CT$2*EXP(- CT$1 * ($B219*_c+'Input spectra'!$Q218))</f>
        <v>2.5994257942106493E-4</v>
      </c>
      <c r="CU219">
        <f>CU$2*EXP(- CU$1 * ($B219*_c+'Input spectra'!$Q218))</f>
        <v>1.7755306301096764E-4</v>
      </c>
      <c r="CV219">
        <f>CV$2*EXP(- CV$1 * ($B219*_c+'Input spectra'!$Q218))</f>
        <v>1.1675566632231163E-4</v>
      </c>
      <c r="CW219">
        <f>CW$2*EXP(- CW$1 * ($B219*_c+'Input spectra'!$Q218))</f>
        <v>7.2129951461815409E-5</v>
      </c>
      <c r="CX219">
        <f>CX$2*EXP(- CX$1 * ($B219*_c+'Input spectra'!$Q218))</f>
        <v>4.023641111642538E-5</v>
      </c>
      <c r="CY219">
        <f>CY$2*EXP(- CY$1 * ($B219*_c+'Input spectra'!$Q218))</f>
        <v>1.8716070831370258E-5</v>
      </c>
      <c r="CZ219">
        <f>CZ$2*EXP(- CZ$1 * ($B219*_c+'Input spectra'!$Q218))</f>
        <v>5.858810004030649E-6</v>
      </c>
      <c r="DA219">
        <f>DA$2*EXP(- DA$1 * ($B219*_c+'Input spectra'!$Q218))</f>
        <v>3.722899471540642E-7</v>
      </c>
      <c r="DB219">
        <f>DB$2*EXP(- DB$1 * ($B219*_c+'Input spectra'!$Q218))</f>
        <v>0</v>
      </c>
      <c r="DC219">
        <f>DC$2*EXP(- DC$1 * ($B219*_c+'Input spectra'!$Q218))</f>
        <v>0</v>
      </c>
      <c r="DD219">
        <f>DD$2*EXP(- DD$1 * ($B219*_c+'Input spectra'!$Q218))</f>
        <v>0</v>
      </c>
      <c r="DE219">
        <f>DE$2*EXP(- DE$1 * ($B219*_c+'Input spectra'!$Q218))</f>
        <v>0</v>
      </c>
      <c r="DF219">
        <f>DF$2*EXP(- DF$1 * ($B219*_c+'Input spectra'!$Q218))</f>
        <v>0</v>
      </c>
      <c r="DG219">
        <f>DG$2*EXP(- DG$1 * ($B219*_c+'Input spectra'!$Q218))</f>
        <v>0</v>
      </c>
      <c r="DH219">
        <f>DH$2*EXP(- DH$1 * ($B219*_c+'Input spectra'!$Q218))</f>
        <v>0</v>
      </c>
      <c r="DI219">
        <f>DI$2*EXP(- DI$1 * ($B219*_c+'Input spectra'!$Q218))</f>
        <v>0</v>
      </c>
      <c r="DJ219">
        <f>DJ$2*EXP(- DJ$1 * ($B219*_c+'Input spectra'!$Q218))</f>
        <v>0</v>
      </c>
      <c r="DK219">
        <f>DK$2*EXP(- DK$1 * ($B219*_c+'Input spectra'!$Q218))</f>
        <v>0</v>
      </c>
      <c r="DL219">
        <f>DL$2*EXP(- DL$1 * ($B219*_c+'Input spectra'!$Q218))</f>
        <v>0</v>
      </c>
      <c r="DM219">
        <f>DM$2*EXP(- DM$1 * ($B219*_c+'Input spectra'!$Q218))</f>
        <v>0</v>
      </c>
      <c r="DN219">
        <f>DN$2*EXP(- DN$1 * ($B219*_c+'Input spectra'!$Q218))</f>
        <v>0</v>
      </c>
      <c r="DO219">
        <f>DO$2*EXP(- DO$1 * ($B219*_c+'Input spectra'!$Q218))</f>
        <v>0</v>
      </c>
      <c r="DP219">
        <f>DP$2*EXP(- DP$1 * ($B219*_c+'Input spectra'!$Q218))</f>
        <v>0</v>
      </c>
      <c r="DQ219">
        <f>DQ$2*EXP(- DQ$1 * ($B219*_c+'Input spectra'!$Q218))</f>
        <v>0</v>
      </c>
      <c r="DR219">
        <f>DR$2*EXP(- DR$1 * ($B219*_c+'Input spectra'!$Q218))</f>
        <v>0</v>
      </c>
      <c r="DS219">
        <f>DS$2*EXP(- DS$1 * ($B219*_c+'Input spectra'!$Q218))</f>
        <v>0</v>
      </c>
      <c r="DT219">
        <f>DT$2*EXP(- DT$1 * ($B219*_c+'Input spectra'!$Q218))</f>
        <v>0</v>
      </c>
      <c r="DU219">
        <f>DU$2*EXP(- DU$1 * ($B219*_c+'Input spectra'!$Q218))</f>
        <v>0</v>
      </c>
      <c r="DV219">
        <f>DV$2*EXP(- DV$1 * ($B219*_c+'Input spectra'!$Q218))</f>
        <v>0</v>
      </c>
      <c r="DW219">
        <f>DW$2*EXP(- DW$1 * ($B219*_c+'Input spectra'!$Q218))</f>
        <v>0</v>
      </c>
      <c r="DX219">
        <f>DX$2*EXP(- DX$1 * ($B219*_c+'Input spectra'!$Q218))</f>
        <v>0</v>
      </c>
      <c r="DY219">
        <f>DY$2*EXP(- DY$1 * ($B219*_c+'Input spectra'!$Q218))</f>
        <v>0</v>
      </c>
      <c r="DZ219">
        <f>DZ$2*EXP(- DZ$1 * ($B219*_c+'Input spectra'!$Q218))</f>
        <v>0</v>
      </c>
      <c r="EA219">
        <f>EA$2*EXP(- EA$1 * ($B219*_c+'Input spectra'!$Q218))</f>
        <v>0</v>
      </c>
      <c r="EB219">
        <f>EB$2*EXP(- EB$1 * ($B219*_c+'Input spectra'!$Q218))</f>
        <v>0</v>
      </c>
      <c r="EC219">
        <f>EC$2*EXP(- EC$1 * ($B219*_c+'Input spectra'!$Q218))</f>
        <v>0</v>
      </c>
      <c r="ED219">
        <f>ED$2*EXP(- ED$1 * ($B219*_c+'Input spectra'!$Q218))</f>
        <v>0</v>
      </c>
      <c r="EE219">
        <f>EE$2*EXP(- EE$1 * ($B219*_c+'Input spectra'!$Q218))</f>
        <v>0</v>
      </c>
      <c r="EF219">
        <f>EF$2*EXP(- EF$1 * ($B219*_c+'Input spectra'!$Q218))</f>
        <v>0</v>
      </c>
      <c r="EG219">
        <f>EG$2*EXP(- EG$1 * ($B219*_c+'Input spectra'!$Q218))</f>
        <v>0</v>
      </c>
      <c r="EH219">
        <f>EH$2*EXP(- EH$1 * ($B219*_c+'Input spectra'!$Q218))</f>
        <v>0</v>
      </c>
      <c r="EI219">
        <f>EI$2*EXP(- EI$1 * ($B219*_c+'Input spectra'!$Q218))</f>
        <v>0</v>
      </c>
      <c r="EJ219">
        <f>EJ$2*EXP(- EJ$1 * ($B219*_c+'Input spectra'!$Q218))</f>
        <v>0</v>
      </c>
      <c r="EK219">
        <f>EK$2*EXP(- EK$1 * ($B219*_c+'Input spectra'!$Q218))</f>
        <v>0</v>
      </c>
      <c r="EL219">
        <f>EL$2*EXP(- EL$1 * ($B219*_c+'Input spectra'!$Q218))</f>
        <v>0</v>
      </c>
      <c r="EM219">
        <f>EM$2*EXP(- EM$1 * ($B219*_c+'Input spectra'!$Q218))</f>
        <v>0</v>
      </c>
      <c r="EN219">
        <f>EN$2*EXP(- EN$1 * ($B219*_c+'Input spectra'!$Q218))</f>
        <v>0</v>
      </c>
      <c r="EO219">
        <f>EO$2*EXP(- EO$1 * ($B219*_c+'Input spectra'!$Q218))</f>
        <v>0</v>
      </c>
      <c r="EP219">
        <f>EP$2*EXP(- EP$1 * ($B219*_c+'Input spectra'!$Q218))</f>
        <v>0</v>
      </c>
      <c r="EQ219">
        <f>EQ$2*EXP(- EQ$1 * ($B219*_c+'Input spectra'!$Q218))</f>
        <v>0</v>
      </c>
      <c r="ER219">
        <f>ER$2*EXP(- ER$1 * ($B219*_c+'Input spectra'!$Q218))</f>
        <v>0</v>
      </c>
      <c r="ES219">
        <f>ES$2*EXP(- ES$1 * ($B219*_c+'Input spectra'!$Q218))</f>
        <v>0</v>
      </c>
      <c r="ET219">
        <f>ET$2*EXP(- ET$1 * ($B219*_c+'Input spectra'!$Q218))</f>
        <v>0</v>
      </c>
      <c r="EU219">
        <f>EU$2*EXP(- EU$1 * ($B219*_c+'Input spectra'!$Q218))</f>
        <v>0</v>
      </c>
      <c r="EV219">
        <f>EV$2*EXP(- EV$1 * ($B219*_c+'Input spectra'!$Q218))</f>
        <v>0</v>
      </c>
      <c r="EW219">
        <f>EW$2*EXP(- EW$1 * ($B219*_c+'Input spectra'!$Q218))</f>
        <v>0</v>
      </c>
      <c r="EY219">
        <f t="shared" si="3"/>
        <v>0.88995450255623521</v>
      </c>
      <c r="FB219">
        <f>(1-EXP(-(B219*_c+'Input spectra'!$Q218)*_t))/2</f>
        <v>1.0108971500553954E-2</v>
      </c>
      <c r="FC219">
        <f>LN(1-FB219)/(-(B219*_c+'Input spectra'!$Q218))</f>
        <v>0.24872345201044757</v>
      </c>
    </row>
    <row r="220" spans="1:159" x14ac:dyDescent="0.25">
      <c r="A220">
        <v>1365</v>
      </c>
      <c r="B220">
        <f>'Input spectra'!B219</f>
        <v>0</v>
      </c>
      <c r="C220">
        <f>C$2*EXP(- C$1 * ($B220*_c+'Input spectra'!$Q219))</f>
        <v>2.0653927966864227E-2</v>
      </c>
      <c r="D220">
        <f>D$2*EXP(- D$1 * ($B220*_c+'Input spectra'!$Q219))</f>
        <v>2.0420035270749662E-2</v>
      </c>
      <c r="E220">
        <f>E$2*EXP(- E$1 * ($B220*_c+'Input spectra'!$Q219))</f>
        <v>2.01877047689542E-2</v>
      </c>
      <c r="F220">
        <f>F$2*EXP(- F$1 * ($B220*_c+'Input spectra'!$Q219))</f>
        <v>1.9956927617841489E-2</v>
      </c>
      <c r="G220">
        <f>G$2*EXP(- G$1 * ($B220*_c+'Input spectra'!$Q219))</f>
        <v>1.9727695019892043E-2</v>
      </c>
      <c r="H220">
        <f>H$2*EXP(- H$1 * ($B220*_c+'Input spectra'!$Q219))</f>
        <v>1.9499998223474323E-2</v>
      </c>
      <c r="I220">
        <f>I$2*EXP(- I$1 * ($B220*_c+'Input spectra'!$Q219))</f>
        <v>1.9273828522616908E-2</v>
      </c>
      <c r="J220">
        <f>J$2*EXP(- J$1 * ($B220*_c+'Input spectra'!$Q219))</f>
        <v>1.904917725678176E-2</v>
      </c>
      <c r="K220">
        <f>K$2*EXP(- K$1 * ($B220*_c+'Input spectra'!$Q219))</f>
        <v>1.8826035810638572E-2</v>
      </c>
      <c r="L220">
        <f>L$2*EXP(- L$1 * ($B220*_c+'Input spectra'!$Q219))</f>
        <v>1.8604395613840235E-2</v>
      </c>
      <c r="M220">
        <f>M$2*EXP(- M$1 * ($B220*_c+'Input spectra'!$Q219))</f>
        <v>1.8384248140799336E-2</v>
      </c>
      <c r="N220">
        <f>N$2*EXP(- N$1 * ($B220*_c+'Input spectra'!$Q219))</f>
        <v>1.8165584910465746E-2</v>
      </c>
      <c r="O220">
        <f>O$2*EXP(- O$1 * ($B220*_c+'Input spectra'!$Q219))</f>
        <v>1.7948397486105307E-2</v>
      </c>
      <c r="P220">
        <f>P$2*EXP(- P$1 * ($B220*_c+'Input spectra'!$Q219))</f>
        <v>1.7732677475079544E-2</v>
      </c>
      <c r="Q220">
        <f>Q$2*EXP(- Q$1 * ($B220*_c+'Input spectra'!$Q219))</f>
        <v>1.751841652862645E-2</v>
      </c>
      <c r="R220">
        <f>R$2*EXP(- R$1 * ($B220*_c+'Input spectra'!$Q219))</f>
        <v>1.7305606341642337E-2</v>
      </c>
      <c r="S220">
        <f>S$2*EXP(- S$1 * ($B220*_c+'Input spectra'!$Q219))</f>
        <v>1.7094238652464715E-2</v>
      </c>
      <c r="T220">
        <f>T$2*EXP(- T$1 * ($B220*_c+'Input spectra'!$Q219))</f>
        <v>1.6884305242656224E-2</v>
      </c>
      <c r="U220">
        <f>U$2*EXP(- U$1 * ($B220*_c+'Input spectra'!$Q219))</f>
        <v>1.6675797936789621E-2</v>
      </c>
      <c r="V220">
        <f>V$2*EXP(- V$1 * ($B220*_c+'Input spectra'!$Q219))</f>
        <v>1.6468708602233779E-2</v>
      </c>
      <c r="W220">
        <f>W$2*EXP(- W$1 * ($B220*_c+'Input spectra'!$Q219))</f>
        <v>1.6263029148940716E-2</v>
      </c>
      <c r="X220">
        <f>X$2*EXP(- X$1 * ($B220*_c+'Input spectra'!$Q219))</f>
        <v>1.6058751529233674E-2</v>
      </c>
      <c r="Y220">
        <f>Y$2*EXP(- Y$1 * ($B220*_c+'Input spectra'!$Q219))</f>
        <v>1.5855867737596188E-2</v>
      </c>
      <c r="Z220">
        <f>Z$2*EXP(- Z$1 * ($B220*_c+'Input spectra'!$Q219))</f>
        <v>1.5654369810462174E-2</v>
      </c>
      <c r="AA220">
        <f>AA$2*EXP(- AA$1 * ($B220*_c+'Input spectra'!$Q219))</f>
        <v>1.5454249826007066E-2</v>
      </c>
      <c r="AB220">
        <f>AB$2*EXP(- AB$1 * ($B220*_c+'Input spectra'!$Q219))</f>
        <v>1.5255499903939901E-2</v>
      </c>
      <c r="AC220">
        <f>AC$2*EXP(- AC$1 * ($B220*_c+'Input spectra'!$Q219))</f>
        <v>1.5058112205296438E-2</v>
      </c>
      <c r="AD220">
        <f>AD$2*EXP(- AD$1 * ($B220*_c+'Input spectra'!$Q219))</f>
        <v>1.4862078932233276E-2</v>
      </c>
      <c r="AE220">
        <f>AE$2*EXP(- AE$1 * ($B220*_c+'Input spectra'!$Q219))</f>
        <v>1.4667392327822959E-2</v>
      </c>
      <c r="AF220">
        <f>AF$2*EXP(- AF$1 * ($B220*_c+'Input spectra'!$Q219))</f>
        <v>1.4474044675850038E-2</v>
      </c>
      <c r="AG220">
        <f>AG$2*EXP(- AG$1 * ($B220*_c+'Input spectra'!$Q219))</f>
        <v>1.4282028300608167E-2</v>
      </c>
      <c r="AH220">
        <f>AH$2*EXP(- AH$1 * ($B220*_c+'Input spectra'!$Q219))</f>
        <v>1.4091335566698148E-2</v>
      </c>
      <c r="AI220">
        <f>AI$2*EXP(- AI$1 * ($B220*_c+'Input spectra'!$Q219))</f>
        <v>1.3901958878826939E-2</v>
      </c>
      <c r="AJ220">
        <f>AJ$2*EXP(- AJ$1 * ($B220*_c+'Input spectra'!$Q219))</f>
        <v>1.3713890681607652E-2</v>
      </c>
      <c r="AK220">
        <f>AK$2*EXP(- AK$1 * ($B220*_c+'Input spectra'!$Q219))</f>
        <v>1.3527123459360503E-2</v>
      </c>
      <c r="AL220">
        <f>AL$2*EXP(- AL$1 * ($B220*_c+'Input spectra'!$Q219))</f>
        <v>1.3341649735914727E-2</v>
      </c>
      <c r="AM220">
        <f>AM$2*EXP(- AM$1 * ($B220*_c+'Input spectra'!$Q219))</f>
        <v>1.3157462074411439E-2</v>
      </c>
      <c r="AN220">
        <f>AN$2*EXP(- AN$1 * ($B220*_c+'Input spectra'!$Q219))</f>
        <v>1.2974553077107463E-2</v>
      </c>
      <c r="AO220">
        <f>AO$2*EXP(- AO$1 * ($B220*_c+'Input spectra'!$Q219))</f>
        <v>1.2792915385180084E-2</v>
      </c>
      <c r="AP220">
        <f>AP$2*EXP(- AP$1 * ($B220*_c+'Input spectra'!$Q219))</f>
        <v>1.2612541678532749E-2</v>
      </c>
      <c r="AQ220">
        <f>AQ$2*EXP(- AQ$1 * ($B220*_c+'Input spectra'!$Q219))</f>
        <v>1.2433424675601729E-2</v>
      </c>
      <c r="AR220">
        <f>AR$2*EXP(- AR$1 * ($B220*_c+'Input spectra'!$Q219))</f>
        <v>1.2255557133163677E-2</v>
      </c>
      <c r="AS220">
        <f>AS$2*EXP(- AS$1 * ($B220*_c+'Input spectra'!$Q219))</f>
        <v>1.2078931846144112E-2</v>
      </c>
      <c r="AT220">
        <f>AT$2*EXP(- AT$1 * ($B220*_c+'Input spectra'!$Q219))</f>
        <v>1.1903541647426904E-2</v>
      </c>
      <c r="AU220">
        <f>AU$2*EXP(- AU$1 * ($B220*_c+'Input spectra'!$Q219))</f>
        <v>1.1729379407664546E-2</v>
      </c>
      <c r="AV220">
        <f>AV$2*EXP(- AV$1 * ($B220*_c+'Input spectra'!$Q219))</f>
        <v>1.1556438035089473E-2</v>
      </c>
      <c r="AW220">
        <f>AW$2*EXP(- AW$1 * ($B220*_c+'Input spectra'!$Q219))</f>
        <v>1.0276939766756733E-2</v>
      </c>
      <c r="AX220">
        <f>AX$2*EXP(- AX$1 * ($B220*_c+'Input spectra'!$Q219))</f>
        <v>8.7848391490593109E-3</v>
      </c>
      <c r="AY220">
        <f>AY$2*EXP(- AY$1 * ($B220*_c+'Input spectra'!$Q219))</f>
        <v>7.9111363896679186E-3</v>
      </c>
      <c r="AZ220">
        <f>AZ$2*EXP(- AZ$1 * ($B220*_c+'Input spectra'!$Q219))</f>
        <v>7.2496279169877685E-3</v>
      </c>
      <c r="BA220">
        <f>BA$2*EXP(- BA$1 * ($B220*_c+'Input spectra'!$Q219))</f>
        <v>6.7092441457352152E-3</v>
      </c>
      <c r="BB220">
        <f>BB$2*EXP(- BB$1 * ($B220*_c+'Input spectra'!$Q219))</f>
        <v>6.2505315812539366E-3</v>
      </c>
      <c r="BC220">
        <f>BC$2*EXP(- BC$1 * ($B220*_c+'Input spectra'!$Q219))</f>
        <v>5.8518834431882374E-3</v>
      </c>
      <c r="BD220">
        <f>BD$2*EXP(- BD$1 * ($B220*_c+'Input spectra'!$Q219))</f>
        <v>5.4998366956577165E-3</v>
      </c>
      <c r="BE220">
        <f>BE$2*EXP(- BE$1 * ($B220*_c+'Input spectra'!$Q219))</f>
        <v>5.1852798497421084E-3</v>
      </c>
      <c r="BF220">
        <f>BF$2*EXP(- BF$1 * ($B220*_c+'Input spectra'!$Q219))</f>
        <v>4.9016811661587324E-3</v>
      </c>
      <c r="BG220">
        <f>BG$2*EXP(- BG$1 * ($B220*_c+'Input spectra'!$Q219))</f>
        <v>4.6441558157577952E-3</v>
      </c>
      <c r="BH220">
        <f>BH$2*EXP(- BH$1 * ($B220*_c+'Input spectra'!$Q219))</f>
        <v>4.4089304441474473E-3</v>
      </c>
      <c r="BI220">
        <f>BI$2*EXP(- BI$1 * ($B220*_c+'Input spectra'!$Q219))</f>
        <v>4.193014980199518E-3</v>
      </c>
      <c r="BJ220">
        <f>BJ$2*EXP(- BJ$1 * ($B220*_c+'Input spectra'!$Q219))</f>
        <v>3.993990791196572E-3</v>
      </c>
      <c r="BK220">
        <f>BK$2*EXP(- BK$1 * ($B220*_c+'Input spectra'!$Q219))</f>
        <v>3.8098680930529192E-3</v>
      </c>
      <c r="BL220">
        <f>BL$2*EXP(- BL$1 * ($B220*_c+'Input spectra'!$Q219))</f>
        <v>3.6389865988968686E-3</v>
      </c>
      <c r="BM220">
        <f>BM$2*EXP(- BM$1 * ($B220*_c+'Input spectra'!$Q219))</f>
        <v>3.4799442554732476E-3</v>
      </c>
      <c r="BN220">
        <f>BN$2*EXP(- BN$1 * ($B220*_c+'Input spectra'!$Q219))</f>
        <v>3.3315448478102032E-3</v>
      </c>
      <c r="BO220">
        <f>BO$2*EXP(- BO$1 * ($B220*_c+'Input spectra'!$Q219))</f>
        <v>3.1927586482509442E-3</v>
      </c>
      <c r="BP220">
        <f>BP$2*EXP(- BP$1 * ($B220*_c+'Input spectra'!$Q219))</f>
        <v>3.0626923108115359E-3</v>
      </c>
      <c r="BQ220">
        <f>BQ$2*EXP(- BQ$1 * ($B220*_c+'Input spectra'!$Q219))</f>
        <v>2.940565462429514E-3</v>
      </c>
      <c r="BR220">
        <f>BR$2*EXP(- BR$1 * ($B220*_c+'Input spectra'!$Q219))</f>
        <v>2.8256922391067503E-3</v>
      </c>
      <c r="BS220">
        <f>BS$2*EXP(- BS$1 * ($B220*_c+'Input spectra'!$Q219))</f>
        <v>2.7174665360290362E-3</v>
      </c>
      <c r="BT220">
        <f>BT$2*EXP(- BT$1 * ($B220*_c+'Input spectra'!$Q219))</f>
        <v>2.615350089931493E-3</v>
      </c>
      <c r="BU220">
        <f>BU$2*EXP(- BU$1 * ($B220*_c+'Input spectra'!$Q219))</f>
        <v>2.5188627510404973E-3</v>
      </c>
      <c r="BV220">
        <f>BV$2*EXP(- BV$1 * ($B220*_c+'Input spectra'!$Q219))</f>
        <v>2.4275744687722563E-3</v>
      </c>
      <c r="BW220">
        <f>BW$2*EXP(- BW$1 * ($B220*_c+'Input spectra'!$Q219))</f>
        <v>2.3410986338637291E-3</v>
      </c>
      <c r="BX220">
        <f>BX$2*EXP(- BX$1 * ($B220*_c+'Input spectra'!$Q219))</f>
        <v>2.2590865051082751E-3</v>
      </c>
      <c r="BY220">
        <f>BY$2*EXP(- BY$1 * ($B220*_c+'Input spectra'!$Q219))</f>
        <v>2.1812225114531307E-3</v>
      </c>
      <c r="BZ220">
        <f>BZ$2*EXP(- BZ$1 * ($B220*_c+'Input spectra'!$Q219))</f>
        <v>2.1072202666384612E-3</v>
      </c>
      <c r="CA220">
        <f>CA$2*EXP(- CA$1 * ($B220*_c+'Input spectra'!$Q219))</f>
        <v>2.0368191684134005E-3</v>
      </c>
      <c r="CB220">
        <f>CB$2*EXP(- CB$1 * ($B220*_c+'Input spectra'!$Q219))</f>
        <v>1.9697814808304175E-3</v>
      </c>
      <c r="CC220">
        <f>CC$2*EXP(- CC$1 * ($B220*_c+'Input spectra'!$Q219))</f>
        <v>1.9058898184245085E-3</v>
      </c>
      <c r="CD220">
        <f>CD$2*EXP(- CD$1 * ($B220*_c+'Input spectra'!$Q219))</f>
        <v>1.844944966812831E-3</v>
      </c>
      <c r="CE220">
        <f>CE$2*EXP(- CE$1 * ($B220*_c+'Input spectra'!$Q219))</f>
        <v>1.7867639865442246E-3</v>
      </c>
      <c r="CF220">
        <f>CF$2*EXP(- CF$1 * ($B220*_c+'Input spectra'!$Q219))</f>
        <v>1.7311785567173292E-3</v>
      </c>
      <c r="CG220">
        <f>CG$2*EXP(- CG$1 * ($B220*_c+'Input spectra'!$Q219))</f>
        <v>1.6780335225822685E-3</v>
      </c>
      <c r="CH220">
        <f>CH$2*EXP(- CH$1 * ($B220*_c+'Input spectra'!$Q219))</f>
        <v>1.6271856174986297E-3</v>
      </c>
      <c r="CI220">
        <f>CI$2*EXP(- CI$1 * ($B220*_c+'Input spectra'!$Q219))</f>
        <v>1.5785023345832516E-3</v>
      </c>
      <c r="CJ220">
        <f>CJ$2*EXP(- CJ$1 * ($B220*_c+'Input spectra'!$Q219))</f>
        <v>1.5318609274033263E-3</v>
      </c>
      <c r="CK220">
        <f>CK$2*EXP(- CK$1 * ($B220*_c+'Input spectra'!$Q219))</f>
        <v>1.4871475223510917E-3</v>
      </c>
      <c r="CL220">
        <f>CL$2*EXP(- CL$1 * ($B220*_c+'Input spectra'!$Q219))</f>
        <v>1.4442563280277015E-3</v>
      </c>
      <c r="CM220">
        <f>CM$2*EXP(- CM$1 * ($B220*_c+'Input spectra'!$Q219))</f>
        <v>1.4030889291835405E-3</v>
      </c>
      <c r="CN220">
        <f>CN$2*EXP(- CN$1 * ($B220*_c+'Input spectra'!$Q219))</f>
        <v>1.3635536546022383E-3</v>
      </c>
      <c r="CO220">
        <f>CO$2*EXP(- CO$1 * ($B220*_c+'Input spectra'!$Q219))</f>
        <v>1.3255650098482113E-3</v>
      </c>
      <c r="CP220">
        <f>CP$2*EXP(- CP$1 * ($B220*_c+'Input spectra'!$Q219))</f>
        <v>1.2890431670799516E-3</v>
      </c>
      <c r="CQ220">
        <f>CQ$2*EXP(- CQ$1 * ($B220*_c+'Input spectra'!$Q219))</f>
        <v>8.3023018274423451E-4</v>
      </c>
      <c r="CR220">
        <f>CR$2*EXP(- CR$1 * ($B220*_c+'Input spectra'!$Q219))</f>
        <v>5.3944024416615157E-4</v>
      </c>
      <c r="CS220">
        <f>CS$2*EXP(- CS$1 * ($B220*_c+'Input spectra'!$Q219))</f>
        <v>3.7371669654532821E-4</v>
      </c>
      <c r="CT220">
        <f>CT$2*EXP(- CT$1 * ($B220*_c+'Input spectra'!$Q219))</f>
        <v>2.6007230095810363E-4</v>
      </c>
      <c r="CU220">
        <f>CU$2*EXP(- CU$1 * ($B220*_c+'Input spectra'!$Q219))</f>
        <v>1.776426018788258E-4</v>
      </c>
      <c r="CV220">
        <f>CV$2*EXP(- CV$1 * ($B220*_c+'Input spectra'!$Q219))</f>
        <v>1.1681515893452008E-4</v>
      </c>
      <c r="CW220">
        <f>CW$2*EXP(- CW$1 * ($B220*_c+'Input spectra'!$Q219))</f>
        <v>7.2167084133146022E-5</v>
      </c>
      <c r="CX220">
        <f>CX$2*EXP(- CX$1 * ($B220*_c+'Input spectra'!$Q219))</f>
        <v>4.0257336337256119E-5</v>
      </c>
      <c r="CY220">
        <f>CY$2*EXP(- CY$1 * ($B220*_c+'Input spectra'!$Q219))</f>
        <v>1.872590259522941E-5</v>
      </c>
      <c r="CZ220">
        <f>CZ$2*EXP(- CZ$1 * ($B220*_c+'Input spectra'!$Q219))</f>
        <v>5.861918488398257E-6</v>
      </c>
      <c r="DA220">
        <f>DA$2*EXP(- DA$1 * ($B220*_c+'Input spectra'!$Q219))</f>
        <v>3.7248942768751219E-7</v>
      </c>
      <c r="DB220">
        <f>DB$2*EXP(- DB$1 * ($B220*_c+'Input spectra'!$Q219))</f>
        <v>0</v>
      </c>
      <c r="DC220">
        <f>DC$2*EXP(- DC$1 * ($B220*_c+'Input spectra'!$Q219))</f>
        <v>0</v>
      </c>
      <c r="DD220">
        <f>DD$2*EXP(- DD$1 * ($B220*_c+'Input spectra'!$Q219))</f>
        <v>0</v>
      </c>
      <c r="DE220">
        <f>DE$2*EXP(- DE$1 * ($B220*_c+'Input spectra'!$Q219))</f>
        <v>0</v>
      </c>
      <c r="DF220">
        <f>DF$2*EXP(- DF$1 * ($B220*_c+'Input spectra'!$Q219))</f>
        <v>0</v>
      </c>
      <c r="DG220">
        <f>DG$2*EXP(- DG$1 * ($B220*_c+'Input spectra'!$Q219))</f>
        <v>0</v>
      </c>
      <c r="DH220">
        <f>DH$2*EXP(- DH$1 * ($B220*_c+'Input spectra'!$Q219))</f>
        <v>0</v>
      </c>
      <c r="DI220">
        <f>DI$2*EXP(- DI$1 * ($B220*_c+'Input spectra'!$Q219))</f>
        <v>0</v>
      </c>
      <c r="DJ220">
        <f>DJ$2*EXP(- DJ$1 * ($B220*_c+'Input spectra'!$Q219))</f>
        <v>0</v>
      </c>
      <c r="DK220">
        <f>DK$2*EXP(- DK$1 * ($B220*_c+'Input spectra'!$Q219))</f>
        <v>0</v>
      </c>
      <c r="DL220">
        <f>DL$2*EXP(- DL$1 * ($B220*_c+'Input spectra'!$Q219))</f>
        <v>0</v>
      </c>
      <c r="DM220">
        <f>DM$2*EXP(- DM$1 * ($B220*_c+'Input spectra'!$Q219))</f>
        <v>0</v>
      </c>
      <c r="DN220">
        <f>DN$2*EXP(- DN$1 * ($B220*_c+'Input spectra'!$Q219))</f>
        <v>0</v>
      </c>
      <c r="DO220">
        <f>DO$2*EXP(- DO$1 * ($B220*_c+'Input spectra'!$Q219))</f>
        <v>0</v>
      </c>
      <c r="DP220">
        <f>DP$2*EXP(- DP$1 * ($B220*_c+'Input spectra'!$Q219))</f>
        <v>0</v>
      </c>
      <c r="DQ220">
        <f>DQ$2*EXP(- DQ$1 * ($B220*_c+'Input spectra'!$Q219))</f>
        <v>0</v>
      </c>
      <c r="DR220">
        <f>DR$2*EXP(- DR$1 * ($B220*_c+'Input spectra'!$Q219))</f>
        <v>0</v>
      </c>
      <c r="DS220">
        <f>DS$2*EXP(- DS$1 * ($B220*_c+'Input spectra'!$Q219))</f>
        <v>0</v>
      </c>
      <c r="DT220">
        <f>DT$2*EXP(- DT$1 * ($B220*_c+'Input spectra'!$Q219))</f>
        <v>0</v>
      </c>
      <c r="DU220">
        <f>DU$2*EXP(- DU$1 * ($B220*_c+'Input spectra'!$Q219))</f>
        <v>0</v>
      </c>
      <c r="DV220">
        <f>DV$2*EXP(- DV$1 * ($B220*_c+'Input spectra'!$Q219))</f>
        <v>0</v>
      </c>
      <c r="DW220">
        <f>DW$2*EXP(- DW$1 * ($B220*_c+'Input spectra'!$Q219))</f>
        <v>0</v>
      </c>
      <c r="DX220">
        <f>DX$2*EXP(- DX$1 * ($B220*_c+'Input spectra'!$Q219))</f>
        <v>0</v>
      </c>
      <c r="DY220">
        <f>DY$2*EXP(- DY$1 * ($B220*_c+'Input spectra'!$Q219))</f>
        <v>0</v>
      </c>
      <c r="DZ220">
        <f>DZ$2*EXP(- DZ$1 * ($B220*_c+'Input spectra'!$Q219))</f>
        <v>0</v>
      </c>
      <c r="EA220">
        <f>EA$2*EXP(- EA$1 * ($B220*_c+'Input spectra'!$Q219))</f>
        <v>0</v>
      </c>
      <c r="EB220">
        <f>EB$2*EXP(- EB$1 * ($B220*_c+'Input spectra'!$Q219))</f>
        <v>0</v>
      </c>
      <c r="EC220">
        <f>EC$2*EXP(- EC$1 * ($B220*_c+'Input spectra'!$Q219))</f>
        <v>0</v>
      </c>
      <c r="ED220">
        <f>ED$2*EXP(- ED$1 * ($B220*_c+'Input spectra'!$Q219))</f>
        <v>0</v>
      </c>
      <c r="EE220">
        <f>EE$2*EXP(- EE$1 * ($B220*_c+'Input spectra'!$Q219))</f>
        <v>0</v>
      </c>
      <c r="EF220">
        <f>EF$2*EXP(- EF$1 * ($B220*_c+'Input spectra'!$Q219))</f>
        <v>0</v>
      </c>
      <c r="EG220">
        <f>EG$2*EXP(- EG$1 * ($B220*_c+'Input spectra'!$Q219))</f>
        <v>0</v>
      </c>
      <c r="EH220">
        <f>EH$2*EXP(- EH$1 * ($B220*_c+'Input spectra'!$Q219))</f>
        <v>0</v>
      </c>
      <c r="EI220">
        <f>EI$2*EXP(- EI$1 * ($B220*_c+'Input spectra'!$Q219))</f>
        <v>0</v>
      </c>
      <c r="EJ220">
        <f>EJ$2*EXP(- EJ$1 * ($B220*_c+'Input spectra'!$Q219))</f>
        <v>0</v>
      </c>
      <c r="EK220">
        <f>EK$2*EXP(- EK$1 * ($B220*_c+'Input spectra'!$Q219))</f>
        <v>0</v>
      </c>
      <c r="EL220">
        <f>EL$2*EXP(- EL$1 * ($B220*_c+'Input spectra'!$Q219))</f>
        <v>0</v>
      </c>
      <c r="EM220">
        <f>EM$2*EXP(- EM$1 * ($B220*_c+'Input spectra'!$Q219))</f>
        <v>0</v>
      </c>
      <c r="EN220">
        <f>EN$2*EXP(- EN$1 * ($B220*_c+'Input spectra'!$Q219))</f>
        <v>0</v>
      </c>
      <c r="EO220">
        <f>EO$2*EXP(- EO$1 * ($B220*_c+'Input spectra'!$Q219))</f>
        <v>0</v>
      </c>
      <c r="EP220">
        <f>EP$2*EXP(- EP$1 * ($B220*_c+'Input spectra'!$Q219))</f>
        <v>0</v>
      </c>
      <c r="EQ220">
        <f>EQ$2*EXP(- EQ$1 * ($B220*_c+'Input spectra'!$Q219))</f>
        <v>0</v>
      </c>
      <c r="ER220">
        <f>ER$2*EXP(- ER$1 * ($B220*_c+'Input spectra'!$Q219))</f>
        <v>0</v>
      </c>
      <c r="ES220">
        <f>ES$2*EXP(- ES$1 * ($B220*_c+'Input spectra'!$Q219))</f>
        <v>0</v>
      </c>
      <c r="ET220">
        <f>ET$2*EXP(- ET$1 * ($B220*_c+'Input spectra'!$Q219))</f>
        <v>0</v>
      </c>
      <c r="EU220">
        <f>EU$2*EXP(- EU$1 * ($B220*_c+'Input spectra'!$Q219))</f>
        <v>0</v>
      </c>
      <c r="EV220">
        <f>EV$2*EXP(- EV$1 * ($B220*_c+'Input spectra'!$Q219))</f>
        <v>0</v>
      </c>
      <c r="EW220">
        <f>EW$2*EXP(- EW$1 * ($B220*_c+'Input spectra'!$Q219))</f>
        <v>0</v>
      </c>
      <c r="EY220">
        <f t="shared" si="3"/>
        <v>0.89008377833052732</v>
      </c>
      <c r="FB220">
        <f>(1-EXP(-(B220*_c+'Input spectra'!$Q219)*_t))/2</f>
        <v>1.0096107445012215E-2</v>
      </c>
      <c r="FC220">
        <f>LN(1-FB220)/(-(B220*_c+'Input spectra'!$Q219))</f>
        <v>0.24872509309182525</v>
      </c>
    </row>
    <row r="221" spans="1:159" x14ac:dyDescent="0.25">
      <c r="A221">
        <v>1370</v>
      </c>
      <c r="B221">
        <f>'Input spectra'!B220</f>
        <v>0</v>
      </c>
      <c r="C221">
        <f>C$2*EXP(- C$1 * ($B221*_c+'Input spectra'!$Q220))</f>
        <v>2.0653927966864227E-2</v>
      </c>
      <c r="D221">
        <f>D$2*EXP(- D$1 * ($B221*_c+'Input spectra'!$Q220))</f>
        <v>2.0420142511623045E-2</v>
      </c>
      <c r="E221">
        <f>E$2*EXP(- E$1 * ($B221*_c+'Input spectra'!$Q220))</f>
        <v>2.0187916810975402E-2</v>
      </c>
      <c r="F221">
        <f>F$2*EXP(- F$1 * ($B221*_c+'Input spectra'!$Q220))</f>
        <v>1.9957242045739274E-2</v>
      </c>
      <c r="G221">
        <f>G$2*EXP(- G$1 * ($B221*_c+'Input spectra'!$Q220))</f>
        <v>1.9728109442664937E-2</v>
      </c>
      <c r="H221">
        <f>H$2*EXP(- H$1 * ($B221*_c+'Input spectra'!$Q220))</f>
        <v>1.9500510274207277E-2</v>
      </c>
      <c r="I221">
        <f>I$2*EXP(- I$1 * ($B221*_c+'Input spectra'!$Q220))</f>
        <v>1.9274435858299143E-2</v>
      </c>
      <c r="J221">
        <f>J$2*EXP(- J$1 * ($B221*_c+'Input spectra'!$Q220))</f>
        <v>1.9049877558125781E-2</v>
      </c>
      <c r="K221">
        <f>K$2*EXP(- K$1 * ($B221*_c+'Input spectra'!$Q220))</f>
        <v>1.8826826781900407E-2</v>
      </c>
      <c r="L221">
        <f>L$2*EXP(- L$1 * ($B221*_c+'Input spectra'!$Q220))</f>
        <v>1.86052749826408E-2</v>
      </c>
      <c r="M221">
        <f>M$2*EXP(- M$1 * ($B221*_c+'Input spectra'!$Q220))</f>
        <v>1.8385213657947003E-2</v>
      </c>
      <c r="N221">
        <f>N$2*EXP(- N$1 * ($B221*_c+'Input spectra'!$Q220))</f>
        <v>1.8166634349780053E-2</v>
      </c>
      <c r="O221">
        <f>O$2*EXP(- O$1 * ($B221*_c+'Input spectra'!$Q220))</f>
        <v>1.7949528644241833E-2</v>
      </c>
      <c r="P221">
        <f>P$2*EXP(- P$1 * ($B221*_c+'Input spectra'!$Q220))</f>
        <v>1.7733888171355908E-2</v>
      </c>
      <c r="Q221">
        <f>Q$2*EXP(- Q$1 * ($B221*_c+'Input spectra'!$Q220))</f>
        <v>1.7519704604849484E-2</v>
      </c>
      <c r="R221">
        <f>R$2*EXP(- R$1 * ($B221*_c+'Input spectra'!$Q220))</f>
        <v>1.7306969661936351E-2</v>
      </c>
      <c r="S221">
        <f>S$2*EXP(- S$1 * ($B221*_c+'Input spectra'!$Q220))</f>
        <v>1.7095675103100935E-2</v>
      </c>
      <c r="T221">
        <f>T$2*EXP(- T$1 * ($B221*_c+'Input spectra'!$Q220))</f>
        <v>1.6885812731883307E-2</v>
      </c>
      <c r="U221">
        <f>U$2*EXP(- U$1 * ($B221*_c+'Input spectra'!$Q220))</f>
        <v>1.6677374394665309E-2</v>
      </c>
      <c r="V221">
        <f>V$2*EXP(- V$1 * ($B221*_c+'Input spectra'!$Q220))</f>
        <v>1.6470351980457636E-2</v>
      </c>
      <c r="W221">
        <f>W$2*EXP(- W$1 * ($B221*_c+'Input spectra'!$Q220))</f>
        <v>1.6264737420687993E-2</v>
      </c>
      <c r="X221">
        <f>X$2*EXP(- X$1 * ($B221*_c+'Input spectra'!$Q220))</f>
        <v>1.6060522688990241E-2</v>
      </c>
      <c r="Y221">
        <f>Y$2*EXP(- Y$1 * ($B221*_c+'Input spectra'!$Q220))</f>
        <v>1.5857699800994565E-2</v>
      </c>
      <c r="Z221">
        <f>Z$2*EXP(- Z$1 * ($B221*_c+'Input spectra'!$Q220))</f>
        <v>1.5656260814118642E-2</v>
      </c>
      <c r="AA221">
        <f>AA$2*EXP(- AA$1 * ($B221*_c+'Input spectra'!$Q220))</f>
        <v>1.5456197827359849E-2</v>
      </c>
      <c r="AB221">
        <f>AB$2*EXP(- AB$1 * ($B221*_c+'Input spectra'!$Q220))</f>
        <v>1.5257502981088409E-2</v>
      </c>
      <c r="AC221">
        <f>AC$2*EXP(- AC$1 * ($B221*_c+'Input spectra'!$Q220))</f>
        <v>1.5060168456841577E-2</v>
      </c>
      <c r="AD221">
        <f>AD$2*EXP(- AD$1 * ($B221*_c+'Input spectra'!$Q220))</f>
        <v>1.4864186477118813E-2</v>
      </c>
      <c r="AE221">
        <f>AE$2*EXP(- AE$1 * ($B221*_c+'Input spectra'!$Q220))</f>
        <v>1.466954930517793E-2</v>
      </c>
      <c r="AF221">
        <f>AF$2*EXP(- AF$1 * ($B221*_c+'Input spectra'!$Q220))</f>
        <v>1.4476249244832198E-2</v>
      </c>
      <c r="AG221">
        <f>AG$2*EXP(- AG$1 * ($B221*_c+'Input spectra'!$Q220))</f>
        <v>1.428427864024848E-2</v>
      </c>
      <c r="AH221">
        <f>AH$2*EXP(- AH$1 * ($B221*_c+'Input spectra'!$Q220))</f>
        <v>1.4093629875746298E-2</v>
      </c>
      <c r="AI221">
        <f>AI$2*EXP(- AI$1 * ($B221*_c+'Input spectra'!$Q220))</f>
        <v>1.3904295375597875E-2</v>
      </c>
      <c r="AJ221">
        <f>AJ$2*EXP(- AJ$1 * ($B221*_c+'Input spectra'!$Q220))</f>
        <v>1.371626760382913E-2</v>
      </c>
      <c r="AK221">
        <f>AK$2*EXP(- AK$1 * ($B221*_c+'Input spectra'!$Q220))</f>
        <v>1.3529539064021661E-2</v>
      </c>
      <c r="AL221">
        <f>AL$2*EXP(- AL$1 * ($B221*_c+'Input spectra'!$Q220))</f>
        <v>1.3344102299115659E-2</v>
      </c>
      <c r="AM221">
        <f>AM$2*EXP(- AM$1 * ($B221*_c+'Input spectra'!$Q220))</f>
        <v>1.3159949891213748E-2</v>
      </c>
      <c r="AN221">
        <f>AN$2*EXP(- AN$1 * ($B221*_c+'Input spectra'!$Q220))</f>
        <v>1.2977074461385829E-2</v>
      </c>
      <c r="AO221">
        <f>AO$2*EXP(- AO$1 * ($B221*_c+'Input spectra'!$Q220))</f>
        <v>1.2795468669474811E-2</v>
      </c>
      <c r="AP221">
        <f>AP$2*EXP(- AP$1 * ($B221*_c+'Input spectra'!$Q220))</f>
        <v>1.2615125213903294E-2</v>
      </c>
      <c r="AQ221">
        <f>AQ$2*EXP(- AQ$1 * ($B221*_c+'Input spectra'!$Q220))</f>
        <v>1.2436036831481192E-2</v>
      </c>
      <c r="AR221">
        <f>AR$2*EXP(- AR$1 * ($B221*_c+'Input spectra'!$Q220))</f>
        <v>1.2258196297214282E-2</v>
      </c>
      <c r="AS221">
        <f>AS$2*EXP(- AS$1 * ($B221*_c+'Input spectra'!$Q220))</f>
        <v>1.2081596424113638E-2</v>
      </c>
      <c r="AT221">
        <f>AT$2*EXP(- AT$1 * ($B221*_c+'Input spectra'!$Q220))</f>
        <v>1.1906230063006064E-2</v>
      </c>
      <c r="AU221">
        <f>AU$2*EXP(- AU$1 * ($B221*_c+'Input spectra'!$Q220))</f>
        <v>1.1732090102345343E-2</v>
      </c>
      <c r="AV221">
        <f>AV$2*EXP(- AV$1 * ($B221*_c+'Input spectra'!$Q220))</f>
        <v>1.1559169468024471E-2</v>
      </c>
      <c r="AW221">
        <f>AW$2*EXP(- AW$1 * ($B221*_c+'Input spectra'!$Q220))</f>
        <v>1.0279422767309478E-2</v>
      </c>
      <c r="AX221">
        <f>AX$2*EXP(- AX$1 * ($B221*_c+'Input spectra'!$Q220))</f>
        <v>8.7870077916648529E-3</v>
      </c>
      <c r="AY221">
        <f>AY$2*EXP(- AY$1 * ($B221*_c+'Input spectra'!$Q220))</f>
        <v>7.9131309058471534E-3</v>
      </c>
      <c r="AZ221">
        <f>AZ$2*EXP(- AZ$1 * ($B221*_c+'Input spectra'!$Q220))</f>
        <v>7.2514937397716531E-3</v>
      </c>
      <c r="BA221">
        <f>BA$2*EXP(- BA$1 * ($B221*_c+'Input spectra'!$Q220))</f>
        <v>6.7110061353139313E-3</v>
      </c>
      <c r="BB221">
        <f>BB$2*EXP(- BB$1 * ($B221*_c+'Input spectra'!$Q220))</f>
        <v>6.2522059380358827E-3</v>
      </c>
      <c r="BC221">
        <f>BC$2*EXP(- BC$1 * ($B221*_c+'Input spectra'!$Q220))</f>
        <v>5.8534817532265408E-3</v>
      </c>
      <c r="BD221">
        <f>BD$2*EXP(- BD$1 * ($B221*_c+'Input spectra'!$Q220))</f>
        <v>5.5013677437071281E-3</v>
      </c>
      <c r="BE221">
        <f>BE$2*EXP(- BE$1 * ($B221*_c+'Input spectra'!$Q220))</f>
        <v>5.1867505706183559E-3</v>
      </c>
      <c r="BF221">
        <f>BF$2*EXP(- BF$1 * ($B221*_c+'Input spectra'!$Q220))</f>
        <v>4.9030971985433262E-3</v>
      </c>
      <c r="BG221">
        <f>BG$2*EXP(- BG$1 * ($B221*_c+'Input spectra'!$Q220))</f>
        <v>4.6455218493751376E-3</v>
      </c>
      <c r="BH221">
        <f>BH$2*EXP(- BH$1 * ($B221*_c+'Input spectra'!$Q220))</f>
        <v>4.4102504498926874E-3</v>
      </c>
      <c r="BI221">
        <f>BI$2*EXP(- BI$1 * ($B221*_c+'Input spectra'!$Q220))</f>
        <v>4.1942923694771794E-3</v>
      </c>
      <c r="BJ221">
        <f>BJ$2*EXP(- BJ$1 * ($B221*_c+'Input spectra'!$Q220))</f>
        <v>3.9952285301816555E-3</v>
      </c>
      <c r="BK221">
        <f>BK$2*EXP(- BK$1 * ($B221*_c+'Input spectra'!$Q220))</f>
        <v>3.8110687870233817E-3</v>
      </c>
      <c r="BL221">
        <f>BL$2*EXP(- BL$1 * ($B221*_c+'Input spectra'!$Q220))</f>
        <v>3.6401525559971158E-3</v>
      </c>
      <c r="BM221">
        <f>BM$2*EXP(- BM$1 * ($B221*_c+'Input spectra'!$Q220))</f>
        <v>3.4810775359242858E-3</v>
      </c>
      <c r="BN221">
        <f>BN$2*EXP(- BN$1 * ($B221*_c+'Input spectra'!$Q220))</f>
        <v>3.3326473025640855E-3</v>
      </c>
      <c r="BO221">
        <f>BO$2*EXP(- BO$1 * ($B221*_c+'Input spectra'!$Q220))</f>
        <v>3.1938319498231575E-3</v>
      </c>
      <c r="BP221">
        <f>BP$2*EXP(- BP$1 * ($B221*_c+'Input spectra'!$Q220))</f>
        <v>3.0637379782075722E-3</v>
      </c>
      <c r="BQ221">
        <f>BQ$2*EXP(- BQ$1 * ($B221*_c+'Input spectra'!$Q220))</f>
        <v>2.941584881538378E-3</v>
      </c>
      <c r="BR221">
        <f>BR$2*EXP(- BR$1 * ($B221*_c+'Input spectra'!$Q220))</f>
        <v>2.8266866795638233E-3</v>
      </c>
      <c r="BS221">
        <f>BS$2*EXP(- BS$1 * ($B221*_c+'Input spectra'!$Q220))</f>
        <v>2.718437165292902E-3</v>
      </c>
      <c r="BT221">
        <f>BT$2*EXP(- BT$1 * ($B221*_c+'Input spectra'!$Q220))</f>
        <v>2.6162979851363237E-3</v>
      </c>
      <c r="BU221">
        <f>BU$2*EXP(- BU$1 * ($B221*_c+'Input spectra'!$Q220))</f>
        <v>2.5197889090534521E-3</v>
      </c>
      <c r="BV221">
        <f>BV$2*EXP(- BV$1 * ($B221*_c+'Input spectra'!$Q220))</f>
        <v>2.4284798147884076E-3</v>
      </c>
      <c r="BW221">
        <f>BW$2*EXP(- BW$1 * ($B221*_c+'Input spectra'!$Q220))</f>
        <v>2.3419840287989056E-3</v>
      </c>
      <c r="BX221">
        <f>BX$2*EXP(- BX$1 * ($B221*_c+'Input spectra'!$Q220))</f>
        <v>2.2599527519958605E-3</v>
      </c>
      <c r="BY221">
        <f>BY$2*EXP(- BY$1 * ($B221*_c+'Input spectra'!$Q220))</f>
        <v>2.182070361009415E-3</v>
      </c>
      <c r="BZ221">
        <f>BZ$2*EXP(- BZ$1 * ($B221*_c+'Input spectra'!$Q220))</f>
        <v>2.1080504221291773E-3</v>
      </c>
      <c r="CA221">
        <f>CA$2*EXP(- CA$1 * ($B221*_c+'Input spectra'!$Q220))</f>
        <v>2.0376322899291958E-3</v>
      </c>
      <c r="CB221">
        <f>CB$2*EXP(- CB$1 * ($B221*_c+'Input spectra'!$Q220))</f>
        <v>1.9705781890594679E-3</v>
      </c>
      <c r="CC221">
        <f>CC$2*EXP(- CC$1 * ($B221*_c+'Input spectra'!$Q220))</f>
        <v>1.9066706979949586E-3</v>
      </c>
      <c r="CD221">
        <f>CD$2*EXP(- CD$1 * ($B221*_c+'Input spectra'!$Q220))</f>
        <v>1.8457105692653742E-3</v>
      </c>
      <c r="CE221">
        <f>CE$2*EXP(- CE$1 * ($B221*_c+'Input spectra'!$Q220))</f>
        <v>1.787514832985159E-3</v>
      </c>
      <c r="CF221">
        <f>CF$2*EXP(- CF$1 * ($B221*_c+'Input spectra'!$Q220))</f>
        <v>1.7319151401943376E-3</v>
      </c>
      <c r="CG221">
        <f>CG$2*EXP(- CG$1 * ($B221*_c+'Input spectra'!$Q220))</f>
        <v>1.6787563102185761E-3</v>
      </c>
      <c r="CH221">
        <f>CH$2*EXP(- CH$1 * ($B221*_c+'Input spectra'!$Q220))</f>
        <v>1.6278950524157806E-3</v>
      </c>
      <c r="CI221">
        <f>CI$2*EXP(- CI$1 * ($B221*_c+'Input spectra'!$Q220))</f>
        <v>1.5791988376382667E-3</v>
      </c>
      <c r="CJ221">
        <f>CJ$2*EXP(- CJ$1 * ($B221*_c+'Input spectra'!$Q220))</f>
        <v>1.5325448987622958E-3</v>
      </c>
      <c r="CK221">
        <f>CK$2*EXP(- CK$1 * ($B221*_c+'Input spectra'!$Q220))</f>
        <v>1.4878193429181581E-3</v>
      </c>
      <c r="CL221">
        <f>CL$2*EXP(- CL$1 * ($B221*_c+'Input spectra'!$Q220))</f>
        <v>1.4449163607457871E-3</v>
      </c>
      <c r="CM221">
        <f>CM$2*EXP(- CM$1 * ($B221*_c+'Input spectra'!$Q220))</f>
        <v>1.4037375202209867E-3</v>
      </c>
      <c r="CN221">
        <f>CN$2*EXP(- CN$1 * ($B221*_c+'Input spectra'!$Q220))</f>
        <v>1.3641911344376692E-3</v>
      </c>
      <c r="CO221">
        <f>CO$2*EXP(- CO$1 * ($B221*_c+'Input spectra'!$Q220))</f>
        <v>1.3261916942643665E-3</v>
      </c>
      <c r="CP221">
        <f>CP$2*EXP(- CP$1 * ($B221*_c+'Input spectra'!$Q220))</f>
        <v>1.2896593580758826E-3</v>
      </c>
      <c r="CQ221">
        <f>CQ$2*EXP(- CQ$1 * ($B221*_c+'Input spectra'!$Q220))</f>
        <v>8.3063141328236739E-4</v>
      </c>
      <c r="CR221">
        <f>CR$2*EXP(- CR$1 * ($B221*_c+'Input spectra'!$Q220))</f>
        <v>5.397037772033441E-4</v>
      </c>
      <c r="CS221">
        <f>CS$2*EXP(- CS$1 * ($B221*_c+'Input spectra'!$Q220))</f>
        <v>3.7390123219188833E-4</v>
      </c>
      <c r="CT221">
        <f>CT$2*EXP(- CT$1 * ($B221*_c+'Input spectra'!$Q220))</f>
        <v>2.6020208723127441E-4</v>
      </c>
      <c r="CU221">
        <f>CU$2*EXP(- CU$1 * ($B221*_c+'Input spectra'!$Q220))</f>
        <v>1.7773218590055916E-4</v>
      </c>
      <c r="CV221">
        <f>CV$2*EXP(- CV$1 * ($B221*_c+'Input spectra'!$Q220))</f>
        <v>1.1687468186106809E-4</v>
      </c>
      <c r="CW221">
        <f>CW$2*EXP(- CW$1 * ($B221*_c+'Input spectra'!$Q220))</f>
        <v>7.2204235920464549E-5</v>
      </c>
      <c r="CX221">
        <f>CX$2*EXP(- CX$1 * ($B221*_c+'Input spectra'!$Q220))</f>
        <v>4.0278272440391078E-5</v>
      </c>
      <c r="CY221">
        <f>CY$2*EXP(- CY$1 * ($B221*_c+'Input spectra'!$Q220))</f>
        <v>1.8735739523825406E-5</v>
      </c>
      <c r="CZ221">
        <f>CZ$2*EXP(- CZ$1 * ($B221*_c+'Input spectra'!$Q220))</f>
        <v>5.8650286220214397E-6</v>
      </c>
      <c r="DA221">
        <f>DA$2*EXP(- DA$1 * ($B221*_c+'Input spectra'!$Q220))</f>
        <v>3.7268901510669143E-7</v>
      </c>
      <c r="DB221">
        <f>DB$2*EXP(- DB$1 * ($B221*_c+'Input spectra'!$Q220))</f>
        <v>0</v>
      </c>
      <c r="DC221">
        <f>DC$2*EXP(- DC$1 * ($B221*_c+'Input spectra'!$Q220))</f>
        <v>0</v>
      </c>
      <c r="DD221">
        <f>DD$2*EXP(- DD$1 * ($B221*_c+'Input spectra'!$Q220))</f>
        <v>0</v>
      </c>
      <c r="DE221">
        <f>DE$2*EXP(- DE$1 * ($B221*_c+'Input spectra'!$Q220))</f>
        <v>0</v>
      </c>
      <c r="DF221">
        <f>DF$2*EXP(- DF$1 * ($B221*_c+'Input spectra'!$Q220))</f>
        <v>0</v>
      </c>
      <c r="DG221">
        <f>DG$2*EXP(- DG$1 * ($B221*_c+'Input spectra'!$Q220))</f>
        <v>0</v>
      </c>
      <c r="DH221">
        <f>DH$2*EXP(- DH$1 * ($B221*_c+'Input spectra'!$Q220))</f>
        <v>0</v>
      </c>
      <c r="DI221">
        <f>DI$2*EXP(- DI$1 * ($B221*_c+'Input spectra'!$Q220))</f>
        <v>0</v>
      </c>
      <c r="DJ221">
        <f>DJ$2*EXP(- DJ$1 * ($B221*_c+'Input spectra'!$Q220))</f>
        <v>0</v>
      </c>
      <c r="DK221">
        <f>DK$2*EXP(- DK$1 * ($B221*_c+'Input spectra'!$Q220))</f>
        <v>0</v>
      </c>
      <c r="DL221">
        <f>DL$2*EXP(- DL$1 * ($B221*_c+'Input spectra'!$Q220))</f>
        <v>0</v>
      </c>
      <c r="DM221">
        <f>DM$2*EXP(- DM$1 * ($B221*_c+'Input spectra'!$Q220))</f>
        <v>0</v>
      </c>
      <c r="DN221">
        <f>DN$2*EXP(- DN$1 * ($B221*_c+'Input spectra'!$Q220))</f>
        <v>0</v>
      </c>
      <c r="DO221">
        <f>DO$2*EXP(- DO$1 * ($B221*_c+'Input spectra'!$Q220))</f>
        <v>0</v>
      </c>
      <c r="DP221">
        <f>DP$2*EXP(- DP$1 * ($B221*_c+'Input spectra'!$Q220))</f>
        <v>0</v>
      </c>
      <c r="DQ221">
        <f>DQ$2*EXP(- DQ$1 * ($B221*_c+'Input spectra'!$Q220))</f>
        <v>0</v>
      </c>
      <c r="DR221">
        <f>DR$2*EXP(- DR$1 * ($B221*_c+'Input spectra'!$Q220))</f>
        <v>0</v>
      </c>
      <c r="DS221">
        <f>DS$2*EXP(- DS$1 * ($B221*_c+'Input spectra'!$Q220))</f>
        <v>0</v>
      </c>
      <c r="DT221">
        <f>DT$2*EXP(- DT$1 * ($B221*_c+'Input spectra'!$Q220))</f>
        <v>0</v>
      </c>
      <c r="DU221">
        <f>DU$2*EXP(- DU$1 * ($B221*_c+'Input spectra'!$Q220))</f>
        <v>0</v>
      </c>
      <c r="DV221">
        <f>DV$2*EXP(- DV$1 * ($B221*_c+'Input spectra'!$Q220))</f>
        <v>0</v>
      </c>
      <c r="DW221">
        <f>DW$2*EXP(- DW$1 * ($B221*_c+'Input spectra'!$Q220))</f>
        <v>0</v>
      </c>
      <c r="DX221">
        <f>DX$2*EXP(- DX$1 * ($B221*_c+'Input spectra'!$Q220))</f>
        <v>0</v>
      </c>
      <c r="DY221">
        <f>DY$2*EXP(- DY$1 * ($B221*_c+'Input spectra'!$Q220))</f>
        <v>0</v>
      </c>
      <c r="DZ221">
        <f>DZ$2*EXP(- DZ$1 * ($B221*_c+'Input spectra'!$Q220))</f>
        <v>0</v>
      </c>
      <c r="EA221">
        <f>EA$2*EXP(- EA$1 * ($B221*_c+'Input spectra'!$Q220))</f>
        <v>0</v>
      </c>
      <c r="EB221">
        <f>EB$2*EXP(- EB$1 * ($B221*_c+'Input spectra'!$Q220))</f>
        <v>0</v>
      </c>
      <c r="EC221">
        <f>EC$2*EXP(- EC$1 * ($B221*_c+'Input spectra'!$Q220))</f>
        <v>0</v>
      </c>
      <c r="ED221">
        <f>ED$2*EXP(- ED$1 * ($B221*_c+'Input spectra'!$Q220))</f>
        <v>0</v>
      </c>
      <c r="EE221">
        <f>EE$2*EXP(- EE$1 * ($B221*_c+'Input spectra'!$Q220))</f>
        <v>0</v>
      </c>
      <c r="EF221">
        <f>EF$2*EXP(- EF$1 * ($B221*_c+'Input spectra'!$Q220))</f>
        <v>0</v>
      </c>
      <c r="EG221">
        <f>EG$2*EXP(- EG$1 * ($B221*_c+'Input spectra'!$Q220))</f>
        <v>0</v>
      </c>
      <c r="EH221">
        <f>EH$2*EXP(- EH$1 * ($B221*_c+'Input spectra'!$Q220))</f>
        <v>0</v>
      </c>
      <c r="EI221">
        <f>EI$2*EXP(- EI$1 * ($B221*_c+'Input spectra'!$Q220))</f>
        <v>0</v>
      </c>
      <c r="EJ221">
        <f>EJ$2*EXP(- EJ$1 * ($B221*_c+'Input spectra'!$Q220))</f>
        <v>0</v>
      </c>
      <c r="EK221">
        <f>EK$2*EXP(- EK$1 * ($B221*_c+'Input spectra'!$Q220))</f>
        <v>0</v>
      </c>
      <c r="EL221">
        <f>EL$2*EXP(- EL$1 * ($B221*_c+'Input spectra'!$Q220))</f>
        <v>0</v>
      </c>
      <c r="EM221">
        <f>EM$2*EXP(- EM$1 * ($B221*_c+'Input spectra'!$Q220))</f>
        <v>0</v>
      </c>
      <c r="EN221">
        <f>EN$2*EXP(- EN$1 * ($B221*_c+'Input spectra'!$Q220))</f>
        <v>0</v>
      </c>
      <c r="EO221">
        <f>EO$2*EXP(- EO$1 * ($B221*_c+'Input spectra'!$Q220))</f>
        <v>0</v>
      </c>
      <c r="EP221">
        <f>EP$2*EXP(- EP$1 * ($B221*_c+'Input spectra'!$Q220))</f>
        <v>0</v>
      </c>
      <c r="EQ221">
        <f>EQ$2*EXP(- EQ$1 * ($B221*_c+'Input spectra'!$Q220))</f>
        <v>0</v>
      </c>
      <c r="ER221">
        <f>ER$2*EXP(- ER$1 * ($B221*_c+'Input spectra'!$Q220))</f>
        <v>0</v>
      </c>
      <c r="ES221">
        <f>ES$2*EXP(- ES$1 * ($B221*_c+'Input spectra'!$Q220))</f>
        <v>0</v>
      </c>
      <c r="ET221">
        <f>ET$2*EXP(- ET$1 * ($B221*_c+'Input spectra'!$Q220))</f>
        <v>0</v>
      </c>
      <c r="EU221">
        <f>EU$2*EXP(- EU$1 * ($B221*_c+'Input spectra'!$Q220))</f>
        <v>0</v>
      </c>
      <c r="EV221">
        <f>EV$2*EXP(- EV$1 * ($B221*_c+'Input spectra'!$Q220))</f>
        <v>0</v>
      </c>
      <c r="EW221">
        <f>EW$2*EXP(- EW$1 * ($B221*_c+'Input spectra'!$Q220))</f>
        <v>0</v>
      </c>
      <c r="EY221">
        <f t="shared" si="3"/>
        <v>0.89021308325531989</v>
      </c>
      <c r="FB221">
        <f>(1-EXP(-(B221*_c+'Input spectra'!$Q220)*_t))/2</f>
        <v>1.0083243051673019E-2</v>
      </c>
      <c r="FC221">
        <f>LN(1-FB221)/(-(B221*_c+'Input spectra'!$Q220))</f>
        <v>0.24872673417342453</v>
      </c>
    </row>
    <row r="222" spans="1:159" x14ac:dyDescent="0.25">
      <c r="A222">
        <v>1375</v>
      </c>
      <c r="B222">
        <f>'Input spectra'!B221</f>
        <v>0</v>
      </c>
      <c r="C222">
        <f>C$2*EXP(- C$1 * ($B222*_c+'Input spectra'!$Q221))</f>
        <v>2.0653927966864227E-2</v>
      </c>
      <c r="D222">
        <f>D$2*EXP(- D$1 * ($B222*_c+'Input spectra'!$Q221))</f>
        <v>2.042024975305963E-2</v>
      </c>
      <c r="E222">
        <f>E$2*EXP(- E$1 * ($B222*_c+'Input spectra'!$Q221))</f>
        <v>2.0188128855223794E-2</v>
      </c>
      <c r="F222">
        <f>F$2*EXP(- F$1 * ($B222*_c+'Input spectra'!$Q221))</f>
        <v>1.9957556478590967E-2</v>
      </c>
      <c r="G222">
        <f>G$2*EXP(- G$1 * ($B222*_c+'Input spectra'!$Q221))</f>
        <v>1.9728523874143672E-2</v>
      </c>
      <c r="H222">
        <f>H$2*EXP(- H$1 * ($B222*_c+'Input spectra'!$Q221))</f>
        <v>1.9501022338386177E-2</v>
      </c>
      <c r="I222">
        <f>I$2*EXP(- I$1 * ($B222*_c+'Input spectra'!$Q221))</f>
        <v>1.9275043213119066E-2</v>
      </c>
      <c r="J222">
        <f>J$2*EXP(- J$1 * ($B222*_c+'Input spectra'!$Q221))</f>
        <v>1.9050577885214852E-2</v>
      </c>
      <c r="K222">
        <f>K$2*EXP(- K$1 * ($B222*_c+'Input spectra'!$Q221))</f>
        <v>1.8827617786394701E-2</v>
      </c>
      <c r="L222">
        <f>L$2*EXP(- L$1 * ($B222*_c+'Input spectra'!$Q221))</f>
        <v>1.8606154393006245E-2</v>
      </c>
      <c r="M222">
        <f>M$2*EXP(- M$1 * ($B222*_c+'Input spectra'!$Q221))</f>
        <v>1.8386179225802397E-2</v>
      </c>
      <c r="N222">
        <f>N$2*EXP(- N$1 * ($B222*_c+'Input spectra'!$Q221))</f>
        <v>1.8167683849721252E-2</v>
      </c>
      <c r="O222">
        <f>O$2*EXP(- O$1 * ($B222*_c+'Input spectra'!$Q221))</f>
        <v>1.7950659873667101E-2</v>
      </c>
      <c r="P222">
        <f>P$2*EXP(- P$1 * ($B222*_c+'Input spectra'!$Q221))</f>
        <v>1.7735098950292405E-2</v>
      </c>
      <c r="Q222">
        <f>Q$2*EXP(- Q$1 * ($B222*_c+'Input spectra'!$Q221))</f>
        <v>1.7520992775780866E-2</v>
      </c>
      <c r="R222">
        <f>R$2*EXP(- R$1 * ($B222*_c+'Input spectra'!$Q221))</f>
        <v>1.7308333089631527E-2</v>
      </c>
      <c r="S222">
        <f>S$2*EXP(- S$1 * ($B222*_c+'Input spectra'!$Q221))</f>
        <v>1.7097111674443933E-2</v>
      </c>
      <c r="T222">
        <f>T$2*EXP(- T$1 * ($B222*_c+'Input spectra'!$Q221))</f>
        <v>1.6887320355704252E-2</v>
      </c>
      <c r="U222">
        <f>U$2*EXP(- U$1 * ($B222*_c+'Input spectra'!$Q221))</f>
        <v>1.6678951001572514E-2</v>
      </c>
      <c r="V222">
        <f>V$2*EXP(- V$1 * ($B222*_c+'Input spectra'!$Q221))</f>
        <v>1.6471995522670795E-2</v>
      </c>
      <c r="W222">
        <f>W$2*EXP(- W$1 * ($B222*_c+'Input spectra'!$Q221))</f>
        <v>1.6266445871872464E-2</v>
      </c>
      <c r="X222">
        <f>X$2*EXP(- X$1 * ($B222*_c+'Input spectra'!$Q221))</f>
        <v>1.6062294044092432E-2</v>
      </c>
      <c r="Y222">
        <f>Y$2*EXP(- Y$1 * ($B222*_c+'Input spectra'!$Q221))</f>
        <v>1.5859532076078375E-2</v>
      </c>
      <c r="Z222">
        <f>Z$2*EXP(- Z$1 * ($B222*_c+'Input spectra'!$Q221))</f>
        <v>1.5658152046203012E-2</v>
      </c>
      <c r="AA222">
        <f>AA$2*EXP(- AA$1 * ($B222*_c+'Input spectra'!$Q221))</f>
        <v>1.5458146074257341E-2</v>
      </c>
      <c r="AB222">
        <f>AB$2*EXP(- AB$1 * ($B222*_c+'Input spectra'!$Q221))</f>
        <v>1.5259506321244886E-2</v>
      </c>
      <c r="AC222">
        <f>AC$2*EXP(- AC$1 * ($B222*_c+'Input spectra'!$Q221))</f>
        <v>1.506222498917692E-2</v>
      </c>
      <c r="AD222">
        <f>AD$2*EXP(- AD$1 * ($B222*_c+'Input spectra'!$Q221))</f>
        <v>1.4866294320868693E-2</v>
      </c>
      <c r="AE222">
        <f>AE$2*EXP(- AE$1 * ($B222*_c+'Input spectra'!$Q221))</f>
        <v>1.4671706599736614E-2</v>
      </c>
      <c r="AF222">
        <f>AF$2*EXP(- AF$1 * ($B222*_c+'Input spectra'!$Q221))</f>
        <v>1.4478454149596408E-2</v>
      </c>
      <c r="AG222">
        <f>AG$2*EXP(- AG$1 * ($B222*_c+'Input spectra'!$Q221))</f>
        <v>1.4286529334462275E-2</v>
      </c>
      <c r="AH222">
        <f>AH$2*EXP(- AH$1 * ($B222*_c+'Input spectra'!$Q221))</f>
        <v>1.4095924558346977E-2</v>
      </c>
      <c r="AI222">
        <f>AI$2*EXP(- AI$1 * ($B222*_c+'Input spectra'!$Q221))</f>
        <v>1.3906632265062904E-2</v>
      </c>
      <c r="AJ222">
        <f>AJ$2*EXP(- AJ$1 * ($B222*_c+'Input spectra'!$Q221))</f>
        <v>1.3718644938024084E-2</v>
      </c>
      <c r="AK222">
        <f>AK$2*EXP(- AK$1 * ($B222*_c+'Input spectra'!$Q221))</f>
        <v>1.3531955100049174E-2</v>
      </c>
      <c r="AL222">
        <f>AL$2*EXP(- AL$1 * ($B222*_c+'Input spectra'!$Q221))</f>
        <v>1.3346555313165351E-2</v>
      </c>
      <c r="AM222">
        <f>AM$2*EXP(- AM$1 * ($B222*_c+'Input spectra'!$Q221))</f>
        <v>1.3162438178413189E-2</v>
      </c>
      <c r="AN222">
        <f>AN$2*EXP(- AN$1 * ($B222*_c+'Input spectra'!$Q221))</f>
        <v>1.2979596335652453E-2</v>
      </c>
      <c r="AO222">
        <f>AO$2*EXP(- AO$1 * ($B222*_c+'Input spectra'!$Q221))</f>
        <v>1.2798022463368837E-2</v>
      </c>
      <c r="AP222">
        <f>AP$2*EXP(- AP$1 * ($B222*_c+'Input spectra'!$Q221))</f>
        <v>1.2617709278481605E-2</v>
      </c>
      <c r="AQ222">
        <f>AQ$2*EXP(- AQ$1 * ($B222*_c+'Input spectra'!$Q221))</f>
        <v>1.2438649536152202E-2</v>
      </c>
      <c r="AR222">
        <f>AR$2*EXP(- AR$1 * ($B222*_c+'Input spectra'!$Q221))</f>
        <v>1.2260836029593753E-2</v>
      </c>
      <c r="AS222">
        <f>AS$2*EXP(- AS$1 * ($B222*_c+'Input spectra'!$Q221))</f>
        <v>1.2084261589881476E-2</v>
      </c>
      <c r="AT222">
        <f>AT$2*EXP(- AT$1 * ($B222*_c+'Input spectra'!$Q221))</f>
        <v>1.190891908576404E-2</v>
      </c>
      <c r="AU222">
        <f>AU$2*EXP(- AU$1 * ($B222*_c+'Input spectra'!$Q221))</f>
        <v>1.173480142347579E-2</v>
      </c>
      <c r="AV222">
        <f>AV$2*EXP(- AV$1 * ($B222*_c+'Input spectra'!$Q221))</f>
        <v>1.1561901546549905E-2</v>
      </c>
      <c r="AW222">
        <f>AW$2*EXP(- AW$1 * ($B222*_c+'Input spectra'!$Q221))</f>
        <v>1.0281906367777363E-2</v>
      </c>
      <c r="AX222">
        <f>AX$2*EXP(- AX$1 * ($B222*_c+'Input spectra'!$Q221))</f>
        <v>8.7891769696257574E-3</v>
      </c>
      <c r="AY222">
        <f>AY$2*EXP(- AY$1 * ($B222*_c+'Input spectra'!$Q221))</f>
        <v>7.9151259248738427E-3</v>
      </c>
      <c r="AZ222">
        <f>AZ$2*EXP(- AZ$1 * ($B222*_c+'Input spectra'!$Q221))</f>
        <v>7.253360042758757E-3</v>
      </c>
      <c r="BA222">
        <f>BA$2*EXP(- BA$1 * ($B222*_c+'Input spectra'!$Q221))</f>
        <v>6.7127685876284199E-3</v>
      </c>
      <c r="BB222">
        <f>BB$2*EXP(- BB$1 * ($B222*_c+'Input spectra'!$Q221))</f>
        <v>6.2538807433349811E-3</v>
      </c>
      <c r="BC222">
        <f>BC$2*EXP(- BC$1 * ($B222*_c+'Input spectra'!$Q221))</f>
        <v>5.8550804998071977E-3</v>
      </c>
      <c r="BD222">
        <f>BD$2*EXP(- BD$1 * ($B222*_c+'Input spectra'!$Q221))</f>
        <v>5.5028992179706731E-3</v>
      </c>
      <c r="BE222">
        <f>BE$2*EXP(- BE$1 * ($B222*_c+'Input spectra'!$Q221))</f>
        <v>5.1882217086408229E-3</v>
      </c>
      <c r="BF222">
        <f>BF$2*EXP(- BF$1 * ($B222*_c+'Input spectra'!$Q221))</f>
        <v>4.9045136400013871E-3</v>
      </c>
      <c r="BG222">
        <f>BG$2*EXP(- BG$1 * ($B222*_c+'Input spectra'!$Q221))</f>
        <v>4.6468882847980871E-3</v>
      </c>
      <c r="BH222">
        <f>BH$2*EXP(- BH$1 * ($B222*_c+'Input spectra'!$Q221))</f>
        <v>4.4115708508392559E-3</v>
      </c>
      <c r="BI222">
        <f>BI$2*EXP(- BI$1 * ($B222*_c+'Input spectra'!$Q221))</f>
        <v>4.1955701479076046E-3</v>
      </c>
      <c r="BJ222">
        <f>BJ$2*EXP(- BJ$1 * ($B222*_c+'Input spectra'!$Q221))</f>
        <v>3.9964666527424345E-3</v>
      </c>
      <c r="BK222">
        <f>BK$2*EXP(- BK$1 * ($B222*_c+'Input spectra'!$Q221))</f>
        <v>3.8122698593969742E-3</v>
      </c>
      <c r="BL222">
        <f>BL$2*EXP(- BL$1 * ($B222*_c+'Input spectra'!$Q221))</f>
        <v>3.6413188866782822E-3</v>
      </c>
      <c r="BM222">
        <f>BM$2*EXP(- BM$1 * ($B222*_c+'Input spectra'!$Q221))</f>
        <v>3.482211185440023E-3</v>
      </c>
      <c r="BN222">
        <f>BN$2*EXP(- BN$1 * ($B222*_c+'Input spectra'!$Q221))</f>
        <v>3.3337501221356557E-3</v>
      </c>
      <c r="BO222">
        <f>BO$2*EXP(- BO$1 * ($B222*_c+'Input spectra'!$Q221))</f>
        <v>3.1949056122044365E-3</v>
      </c>
      <c r="BP222">
        <f>BP$2*EXP(- BP$1 * ($B222*_c+'Input spectra'!$Q221))</f>
        <v>3.0647840026163907E-3</v>
      </c>
      <c r="BQ222">
        <f>BQ$2*EXP(- BQ$1 * ($B222*_c+'Input spectra'!$Q221))</f>
        <v>2.9426046540538681E-3</v>
      </c>
      <c r="BR222">
        <f>BR$2*EXP(- BR$1 * ($B222*_c+'Input spectra'!$Q221))</f>
        <v>2.8276814699924216E-3</v>
      </c>
      <c r="BS222">
        <f>BS$2*EXP(- BS$1 * ($B222*_c+'Input spectra'!$Q221))</f>
        <v>2.7194081412477591E-3</v>
      </c>
      <c r="BT222">
        <f>BT$2*EXP(- BT$1 * ($B222*_c+'Input spectra'!$Q221))</f>
        <v>2.6172462238918406E-3</v>
      </c>
      <c r="BU222">
        <f>BU$2*EXP(- BU$1 * ($B222*_c+'Input spectra'!$Q221))</f>
        <v>2.5207154076044781E-3</v>
      </c>
      <c r="BV222">
        <f>BV$2*EXP(- BV$1 * ($B222*_c+'Input spectra'!$Q221))</f>
        <v>2.4293854984466872E-3</v>
      </c>
      <c r="BW222">
        <f>BW$2*EXP(- BW$1 * ($B222*_c+'Input spectra'!$Q221))</f>
        <v>2.3428697585872061E-3</v>
      </c>
      <c r="BX222">
        <f>BX$2*EXP(- BX$1 * ($B222*_c+'Input spectra'!$Q221))</f>
        <v>2.2608193310458789E-3</v>
      </c>
      <c r="BY222">
        <f>BY$2*EXP(- BY$1 * ($B222*_c+'Input spectra'!$Q221))</f>
        <v>2.182918540128074E-3</v>
      </c>
      <c r="BZ222">
        <f>BZ$2*EXP(- BZ$1 * ($B222*_c+'Input spectra'!$Q221))</f>
        <v>2.108880904665978E-3</v>
      </c>
      <c r="CA222">
        <f>CA$2*EXP(- CA$1 * ($B222*_c+'Input spectra'!$Q221))</f>
        <v>2.0384457360524038E-3</v>
      </c>
      <c r="CB222">
        <f>CB$2*EXP(- CB$1 * ($B222*_c+'Input spectra'!$Q221))</f>
        <v>1.9713752195293401E-3</v>
      </c>
      <c r="CC222">
        <f>CC$2*EXP(- CC$1 * ($B222*_c+'Input spectra'!$Q221))</f>
        <v>1.9074518975067279E-3</v>
      </c>
      <c r="CD222">
        <f>CD$2*EXP(- CD$1 * ($B222*_c+'Input spectra'!$Q221))</f>
        <v>1.846476489422307E-3</v>
      </c>
      <c r="CE222">
        <f>CE$2*EXP(- CE$1 * ($B222*_c+'Input spectra'!$Q221))</f>
        <v>1.7882659949520284E-3</v>
      </c>
      <c r="CF222">
        <f>CF$2*EXP(- CF$1 * ($B222*_c+'Input spectra'!$Q221))</f>
        <v>1.7326520370735748E-3</v>
      </c>
      <c r="CG222">
        <f>CG$2*EXP(- CG$1 * ($B222*_c+'Input spectra'!$Q221))</f>
        <v>1.6794794091847588E-3</v>
      </c>
      <c r="CH222">
        <f>CH$2*EXP(- CH$1 * ($B222*_c+'Input spectra'!$Q221))</f>
        <v>1.6286047966387026E-3</v>
      </c>
      <c r="CI222">
        <f>CI$2*EXP(- CI$1 * ($B222*_c+'Input spectra'!$Q221))</f>
        <v>1.5798956480203568E-3</v>
      </c>
      <c r="CJ222">
        <f>CJ$2*EXP(- CJ$1 * ($B222*_c+'Input spectra'!$Q221))</f>
        <v>1.5332291755124473E-3</v>
      </c>
      <c r="CK222">
        <f>CK$2*EXP(- CK$1 * ($B222*_c+'Input spectra'!$Q221))</f>
        <v>1.4884914669809216E-3</v>
      </c>
      <c r="CL222">
        <f>CL$2*EXP(- CL$1 * ($B222*_c+'Input spectra'!$Q221))</f>
        <v>1.4455766951022872E-3</v>
      </c>
      <c r="CM222">
        <f>CM$2*EXP(- CM$1 * ($B222*_c+'Input spectra'!$Q221))</f>
        <v>1.4043864110757324E-3</v>
      </c>
      <c r="CN222">
        <f>CN$2*EXP(- CN$1 * ($B222*_c+'Input spectra'!$Q221))</f>
        <v>1.364828912303573E-3</v>
      </c>
      <c r="CO222">
        <f>CO$2*EXP(- CO$1 * ($B222*_c+'Input spectra'!$Q221))</f>
        <v>1.326818674956717E-3</v>
      </c>
      <c r="CP222">
        <f>CP$2*EXP(- CP$1 * ($B222*_c+'Input spectra'!$Q221))</f>
        <v>1.2902758436246673E-3</v>
      </c>
      <c r="CQ222">
        <f>CQ$2*EXP(- CQ$1 * ($B222*_c+'Input spectra'!$Q221))</f>
        <v>8.3103283772569447E-4</v>
      </c>
      <c r="CR222">
        <f>CR$2*EXP(- CR$1 * ($B222*_c+'Input spectra'!$Q221))</f>
        <v>5.399674389844751E-4</v>
      </c>
      <c r="CS222">
        <f>CS$2*EXP(- CS$1 * ($B222*_c+'Input spectra'!$Q221))</f>
        <v>3.7408585895935673E-4</v>
      </c>
      <c r="CT222">
        <f>CT$2*EXP(- CT$1 * ($B222*_c+'Input spectra'!$Q221))</f>
        <v>2.6033193827288331E-4</v>
      </c>
      <c r="CU222">
        <f>CU$2*EXP(- CU$1 * ($B222*_c+'Input spectra'!$Q221))</f>
        <v>1.7782181509893861E-4</v>
      </c>
      <c r="CV222">
        <f>CV$2*EXP(- CV$1 * ($B222*_c+'Input spectra'!$Q221))</f>
        <v>1.1693423511740215E-4</v>
      </c>
      <c r="CW222">
        <f>CW$2*EXP(- CW$1 * ($B222*_c+'Input spectra'!$Q221))</f>
        <v>7.224140683361194E-5</v>
      </c>
      <c r="CX222">
        <f>CX$2*EXP(- CX$1 * ($B222*_c+'Input spectra'!$Q221))</f>
        <v>4.029921943148969E-5</v>
      </c>
      <c r="CY222">
        <f>CY$2*EXP(- CY$1 * ($B222*_c+'Input spectra'!$Q221))</f>
        <v>1.8745581619871335E-5</v>
      </c>
      <c r="CZ222">
        <f>CZ$2*EXP(- CZ$1 * ($B222*_c+'Input spectra'!$Q221))</f>
        <v>5.8681404057752373E-6</v>
      </c>
      <c r="DA222">
        <f>DA$2*EXP(- DA$1 * ($B222*_c+'Input spectra'!$Q221))</f>
        <v>3.7288870946887342E-7</v>
      </c>
      <c r="DB222">
        <f>DB$2*EXP(- DB$1 * ($B222*_c+'Input spectra'!$Q221))</f>
        <v>0</v>
      </c>
      <c r="DC222">
        <f>DC$2*EXP(- DC$1 * ($B222*_c+'Input spectra'!$Q221))</f>
        <v>0</v>
      </c>
      <c r="DD222">
        <f>DD$2*EXP(- DD$1 * ($B222*_c+'Input spectra'!$Q221))</f>
        <v>0</v>
      </c>
      <c r="DE222">
        <f>DE$2*EXP(- DE$1 * ($B222*_c+'Input spectra'!$Q221))</f>
        <v>0</v>
      </c>
      <c r="DF222">
        <f>DF$2*EXP(- DF$1 * ($B222*_c+'Input spectra'!$Q221))</f>
        <v>0</v>
      </c>
      <c r="DG222">
        <f>DG$2*EXP(- DG$1 * ($B222*_c+'Input spectra'!$Q221))</f>
        <v>0</v>
      </c>
      <c r="DH222">
        <f>DH$2*EXP(- DH$1 * ($B222*_c+'Input spectra'!$Q221))</f>
        <v>0</v>
      </c>
      <c r="DI222">
        <f>DI$2*EXP(- DI$1 * ($B222*_c+'Input spectra'!$Q221))</f>
        <v>0</v>
      </c>
      <c r="DJ222">
        <f>DJ$2*EXP(- DJ$1 * ($B222*_c+'Input spectra'!$Q221))</f>
        <v>0</v>
      </c>
      <c r="DK222">
        <f>DK$2*EXP(- DK$1 * ($B222*_c+'Input spectra'!$Q221))</f>
        <v>0</v>
      </c>
      <c r="DL222">
        <f>DL$2*EXP(- DL$1 * ($B222*_c+'Input spectra'!$Q221))</f>
        <v>0</v>
      </c>
      <c r="DM222">
        <f>DM$2*EXP(- DM$1 * ($B222*_c+'Input spectra'!$Q221))</f>
        <v>0</v>
      </c>
      <c r="DN222">
        <f>DN$2*EXP(- DN$1 * ($B222*_c+'Input spectra'!$Q221))</f>
        <v>0</v>
      </c>
      <c r="DO222">
        <f>DO$2*EXP(- DO$1 * ($B222*_c+'Input spectra'!$Q221))</f>
        <v>0</v>
      </c>
      <c r="DP222">
        <f>DP$2*EXP(- DP$1 * ($B222*_c+'Input spectra'!$Q221))</f>
        <v>0</v>
      </c>
      <c r="DQ222">
        <f>DQ$2*EXP(- DQ$1 * ($B222*_c+'Input spectra'!$Q221))</f>
        <v>0</v>
      </c>
      <c r="DR222">
        <f>DR$2*EXP(- DR$1 * ($B222*_c+'Input spectra'!$Q221))</f>
        <v>0</v>
      </c>
      <c r="DS222">
        <f>DS$2*EXP(- DS$1 * ($B222*_c+'Input spectra'!$Q221))</f>
        <v>0</v>
      </c>
      <c r="DT222">
        <f>DT$2*EXP(- DT$1 * ($B222*_c+'Input spectra'!$Q221))</f>
        <v>0</v>
      </c>
      <c r="DU222">
        <f>DU$2*EXP(- DU$1 * ($B222*_c+'Input spectra'!$Q221))</f>
        <v>0</v>
      </c>
      <c r="DV222">
        <f>DV$2*EXP(- DV$1 * ($B222*_c+'Input spectra'!$Q221))</f>
        <v>0</v>
      </c>
      <c r="DW222">
        <f>DW$2*EXP(- DW$1 * ($B222*_c+'Input spectra'!$Q221))</f>
        <v>0</v>
      </c>
      <c r="DX222">
        <f>DX$2*EXP(- DX$1 * ($B222*_c+'Input spectra'!$Q221))</f>
        <v>0</v>
      </c>
      <c r="DY222">
        <f>DY$2*EXP(- DY$1 * ($B222*_c+'Input spectra'!$Q221))</f>
        <v>0</v>
      </c>
      <c r="DZ222">
        <f>DZ$2*EXP(- DZ$1 * ($B222*_c+'Input spectra'!$Q221))</f>
        <v>0</v>
      </c>
      <c r="EA222">
        <f>EA$2*EXP(- EA$1 * ($B222*_c+'Input spectra'!$Q221))</f>
        <v>0</v>
      </c>
      <c r="EB222">
        <f>EB$2*EXP(- EB$1 * ($B222*_c+'Input spectra'!$Q221))</f>
        <v>0</v>
      </c>
      <c r="EC222">
        <f>EC$2*EXP(- EC$1 * ($B222*_c+'Input spectra'!$Q221))</f>
        <v>0</v>
      </c>
      <c r="ED222">
        <f>ED$2*EXP(- ED$1 * ($B222*_c+'Input spectra'!$Q221))</f>
        <v>0</v>
      </c>
      <c r="EE222">
        <f>EE$2*EXP(- EE$1 * ($B222*_c+'Input spectra'!$Q221))</f>
        <v>0</v>
      </c>
      <c r="EF222">
        <f>EF$2*EXP(- EF$1 * ($B222*_c+'Input spectra'!$Q221))</f>
        <v>0</v>
      </c>
      <c r="EG222">
        <f>EG$2*EXP(- EG$1 * ($B222*_c+'Input spectra'!$Q221))</f>
        <v>0</v>
      </c>
      <c r="EH222">
        <f>EH$2*EXP(- EH$1 * ($B222*_c+'Input spectra'!$Q221))</f>
        <v>0</v>
      </c>
      <c r="EI222">
        <f>EI$2*EXP(- EI$1 * ($B222*_c+'Input spectra'!$Q221))</f>
        <v>0</v>
      </c>
      <c r="EJ222">
        <f>EJ$2*EXP(- EJ$1 * ($B222*_c+'Input spectra'!$Q221))</f>
        <v>0</v>
      </c>
      <c r="EK222">
        <f>EK$2*EXP(- EK$1 * ($B222*_c+'Input spectra'!$Q221))</f>
        <v>0</v>
      </c>
      <c r="EL222">
        <f>EL$2*EXP(- EL$1 * ($B222*_c+'Input spectra'!$Q221))</f>
        <v>0</v>
      </c>
      <c r="EM222">
        <f>EM$2*EXP(- EM$1 * ($B222*_c+'Input spectra'!$Q221))</f>
        <v>0</v>
      </c>
      <c r="EN222">
        <f>EN$2*EXP(- EN$1 * ($B222*_c+'Input spectra'!$Q221))</f>
        <v>0</v>
      </c>
      <c r="EO222">
        <f>EO$2*EXP(- EO$1 * ($B222*_c+'Input spectra'!$Q221))</f>
        <v>0</v>
      </c>
      <c r="EP222">
        <f>EP$2*EXP(- EP$1 * ($B222*_c+'Input spectra'!$Q221))</f>
        <v>0</v>
      </c>
      <c r="EQ222">
        <f>EQ$2*EXP(- EQ$1 * ($B222*_c+'Input spectra'!$Q221))</f>
        <v>0</v>
      </c>
      <c r="ER222">
        <f>ER$2*EXP(- ER$1 * ($B222*_c+'Input spectra'!$Q221))</f>
        <v>0</v>
      </c>
      <c r="ES222">
        <f>ES$2*EXP(- ES$1 * ($B222*_c+'Input spectra'!$Q221))</f>
        <v>0</v>
      </c>
      <c r="ET222">
        <f>ET$2*EXP(- ET$1 * ($B222*_c+'Input spectra'!$Q221))</f>
        <v>0</v>
      </c>
      <c r="EU222">
        <f>EU$2*EXP(- EU$1 * ($B222*_c+'Input spectra'!$Q221))</f>
        <v>0</v>
      </c>
      <c r="EV222">
        <f>EV$2*EXP(- EV$1 * ($B222*_c+'Input spectra'!$Q221))</f>
        <v>0</v>
      </c>
      <c r="EW222">
        <f>EW$2*EXP(- EW$1 * ($B222*_c+'Input spectra'!$Q221))</f>
        <v>0</v>
      </c>
      <c r="EY222">
        <f t="shared" si="3"/>
        <v>0.89034241733879971</v>
      </c>
      <c r="FB222">
        <f>(1-EXP(-(B222*_c+'Input spectra'!$Q221)*_t))/2</f>
        <v>1.0070378320527595E-2</v>
      </c>
      <c r="FC222">
        <f>LN(1-FB222)/(-(B222*_c+'Input spectra'!$Q221))</f>
        <v>0.248728375255242</v>
      </c>
    </row>
    <row r="223" spans="1:159" x14ac:dyDescent="0.25">
      <c r="A223">
        <v>1380</v>
      </c>
      <c r="B223">
        <f>'Input spectra'!B222</f>
        <v>0</v>
      </c>
      <c r="C223">
        <f>C$2*EXP(- C$1 * ($B223*_c+'Input spectra'!$Q222))</f>
        <v>2.0653927966864227E-2</v>
      </c>
      <c r="D223">
        <f>D$2*EXP(- D$1 * ($B223*_c+'Input spectra'!$Q222))</f>
        <v>2.0420356995059424E-2</v>
      </c>
      <c r="E223">
        <f>E$2*EXP(- E$1 * ($B223*_c+'Input spectra'!$Q222))</f>
        <v>2.0188340901699395E-2</v>
      </c>
      <c r="F223">
        <f>F$2*EXP(- F$1 * ($B223*_c+'Input spectra'!$Q222))</f>
        <v>1.9957870916396656E-2</v>
      </c>
      <c r="G223">
        <f>G$2*EXP(- G$1 * ($B223*_c+'Input spectra'!$Q222))</f>
        <v>1.9728938314328436E-2</v>
      </c>
      <c r="H223">
        <f>H$2*EXP(- H$1 * ($B223*_c+'Input spectra'!$Q222))</f>
        <v>1.9501534416011383E-2</v>
      </c>
      <c r="I223">
        <f>I$2*EXP(- I$1 * ($B223*_c+'Input spectra'!$Q222))</f>
        <v>1.9275650587077291E-2</v>
      </c>
      <c r="J223">
        <f>J$2*EXP(- J$1 * ($B223*_c+'Input spectra'!$Q222))</f>
        <v>1.9051278238049914E-2</v>
      </c>
      <c r="K223">
        <f>K$2*EXP(- K$1 * ($B223*_c+'Input spectra'!$Q222))</f>
        <v>1.8828408824122858E-2</v>
      </c>
      <c r="L223">
        <f>L$2*EXP(- L$1 * ($B223*_c+'Input spectra'!$Q222))</f>
        <v>1.8607033844938538E-2</v>
      </c>
      <c r="M223">
        <f>M$2*EXP(- M$1 * ($B223*_c+'Input spectra'!$Q222))</f>
        <v>1.8387144844368174E-2</v>
      </c>
      <c r="N223">
        <f>N$2*EXP(- N$1 * ($B223*_c+'Input spectra'!$Q222))</f>
        <v>1.8168733410292841E-2</v>
      </c>
      <c r="O223">
        <f>O$2*EXP(- O$1 * ($B223*_c+'Input spectra'!$Q222))</f>
        <v>1.7951791174385608E-2</v>
      </c>
      <c r="P223">
        <f>P$2*EXP(- P$1 * ($B223*_c+'Input spectra'!$Q222))</f>
        <v>1.7736309811894679E-2</v>
      </c>
      <c r="Q223">
        <f>Q$2*EXP(- Q$1 * ($B223*_c+'Input spectra'!$Q222))</f>
        <v>1.752228104142756E-2</v>
      </c>
      <c r="R223">
        <f>R$2*EXP(- R$1 * ($B223*_c+'Input spectra'!$Q222))</f>
        <v>1.7309696624736328E-2</v>
      </c>
      <c r="S223">
        <f>S$2*EXP(- S$1 * ($B223*_c+'Input spectra'!$Q222))</f>
        <v>1.709854836650385E-2</v>
      </c>
      <c r="T223">
        <f>T$2*EXP(- T$1 * ($B223*_c+'Input spectra'!$Q222))</f>
        <v>1.6888828114131071E-2</v>
      </c>
      <c r="U223">
        <f>U$2*EXP(- U$1 * ($B223*_c+'Input spectra'!$Q222))</f>
        <v>1.6680527757525317E-2</v>
      </c>
      <c r="V223">
        <f>V$2*EXP(- V$1 * ($B223*_c+'Input spectra'!$Q222))</f>
        <v>1.6473639228889614E-2</v>
      </c>
      <c r="W223">
        <f>W$2*EXP(- W$1 * ($B223*_c+'Input spectra'!$Q222))</f>
        <v>1.6268154502512983E-2</v>
      </c>
      <c r="X223">
        <f>X$2*EXP(- X$1 * ($B223*_c+'Input spectra'!$Q222))</f>
        <v>1.6064065594561795E-2</v>
      </c>
      <c r="Y223">
        <f>Y$2*EXP(- Y$1 * ($B223*_c+'Input spectra'!$Q222))</f>
        <v>1.5861364562872089E-2</v>
      </c>
      <c r="Z223">
        <f>Z$2*EXP(- Z$1 * ($B223*_c+'Input spectra'!$Q222))</f>
        <v>1.5660043506742875E-2</v>
      </c>
      <c r="AA223">
        <f>AA$2*EXP(- AA$1 * ($B223*_c+'Input spectra'!$Q222))</f>
        <v>1.5460094566730491E-2</v>
      </c>
      <c r="AB223">
        <f>AB$2*EXP(- AB$1 * ($B223*_c+'Input spectra'!$Q222))</f>
        <v>1.5261509924443866E-2</v>
      </c>
      <c r="AC223">
        <f>AC$2*EXP(- AC$1 * ($B223*_c+'Input spectra'!$Q222))</f>
        <v>1.5064281802340812E-2</v>
      </c>
      <c r="AD223">
        <f>AD$2*EXP(- AD$1 * ($B223*_c+'Input spectra'!$Q222))</f>
        <v>1.4868402463525297E-2</v>
      </c>
      <c r="AE223">
        <f>AE$2*EXP(- AE$1 * ($B223*_c+'Input spectra'!$Q222))</f>
        <v>1.4673864211545659E-2</v>
      </c>
      <c r="AF223">
        <f>AF$2*EXP(- AF$1 * ($B223*_c+'Input spectra'!$Q222))</f>
        <v>1.4480659390193811E-2</v>
      </c>
      <c r="AG223">
        <f>AG$2*EXP(- AG$1 * ($B223*_c+'Input spectra'!$Q222))</f>
        <v>1.428878038330542E-2</v>
      </c>
      <c r="AH223">
        <f>AH$2*EXP(- AH$1 * ($B223*_c+'Input spectra'!$Q222))</f>
        <v>1.4098219614561001E-2</v>
      </c>
      <c r="AI223">
        <f>AI$2*EXP(- AI$1 * ($B223*_c+'Input spectra'!$Q222))</f>
        <v>1.3908969547288028E-2</v>
      </c>
      <c r="AJ223">
        <f>AJ$2*EXP(- AJ$1 * ($B223*_c+'Input spectra'!$Q222))</f>
        <v>1.3721022684263923E-2</v>
      </c>
      <c r="AK223">
        <f>AK$2*EXP(- AK$1 * ($B223*_c+'Input spectra'!$Q222))</f>
        <v>1.3534371567520066E-2</v>
      </c>
      <c r="AL223">
        <f>AL$2*EXP(- AL$1 * ($B223*_c+'Input spectra'!$Q222))</f>
        <v>1.3349008778146683E-2</v>
      </c>
      <c r="AM223">
        <f>AM$2*EXP(- AM$1 * ($B223*_c+'Input spectra'!$Q222))</f>
        <v>1.3164926936098708E-2</v>
      </c>
      <c r="AN223">
        <f>AN$2*EXP(- AN$1 * ($B223*_c+'Input spectra'!$Q222))</f>
        <v>1.2982118700002562E-2</v>
      </c>
      <c r="AO223">
        <f>AO$2*EXP(- AO$1 * ($B223*_c+'Input spectra'!$Q222))</f>
        <v>1.280057676696387E-2</v>
      </c>
      <c r="AP223">
        <f>AP$2*EXP(- AP$1 * ($B223*_c+'Input spectra'!$Q222))</f>
        <v>1.2620293872376084E-2</v>
      </c>
      <c r="AQ223">
        <f>AQ$2*EXP(- AQ$1 * ($B223*_c+'Input spectra'!$Q222))</f>
        <v>1.2441262789730052E-2</v>
      </c>
      <c r="AR223">
        <f>AR$2*EXP(- AR$1 * ($B223*_c+'Input spectra'!$Q222))</f>
        <v>1.226347633042448E-2</v>
      </c>
      <c r="AS223">
        <f>AS$2*EXP(- AS$1 * ($B223*_c+'Input spectra'!$Q222))</f>
        <v>1.2086927343577294E-2</v>
      </c>
      <c r="AT223">
        <f>AT$2*EXP(- AT$1 * ($B223*_c+'Input spectra'!$Q222))</f>
        <v>1.1911608715837968E-2</v>
      </c>
      <c r="AU223">
        <f>AU$2*EXP(- AU$1 * ($B223*_c+'Input spectra'!$Q222))</f>
        <v>1.1737513371200667E-2</v>
      </c>
      <c r="AV223">
        <f>AV$2*EXP(- AV$1 * ($B223*_c+'Input spectra'!$Q222))</f>
        <v>1.1564634270818367E-2</v>
      </c>
      <c r="AW223">
        <f>AW$2*EXP(- AW$1 * ($B223*_c+'Input spectra'!$Q222))</f>
        <v>1.0284390568305331E-2</v>
      </c>
      <c r="AX223">
        <f>AX$2*EXP(- AX$1 * ($B223*_c+'Input spectra'!$Q222))</f>
        <v>8.7913466830741825E-3</v>
      </c>
      <c r="AY223">
        <f>AY$2*EXP(- AY$1 * ($B223*_c+'Input spectra'!$Q222))</f>
        <v>7.9171214468747621E-3</v>
      </c>
      <c r="AZ223">
        <f>AZ$2*EXP(- AZ$1 * ($B223*_c+'Input spectra'!$Q222))</f>
        <v>7.2552268260726695E-3</v>
      </c>
      <c r="BA223">
        <f>BA$2*EXP(- BA$1 * ($B223*_c+'Input spectra'!$Q222))</f>
        <v>6.7145315028002061E-3</v>
      </c>
      <c r="BB223">
        <f>BB$2*EXP(- BB$1 * ($B223*_c+'Input spectra'!$Q222))</f>
        <v>6.2555559972713804E-3</v>
      </c>
      <c r="BC223">
        <f>BC$2*EXP(- BC$1 * ($B223*_c+'Input spectra'!$Q222))</f>
        <v>5.8566796830494417E-3</v>
      </c>
      <c r="BD223">
        <f>BD$2*EXP(- BD$1 * ($B223*_c+'Input spectra'!$Q222))</f>
        <v>5.5044311185670006E-3</v>
      </c>
      <c r="BE223">
        <f>BE$2*EXP(- BE$1 * ($B223*_c+'Input spectra'!$Q222))</f>
        <v>5.1896932639278288E-3</v>
      </c>
      <c r="BF223">
        <f>BF$2*EXP(- BF$1 * ($B223*_c+'Input spectra'!$Q222))</f>
        <v>4.9059304906510929E-3</v>
      </c>
      <c r="BG223">
        <f>BG$2*EXP(- BG$1 * ($B223*_c+'Input spectra'!$Q222))</f>
        <v>4.6482551221448294E-3</v>
      </c>
      <c r="BH223">
        <f>BH$2*EXP(- BH$1 * ($B223*_c+'Input spectra'!$Q222))</f>
        <v>4.4128916471054729E-3</v>
      </c>
      <c r="BI223">
        <f>BI$2*EXP(- BI$1 * ($B223*_c+'Input spectra'!$Q222))</f>
        <v>4.1968483156093481E-3</v>
      </c>
      <c r="BJ223">
        <f>BJ$2*EXP(- BJ$1 * ($B223*_c+'Input spectra'!$Q222))</f>
        <v>3.9977051589977792E-3</v>
      </c>
      <c r="BK223">
        <f>BK$2*EXP(- BK$1 * ($B223*_c+'Input spectra'!$Q222))</f>
        <v>3.8134713102929521E-3</v>
      </c>
      <c r="BL223">
        <f>BL$2*EXP(- BL$1 * ($B223*_c+'Input spectra'!$Q222))</f>
        <v>3.6424855910600663E-3</v>
      </c>
      <c r="BM223">
        <f>BM$2*EXP(- BM$1 * ($B223*_c+'Input spectra'!$Q222))</f>
        <v>3.4833452041406502E-3</v>
      </c>
      <c r="BN223">
        <f>BN$2*EXP(- BN$1 * ($B223*_c+'Input spectra'!$Q222))</f>
        <v>3.3348533066456347E-3</v>
      </c>
      <c r="BO223">
        <f>BO$2*EXP(- BO$1 * ($B223*_c+'Input spectra'!$Q222))</f>
        <v>3.1959796355160736E-3</v>
      </c>
      <c r="BP223">
        <f>BP$2*EXP(- BP$1 * ($B223*_c+'Input spectra'!$Q222))</f>
        <v>3.065830384159883E-3</v>
      </c>
      <c r="BQ223">
        <f>BQ$2*EXP(- BQ$1 * ($B223*_c+'Input spectra'!$Q222))</f>
        <v>2.9436247800985011E-3</v>
      </c>
      <c r="BR223">
        <f>BR$2*EXP(- BR$1 * ($B223*_c+'Input spectra'!$Q222))</f>
        <v>2.8286766105157101E-3</v>
      </c>
      <c r="BS223">
        <f>BS$2*EXP(- BS$1 * ($B223*_c+'Input spectra'!$Q222))</f>
        <v>2.7203794640174397E-3</v>
      </c>
      <c r="BT223">
        <f>BT$2*EXP(- BT$1 * ($B223*_c+'Input spectra'!$Q222))</f>
        <v>2.618194806322559E-3</v>
      </c>
      <c r="BU223">
        <f>BU$2*EXP(- BU$1 * ($B223*_c+'Input spectra'!$Q222))</f>
        <v>2.5216422468187891E-3</v>
      </c>
      <c r="BV223">
        <f>BV$2*EXP(- BV$1 * ($B223*_c+'Input spectra'!$Q222))</f>
        <v>2.4302915198730155E-3</v>
      </c>
      <c r="BW223">
        <f>BW$2*EXP(- BW$1 * ($B223*_c+'Input spectra'!$Q222))</f>
        <v>2.343755823355271E-3</v>
      </c>
      <c r="BX223">
        <f>BX$2*EXP(- BX$1 * ($B223*_c+'Input spectra'!$Q222))</f>
        <v>2.2616862423856985E-3</v>
      </c>
      <c r="BY223">
        <f>BY$2*EXP(- BY$1 * ($B223*_c+'Input spectra'!$Q222))</f>
        <v>2.1837670489372098E-3</v>
      </c>
      <c r="BZ223">
        <f>BZ$2*EXP(- BZ$1 * ($B223*_c+'Input spectra'!$Q222))</f>
        <v>2.1097117143777061E-3</v>
      </c>
      <c r="CA223">
        <f>CA$2*EXP(- CA$1 * ($B223*_c+'Input spectra'!$Q222))</f>
        <v>2.0392595069126107E-3</v>
      </c>
      <c r="CB223">
        <f>CB$2*EXP(- CB$1 * ($B223*_c+'Input spectra'!$Q222))</f>
        <v>1.9721725723703684E-3</v>
      </c>
      <c r="CC223">
        <f>CC$2*EXP(- CC$1 * ($B223*_c+'Input spectra'!$Q222))</f>
        <v>1.9082334170909029E-3</v>
      </c>
      <c r="CD223">
        <f>CD$2*EXP(- CD$1 * ($B223*_c+'Input spectra'!$Q222))</f>
        <v>1.8472427274154688E-3</v>
      </c>
      <c r="CE223">
        <f>CE$2*EXP(- CE$1 * ($B223*_c+'Input spectra'!$Q222))</f>
        <v>1.7890174725774257E-3</v>
      </c>
      <c r="CF223">
        <f>CF$2*EXP(- CF$1 * ($B223*_c+'Input spectra'!$Q222))</f>
        <v>1.733389247488388E-3</v>
      </c>
      <c r="CG223">
        <f>CG$2*EXP(- CG$1 * ($B223*_c+'Input spectra'!$Q222))</f>
        <v>1.6802028196149178E-3</v>
      </c>
      <c r="CH223">
        <f>CH$2*EXP(- CH$1 * ($B223*_c+'Input spectra'!$Q222))</f>
        <v>1.6293148503022492E-3</v>
      </c>
      <c r="CI223">
        <f>CI$2*EXP(- CI$1 * ($B223*_c+'Input spectra'!$Q222))</f>
        <v>1.5805927658651281E-3</v>
      </c>
      <c r="CJ223">
        <f>CJ$2*EXP(- CJ$1 * ($B223*_c+'Input spectra'!$Q222))</f>
        <v>1.533913757790138E-3</v>
      </c>
      <c r="CK223">
        <f>CK$2*EXP(- CK$1 * ($B223*_c+'Input spectra'!$Q222))</f>
        <v>1.4891638946764874E-3</v>
      </c>
      <c r="CL223">
        <f>CL$2*EXP(- CL$1 * ($B223*_c+'Input spectra'!$Q222))</f>
        <v>1.4462373312350524E-3</v>
      </c>
      <c r="CM223">
        <f>CM$2*EXP(- CM$1 * ($B223*_c+'Input spectra'!$Q222))</f>
        <v>1.405035601886371E-3</v>
      </c>
      <c r="CN223">
        <f>CN$2*EXP(- CN$1 * ($B223*_c+'Input spectra'!$Q222))</f>
        <v>1.3654669883392831E-3</v>
      </c>
      <c r="CO223">
        <f>CO$2*EXP(- CO$1 * ($B223*_c+'Input spectra'!$Q222))</f>
        <v>1.3274459520653322E-3</v>
      </c>
      <c r="CP223">
        <f>CP$2*EXP(- CP$1 * ($B223*_c+'Input spectra'!$Q222))</f>
        <v>1.2908926238671084E-3</v>
      </c>
      <c r="CQ223">
        <f>CQ$2*EXP(- CQ$1 * ($B223*_c+'Input spectra'!$Q222))</f>
        <v>8.3143445616792541E-4</v>
      </c>
      <c r="CR223">
        <f>CR$2*EXP(- CR$1 * ($B223*_c+'Input spectra'!$Q222))</f>
        <v>5.4023122957244023E-4</v>
      </c>
      <c r="CS223">
        <f>CS$2*EXP(- CS$1 * ($B223*_c+'Input spectra'!$Q222))</f>
        <v>3.7427057689272771E-4</v>
      </c>
      <c r="CT223">
        <f>CT$2*EXP(- CT$1 * ($B223*_c+'Input spectra'!$Q222))</f>
        <v>2.6046185411525218E-4</v>
      </c>
      <c r="CU223">
        <f>CU$2*EXP(- CU$1 * ($B223*_c+'Input spectra'!$Q222))</f>
        <v>1.7791148949674641E-4</v>
      </c>
      <c r="CV223">
        <f>CV$2*EXP(- CV$1 * ($B223*_c+'Input spectra'!$Q222))</f>
        <v>1.1699381871897683E-4</v>
      </c>
      <c r="CW223">
        <f>CW$2*EXP(- CW$1 * ($B223*_c+'Input spectra'!$Q222))</f>
        <v>7.2278596882434241E-5</v>
      </c>
      <c r="CX223">
        <f>CX$2*EXP(- CX$1 * ($B223*_c+'Input spectra'!$Q222))</f>
        <v>4.0320177316214304E-5</v>
      </c>
      <c r="CY223">
        <f>CY$2*EXP(- CY$1 * ($B223*_c+'Input spectra'!$Q222))</f>
        <v>1.8755428886081729E-5</v>
      </c>
      <c r="CZ223">
        <f>CZ$2*EXP(- CZ$1 * ($B223*_c+'Input spectra'!$Q222))</f>
        <v>5.8712538405351515E-6</v>
      </c>
      <c r="DA223">
        <f>DA$2*EXP(- DA$1 * ($B223*_c+'Input spectra'!$Q222))</f>
        <v>3.7308851083136052E-7</v>
      </c>
      <c r="DB223">
        <f>DB$2*EXP(- DB$1 * ($B223*_c+'Input spectra'!$Q222))</f>
        <v>0</v>
      </c>
      <c r="DC223">
        <f>DC$2*EXP(- DC$1 * ($B223*_c+'Input spectra'!$Q222))</f>
        <v>0</v>
      </c>
      <c r="DD223">
        <f>DD$2*EXP(- DD$1 * ($B223*_c+'Input spectra'!$Q222))</f>
        <v>0</v>
      </c>
      <c r="DE223">
        <f>DE$2*EXP(- DE$1 * ($B223*_c+'Input spectra'!$Q222))</f>
        <v>0</v>
      </c>
      <c r="DF223">
        <f>DF$2*EXP(- DF$1 * ($B223*_c+'Input spectra'!$Q222))</f>
        <v>0</v>
      </c>
      <c r="DG223">
        <f>DG$2*EXP(- DG$1 * ($B223*_c+'Input spectra'!$Q222))</f>
        <v>0</v>
      </c>
      <c r="DH223">
        <f>DH$2*EXP(- DH$1 * ($B223*_c+'Input spectra'!$Q222))</f>
        <v>0</v>
      </c>
      <c r="DI223">
        <f>DI$2*EXP(- DI$1 * ($B223*_c+'Input spectra'!$Q222))</f>
        <v>0</v>
      </c>
      <c r="DJ223">
        <f>DJ$2*EXP(- DJ$1 * ($B223*_c+'Input spectra'!$Q222))</f>
        <v>0</v>
      </c>
      <c r="DK223">
        <f>DK$2*EXP(- DK$1 * ($B223*_c+'Input spectra'!$Q222))</f>
        <v>0</v>
      </c>
      <c r="DL223">
        <f>DL$2*EXP(- DL$1 * ($B223*_c+'Input spectra'!$Q222))</f>
        <v>0</v>
      </c>
      <c r="DM223">
        <f>DM$2*EXP(- DM$1 * ($B223*_c+'Input spectra'!$Q222))</f>
        <v>0</v>
      </c>
      <c r="DN223">
        <f>DN$2*EXP(- DN$1 * ($B223*_c+'Input spectra'!$Q222))</f>
        <v>0</v>
      </c>
      <c r="DO223">
        <f>DO$2*EXP(- DO$1 * ($B223*_c+'Input spectra'!$Q222))</f>
        <v>0</v>
      </c>
      <c r="DP223">
        <f>DP$2*EXP(- DP$1 * ($B223*_c+'Input spectra'!$Q222))</f>
        <v>0</v>
      </c>
      <c r="DQ223">
        <f>DQ$2*EXP(- DQ$1 * ($B223*_c+'Input spectra'!$Q222))</f>
        <v>0</v>
      </c>
      <c r="DR223">
        <f>DR$2*EXP(- DR$1 * ($B223*_c+'Input spectra'!$Q222))</f>
        <v>0</v>
      </c>
      <c r="DS223">
        <f>DS$2*EXP(- DS$1 * ($B223*_c+'Input spectra'!$Q222))</f>
        <v>0</v>
      </c>
      <c r="DT223">
        <f>DT$2*EXP(- DT$1 * ($B223*_c+'Input spectra'!$Q222))</f>
        <v>0</v>
      </c>
      <c r="DU223">
        <f>DU$2*EXP(- DU$1 * ($B223*_c+'Input spectra'!$Q222))</f>
        <v>0</v>
      </c>
      <c r="DV223">
        <f>DV$2*EXP(- DV$1 * ($B223*_c+'Input spectra'!$Q222))</f>
        <v>0</v>
      </c>
      <c r="DW223">
        <f>DW$2*EXP(- DW$1 * ($B223*_c+'Input spectra'!$Q222))</f>
        <v>0</v>
      </c>
      <c r="DX223">
        <f>DX$2*EXP(- DX$1 * ($B223*_c+'Input spectra'!$Q222))</f>
        <v>0</v>
      </c>
      <c r="DY223">
        <f>DY$2*EXP(- DY$1 * ($B223*_c+'Input spectra'!$Q222))</f>
        <v>0</v>
      </c>
      <c r="DZ223">
        <f>DZ$2*EXP(- DZ$1 * ($B223*_c+'Input spectra'!$Q222))</f>
        <v>0</v>
      </c>
      <c r="EA223">
        <f>EA$2*EXP(- EA$1 * ($B223*_c+'Input spectra'!$Q222))</f>
        <v>0</v>
      </c>
      <c r="EB223">
        <f>EB$2*EXP(- EB$1 * ($B223*_c+'Input spectra'!$Q222))</f>
        <v>0</v>
      </c>
      <c r="EC223">
        <f>EC$2*EXP(- EC$1 * ($B223*_c+'Input spectra'!$Q222))</f>
        <v>0</v>
      </c>
      <c r="ED223">
        <f>ED$2*EXP(- ED$1 * ($B223*_c+'Input spectra'!$Q222))</f>
        <v>0</v>
      </c>
      <c r="EE223">
        <f>EE$2*EXP(- EE$1 * ($B223*_c+'Input spectra'!$Q222))</f>
        <v>0</v>
      </c>
      <c r="EF223">
        <f>EF$2*EXP(- EF$1 * ($B223*_c+'Input spectra'!$Q222))</f>
        <v>0</v>
      </c>
      <c r="EG223">
        <f>EG$2*EXP(- EG$1 * ($B223*_c+'Input spectra'!$Q222))</f>
        <v>0</v>
      </c>
      <c r="EH223">
        <f>EH$2*EXP(- EH$1 * ($B223*_c+'Input spectra'!$Q222))</f>
        <v>0</v>
      </c>
      <c r="EI223">
        <f>EI$2*EXP(- EI$1 * ($B223*_c+'Input spectra'!$Q222))</f>
        <v>0</v>
      </c>
      <c r="EJ223">
        <f>EJ$2*EXP(- EJ$1 * ($B223*_c+'Input spectra'!$Q222))</f>
        <v>0</v>
      </c>
      <c r="EK223">
        <f>EK$2*EXP(- EK$1 * ($B223*_c+'Input spectra'!$Q222))</f>
        <v>0</v>
      </c>
      <c r="EL223">
        <f>EL$2*EXP(- EL$1 * ($B223*_c+'Input spectra'!$Q222))</f>
        <v>0</v>
      </c>
      <c r="EM223">
        <f>EM$2*EXP(- EM$1 * ($B223*_c+'Input spectra'!$Q222))</f>
        <v>0</v>
      </c>
      <c r="EN223">
        <f>EN$2*EXP(- EN$1 * ($B223*_c+'Input spectra'!$Q222))</f>
        <v>0</v>
      </c>
      <c r="EO223">
        <f>EO$2*EXP(- EO$1 * ($B223*_c+'Input spectra'!$Q222))</f>
        <v>0</v>
      </c>
      <c r="EP223">
        <f>EP$2*EXP(- EP$1 * ($B223*_c+'Input spectra'!$Q222))</f>
        <v>0</v>
      </c>
      <c r="EQ223">
        <f>EQ$2*EXP(- EQ$1 * ($B223*_c+'Input spectra'!$Q222))</f>
        <v>0</v>
      </c>
      <c r="ER223">
        <f>ER$2*EXP(- ER$1 * ($B223*_c+'Input spectra'!$Q222))</f>
        <v>0</v>
      </c>
      <c r="ES223">
        <f>ES$2*EXP(- ES$1 * ($B223*_c+'Input spectra'!$Q222))</f>
        <v>0</v>
      </c>
      <c r="ET223">
        <f>ET$2*EXP(- ET$1 * ($B223*_c+'Input spectra'!$Q222))</f>
        <v>0</v>
      </c>
      <c r="EU223">
        <f>EU$2*EXP(- EU$1 * ($B223*_c+'Input spectra'!$Q222))</f>
        <v>0</v>
      </c>
      <c r="EV223">
        <f>EV$2*EXP(- EV$1 * ($B223*_c+'Input spectra'!$Q222))</f>
        <v>0</v>
      </c>
      <c r="EW223">
        <f>EW$2*EXP(- EW$1 * ($B223*_c+'Input spectra'!$Q222))</f>
        <v>0</v>
      </c>
      <c r="EY223">
        <f t="shared" si="3"/>
        <v>0.89047178058915355</v>
      </c>
      <c r="FB223">
        <f>(1-EXP(-(B223*_c+'Input spectra'!$Q222)*_t))/2</f>
        <v>1.0057513251566952E-2</v>
      </c>
      <c r="FC223">
        <f>LN(1-FB223)/(-(B223*_c+'Input spectra'!$Q222))</f>
        <v>0.24873001633727995</v>
      </c>
    </row>
    <row r="224" spans="1:159" x14ac:dyDescent="0.25">
      <c r="A224">
        <v>1385</v>
      </c>
      <c r="B224">
        <f>'Input spectra'!B223</f>
        <v>0</v>
      </c>
      <c r="C224">
        <f>C$2*EXP(- C$1 * ($B224*_c+'Input spectra'!$Q223))</f>
        <v>2.0653927966864227E-2</v>
      </c>
      <c r="D224">
        <f>D$2*EXP(- D$1 * ($B224*_c+'Input spectra'!$Q223))</f>
        <v>2.0420464237622421E-2</v>
      </c>
      <c r="E224">
        <f>E$2*EXP(- E$1 * ($B224*_c+'Input spectra'!$Q223))</f>
        <v>2.0188552950402235E-2</v>
      </c>
      <c r="F224">
        <f>F$2*EXP(- F$1 * ($B224*_c+'Input spectra'!$Q223))</f>
        <v>1.9958185359156416E-2</v>
      </c>
      <c r="G224">
        <f>G$2*EXP(- G$1 * ($B224*_c+'Input spectra'!$Q223))</f>
        <v>1.9729352763219406E-2</v>
      </c>
      <c r="H224">
        <f>H$2*EXP(- H$1 * ($B224*_c+'Input spectra'!$Q223))</f>
        <v>1.9502046507083239E-2</v>
      </c>
      <c r="I224">
        <f>I$2*EXP(- I$1 * ($B224*_c+'Input spectra'!$Q223))</f>
        <v>1.9276257980174415E-2</v>
      </c>
      <c r="J224">
        <f>J$2*EXP(- J$1 * ($B224*_c+'Input spectra'!$Q223))</f>
        <v>1.9051978616631916E-2</v>
      </c>
      <c r="K224">
        <f>K$2*EXP(- K$1 * ($B224*_c+'Input spectra'!$Q223))</f>
        <v>1.882919989508627E-2</v>
      </c>
      <c r="L224">
        <f>L$2*EXP(- L$1 * ($B224*_c+'Input spectra'!$Q223))</f>
        <v>1.8607913338439641E-2</v>
      </c>
      <c r="M224">
        <f>M$2*EXP(- M$1 * ($B224*_c+'Input spectra'!$Q223))</f>
        <v>1.8388110513646999E-2</v>
      </c>
      <c r="N224">
        <f>N$2*EXP(- N$1 * ($B224*_c+'Input spectra'!$Q223))</f>
        <v>1.816978303149832E-2</v>
      </c>
      <c r="O224">
        <f>O$2*EXP(- O$1 * ($B224*_c+'Input spectra'!$Q223))</f>
        <v>1.7952922546401847E-2</v>
      </c>
      <c r="P224">
        <f>P$2*EXP(- P$1 * ($B224*_c+'Input spectra'!$Q223))</f>
        <v>1.7737520756168371E-2</v>
      </c>
      <c r="Q224">
        <f>Q$2*EXP(- Q$1 * ($B224*_c+'Input spectra'!$Q223))</f>
        <v>1.7523569401796536E-2</v>
      </c>
      <c r="R224">
        <f>R$2*EXP(- R$1 * ($B224*_c+'Input spectra'!$Q223))</f>
        <v>1.7311060267259211E-2</v>
      </c>
      <c r="S224">
        <f>S$2*EXP(- S$1 * ($B224*_c+'Input spectra'!$Q223))</f>
        <v>1.7099985179290827E-2</v>
      </c>
      <c r="T224">
        <f>T$2*EXP(- T$1 * ($B224*_c+'Input spectra'!$Q223))</f>
        <v>1.689033600717578E-2</v>
      </c>
      <c r="U224">
        <f>U$2*EXP(- U$1 * ($B224*_c+'Input spectra'!$Q223))</f>
        <v>1.6682104662537819E-2</v>
      </c>
      <c r="V224">
        <f>V$2*EXP(- V$1 * ($B224*_c+'Input spectra'!$Q223))</f>
        <v>1.6475283099130465E-2</v>
      </c>
      <c r="W224">
        <f>W$2*EXP(- W$1 * ($B224*_c+'Input spectra'!$Q223))</f>
        <v>1.6269863312628398E-2</v>
      </c>
      <c r="X224">
        <f>X$2*EXP(- X$1 * ($B224*_c+'Input spectra'!$Q223))</f>
        <v>1.6065837340419879E-2</v>
      </c>
      <c r="Y224">
        <f>Y$2*EXP(- Y$1 * ($B224*_c+'Input spectra'!$Q223))</f>
        <v>1.5863197261400157E-2</v>
      </c>
      <c r="Z224">
        <f>Z$2*EXP(- Z$1 * ($B224*_c+'Input spectra'!$Q223))</f>
        <v>1.5661935195765829E-2</v>
      </c>
      <c r="AA224">
        <f>AA$2*EXP(- AA$1 * ($B224*_c+'Input spectra'!$Q223))</f>
        <v>1.5462043304810255E-2</v>
      </c>
      <c r="AB224">
        <f>AB$2*EXP(- AB$1 * ($B224*_c+'Input spectra'!$Q223))</f>
        <v>1.526351379071989E-2</v>
      </c>
      <c r="AC224">
        <f>AC$2*EXP(- AC$1 * ($B224*_c+'Input spectra'!$Q223))</f>
        <v>1.5066338896371602E-2</v>
      </c>
      <c r="AD224">
        <f>AD$2*EXP(- AD$1 * ($B224*_c+'Input spectra'!$Q223))</f>
        <v>1.487051090513101E-2</v>
      </c>
      <c r="AE224">
        <f>AE$2*EXP(- AE$1 * ($B224*_c+'Input spectra'!$Q223))</f>
        <v>1.467602214065172E-2</v>
      </c>
      <c r="AF224">
        <f>AF$2*EXP(- AF$1 * ($B224*_c+'Input spectra'!$Q223))</f>
        <v>1.4482864966675564E-2</v>
      </c>
      <c r="AG224">
        <f>AG$2*EXP(- AG$1 * ($B224*_c+'Input spectra'!$Q223))</f>
        <v>1.429103178683379E-2</v>
      </c>
      <c r="AH224">
        <f>AH$2*EXP(- AH$1 * ($B224*_c+'Input spectra'!$Q223))</f>
        <v>1.4100515044449206E-2</v>
      </c>
      <c r="AI224">
        <f>AI$2*EXP(- AI$1 * ($B224*_c+'Input spectra'!$Q223))</f>
        <v>1.3911307222339259E-2</v>
      </c>
      <c r="AJ224">
        <f>AJ$2*EXP(- AJ$1 * ($B224*_c+'Input spectra'!$Q223))</f>
        <v>1.3723400842620061E-2</v>
      </c>
      <c r="AK224">
        <f>AK$2*EXP(- AK$1 * ($B224*_c+'Input spectra'!$Q223))</f>
        <v>1.3536788466511384E-2</v>
      </c>
      <c r="AL224">
        <f>AL$2*EXP(- AL$1 * ($B224*_c+'Input spectra'!$Q223))</f>
        <v>1.335146269414255E-2</v>
      </c>
      <c r="AM224">
        <f>AM$2*EXP(- AM$1 * ($B224*_c+'Input spectra'!$Q223))</f>
        <v>1.3167416164359262E-2</v>
      </c>
      <c r="AN224">
        <f>AN$2*EXP(- AN$1 * ($B224*_c+'Input spectra'!$Q223))</f>
        <v>1.2984641554531388E-2</v>
      </c>
      <c r="AO224">
        <f>AO$2*EXP(- AO$1 * ($B224*_c+'Input spectra'!$Q223))</f>
        <v>1.2803131580361638E-2</v>
      </c>
      <c r="AP224">
        <f>AP$2*EXP(- AP$1 * ($B224*_c+'Input spectra'!$Q223))</f>
        <v>1.2622878995695157E-2</v>
      </c>
      <c r="AQ224">
        <f>AQ$2*EXP(- AQ$1 * ($B224*_c+'Input spectra'!$Q223))</f>
        <v>1.2443876592330065E-2</v>
      </c>
      <c r="AR224">
        <f>AR$2*EXP(- AR$1 * ($B224*_c+'Input spectra'!$Q223))</f>
        <v>1.2266117199828869E-2</v>
      </c>
      <c r="AS224">
        <f>AS$2*EXP(- AS$1 * ($B224*_c+'Input spectra'!$Q223))</f>
        <v>1.2089593685330786E-2</v>
      </c>
      <c r="AT224">
        <f>AT$2*EXP(- AT$1 * ($B224*_c+'Input spectra'!$Q223))</f>
        <v>1.1914298953365002E-2</v>
      </c>
      <c r="AU224">
        <f>AU$2*EXP(- AU$1 * ($B224*_c+'Input spectra'!$Q223))</f>
        <v>1.1740225945664777E-2</v>
      </c>
      <c r="AV224">
        <f>AV$2*EXP(- AV$1 * ($B224*_c+'Input spectra'!$Q223))</f>
        <v>1.1567367640982479E-2</v>
      </c>
      <c r="AW224">
        <f>AW$2*EXP(- AW$1 * ($B224*_c+'Input spectra'!$Q223))</f>
        <v>1.0286875369038363E-2</v>
      </c>
      <c r="AX224">
        <f>AX$2*EXP(- AX$1 * ($B224*_c+'Input spectra'!$Q223))</f>
        <v>8.7935169321423211E-3</v>
      </c>
      <c r="AY224">
        <f>AY$2*EXP(- AY$1 * ($B224*_c+'Input spectra'!$Q223))</f>
        <v>7.9191174719767179E-3</v>
      </c>
      <c r="AZ224">
        <f>AZ$2*EXP(- AZ$1 * ($B224*_c+'Input spectra'!$Q223))</f>
        <v>7.257094089837008E-3</v>
      </c>
      <c r="BA224">
        <f>BA$2*EXP(- BA$1 * ($B224*_c+'Input spectra'!$Q223))</f>
        <v>6.7162948809508446E-3</v>
      </c>
      <c r="BB224">
        <f>BB$2*EXP(- BB$1 * ($B224*_c+'Input spectra'!$Q223))</f>
        <v>6.2572316999652579E-3</v>
      </c>
      <c r="BC224">
        <f>BC$2*EXP(- BC$1 * ($B224*_c+'Input spectra'!$Q223))</f>
        <v>5.8582793030725368E-3</v>
      </c>
      <c r="BD224">
        <f>BD$2*EXP(- BD$1 * ($B224*_c+'Input spectra'!$Q223))</f>
        <v>5.5059634456147951E-3</v>
      </c>
      <c r="BE224">
        <f>BE$2*EXP(- BE$1 * ($B224*_c+'Input spectra'!$Q223))</f>
        <v>5.1911652365977234E-3</v>
      </c>
      <c r="BF224">
        <f>BF$2*EXP(- BF$1 * ($B224*_c+'Input spectra'!$Q223))</f>
        <v>4.9073477506106529E-3</v>
      </c>
      <c r="BG224">
        <f>BG$2*EXP(- BG$1 * ($B224*_c+'Input spectra'!$Q223))</f>
        <v>4.6496223615335877E-3</v>
      </c>
      <c r="BH224">
        <f>BH$2*EXP(- BH$1 * ($B224*_c+'Input spectra'!$Q223))</f>
        <v>4.4142128388096951E-3</v>
      </c>
      <c r="BI224">
        <f>BI$2*EXP(- BI$1 * ($B224*_c+'Input spectra'!$Q223))</f>
        <v>4.1981268727009991E-3</v>
      </c>
      <c r="BJ224">
        <f>BJ$2*EXP(- BJ$1 * ($B224*_c+'Input spectra'!$Q223))</f>
        <v>3.9989440490665962E-3</v>
      </c>
      <c r="BK224">
        <f>BK$2*EXP(- BK$1 * ($B224*_c+'Input spectra'!$Q223))</f>
        <v>3.8146731398306074E-3</v>
      </c>
      <c r="BL224">
        <f>BL$2*EXP(- BL$1 * ($B224*_c+'Input spectra'!$Q223))</f>
        <v>3.6436526692622036E-3</v>
      </c>
      <c r="BM224">
        <f>BM$2*EXP(- BM$1 * ($B224*_c+'Input spectra'!$Q223))</f>
        <v>3.4844795921463952E-3</v>
      </c>
      <c r="BN224">
        <f>BN$2*EXP(- BN$1 * ($B224*_c+'Input spectra'!$Q223))</f>
        <v>3.3359568562147876E-3</v>
      </c>
      <c r="BO224">
        <f>BO$2*EXP(- BO$1 * ($B224*_c+'Input spectra'!$Q223))</f>
        <v>3.1970540198794019E-3</v>
      </c>
      <c r="BP224">
        <f>BP$2*EXP(- BP$1 * ($B224*_c+'Input spectra'!$Q223))</f>
        <v>3.0668771229599824E-3</v>
      </c>
      <c r="BQ224">
        <f>BQ$2*EXP(- BQ$1 * ($B224*_c+'Input spectra'!$Q223))</f>
        <v>2.9446452597948376E-3</v>
      </c>
      <c r="BR224">
        <f>BR$2*EXP(- BR$1 * ($B224*_c+'Input spectra'!$Q223))</f>
        <v>2.8296721012568966E-3</v>
      </c>
      <c r="BS224">
        <f>BS$2*EXP(- BS$1 * ($B224*_c+'Input spectra'!$Q223))</f>
        <v>2.7213511337258194E-3</v>
      </c>
      <c r="BT224">
        <f>BT$2*EXP(- BT$1 * ($B224*_c+'Input spectra'!$Q223))</f>
        <v>2.6191437325530391E-3</v>
      </c>
      <c r="BU224">
        <f>BU$2*EXP(- BU$1 * ($B224*_c+'Input spectra'!$Q223))</f>
        <v>2.5225694268216424E-3</v>
      </c>
      <c r="BV224">
        <f>BV$2*EXP(- BV$1 * ($B224*_c+'Input spectra'!$Q223))</f>
        <v>2.4311978791933609E-3</v>
      </c>
      <c r="BW224">
        <f>BW$2*EXP(- BW$1 * ($B224*_c+'Input spectra'!$Q223))</f>
        <v>2.3446422232297885E-3</v>
      </c>
      <c r="BX224">
        <f>BX$2*EXP(- BX$1 * ($B224*_c+'Input spectra'!$Q223))</f>
        <v>2.2625534861427351E-3</v>
      </c>
      <c r="BY224">
        <f>BY$2*EXP(- BY$1 * ($B224*_c+'Input spectra'!$Q223))</f>
        <v>2.1846158875649738E-3</v>
      </c>
      <c r="BZ224">
        <f>BZ$2*EXP(- BZ$1 * ($B224*_c+'Input spectra'!$Q223))</f>
        <v>2.1105428513932553E-3</v>
      </c>
      <c r="CA224">
        <f>CA$2*EXP(- CA$1 * ($B224*_c+'Input spectra'!$Q223))</f>
        <v>2.0400736026394556E-3</v>
      </c>
      <c r="CB224">
        <f>CB$2*EXP(- CB$1 * ($B224*_c+'Input spectra'!$Q223))</f>
        <v>1.9729702477129414E-3</v>
      </c>
      <c r="CC224">
        <f>CC$2*EXP(- CC$1 * ($B224*_c+'Input spectra'!$Q223))</f>
        <v>1.9090152568786239E-3</v>
      </c>
      <c r="CD224">
        <f>CD$2*EXP(- CD$1 * ($B224*_c+'Input spectra'!$Q223))</f>
        <v>1.8480092833767529E-3</v>
      </c>
      <c r="CE224">
        <f>CE$2*EXP(- CE$1 * ($B224*_c+'Input spectra'!$Q223))</f>
        <v>1.7897692659939988E-3</v>
      </c>
      <c r="CF224">
        <f>CF$2*EXP(- CF$1 * ($B224*_c+'Input spectra'!$Q223))</f>
        <v>1.7341267715721802E-3</v>
      </c>
      <c r="CG224">
        <f>CG$2*EXP(- CG$1 * ($B224*_c+'Input spectra'!$Q223))</f>
        <v>1.6809265416432107E-3</v>
      </c>
      <c r="CH224">
        <f>CH$2*EXP(- CH$1 * ($B224*_c+'Input spectra'!$Q223))</f>
        <v>1.6300252135413333E-3</v>
      </c>
      <c r="CI224">
        <f>CI$2*EXP(- CI$1 * ($B224*_c+'Input spectra'!$Q223))</f>
        <v>1.5812901913082463E-3</v>
      </c>
      <c r="CJ224">
        <f>CJ$2*EXP(- CJ$1 * ($B224*_c+'Input spectra'!$Q223))</f>
        <v>1.5345986457317839E-3</v>
      </c>
      <c r="CK224">
        <f>CK$2*EXP(- CK$1 * ($B224*_c+'Input spectra'!$Q223))</f>
        <v>1.4898366261420209E-3</v>
      </c>
      <c r="CL224">
        <f>CL$2*EXP(- CL$1 * ($B224*_c+'Input spectra'!$Q223))</f>
        <v>1.4468982692819954E-3</v>
      </c>
      <c r="CM224">
        <f>CM$2*EXP(- CM$1 * ($B224*_c+'Input spectra'!$Q223))</f>
        <v>1.4056850927915599E-3</v>
      </c>
      <c r="CN224">
        <f>CN$2*EXP(- CN$1 * ($B224*_c+'Input spectra'!$Q223))</f>
        <v>1.366105362684198E-3</v>
      </c>
      <c r="CO224">
        <f>CO$2*EXP(- CO$1 * ($B224*_c+'Input spectra'!$Q223))</f>
        <v>1.3280735257303483E-3</v>
      </c>
      <c r="CP224">
        <f>CP$2*EXP(- CP$1 * ($B224*_c+'Input spectra'!$Q223))</f>
        <v>1.2915096989440759E-3</v>
      </c>
      <c r="CQ224">
        <f>CQ$2*EXP(- CQ$1 * ($B224*_c+'Input spectra'!$Q223))</f>
        <v>8.3183626870281518E-4</v>
      </c>
      <c r="CR224">
        <f>CR$2*EXP(- CR$1 * ($B224*_c+'Input spectra'!$Q223))</f>
        <v>5.4049514903016537E-4</v>
      </c>
      <c r="CS224">
        <f>CS$2*EXP(- CS$1 * ($B224*_c+'Input spectra'!$Q223))</f>
        <v>3.7445538603701745E-4</v>
      </c>
      <c r="CT224">
        <f>CT$2*EXP(- CT$1 * ($B224*_c+'Input spectra'!$Q223))</f>
        <v>2.6059183479071915E-4</v>
      </c>
      <c r="CU224">
        <f>CU$2*EXP(- CU$1 * ($B224*_c+'Input spectra'!$Q223))</f>
        <v>1.7800120911677636E-4</v>
      </c>
      <c r="CV224">
        <f>CV$2*EXP(- CV$1 * ($B224*_c+'Input spectra'!$Q223))</f>
        <v>1.1705343268125445E-4</v>
      </c>
      <c r="CW224">
        <f>CW$2*EXP(- CW$1 * ($B224*_c+'Input spectra'!$Q223))</f>
        <v>7.2315806076782513E-5</v>
      </c>
      <c r="CX224">
        <f>CX$2*EXP(- CX$1 * ($B224*_c+'Input spectra'!$Q223))</f>
        <v>4.034114610023022E-5</v>
      </c>
      <c r="CY224">
        <f>CY$2*EXP(- CY$1 * ($B224*_c+'Input spectra'!$Q223))</f>
        <v>1.8765281325172519E-5</v>
      </c>
      <c r="CZ224">
        <f>CZ$2*EXP(- CZ$1 * ($B224*_c+'Input spectra'!$Q223))</f>
        <v>5.874368927177149E-6</v>
      </c>
      <c r="DA224">
        <f>DA$2*EXP(- DA$1 * ($B224*_c+'Input spectra'!$Q223))</f>
        <v>3.7328841925148547E-7</v>
      </c>
      <c r="DB224">
        <f>DB$2*EXP(- DB$1 * ($B224*_c+'Input spectra'!$Q223))</f>
        <v>0</v>
      </c>
      <c r="DC224">
        <f>DC$2*EXP(- DC$1 * ($B224*_c+'Input spectra'!$Q223))</f>
        <v>0</v>
      </c>
      <c r="DD224">
        <f>DD$2*EXP(- DD$1 * ($B224*_c+'Input spectra'!$Q223))</f>
        <v>0</v>
      </c>
      <c r="DE224">
        <f>DE$2*EXP(- DE$1 * ($B224*_c+'Input spectra'!$Q223))</f>
        <v>0</v>
      </c>
      <c r="DF224">
        <f>DF$2*EXP(- DF$1 * ($B224*_c+'Input spectra'!$Q223))</f>
        <v>0</v>
      </c>
      <c r="DG224">
        <f>DG$2*EXP(- DG$1 * ($B224*_c+'Input spectra'!$Q223))</f>
        <v>0</v>
      </c>
      <c r="DH224">
        <f>DH$2*EXP(- DH$1 * ($B224*_c+'Input spectra'!$Q223))</f>
        <v>0</v>
      </c>
      <c r="DI224">
        <f>DI$2*EXP(- DI$1 * ($B224*_c+'Input spectra'!$Q223))</f>
        <v>0</v>
      </c>
      <c r="DJ224">
        <f>DJ$2*EXP(- DJ$1 * ($B224*_c+'Input spectra'!$Q223))</f>
        <v>0</v>
      </c>
      <c r="DK224">
        <f>DK$2*EXP(- DK$1 * ($B224*_c+'Input spectra'!$Q223))</f>
        <v>0</v>
      </c>
      <c r="DL224">
        <f>DL$2*EXP(- DL$1 * ($B224*_c+'Input spectra'!$Q223))</f>
        <v>0</v>
      </c>
      <c r="DM224">
        <f>DM$2*EXP(- DM$1 * ($B224*_c+'Input spectra'!$Q223))</f>
        <v>0</v>
      </c>
      <c r="DN224">
        <f>DN$2*EXP(- DN$1 * ($B224*_c+'Input spectra'!$Q223))</f>
        <v>0</v>
      </c>
      <c r="DO224">
        <f>DO$2*EXP(- DO$1 * ($B224*_c+'Input spectra'!$Q223))</f>
        <v>0</v>
      </c>
      <c r="DP224">
        <f>DP$2*EXP(- DP$1 * ($B224*_c+'Input spectra'!$Q223))</f>
        <v>0</v>
      </c>
      <c r="DQ224">
        <f>DQ$2*EXP(- DQ$1 * ($B224*_c+'Input spectra'!$Q223))</f>
        <v>0</v>
      </c>
      <c r="DR224">
        <f>DR$2*EXP(- DR$1 * ($B224*_c+'Input spectra'!$Q223))</f>
        <v>0</v>
      </c>
      <c r="DS224">
        <f>DS$2*EXP(- DS$1 * ($B224*_c+'Input spectra'!$Q223))</f>
        <v>0</v>
      </c>
      <c r="DT224">
        <f>DT$2*EXP(- DT$1 * ($B224*_c+'Input spectra'!$Q223))</f>
        <v>0</v>
      </c>
      <c r="DU224">
        <f>DU$2*EXP(- DU$1 * ($B224*_c+'Input spectra'!$Q223))</f>
        <v>0</v>
      </c>
      <c r="DV224">
        <f>DV$2*EXP(- DV$1 * ($B224*_c+'Input spectra'!$Q223))</f>
        <v>0</v>
      </c>
      <c r="DW224">
        <f>DW$2*EXP(- DW$1 * ($B224*_c+'Input spectra'!$Q223))</f>
        <v>0</v>
      </c>
      <c r="DX224">
        <f>DX$2*EXP(- DX$1 * ($B224*_c+'Input spectra'!$Q223))</f>
        <v>0</v>
      </c>
      <c r="DY224">
        <f>DY$2*EXP(- DY$1 * ($B224*_c+'Input spectra'!$Q223))</f>
        <v>0</v>
      </c>
      <c r="DZ224">
        <f>DZ$2*EXP(- DZ$1 * ($B224*_c+'Input spectra'!$Q223))</f>
        <v>0</v>
      </c>
      <c r="EA224">
        <f>EA$2*EXP(- EA$1 * ($B224*_c+'Input spectra'!$Q223))</f>
        <v>0</v>
      </c>
      <c r="EB224">
        <f>EB$2*EXP(- EB$1 * ($B224*_c+'Input spectra'!$Q223))</f>
        <v>0</v>
      </c>
      <c r="EC224">
        <f>EC$2*EXP(- EC$1 * ($B224*_c+'Input spectra'!$Q223))</f>
        <v>0</v>
      </c>
      <c r="ED224">
        <f>ED$2*EXP(- ED$1 * ($B224*_c+'Input spectra'!$Q223))</f>
        <v>0</v>
      </c>
      <c r="EE224">
        <f>EE$2*EXP(- EE$1 * ($B224*_c+'Input spectra'!$Q223))</f>
        <v>0</v>
      </c>
      <c r="EF224">
        <f>EF$2*EXP(- EF$1 * ($B224*_c+'Input spectra'!$Q223))</f>
        <v>0</v>
      </c>
      <c r="EG224">
        <f>EG$2*EXP(- EG$1 * ($B224*_c+'Input spectra'!$Q223))</f>
        <v>0</v>
      </c>
      <c r="EH224">
        <f>EH$2*EXP(- EH$1 * ($B224*_c+'Input spectra'!$Q223))</f>
        <v>0</v>
      </c>
      <c r="EI224">
        <f>EI$2*EXP(- EI$1 * ($B224*_c+'Input spectra'!$Q223))</f>
        <v>0</v>
      </c>
      <c r="EJ224">
        <f>EJ$2*EXP(- EJ$1 * ($B224*_c+'Input spectra'!$Q223))</f>
        <v>0</v>
      </c>
      <c r="EK224">
        <f>EK$2*EXP(- EK$1 * ($B224*_c+'Input spectra'!$Q223))</f>
        <v>0</v>
      </c>
      <c r="EL224">
        <f>EL$2*EXP(- EL$1 * ($B224*_c+'Input spectra'!$Q223))</f>
        <v>0</v>
      </c>
      <c r="EM224">
        <f>EM$2*EXP(- EM$1 * ($B224*_c+'Input spectra'!$Q223))</f>
        <v>0</v>
      </c>
      <c r="EN224">
        <f>EN$2*EXP(- EN$1 * ($B224*_c+'Input spectra'!$Q223))</f>
        <v>0</v>
      </c>
      <c r="EO224">
        <f>EO$2*EXP(- EO$1 * ($B224*_c+'Input spectra'!$Q223))</f>
        <v>0</v>
      </c>
      <c r="EP224">
        <f>EP$2*EXP(- EP$1 * ($B224*_c+'Input spectra'!$Q223))</f>
        <v>0</v>
      </c>
      <c r="EQ224">
        <f>EQ$2*EXP(- EQ$1 * ($B224*_c+'Input spectra'!$Q223))</f>
        <v>0</v>
      </c>
      <c r="ER224">
        <f>ER$2*EXP(- ER$1 * ($B224*_c+'Input spectra'!$Q223))</f>
        <v>0</v>
      </c>
      <c r="ES224">
        <f>ES$2*EXP(- ES$1 * ($B224*_c+'Input spectra'!$Q223))</f>
        <v>0</v>
      </c>
      <c r="ET224">
        <f>ET$2*EXP(- ET$1 * ($B224*_c+'Input spectra'!$Q223))</f>
        <v>0</v>
      </c>
      <c r="EU224">
        <f>EU$2*EXP(- EU$1 * ($B224*_c+'Input spectra'!$Q223))</f>
        <v>0</v>
      </c>
      <c r="EV224">
        <f>EV$2*EXP(- EV$1 * ($B224*_c+'Input spectra'!$Q223))</f>
        <v>0</v>
      </c>
      <c r="EW224">
        <f>EW$2*EXP(- EW$1 * ($B224*_c+'Input spectra'!$Q223))</f>
        <v>0</v>
      </c>
      <c r="EY224">
        <f t="shared" si="3"/>
        <v>0.89060117301457353</v>
      </c>
      <c r="FB224">
        <f>(1-EXP(-(B224*_c+'Input spectra'!$Q223)*_t))/2</f>
        <v>1.0044647844782262E-2</v>
      </c>
      <c r="FC224">
        <f>LN(1-FB224)/(-(B224*_c+'Input spectra'!$Q223))</f>
        <v>0.24873165741953224</v>
      </c>
    </row>
    <row r="225" spans="1:159" x14ac:dyDescent="0.25">
      <c r="A225">
        <v>1390</v>
      </c>
      <c r="B225">
        <f>'Input spectra'!B224</f>
        <v>0</v>
      </c>
      <c r="C225">
        <f>C$2*EXP(- C$1 * ($B225*_c+'Input spectra'!$Q224))</f>
        <v>2.0653927966864227E-2</v>
      </c>
      <c r="D225">
        <f>D$2*EXP(- D$1 * ($B225*_c+'Input spectra'!$Q224))</f>
        <v>2.0420571480748634E-2</v>
      </c>
      <c r="E225">
        <f>E$2*EXP(- E$1 * ($B225*_c+'Input spectra'!$Q224))</f>
        <v>2.0188765001332331E-2</v>
      </c>
      <c r="F225">
        <f>F$2*EXP(- F$1 * ($B225*_c+'Input spectra'!$Q224))</f>
        <v>1.9958499806870318E-2</v>
      </c>
      <c r="G225">
        <f>G$2*EXP(- G$1 * ($B225*_c+'Input spectra'!$Q224))</f>
        <v>1.9729767220816773E-2</v>
      </c>
      <c r="H225">
        <f>H$2*EXP(- H$1 * ($B225*_c+'Input spectra'!$Q224))</f>
        <v>1.9502558611602099E-2</v>
      </c>
      <c r="I225">
        <f>I$2*EXP(- I$1 * ($B225*_c+'Input spectra'!$Q224))</f>
        <v>1.9276865392411042E-2</v>
      </c>
      <c r="J225">
        <f>J$2*EXP(- J$1 * ($B225*_c+'Input spectra'!$Q224))</f>
        <v>1.9052679020961808E-2</v>
      </c>
      <c r="K225">
        <f>K$2*EXP(- K$1 * ($B225*_c+'Input spectra'!$Q224))</f>
        <v>1.8829990999286336E-2</v>
      </c>
      <c r="L225">
        <f>L$2*EXP(- L$1 * ($B225*_c+'Input spectra'!$Q224))</f>
        <v>1.8608792873511519E-2</v>
      </c>
      <c r="M225">
        <f>M$2*EXP(- M$1 * ($B225*_c+'Input spectra'!$Q224))</f>
        <v>1.8389076233641541E-2</v>
      </c>
      <c r="N225">
        <f>N$2*EXP(- N$1 * ($B225*_c+'Input spectra'!$Q224))</f>
        <v>1.8170832713341196E-2</v>
      </c>
      <c r="O225">
        <f>O$2*EXP(- O$1 * ($B225*_c+'Input spectra'!$Q224))</f>
        <v>1.7954053989720307E-2</v>
      </c>
      <c r="P225">
        <f>P$2*EXP(- P$1 * ($B225*_c+'Input spectra'!$Q224))</f>
        <v>1.7738731783119129E-2</v>
      </c>
      <c r="Q225">
        <f>Q$2*EXP(- Q$1 * ($B225*_c+'Input spectra'!$Q224))</f>
        <v>1.7524857856894758E-2</v>
      </c>
      <c r="R225">
        <f>R$2*EXP(- R$1 * ($B225*_c+'Input spectra'!$Q224))</f>
        <v>1.7312424017208641E-2</v>
      </c>
      <c r="S225">
        <f>S$2*EXP(- S$1 * ($B225*_c+'Input spectra'!$Q224))</f>
        <v>1.7101422112815016E-2</v>
      </c>
      <c r="T225">
        <f>T$2*EXP(- T$1 * ($B225*_c+'Input spectra'!$Q224))</f>
        <v>1.68918440348504E-2</v>
      </c>
      <c r="U225">
        <f>U$2*EXP(- U$1 * ($B225*_c+'Input spectra'!$Q224))</f>
        <v>1.6683681716624106E-2</v>
      </c>
      <c r="V225">
        <f>V$2*EXP(- V$1 * ($B225*_c+'Input spectra'!$Q224))</f>
        <v>1.6476927133409713E-2</v>
      </c>
      <c r="W225">
        <f>W$2*EXP(- W$1 * ($B225*_c+'Input spectra'!$Q224))</f>
        <v>1.6271572302237556E-2</v>
      </c>
      <c r="X225">
        <f>X$2*EXP(- X$1 * ($B225*_c+'Input spectra'!$Q224))</f>
        <v>1.6067609281688232E-2</v>
      </c>
      <c r="Y225">
        <f>Y$2*EXP(- Y$1 * ($B225*_c+'Input spectra'!$Q224))</f>
        <v>1.5865030171687049E-2</v>
      </c>
      <c r="Z225">
        <f>Z$2*EXP(- Z$1 * ($B225*_c+'Input spectra'!$Q224))</f>
        <v>1.5663827113299476E-2</v>
      </c>
      <c r="AA225">
        <f>AA$2*EXP(- AA$1 * ($B225*_c+'Input spectra'!$Q224))</f>
        <v>1.5463992288527593E-2</v>
      </c>
      <c r="AB225">
        <f>AB$2*EXP(- AB$1 * ($B225*_c+'Input spectra'!$Q224))</f>
        <v>1.5265517920107496E-2</v>
      </c>
      <c r="AC225">
        <f>AC$2*EXP(- AC$1 * ($B225*_c+'Input spectra'!$Q224))</f>
        <v>1.5068396271307643E-2</v>
      </c>
      <c r="AD225">
        <f>AD$2*EXP(- AD$1 * ($B225*_c+'Input spectra'!$Q224))</f>
        <v>1.4872619645728226E-2</v>
      </c>
      <c r="AE225">
        <f>AE$2*EXP(- AE$1 * ($B225*_c+'Input spectra'!$Q224))</f>
        <v>1.4678180387101458E-2</v>
      </c>
      <c r="AF225">
        <f>AF$2*EXP(- AF$1 * ($B225*_c+'Input spectra'!$Q224))</f>
        <v>1.4485070879092817E-2</v>
      </c>
      <c r="AG225">
        <f>AG$2*EXP(- AG$1 * ($B225*_c+'Input spectra'!$Q224))</f>
        <v>1.4293283545103274E-2</v>
      </c>
      <c r="AH225">
        <f>AH$2*EXP(- AH$1 * ($B225*_c+'Input spectra'!$Q224))</f>
        <v>1.4102810848072429E-2</v>
      </c>
      <c r="AI225">
        <f>AI$2*EXP(- AI$1 * ($B225*_c+'Input spectra'!$Q224))</f>
        <v>1.3913645290282618E-2</v>
      </c>
      <c r="AJ225">
        <f>AJ$2*EXP(- AJ$1 * ($B225*_c+'Input spectra'!$Q224))</f>
        <v>1.3725779413163929E-2</v>
      </c>
      <c r="AK225">
        <f>AK$2*EXP(- AK$1 * ($B225*_c+'Input spectra'!$Q224))</f>
        <v>1.3539205797100188E-2</v>
      </c>
      <c r="AL225">
        <f>AL$2*EXP(- AL$1 * ($B225*_c+'Input spectra'!$Q224))</f>
        <v>1.3353917061235857E-2</v>
      </c>
      <c r="AM225">
        <f>AM$2*EXP(- AM$1 * ($B225*_c+'Input spectra'!$Q224))</f>
        <v>1.3169905863283827E-2</v>
      </c>
      <c r="AN225">
        <f>AN$2*EXP(- AN$1 * ($B225*_c+'Input spectra'!$Q224))</f>
        <v>1.2987164899334189E-2</v>
      </c>
      <c r="AO225">
        <f>AO$2*EXP(- AO$1 * ($B225*_c+'Input spectra'!$Q224))</f>
        <v>1.2805686903663889E-2</v>
      </c>
      <c r="AP225">
        <f>AP$2*EXP(- AP$1 * ($B225*_c+'Input spectra'!$Q224))</f>
        <v>1.2625464648547269E-2</v>
      </c>
      <c r="AQ225">
        <f>AQ$2*EXP(- AQ$1 * ($B225*_c+'Input spectra'!$Q224))</f>
        <v>1.2446490944067584E-2</v>
      </c>
      <c r="AR225">
        <f>AR$2*EXP(- AR$1 * ($B225*_c+'Input spectra'!$Q224))</f>
        <v>1.2268758637929363E-2</v>
      </c>
      <c r="AS225">
        <f>AS$2*EXP(- AS$1 * ($B225*_c+'Input spectra'!$Q224))</f>
        <v>1.2092260615271674E-2</v>
      </c>
      <c r="AT225">
        <f>AT$2*EXP(- AT$1 * ($B225*_c+'Input spectra'!$Q224))</f>
        <v>1.191698979848234E-2</v>
      </c>
      <c r="AU225">
        <f>AU$2*EXP(- AU$1 * ($B225*_c+'Input spectra'!$Q224))</f>
        <v>1.1742939147012963E-2</v>
      </c>
      <c r="AV225">
        <f>AV$2*EXP(- AV$1 * ($B225*_c+'Input spectra'!$Q224))</f>
        <v>1.1570101657194902E-2</v>
      </c>
      <c r="AW225">
        <f>AW$2*EXP(- AW$1 * ($B225*_c+'Input spectra'!$Q224))</f>
        <v>1.0289360770121473E-2</v>
      </c>
      <c r="AX225">
        <f>AX$2*EXP(- AX$1 * ($B225*_c+'Input spectra'!$Q224))</f>
        <v>8.7956877169623991E-3</v>
      </c>
      <c r="AY225">
        <f>AY$2*EXP(- AY$1 * ($B225*_c+'Input spectra'!$Q224))</f>
        <v>7.9211140003065481E-3</v>
      </c>
      <c r="AZ225">
        <f>AZ$2*EXP(- AZ$1 * ($B225*_c+'Input spectra'!$Q224))</f>
        <v>7.2589618341754305E-3</v>
      </c>
      <c r="BA225">
        <f>BA$2*EXP(- BA$1 * ($B225*_c+'Input spectra'!$Q224))</f>
        <v>6.7180587222019248E-3</v>
      </c>
      <c r="BB225">
        <f>BB$2*EXP(- BB$1 * ($B225*_c+'Input spectra'!$Q224))</f>
        <v>6.258907851536823E-3</v>
      </c>
      <c r="BC225">
        <f>BC$2*EXP(- BC$1 * ($B225*_c+'Input spectra'!$Q224))</f>
        <v>5.859879359995779E-3</v>
      </c>
      <c r="BD225">
        <f>BD$2*EXP(- BD$1 * ($B225*_c+'Input spectra'!$Q224))</f>
        <v>5.5074961992327689E-3</v>
      </c>
      <c r="BE225">
        <f>BE$2*EXP(- BE$1 * ($B225*_c+'Input spectra'!$Q224))</f>
        <v>5.1926376267688902E-3</v>
      </c>
      <c r="BF225">
        <f>BF$2*EXP(- BF$1 * ($B225*_c+'Input spectra'!$Q224))</f>
        <v>4.908765419998312E-3</v>
      </c>
      <c r="BG225">
        <f>BG$2*EXP(- BG$1 * ($B225*_c+'Input spectra'!$Q224))</f>
        <v>4.650990003082619E-3</v>
      </c>
      <c r="BH225">
        <f>BH$2*EXP(- BH$1 * ($B225*_c+'Input spectra'!$Q224))</f>
        <v>4.4155344260703149E-3</v>
      </c>
      <c r="BI225">
        <f>BI$2*EXP(- BI$1 * ($B225*_c+'Input spectra'!$Q224))</f>
        <v>4.1994058193011849E-3</v>
      </c>
      <c r="BJ225">
        <f>BJ$2*EXP(- BJ$1 * ($B225*_c+'Input spectra'!$Q224))</f>
        <v>4.0001833230678303E-3</v>
      </c>
      <c r="BK225">
        <f>BK$2*EXP(- BK$1 * ($B225*_c+'Input spectra'!$Q224))</f>
        <v>3.81587534812927E-3</v>
      </c>
      <c r="BL225">
        <f>BL$2*EXP(- BL$1 * ($B225*_c+'Input spectra'!$Q224))</f>
        <v>3.6448201214044702E-3</v>
      </c>
      <c r="BM225">
        <f>BM$2*EXP(- BM$1 * ($B225*_c+'Input spectra'!$Q224))</f>
        <v>3.4856143495775264E-3</v>
      </c>
      <c r="BN225">
        <f>BN$2*EXP(- BN$1 * ($B225*_c+'Input spectra'!$Q224))</f>
        <v>3.3370607709639162E-3</v>
      </c>
      <c r="BO225">
        <f>BO$2*EXP(- BO$1 * ($B225*_c+'Input spectra'!$Q224))</f>
        <v>3.1981287654157943E-3</v>
      </c>
      <c r="BP225">
        <f>BP$2*EXP(- BP$1 * ($B225*_c+'Input spectra'!$Q224))</f>
        <v>3.0679242191386635E-3</v>
      </c>
      <c r="BQ225">
        <f>BQ$2*EXP(- BQ$1 * ($B225*_c+'Input spectra'!$Q224))</f>
        <v>2.9456660932654787E-3</v>
      </c>
      <c r="BR225">
        <f>BR$2*EXP(- BR$1 * ($B225*_c+'Input spectra'!$Q224))</f>
        <v>2.8306679423392321E-3</v>
      </c>
      <c r="BS225">
        <f>BS$2*EXP(- BS$1 * ($B225*_c+'Input spectra'!$Q224))</f>
        <v>2.7223231504968186E-3</v>
      </c>
      <c r="BT225">
        <f>BT$2*EXP(- BT$1 * ($B225*_c+'Input spectra'!$Q224))</f>
        <v>2.6200930027078856E-3</v>
      </c>
      <c r="BU225">
        <f>BU$2*EXP(- BU$1 * ($B225*_c+'Input spectra'!$Q224))</f>
        <v>2.5234969477383414E-3</v>
      </c>
      <c r="BV225">
        <f>BV$2*EXP(- BV$1 * ($B225*_c+'Input spectra'!$Q224))</f>
        <v>2.4321045765337383E-3</v>
      </c>
      <c r="BW225">
        <f>BW$2*EXP(- BW$1 * ($B225*_c+'Input spectra'!$Q224))</f>
        <v>2.3455289583374935E-3</v>
      </c>
      <c r="BX225">
        <f>BX$2*EXP(- BX$1 * ($B225*_c+'Input spectra'!$Q224))</f>
        <v>2.2634210624444548E-3</v>
      </c>
      <c r="BY225">
        <f>BY$2*EXP(- BY$1 * ($B225*_c+'Input spectra'!$Q224))</f>
        <v>2.185465056139568E-3</v>
      </c>
      <c r="BZ225">
        <f>BZ$2*EXP(- BZ$1 * ($B225*_c+'Input spectra'!$Q224))</f>
        <v>2.1113743158415687E-3</v>
      </c>
      <c r="CA225">
        <f>CA$2*EXP(- CA$1 * ($B225*_c+'Input spectra'!$Q224))</f>
        <v>2.0408880233626289E-3</v>
      </c>
      <c r="CB225">
        <f>CB$2*EXP(- CB$1 * ($B225*_c+'Input spectra'!$Q224))</f>
        <v>1.9737682456874997E-3</v>
      </c>
      <c r="CC225">
        <f>CC$2*EXP(- CC$1 * ($B225*_c+'Input spectra'!$Q224))</f>
        <v>1.9097974170010836E-3</v>
      </c>
      <c r="CD225">
        <f>CD$2*EXP(- CD$1 * ($B225*_c+'Input spectra'!$Q224))</f>
        <v>1.8487761574381076E-3</v>
      </c>
      <c r="CE225">
        <f>CE$2*EXP(- CE$1 * ($B225*_c+'Input spectra'!$Q224))</f>
        <v>1.7905213753344519E-3</v>
      </c>
      <c r="CF225">
        <f>CF$2*EXP(- CF$1 * ($B225*_c+'Input spectra'!$Q224))</f>
        <v>1.7348646094584115E-3</v>
      </c>
      <c r="CG225">
        <f>CG$2*EXP(- CG$1 * ($B225*_c+'Input spectra'!$Q224))</f>
        <v>1.6816505754038541E-3</v>
      </c>
      <c r="CH225">
        <f>CH$2*EXP(- CH$1 * ($B225*_c+'Input spectra'!$Q224))</f>
        <v>1.6307358864909261E-3</v>
      </c>
      <c r="CI225">
        <f>CI$2*EXP(- CI$1 * ($B225*_c+'Input spectra'!$Q224))</f>
        <v>1.581987924485437E-3</v>
      </c>
      <c r="CJ225">
        <f>CJ$2*EXP(- CJ$1 * ($B225*_c+'Input spectra'!$Q224))</f>
        <v>1.535283839473864E-3</v>
      </c>
      <c r="CK225">
        <f>CK$2*EXP(- CK$1 * ($B225*_c+'Input spectra'!$Q224))</f>
        <v>1.4905096615147513E-3</v>
      </c>
      <c r="CL225">
        <f>CL$2*EXP(- CL$1 * ($B225*_c+'Input spectra'!$Q224))</f>
        <v>1.4475595093810935E-3</v>
      </c>
      <c r="CM225">
        <f>CM$2*EXP(- CM$1 * ($B225*_c+'Input spectra'!$Q224))</f>
        <v>1.4063348839300209E-3</v>
      </c>
      <c r="CN225">
        <f>CN$2*EXP(- CN$1 * ($B225*_c+'Input spectra'!$Q224))</f>
        <v>1.3667440354777811E-3</v>
      </c>
      <c r="CO225">
        <f>CO$2*EXP(- CO$1 * ($B225*_c+'Input spectra'!$Q224))</f>
        <v>1.3287013960919679E-3</v>
      </c>
      <c r="CP225">
        <f>CP$2*EXP(- CP$1 * ($B225*_c+'Input spectra'!$Q224))</f>
        <v>1.2921270689965076E-3</v>
      </c>
      <c r="CQ225">
        <f>CQ$2*EXP(- CQ$1 * ($B225*_c+'Input spectra'!$Q224))</f>
        <v>8.3223827542416428E-4</v>
      </c>
      <c r="CR225">
        <f>CR$2*EXP(- CR$1 * ($B225*_c+'Input spectra'!$Q224))</f>
        <v>5.4075919742060735E-4</v>
      </c>
      <c r="CS225">
        <f>CS$2*EXP(- CS$1 * ($B225*_c+'Input spectra'!$Q224))</f>
        <v>3.7464028643726456E-4</v>
      </c>
      <c r="CT225">
        <f>CT$2*EXP(- CT$1 * ($B225*_c+'Input spectra'!$Q224))</f>
        <v>2.6072188033163853E-4</v>
      </c>
      <c r="CU225">
        <f>CU$2*EXP(- CU$1 * ($B225*_c+'Input spectra'!$Q224))</f>
        <v>1.7809097398183369E-4</v>
      </c>
      <c r="CV225">
        <f>CV$2*EXP(- CV$1 * ($B225*_c+'Input spectra'!$Q224))</f>
        <v>1.1711307701970526E-4</v>
      </c>
      <c r="CW225">
        <f>CW$2*EXP(- CW$1 * ($B225*_c+'Input spectra'!$Q224))</f>
        <v>7.2353034426512913E-5</v>
      </c>
      <c r="CX225">
        <f>CX$2*EXP(- CX$1 * ($B225*_c+'Input spectra'!$Q224))</f>
        <v>4.0362125789205702E-5</v>
      </c>
      <c r="CY225">
        <f>CY$2*EXP(- CY$1 * ($B225*_c+'Input spectra'!$Q224))</f>
        <v>1.8775138939861094E-5</v>
      </c>
      <c r="CZ225">
        <f>CZ$2*EXP(- CZ$1 * ($B225*_c+'Input spectra'!$Q224))</f>
        <v>5.8774856665776633E-6</v>
      </c>
      <c r="DA225">
        <f>DA$2*EXP(- DA$1 * ($B225*_c+'Input spectra'!$Q224))</f>
        <v>3.7348843478661205E-7</v>
      </c>
      <c r="DB225">
        <f>DB$2*EXP(- DB$1 * ($B225*_c+'Input spectra'!$Q224))</f>
        <v>0</v>
      </c>
      <c r="DC225">
        <f>DC$2*EXP(- DC$1 * ($B225*_c+'Input spectra'!$Q224))</f>
        <v>0</v>
      </c>
      <c r="DD225">
        <f>DD$2*EXP(- DD$1 * ($B225*_c+'Input spectra'!$Q224))</f>
        <v>0</v>
      </c>
      <c r="DE225">
        <f>DE$2*EXP(- DE$1 * ($B225*_c+'Input spectra'!$Q224))</f>
        <v>0</v>
      </c>
      <c r="DF225">
        <f>DF$2*EXP(- DF$1 * ($B225*_c+'Input spectra'!$Q224))</f>
        <v>0</v>
      </c>
      <c r="DG225">
        <f>DG$2*EXP(- DG$1 * ($B225*_c+'Input spectra'!$Q224))</f>
        <v>0</v>
      </c>
      <c r="DH225">
        <f>DH$2*EXP(- DH$1 * ($B225*_c+'Input spectra'!$Q224))</f>
        <v>0</v>
      </c>
      <c r="DI225">
        <f>DI$2*EXP(- DI$1 * ($B225*_c+'Input spectra'!$Q224))</f>
        <v>0</v>
      </c>
      <c r="DJ225">
        <f>DJ$2*EXP(- DJ$1 * ($B225*_c+'Input spectra'!$Q224))</f>
        <v>0</v>
      </c>
      <c r="DK225">
        <f>DK$2*EXP(- DK$1 * ($B225*_c+'Input spectra'!$Q224))</f>
        <v>0</v>
      </c>
      <c r="DL225">
        <f>DL$2*EXP(- DL$1 * ($B225*_c+'Input spectra'!$Q224))</f>
        <v>0</v>
      </c>
      <c r="DM225">
        <f>DM$2*EXP(- DM$1 * ($B225*_c+'Input spectra'!$Q224))</f>
        <v>0</v>
      </c>
      <c r="DN225">
        <f>DN$2*EXP(- DN$1 * ($B225*_c+'Input spectra'!$Q224))</f>
        <v>0</v>
      </c>
      <c r="DO225">
        <f>DO$2*EXP(- DO$1 * ($B225*_c+'Input spectra'!$Q224))</f>
        <v>0</v>
      </c>
      <c r="DP225">
        <f>DP$2*EXP(- DP$1 * ($B225*_c+'Input spectra'!$Q224))</f>
        <v>0</v>
      </c>
      <c r="DQ225">
        <f>DQ$2*EXP(- DQ$1 * ($B225*_c+'Input spectra'!$Q224))</f>
        <v>0</v>
      </c>
      <c r="DR225">
        <f>DR$2*EXP(- DR$1 * ($B225*_c+'Input spectra'!$Q224))</f>
        <v>0</v>
      </c>
      <c r="DS225">
        <f>DS$2*EXP(- DS$1 * ($B225*_c+'Input spectra'!$Q224))</f>
        <v>0</v>
      </c>
      <c r="DT225">
        <f>DT$2*EXP(- DT$1 * ($B225*_c+'Input spectra'!$Q224))</f>
        <v>0</v>
      </c>
      <c r="DU225">
        <f>DU$2*EXP(- DU$1 * ($B225*_c+'Input spectra'!$Q224))</f>
        <v>0</v>
      </c>
      <c r="DV225">
        <f>DV$2*EXP(- DV$1 * ($B225*_c+'Input spectra'!$Q224))</f>
        <v>0</v>
      </c>
      <c r="DW225">
        <f>DW$2*EXP(- DW$1 * ($B225*_c+'Input spectra'!$Q224))</f>
        <v>0</v>
      </c>
      <c r="DX225">
        <f>DX$2*EXP(- DX$1 * ($B225*_c+'Input spectra'!$Q224))</f>
        <v>0</v>
      </c>
      <c r="DY225">
        <f>DY$2*EXP(- DY$1 * ($B225*_c+'Input spectra'!$Q224))</f>
        <v>0</v>
      </c>
      <c r="DZ225">
        <f>DZ$2*EXP(- DZ$1 * ($B225*_c+'Input spectra'!$Q224))</f>
        <v>0</v>
      </c>
      <c r="EA225">
        <f>EA$2*EXP(- EA$1 * ($B225*_c+'Input spectra'!$Q224))</f>
        <v>0</v>
      </c>
      <c r="EB225">
        <f>EB$2*EXP(- EB$1 * ($B225*_c+'Input spectra'!$Q224))</f>
        <v>0</v>
      </c>
      <c r="EC225">
        <f>EC$2*EXP(- EC$1 * ($B225*_c+'Input spectra'!$Q224))</f>
        <v>0</v>
      </c>
      <c r="ED225">
        <f>ED$2*EXP(- ED$1 * ($B225*_c+'Input spectra'!$Q224))</f>
        <v>0</v>
      </c>
      <c r="EE225">
        <f>EE$2*EXP(- EE$1 * ($B225*_c+'Input spectra'!$Q224))</f>
        <v>0</v>
      </c>
      <c r="EF225">
        <f>EF$2*EXP(- EF$1 * ($B225*_c+'Input spectra'!$Q224))</f>
        <v>0</v>
      </c>
      <c r="EG225">
        <f>EG$2*EXP(- EG$1 * ($B225*_c+'Input spectra'!$Q224))</f>
        <v>0</v>
      </c>
      <c r="EH225">
        <f>EH$2*EXP(- EH$1 * ($B225*_c+'Input spectra'!$Q224))</f>
        <v>0</v>
      </c>
      <c r="EI225">
        <f>EI$2*EXP(- EI$1 * ($B225*_c+'Input spectra'!$Q224))</f>
        <v>0</v>
      </c>
      <c r="EJ225">
        <f>EJ$2*EXP(- EJ$1 * ($B225*_c+'Input spectra'!$Q224))</f>
        <v>0</v>
      </c>
      <c r="EK225">
        <f>EK$2*EXP(- EK$1 * ($B225*_c+'Input spectra'!$Q224))</f>
        <v>0</v>
      </c>
      <c r="EL225">
        <f>EL$2*EXP(- EL$1 * ($B225*_c+'Input spectra'!$Q224))</f>
        <v>0</v>
      </c>
      <c r="EM225">
        <f>EM$2*EXP(- EM$1 * ($B225*_c+'Input spectra'!$Q224))</f>
        <v>0</v>
      </c>
      <c r="EN225">
        <f>EN$2*EXP(- EN$1 * ($B225*_c+'Input spectra'!$Q224))</f>
        <v>0</v>
      </c>
      <c r="EO225">
        <f>EO$2*EXP(- EO$1 * ($B225*_c+'Input spectra'!$Q224))</f>
        <v>0</v>
      </c>
      <c r="EP225">
        <f>EP$2*EXP(- EP$1 * ($B225*_c+'Input spectra'!$Q224))</f>
        <v>0</v>
      </c>
      <c r="EQ225">
        <f>EQ$2*EXP(- EQ$1 * ($B225*_c+'Input spectra'!$Q224))</f>
        <v>0</v>
      </c>
      <c r="ER225">
        <f>ER$2*EXP(- ER$1 * ($B225*_c+'Input spectra'!$Q224))</f>
        <v>0</v>
      </c>
      <c r="ES225">
        <f>ES$2*EXP(- ES$1 * ($B225*_c+'Input spectra'!$Q224))</f>
        <v>0</v>
      </c>
      <c r="ET225">
        <f>ET$2*EXP(- ET$1 * ($B225*_c+'Input spectra'!$Q224))</f>
        <v>0</v>
      </c>
      <c r="EU225">
        <f>EU$2*EXP(- EU$1 * ($B225*_c+'Input spectra'!$Q224))</f>
        <v>0</v>
      </c>
      <c r="EV225">
        <f>EV$2*EXP(- EV$1 * ($B225*_c+'Input spectra'!$Q224))</f>
        <v>0</v>
      </c>
      <c r="EW225">
        <f>EW$2*EXP(- EW$1 * ($B225*_c+'Input spectra'!$Q224))</f>
        <v>0</v>
      </c>
      <c r="EY225">
        <f t="shared" si="3"/>
        <v>0.89073059462325055</v>
      </c>
      <c r="FB225">
        <f>(1-EXP(-(B225*_c+'Input spectra'!$Q224)*_t))/2</f>
        <v>1.0031782100164754E-2</v>
      </c>
      <c r="FC225">
        <f>LN(1-FB225)/(-(B225*_c+'Input spectra'!$Q224))</f>
        <v>0.24873329850200934</v>
      </c>
    </row>
    <row r="226" spans="1:159" x14ac:dyDescent="0.25">
      <c r="A226">
        <v>1395</v>
      </c>
      <c r="B226">
        <f>'Input spectra'!B225</f>
        <v>0</v>
      </c>
      <c r="C226">
        <f>C$2*EXP(- C$1 * ($B226*_c+'Input spectra'!$Q225))</f>
        <v>2.0653927966864227E-2</v>
      </c>
      <c r="D226">
        <f>D$2*EXP(- D$1 * ($B226*_c+'Input spectra'!$Q225))</f>
        <v>2.0420678724438056E-2</v>
      </c>
      <c r="E226">
        <f>E$2*EXP(- E$1 * ($B226*_c+'Input spectra'!$Q225))</f>
        <v>2.0188977054489712E-2</v>
      </c>
      <c r="F226">
        <f>F$2*EXP(- F$1 * ($B226*_c+'Input spectra'!$Q225))</f>
        <v>1.9958814259538455E-2</v>
      </c>
      <c r="G226">
        <f>G$2*EXP(- G$1 * ($B226*_c+'Input spectra'!$Q225))</f>
        <v>1.9730181687120714E-2</v>
      </c>
      <c r="H226">
        <f>H$2*EXP(- H$1 * ($B226*_c+'Input spectra'!$Q225))</f>
        <v>1.9503070729568323E-2</v>
      </c>
      <c r="I226">
        <f>I$2*EXP(- I$1 * ($B226*_c+'Input spectra'!$Q225))</f>
        <v>1.9277472823787771E-2</v>
      </c>
      <c r="J226">
        <f>J$2*EXP(- J$1 * ($B226*_c+'Input spectra'!$Q225))</f>
        <v>1.9053379451040534E-2</v>
      </c>
      <c r="K226">
        <f>K$2*EXP(- K$1 * ($B226*_c+'Input spectra'!$Q225))</f>
        <v>1.8830782136724449E-2</v>
      </c>
      <c r="L226">
        <f>L$2*EXP(- L$1 * ($B226*_c+'Input spectra'!$Q225))</f>
        <v>1.8609672450156135E-2</v>
      </c>
      <c r="M226">
        <f>M$2*EXP(- M$1 * ($B226*_c+'Input spectra'!$Q225))</f>
        <v>1.8390042004354453E-2</v>
      </c>
      <c r="N226">
        <f>N$2*EXP(- N$1 * ($B226*_c+'Input spectra'!$Q225))</f>
        <v>1.8171882455824968E-2</v>
      </c>
      <c r="O226">
        <f>O$2*EXP(- O$1 * ($B226*_c+'Input spectra'!$Q225))</f>
        <v>1.7955185504345487E-2</v>
      </c>
      <c r="P226">
        <f>P$2*EXP(- P$1 * ($B226*_c+'Input spectra'!$Q225))</f>
        <v>1.7739942892752596E-2</v>
      </c>
      <c r="Q226">
        <f>Q$2*EXP(- Q$1 * ($B226*_c+'Input spectra'!$Q225))</f>
        <v>1.7526146406729188E-2</v>
      </c>
      <c r="R226">
        <f>R$2*EXP(- R$1 * ($B226*_c+'Input spectra'!$Q225))</f>
        <v>1.7313787874593079E-2</v>
      </c>
      <c r="S226">
        <f>S$2*EXP(- S$1 * ($B226*_c+'Input spectra'!$Q225))</f>
        <v>1.7102859167086554E-2</v>
      </c>
      <c r="T226">
        <f>T$2*EXP(- T$1 * ($B226*_c+'Input spectra'!$Q225))</f>
        <v>1.6893352197166953E-2</v>
      </c>
      <c r="U226">
        <f>U$2*EXP(- U$1 * ($B226*_c+'Input spectra'!$Q225))</f>
        <v>1.668525891979827E-2</v>
      </c>
      <c r="V226">
        <f>V$2*EXP(- V$1 * ($B226*_c+'Input spectra'!$Q225))</f>
        <v>1.6478571331743724E-2</v>
      </c>
      <c r="W226">
        <f>W$2*EXP(- W$1 * ($B226*_c+'Input spectra'!$Q225))</f>
        <v>1.6273281471359317E-2</v>
      </c>
      <c r="X226">
        <f>X$2*EXP(- X$1 * ($B226*_c+'Input spectra'!$Q225))</f>
        <v>1.6069381418388408E-2</v>
      </c>
      <c r="Y226">
        <f>Y$2*EXP(- Y$1 * ($B226*_c+'Input spectra'!$Q225))</f>
        <v>1.5866863293757229E-2</v>
      </c>
      <c r="Z226">
        <f>Z$2*EXP(- Z$1 * ($B226*_c+'Input spectra'!$Q225))</f>
        <v>1.5665719259371415E-2</v>
      </c>
      <c r="AA226">
        <f>AA$2*EXP(- AA$1 * ($B226*_c+'Input spectra'!$Q225))</f>
        <v>1.5465941517913466E-2</v>
      </c>
      <c r="AB226">
        <f>AB$2*EXP(- AB$1 * ($B226*_c+'Input spectra'!$Q225))</f>
        <v>1.5267522312641234E-2</v>
      </c>
      <c r="AC226">
        <f>AC$2*EXP(- AC$1 * ($B226*_c+'Input spectra'!$Q225))</f>
        <v>1.5070453927187292E-2</v>
      </c>
      <c r="AD226">
        <f>AD$2*EXP(- AD$1 * ($B226*_c+'Input spectra'!$Q225))</f>
        <v>1.4874728685359344E-2</v>
      </c>
      <c r="AE226">
        <f>AE$2*EXP(- AE$1 * ($B226*_c+'Input spectra'!$Q225))</f>
        <v>1.4680338950941542E-2</v>
      </c>
      <c r="AF226">
        <f>AF$2*EXP(- AF$1 * ($B226*_c+'Input spectra'!$Q225))</f>
        <v>1.4487277127496744E-2</v>
      </c>
      <c r="AG226">
        <f>AG$2*EXP(- AG$1 * ($B226*_c+'Input spectra'!$Q225))</f>
        <v>1.4295535658169765E-2</v>
      </c>
      <c r="AH226">
        <f>AH$2*EXP(- AH$1 * ($B226*_c+'Input spectra'!$Q225))</f>
        <v>1.4105107025491521E-2</v>
      </c>
      <c r="AI226">
        <f>AI$2*EXP(- AI$1 * ($B226*_c+'Input spectra'!$Q225))</f>
        <v>1.3915983751184137E-2</v>
      </c>
      <c r="AJ226">
        <f>AJ$2*EXP(- AJ$1 * ($B226*_c+'Input spectra'!$Q225))</f>
        <v>1.3728158395966963E-2</v>
      </c>
      <c r="AK226">
        <f>AK$2*EXP(- AK$1 * ($B226*_c+'Input spectra'!$Q225))</f>
        <v>1.3541623559363551E-2</v>
      </c>
      <c r="AL226">
        <f>AL$2*EXP(- AL$1 * ($B226*_c+'Input spectra'!$Q225))</f>
        <v>1.3356371879509532E-2</v>
      </c>
      <c r="AM226">
        <f>AM$2*EXP(- AM$1 * ($B226*_c+'Input spectra'!$Q225))</f>
        <v>1.3172396032961399E-2</v>
      </c>
      <c r="AN226">
        <f>AN$2*EXP(- AN$1 * ($B226*_c+'Input spectra'!$Q225))</f>
        <v>1.2989688734506248E-2</v>
      </c>
      <c r="AO226">
        <f>AO$2*EXP(- AO$1 * ($B226*_c+'Input spectra'!$Q225))</f>
        <v>1.2808242736972394E-2</v>
      </c>
      <c r="AP226">
        <f>AP$2*EXP(- AP$1 * ($B226*_c+'Input spectra'!$Q225))</f>
        <v>1.2628050831040889E-2</v>
      </c>
      <c r="AQ226">
        <f>AQ$2*EXP(- AQ$1 * ($B226*_c+'Input spectra'!$Q225))</f>
        <v>1.2449105845057979E-2</v>
      </c>
      <c r="AR226">
        <f>AR$2*EXP(- AR$1 * ($B226*_c+'Input spectra'!$Q225))</f>
        <v>1.2271400644848426E-2</v>
      </c>
      <c r="AS226">
        <f>AS$2*EXP(- AS$1 * ($B226*_c+'Input spectra'!$Q225))</f>
        <v>1.2094928133529715E-2</v>
      </c>
      <c r="AT226">
        <f>AT$2*EXP(- AT$1 * ($B226*_c+'Input spectra'!$Q225))</f>
        <v>1.1919681251327205E-2</v>
      </c>
      <c r="AU226">
        <f>AU$2*EXP(- AU$1 * ($B226*_c+'Input spectra'!$Q225))</f>
        <v>1.1745652975390099E-2</v>
      </c>
      <c r="AV226">
        <f>AV$2*EXP(- AV$1 * ($B226*_c+'Input spectra'!$Q225))</f>
        <v>1.1572836319608338E-2</v>
      </c>
      <c r="AW226">
        <f>AW$2*EXP(- AW$1 * ($B226*_c+'Input spectra'!$Q225))</f>
        <v>1.029184677169971E-2</v>
      </c>
      <c r="AX226">
        <f>AX$2*EXP(- AX$1 * ($B226*_c+'Input spectra'!$Q225))</f>
        <v>8.79785903766667E-3</v>
      </c>
      <c r="AY226">
        <f>AY$2*EXP(- AY$1 * ($B226*_c+'Input spectra'!$Q225))</f>
        <v>7.9231110319911251E-3</v>
      </c>
      <c r="AZ226">
        <f>AZ$2*EXP(- AZ$1 * ($B226*_c+'Input spectra'!$Q225))</f>
        <v>7.2608300592116167E-3</v>
      </c>
      <c r="BA226">
        <f>BA$2*EXP(- BA$1 * ($B226*_c+'Input spectra'!$Q225))</f>
        <v>6.7198230266750664E-3</v>
      </c>
      <c r="BB226">
        <f>BB$2*EXP(- BB$1 * ($B226*_c+'Input spectra'!$Q225))</f>
        <v>6.2605844521063207E-3</v>
      </c>
      <c r="BC226">
        <f>BC$2*EXP(- BC$1 * ($B226*_c+'Input spectra'!$Q225))</f>
        <v>5.8614798539384991E-3</v>
      </c>
      <c r="BD226">
        <f>BD$2*EXP(- BD$1 * ($B226*_c+'Input spectra'!$Q225))</f>
        <v>5.5090293795396752E-3</v>
      </c>
      <c r="BE226">
        <f>BE$2*EXP(- BE$1 * ($B226*_c+'Input spectra'!$Q225))</f>
        <v>5.1941104345597467E-3</v>
      </c>
      <c r="BF226">
        <f>BF$2*EXP(- BF$1 * ($B226*_c+'Input spectra'!$Q225))</f>
        <v>4.9101834989323479E-3</v>
      </c>
      <c r="BG226">
        <f>BG$2*EXP(- BG$1 * ($B226*_c+'Input spectra'!$Q225))</f>
        <v>4.6523580469102141E-3</v>
      </c>
      <c r="BH226">
        <f>BH$2*EXP(- BH$1 * ($B226*_c+'Input spectra'!$Q225))</f>
        <v>4.4168564090057583E-3</v>
      </c>
      <c r="BI226">
        <f>BI$2*EXP(- BI$1 * ($B226*_c+'Input spectra'!$Q225))</f>
        <v>4.2006851555285675E-3</v>
      </c>
      <c r="BJ226">
        <f>BJ$2*EXP(- BJ$1 * ($B226*_c+'Input spectra'!$Q225))</f>
        <v>4.0014229811204619E-3</v>
      </c>
      <c r="BK226">
        <f>BK$2*EXP(- BK$1 * ($B226*_c+'Input spectra'!$Q225))</f>
        <v>3.8170779353083094E-3</v>
      </c>
      <c r="BL226">
        <f>BL$2*EXP(- BL$1 * ($B226*_c+'Input spectra'!$Q225))</f>
        <v>3.6459879476066783E-3</v>
      </c>
      <c r="BM226">
        <f>BM$2*EXP(- BM$1 * ($B226*_c+'Input spectra'!$Q225))</f>
        <v>3.4867494765543515E-3</v>
      </c>
      <c r="BN226">
        <f>BN$2*EXP(- BN$1 * ($B226*_c+'Input spectra'!$Q225))</f>
        <v>3.3381650510138647E-3</v>
      </c>
      <c r="BO226">
        <f>BO$2*EXP(- BO$1 * ($B226*_c+'Input spectra'!$Q225))</f>
        <v>3.1992038722466671E-3</v>
      </c>
      <c r="BP226">
        <f>BP$2*EXP(- BP$1 * ($B226*_c+'Input spectra'!$Q225))</f>
        <v>3.0689716728179444E-3</v>
      </c>
      <c r="BQ226">
        <f>BQ$2*EXP(- BQ$1 * ($B226*_c+'Input spectra'!$Q225))</f>
        <v>2.9466872806330697E-3</v>
      </c>
      <c r="BR226">
        <f>BR$2*EXP(- BR$1 * ($B226*_c+'Input spectra'!$Q225))</f>
        <v>2.8316641338860132E-3</v>
      </c>
      <c r="BS226">
        <f>BS$2*EXP(- BS$1 * ($B226*_c+'Input spectra'!$Q225))</f>
        <v>2.7232955144544007E-3</v>
      </c>
      <c r="BT226">
        <f>BT$2*EXP(- BT$1 * ($B226*_c+'Input spectra'!$Q225))</f>
        <v>2.6210426169117496E-3</v>
      </c>
      <c r="BU226">
        <f>BU$2*EXP(- BU$1 * ($B226*_c+'Input spectra'!$Q225))</f>
        <v>2.5244248096942378E-3</v>
      </c>
      <c r="BV226">
        <f>BV$2*EXP(- BV$1 * ($B226*_c+'Input spectra'!$Q225))</f>
        <v>2.4330116120202094E-3</v>
      </c>
      <c r="BW226">
        <f>BW$2*EXP(- BW$1 * ($B226*_c+'Input spectra'!$Q225))</f>
        <v>2.3464160288051714E-3</v>
      </c>
      <c r="BX226">
        <f>BX$2*EXP(- BX$1 * ($B226*_c+'Input spectra'!$Q225))</f>
        <v>2.2642889714183712E-3</v>
      </c>
      <c r="BY226">
        <f>BY$2*EXP(- BY$1 * ($B226*_c+'Input spectra'!$Q225))</f>
        <v>2.1863145547892445E-3</v>
      </c>
      <c r="BZ226">
        <f>BZ$2*EXP(- BZ$1 * ($B226*_c+'Input spectra'!$Q225))</f>
        <v>2.112206107851641E-3</v>
      </c>
      <c r="CA226">
        <f>CA$2*EXP(- CA$1 * ($B226*_c+'Input spectra'!$Q225))</f>
        <v>2.0417027692118733E-3</v>
      </c>
      <c r="CB226">
        <f>CB$2*EXP(- CB$1 * ($B226*_c+'Input spectra'!$Q225))</f>
        <v>1.9745665664245367E-3</v>
      </c>
      <c r="CC226">
        <f>CC$2*EXP(- CC$1 * ($B226*_c+'Input spectra'!$Q225))</f>
        <v>1.9105798975895298E-3</v>
      </c>
      <c r="CD226">
        <f>CD$2*EXP(- CD$1 * ($B226*_c+'Input spectra'!$Q225))</f>
        <v>1.8495433497315355E-3</v>
      </c>
      <c r="CE226">
        <f>CE$2*EXP(- CE$1 * ($B226*_c+'Input spectra'!$Q225))</f>
        <v>1.7912738007315448E-3</v>
      </c>
      <c r="CF226">
        <f>CF$2*EXP(- CF$1 * ($B226*_c+'Input spectra'!$Q225))</f>
        <v>1.7356027612805993E-3</v>
      </c>
      <c r="CG226">
        <f>CG$2*EXP(- CG$1 * ($B226*_c+'Input spectra'!$Q225))</f>
        <v>1.6823749210311222E-3</v>
      </c>
      <c r="CH226">
        <f>CH$2*EXP(- CH$1 * ($B226*_c+'Input spectra'!$Q225))</f>
        <v>1.6314468692860582E-3</v>
      </c>
      <c r="CI226">
        <f>CI$2*EXP(- CI$1 * ($B226*_c+'Input spectra'!$Q225))</f>
        <v>1.5826859655324855E-3</v>
      </c>
      <c r="CJ226">
        <f>CJ$2*EXP(- CJ$1 * ($B226*_c+'Input spectra'!$Q225))</f>
        <v>1.535969339152917E-3</v>
      </c>
      <c r="CK226">
        <f>CK$2*EXP(- CK$1 * ($B226*_c+'Input spectra'!$Q225))</f>
        <v>1.4911830009319692E-3</v>
      </c>
      <c r="CL226">
        <f>CL$2*EXP(- CL$1 * ($B226*_c+'Input spectra'!$Q225))</f>
        <v>1.4482210516703852E-3</v>
      </c>
      <c r="CM226">
        <f>CM$2*EXP(- CM$1 * ($B226*_c+'Input spectra'!$Q225))</f>
        <v>1.4069849754405396E-3</v>
      </c>
      <c r="CN226">
        <f>CN$2*EXP(- CN$1 * ($B226*_c+'Input spectra'!$Q225))</f>
        <v>1.3673830068595613E-3</v>
      </c>
      <c r="CO226">
        <f>CO$2*EXP(- CO$1 * ($B226*_c+'Input spectra'!$Q225))</f>
        <v>1.3293295632904594E-3</v>
      </c>
      <c r="CP226">
        <f>CP$2*EXP(- CP$1 * ($B226*_c+'Input spectra'!$Q225))</f>
        <v>1.2927447341654079E-3</v>
      </c>
      <c r="CQ226">
        <f>CQ$2*EXP(- CQ$1 * ($B226*_c+'Input spectra'!$Q225))</f>
        <v>8.3264047642581866E-4</v>
      </c>
      <c r="CR226">
        <f>CR$2*EXP(- CR$1 * ($B226*_c+'Input spectra'!$Q225))</f>
        <v>5.4102337480675374E-4</v>
      </c>
      <c r="CS226">
        <f>CS$2*EXP(- CS$1 * ($B226*_c+'Input spectra'!$Q225))</f>
        <v>3.7482527813852986E-4</v>
      </c>
      <c r="CT226">
        <f>CT$2*EXP(- CT$1 * ($B226*_c+'Input spectra'!$Q225))</f>
        <v>2.6085199077038065E-4</v>
      </c>
      <c r="CU226">
        <f>CU$2*EXP(- CU$1 * ($B226*_c+'Input spectra'!$Q225))</f>
        <v>1.781807841147352E-4</v>
      </c>
      <c r="CV226">
        <f>CV$2*EXP(- CV$1 * ($B226*_c+'Input spectra'!$Q225))</f>
        <v>1.1717275174980735E-4</v>
      </c>
      <c r="CW226">
        <f>CW$2*EXP(- CW$1 * ($B226*_c+'Input spectra'!$Q225))</f>
        <v>7.2390281941486708E-5</v>
      </c>
      <c r="CX226">
        <f>CX$2*EXP(- CX$1 * ($B226*_c+'Input spectra'!$Q225))</f>
        <v>4.0383116388811941E-5</v>
      </c>
      <c r="CY226">
        <f>CY$2*EXP(- CY$1 * ($B226*_c+'Input spectra'!$Q225))</f>
        <v>1.8785001732866242E-5</v>
      </c>
      <c r="CZ226">
        <f>CZ$2*EXP(- CZ$1 * ($B226*_c+'Input spectra'!$Q225))</f>
        <v>5.8806040596135912E-6</v>
      </c>
      <c r="DA226">
        <f>DA$2*EXP(- DA$1 * ($B226*_c+'Input spectra'!$Q225))</f>
        <v>3.7368855749413463E-7</v>
      </c>
      <c r="DB226">
        <f>DB$2*EXP(- DB$1 * ($B226*_c+'Input spectra'!$Q225))</f>
        <v>0</v>
      </c>
      <c r="DC226">
        <f>DC$2*EXP(- DC$1 * ($B226*_c+'Input spectra'!$Q225))</f>
        <v>0</v>
      </c>
      <c r="DD226">
        <f>DD$2*EXP(- DD$1 * ($B226*_c+'Input spectra'!$Q225))</f>
        <v>0</v>
      </c>
      <c r="DE226">
        <f>DE$2*EXP(- DE$1 * ($B226*_c+'Input spectra'!$Q225))</f>
        <v>0</v>
      </c>
      <c r="DF226">
        <f>DF$2*EXP(- DF$1 * ($B226*_c+'Input spectra'!$Q225))</f>
        <v>0</v>
      </c>
      <c r="DG226">
        <f>DG$2*EXP(- DG$1 * ($B226*_c+'Input spectra'!$Q225))</f>
        <v>0</v>
      </c>
      <c r="DH226">
        <f>DH$2*EXP(- DH$1 * ($B226*_c+'Input spectra'!$Q225))</f>
        <v>0</v>
      </c>
      <c r="DI226">
        <f>DI$2*EXP(- DI$1 * ($B226*_c+'Input spectra'!$Q225))</f>
        <v>0</v>
      </c>
      <c r="DJ226">
        <f>DJ$2*EXP(- DJ$1 * ($B226*_c+'Input spectra'!$Q225))</f>
        <v>0</v>
      </c>
      <c r="DK226">
        <f>DK$2*EXP(- DK$1 * ($B226*_c+'Input spectra'!$Q225))</f>
        <v>0</v>
      </c>
      <c r="DL226">
        <f>DL$2*EXP(- DL$1 * ($B226*_c+'Input spectra'!$Q225))</f>
        <v>0</v>
      </c>
      <c r="DM226">
        <f>DM$2*EXP(- DM$1 * ($B226*_c+'Input spectra'!$Q225))</f>
        <v>0</v>
      </c>
      <c r="DN226">
        <f>DN$2*EXP(- DN$1 * ($B226*_c+'Input spectra'!$Q225))</f>
        <v>0</v>
      </c>
      <c r="DO226">
        <f>DO$2*EXP(- DO$1 * ($B226*_c+'Input spectra'!$Q225))</f>
        <v>0</v>
      </c>
      <c r="DP226">
        <f>DP$2*EXP(- DP$1 * ($B226*_c+'Input spectra'!$Q225))</f>
        <v>0</v>
      </c>
      <c r="DQ226">
        <f>DQ$2*EXP(- DQ$1 * ($B226*_c+'Input spectra'!$Q225))</f>
        <v>0</v>
      </c>
      <c r="DR226">
        <f>DR$2*EXP(- DR$1 * ($B226*_c+'Input spectra'!$Q225))</f>
        <v>0</v>
      </c>
      <c r="DS226">
        <f>DS$2*EXP(- DS$1 * ($B226*_c+'Input spectra'!$Q225))</f>
        <v>0</v>
      </c>
      <c r="DT226">
        <f>DT$2*EXP(- DT$1 * ($B226*_c+'Input spectra'!$Q225))</f>
        <v>0</v>
      </c>
      <c r="DU226">
        <f>DU$2*EXP(- DU$1 * ($B226*_c+'Input spectra'!$Q225))</f>
        <v>0</v>
      </c>
      <c r="DV226">
        <f>DV$2*EXP(- DV$1 * ($B226*_c+'Input spectra'!$Q225))</f>
        <v>0</v>
      </c>
      <c r="DW226">
        <f>DW$2*EXP(- DW$1 * ($B226*_c+'Input spectra'!$Q225))</f>
        <v>0</v>
      </c>
      <c r="DX226">
        <f>DX$2*EXP(- DX$1 * ($B226*_c+'Input spectra'!$Q225))</f>
        <v>0</v>
      </c>
      <c r="DY226">
        <f>DY$2*EXP(- DY$1 * ($B226*_c+'Input spectra'!$Q225))</f>
        <v>0</v>
      </c>
      <c r="DZ226">
        <f>DZ$2*EXP(- DZ$1 * ($B226*_c+'Input spectra'!$Q225))</f>
        <v>0</v>
      </c>
      <c r="EA226">
        <f>EA$2*EXP(- EA$1 * ($B226*_c+'Input spectra'!$Q225))</f>
        <v>0</v>
      </c>
      <c r="EB226">
        <f>EB$2*EXP(- EB$1 * ($B226*_c+'Input spectra'!$Q225))</f>
        <v>0</v>
      </c>
      <c r="EC226">
        <f>EC$2*EXP(- EC$1 * ($B226*_c+'Input spectra'!$Q225))</f>
        <v>0</v>
      </c>
      <c r="ED226">
        <f>ED$2*EXP(- ED$1 * ($B226*_c+'Input spectra'!$Q225))</f>
        <v>0</v>
      </c>
      <c r="EE226">
        <f>EE$2*EXP(- EE$1 * ($B226*_c+'Input spectra'!$Q225))</f>
        <v>0</v>
      </c>
      <c r="EF226">
        <f>EF$2*EXP(- EF$1 * ($B226*_c+'Input spectra'!$Q225))</f>
        <v>0</v>
      </c>
      <c r="EG226">
        <f>EG$2*EXP(- EG$1 * ($B226*_c+'Input spectra'!$Q225))</f>
        <v>0</v>
      </c>
      <c r="EH226">
        <f>EH$2*EXP(- EH$1 * ($B226*_c+'Input spectra'!$Q225))</f>
        <v>0</v>
      </c>
      <c r="EI226">
        <f>EI$2*EXP(- EI$1 * ($B226*_c+'Input spectra'!$Q225))</f>
        <v>0</v>
      </c>
      <c r="EJ226">
        <f>EJ$2*EXP(- EJ$1 * ($B226*_c+'Input spectra'!$Q225))</f>
        <v>0</v>
      </c>
      <c r="EK226">
        <f>EK$2*EXP(- EK$1 * ($B226*_c+'Input spectra'!$Q225))</f>
        <v>0</v>
      </c>
      <c r="EL226">
        <f>EL$2*EXP(- EL$1 * ($B226*_c+'Input spectra'!$Q225))</f>
        <v>0</v>
      </c>
      <c r="EM226">
        <f>EM$2*EXP(- EM$1 * ($B226*_c+'Input spectra'!$Q225))</f>
        <v>0</v>
      </c>
      <c r="EN226">
        <f>EN$2*EXP(- EN$1 * ($B226*_c+'Input spectra'!$Q225))</f>
        <v>0</v>
      </c>
      <c r="EO226">
        <f>EO$2*EXP(- EO$1 * ($B226*_c+'Input spectra'!$Q225))</f>
        <v>0</v>
      </c>
      <c r="EP226">
        <f>EP$2*EXP(- EP$1 * ($B226*_c+'Input spectra'!$Q225))</f>
        <v>0</v>
      </c>
      <c r="EQ226">
        <f>EQ$2*EXP(- EQ$1 * ($B226*_c+'Input spectra'!$Q225))</f>
        <v>0</v>
      </c>
      <c r="ER226">
        <f>ER$2*EXP(- ER$1 * ($B226*_c+'Input spectra'!$Q225))</f>
        <v>0</v>
      </c>
      <c r="ES226">
        <f>ES$2*EXP(- ES$1 * ($B226*_c+'Input spectra'!$Q225))</f>
        <v>0</v>
      </c>
      <c r="ET226">
        <f>ET$2*EXP(- ET$1 * ($B226*_c+'Input spectra'!$Q225))</f>
        <v>0</v>
      </c>
      <c r="EU226">
        <f>EU$2*EXP(- EU$1 * ($B226*_c+'Input spectra'!$Q225))</f>
        <v>0</v>
      </c>
      <c r="EV226">
        <f>EV$2*EXP(- EV$1 * ($B226*_c+'Input spectra'!$Q225))</f>
        <v>0</v>
      </c>
      <c r="EW226">
        <f>EW$2*EXP(- EW$1 * ($B226*_c+'Input spectra'!$Q225))</f>
        <v>0</v>
      </c>
      <c r="EY226">
        <f t="shared" si="3"/>
        <v>0.89086004542338293</v>
      </c>
      <c r="FB226">
        <f>(1-EXP(-(B226*_c+'Input spectra'!$Q225)*_t))/2</f>
        <v>1.0018916017705382E-2</v>
      </c>
      <c r="FC226">
        <f>LN(1-FB226)/(-(B226*_c+'Input spectra'!$Q225))</f>
        <v>0.24873493958469978</v>
      </c>
    </row>
    <row r="227" spans="1:159" x14ac:dyDescent="0.25">
      <c r="A227">
        <v>1400</v>
      </c>
      <c r="B227">
        <f>'Input spectra'!B226</f>
        <v>0</v>
      </c>
      <c r="C227">
        <f>C$2*EXP(- C$1 * ($B227*_c+'Input spectra'!$Q226))</f>
        <v>2.0653927966864227E-2</v>
      </c>
      <c r="D227">
        <f>D$2*EXP(- D$1 * ($B227*_c+'Input spectra'!$Q226))</f>
        <v>2.0420785968690697E-2</v>
      </c>
      <c r="E227">
        <f>E$2*EXP(- E$1 * ($B227*_c+'Input spectra'!$Q226))</f>
        <v>2.0189189109874391E-2</v>
      </c>
      <c r="F227">
        <f>F$2*EXP(- F$1 * ($B227*_c+'Input spectra'!$Q226))</f>
        <v>1.9959128717160889E-2</v>
      </c>
      <c r="G227">
        <f>G$2*EXP(- G$1 * ($B227*_c+'Input spectra'!$Q226))</f>
        <v>1.9730596162131415E-2</v>
      </c>
      <c r="H227">
        <f>H$2*EXP(- H$1 * ($B227*_c+'Input spectra'!$Q226))</f>
        <v>1.950358286098226E-2</v>
      </c>
      <c r="I227">
        <f>I$2*EXP(- I$1 * ($B227*_c+'Input spectra'!$Q226))</f>
        <v>1.9278080274305213E-2</v>
      </c>
      <c r="J227">
        <f>J$2*EXP(- J$1 * ($B227*_c+'Input spectra'!$Q226))</f>
        <v>1.905407990686904E-2</v>
      </c>
      <c r="K227">
        <f>K$2*EXP(- K$1 * ($B227*_c+'Input spectra'!$Q226))</f>
        <v>1.8831573307402004E-2</v>
      </c>
      <c r="L227">
        <f>L$2*EXP(- L$1 * ($B227*_c+'Input spectra'!$Q226))</f>
        <v>1.8610552068375457E-2</v>
      </c>
      <c r="M227">
        <f>M$2*EXP(- M$1 * ($B227*_c+'Input spectra'!$Q226))</f>
        <v>1.8391007825788411E-2</v>
      </c>
      <c r="N227">
        <f>N$2*EXP(- N$1 * ($B227*_c+'Input spectra'!$Q226))</f>
        <v>1.8172932258953143E-2</v>
      </c>
      <c r="O227">
        <f>O$2*EXP(- O$1 * ($B227*_c+'Input spectra'!$Q226))</f>
        <v>1.7956317090281879E-2</v>
      </c>
      <c r="P227">
        <f>P$2*EXP(- P$1 * ($B227*_c+'Input spectra'!$Q226))</f>
        <v>1.7741154085074415E-2</v>
      </c>
      <c r="Q227">
        <f>Q$2*EXP(- Q$1 * ($B227*_c+'Input spectra'!$Q226))</f>
        <v>1.7527435051306797E-2</v>
      </c>
      <c r="R227">
        <f>R$2*EXP(- R$1 * ($B227*_c+'Input spectra'!$Q226))</f>
        <v>1.7315151839420992E-2</v>
      </c>
      <c r="S227">
        <f>S$2*EXP(- S$1 * ($B227*_c+'Input spectra'!$Q226))</f>
        <v>1.7104296342115594E-2</v>
      </c>
      <c r="T227">
        <f>T$2*EXP(- T$1 * ($B227*_c+'Input spectra'!$Q226))</f>
        <v>1.6894860494137461E-2</v>
      </c>
      <c r="U227">
        <f>U$2*EXP(- U$1 * ($B227*_c+'Input spectra'!$Q226))</f>
        <v>1.6686836272074408E-2</v>
      </c>
      <c r="V227">
        <f>V$2*EXP(- V$1 * ($B227*_c+'Input spectra'!$Q226))</f>
        <v>1.6480215694148873E-2</v>
      </c>
      <c r="W227">
        <f>W$2*EXP(- W$1 * ($B227*_c+'Input spectra'!$Q226))</f>
        <v>1.6274990820012537E-2</v>
      </c>
      <c r="X227">
        <f>X$2*EXP(- X$1 * ($B227*_c+'Input spectra'!$Q226))</f>
        <v>1.6071153750541956E-2</v>
      </c>
      <c r="Y227">
        <f>Y$2*EXP(- Y$1 * ($B227*_c+'Input spectra'!$Q226))</f>
        <v>1.5868696627635171E-2</v>
      </c>
      <c r="Z227">
        <f>Z$2*EXP(- Z$1 * ($B227*_c+'Input spectra'!$Q226))</f>
        <v>1.5667611634009253E-2</v>
      </c>
      <c r="AA227">
        <f>AA$2*EXP(- AA$1 * ($B227*_c+'Input spectra'!$Q226))</f>
        <v>1.5467890992998843E-2</v>
      </c>
      <c r="AB227">
        <f>AB$2*EXP(- AB$1 * ($B227*_c+'Input spectra'!$Q226))</f>
        <v>1.5269526968355655E-2</v>
      </c>
      <c r="AC227">
        <f>AC$2*EXP(- AC$1 * ($B227*_c+'Input spectra'!$Q226))</f>
        <v>1.5072511864048914E-2</v>
      </c>
      <c r="AD227">
        <f>AD$2*EXP(- AD$1 * ($B227*_c+'Input spectra'!$Q226))</f>
        <v>1.4876838024066771E-2</v>
      </c>
      <c r="AE227">
        <f>AE$2*EXP(- AE$1 * ($B227*_c+'Input spectra'!$Q226))</f>
        <v>1.4682497832218646E-2</v>
      </c>
      <c r="AF227">
        <f>AF$2*EXP(- AF$1 * ($B227*_c+'Input spectra'!$Q226))</f>
        <v>1.4489483711938514E-2</v>
      </c>
      <c r="AG227">
        <f>AG$2*EXP(- AG$1 * ($B227*_c+'Input spectra'!$Q226))</f>
        <v>1.4297788126089164E-2</v>
      </c>
      <c r="AH227">
        <f>AH$2*EXP(- AH$1 * ($B227*_c+'Input spectra'!$Q226))</f>
        <v>1.4107403576767341E-2</v>
      </c>
      <c r="AI227">
        <f>AI$2*EXP(- AI$1 * ($B227*_c+'Input spectra'!$Q226))</f>
        <v>1.391832260510986E-2</v>
      </c>
      <c r="AJ227">
        <f>AJ$2*EXP(- AJ$1 * ($B227*_c+'Input spectra'!$Q226))</f>
        <v>1.373053779110062E-2</v>
      </c>
      <c r="AK227">
        <f>AK$2*EXP(- AK$1 * ($B227*_c+'Input spectra'!$Q226))</f>
        <v>1.3544041753378557E-2</v>
      </c>
      <c r="AL227">
        <f>AL$2*EXP(- AL$1 * ($B227*_c+'Input spectra'!$Q226))</f>
        <v>1.335882714904651E-2</v>
      </c>
      <c r="AM227">
        <f>AM$2*EXP(- AM$1 * ($B227*_c+'Input spectra'!$Q226))</f>
        <v>1.3174886673480985E-2</v>
      </c>
      <c r="AN227">
        <f>AN$2*EXP(- AN$1 * ($B227*_c+'Input spectra'!$Q226))</f>
        <v>1.2992213060142853E-2</v>
      </c>
      <c r="AO227">
        <f>AO$2*EXP(- AO$1 * ($B227*_c+'Input spectra'!$Q226))</f>
        <v>1.2810799080388943E-2</v>
      </c>
      <c r="AP227">
        <f>AP$2*EXP(- AP$1 * ($B227*_c+'Input spectra'!$Q226))</f>
        <v>1.263063754328451E-2</v>
      </c>
      <c r="AQ227">
        <f>AQ$2*EXP(- AQ$1 * ($B227*_c+'Input spectra'!$Q226))</f>
        <v>1.2451721295416645E-2</v>
      </c>
      <c r="AR227">
        <f>AR$2*EXP(- AR$1 * ($B227*_c+'Input spectra'!$Q226))</f>
        <v>1.2274043220708551E-2</v>
      </c>
      <c r="AS227">
        <f>AS$2*EXP(- AS$1 * ($B227*_c+'Input spectra'!$Q226))</f>
        <v>1.2097596240234687E-2</v>
      </c>
      <c r="AT227">
        <f>AT$2*EXP(- AT$1 * ($B227*_c+'Input spectra'!$Q226))</f>
        <v>1.1922373312036855E-2</v>
      </c>
      <c r="AU227">
        <f>AU$2*EXP(- AU$1 * ($B227*_c+'Input spectra'!$Q226))</f>
        <v>1.1748367430941094E-2</v>
      </c>
      <c r="AV227">
        <f>AV$2*EXP(- AV$1 * ($B227*_c+'Input spectra'!$Q226))</f>
        <v>1.1575571628375513E-2</v>
      </c>
      <c r="AW227">
        <f>AW$2*EXP(- AW$1 * ($B227*_c+'Input spectra'!$Q226))</f>
        <v>1.0294333373918161E-2</v>
      </c>
      <c r="AX227">
        <f>AX$2*EXP(- AX$1 * ($B227*_c+'Input spectra'!$Q226))</f>
        <v>8.8000308943874221E-3</v>
      </c>
      <c r="AY227">
        <f>AY$2*EXP(- AY$1 * ($B227*_c+'Input spectra'!$Q226))</f>
        <v>7.9251085671573542E-3</v>
      </c>
      <c r="AZ227">
        <f>AZ$2*EXP(- AZ$1 * ($B227*_c+'Input spectra'!$Q226))</f>
        <v>7.2626987650692854E-3</v>
      </c>
      <c r="BA227">
        <f>BA$2*EXP(- BA$1 * ($B227*_c+'Input spectra'!$Q226))</f>
        <v>6.7215877944919221E-3</v>
      </c>
      <c r="BB227">
        <f>BB$2*EXP(- BB$1 * ($B227*_c+'Input spectra'!$Q226))</f>
        <v>6.2622615017940246E-3</v>
      </c>
      <c r="BC227">
        <f>BC$2*EXP(- BC$1 * ($B227*_c+'Input spectra'!$Q226))</f>
        <v>5.8630807850200565E-3</v>
      </c>
      <c r="BD227">
        <f>BD$2*EXP(- BD$1 * ($B227*_c+'Input spectra'!$Q226))</f>
        <v>5.5105629866542922E-3</v>
      </c>
      <c r="BE227">
        <f>BE$2*EXP(- BE$1 * ($B227*_c+'Input spectra'!$Q226))</f>
        <v>5.1955836600887434E-3</v>
      </c>
      <c r="BF227">
        <f>BF$2*EXP(- BF$1 * ($B227*_c+'Input spectra'!$Q226))</f>
        <v>4.9116019875310732E-3</v>
      </c>
      <c r="BG227">
        <f>BG$2*EXP(- BG$1 * ($B227*_c+'Input spectra'!$Q226))</f>
        <v>4.6537264931346984E-3</v>
      </c>
      <c r="BH227">
        <f>BH$2*EXP(- BH$1 * ($B227*_c+'Input spectra'!$Q226))</f>
        <v>4.4181787877344879E-3</v>
      </c>
      <c r="BI227">
        <f>BI$2*EXP(- BI$1 * ($B227*_c+'Input spectra'!$Q226))</f>
        <v>4.2019648815018453E-3</v>
      </c>
      <c r="BJ227">
        <f>BJ$2*EXP(- BJ$1 * ($B227*_c+'Input spectra'!$Q226))</f>
        <v>4.0026630233435077E-3</v>
      </c>
      <c r="BK227">
        <f>BK$2*EXP(- BK$1 * ($B227*_c+'Input spectra'!$Q226))</f>
        <v>3.81828090148713E-3</v>
      </c>
      <c r="BL227">
        <f>BL$2*EXP(- BL$1 * ($B227*_c+'Input spectra'!$Q226))</f>
        <v>3.6471561479886785E-3</v>
      </c>
      <c r="BM227">
        <f>BM$2*EXP(- BM$1 * ($B227*_c+'Input spectra'!$Q226))</f>
        <v>3.4878849731972161E-3</v>
      </c>
      <c r="BN227">
        <f>BN$2*EXP(- BN$1 * ($B227*_c+'Input spectra'!$Q226))</f>
        <v>3.3392696964855157E-3</v>
      </c>
      <c r="BO227">
        <f>BO$2*EXP(- BO$1 * ($B227*_c+'Input spectra'!$Q226))</f>
        <v>3.200279340493474E-3</v>
      </c>
      <c r="BP227">
        <f>BP$2*EXP(- BP$1 * ($B227*_c+'Input spectra'!$Q226))</f>
        <v>3.0700194841198811E-3</v>
      </c>
      <c r="BQ227">
        <f>BQ$2*EXP(- BQ$1 * ($B227*_c+'Input spectra'!$Q226))</f>
        <v>2.9477088220202967E-3</v>
      </c>
      <c r="BR227">
        <f>BR$2*EXP(- BR$1 * ($B227*_c+'Input spectra'!$Q226))</f>
        <v>2.8326606760205766E-3</v>
      </c>
      <c r="BS227">
        <f>BS$2*EXP(- BS$1 * ($B227*_c+'Input spectra'!$Q226))</f>
        <v>2.7242682257225758E-3</v>
      </c>
      <c r="BT227">
        <f>BT$2*EXP(- BT$1 * ($B227*_c+'Input spectra'!$Q226))</f>
        <v>2.6219925752893262E-3</v>
      </c>
      <c r="BU227">
        <f>BU$2*EXP(- BU$1 * ($B227*_c+'Input spectra'!$Q226))</f>
        <v>2.5253530128147264E-3</v>
      </c>
      <c r="BV227">
        <f>BV$2*EXP(- BV$1 * ($B227*_c+'Input spectra'!$Q226))</f>
        <v>2.4339189857788845E-3</v>
      </c>
      <c r="BW227">
        <f>BW$2*EXP(- BW$1 * ($B227*_c+'Input spectra'!$Q226))</f>
        <v>2.3473034347596539E-3</v>
      </c>
      <c r="BX227">
        <f>BX$2*EXP(- BX$1 * ($B227*_c+'Input spectra'!$Q226))</f>
        <v>2.2651572131920485E-3</v>
      </c>
      <c r="BY227">
        <f>BY$2*EXP(- BY$1 * ($B227*_c+'Input spectra'!$Q226))</f>
        <v>2.1871643836423042E-3</v>
      </c>
      <c r="BZ227">
        <f>BZ$2*EXP(- BZ$1 * ($B227*_c+'Input spectra'!$Q226))</f>
        <v>2.1130382275525174E-3</v>
      </c>
      <c r="CA227">
        <f>CA$2*EXP(- CA$1 * ($B227*_c+'Input spectra'!$Q226))</f>
        <v>2.0425178403169816E-3</v>
      </c>
      <c r="CB227">
        <f>CB$2*EXP(- CB$1 * ($B227*_c+'Input spectra'!$Q226))</f>
        <v>1.975365210054598E-3</v>
      </c>
      <c r="CC227">
        <f>CC$2*EXP(- CC$1 * ($B227*_c+'Input spectra'!$Q226))</f>
        <v>1.9113626987752629E-3</v>
      </c>
      <c r="CD227">
        <f>CD$2*EXP(- CD$1 * ($B227*_c+'Input spectra'!$Q226))</f>
        <v>1.8503108603890948E-3</v>
      </c>
      <c r="CE227">
        <f>CE$2*EXP(- CE$1 * ($B227*_c+'Input spectra'!$Q226))</f>
        <v>1.7920265423180925E-3</v>
      </c>
      <c r="CF227">
        <f>CF$2*EXP(- CF$1 * ($B227*_c+'Input spectra'!$Q226))</f>
        <v>1.7363412271723172E-3</v>
      </c>
      <c r="CG227">
        <f>CG$2*EXP(- CG$1 * ($B227*_c+'Input spectra'!$Q226))</f>
        <v>1.6830995786593463E-3</v>
      </c>
      <c r="CH227">
        <f>CH$2*EXP(- CH$1 * ($B227*_c+'Input spectra'!$Q226))</f>
        <v>1.6321581620618187E-3</v>
      </c>
      <c r="CI227">
        <f>CI$2*EXP(- CI$1 * ($B227*_c+'Input spectra'!$Q226))</f>
        <v>1.5833843145852372E-3</v>
      </c>
      <c r="CJ227">
        <f>CJ$2*EXP(- CJ$1 * ($B227*_c+'Input spectra'!$Q226))</f>
        <v>1.5366551449055425E-3</v>
      </c>
      <c r="CK227">
        <f>CK$2*EXP(- CK$1 * ($B227*_c+'Input spectra'!$Q226))</f>
        <v>1.4918566445310264E-3</v>
      </c>
      <c r="CL227">
        <f>CL$2*EXP(- CL$1 * ($B227*_c+'Input spectra'!$Q226))</f>
        <v>1.4488828962879734E-3</v>
      </c>
      <c r="CM227">
        <f>CM$2*EXP(- CM$1 * ($B227*_c+'Input spectra'!$Q226))</f>
        <v>1.4076353674619653E-3</v>
      </c>
      <c r="CN227">
        <f>CN$2*EXP(- CN$1 * ($B227*_c+'Input spectra'!$Q226))</f>
        <v>1.3680222769691325E-3</v>
      </c>
      <c r="CO227">
        <f>CO$2*EXP(- CO$1 * ($B227*_c+'Input spectra'!$Q226))</f>
        <v>1.3299580274661574E-3</v>
      </c>
      <c r="CP227">
        <f>CP$2*EXP(- CP$1 * ($B227*_c+'Input spectra'!$Q226))</f>
        <v>1.293362694591849E-3</v>
      </c>
      <c r="CQ227">
        <f>CQ$2*EXP(- CQ$1 * ($B227*_c+'Input spectra'!$Q226))</f>
        <v>8.3304287180166882E-4</v>
      </c>
      <c r="CR227">
        <f>CR$2*EXP(- CR$1 * ($B227*_c+'Input spectra'!$Q226))</f>
        <v>5.4128768125162293E-4</v>
      </c>
      <c r="CS227">
        <f>CS$2*EXP(- CS$1 * ($B227*_c+'Input spectra'!$Q226))</f>
        <v>3.7501036118589641E-4</v>
      </c>
      <c r="CT227">
        <f>CT$2*EXP(- CT$1 * ($B227*_c+'Input spectra'!$Q226))</f>
        <v>2.6098216613933215E-4</v>
      </c>
      <c r="CU227">
        <f>CU$2*EXP(- CU$1 * ($B227*_c+'Input spectra'!$Q226))</f>
        <v>1.7827063953830918E-4</v>
      </c>
      <c r="CV227">
        <f>CV$2*EXP(- CV$1 * ($B227*_c+'Input spectra'!$Q226))</f>
        <v>1.1723245688704674E-4</v>
      </c>
      <c r="CW227">
        <f>CW$2*EXP(- CW$1 * ($B227*_c+'Input spectra'!$Q226))</f>
        <v>7.242754863157019E-5</v>
      </c>
      <c r="CX227">
        <f>CX$2*EXP(- CX$1 * ($B227*_c+'Input spectra'!$Q226))</f>
        <v>4.0404117904723096E-5</v>
      </c>
      <c r="CY227">
        <f>CY$2*EXP(- CY$1 * ($B227*_c+'Input spectra'!$Q226))</f>
        <v>1.8794869706908189E-5</v>
      </c>
      <c r="CZ227">
        <f>CZ$2*EXP(- CZ$1 * ($B227*_c+'Input spectra'!$Q226))</f>
        <v>5.8837241071622953E-6</v>
      </c>
      <c r="DA227">
        <f>DA$2*EXP(- DA$1 * ($B227*_c+'Input spectra'!$Q226))</f>
        <v>3.7388878743147839E-7</v>
      </c>
      <c r="DB227">
        <f>DB$2*EXP(- DB$1 * ($B227*_c+'Input spectra'!$Q226))</f>
        <v>0</v>
      </c>
      <c r="DC227">
        <f>DC$2*EXP(- DC$1 * ($B227*_c+'Input spectra'!$Q226))</f>
        <v>0</v>
      </c>
      <c r="DD227">
        <f>DD$2*EXP(- DD$1 * ($B227*_c+'Input spectra'!$Q226))</f>
        <v>0</v>
      </c>
      <c r="DE227">
        <f>DE$2*EXP(- DE$1 * ($B227*_c+'Input spectra'!$Q226))</f>
        <v>0</v>
      </c>
      <c r="DF227">
        <f>DF$2*EXP(- DF$1 * ($B227*_c+'Input spectra'!$Q226))</f>
        <v>0</v>
      </c>
      <c r="DG227">
        <f>DG$2*EXP(- DG$1 * ($B227*_c+'Input spectra'!$Q226))</f>
        <v>0</v>
      </c>
      <c r="DH227">
        <f>DH$2*EXP(- DH$1 * ($B227*_c+'Input spectra'!$Q226))</f>
        <v>0</v>
      </c>
      <c r="DI227">
        <f>DI$2*EXP(- DI$1 * ($B227*_c+'Input spectra'!$Q226))</f>
        <v>0</v>
      </c>
      <c r="DJ227">
        <f>DJ$2*EXP(- DJ$1 * ($B227*_c+'Input spectra'!$Q226))</f>
        <v>0</v>
      </c>
      <c r="DK227">
        <f>DK$2*EXP(- DK$1 * ($B227*_c+'Input spectra'!$Q226))</f>
        <v>0</v>
      </c>
      <c r="DL227">
        <f>DL$2*EXP(- DL$1 * ($B227*_c+'Input spectra'!$Q226))</f>
        <v>0</v>
      </c>
      <c r="DM227">
        <f>DM$2*EXP(- DM$1 * ($B227*_c+'Input spectra'!$Q226))</f>
        <v>0</v>
      </c>
      <c r="DN227">
        <f>DN$2*EXP(- DN$1 * ($B227*_c+'Input spectra'!$Q226))</f>
        <v>0</v>
      </c>
      <c r="DO227">
        <f>DO$2*EXP(- DO$1 * ($B227*_c+'Input spectra'!$Q226))</f>
        <v>0</v>
      </c>
      <c r="DP227">
        <f>DP$2*EXP(- DP$1 * ($B227*_c+'Input spectra'!$Q226))</f>
        <v>0</v>
      </c>
      <c r="DQ227">
        <f>DQ$2*EXP(- DQ$1 * ($B227*_c+'Input spectra'!$Q226))</f>
        <v>0</v>
      </c>
      <c r="DR227">
        <f>DR$2*EXP(- DR$1 * ($B227*_c+'Input spectra'!$Q226))</f>
        <v>0</v>
      </c>
      <c r="DS227">
        <f>DS$2*EXP(- DS$1 * ($B227*_c+'Input spectra'!$Q226))</f>
        <v>0</v>
      </c>
      <c r="DT227">
        <f>DT$2*EXP(- DT$1 * ($B227*_c+'Input spectra'!$Q226))</f>
        <v>0</v>
      </c>
      <c r="DU227">
        <f>DU$2*EXP(- DU$1 * ($B227*_c+'Input spectra'!$Q226))</f>
        <v>0</v>
      </c>
      <c r="DV227">
        <f>DV$2*EXP(- DV$1 * ($B227*_c+'Input spectra'!$Q226))</f>
        <v>0</v>
      </c>
      <c r="DW227">
        <f>DW$2*EXP(- DW$1 * ($B227*_c+'Input spectra'!$Q226))</f>
        <v>0</v>
      </c>
      <c r="DX227">
        <f>DX$2*EXP(- DX$1 * ($B227*_c+'Input spectra'!$Q226))</f>
        <v>0</v>
      </c>
      <c r="DY227">
        <f>DY$2*EXP(- DY$1 * ($B227*_c+'Input spectra'!$Q226))</f>
        <v>0</v>
      </c>
      <c r="DZ227">
        <f>DZ$2*EXP(- DZ$1 * ($B227*_c+'Input spectra'!$Q226))</f>
        <v>0</v>
      </c>
      <c r="EA227">
        <f>EA$2*EXP(- EA$1 * ($B227*_c+'Input spectra'!$Q226))</f>
        <v>0</v>
      </c>
      <c r="EB227">
        <f>EB$2*EXP(- EB$1 * ($B227*_c+'Input spectra'!$Q226))</f>
        <v>0</v>
      </c>
      <c r="EC227">
        <f>EC$2*EXP(- EC$1 * ($B227*_c+'Input spectra'!$Q226))</f>
        <v>0</v>
      </c>
      <c r="ED227">
        <f>ED$2*EXP(- ED$1 * ($B227*_c+'Input spectra'!$Q226))</f>
        <v>0</v>
      </c>
      <c r="EE227">
        <f>EE$2*EXP(- EE$1 * ($B227*_c+'Input spectra'!$Q226))</f>
        <v>0</v>
      </c>
      <c r="EF227">
        <f>EF$2*EXP(- EF$1 * ($B227*_c+'Input spectra'!$Q226))</f>
        <v>0</v>
      </c>
      <c r="EG227">
        <f>EG$2*EXP(- EG$1 * ($B227*_c+'Input spectra'!$Q226))</f>
        <v>0</v>
      </c>
      <c r="EH227">
        <f>EH$2*EXP(- EH$1 * ($B227*_c+'Input spectra'!$Q226))</f>
        <v>0</v>
      </c>
      <c r="EI227">
        <f>EI$2*EXP(- EI$1 * ($B227*_c+'Input spectra'!$Q226))</f>
        <v>0</v>
      </c>
      <c r="EJ227">
        <f>EJ$2*EXP(- EJ$1 * ($B227*_c+'Input spectra'!$Q226))</f>
        <v>0</v>
      </c>
      <c r="EK227">
        <f>EK$2*EXP(- EK$1 * ($B227*_c+'Input spectra'!$Q226))</f>
        <v>0</v>
      </c>
      <c r="EL227">
        <f>EL$2*EXP(- EL$1 * ($B227*_c+'Input spectra'!$Q226))</f>
        <v>0</v>
      </c>
      <c r="EM227">
        <f>EM$2*EXP(- EM$1 * ($B227*_c+'Input spectra'!$Q226))</f>
        <v>0</v>
      </c>
      <c r="EN227">
        <f>EN$2*EXP(- EN$1 * ($B227*_c+'Input spectra'!$Q226))</f>
        <v>0</v>
      </c>
      <c r="EO227">
        <f>EO$2*EXP(- EO$1 * ($B227*_c+'Input spectra'!$Q226))</f>
        <v>0</v>
      </c>
      <c r="EP227">
        <f>EP$2*EXP(- EP$1 * ($B227*_c+'Input spectra'!$Q226))</f>
        <v>0</v>
      </c>
      <c r="EQ227">
        <f>EQ$2*EXP(- EQ$1 * ($B227*_c+'Input spectra'!$Q226))</f>
        <v>0</v>
      </c>
      <c r="ER227">
        <f>ER$2*EXP(- ER$1 * ($B227*_c+'Input spectra'!$Q226))</f>
        <v>0</v>
      </c>
      <c r="ES227">
        <f>ES$2*EXP(- ES$1 * ($B227*_c+'Input spectra'!$Q226))</f>
        <v>0</v>
      </c>
      <c r="ET227">
        <f>ET$2*EXP(- ET$1 * ($B227*_c+'Input spectra'!$Q226))</f>
        <v>0</v>
      </c>
      <c r="EU227">
        <f>EU$2*EXP(- EU$1 * ($B227*_c+'Input spectra'!$Q226))</f>
        <v>0</v>
      </c>
      <c r="EV227">
        <f>EV$2*EXP(- EV$1 * ($B227*_c+'Input spectra'!$Q226))</f>
        <v>0</v>
      </c>
      <c r="EW227">
        <f>EW$2*EXP(- EW$1 * ($B227*_c+'Input spectra'!$Q226))</f>
        <v>0</v>
      </c>
      <c r="EY227">
        <f t="shared" si="3"/>
        <v>0.89098952542316634</v>
      </c>
      <c r="FB227">
        <f>(1-EXP(-(B227*_c+'Input spectra'!$Q226)*_t))/2</f>
        <v>1.0006049597395428E-2</v>
      </c>
      <c r="FC227">
        <f>LN(1-FB227)/(-(B227*_c+'Input spectra'!$Q226))</f>
        <v>0.24873658066761389</v>
      </c>
    </row>
    <row r="228" spans="1:159" x14ac:dyDescent="0.25">
      <c r="A228">
        <v>1405</v>
      </c>
      <c r="B228">
        <f>'Input spectra'!B227</f>
        <v>0</v>
      </c>
      <c r="C228">
        <f>C$2*EXP(- C$1 * ($B228*_c+'Input spectra'!$Q227))</f>
        <v>2.0653927966864227E-2</v>
      </c>
      <c r="D228">
        <f>D$2*EXP(- D$1 * ($B228*_c+'Input spectra'!$Q227))</f>
        <v>2.0420893213506559E-2</v>
      </c>
      <c r="E228">
        <f>E$2*EXP(- E$1 * ($B228*_c+'Input spectra'!$Q227))</f>
        <v>2.0189401167486402E-2</v>
      </c>
      <c r="F228">
        <f>F$2*EXP(- F$1 * ($B228*_c+'Input spectra'!$Q227))</f>
        <v>1.9959443179737708E-2</v>
      </c>
      <c r="G228">
        <f>G$2*EXP(- G$1 * ($B228*_c+'Input spectra'!$Q227))</f>
        <v>1.9731010645849055E-2</v>
      </c>
      <c r="H228">
        <f>H$2*EXP(- H$1 * ($B228*_c+'Input spectra'!$Q227))</f>
        <v>1.9504095005844262E-2</v>
      </c>
      <c r="I228">
        <f>I$2*EXP(- I$1 * ($B228*_c+'Input spectra'!$Q227))</f>
        <v>1.927868774396397E-2</v>
      </c>
      <c r="J228">
        <f>J$2*EXP(- J$1 * ($B228*_c+'Input spectra'!$Q227))</f>
        <v>1.9054780388448267E-2</v>
      </c>
      <c r="K228">
        <f>K$2*EXP(- K$1 * ($B228*_c+'Input spectra'!$Q227))</f>
        <v>1.8832364511320403E-2</v>
      </c>
      <c r="L228">
        <f>L$2*EXP(- L$1 * ($B228*_c+'Input spectra'!$Q227))</f>
        <v>1.8611431728171448E-2</v>
      </c>
      <c r="M228">
        <f>M$2*EXP(- M$1 * ($B228*_c+'Input spectra'!$Q227))</f>
        <v>1.8391973697946068E-2</v>
      </c>
      <c r="N228">
        <f>N$2*EXP(- N$1 * ($B228*_c+'Input spectra'!$Q227))</f>
        <v>1.8173982122729228E-2</v>
      </c>
      <c r="O228">
        <f>O$2*EXP(- O$1 * ($B228*_c+'Input spectra'!$Q227))</f>
        <v>1.795744874753398E-2</v>
      </c>
      <c r="P228">
        <f>P$2*EXP(- P$1 * ($B228*_c+'Input spectra'!$Q227))</f>
        <v>1.7742365360090238E-2</v>
      </c>
      <c r="Q228">
        <f>Q$2*EXP(- Q$1 * ($B228*_c+'Input spectra'!$Q227))</f>
        <v>1.752872379063454E-2</v>
      </c>
      <c r="R228">
        <f>R$2*EXP(- R$1 * ($B228*_c+'Input spectra'!$Q227))</f>
        <v>1.7316515911700841E-2</v>
      </c>
      <c r="S228">
        <f>S$2*EXP(- S$1 * ($B228*_c+'Input spectra'!$Q227))</f>
        <v>1.710573363791228E-2</v>
      </c>
      <c r="T228">
        <f>T$2*EXP(- T$1 * ($B228*_c+'Input spectra'!$Q227))</f>
        <v>1.6896368925773939E-2</v>
      </c>
      <c r="U228">
        <f>U$2*EXP(- U$1 * ($B228*_c+'Input spectra'!$Q227))</f>
        <v>1.6688413773466613E-2</v>
      </c>
      <c r="V228">
        <f>V$2*EXP(- V$1 * ($B228*_c+'Input spectra'!$Q227))</f>
        <v>1.648186022064153E-2</v>
      </c>
      <c r="W228">
        <f>W$2*EXP(- W$1 * ($B228*_c+'Input spectra'!$Q227))</f>
        <v>1.6276700348216069E-2</v>
      </c>
      <c r="X228">
        <f>X$2*EXP(- X$1 * ($B228*_c+'Input spectra'!$Q227))</f>
        <v>1.6072926278170443E-2</v>
      </c>
      <c r="Y228">
        <f>Y$2*EXP(- Y$1 * ($B228*_c+'Input spectra'!$Q227))</f>
        <v>1.5870530173345353E-2</v>
      </c>
      <c r="Z228">
        <f>Z$2*EXP(- Z$1 * ($B228*_c+'Input spectra'!$Q227))</f>
        <v>1.5669504237240603E-2</v>
      </c>
      <c r="AA228">
        <f>AA$2*EXP(- AA$1 * ($B228*_c+'Input spectra'!$Q227))</f>
        <v>1.5469840713814688E-2</v>
      </c>
      <c r="AB228">
        <f>AB$2*EXP(- AB$1 * ($B228*_c+'Input spectra'!$Q227))</f>
        <v>1.5271531887285316E-2</v>
      </c>
      <c r="AC228">
        <f>AC$2*EXP(- AC$1 * ($B228*_c+'Input spectra'!$Q227))</f>
        <v>1.5074570081930879E-2</v>
      </c>
      <c r="AD228">
        <f>AD$2*EXP(- AD$1 * ($B228*_c+'Input spectra'!$Q227))</f>
        <v>1.4878947661892915E-2</v>
      </c>
      <c r="AE228">
        <f>AE$2*EXP(- AE$1 * ($B228*_c+'Input spectra'!$Q227))</f>
        <v>1.4684657030979452E-2</v>
      </c>
      <c r="AF228">
        <f>AF$2*EXP(- AF$1 * ($B228*_c+'Input spectra'!$Q227))</f>
        <v>1.4491690632469316E-2</v>
      </c>
      <c r="AG228">
        <f>AG$2*EXP(- AG$1 * ($B228*_c+'Input spectra'!$Q227))</f>
        <v>1.4300040948917387E-2</v>
      </c>
      <c r="AH228">
        <f>AH$2*EXP(- AH$1 * ($B228*_c+'Input spectra'!$Q227))</f>
        <v>1.4109700501960762E-2</v>
      </c>
      <c r="AI228">
        <f>AI$2*EXP(- AI$1 * ($B228*_c+'Input spectra'!$Q227))</f>
        <v>1.3920661852125848E-2</v>
      </c>
      <c r="AJ228">
        <f>AJ$2*EXP(- AJ$1 * ($B228*_c+'Input spectra'!$Q227))</f>
        <v>1.3732917598636369E-2</v>
      </c>
      <c r="AK228">
        <f>AK$2*EXP(- AK$1 * ($B228*_c+'Input spectra'!$Q227))</f>
        <v>1.3546460379222308E-2</v>
      </c>
      <c r="AL228">
        <f>AL$2*EXP(- AL$1 * ($B228*_c+'Input spectra'!$Q227))</f>
        <v>1.3361282869929752E-2</v>
      </c>
      <c r="AM228">
        <f>AM$2*EXP(- AM$1 * ($B228*_c+'Input spectra'!$Q227))</f>
        <v>1.3177377784931615E-2</v>
      </c>
      <c r="AN228">
        <f>AN$2*EXP(- AN$1 * ($B228*_c+'Input spectra'!$Q227))</f>
        <v>1.2994737876339323E-2</v>
      </c>
      <c r="AO228">
        <f>AO$2*EXP(- AO$1 * ($B228*_c+'Input spectra'!$Q227))</f>
        <v>1.2813355934015348E-2</v>
      </c>
      <c r="AP228">
        <f>AP$2*EXP(- AP$1 * ($B228*_c+'Input spectra'!$Q227))</f>
        <v>1.2633224785386641E-2</v>
      </c>
      <c r="AQ228">
        <f>AQ$2*EXP(- AQ$1 * ($B228*_c+'Input spectra'!$Q227))</f>
        <v>1.2454337295258997E-2</v>
      </c>
      <c r="AR228">
        <f>AR$2*EXP(- AR$1 * ($B228*_c+'Input spectra'!$Q227))</f>
        <v>1.2276686365632254E-2</v>
      </c>
      <c r="AS228">
        <f>AS$2*EXP(- AS$1 * ($B228*_c+'Input spectra'!$Q227))</f>
        <v>1.21002649355164E-2</v>
      </c>
      <c r="AT228">
        <f>AT$2*EXP(- AT$1 * ($B228*_c+'Input spectra'!$Q227))</f>
        <v>1.1925065980748573E-2</v>
      </c>
      <c r="AU228">
        <f>AU$2*EXP(- AU$1 * ($B228*_c+'Input spectra'!$Q227))</f>
        <v>1.1751082513810891E-2</v>
      </c>
      <c r="AV228">
        <f>AV$2*EXP(- AV$1 * ($B228*_c+'Input spectra'!$Q227))</f>
        <v>1.1578307583649203E-2</v>
      </c>
      <c r="AW228">
        <f>AW$2*EXP(- AW$1 * ($B228*_c+'Input spectra'!$Q227))</f>
        <v>1.0296820576921946E-2</v>
      </c>
      <c r="AX228">
        <f>AX$2*EXP(- AX$1 * ($B228*_c+'Input spectra'!$Q227))</f>
        <v>8.8022032872569836E-3</v>
      </c>
      <c r="AY228">
        <f>AY$2*EXP(- AY$1 * ($B228*_c+'Input spectra'!$Q227))</f>
        <v>7.9271066059321688E-3</v>
      </c>
      <c r="AZ228">
        <f>AZ$2*EXP(- AZ$1 * ($B228*_c+'Input spectra'!$Q227))</f>
        <v>7.2645679518721839E-3</v>
      </c>
      <c r="BA228">
        <f>BA$2*EXP(- BA$1 * ($B228*_c+'Input spectra'!$Q227))</f>
        <v>6.7233530257741741E-3</v>
      </c>
      <c r="BB228">
        <f>BB$2*EXP(- BB$1 * ($B228*_c+'Input spectra'!$Q227))</f>
        <v>6.2639390007202421E-3</v>
      </c>
      <c r="BC228">
        <f>BC$2*EXP(- BC$1 * ($B228*_c+'Input spectra'!$Q227))</f>
        <v>5.8646821533598495E-3</v>
      </c>
      <c r="BD228">
        <f>BD$2*EXP(- BD$1 * ($B228*_c+'Input spectra'!$Q227))</f>
        <v>5.5120970206954381E-3</v>
      </c>
      <c r="BE228">
        <f>BE$2*EXP(- BE$1 * ($B228*_c+'Input spectra'!$Q227))</f>
        <v>5.1970573034743669E-3</v>
      </c>
      <c r="BF228">
        <f>BF$2*EXP(- BF$1 * ($B228*_c+'Input spectra'!$Q227))</f>
        <v>4.9130208859128359E-3</v>
      </c>
      <c r="BG228">
        <f>BG$2*EXP(- BG$1 * ($B228*_c+'Input spectra'!$Q227))</f>
        <v>4.6550953418744356E-3</v>
      </c>
      <c r="BH228">
        <f>BH$2*EXP(- BH$1 * ($B228*_c+'Input spectra'!$Q227))</f>
        <v>4.4195015623750018E-3</v>
      </c>
      <c r="BI228">
        <f>BI$2*EXP(- BI$1 * ($B228*_c+'Input spectra'!$Q227))</f>
        <v>4.2032449973397543E-3</v>
      </c>
      <c r="BJ228">
        <f>BJ$2*EXP(- BJ$1 * ($B228*_c+'Input spectra'!$Q227))</f>
        <v>4.0039034498560236E-3</v>
      </c>
      <c r="BK228">
        <f>BK$2*EXP(- BK$1 * ($B228*_c+'Input spectra'!$Q227))</f>
        <v>3.8194842467851754E-3</v>
      </c>
      <c r="BL228">
        <f>BL$2*EXP(- BL$1 * ($B228*_c+'Input spectra'!$Q227))</f>
        <v>3.6483247226703625E-3</v>
      </c>
      <c r="BM228">
        <f>BM$2*EXP(- BM$1 * ($B228*_c+'Input spectra'!$Q227))</f>
        <v>3.4890208396265066E-3</v>
      </c>
      <c r="BN228">
        <f>BN$2*EXP(- BN$1 * ($B228*_c+'Input spectra'!$Q227))</f>
        <v>3.3403747074997928E-3</v>
      </c>
      <c r="BO228">
        <f>BO$2*EXP(- BO$1 * ($B228*_c+'Input spectra'!$Q227))</f>
        <v>3.2013551702777124E-3</v>
      </c>
      <c r="BP228">
        <f>BP$2*EXP(- BP$1 * ($B228*_c+'Input spectra'!$Q227))</f>
        <v>3.0710676531665749E-3</v>
      </c>
      <c r="BQ228">
        <f>BQ$2*EXP(- BQ$1 * ($B228*_c+'Input spectra'!$Q227))</f>
        <v>2.9487307175498898E-3</v>
      </c>
      <c r="BR228">
        <f>BR$2*EXP(- BR$1 * ($B228*_c+'Input spectra'!$Q227))</f>
        <v>2.8336575688663046E-3</v>
      </c>
      <c r="BS228">
        <f>BS$2*EXP(- BS$1 * ($B228*_c+'Input spectra'!$Q227))</f>
        <v>2.7252412844253962E-3</v>
      </c>
      <c r="BT228">
        <f>BT$2*EXP(- BT$1 * ($B228*_c+'Input spectra'!$Q227))</f>
        <v>2.6229428779653559E-3</v>
      </c>
      <c r="BU228">
        <f>BU$2*EXP(- BU$1 * ($B228*_c+'Input spectra'!$Q227))</f>
        <v>2.5262815572252512E-3</v>
      </c>
      <c r="BV228">
        <f>BV$2*EXP(- BV$1 * ($B228*_c+'Input spectra'!$Q227))</f>
        <v>2.4348266979359184E-3</v>
      </c>
      <c r="BW228">
        <f>BW$2*EXP(- BW$1 * ($B228*_c+'Input spectra'!$Q227))</f>
        <v>2.3481911763278203E-3</v>
      </c>
      <c r="BX228">
        <f>BX$2*EXP(- BX$1 * ($B228*_c+'Input spectra'!$Q227))</f>
        <v>2.2660257878930981E-3</v>
      </c>
      <c r="BY228">
        <f>BY$2*EXP(- BY$1 * ($B228*_c+'Input spectra'!$Q227))</f>
        <v>2.1880145428270987E-3</v>
      </c>
      <c r="BZ228">
        <f>BZ$2*EXP(- BZ$1 * ($B228*_c+'Input spectra'!$Q227))</f>
        <v>2.1138706750732945E-3</v>
      </c>
      <c r="CA228">
        <f>CA$2*EXP(- CA$1 * ($B228*_c+'Input spectra'!$Q227))</f>
        <v>2.0433332368078008E-3</v>
      </c>
      <c r="CB228">
        <f>CB$2*EXP(- CB$1 * ($B228*_c+'Input spectra'!$Q227))</f>
        <v>1.9761641767082837E-3</v>
      </c>
      <c r="CC228">
        <f>CC$2*EXP(- CC$1 * ($B228*_c+'Input spectra'!$Q227))</f>
        <v>1.9121458206896387E-3</v>
      </c>
      <c r="CD228">
        <f>CD$2*EXP(- CD$1 * ($B228*_c+'Input spectra'!$Q227))</f>
        <v>1.8510786895428975E-3</v>
      </c>
      <c r="CE228">
        <f>CE$2*EXP(- CE$1 * ($B228*_c+'Input spectra'!$Q227))</f>
        <v>1.7927796002269673E-3</v>
      </c>
      <c r="CF228">
        <f>CF$2*EXP(- CF$1 * ($B228*_c+'Input spectra'!$Q227))</f>
        <v>1.7370800072671957E-3</v>
      </c>
      <c r="CG228">
        <f>CG$2*EXP(- CG$1 * ($B228*_c+'Input spectra'!$Q227))</f>
        <v>1.6838245484229169E-3</v>
      </c>
      <c r="CH228">
        <f>CH$2*EXP(- CH$1 * ($B228*_c+'Input spectra'!$Q227))</f>
        <v>1.632869764953356E-3</v>
      </c>
      <c r="CI228">
        <f>CI$2*EXP(- CI$1 * ($B228*_c+'Input spectra'!$Q227))</f>
        <v>1.5840829717795979E-3</v>
      </c>
      <c r="CJ228">
        <f>CJ$2*EXP(- CJ$1 * ($B228*_c+'Input spectra'!$Q227))</f>
        <v>1.537341256868402E-3</v>
      </c>
      <c r="CK228">
        <f>CK$2*EXP(- CK$1 * ($B228*_c+'Input spectra'!$Q227))</f>
        <v>1.492530592449338E-3</v>
      </c>
      <c r="CL228">
        <f>CL$2*EXP(- CL$1 * ($B228*_c+'Input spectra'!$Q227))</f>
        <v>1.4495450433720234E-3</v>
      </c>
      <c r="CM228">
        <f>CM$2*EXP(- CM$1 * ($B228*_c+'Input spectra'!$Q227))</f>
        <v>1.4082860601332126E-3</v>
      </c>
      <c r="CN228">
        <f>CN$2*EXP(- CN$1 * ($B228*_c+'Input spectra'!$Q227))</f>
        <v>1.368661845946154E-3</v>
      </c>
      <c r="CO228">
        <f>CO$2*EXP(- CO$1 * ($B228*_c+'Input spectra'!$Q227))</f>
        <v>1.3305867887594637E-3</v>
      </c>
      <c r="CP228">
        <f>CP$2*EXP(- CP$1 * ($B228*_c+'Input spectra'!$Q227))</f>
        <v>1.2939809504169707E-3</v>
      </c>
      <c r="CQ228">
        <f>CQ$2*EXP(- CQ$1 * ($B228*_c+'Input spectra'!$Q227))</f>
        <v>8.3344546164565154E-4</v>
      </c>
      <c r="CR228">
        <f>CR$2*EXP(- CR$1 * ($B228*_c+'Input spectra'!$Q227))</f>
        <v>5.415521168182641E-4</v>
      </c>
      <c r="CS228">
        <f>CS$2*EXP(- CS$1 * ($B228*_c+'Input spectra'!$Q227))</f>
        <v>3.7519553562446952E-4</v>
      </c>
      <c r="CT228">
        <f>CT$2*EXP(- CT$1 * ($B228*_c+'Input spectra'!$Q227))</f>
        <v>2.6111240647089571E-4</v>
      </c>
      <c r="CU228">
        <f>CU$2*EXP(- CU$1 * ($B228*_c+'Input spectra'!$Q227))</f>
        <v>1.7836054027539541E-4</v>
      </c>
      <c r="CV228">
        <f>CV$2*EXP(- CV$1 * ($B228*_c+'Input spectra'!$Q227))</f>
        <v>1.1729219244691736E-4</v>
      </c>
      <c r="CW228">
        <f>CW$2*EXP(- CW$1 * ($B228*_c+'Input spectra'!$Q227))</f>
        <v>7.246483450663475E-5</v>
      </c>
      <c r="CX228">
        <f>CX$2*EXP(- CX$1 * ($B228*_c+'Input spectra'!$Q227))</f>
        <v>4.0425130342616251E-5</v>
      </c>
      <c r="CY228">
        <f>CY$2*EXP(- CY$1 * ($B228*_c+'Input spectra'!$Q227))</f>
        <v>1.8804742864708605E-5</v>
      </c>
      <c r="CZ228">
        <f>CZ$2*EXP(- CZ$1 * ($B228*_c+'Input spectra'!$Q227))</f>
        <v>5.8868458101016034E-6</v>
      </c>
      <c r="DA228">
        <f>DA$2*EXP(- DA$1 * ($B228*_c+'Input spectra'!$Q227))</f>
        <v>3.7408912465609921E-7</v>
      </c>
      <c r="DB228">
        <f>DB$2*EXP(- DB$1 * ($B228*_c+'Input spectra'!$Q227))</f>
        <v>0</v>
      </c>
      <c r="DC228">
        <f>DC$2*EXP(- DC$1 * ($B228*_c+'Input spectra'!$Q227))</f>
        <v>0</v>
      </c>
      <c r="DD228">
        <f>DD$2*EXP(- DD$1 * ($B228*_c+'Input spectra'!$Q227))</f>
        <v>0</v>
      </c>
      <c r="DE228">
        <f>DE$2*EXP(- DE$1 * ($B228*_c+'Input spectra'!$Q227))</f>
        <v>0</v>
      </c>
      <c r="DF228">
        <f>DF$2*EXP(- DF$1 * ($B228*_c+'Input spectra'!$Q227))</f>
        <v>0</v>
      </c>
      <c r="DG228">
        <f>DG$2*EXP(- DG$1 * ($B228*_c+'Input spectra'!$Q227))</f>
        <v>0</v>
      </c>
      <c r="DH228">
        <f>DH$2*EXP(- DH$1 * ($B228*_c+'Input spectra'!$Q227))</f>
        <v>0</v>
      </c>
      <c r="DI228">
        <f>DI$2*EXP(- DI$1 * ($B228*_c+'Input spectra'!$Q227))</f>
        <v>0</v>
      </c>
      <c r="DJ228">
        <f>DJ$2*EXP(- DJ$1 * ($B228*_c+'Input spectra'!$Q227))</f>
        <v>0</v>
      </c>
      <c r="DK228">
        <f>DK$2*EXP(- DK$1 * ($B228*_c+'Input spectra'!$Q227))</f>
        <v>0</v>
      </c>
      <c r="DL228">
        <f>DL$2*EXP(- DL$1 * ($B228*_c+'Input spectra'!$Q227))</f>
        <v>0</v>
      </c>
      <c r="DM228">
        <f>DM$2*EXP(- DM$1 * ($B228*_c+'Input spectra'!$Q227))</f>
        <v>0</v>
      </c>
      <c r="DN228">
        <f>DN$2*EXP(- DN$1 * ($B228*_c+'Input spectra'!$Q227))</f>
        <v>0</v>
      </c>
      <c r="DO228">
        <f>DO$2*EXP(- DO$1 * ($B228*_c+'Input spectra'!$Q227))</f>
        <v>0</v>
      </c>
      <c r="DP228">
        <f>DP$2*EXP(- DP$1 * ($B228*_c+'Input spectra'!$Q227))</f>
        <v>0</v>
      </c>
      <c r="DQ228">
        <f>DQ$2*EXP(- DQ$1 * ($B228*_c+'Input spectra'!$Q227))</f>
        <v>0</v>
      </c>
      <c r="DR228">
        <f>DR$2*EXP(- DR$1 * ($B228*_c+'Input spectra'!$Q227))</f>
        <v>0</v>
      </c>
      <c r="DS228">
        <f>DS$2*EXP(- DS$1 * ($B228*_c+'Input spectra'!$Q227))</f>
        <v>0</v>
      </c>
      <c r="DT228">
        <f>DT$2*EXP(- DT$1 * ($B228*_c+'Input spectra'!$Q227))</f>
        <v>0</v>
      </c>
      <c r="DU228">
        <f>DU$2*EXP(- DU$1 * ($B228*_c+'Input spectra'!$Q227))</f>
        <v>0</v>
      </c>
      <c r="DV228">
        <f>DV$2*EXP(- DV$1 * ($B228*_c+'Input spectra'!$Q227))</f>
        <v>0</v>
      </c>
      <c r="DW228">
        <f>DW$2*EXP(- DW$1 * ($B228*_c+'Input spectra'!$Q227))</f>
        <v>0</v>
      </c>
      <c r="DX228">
        <f>DX$2*EXP(- DX$1 * ($B228*_c+'Input spectra'!$Q227))</f>
        <v>0</v>
      </c>
      <c r="DY228">
        <f>DY$2*EXP(- DY$1 * ($B228*_c+'Input spectra'!$Q227))</f>
        <v>0</v>
      </c>
      <c r="DZ228">
        <f>DZ$2*EXP(- DZ$1 * ($B228*_c+'Input spectra'!$Q227))</f>
        <v>0</v>
      </c>
      <c r="EA228">
        <f>EA$2*EXP(- EA$1 * ($B228*_c+'Input spectra'!$Q227))</f>
        <v>0</v>
      </c>
      <c r="EB228">
        <f>EB$2*EXP(- EB$1 * ($B228*_c+'Input spectra'!$Q227))</f>
        <v>0</v>
      </c>
      <c r="EC228">
        <f>EC$2*EXP(- EC$1 * ($B228*_c+'Input spectra'!$Q227))</f>
        <v>0</v>
      </c>
      <c r="ED228">
        <f>ED$2*EXP(- ED$1 * ($B228*_c+'Input spectra'!$Q227))</f>
        <v>0</v>
      </c>
      <c r="EE228">
        <f>EE$2*EXP(- EE$1 * ($B228*_c+'Input spectra'!$Q227))</f>
        <v>0</v>
      </c>
      <c r="EF228">
        <f>EF$2*EXP(- EF$1 * ($B228*_c+'Input spectra'!$Q227))</f>
        <v>0</v>
      </c>
      <c r="EG228">
        <f>EG$2*EXP(- EG$1 * ($B228*_c+'Input spectra'!$Q227))</f>
        <v>0</v>
      </c>
      <c r="EH228">
        <f>EH$2*EXP(- EH$1 * ($B228*_c+'Input spectra'!$Q227))</f>
        <v>0</v>
      </c>
      <c r="EI228">
        <f>EI$2*EXP(- EI$1 * ($B228*_c+'Input spectra'!$Q227))</f>
        <v>0</v>
      </c>
      <c r="EJ228">
        <f>EJ$2*EXP(- EJ$1 * ($B228*_c+'Input spectra'!$Q227))</f>
        <v>0</v>
      </c>
      <c r="EK228">
        <f>EK$2*EXP(- EK$1 * ($B228*_c+'Input spectra'!$Q227))</f>
        <v>0</v>
      </c>
      <c r="EL228">
        <f>EL$2*EXP(- EL$1 * ($B228*_c+'Input spectra'!$Q227))</f>
        <v>0</v>
      </c>
      <c r="EM228">
        <f>EM$2*EXP(- EM$1 * ($B228*_c+'Input spectra'!$Q227))</f>
        <v>0</v>
      </c>
      <c r="EN228">
        <f>EN$2*EXP(- EN$1 * ($B228*_c+'Input spectra'!$Q227))</f>
        <v>0</v>
      </c>
      <c r="EO228">
        <f>EO$2*EXP(- EO$1 * ($B228*_c+'Input spectra'!$Q227))</f>
        <v>0</v>
      </c>
      <c r="EP228">
        <f>EP$2*EXP(- EP$1 * ($B228*_c+'Input spectra'!$Q227))</f>
        <v>0</v>
      </c>
      <c r="EQ228">
        <f>EQ$2*EXP(- EQ$1 * ($B228*_c+'Input spectra'!$Q227))</f>
        <v>0</v>
      </c>
      <c r="ER228">
        <f>ER$2*EXP(- ER$1 * ($B228*_c+'Input spectra'!$Q227))</f>
        <v>0</v>
      </c>
      <c r="ES228">
        <f>ES$2*EXP(- ES$1 * ($B228*_c+'Input spectra'!$Q227))</f>
        <v>0</v>
      </c>
      <c r="ET228">
        <f>ET$2*EXP(- ET$1 * ($B228*_c+'Input spectra'!$Q227))</f>
        <v>0</v>
      </c>
      <c r="EU228">
        <f>EU$2*EXP(- EU$1 * ($B228*_c+'Input spectra'!$Q227))</f>
        <v>0</v>
      </c>
      <c r="EV228">
        <f>EV$2*EXP(- EV$1 * ($B228*_c+'Input spectra'!$Q227))</f>
        <v>0</v>
      </c>
      <c r="EW228">
        <f>EW$2*EXP(- EW$1 * ($B228*_c+'Input spectra'!$Q227))</f>
        <v>0</v>
      </c>
      <c r="EY228">
        <f t="shared" si="3"/>
        <v>0.89111903463080444</v>
      </c>
      <c r="FB228">
        <f>(1-EXP(-(B228*_c+'Input spectra'!$Q227)*_t))/2</f>
        <v>9.9931828392259558E-3</v>
      </c>
      <c r="FC228">
        <f>LN(1-FB228)/(-(B228*_c+'Input spectra'!$Q227))</f>
        <v>0.24873822175074026</v>
      </c>
    </row>
    <row r="229" spans="1:159" x14ac:dyDescent="0.25">
      <c r="A229">
        <v>1410</v>
      </c>
      <c r="B229">
        <f>'Input spectra'!B228</f>
        <v>0</v>
      </c>
      <c r="C229">
        <f>C$2*EXP(- C$1 * ($B229*_c+'Input spectra'!$Q228))</f>
        <v>2.0653927966864227E-2</v>
      </c>
      <c r="D229">
        <f>D$2*EXP(- D$1 * ($B229*_c+'Input spectra'!$Q228))</f>
        <v>2.0421000458885639E-2</v>
      </c>
      <c r="E229">
        <f>E$2*EXP(- E$1 * ($B229*_c+'Input spectra'!$Q228))</f>
        <v>2.0189613227325768E-2</v>
      </c>
      <c r="F229">
        <f>F$2*EXP(- F$1 * ($B229*_c+'Input spectra'!$Q228))</f>
        <v>1.9959757647268987E-2</v>
      </c>
      <c r="G229">
        <f>G$2*EXP(- G$1 * ($B229*_c+'Input spectra'!$Q228))</f>
        <v>1.973142513827382E-2</v>
      </c>
      <c r="H229">
        <f>H$2*EXP(- H$1 * ($B229*_c+'Input spectra'!$Q228))</f>
        <v>1.9504607164154683E-2</v>
      </c>
      <c r="I229">
        <f>I$2*EXP(- I$1 * ($B229*_c+'Input spectra'!$Q228))</f>
        <v>1.9279295232764639E-2</v>
      </c>
      <c r="J229">
        <f>J$2*EXP(- J$1 * ($B229*_c+'Input spectra'!$Q228))</f>
        <v>1.9055480895779173E-2</v>
      </c>
      <c r="K229">
        <f>K$2*EXP(- K$1 * ($B229*_c+'Input spectra'!$Q228))</f>
        <v>1.8833155748481035E-2</v>
      </c>
      <c r="L229">
        <f>L$2*EXP(- L$1 * ($B229*_c+'Input spectra'!$Q228))</f>
        <v>1.8612311429546075E-2</v>
      </c>
      <c r="M229">
        <f>M$2*EXP(- M$1 * ($B229*_c+'Input spectra'!$Q228))</f>
        <v>1.8392939620830096E-2</v>
      </c>
      <c r="N229">
        <f>N$2*EXP(- N$1 * ($B229*_c+'Input spectra'!$Q228))</f>
        <v>1.8175032047156717E-2</v>
      </c>
      <c r="O229">
        <f>O$2*EXP(- O$1 * ($B229*_c+'Input spectra'!$Q228))</f>
        <v>1.7958580476106278E-2</v>
      </c>
      <c r="P229">
        <f>P$2*EXP(- P$1 * ($B229*_c+'Input spectra'!$Q228))</f>
        <v>1.7743576717805704E-2</v>
      </c>
      <c r="Q229">
        <f>Q$2*EXP(- Q$1 * ($B229*_c+'Input spectra'!$Q228))</f>
        <v>1.7530012624719395E-2</v>
      </c>
      <c r="R229">
        <f>R$2*EXP(- R$1 * ($B229*_c+'Input spectra'!$Q228))</f>
        <v>1.7317880091441095E-2</v>
      </c>
      <c r="S229">
        <f>S$2*EXP(- S$1 * ($B229*_c+'Input spectra'!$Q228))</f>
        <v>1.7107171054486763E-2</v>
      </c>
      <c r="T229">
        <f>T$2*EXP(- T$1 * ($B229*_c+'Input spectra'!$Q228))</f>
        <v>1.6897877492088421E-2</v>
      </c>
      <c r="U229">
        <f>U$2*EXP(- U$1 * ($B229*_c+'Input spectra'!$Q228))</f>
        <v>1.6689991423988984E-2</v>
      </c>
      <c r="V229">
        <f>V$2*EXP(- V$1 * ($B229*_c+'Input spectra'!$Q228))</f>
        <v>1.6483504911238071E-2</v>
      </c>
      <c r="W229">
        <f>W$2*EXP(- W$1 * ($B229*_c+'Input spectra'!$Q228))</f>
        <v>1.6278410055988776E-2</v>
      </c>
      <c r="X229">
        <f>X$2*EXP(- X$1 * ($B229*_c+'Input spectra'!$Q228))</f>
        <v>1.607469900129542E-2</v>
      </c>
      <c r="Y229">
        <f>Y$2*EXP(- Y$1 * ($B229*_c+'Input spectra'!$Q228))</f>
        <v>1.587236393091224E-2</v>
      </c>
      <c r="Z229">
        <f>Z$2*EXP(- Z$1 * ($B229*_c+'Input spectra'!$Q228))</f>
        <v>1.5671397069093079E-2</v>
      </c>
      <c r="AA229">
        <f>AA$2*EXP(- AA$1 * ($B229*_c+'Input spectra'!$Q228))</f>
        <v>1.5471790680391981E-2</v>
      </c>
      <c r="AB229">
        <f>AB$2*EXP(- AB$1 * ($B229*_c+'Input spectra'!$Q228))</f>
        <v>1.5273537069464773E-2</v>
      </c>
      <c r="AC229">
        <f>AC$2*EXP(- AC$1 * ($B229*_c+'Input spectra'!$Q228))</f>
        <v>1.5076628580871561E-2</v>
      </c>
      <c r="AD229">
        <f>AD$2*EXP(- AD$1 * ($B229*_c+'Input spectra'!$Q228))</f>
        <v>1.4881057598880197E-2</v>
      </c>
      <c r="AE229">
        <f>AE$2*EXP(- AE$1 * ($B229*_c+'Input spectra'!$Q228))</f>
        <v>1.4686816547270651E-2</v>
      </c>
      <c r="AF229">
        <f>AF$2*EXP(- AF$1 * ($B229*_c+'Input spectra'!$Q228))</f>
        <v>1.4493897889140335E-2</v>
      </c>
      <c r="AG229">
        <f>AG$2*EXP(- AG$1 * ($B229*_c+'Input spectra'!$Q228))</f>
        <v>1.4302294126710354E-2</v>
      </c>
      <c r="AH229">
        <f>AH$2*EXP(- AH$1 * ($B229*_c+'Input spectra'!$Q228))</f>
        <v>1.4111997801132663E-2</v>
      </c>
      <c r="AI229">
        <f>AI$2*EXP(- AI$1 * ($B229*_c+'Input spectra'!$Q228))</f>
        <v>1.3923001492298161E-2</v>
      </c>
      <c r="AJ229">
        <f>AJ$2*EXP(- AJ$1 * ($B229*_c+'Input spectra'!$Q228))</f>
        <v>1.3735297818645683E-2</v>
      </c>
      <c r="AK229">
        <f>AK$2*EXP(- AK$1 * ($B229*_c+'Input spectra'!$Q228))</f>
        <v>1.3548879436971915E-2</v>
      </c>
      <c r="AL229">
        <f>AL$2*EXP(- AL$1 * ($B229*_c+'Input spectra'!$Q228))</f>
        <v>1.336373904224222E-2</v>
      </c>
      <c r="AM229">
        <f>AM$2*EXP(- AM$1 * ($B229*_c+'Input spectra'!$Q228))</f>
        <v>1.3179869367402331E-2</v>
      </c>
      <c r="AN229">
        <f>AN$2*EXP(- AN$1 * ($B229*_c+'Input spectra'!$Q228))</f>
        <v>1.2997263183190987E-2</v>
      </c>
      <c r="AO229">
        <f>AO$2*EXP(- AO$1 * ($B229*_c+'Input spectra'!$Q228))</f>
        <v>1.2815913297953436E-2</v>
      </c>
      <c r="AP229">
        <f>AP$2*EXP(- AP$1 * ($B229*_c+'Input spectra'!$Q228))</f>
        <v>1.2635812557455823E-2</v>
      </c>
      <c r="AQ229">
        <f>AQ$2*EXP(- AQ$1 * ($B229*_c+'Input spectra'!$Q228))</f>
        <v>1.2456953844700476E-2</v>
      </c>
      <c r="AR229">
        <f>AR$2*EXP(- AR$1 * ($B229*_c+'Input spectra'!$Q228))</f>
        <v>1.2279330079742082E-2</v>
      </c>
      <c r="AS229">
        <f>AS$2*EXP(- AS$1 * ($B229*_c+'Input spectra'!$Q228))</f>
        <v>1.2102934219504691E-2</v>
      </c>
      <c r="AT229">
        <f>AT$2*EXP(- AT$1 * ($B229*_c+'Input spectra'!$Q228))</f>
        <v>1.1927759257599676E-2</v>
      </c>
      <c r="AU229">
        <f>AU$2*EXP(- AU$1 * ($B229*_c+'Input spectra'!$Q228))</f>
        <v>1.1753798224144463E-2</v>
      </c>
      <c r="AV229">
        <f>AV$2*EXP(- AV$1 * ($B229*_c+'Input spectra'!$Q228))</f>
        <v>1.1581044185582211E-2</v>
      </c>
      <c r="AW229">
        <f>AW$2*EXP(- AW$1 * ($B229*_c+'Input spectra'!$Q228))</f>
        <v>1.0299308380856218E-2</v>
      </c>
      <c r="AX229">
        <f>AX$2*EXP(- AX$1 * ($B229*_c+'Input spectra'!$Q228))</f>
        <v>8.8043762164077034E-3</v>
      </c>
      <c r="AY229">
        <f>AY$2*EXP(- AY$1 * ($B229*_c+'Input spectra'!$Q228))</f>
        <v>7.9291051484425331E-3</v>
      </c>
      <c r="AZ229">
        <f>AZ$2*EXP(- AZ$1 * ($B229*_c+'Input spectra'!$Q228))</f>
        <v>7.2664376197440917E-3</v>
      </c>
      <c r="BA229">
        <f>BA$2*EXP(- BA$1 * ($B229*_c+'Input spectra'!$Q228))</f>
        <v>6.7251187206435383E-3</v>
      </c>
      <c r="BB229">
        <f>BB$2*EXP(- BB$1 * ($B229*_c+'Input spectra'!$Q228))</f>
        <v>6.2656169490053135E-3</v>
      </c>
      <c r="BC229">
        <f>BC$2*EXP(- BC$1 * ($B229*_c+'Input spectra'!$Q228))</f>
        <v>5.8662839590773027E-3</v>
      </c>
      <c r="BD229">
        <f>BD$2*EXP(- BD$1 * ($B229*_c+'Input spectra'!$Q228))</f>
        <v>5.5136314817819587E-3</v>
      </c>
      <c r="BE229">
        <f>BE$2*EXP(- BE$1 * ($B229*_c+'Input spectra'!$Q228))</f>
        <v>5.1985313648351336E-3</v>
      </c>
      <c r="BF229">
        <f>BF$2*EXP(- BF$1 * ($B229*_c+'Input spectra'!$Q228))</f>
        <v>4.914440194196016E-3</v>
      </c>
      <c r="BG229">
        <f>BG$2*EXP(- BG$1 * ($B229*_c+'Input spectra'!$Q228))</f>
        <v>4.6564645932478197E-3</v>
      </c>
      <c r="BH229">
        <f>BH$2*EXP(- BH$1 * ($B229*_c+'Input spectra'!$Q228))</f>
        <v>4.4208247330458335E-3</v>
      </c>
      <c r="BI229">
        <f>BI$2*EXP(- BI$1 * ($B229*_c+'Input spectra'!$Q228))</f>
        <v>4.2045255031610655E-3</v>
      </c>
      <c r="BJ229">
        <f>BJ$2*EXP(- BJ$1 * ($B229*_c+'Input spectra'!$Q228))</f>
        <v>4.0051442607771008E-3</v>
      </c>
      <c r="BK229">
        <f>BK$2*EXP(- BK$1 * ($B229*_c+'Input spectra'!$Q228))</f>
        <v>3.8206879713219267E-3</v>
      </c>
      <c r="BL229">
        <f>BL$2*EXP(- BL$1 * ($B229*_c+'Input spectra'!$Q228))</f>
        <v>3.6494936717716571E-3</v>
      </c>
      <c r="BM229">
        <f>BM$2*EXP(- BM$1 * ($B229*_c+'Input spectra'!$Q228))</f>
        <v>3.4901570759626474E-3</v>
      </c>
      <c r="BN229">
        <f>BN$2*EXP(- BN$1 * ($B229*_c+'Input spectra'!$Q228))</f>
        <v>3.3414800841776583E-3</v>
      </c>
      <c r="BO229">
        <f>BO$2*EXP(- BO$1 * ($B229*_c+'Input spectra'!$Q228))</f>
        <v>3.2024313617209197E-3</v>
      </c>
      <c r="BP229">
        <f>BP$2*EXP(- BP$1 * ($B229*_c+'Input spectra'!$Q228))</f>
        <v>3.0721161800801667E-3</v>
      </c>
      <c r="BQ229">
        <f>BQ$2*EXP(- BQ$1 * ($B229*_c+'Input spectra'!$Q228))</f>
        <v>2.9497529673446219E-3</v>
      </c>
      <c r="BR229">
        <f>BR$2*EXP(- BR$1 * ($B229*_c+'Input spectra'!$Q228))</f>
        <v>2.8346548125466227E-3</v>
      </c>
      <c r="BS229">
        <f>BS$2*EXP(- BS$1 * ($B229*_c+'Input spectra'!$Q228))</f>
        <v>2.7262146906869588E-3</v>
      </c>
      <c r="BT229">
        <f>BT$2*EXP(- BT$1 * ($B229*_c+'Input spectra'!$Q228))</f>
        <v>2.6238935250646254E-3</v>
      </c>
      <c r="BU229">
        <f>BU$2*EXP(- BU$1 * ($B229*_c+'Input spectra'!$Q228))</f>
        <v>2.5272104430512994E-3</v>
      </c>
      <c r="BV229">
        <f>BV$2*EXP(- BV$1 * ($B229*_c+'Input spectra'!$Q228))</f>
        <v>2.4357347486175154E-3</v>
      </c>
      <c r="BW229">
        <f>BW$2*EXP(- BW$1 * ($B229*_c+'Input spectra'!$Q228))</f>
        <v>2.3490792536365991E-3</v>
      </c>
      <c r="BX229">
        <f>BX$2*EXP(- BX$1 * ($B229*_c+'Input spectra'!$Q228))</f>
        <v>2.2668946956491808E-3</v>
      </c>
      <c r="BY229">
        <f>BY$2*EXP(- BY$1 * ($B229*_c+'Input spectra'!$Q228))</f>
        <v>2.1888650324720293E-3</v>
      </c>
      <c r="BZ229">
        <f>BZ$2*EXP(- BZ$1 * ($B229*_c+'Input spectra'!$Q228))</f>
        <v>2.1147034505431196E-3</v>
      </c>
      <c r="CA229">
        <f>CA$2*EXP(- CA$1 * ($B229*_c+'Input spectra'!$Q228))</f>
        <v>2.0441489588142285E-3</v>
      </c>
      <c r="CB229">
        <f>CB$2*EXP(- CB$1 * ($B229*_c+'Input spectra'!$Q228))</f>
        <v>1.9769634665162449E-3</v>
      </c>
      <c r="CC229">
        <f>CC$2*EXP(- CC$1 * ($B229*_c+'Input spectra'!$Q228))</f>
        <v>1.9129292634640653E-3</v>
      </c>
      <c r="CD229">
        <f>CD$2*EXP(- CD$1 * ($B229*_c+'Input spectra'!$Q228))</f>
        <v>1.8518468373251115E-3</v>
      </c>
      <c r="CE229">
        <f>CE$2*EXP(- CE$1 * ($B229*_c+'Input spectra'!$Q228))</f>
        <v>1.7935329745910951E-3</v>
      </c>
      <c r="CF229">
        <f>CF$2*EXP(- CF$1 * ($B229*_c+'Input spectra'!$Q228))</f>
        <v>1.7378191016989223E-3</v>
      </c>
      <c r="CG229">
        <f>CG$2*EXP(- CG$1 * ($B229*_c+'Input spectra'!$Q228))</f>
        <v>1.6845498304562806E-3</v>
      </c>
      <c r="CH229">
        <f>CH$2*EXP(- CH$1 * ($B229*_c+'Input spectra'!$Q228))</f>
        <v>1.6335816780958768E-3</v>
      </c>
      <c r="CI229">
        <f>CI$2*EXP(- CI$1 * ($B229*_c+'Input spectra'!$Q228))</f>
        <v>1.5847819372515324E-3</v>
      </c>
      <c r="CJ229">
        <f>CJ$2*EXP(- CJ$1 * ($B229*_c+'Input spectra'!$Q228))</f>
        <v>1.5380276751782169E-3</v>
      </c>
      <c r="CK229">
        <f>CK$2*EXP(- CK$1 * ($B229*_c+'Input spectra'!$Q228))</f>
        <v>1.4932048448243797E-3</v>
      </c>
      <c r="CL229">
        <f>CL$2*EXP(- CL$1 * ($B229*_c+'Input spectra'!$Q228))</f>
        <v>1.4502074930607645E-3</v>
      </c>
      <c r="CM229">
        <f>CM$2*EXP(- CM$1 * ($B229*_c+'Input spectra'!$Q228))</f>
        <v>1.4089370535932595E-3</v>
      </c>
      <c r="CN229">
        <f>CN$2*EXP(- CN$1 * ($B229*_c+'Input spectra'!$Q228))</f>
        <v>1.3693017139303509E-3</v>
      </c>
      <c r="CO229">
        <f>CO$2*EXP(- CO$1 * ($B229*_c+'Input spectra'!$Q228))</f>
        <v>1.3312158473108456E-3</v>
      </c>
      <c r="CP229">
        <f>CP$2*EXP(- CP$1 * ($B229*_c+'Input spectra'!$Q228))</f>
        <v>1.2945995017819799E-3</v>
      </c>
      <c r="CQ229">
        <f>CQ$2*EXP(- CQ$1 * ($B229*_c+'Input spectra'!$Q228))</f>
        <v>8.3384824605174863E-4</v>
      </c>
      <c r="CR229">
        <f>CR$2*EXP(- CR$1 * ($B229*_c+'Input spectra'!$Q228))</f>
        <v>5.4181668156975699E-4</v>
      </c>
      <c r="CS229">
        <f>CS$2*EXP(- CS$1 * ($B229*_c+'Input spectra'!$Q228))</f>
        <v>3.7538080149937677E-4</v>
      </c>
      <c r="CT229">
        <f>CT$2*EXP(- CT$1 * ($B229*_c+'Input spectra'!$Q228))</f>
        <v>2.6124271179749022E-4</v>
      </c>
      <c r="CU229">
        <f>CU$2*EXP(- CU$1 * ($B229*_c+'Input spectra'!$Q228))</f>
        <v>1.784504863488452E-4</v>
      </c>
      <c r="CV229">
        <f>CV$2*EXP(- CV$1 * ($B229*_c+'Input spectra'!$Q228))</f>
        <v>1.1735195844492092E-4</v>
      </c>
      <c r="CW229">
        <f>CW$2*EXP(- CW$1 * ($B229*_c+'Input spectra'!$Q228))</f>
        <v>7.2502139576556887E-5</v>
      </c>
      <c r="CX229">
        <f>CX$2*EXP(- CX$1 * ($B229*_c+'Input spectra'!$Q228))</f>
        <v>4.0446153708171461E-5</v>
      </c>
      <c r="CY229">
        <f>CY$2*EXP(- CY$1 * ($B229*_c+'Input spectra'!$Q228))</f>
        <v>1.8814621208990569E-5</v>
      </c>
      <c r="CZ229">
        <f>CZ$2*EXP(- CZ$1 * ($B229*_c+'Input spectra'!$Q228))</f>
        <v>5.8899691693098089E-6</v>
      </c>
      <c r="DA229">
        <f>DA$2*EXP(- DA$1 * ($B229*_c+'Input spectra'!$Q228))</f>
        <v>3.7428956922548379E-7</v>
      </c>
      <c r="DB229">
        <f>DB$2*EXP(- DB$1 * ($B229*_c+'Input spectra'!$Q228))</f>
        <v>0</v>
      </c>
      <c r="DC229">
        <f>DC$2*EXP(- DC$1 * ($B229*_c+'Input spectra'!$Q228))</f>
        <v>0</v>
      </c>
      <c r="DD229">
        <f>DD$2*EXP(- DD$1 * ($B229*_c+'Input spectra'!$Q228))</f>
        <v>0</v>
      </c>
      <c r="DE229">
        <f>DE$2*EXP(- DE$1 * ($B229*_c+'Input spectra'!$Q228))</f>
        <v>0</v>
      </c>
      <c r="DF229">
        <f>DF$2*EXP(- DF$1 * ($B229*_c+'Input spectra'!$Q228))</f>
        <v>0</v>
      </c>
      <c r="DG229">
        <f>DG$2*EXP(- DG$1 * ($B229*_c+'Input spectra'!$Q228))</f>
        <v>0</v>
      </c>
      <c r="DH229">
        <f>DH$2*EXP(- DH$1 * ($B229*_c+'Input spectra'!$Q228))</f>
        <v>0</v>
      </c>
      <c r="DI229">
        <f>DI$2*EXP(- DI$1 * ($B229*_c+'Input spectra'!$Q228))</f>
        <v>0</v>
      </c>
      <c r="DJ229">
        <f>DJ$2*EXP(- DJ$1 * ($B229*_c+'Input spectra'!$Q228))</f>
        <v>0</v>
      </c>
      <c r="DK229">
        <f>DK$2*EXP(- DK$1 * ($B229*_c+'Input spectra'!$Q228))</f>
        <v>0</v>
      </c>
      <c r="DL229">
        <f>DL$2*EXP(- DL$1 * ($B229*_c+'Input spectra'!$Q228))</f>
        <v>0</v>
      </c>
      <c r="DM229">
        <f>DM$2*EXP(- DM$1 * ($B229*_c+'Input spectra'!$Q228))</f>
        <v>0</v>
      </c>
      <c r="DN229">
        <f>DN$2*EXP(- DN$1 * ($B229*_c+'Input spectra'!$Q228))</f>
        <v>0</v>
      </c>
      <c r="DO229">
        <f>DO$2*EXP(- DO$1 * ($B229*_c+'Input spectra'!$Q228))</f>
        <v>0</v>
      </c>
      <c r="DP229">
        <f>DP$2*EXP(- DP$1 * ($B229*_c+'Input spectra'!$Q228))</f>
        <v>0</v>
      </c>
      <c r="DQ229">
        <f>DQ$2*EXP(- DQ$1 * ($B229*_c+'Input spectra'!$Q228))</f>
        <v>0</v>
      </c>
      <c r="DR229">
        <f>DR$2*EXP(- DR$1 * ($B229*_c+'Input spectra'!$Q228))</f>
        <v>0</v>
      </c>
      <c r="DS229">
        <f>DS$2*EXP(- DS$1 * ($B229*_c+'Input spectra'!$Q228))</f>
        <v>0</v>
      </c>
      <c r="DT229">
        <f>DT$2*EXP(- DT$1 * ($B229*_c+'Input spectra'!$Q228))</f>
        <v>0</v>
      </c>
      <c r="DU229">
        <f>DU$2*EXP(- DU$1 * ($B229*_c+'Input spectra'!$Q228))</f>
        <v>0</v>
      </c>
      <c r="DV229">
        <f>DV$2*EXP(- DV$1 * ($B229*_c+'Input spectra'!$Q228))</f>
        <v>0</v>
      </c>
      <c r="DW229">
        <f>DW$2*EXP(- DW$1 * ($B229*_c+'Input spectra'!$Q228))</f>
        <v>0</v>
      </c>
      <c r="DX229">
        <f>DX$2*EXP(- DX$1 * ($B229*_c+'Input spectra'!$Q228))</f>
        <v>0</v>
      </c>
      <c r="DY229">
        <f>DY$2*EXP(- DY$1 * ($B229*_c+'Input spectra'!$Q228))</f>
        <v>0</v>
      </c>
      <c r="DZ229">
        <f>DZ$2*EXP(- DZ$1 * ($B229*_c+'Input spectra'!$Q228))</f>
        <v>0</v>
      </c>
      <c r="EA229">
        <f>EA$2*EXP(- EA$1 * ($B229*_c+'Input spectra'!$Q228))</f>
        <v>0</v>
      </c>
      <c r="EB229">
        <f>EB$2*EXP(- EB$1 * ($B229*_c+'Input spectra'!$Q228))</f>
        <v>0</v>
      </c>
      <c r="EC229">
        <f>EC$2*EXP(- EC$1 * ($B229*_c+'Input spectra'!$Q228))</f>
        <v>0</v>
      </c>
      <c r="ED229">
        <f>ED$2*EXP(- ED$1 * ($B229*_c+'Input spectra'!$Q228))</f>
        <v>0</v>
      </c>
      <c r="EE229">
        <f>EE$2*EXP(- EE$1 * ($B229*_c+'Input spectra'!$Q228))</f>
        <v>0</v>
      </c>
      <c r="EF229">
        <f>EF$2*EXP(- EF$1 * ($B229*_c+'Input spectra'!$Q228))</f>
        <v>0</v>
      </c>
      <c r="EG229">
        <f>EG$2*EXP(- EG$1 * ($B229*_c+'Input spectra'!$Q228))</f>
        <v>0</v>
      </c>
      <c r="EH229">
        <f>EH$2*EXP(- EH$1 * ($B229*_c+'Input spectra'!$Q228))</f>
        <v>0</v>
      </c>
      <c r="EI229">
        <f>EI$2*EXP(- EI$1 * ($B229*_c+'Input spectra'!$Q228))</f>
        <v>0</v>
      </c>
      <c r="EJ229">
        <f>EJ$2*EXP(- EJ$1 * ($B229*_c+'Input spectra'!$Q228))</f>
        <v>0</v>
      </c>
      <c r="EK229">
        <f>EK$2*EXP(- EK$1 * ($B229*_c+'Input spectra'!$Q228))</f>
        <v>0</v>
      </c>
      <c r="EL229">
        <f>EL$2*EXP(- EL$1 * ($B229*_c+'Input spectra'!$Q228))</f>
        <v>0</v>
      </c>
      <c r="EM229">
        <f>EM$2*EXP(- EM$1 * ($B229*_c+'Input spectra'!$Q228))</f>
        <v>0</v>
      </c>
      <c r="EN229">
        <f>EN$2*EXP(- EN$1 * ($B229*_c+'Input spectra'!$Q228))</f>
        <v>0</v>
      </c>
      <c r="EO229">
        <f>EO$2*EXP(- EO$1 * ($B229*_c+'Input spectra'!$Q228))</f>
        <v>0</v>
      </c>
      <c r="EP229">
        <f>EP$2*EXP(- EP$1 * ($B229*_c+'Input spectra'!$Q228))</f>
        <v>0</v>
      </c>
      <c r="EQ229">
        <f>EQ$2*EXP(- EQ$1 * ($B229*_c+'Input spectra'!$Q228))</f>
        <v>0</v>
      </c>
      <c r="ER229">
        <f>ER$2*EXP(- ER$1 * ($B229*_c+'Input spectra'!$Q228))</f>
        <v>0</v>
      </c>
      <c r="ES229">
        <f>ES$2*EXP(- ES$1 * ($B229*_c+'Input spectra'!$Q228))</f>
        <v>0</v>
      </c>
      <c r="ET229">
        <f>ET$2*EXP(- ET$1 * ($B229*_c+'Input spectra'!$Q228))</f>
        <v>0</v>
      </c>
      <c r="EU229">
        <f>EU$2*EXP(- EU$1 * ($B229*_c+'Input spectra'!$Q228))</f>
        <v>0</v>
      </c>
      <c r="EV229">
        <f>EV$2*EXP(- EV$1 * ($B229*_c+'Input spectra'!$Q228))</f>
        <v>0</v>
      </c>
      <c r="EW229">
        <f>EW$2*EXP(- EW$1 * ($B229*_c+'Input spectra'!$Q228))</f>
        <v>0</v>
      </c>
      <c r="EY229">
        <f t="shared" si="3"/>
        <v>0.89124857305449889</v>
      </c>
      <c r="FB229">
        <f>(1-EXP(-(B229*_c+'Input spectra'!$Q228)*_t))/2</f>
        <v>9.980315743188084E-3</v>
      </c>
      <c r="FC229">
        <f>LN(1-FB229)/(-(B229*_c+'Input spectra'!$Q228))</f>
        <v>0.2487398628340893</v>
      </c>
    </row>
    <row r="230" spans="1:159" x14ac:dyDescent="0.25">
      <c r="A230">
        <v>1415</v>
      </c>
      <c r="B230">
        <f>'Input spectra'!B229</f>
        <v>0</v>
      </c>
      <c r="C230">
        <f>C$2*EXP(- C$1 * ($B230*_c+'Input spectra'!$Q229))</f>
        <v>2.0653927966864227E-2</v>
      </c>
      <c r="D230">
        <f>D$2*EXP(- D$1 * ($B230*_c+'Input spectra'!$Q229))</f>
        <v>2.042110770482795E-2</v>
      </c>
      <c r="E230">
        <f>E$2*EXP(- E$1 * ($B230*_c+'Input spectra'!$Q229))</f>
        <v>2.0189825289392508E-2</v>
      </c>
      <c r="F230">
        <f>F$2*EXP(- F$1 * ($B230*_c+'Input spectra'!$Q229))</f>
        <v>1.9960072119754806E-2</v>
      </c>
      <c r="G230">
        <f>G$2*EXP(- G$1 * ($B230*_c+'Input spectra'!$Q229))</f>
        <v>1.973183963940589E-2</v>
      </c>
      <c r="H230">
        <f>H$2*EXP(- H$1 * ($B230*_c+'Input spectra'!$Q229))</f>
        <v>1.9505119335913878E-2</v>
      </c>
      <c r="I230">
        <f>I$2*EXP(- I$1 * ($B230*_c+'Input spectra'!$Q229))</f>
        <v>1.927990274070783E-2</v>
      </c>
      <c r="J230">
        <f>J$2*EXP(- J$1 * ($B230*_c+'Input spectra'!$Q229))</f>
        <v>1.9056181428862697E-2</v>
      </c>
      <c r="K230">
        <f>K$2*EXP(- K$1 * ($B230*_c+'Input spectra'!$Q229))</f>
        <v>1.883394701888531E-2</v>
      </c>
      <c r="L230">
        <f>L$2*EXP(- L$1 * ($B230*_c+'Input spectra'!$Q229))</f>
        <v>1.8613191172501306E-2</v>
      </c>
      <c r="M230">
        <f>M$2*EXP(- M$1 * ($B230*_c+'Input spectra'!$Q229))</f>
        <v>1.8393905594443153E-2</v>
      </c>
      <c r="N230">
        <f>N$2*EXP(- N$1 * ($B230*_c+'Input spectra'!$Q229))</f>
        <v>1.8176082032239121E-2</v>
      </c>
      <c r="O230">
        <f>O$2*EXP(- O$1 * ($B230*_c+'Input spectra'!$Q229))</f>
        <v>1.7959712276003272E-2</v>
      </c>
      <c r="P230">
        <f>P$2*EXP(- P$1 * ($B230*_c+'Input spectra'!$Q229))</f>
        <v>1.7744788158226464E-2</v>
      </c>
      <c r="Q230">
        <f>Q$2*EXP(- Q$1 * ($B230*_c+'Input spectra'!$Q229))</f>
        <v>1.7531301553568326E-2</v>
      </c>
      <c r="R230">
        <f>R$2*EXP(- R$1 * ($B230*_c+'Input spectra'!$Q229))</f>
        <v>1.7319244378650216E-2</v>
      </c>
      <c r="S230">
        <f>S$2*EXP(- S$1 * ($B230*_c+'Input spectra'!$Q229))</f>
        <v>1.7108608591849192E-2</v>
      </c>
      <c r="T230">
        <f>T$2*EXP(- T$1 * ($B230*_c+'Input spectra'!$Q229))</f>
        <v>1.6899386193092922E-2</v>
      </c>
      <c r="U230">
        <f>U$2*EXP(- U$1 * ($B230*_c+'Input spectra'!$Q229))</f>
        <v>1.6691569223655615E-2</v>
      </c>
      <c r="V230">
        <f>V$2*EXP(- V$1 * ($B230*_c+'Input spectra'!$Q229))</f>
        <v>1.648514976595487E-2</v>
      </c>
      <c r="W230">
        <f>W$2*EXP(- W$1 * ($B230*_c+'Input spectra'!$Q229))</f>
        <v>1.6280119943349523E-2</v>
      </c>
      <c r="X230">
        <f>X$2*EXP(- X$1 * ($B230*_c+'Input spectra'!$Q229))</f>
        <v>1.607647191993845E-2</v>
      </c>
      <c r="Y230">
        <f>Y$2*EXP(- Y$1 * ($B230*_c+'Input spectra'!$Q229))</f>
        <v>1.5874197900360321E-2</v>
      </c>
      <c r="Z230">
        <f>Z$2*EXP(- Z$1 * ($B230*_c+'Input spectra'!$Q229))</f>
        <v>1.5673290129594297E-2</v>
      </c>
      <c r="AA230">
        <f>AA$2*EXP(- AA$1 * ($B230*_c+'Input spectra'!$Q229))</f>
        <v>1.5473740892761698E-2</v>
      </c>
      <c r="AB230">
        <f>AB$2*EXP(- AB$1 * ($B230*_c+'Input spectra'!$Q229))</f>
        <v>1.5275542514928598E-2</v>
      </c>
      <c r="AC230">
        <f>AC$2*EXP(- AC$1 * ($B230*_c+'Input spectra'!$Q229))</f>
        <v>1.5078687360909341E-2</v>
      </c>
      <c r="AD230">
        <f>AD$2*EXP(- AD$1 * ($B230*_c+'Input spectra'!$Q229))</f>
        <v>1.4883167835071034E-2</v>
      </c>
      <c r="AE230">
        <f>AE$2*EXP(- AE$1 * ($B230*_c+'Input spectra'!$Q229))</f>
        <v>1.4688976381138936E-2</v>
      </c>
      <c r="AF230">
        <f>AF$2*EXP(- AF$1 * ($B230*_c+'Input spectra'!$Q229))</f>
        <v>1.4496105482002771E-2</v>
      </c>
      <c r="AG230">
        <f>AG$2*EXP(- AG$1 * ($B230*_c+'Input spectra'!$Q229))</f>
        <v>1.4304547659523995E-2</v>
      </c>
      <c r="AH230">
        <f>AH$2*EXP(- AH$1 * ($B230*_c+'Input spectra'!$Q229))</f>
        <v>1.4114295474343935E-2</v>
      </c>
      <c r="AI230">
        <f>AI$2*EXP(- AI$1 * ($B230*_c+'Input spectra'!$Q229))</f>
        <v>1.3925341525692882E-2</v>
      </c>
      <c r="AJ230">
        <f>AJ$2*EXP(- AJ$1 * ($B230*_c+'Input spectra'!$Q229))</f>
        <v>1.3737678451200054E-2</v>
      </c>
      <c r="AK230">
        <f>AK$2*EXP(- AK$1 * ($B230*_c+'Input spectra'!$Q229))</f>
        <v>1.3551298926704508E-2</v>
      </c>
      <c r="AL230">
        <f>AL$2*EXP(- AL$1 * ($B230*_c+'Input spectra'!$Q229))</f>
        <v>1.3366195666066906E-2</v>
      </c>
      <c r="AM230">
        <f>AM$2*EXP(- AM$1 * ($B230*_c+'Input spectra'!$Q229))</f>
        <v>1.3182361420982194E-2</v>
      </c>
      <c r="AN230">
        <f>AN$2*EXP(- AN$1 * ($B230*_c+'Input spectra'!$Q229))</f>
        <v>1.2999788980793197E-2</v>
      </c>
      <c r="AO230">
        <f>AO$2*EXP(- AO$1 * ($B230*_c+'Input spectra'!$Q229))</f>
        <v>1.2818471172305064E-2</v>
      </c>
      <c r="AP230">
        <f>AP$2*EXP(- AP$1 * ($B230*_c+'Input spectra'!$Q229))</f>
        <v>1.2638400859600609E-2</v>
      </c>
      <c r="AQ230">
        <f>AQ$2*EXP(- AQ$1 * ($B230*_c+'Input spectra'!$Q229))</f>
        <v>1.2459570943856552E-2</v>
      </c>
      <c r="AR230">
        <f>AR$2*EXP(- AR$1 * ($B230*_c+'Input spectra'!$Q229))</f>
        <v>1.2281974363160607E-2</v>
      </c>
      <c r="AS230">
        <f>AS$2*EXP(- AS$1 * ($B230*_c+'Input spectra'!$Q229))</f>
        <v>1.2105604092329433E-2</v>
      </c>
      <c r="AT230">
        <f>AT$2*EXP(- AT$1 * ($B230*_c+'Input spectra'!$Q229))</f>
        <v>1.1930453142727514E-2</v>
      </c>
      <c r="AU230">
        <f>AU$2*EXP(- AU$1 * ($B230*_c+'Input spectra'!$Q229))</f>
        <v>1.1756514562086821E-2</v>
      </c>
      <c r="AV230">
        <f>AV$2*EXP(- AV$1 * ($B230*_c+'Input spectra'!$Q229))</f>
        <v>1.1583781434327379E-2</v>
      </c>
      <c r="AW230">
        <f>AW$2*EXP(- AW$1 * ($B230*_c+'Input spectra'!$Q229))</f>
        <v>1.0301796785866169E-2</v>
      </c>
      <c r="AX230">
        <f>AX$2*EXP(- AX$1 * ($B230*_c+'Input spectra'!$Q229))</f>
        <v>8.8065496819719723E-3</v>
      </c>
      <c r="AY230">
        <f>AY$2*EXP(- AY$1 * ($B230*_c+'Input spectra'!$Q229))</f>
        <v>7.9311041948154533E-3</v>
      </c>
      <c r="AZ230">
        <f>AZ$2*EXP(- AZ$1 * ($B230*_c+'Input spectra'!$Q229))</f>
        <v>7.2683077688088229E-3</v>
      </c>
      <c r="BA230">
        <f>BA$2*EXP(- BA$1 * ($B230*_c+'Input spectra'!$Q229))</f>
        <v>6.7268848792217647E-3</v>
      </c>
      <c r="BB230">
        <f>BB$2*EXP(- BB$1 * ($B230*_c+'Input spectra'!$Q229))</f>
        <v>6.2672953467696104E-3</v>
      </c>
      <c r="BC230">
        <f>BC$2*EXP(- BC$1 * ($B230*_c+'Input spectra'!$Q229))</f>
        <v>5.8678862022918769E-3</v>
      </c>
      <c r="BD230">
        <f>BD$2*EXP(- BD$1 * ($B230*_c+'Input spectra'!$Q229))</f>
        <v>5.5151663700327355E-3</v>
      </c>
      <c r="BE230">
        <f>BE$2*EXP(- BE$1 * ($B230*_c+'Input spectra'!$Q229))</f>
        <v>5.2000058442895972E-3</v>
      </c>
      <c r="BF230">
        <f>BF$2*EXP(- BF$1 * ($B230*_c+'Input spectra'!$Q229))</f>
        <v>4.9158599124990284E-3</v>
      </c>
      <c r="BG230">
        <f>BG$2*EXP(- BG$1 * ($B230*_c+'Input spectra'!$Q229))</f>
        <v>4.6578342473732812E-3</v>
      </c>
      <c r="BH230">
        <f>BH$2*EXP(- BH$1 * ($B230*_c+'Input spectra'!$Q229))</f>
        <v>4.4221482998655524E-3</v>
      </c>
      <c r="BI230">
        <f>BI$2*EXP(- BI$1 * ($B230*_c+'Input spectra'!$Q229))</f>
        <v>4.2058063990845843E-3</v>
      </c>
      <c r="BJ230">
        <f>BJ$2*EXP(- BJ$1 * ($B230*_c+'Input spectra'!$Q229))</f>
        <v>4.0063854562258664E-3</v>
      </c>
      <c r="BK230">
        <f>BK$2*EXP(- BK$1 * ($B230*_c+'Input spectra'!$Q229))</f>
        <v>3.8218920752169012E-3</v>
      </c>
      <c r="BL230">
        <f>BL$2*EXP(- BL$1 * ($B230*_c+'Input spectra'!$Q229))</f>
        <v>3.65066299541253E-3</v>
      </c>
      <c r="BM230">
        <f>BM$2*EXP(- BM$1 * ($B230*_c+'Input spectra'!$Q229))</f>
        <v>3.4912936823261031E-3</v>
      </c>
      <c r="BN230">
        <f>BN$2*EXP(- BN$1 * ($B230*_c+'Input spectra'!$Q229))</f>
        <v>3.3425858266401161E-3</v>
      </c>
      <c r="BO230">
        <f>BO$2*EXP(- BO$1 * ($B230*_c+'Input spectra'!$Q229))</f>
        <v>3.2035079149446725E-3</v>
      </c>
      <c r="BP230">
        <f>BP$2*EXP(- BP$1 * ($B230*_c+'Input spectra'!$Q229))</f>
        <v>3.0731650649828404E-3</v>
      </c>
      <c r="BQ230">
        <f>BQ$2*EXP(- BQ$1 * ($B230*_c+'Input spectra'!$Q229))</f>
        <v>2.950775571527306E-3</v>
      </c>
      <c r="BR230">
        <f>BR$2*EXP(- BR$1 * ($B230*_c+'Input spectra'!$Q229))</f>
        <v>2.8356524071849985E-3</v>
      </c>
      <c r="BS230">
        <f>BS$2*EXP(- BS$1 * ($B230*_c+'Input spectra'!$Q229))</f>
        <v>2.7271884446314061E-3</v>
      </c>
      <c r="BT230">
        <f>BT$2*EXP(- BT$1 * ($B230*_c+'Input spectra'!$Q229))</f>
        <v>2.6248445167119648E-3</v>
      </c>
      <c r="BU230">
        <f>BU$2*EXP(- BU$1 * ($B230*_c+'Input spectra'!$Q229))</f>
        <v>2.5281396704184074E-3</v>
      </c>
      <c r="BV230">
        <f>BV$2*EXP(- BV$1 * ($B230*_c+'Input spectra'!$Q229))</f>
        <v>2.436643137949925E-3</v>
      </c>
      <c r="BW230">
        <f>BW$2*EXP(- BW$1 * ($B230*_c+'Input spectra'!$Q229))</f>
        <v>2.3499676668129652E-3</v>
      </c>
      <c r="BX230">
        <f>BX$2*EXP(- BX$1 * ($B230*_c+'Input spectra'!$Q229))</f>
        <v>2.2677639365880071E-3</v>
      </c>
      <c r="BY230">
        <f>BY$2*EXP(- BY$1 * ($B230*_c+'Input spectra'!$Q229))</f>
        <v>2.1897158527055464E-3</v>
      </c>
      <c r="BZ230">
        <f>BZ$2*EXP(- BZ$1 * ($B230*_c+'Input spectra'!$Q229))</f>
        <v>2.1155365540911912E-3</v>
      </c>
      <c r="CA230">
        <f>CA$2*EXP(- CA$1 * ($B230*_c+'Input spectra'!$Q229))</f>
        <v>2.0449650064662144E-3</v>
      </c>
      <c r="CB230">
        <f>CB$2*EXP(- CB$1 * ($B230*_c+'Input spectra'!$Q229))</f>
        <v>1.9777630796091864E-3</v>
      </c>
      <c r="CC230">
        <f>CC$2*EXP(- CC$1 * ($B230*_c+'Input spectra'!$Q229))</f>
        <v>1.913713027230005E-3</v>
      </c>
      <c r="CD230">
        <f>CD$2*EXP(- CD$1 * ($B230*_c+'Input spectra'!$Q229))</f>
        <v>1.8526153038679585E-3</v>
      </c>
      <c r="CE230">
        <f>CE$2*EXP(- CE$1 * ($B230*_c+'Input spectra'!$Q229))</f>
        <v>1.7942866655434604E-3</v>
      </c>
      <c r="CF230">
        <f>CF$2*EXP(- CF$1 * ($B230*_c+'Input spectra'!$Q229))</f>
        <v>1.7385585106012415E-3</v>
      </c>
      <c r="CG230">
        <f>CG$2*EXP(- CG$1 * ($B230*_c+'Input spectra'!$Q229))</f>
        <v>1.685275424893944E-3</v>
      </c>
      <c r="CH230">
        <f>CH$2*EXP(- CH$1 * ($B230*_c+'Input spectra'!$Q229))</f>
        <v>1.6342939016246473E-3</v>
      </c>
      <c r="CI230">
        <f>CI$2*EXP(- CI$1 * ($B230*_c+'Input spectra'!$Q229))</f>
        <v>1.5854812111370663E-3</v>
      </c>
      <c r="CJ230">
        <f>CJ$2*EXP(- CJ$1 * ($B230*_c+'Input spectra'!$Q229))</f>
        <v>1.5387143999717706E-3</v>
      </c>
      <c r="CK230">
        <f>CK$2*EXP(- CK$1 * ($B230*_c+'Input spectra'!$Q229))</f>
        <v>1.493879401793691E-3</v>
      </c>
      <c r="CL230">
        <f>CL$2*EXP(- CL$1 * ($B230*_c+'Input spectra'!$Q229))</f>
        <v>1.4508702454924887E-3</v>
      </c>
      <c r="CM230">
        <f>CM$2*EXP(- CM$1 * ($B230*_c+'Input spectra'!$Q229))</f>
        <v>1.4095883479811483E-3</v>
      </c>
      <c r="CN230">
        <f>CN$2*EXP(- CN$1 * ($B230*_c+'Input spectra'!$Q229))</f>
        <v>1.3699418810615123E-3</v>
      </c>
      <c r="CO230">
        <f>CO$2*EXP(- CO$1 * ($B230*_c+'Input spectra'!$Q229))</f>
        <v>1.3318452032608371E-3</v>
      </c>
      <c r="CP230">
        <f>CP$2*EXP(- CP$1 * ($B230*_c+'Input spectra'!$Q229))</f>
        <v>1.2952183488281512E-3</v>
      </c>
      <c r="CQ230">
        <f>CQ$2*EXP(- CQ$1 * ($B230*_c+'Input spectra'!$Q229))</f>
        <v>8.3425122511398728E-4</v>
      </c>
      <c r="CR230">
        <f>CR$2*EXP(- CR$1 * ($B230*_c+'Input spectra'!$Q229))</f>
        <v>5.4208137556921259E-4</v>
      </c>
      <c r="CS230">
        <f>CS$2*EXP(- CS$1 * ($B230*_c+'Input spectra'!$Q229))</f>
        <v>3.7556615885576814E-4</v>
      </c>
      <c r="CT230">
        <f>CT$2*EXP(- CT$1 * ($B230*_c+'Input spectra'!$Q229))</f>
        <v>2.6137308215155072E-4</v>
      </c>
      <c r="CU230">
        <f>CU$2*EXP(- CU$1 * ($B230*_c+'Input spectra'!$Q229))</f>
        <v>1.7854047778152147E-4</v>
      </c>
      <c r="CV230">
        <f>CV$2*EXP(- CV$1 * ($B230*_c+'Input spectra'!$Q229))</f>
        <v>1.1741175489656718E-4</v>
      </c>
      <c r="CW230">
        <f>CW$2*EXP(- CW$1 * ($B230*_c+'Input spectra'!$Q229))</f>
        <v>7.2539463851218128E-5</v>
      </c>
      <c r="CX230">
        <f>CX$2*EXP(- CX$1 * ($B230*_c+'Input spectra'!$Q229))</f>
        <v>4.0467188007071741E-5</v>
      </c>
      <c r="CY230">
        <f>CY$2*EXP(- CY$1 * ($B230*_c+'Input spectra'!$Q229))</f>
        <v>1.8824504742478599E-5</v>
      </c>
      <c r="CZ230">
        <f>CZ$2*EXP(- CZ$1 * ($B230*_c+'Input spectra'!$Q229))</f>
        <v>5.8930941856656738E-6</v>
      </c>
      <c r="DA230">
        <f>DA$2*EXP(- DA$1 * ($B230*_c+'Input spectra'!$Q229))</f>
        <v>3.7449012119714975E-7</v>
      </c>
      <c r="DB230">
        <f>DB$2*EXP(- DB$1 * ($B230*_c+'Input spectra'!$Q229))</f>
        <v>0</v>
      </c>
      <c r="DC230">
        <f>DC$2*EXP(- DC$1 * ($B230*_c+'Input spectra'!$Q229))</f>
        <v>0</v>
      </c>
      <c r="DD230">
        <f>DD$2*EXP(- DD$1 * ($B230*_c+'Input spectra'!$Q229))</f>
        <v>0</v>
      </c>
      <c r="DE230">
        <f>DE$2*EXP(- DE$1 * ($B230*_c+'Input spectra'!$Q229))</f>
        <v>0</v>
      </c>
      <c r="DF230">
        <f>DF$2*EXP(- DF$1 * ($B230*_c+'Input spectra'!$Q229))</f>
        <v>0</v>
      </c>
      <c r="DG230">
        <f>DG$2*EXP(- DG$1 * ($B230*_c+'Input spectra'!$Q229))</f>
        <v>0</v>
      </c>
      <c r="DH230">
        <f>DH$2*EXP(- DH$1 * ($B230*_c+'Input spectra'!$Q229))</f>
        <v>0</v>
      </c>
      <c r="DI230">
        <f>DI$2*EXP(- DI$1 * ($B230*_c+'Input spectra'!$Q229))</f>
        <v>0</v>
      </c>
      <c r="DJ230">
        <f>DJ$2*EXP(- DJ$1 * ($B230*_c+'Input spectra'!$Q229))</f>
        <v>0</v>
      </c>
      <c r="DK230">
        <f>DK$2*EXP(- DK$1 * ($B230*_c+'Input spectra'!$Q229))</f>
        <v>0</v>
      </c>
      <c r="DL230">
        <f>DL$2*EXP(- DL$1 * ($B230*_c+'Input spectra'!$Q229))</f>
        <v>0</v>
      </c>
      <c r="DM230">
        <f>DM$2*EXP(- DM$1 * ($B230*_c+'Input spectra'!$Q229))</f>
        <v>0</v>
      </c>
      <c r="DN230">
        <f>DN$2*EXP(- DN$1 * ($B230*_c+'Input spectra'!$Q229))</f>
        <v>0</v>
      </c>
      <c r="DO230">
        <f>DO$2*EXP(- DO$1 * ($B230*_c+'Input spectra'!$Q229))</f>
        <v>0</v>
      </c>
      <c r="DP230">
        <f>DP$2*EXP(- DP$1 * ($B230*_c+'Input spectra'!$Q229))</f>
        <v>0</v>
      </c>
      <c r="DQ230">
        <f>DQ$2*EXP(- DQ$1 * ($B230*_c+'Input spectra'!$Q229))</f>
        <v>0</v>
      </c>
      <c r="DR230">
        <f>DR$2*EXP(- DR$1 * ($B230*_c+'Input spectra'!$Q229))</f>
        <v>0</v>
      </c>
      <c r="DS230">
        <f>DS$2*EXP(- DS$1 * ($B230*_c+'Input spectra'!$Q229))</f>
        <v>0</v>
      </c>
      <c r="DT230">
        <f>DT$2*EXP(- DT$1 * ($B230*_c+'Input spectra'!$Q229))</f>
        <v>0</v>
      </c>
      <c r="DU230">
        <f>DU$2*EXP(- DU$1 * ($B230*_c+'Input spectra'!$Q229))</f>
        <v>0</v>
      </c>
      <c r="DV230">
        <f>DV$2*EXP(- DV$1 * ($B230*_c+'Input spectra'!$Q229))</f>
        <v>0</v>
      </c>
      <c r="DW230">
        <f>DW$2*EXP(- DW$1 * ($B230*_c+'Input spectra'!$Q229))</f>
        <v>0</v>
      </c>
      <c r="DX230">
        <f>DX$2*EXP(- DX$1 * ($B230*_c+'Input spectra'!$Q229))</f>
        <v>0</v>
      </c>
      <c r="DY230">
        <f>DY$2*EXP(- DY$1 * ($B230*_c+'Input spectra'!$Q229))</f>
        <v>0</v>
      </c>
      <c r="DZ230">
        <f>DZ$2*EXP(- DZ$1 * ($B230*_c+'Input spectra'!$Q229))</f>
        <v>0</v>
      </c>
      <c r="EA230">
        <f>EA$2*EXP(- EA$1 * ($B230*_c+'Input spectra'!$Q229))</f>
        <v>0</v>
      </c>
      <c r="EB230">
        <f>EB$2*EXP(- EB$1 * ($B230*_c+'Input spectra'!$Q229))</f>
        <v>0</v>
      </c>
      <c r="EC230">
        <f>EC$2*EXP(- EC$1 * ($B230*_c+'Input spectra'!$Q229))</f>
        <v>0</v>
      </c>
      <c r="ED230">
        <f>ED$2*EXP(- ED$1 * ($B230*_c+'Input spectra'!$Q229))</f>
        <v>0</v>
      </c>
      <c r="EE230">
        <f>EE$2*EXP(- EE$1 * ($B230*_c+'Input spectra'!$Q229))</f>
        <v>0</v>
      </c>
      <c r="EF230">
        <f>EF$2*EXP(- EF$1 * ($B230*_c+'Input spectra'!$Q229))</f>
        <v>0</v>
      </c>
      <c r="EG230">
        <f>EG$2*EXP(- EG$1 * ($B230*_c+'Input spectra'!$Q229))</f>
        <v>0</v>
      </c>
      <c r="EH230">
        <f>EH$2*EXP(- EH$1 * ($B230*_c+'Input spectra'!$Q229))</f>
        <v>0</v>
      </c>
      <c r="EI230">
        <f>EI$2*EXP(- EI$1 * ($B230*_c+'Input spectra'!$Q229))</f>
        <v>0</v>
      </c>
      <c r="EJ230">
        <f>EJ$2*EXP(- EJ$1 * ($B230*_c+'Input spectra'!$Q229))</f>
        <v>0</v>
      </c>
      <c r="EK230">
        <f>EK$2*EXP(- EK$1 * ($B230*_c+'Input spectra'!$Q229))</f>
        <v>0</v>
      </c>
      <c r="EL230">
        <f>EL$2*EXP(- EL$1 * ($B230*_c+'Input spectra'!$Q229))</f>
        <v>0</v>
      </c>
      <c r="EM230">
        <f>EM$2*EXP(- EM$1 * ($B230*_c+'Input spectra'!$Q229))</f>
        <v>0</v>
      </c>
      <c r="EN230">
        <f>EN$2*EXP(- EN$1 * ($B230*_c+'Input spectra'!$Q229))</f>
        <v>0</v>
      </c>
      <c r="EO230">
        <f>EO$2*EXP(- EO$1 * ($B230*_c+'Input spectra'!$Q229))</f>
        <v>0</v>
      </c>
      <c r="EP230">
        <f>EP$2*EXP(- EP$1 * ($B230*_c+'Input spectra'!$Q229))</f>
        <v>0</v>
      </c>
      <c r="EQ230">
        <f>EQ$2*EXP(- EQ$1 * ($B230*_c+'Input spectra'!$Q229))</f>
        <v>0</v>
      </c>
      <c r="ER230">
        <f>ER$2*EXP(- ER$1 * ($B230*_c+'Input spectra'!$Q229))</f>
        <v>0</v>
      </c>
      <c r="ES230">
        <f>ES$2*EXP(- ES$1 * ($B230*_c+'Input spectra'!$Q229))</f>
        <v>0</v>
      </c>
      <c r="ET230">
        <f>ET$2*EXP(- ET$1 * ($B230*_c+'Input spectra'!$Q229))</f>
        <v>0</v>
      </c>
      <c r="EU230">
        <f>EU$2*EXP(- EU$1 * ($B230*_c+'Input spectra'!$Q229))</f>
        <v>0</v>
      </c>
      <c r="EV230">
        <f>EV$2*EXP(- EV$1 * ($B230*_c+'Input spectra'!$Q229))</f>
        <v>0</v>
      </c>
      <c r="EW230">
        <f>EW$2*EXP(- EW$1 * ($B230*_c+'Input spectra'!$Q229))</f>
        <v>0</v>
      </c>
      <c r="EY230">
        <f t="shared" si="3"/>
        <v>0.89137814070245702</v>
      </c>
      <c r="FB230">
        <f>(1-EXP(-(B230*_c+'Input spectra'!$Q229)*_t))/2</f>
        <v>9.9674483092729305E-3</v>
      </c>
      <c r="FC230">
        <f>LN(1-FB230)/(-(B230*_c+'Input spectra'!$Q229))</f>
        <v>0.24874150391764946</v>
      </c>
    </row>
    <row r="231" spans="1:159" x14ac:dyDescent="0.25">
      <c r="A231">
        <v>1420</v>
      </c>
      <c r="B231">
        <f>'Input spectra'!B230</f>
        <v>0</v>
      </c>
      <c r="C231">
        <f>C$2*EXP(- C$1 * ($B231*_c+'Input spectra'!$Q230))</f>
        <v>2.0653927966864227E-2</v>
      </c>
      <c r="D231">
        <f>D$2*EXP(- D$1 * ($B231*_c+'Input spectra'!$Q230))</f>
        <v>2.0421214951333488E-2</v>
      </c>
      <c r="E231">
        <f>E$2*EXP(- E$1 * ($B231*_c+'Input spectra'!$Q230))</f>
        <v>2.0190037353686647E-2</v>
      </c>
      <c r="F231">
        <f>F$2*EXP(- F$1 * ($B231*_c+'Input spectra'!$Q230))</f>
        <v>1.9960386597195241E-2</v>
      </c>
      <c r="G231">
        <f>G$2*EXP(- G$1 * ($B231*_c+'Input spectra'!$Q230))</f>
        <v>1.9732254149245454E-2</v>
      </c>
      <c r="H231">
        <f>H$2*EXP(- H$1 * ($B231*_c+'Input spectra'!$Q230))</f>
        <v>1.9505631521122196E-2</v>
      </c>
      <c r="I231">
        <f>I$2*EXP(- I$1 * ($B231*_c+'Input spectra'!$Q230))</f>
        <v>1.9280510267794138E-2</v>
      </c>
      <c r="J231">
        <f>J$2*EXP(- J$1 * ($B231*_c+'Input spectra'!$Q230))</f>
        <v>1.9056881987699788E-2</v>
      </c>
      <c r="K231">
        <f>K$2*EXP(- K$1 * ($B231*_c+'Input spectra'!$Q230))</f>
        <v>1.883473832253461E-2</v>
      </c>
      <c r="L231">
        <f>L$2*EXP(- L$1 * ($B231*_c+'Input spectra'!$Q230))</f>
        <v>1.8614070957039101E-2</v>
      </c>
      <c r="M231">
        <f>M$2*EXP(- M$1 * ($B231*_c+'Input spectra'!$Q230))</f>
        <v>1.839487161878791E-2</v>
      </c>
      <c r="N231">
        <f>N$2*EXP(- N$1 * ($B231*_c+'Input spectra'!$Q230))</f>
        <v>1.8177132077979941E-2</v>
      </c>
      <c r="O231">
        <f>O$2*EXP(- O$1 * ($B231*_c+'Input spectra'!$Q230))</f>
        <v>1.7960844147229454E-2</v>
      </c>
      <c r="P231">
        <f>P$2*EXP(- P$1 * ($B231*_c+'Input spectra'!$Q230))</f>
        <v>1.7745999681358166E-2</v>
      </c>
      <c r="Q231">
        <f>Q$2*EXP(- Q$1 * ($B231*_c+'Input spectra'!$Q230))</f>
        <v>1.7532590577188298E-2</v>
      </c>
      <c r="R231">
        <f>R$2*EXP(- R$1 * ($B231*_c+'Input spectra'!$Q230))</f>
        <v>1.732060877333667E-2</v>
      </c>
      <c r="S231">
        <f>S$2*EXP(- S$1 * ($B231*_c+'Input spectra'!$Q230))</f>
        <v>1.7110046250009715E-2</v>
      </c>
      <c r="T231">
        <f>T$2*EXP(- T$1 * ($B231*_c+'Input spectra'!$Q230))</f>
        <v>1.6900895028799476E-2</v>
      </c>
      <c r="U231">
        <f>U$2*EXP(- U$1 * ($B231*_c+'Input spectra'!$Q230))</f>
        <v>1.6693147172480612E-2</v>
      </c>
      <c r="V231">
        <f>V$2*EXP(- V$1 * ($B231*_c+'Input spectra'!$Q230))</f>
        <v>1.6486794784808308E-2</v>
      </c>
      <c r="W231">
        <f>W$2*EXP(- W$1 * ($B231*_c+'Input spectra'!$Q230))</f>
        <v>1.6281830010317168E-2</v>
      </c>
      <c r="X231">
        <f>X$2*EXP(- X$1 * ($B231*_c+'Input spectra'!$Q230))</f>
        <v>1.60782450341211E-2</v>
      </c>
      <c r="Y231">
        <f>Y$2*EXP(- Y$1 * ($B231*_c+'Input spectra'!$Q230))</f>
        <v>1.5876032081714071E-2</v>
      </c>
      <c r="Z231">
        <f>Z$2*EXP(- Z$1 * ($B231*_c+'Input spectra'!$Q230))</f>
        <v>1.5675183418771874E-2</v>
      </c>
      <c r="AA231">
        <f>AA$2*EXP(- AA$1 * ($B231*_c+'Input spectra'!$Q230))</f>
        <v>1.5475691350954822E-2</v>
      </c>
      <c r="AB231">
        <f>AB$2*EXP(- AB$1 * ($B231*_c+'Input spectra'!$Q230))</f>
        <v>1.5277548223711357E-2</v>
      </c>
      <c r="AC231">
        <f>AC$2*EXP(- AC$1 * ($B231*_c+'Input spectra'!$Q230))</f>
        <v>1.5080746422082602E-2</v>
      </c>
      <c r="AD231">
        <f>AD$2*EXP(- AD$1 * ($B231*_c+'Input spectra'!$Q230))</f>
        <v>1.4885278370507861E-2</v>
      </c>
      <c r="AE231">
        <f>AE$2*EXP(- AE$1 * ($B231*_c+'Input spectra'!$Q230))</f>
        <v>1.4691136532631013E-2</v>
      </c>
      <c r="AF231">
        <f>AF$2*EXP(- AF$1 * ($B231*_c+'Input spectra'!$Q230))</f>
        <v>1.4498313411107832E-2</v>
      </c>
      <c r="AG231">
        <f>AG$2*EXP(- AG$1 * ($B231*_c+'Input spectra'!$Q230))</f>
        <v>1.4306801547414247E-2</v>
      </c>
      <c r="AH231">
        <f>AH$2*EXP(- AH$1 * ($B231*_c+'Input spectra'!$Q230))</f>
        <v>1.4116593521655474E-2</v>
      </c>
      <c r="AI231">
        <f>AI$2*EXP(- AI$1 * ($B231*_c+'Input spectra'!$Q230))</f>
        <v>1.3927681952376094E-2</v>
      </c>
      <c r="AJ231">
        <f>AJ$2*EXP(- AJ$1 * ($B231*_c+'Input spectra'!$Q230))</f>
        <v>1.374005949637099E-2</v>
      </c>
      <c r="AK231">
        <f>AK$2*EXP(- AK$1 * ($B231*_c+'Input spectra'!$Q230))</f>
        <v>1.355371884849723E-2</v>
      </c>
      <c r="AL231">
        <f>AL$2*EXP(- AL$1 * ($B231*_c+'Input spectra'!$Q230))</f>
        <v>1.3368652741486808E-2</v>
      </c>
      <c r="AM231">
        <f>AM$2*EXP(- AM$1 * ($B231*_c+'Input spectra'!$Q230))</f>
        <v>1.3184853945760282E-2</v>
      </c>
      <c r="AN231">
        <f>AN$2*EXP(- AN$1 * ($B231*_c+'Input spectra'!$Q230))</f>
        <v>1.3002315269241319E-2</v>
      </c>
      <c r="AO231">
        <f>AO$2*EXP(- AO$1 * ($B231*_c+'Input spectra'!$Q230))</f>
        <v>1.2821029557172096E-2</v>
      </c>
      <c r="AP231">
        <f>AP$2*EXP(- AP$1 * ($B231*_c+'Input spectra'!$Q230))</f>
        <v>1.2640989691929581E-2</v>
      </c>
      <c r="AQ231">
        <f>AQ$2*EXP(- AQ$1 * ($B231*_c+'Input spectra'!$Q230))</f>
        <v>1.2462188592842713E-2</v>
      </c>
      <c r="AR231">
        <f>AR$2*EXP(- AR$1 * ($B231*_c+'Input spectra'!$Q230))</f>
        <v>1.2284619216010421E-2</v>
      </c>
      <c r="AS231">
        <f>AS$2*EXP(- AS$1 * ($B231*_c+'Input spectra'!$Q230))</f>
        <v>1.2108274554120516E-2</v>
      </c>
      <c r="AT231">
        <f>AT$2*EXP(- AT$1 * ($B231*_c+'Input spectra'!$Q230))</f>
        <v>1.1933147636269469E-2</v>
      </c>
      <c r="AU231">
        <f>AU$2*EXP(- AU$1 * ($B231*_c+'Input spectra'!$Q230))</f>
        <v>1.1759231527783005E-2</v>
      </c>
      <c r="AV231">
        <f>AV$2*EXP(- AV$1 * ($B231*_c+'Input spectra'!$Q230))</f>
        <v>1.1586519330037586E-2</v>
      </c>
      <c r="AW231">
        <f>AW$2*EXP(- AW$1 * ($B231*_c+'Input spectra'!$Q230))</f>
        <v>1.0304285792097025E-2</v>
      </c>
      <c r="AX231">
        <f>AX$2*EXP(- AX$1 * ($B231*_c+'Input spectra'!$Q230))</f>
        <v>8.8087236840822085E-3</v>
      </c>
      <c r="AY231">
        <f>AY$2*EXP(- AY$1 * ($B231*_c+'Input spectra'!$Q230))</f>
        <v>7.9331037451779562E-3</v>
      </c>
      <c r="AZ231">
        <f>AZ$2*EXP(- AZ$1 * ($B231*_c+'Input spectra'!$Q230))</f>
        <v>7.2701783991902186E-3</v>
      </c>
      <c r="BA231">
        <f>BA$2*EXP(- BA$1 * ($B231*_c+'Input spectra'!$Q230))</f>
        <v>6.7286515016306298E-3</v>
      </c>
      <c r="BB231">
        <f>BB$2*EXP(- BB$1 * ($B231*_c+'Input spectra'!$Q230))</f>
        <v>6.2689741941335348E-3</v>
      </c>
      <c r="BC231">
        <f>BC$2*EXP(- BC$1 * ($B231*_c+'Input spectra'!$Q230))</f>
        <v>5.8694888831230642E-3</v>
      </c>
      <c r="BD231">
        <f>BD$2*EXP(- BD$1 * ($B231*_c+'Input spectra'!$Q230))</f>
        <v>5.5167016855666839E-3</v>
      </c>
      <c r="BE231">
        <f>BE$2*EXP(- BE$1 * ($B231*_c+'Input spectra'!$Q230))</f>
        <v>5.2014807419563406E-3</v>
      </c>
      <c r="BF231">
        <f>BF$2*EXP(- BF$1 * ($B231*_c+'Input spectra'!$Q230))</f>
        <v>4.9172800409403236E-3</v>
      </c>
      <c r="BG231">
        <f>BG$2*EXP(- BG$1 * ($B231*_c+'Input spectra'!$Q230))</f>
        <v>4.6592043043692877E-3</v>
      </c>
      <c r="BH231">
        <f>BH$2*EXP(- BH$1 * ($B231*_c+'Input spectra'!$Q230))</f>
        <v>4.4234722629527623E-3</v>
      </c>
      <c r="BI231">
        <f>BI$2*EXP(- BI$1 * ($B231*_c+'Input spectra'!$Q230))</f>
        <v>4.2070876852291572E-3</v>
      </c>
      <c r="BJ231">
        <f>BJ$2*EXP(- BJ$1 * ($B231*_c+'Input spectra'!$Q230))</f>
        <v>4.0076270363214872E-3</v>
      </c>
      <c r="BK231">
        <f>BK$2*EXP(- BK$1 * ($B231*_c+'Input spectra'!$Q230))</f>
        <v>3.8230965585896561E-3</v>
      </c>
      <c r="BL231">
        <f>BL$2*EXP(- BL$1 * ($B231*_c+'Input spectra'!$Q230))</f>
        <v>3.6518326937129849E-3</v>
      </c>
      <c r="BM231">
        <f>BM$2*EXP(- BM$1 * ($B231*_c+'Input spectra'!$Q230))</f>
        <v>3.4924306588373765E-3</v>
      </c>
      <c r="BN231">
        <f>BN$2*EXP(- BN$1 * ($B231*_c+'Input spectra'!$Q230))</f>
        <v>3.3436919350082095E-3</v>
      </c>
      <c r="BO231">
        <f>BO$2*EXP(- BO$1 * ($B231*_c+'Input spectra'!$Q230))</f>
        <v>3.2045848300705912E-3</v>
      </c>
      <c r="BP231">
        <f>BP$2*EXP(- BP$1 * ($B231*_c+'Input spectra'!$Q230))</f>
        <v>3.0742143079968203E-3</v>
      </c>
      <c r="BQ231">
        <f>BQ$2*EXP(- BQ$1 * ($B231*_c+'Input spectra'!$Q230))</f>
        <v>2.9517985302208016E-3</v>
      </c>
      <c r="BR231">
        <f>BR$2*EXP(- BR$1 * ($B231*_c+'Input spectra'!$Q230))</f>
        <v>2.8366503529049444E-3</v>
      </c>
      <c r="BS231">
        <f>BS$2*EXP(- BS$1 * ($B231*_c+'Input spectra'!$Q230))</f>
        <v>2.7281625463829234E-3</v>
      </c>
      <c r="BT231">
        <f>BT$2*EXP(- BT$1 * ($B231*_c+'Input spectra'!$Q230))</f>
        <v>2.6257958530322514E-3</v>
      </c>
      <c r="BU231">
        <f>BU$2*EXP(- BU$1 * ($B231*_c+'Input spectra'!$Q230))</f>
        <v>2.5290692394521544E-3</v>
      </c>
      <c r="BV231">
        <f>BV$2*EXP(- BV$1 * ($B231*_c+'Input spectra'!$Q230))</f>
        <v>2.4375518660594451E-3</v>
      </c>
      <c r="BW231">
        <f>BW$2*EXP(- BW$1 * ($B231*_c+'Input spectra'!$Q230))</f>
        <v>2.3508564159839436E-3</v>
      </c>
      <c r="BX231">
        <f>BX$2*EXP(- BX$1 * ($B231*_c+'Input spectra'!$Q230))</f>
        <v>2.268633510837335E-3</v>
      </c>
      <c r="BY231">
        <f>BY$2*EXP(- BY$1 * ($B231*_c+'Input spectra'!$Q230))</f>
        <v>2.1905670036561522E-3</v>
      </c>
      <c r="BZ231">
        <f>BZ$2*EXP(- BZ$1 * ($B231*_c+'Input spectra'!$Q230))</f>
        <v>2.1163699858467574E-3</v>
      </c>
      <c r="CA231">
        <f>CA$2*EXP(- CA$1 * ($B231*_c+'Input spectra'!$Q230))</f>
        <v>2.0457813798937592E-3</v>
      </c>
      <c r="CB231">
        <f>CB$2*EXP(- CB$1 * ($B231*_c+'Input spectra'!$Q230))</f>
        <v>1.9785630161178662E-3</v>
      </c>
      <c r="CC231">
        <f>CC$2*EXP(- CC$1 * ($B231*_c+'Input spectra'!$Q230))</f>
        <v>1.9144971121189747E-3</v>
      </c>
      <c r="CD231">
        <f>CD$2*EXP(- CD$1 * ($B231*_c+'Input spectra'!$Q230))</f>
        <v>1.8533840893037161E-3</v>
      </c>
      <c r="CE231">
        <f>CE$2*EXP(- CE$1 * ($B231*_c+'Input spectra'!$Q230))</f>
        <v>1.7950406732171009E-3</v>
      </c>
      <c r="CF231">
        <f>CF$2*EXP(- CF$1 * ($B231*_c+'Input spectra'!$Q230))</f>
        <v>1.7392982341079542E-3</v>
      </c>
      <c r="CG231">
        <f>CG$2*EXP(- CG$1 * ($B231*_c+'Input spectra'!$Q230))</f>
        <v>1.6860013318704696E-3</v>
      </c>
      <c r="CH231">
        <f>CH$2*EXP(- CH$1 * ($B231*_c+'Input spectra'!$Q230))</f>
        <v>1.6350064356749927E-3</v>
      </c>
      <c r="CI231">
        <f>CI$2*EXP(- CI$1 * ($B231*_c+'Input spectra'!$Q230))</f>
        <v>1.5861807935722849E-3</v>
      </c>
      <c r="CJ231">
        <f>CJ$2*EXP(- CJ$1 * ($B231*_c+'Input spectra'!$Q230))</f>
        <v>1.5394014313859072E-3</v>
      </c>
      <c r="CK231">
        <f>CK$2*EXP(- CK$1 * ($B231*_c+'Input spectra'!$Q230))</f>
        <v>1.4945542634948728E-3</v>
      </c>
      <c r="CL231">
        <f>CL$2*EXP(- CL$1 * ($B231*_c+'Input spectra'!$Q230))</f>
        <v>1.4515333008055507E-3</v>
      </c>
      <c r="CM231">
        <f>CM$2*EXP(- CM$1 * ($B231*_c+'Input spectra'!$Q230))</f>
        <v>1.410239943435986E-3</v>
      </c>
      <c r="CN231">
        <f>CN$2*EXP(- CN$1 * ($B231*_c+'Input spectra'!$Q230))</f>
        <v>1.3705823474794944E-3</v>
      </c>
      <c r="CO231">
        <f>CO$2*EXP(- CO$1 * ($B231*_c+'Input spectra'!$Q230))</f>
        <v>1.3324748567500387E-3</v>
      </c>
      <c r="CP231">
        <f>CP$2*EXP(- CP$1 * ($B231*_c+'Input spectra'!$Q230))</f>
        <v>1.2958374916968265E-3</v>
      </c>
      <c r="CQ231">
        <f>CQ$2*EXP(- CQ$1 * ($B231*_c+'Input spectra'!$Q230))</f>
        <v>8.3465439892644038E-4</v>
      </c>
      <c r="CR231">
        <f>CR$2*EXP(- CR$1 * ($B231*_c+'Input spectra'!$Q230))</f>
        <v>5.4234619887977233E-4</v>
      </c>
      <c r="CS231">
        <f>CS$2*EXP(- CS$1 * ($B231*_c+'Input spectra'!$Q230))</f>
        <v>3.7575160773881572E-4</v>
      </c>
      <c r="CT231">
        <f>CT$2*EXP(- CT$1 * ($B231*_c+'Input spectra'!$Q230))</f>
        <v>2.6150351756552847E-4</v>
      </c>
      <c r="CU231">
        <f>CU$2*EXP(- CU$1 * ($B231*_c+'Input spectra'!$Q230))</f>
        <v>1.7863051459629848E-4</v>
      </c>
      <c r="CV231">
        <f>CV$2*EXP(- CV$1 * ($B231*_c+'Input spectra'!$Q230))</f>
        <v>1.1747158181737371E-4</v>
      </c>
      <c r="CW231">
        <f>CW$2*EXP(- CW$1 * ($B231*_c+'Input spectra'!$Q230))</f>
        <v>7.2576807340505136E-5</v>
      </c>
      <c r="CX231">
        <f>CX$2*EXP(- CX$1 * ($B231*_c+'Input spectra'!$Q230))</f>
        <v>4.048823324500304E-5</v>
      </c>
      <c r="CY231">
        <f>CY$2*EXP(- CY$1 * ($B231*_c+'Input spectra'!$Q230))</f>
        <v>1.883439346789864E-5</v>
      </c>
      <c r="CZ231">
        <f>CZ$2*EXP(- CZ$1 * ($B231*_c+'Input spectra'!$Q230))</f>
        <v>5.8962208600484201E-6</v>
      </c>
      <c r="DA231">
        <f>DA$2*EXP(- DA$1 * ($B231*_c+'Input spectra'!$Q230))</f>
        <v>3.7469078062864525E-7</v>
      </c>
      <c r="DB231">
        <f>DB$2*EXP(- DB$1 * ($B231*_c+'Input spectra'!$Q230))</f>
        <v>0</v>
      </c>
      <c r="DC231">
        <f>DC$2*EXP(- DC$1 * ($B231*_c+'Input spectra'!$Q230))</f>
        <v>0</v>
      </c>
      <c r="DD231">
        <f>DD$2*EXP(- DD$1 * ($B231*_c+'Input spectra'!$Q230))</f>
        <v>0</v>
      </c>
      <c r="DE231">
        <f>DE$2*EXP(- DE$1 * ($B231*_c+'Input spectra'!$Q230))</f>
        <v>0</v>
      </c>
      <c r="DF231">
        <f>DF$2*EXP(- DF$1 * ($B231*_c+'Input spectra'!$Q230))</f>
        <v>0</v>
      </c>
      <c r="DG231">
        <f>DG$2*EXP(- DG$1 * ($B231*_c+'Input spectra'!$Q230))</f>
        <v>0</v>
      </c>
      <c r="DH231">
        <f>DH$2*EXP(- DH$1 * ($B231*_c+'Input spectra'!$Q230))</f>
        <v>0</v>
      </c>
      <c r="DI231">
        <f>DI$2*EXP(- DI$1 * ($B231*_c+'Input spectra'!$Q230))</f>
        <v>0</v>
      </c>
      <c r="DJ231">
        <f>DJ$2*EXP(- DJ$1 * ($B231*_c+'Input spectra'!$Q230))</f>
        <v>0</v>
      </c>
      <c r="DK231">
        <f>DK$2*EXP(- DK$1 * ($B231*_c+'Input spectra'!$Q230))</f>
        <v>0</v>
      </c>
      <c r="DL231">
        <f>DL$2*EXP(- DL$1 * ($B231*_c+'Input spectra'!$Q230))</f>
        <v>0</v>
      </c>
      <c r="DM231">
        <f>DM$2*EXP(- DM$1 * ($B231*_c+'Input spectra'!$Q230))</f>
        <v>0</v>
      </c>
      <c r="DN231">
        <f>DN$2*EXP(- DN$1 * ($B231*_c+'Input spectra'!$Q230))</f>
        <v>0</v>
      </c>
      <c r="DO231">
        <f>DO$2*EXP(- DO$1 * ($B231*_c+'Input spectra'!$Q230))</f>
        <v>0</v>
      </c>
      <c r="DP231">
        <f>DP$2*EXP(- DP$1 * ($B231*_c+'Input spectra'!$Q230))</f>
        <v>0</v>
      </c>
      <c r="DQ231">
        <f>DQ$2*EXP(- DQ$1 * ($B231*_c+'Input spectra'!$Q230))</f>
        <v>0</v>
      </c>
      <c r="DR231">
        <f>DR$2*EXP(- DR$1 * ($B231*_c+'Input spectra'!$Q230))</f>
        <v>0</v>
      </c>
      <c r="DS231">
        <f>DS$2*EXP(- DS$1 * ($B231*_c+'Input spectra'!$Q230))</f>
        <v>0</v>
      </c>
      <c r="DT231">
        <f>DT$2*EXP(- DT$1 * ($B231*_c+'Input spectra'!$Q230))</f>
        <v>0</v>
      </c>
      <c r="DU231">
        <f>DU$2*EXP(- DU$1 * ($B231*_c+'Input spectra'!$Q230))</f>
        <v>0</v>
      </c>
      <c r="DV231">
        <f>DV$2*EXP(- DV$1 * ($B231*_c+'Input spectra'!$Q230))</f>
        <v>0</v>
      </c>
      <c r="DW231">
        <f>DW$2*EXP(- DW$1 * ($B231*_c+'Input spectra'!$Q230))</f>
        <v>0</v>
      </c>
      <c r="DX231">
        <f>DX$2*EXP(- DX$1 * ($B231*_c+'Input spectra'!$Q230))</f>
        <v>0</v>
      </c>
      <c r="DY231">
        <f>DY$2*EXP(- DY$1 * ($B231*_c+'Input spectra'!$Q230))</f>
        <v>0</v>
      </c>
      <c r="DZ231">
        <f>DZ$2*EXP(- DZ$1 * ($B231*_c+'Input spectra'!$Q230))</f>
        <v>0</v>
      </c>
      <c r="EA231">
        <f>EA$2*EXP(- EA$1 * ($B231*_c+'Input spectra'!$Q230))</f>
        <v>0</v>
      </c>
      <c r="EB231">
        <f>EB$2*EXP(- EB$1 * ($B231*_c+'Input spectra'!$Q230))</f>
        <v>0</v>
      </c>
      <c r="EC231">
        <f>EC$2*EXP(- EC$1 * ($B231*_c+'Input spectra'!$Q230))</f>
        <v>0</v>
      </c>
      <c r="ED231">
        <f>ED$2*EXP(- ED$1 * ($B231*_c+'Input spectra'!$Q230))</f>
        <v>0</v>
      </c>
      <c r="EE231">
        <f>EE$2*EXP(- EE$1 * ($B231*_c+'Input spectra'!$Q230))</f>
        <v>0</v>
      </c>
      <c r="EF231">
        <f>EF$2*EXP(- EF$1 * ($B231*_c+'Input spectra'!$Q230))</f>
        <v>0</v>
      </c>
      <c r="EG231">
        <f>EG$2*EXP(- EG$1 * ($B231*_c+'Input spectra'!$Q230))</f>
        <v>0</v>
      </c>
      <c r="EH231">
        <f>EH$2*EXP(- EH$1 * ($B231*_c+'Input spectra'!$Q230))</f>
        <v>0</v>
      </c>
      <c r="EI231">
        <f>EI$2*EXP(- EI$1 * ($B231*_c+'Input spectra'!$Q230))</f>
        <v>0</v>
      </c>
      <c r="EJ231">
        <f>EJ$2*EXP(- EJ$1 * ($B231*_c+'Input spectra'!$Q230))</f>
        <v>0</v>
      </c>
      <c r="EK231">
        <f>EK$2*EXP(- EK$1 * ($B231*_c+'Input spectra'!$Q230))</f>
        <v>0</v>
      </c>
      <c r="EL231">
        <f>EL$2*EXP(- EL$1 * ($B231*_c+'Input spectra'!$Q230))</f>
        <v>0</v>
      </c>
      <c r="EM231">
        <f>EM$2*EXP(- EM$1 * ($B231*_c+'Input spectra'!$Q230))</f>
        <v>0</v>
      </c>
      <c r="EN231">
        <f>EN$2*EXP(- EN$1 * ($B231*_c+'Input spectra'!$Q230))</f>
        <v>0</v>
      </c>
      <c r="EO231">
        <f>EO$2*EXP(- EO$1 * ($B231*_c+'Input spectra'!$Q230))</f>
        <v>0</v>
      </c>
      <c r="EP231">
        <f>EP$2*EXP(- EP$1 * ($B231*_c+'Input spectra'!$Q230))</f>
        <v>0</v>
      </c>
      <c r="EQ231">
        <f>EQ$2*EXP(- EQ$1 * ($B231*_c+'Input spectra'!$Q230))</f>
        <v>0</v>
      </c>
      <c r="ER231">
        <f>ER$2*EXP(- ER$1 * ($B231*_c+'Input spectra'!$Q230))</f>
        <v>0</v>
      </c>
      <c r="ES231">
        <f>ES$2*EXP(- ES$1 * ($B231*_c+'Input spectra'!$Q230))</f>
        <v>0</v>
      </c>
      <c r="ET231">
        <f>ET$2*EXP(- ET$1 * ($B231*_c+'Input spectra'!$Q230))</f>
        <v>0</v>
      </c>
      <c r="EU231">
        <f>EU$2*EXP(- EU$1 * ($B231*_c+'Input spectra'!$Q230))</f>
        <v>0</v>
      </c>
      <c r="EV231">
        <f>EV$2*EXP(- EV$1 * ($B231*_c+'Input spectra'!$Q230))</f>
        <v>0</v>
      </c>
      <c r="EW231">
        <f>EW$2*EXP(- EW$1 * ($B231*_c+'Input spectra'!$Q230))</f>
        <v>0</v>
      </c>
      <c r="EY231">
        <f t="shared" si="3"/>
        <v>0.8915077375828887</v>
      </c>
      <c r="FB231">
        <f>(1-EXP(-(B231*_c+'Input spectra'!$Q230)*_t))/2</f>
        <v>9.9545805374716689E-3</v>
      </c>
      <c r="FC231">
        <f>LN(1-FB231)/(-(B231*_c+'Input spectra'!$Q230))</f>
        <v>0.24874314500143133</v>
      </c>
    </row>
    <row r="232" spans="1:159" x14ac:dyDescent="0.25">
      <c r="A232">
        <v>1425</v>
      </c>
      <c r="B232">
        <f>'Input spectra'!B231</f>
        <v>0</v>
      </c>
      <c r="C232">
        <f>C$2*EXP(- C$1 * ($B232*_c+'Input spectra'!$Q231))</f>
        <v>2.0653927966864227E-2</v>
      </c>
      <c r="D232">
        <f>D$2*EXP(- D$1 * ($B232*_c+'Input spectra'!$Q231))</f>
        <v>2.0421322198402255E-2</v>
      </c>
      <c r="E232">
        <f>E$2*EXP(- E$1 * ($B232*_c+'Input spectra'!$Q231))</f>
        <v>2.0190249420208209E-2</v>
      </c>
      <c r="F232">
        <f>F$2*EXP(- F$1 * ($B232*_c+'Input spectra'!$Q231))</f>
        <v>1.996070107959037E-2</v>
      </c>
      <c r="G232">
        <f>G$2*EXP(- G$1 * ($B232*_c+'Input spectra'!$Q231))</f>
        <v>1.9732668667792691E-2</v>
      </c>
      <c r="H232">
        <f>H$2*EXP(- H$1 * ($B232*_c+'Input spectra'!$Q231))</f>
        <v>1.9506143719779996E-2</v>
      </c>
      <c r="I232">
        <f>I$2*EXP(- I$1 * ($B232*_c+'Input spectra'!$Q231))</f>
        <v>1.9281117814024175E-2</v>
      </c>
      <c r="J232">
        <f>J$2*EXP(- J$1 * ($B232*_c+'Input spectra'!$Q231))</f>
        <v>1.9057582572291395E-2</v>
      </c>
      <c r="K232">
        <f>K$2*EXP(- K$1 * ($B232*_c+'Input spectra'!$Q231))</f>
        <v>1.883552965943034E-2</v>
      </c>
      <c r="L232">
        <f>L$2*EXP(- L$1 * ($B232*_c+'Input spectra'!$Q231))</f>
        <v>1.8614950783161423E-2</v>
      </c>
      <c r="M232">
        <f>M$2*EXP(- M$1 * ($B232*_c+'Input spectra'!$Q231))</f>
        <v>1.8395837693867025E-2</v>
      </c>
      <c r="N232">
        <f>N$2*EXP(- N$1 * ($B232*_c+'Input spectra'!$Q231))</f>
        <v>1.817818218438268E-2</v>
      </c>
      <c r="O232">
        <f>O$2*EXP(- O$1 * ($B232*_c+'Input spectra'!$Q231))</f>
        <v>1.7961976089789326E-2</v>
      </c>
      <c r="P232">
        <f>P$2*EXP(- P$1 * ($B232*_c+'Input spectra'!$Q231))</f>
        <v>1.7747211287206452E-2</v>
      </c>
      <c r="Q232">
        <f>Q$2*EXP(- Q$1 * ($B232*_c+'Input spectra'!$Q231))</f>
        <v>1.7533879695586282E-2</v>
      </c>
      <c r="R232">
        <f>R$2*EXP(- R$1 * ($B232*_c+'Input spectra'!$Q231))</f>
        <v>1.7321973275508926E-2</v>
      </c>
      <c r="S232">
        <f>S$2*EXP(- S$1 * ($B232*_c+'Input spectra'!$Q231))</f>
        <v>1.7111484028978479E-2</v>
      </c>
      <c r="T232">
        <f>T$2*EXP(- T$1 * ($B232*_c+'Input spectra'!$Q231))</f>
        <v>1.6902403999220106E-2</v>
      </c>
      <c r="U232">
        <f>U$2*EXP(- U$1 * ($B232*_c+'Input spectra'!$Q231))</f>
        <v>1.6694725270478071E-2</v>
      </c>
      <c r="V232">
        <f>V$2*EXP(- V$1 * ($B232*_c+'Input spectra'!$Q231))</f>
        <v>1.6488439967814756E-2</v>
      </c>
      <c r="W232">
        <f>W$2*EXP(- W$1 * ($B232*_c+'Input spectra'!$Q231))</f>
        <v>1.6283540256910586E-2</v>
      </c>
      <c r="X232">
        <f>X$2*EXP(- X$1 * ($B232*_c+'Input spectra'!$Q231))</f>
        <v>1.6080018343864935E-2</v>
      </c>
      <c r="Y232">
        <f>Y$2*EXP(- Y$1 * ($B232*_c+'Input spectra'!$Q231))</f>
        <v>1.5877866474997976E-2</v>
      </c>
      <c r="Z232">
        <f>Z$2*EXP(- Z$1 * ($B232*_c+'Input spectra'!$Q231))</f>
        <v>1.5677076936653437E-2</v>
      </c>
      <c r="AA232">
        <f>AA$2*EXP(- AA$1 * ($B232*_c+'Input spectra'!$Q231))</f>
        <v>1.5477642055002338E-2</v>
      </c>
      <c r="AB232">
        <f>AB$2*EXP(- AB$1 * ($B232*_c+'Input spectra'!$Q231))</f>
        <v>1.5279554195847625E-2</v>
      </c>
      <c r="AC232">
        <f>AC$2*EXP(- AC$1 * ($B232*_c+'Input spectra'!$Q231))</f>
        <v>1.5082805764429734E-2</v>
      </c>
      <c r="AD232">
        <f>AD$2*EXP(- AD$1 * ($B232*_c+'Input spectra'!$Q231))</f>
        <v>1.4887389205233109E-2</v>
      </c>
      <c r="AE232">
        <f>AE$2*EXP(- AE$1 * ($B232*_c+'Input spectra'!$Q231))</f>
        <v>1.4693297001793589E-2</v>
      </c>
      <c r="AF232">
        <f>AF$2*EXP(- AF$1 * ($B232*_c+'Input spectra'!$Q231))</f>
        <v>1.450052167650673E-2</v>
      </c>
      <c r="AG232">
        <f>AG$2*EXP(- AG$1 * ($B232*_c+'Input spectra'!$Q231))</f>
        <v>1.4309055790437059E-2</v>
      </c>
      <c r="AH232">
        <f>AH$2*EXP(- AH$1 * ($B232*_c+'Input spectra'!$Q231))</f>
        <v>1.4118891943128193E-2</v>
      </c>
      <c r="AI232">
        <f>AI$2*EXP(- AI$1 * ($B232*_c+'Input spectra'!$Q231))</f>
        <v>1.3930022772413902E-2</v>
      </c>
      <c r="AJ232">
        <f>AJ$2*EXP(- AJ$1 * ($B232*_c+'Input spectra'!$Q231))</f>
        <v>1.3742440954230002E-2</v>
      </c>
      <c r="AK232">
        <f>AK$2*EXP(- AK$1 * ($B232*_c+'Input spectra'!$Q231))</f>
        <v>1.3556139202427233E-2</v>
      </c>
      <c r="AL232">
        <f>AL$2*EXP(- AL$1 * ($B232*_c+'Input spectra'!$Q231))</f>
        <v>1.3371110268584941E-2</v>
      </c>
      <c r="AM232">
        <f>AM$2*EXP(- AM$1 * ($B232*_c+'Input spectra'!$Q231))</f>
        <v>1.3187346941825688E-2</v>
      </c>
      <c r="AN232">
        <f>AN$2*EXP(- AN$1 * ($B232*_c+'Input spectra'!$Q231))</f>
        <v>1.3004842048630743E-2</v>
      </c>
      <c r="AO232">
        <f>AO$2*EXP(- AO$1 * ($B232*_c+'Input spectra'!$Q231))</f>
        <v>1.2823588452656428E-2</v>
      </c>
      <c r="AP232">
        <f>AP$2*EXP(- AP$1 * ($B232*_c+'Input spectra'!$Q231))</f>
        <v>1.2643579054551341E-2</v>
      </c>
      <c r="AQ232">
        <f>AQ$2*EXP(- AQ$1 * ($B232*_c+'Input spectra'!$Q231))</f>
        <v>1.2464806791774473E-2</v>
      </c>
      <c r="AR232">
        <f>AR$2*EXP(- AR$1 * ($B232*_c+'Input spectra'!$Q231))</f>
        <v>1.2287264638414154E-2</v>
      </c>
      <c r="AS232">
        <f>AS$2*EXP(- AS$1 * ($B232*_c+'Input spectra'!$Q231))</f>
        <v>1.2110945605007865E-2</v>
      </c>
      <c r="AT232">
        <f>AT$2*EXP(- AT$1 * ($B232*_c+'Input spectra'!$Q231))</f>
        <v>1.1935842738362946E-2</v>
      </c>
      <c r="AU232">
        <f>AU$2*EXP(- AU$1 * ($B232*_c+'Input spectra'!$Q231))</f>
        <v>1.1761949121378091E-2</v>
      </c>
      <c r="AV232">
        <f>AV$2*EXP(- AV$1 * ($B232*_c+'Input spectra'!$Q231))</f>
        <v>1.1589257872865745E-2</v>
      </c>
      <c r="AW232">
        <f>AW$2*EXP(- AW$1 * ($B232*_c+'Input spectra'!$Q231))</f>
        <v>1.0306775399694044E-2</v>
      </c>
      <c r="AX232">
        <f>AX$2*EXP(- AX$1 * ($B232*_c+'Input spectra'!$Q231))</f>
        <v>8.8108982228708652E-3</v>
      </c>
      <c r="AY232">
        <f>AY$2*EXP(- AY$1 * ($B232*_c+'Input spectra'!$Q231))</f>
        <v>7.9351037996571033E-3</v>
      </c>
      <c r="AZ232">
        <f>AZ$2*EXP(- AZ$1 * ($B232*_c+'Input spectra'!$Q231))</f>
        <v>7.2720495110121554E-3</v>
      </c>
      <c r="BA232">
        <f>BA$2*EXP(- BA$1 * ($B232*_c+'Input spectra'!$Q231))</f>
        <v>6.7304185879919478E-3</v>
      </c>
      <c r="BB232">
        <f>BB$2*EXP(- BB$1 * ($B232*_c+'Input spectra'!$Q231))</f>
        <v>6.2706534912175252E-3</v>
      </c>
      <c r="BC232">
        <f>BC$2*EXP(- BC$1 * ($B232*_c+'Input spectra'!$Q231))</f>
        <v>5.8710920016903896E-3</v>
      </c>
      <c r="BD232">
        <f>BD$2*EXP(- BD$1 * ($B232*_c+'Input spectra'!$Q231))</f>
        <v>5.5182374285027494E-3</v>
      </c>
      <c r="BE232">
        <f>BE$2*EXP(- BE$1 * ($B232*_c+'Input spectra'!$Q231))</f>
        <v>5.2029560579539853E-3</v>
      </c>
      <c r="BF232">
        <f>BF$2*EXP(- BF$1 * ($B232*_c+'Input spectra'!$Q231))</f>
        <v>4.9187005796383848E-3</v>
      </c>
      <c r="BG232">
        <f>BG$2*EXP(- BG$1 * ($B232*_c+'Input spectra'!$Q231))</f>
        <v>4.6605747643543383E-3</v>
      </c>
      <c r="BH232">
        <f>BH$2*EXP(- BH$1 * ($B232*_c+'Input spectra'!$Q231))</f>
        <v>4.4247966224261028E-3</v>
      </c>
      <c r="BI232">
        <f>BI$2*EXP(- BI$1 * ($B232*_c+'Input spectra'!$Q231))</f>
        <v>4.2083693617136608E-3</v>
      </c>
      <c r="BJ232">
        <f>BJ$2*EXP(- BJ$1 * ($B232*_c+'Input spectra'!$Q231))</f>
        <v>4.0088690011831655E-3</v>
      </c>
      <c r="BK232">
        <f>BK$2*EXP(- BK$1 * ($B232*_c+'Input spectra'!$Q231))</f>
        <v>3.8243014215597849E-3</v>
      </c>
      <c r="BL232">
        <f>BL$2*EXP(- BL$1 * ($B232*_c+'Input spectra'!$Q231))</f>
        <v>3.6530027667930672E-3</v>
      </c>
      <c r="BM232">
        <f>BM$2*EXP(- BM$1 * ($B232*_c+'Input spectra'!$Q231))</f>
        <v>3.4935680056170097E-3</v>
      </c>
      <c r="BN232">
        <f>BN$2*EXP(- BN$1 * ($B232*_c+'Input spectra'!$Q231))</f>
        <v>3.3447984094030214E-3</v>
      </c>
      <c r="BO232">
        <f>BO$2*EXP(- BO$1 * ($B232*_c+'Input spectra'!$Q231))</f>
        <v>3.2056621072203339E-3</v>
      </c>
      <c r="BP232">
        <f>BP$2*EXP(- BP$1 * ($B232*_c+'Input spectra'!$Q231))</f>
        <v>3.0752639092443738E-3</v>
      </c>
      <c r="BQ232">
        <f>BQ$2*EXP(- BQ$1 * ($B232*_c+'Input spectra'!$Q231))</f>
        <v>2.9528218435480062E-3</v>
      </c>
      <c r="BR232">
        <f>BR$2*EXP(- BR$1 * ($B232*_c+'Input spectra'!$Q231))</f>
        <v>2.8376486498300161E-3</v>
      </c>
      <c r="BS232">
        <f>BS$2*EXP(- BS$1 * ($B232*_c+'Input spectra'!$Q231))</f>
        <v>2.7291369960657412E-3</v>
      </c>
      <c r="BT232">
        <f>BT$2*EXP(- BT$1 * ($B232*_c+'Input spectra'!$Q231))</f>
        <v>2.6267475341504062E-3</v>
      </c>
      <c r="BU232">
        <f>BU$2*EXP(- BU$1 * ($B232*_c+'Input spectra'!$Q231))</f>
        <v>2.5299991502781677E-3</v>
      </c>
      <c r="BV232">
        <f>BV$2*EXP(- BV$1 * ($B232*_c+'Input spectra'!$Q231))</f>
        <v>2.4384609330724192E-3</v>
      </c>
      <c r="BW232">
        <f>BW$2*EXP(- BW$1 * ($B232*_c+'Input spectra'!$Q231))</f>
        <v>2.3517455012766054E-3</v>
      </c>
      <c r="BX232">
        <f>BX$2*EXP(- BX$1 * ($B232*_c+'Input spectra'!$Q231))</f>
        <v>2.2695034185249742E-3</v>
      </c>
      <c r="BY232">
        <f>BY$2*EXP(- BY$1 * ($B232*_c+'Input spectra'!$Q231))</f>
        <v>2.1914184854523967E-3</v>
      </c>
      <c r="BZ232">
        <f>BZ$2*EXP(- BZ$1 * ($B232*_c+'Input spectra'!$Q231))</f>
        <v>2.1172037459391176E-3</v>
      </c>
      <c r="CA232">
        <f>CA$2*EXP(- CA$1 * ($B232*_c+'Input spectra'!$Q231))</f>
        <v>2.0465980792269164E-3</v>
      </c>
      <c r="CB232">
        <f>CB$2*EXP(- CB$1 * ($B232*_c+'Input spectra'!$Q231))</f>
        <v>1.979363276173094E-3</v>
      </c>
      <c r="CC232">
        <f>CC$2*EXP(- CC$1 * ($B232*_c+'Input spectra'!$Q231))</f>
        <v>1.9152815182625442E-3</v>
      </c>
      <c r="CD232">
        <f>CD$2*EXP(- CD$1 * ($B232*_c+'Input spectra'!$Q231))</f>
        <v>1.8541531937647162E-3</v>
      </c>
      <c r="CE232">
        <f>CE$2*EXP(- CE$1 * ($B232*_c+'Input spectra'!$Q231))</f>
        <v>1.7957949977451123E-3</v>
      </c>
      <c r="CF232">
        <f>CF$2*EXP(- CF$1 * ($B232*_c+'Input spectra'!$Q231))</f>
        <v>1.7400382723529188E-3</v>
      </c>
      <c r="CG232">
        <f>CG$2*EXP(- CG$1 * ($B232*_c+'Input spectra'!$Q231))</f>
        <v>1.6867275515204791E-3</v>
      </c>
      <c r="CH232">
        <f>CH$2*EXP(- CH$1 * ($B232*_c+'Input spectra'!$Q231))</f>
        <v>1.6357192803822963E-3</v>
      </c>
      <c r="CI232">
        <f>CI$2*EXP(- CI$1 * ($B232*_c+'Input spectra'!$Q231))</f>
        <v>1.5868806846933334E-3</v>
      </c>
      <c r="CJ232">
        <f>CJ$2*EXP(- CJ$1 * ($B232*_c+'Input spectra'!$Q231))</f>
        <v>1.5400887695575316E-3</v>
      </c>
      <c r="CK232">
        <f>CK$2*EXP(- CK$1 * ($B232*_c+'Input spectra'!$Q231))</f>
        <v>1.4952294300655871E-3</v>
      </c>
      <c r="CL232">
        <f>CL$2*EXP(- CL$1 * ($B232*_c+'Input spectra'!$Q231))</f>
        <v>1.4521966591383687E-3</v>
      </c>
      <c r="CM232">
        <f>CM$2*EXP(- CM$1 * ($B232*_c+'Input spectra'!$Q231))</f>
        <v>1.4108918400969432E-3</v>
      </c>
      <c r="CN232">
        <f>CN$2*EXP(- CN$1 * ($B232*_c+'Input spectra'!$Q231))</f>
        <v>1.3712231133242167E-3</v>
      </c>
      <c r="CO232">
        <f>CO$2*EXP(- CO$1 * ($B232*_c+'Input spectra'!$Q231))</f>
        <v>1.3331048079191176E-3</v>
      </c>
      <c r="CP232">
        <f>CP$2*EXP(- CP$1 * ($B232*_c+'Input spectra'!$Q231))</f>
        <v>1.2964569305294158E-3</v>
      </c>
      <c r="CQ232">
        <f>CQ$2*EXP(- CQ$1 * ($B232*_c+'Input spectra'!$Q231))</f>
        <v>8.3505776758322576E-4</v>
      </c>
      <c r="CR232">
        <f>CR$2*EXP(- CR$1 * ($B232*_c+'Input spectra'!$Q231))</f>
        <v>5.4261115156460844E-4</v>
      </c>
      <c r="CS232">
        <f>CS$2*EXP(- CS$1 * ($B232*_c+'Input spectra'!$Q231))</f>
        <v>3.7593714819371394E-4</v>
      </c>
      <c r="CT232">
        <f>CT$2*EXP(- CT$1 * ($B232*_c+'Input spectra'!$Q231))</f>
        <v>2.61634018071891E-4</v>
      </c>
      <c r="CU232">
        <f>CU$2*EXP(- CU$1 * ($B232*_c+'Input spectra'!$Q231))</f>
        <v>1.7872059681606214E-4</v>
      </c>
      <c r="CV232">
        <f>CV$2*EXP(- CV$1 * ($B232*_c+'Input spectra'!$Q231))</f>
        <v>1.17531439222866E-4</v>
      </c>
      <c r="CW232">
        <f>CW$2*EXP(- CW$1 * ($B232*_c+'Input spectra'!$Q231))</f>
        <v>7.2614170054309657E-5</v>
      </c>
      <c r="CX232">
        <f>CX$2*EXP(- CX$1 * ($B232*_c+'Input spectra'!$Q231))</f>
        <v>4.0509289427654282E-5</v>
      </c>
      <c r="CY232">
        <f>CY$2*EXP(- CY$1 * ($B232*_c+'Input spectra'!$Q231))</f>
        <v>1.8844287387978084E-5</v>
      </c>
      <c r="CZ232">
        <f>CZ$2*EXP(- CZ$1 * ($B232*_c+'Input spectra'!$Q231))</f>
        <v>5.8993491933377413E-6</v>
      </c>
      <c r="DA232">
        <f>DA$2*EXP(- DA$1 * ($B232*_c+'Input spectra'!$Q231))</f>
        <v>3.7489154757754956E-7</v>
      </c>
      <c r="DB232">
        <f>DB$2*EXP(- DB$1 * ($B232*_c+'Input spectra'!$Q231))</f>
        <v>0</v>
      </c>
      <c r="DC232">
        <f>DC$2*EXP(- DC$1 * ($B232*_c+'Input spectra'!$Q231))</f>
        <v>0</v>
      </c>
      <c r="DD232">
        <f>DD$2*EXP(- DD$1 * ($B232*_c+'Input spectra'!$Q231))</f>
        <v>0</v>
      </c>
      <c r="DE232">
        <f>DE$2*EXP(- DE$1 * ($B232*_c+'Input spectra'!$Q231))</f>
        <v>0</v>
      </c>
      <c r="DF232">
        <f>DF$2*EXP(- DF$1 * ($B232*_c+'Input spectra'!$Q231))</f>
        <v>0</v>
      </c>
      <c r="DG232">
        <f>DG$2*EXP(- DG$1 * ($B232*_c+'Input spectra'!$Q231))</f>
        <v>0</v>
      </c>
      <c r="DH232">
        <f>DH$2*EXP(- DH$1 * ($B232*_c+'Input spectra'!$Q231))</f>
        <v>0</v>
      </c>
      <c r="DI232">
        <f>DI$2*EXP(- DI$1 * ($B232*_c+'Input spectra'!$Q231))</f>
        <v>0</v>
      </c>
      <c r="DJ232">
        <f>DJ$2*EXP(- DJ$1 * ($B232*_c+'Input spectra'!$Q231))</f>
        <v>0</v>
      </c>
      <c r="DK232">
        <f>DK$2*EXP(- DK$1 * ($B232*_c+'Input spectra'!$Q231))</f>
        <v>0</v>
      </c>
      <c r="DL232">
        <f>DL$2*EXP(- DL$1 * ($B232*_c+'Input spectra'!$Q231))</f>
        <v>0</v>
      </c>
      <c r="DM232">
        <f>DM$2*EXP(- DM$1 * ($B232*_c+'Input spectra'!$Q231))</f>
        <v>0</v>
      </c>
      <c r="DN232">
        <f>DN$2*EXP(- DN$1 * ($B232*_c+'Input spectra'!$Q231))</f>
        <v>0</v>
      </c>
      <c r="DO232">
        <f>DO$2*EXP(- DO$1 * ($B232*_c+'Input spectra'!$Q231))</f>
        <v>0</v>
      </c>
      <c r="DP232">
        <f>DP$2*EXP(- DP$1 * ($B232*_c+'Input spectra'!$Q231))</f>
        <v>0</v>
      </c>
      <c r="DQ232">
        <f>DQ$2*EXP(- DQ$1 * ($B232*_c+'Input spectra'!$Q231))</f>
        <v>0</v>
      </c>
      <c r="DR232">
        <f>DR$2*EXP(- DR$1 * ($B232*_c+'Input spectra'!$Q231))</f>
        <v>0</v>
      </c>
      <c r="DS232">
        <f>DS$2*EXP(- DS$1 * ($B232*_c+'Input spectra'!$Q231))</f>
        <v>0</v>
      </c>
      <c r="DT232">
        <f>DT$2*EXP(- DT$1 * ($B232*_c+'Input spectra'!$Q231))</f>
        <v>0</v>
      </c>
      <c r="DU232">
        <f>DU$2*EXP(- DU$1 * ($B232*_c+'Input spectra'!$Q231))</f>
        <v>0</v>
      </c>
      <c r="DV232">
        <f>DV$2*EXP(- DV$1 * ($B232*_c+'Input spectra'!$Q231))</f>
        <v>0</v>
      </c>
      <c r="DW232">
        <f>DW$2*EXP(- DW$1 * ($B232*_c+'Input spectra'!$Q231))</f>
        <v>0</v>
      </c>
      <c r="DX232">
        <f>DX$2*EXP(- DX$1 * ($B232*_c+'Input spectra'!$Q231))</f>
        <v>0</v>
      </c>
      <c r="DY232">
        <f>DY$2*EXP(- DY$1 * ($B232*_c+'Input spectra'!$Q231))</f>
        <v>0</v>
      </c>
      <c r="DZ232">
        <f>DZ$2*EXP(- DZ$1 * ($B232*_c+'Input spectra'!$Q231))</f>
        <v>0</v>
      </c>
      <c r="EA232">
        <f>EA$2*EXP(- EA$1 * ($B232*_c+'Input spectra'!$Q231))</f>
        <v>0</v>
      </c>
      <c r="EB232">
        <f>EB$2*EXP(- EB$1 * ($B232*_c+'Input spectra'!$Q231))</f>
        <v>0</v>
      </c>
      <c r="EC232">
        <f>EC$2*EXP(- EC$1 * ($B232*_c+'Input spectra'!$Q231))</f>
        <v>0</v>
      </c>
      <c r="ED232">
        <f>ED$2*EXP(- ED$1 * ($B232*_c+'Input spectra'!$Q231))</f>
        <v>0</v>
      </c>
      <c r="EE232">
        <f>EE$2*EXP(- EE$1 * ($B232*_c+'Input spectra'!$Q231))</f>
        <v>0</v>
      </c>
      <c r="EF232">
        <f>EF$2*EXP(- EF$1 * ($B232*_c+'Input spectra'!$Q231))</f>
        <v>0</v>
      </c>
      <c r="EG232">
        <f>EG$2*EXP(- EG$1 * ($B232*_c+'Input spectra'!$Q231))</f>
        <v>0</v>
      </c>
      <c r="EH232">
        <f>EH$2*EXP(- EH$1 * ($B232*_c+'Input spectra'!$Q231))</f>
        <v>0</v>
      </c>
      <c r="EI232">
        <f>EI$2*EXP(- EI$1 * ($B232*_c+'Input spectra'!$Q231))</f>
        <v>0</v>
      </c>
      <c r="EJ232">
        <f>EJ$2*EXP(- EJ$1 * ($B232*_c+'Input spectra'!$Q231))</f>
        <v>0</v>
      </c>
      <c r="EK232">
        <f>EK$2*EXP(- EK$1 * ($B232*_c+'Input spectra'!$Q231))</f>
        <v>0</v>
      </c>
      <c r="EL232">
        <f>EL$2*EXP(- EL$1 * ($B232*_c+'Input spectra'!$Q231))</f>
        <v>0</v>
      </c>
      <c r="EM232">
        <f>EM$2*EXP(- EM$1 * ($B232*_c+'Input spectra'!$Q231))</f>
        <v>0</v>
      </c>
      <c r="EN232">
        <f>EN$2*EXP(- EN$1 * ($B232*_c+'Input spectra'!$Q231))</f>
        <v>0</v>
      </c>
      <c r="EO232">
        <f>EO$2*EXP(- EO$1 * ($B232*_c+'Input spectra'!$Q231))</f>
        <v>0</v>
      </c>
      <c r="EP232">
        <f>EP$2*EXP(- EP$1 * ($B232*_c+'Input spectra'!$Q231))</f>
        <v>0</v>
      </c>
      <c r="EQ232">
        <f>EQ$2*EXP(- EQ$1 * ($B232*_c+'Input spectra'!$Q231))</f>
        <v>0</v>
      </c>
      <c r="ER232">
        <f>ER$2*EXP(- ER$1 * ($B232*_c+'Input spectra'!$Q231))</f>
        <v>0</v>
      </c>
      <c r="ES232">
        <f>ES$2*EXP(- ES$1 * ($B232*_c+'Input spectra'!$Q231))</f>
        <v>0</v>
      </c>
      <c r="ET232">
        <f>ET$2*EXP(- ET$1 * ($B232*_c+'Input spectra'!$Q231))</f>
        <v>0</v>
      </c>
      <c r="EU232">
        <f>EU$2*EXP(- EU$1 * ($B232*_c+'Input spectra'!$Q231))</f>
        <v>0</v>
      </c>
      <c r="EV232">
        <f>EV$2*EXP(- EV$1 * ($B232*_c+'Input spectra'!$Q231))</f>
        <v>0</v>
      </c>
      <c r="EW232">
        <f>EW$2*EXP(- EW$1 * ($B232*_c+'Input spectra'!$Q231))</f>
        <v>0</v>
      </c>
      <c r="EY232">
        <f t="shared" si="3"/>
        <v>0.89163736370400359</v>
      </c>
      <c r="FB232">
        <f>(1-EXP(-(B232*_c+'Input spectra'!$Q231)*_t))/2</f>
        <v>9.9417124277753621E-3</v>
      </c>
      <c r="FC232">
        <f>LN(1-FB232)/(-(B232*_c+'Input spectra'!$Q231))</f>
        <v>0.24874478608542872</v>
      </c>
    </row>
    <row r="233" spans="1:159" x14ac:dyDescent="0.25">
      <c r="A233">
        <v>1430</v>
      </c>
      <c r="B233">
        <f>'Input spectra'!B232</f>
        <v>0</v>
      </c>
      <c r="C233">
        <f>C$2*EXP(- C$1 * ($B233*_c+'Input spectra'!$Q232))</f>
        <v>2.0653927966864227E-2</v>
      </c>
      <c r="D233">
        <f>D$2*EXP(- D$1 * ($B233*_c+'Input spectra'!$Q232))</f>
        <v>2.0421429446034259E-2</v>
      </c>
      <c r="E233">
        <f>E$2*EXP(- E$1 * ($B233*_c+'Input spectra'!$Q232))</f>
        <v>2.0190461488957215E-2</v>
      </c>
      <c r="F233">
        <f>F$2*EXP(- F$1 * ($B233*_c+'Input spectra'!$Q232))</f>
        <v>1.9961015566940271E-2</v>
      </c>
      <c r="G233">
        <f>G$2*EXP(- G$1 * ($B233*_c+'Input spectra'!$Q232))</f>
        <v>1.9733083195047782E-2</v>
      </c>
      <c r="H233">
        <f>H$2*EXP(- H$1 * ($B233*_c+'Input spectra'!$Q232))</f>
        <v>1.9506655931887624E-2</v>
      </c>
      <c r="I233">
        <f>I$2*EXP(- I$1 * ($B233*_c+'Input spectra'!$Q232))</f>
        <v>1.928172537939854E-2</v>
      </c>
      <c r="J233">
        <f>J$2*EXP(- J$1 * ($B233*_c+'Input spectra'!$Q232))</f>
        <v>1.9058283182638462E-2</v>
      </c>
      <c r="K233">
        <f>K$2*EXP(- K$1 * ($B233*_c+'Input spectra'!$Q232))</f>
        <v>1.8836321029573895E-2</v>
      </c>
      <c r="L233">
        <f>L$2*EXP(- L$1 * ($B233*_c+'Input spectra'!$Q232))</f>
        <v>1.8615830650870246E-2</v>
      </c>
      <c r="M233">
        <f>M$2*EXP(- M$1 * ($B233*_c+'Input spectra'!$Q232))</f>
        <v>1.8396803819683165E-2</v>
      </c>
      <c r="N233">
        <f>N$2*EXP(- N$1 * ($B233*_c+'Input spectra'!$Q232))</f>
        <v>1.8179232351450848E-2</v>
      </c>
      <c r="O233">
        <f>O$2*EXP(- O$1 * ($B233*_c+'Input spectra'!$Q232))</f>
        <v>1.7963108103687377E-2</v>
      </c>
      <c r="P233">
        <f>P$2*EXP(- P$1 * ($B233*_c+'Input spectra'!$Q232))</f>
        <v>1.7748422975776969E-2</v>
      </c>
      <c r="Q233">
        <f>Q$2*EXP(- Q$1 * ($B233*_c+'Input spectra'!$Q232))</f>
        <v>1.7535168908769244E-2</v>
      </c>
      <c r="R233">
        <f>R$2*EXP(- R$1 * ($B233*_c+'Input spectra'!$Q232))</f>
        <v>1.7323337885175451E-2</v>
      </c>
      <c r="S233">
        <f>S$2*EXP(- S$1 * ($B233*_c+'Input spectra'!$Q232))</f>
        <v>1.7112921928765644E-2</v>
      </c>
      <c r="T233">
        <f>T$2*EXP(- T$1 * ($B233*_c+'Input spectra'!$Q232))</f>
        <v>1.6903913104366838E-2</v>
      </c>
      <c r="U233">
        <f>U$2*EXP(- U$1 * ($B233*_c+'Input spectra'!$Q232))</f>
        <v>1.6696303517662096E-2</v>
      </c>
      <c r="V233">
        <f>V$2*EXP(- V$1 * ($B233*_c+'Input spectra'!$Q232))</f>
        <v>1.6490085314990601E-2</v>
      </c>
      <c r="W233">
        <f>W$2*EXP(- W$1 * ($B233*_c+'Input spectra'!$Q232))</f>
        <v>1.6285250683148633E-2</v>
      </c>
      <c r="X233">
        <f>X$2*EXP(- X$1 * ($B233*_c+'Input spectra'!$Q232))</f>
        <v>1.6081791849191524E-2</v>
      </c>
      <c r="Y233">
        <f>Y$2*EXP(- Y$1 * ($B233*_c+'Input spectra'!$Q232))</f>
        <v>1.5879701080236529E-2</v>
      </c>
      <c r="Z233">
        <f>Z$2*EXP(- Z$1 * ($B233*_c+'Input spectra'!$Q232))</f>
        <v>1.5678970683266614E-2</v>
      </c>
      <c r="AA233">
        <f>AA$2*EXP(- AA$1 * ($B233*_c+'Input spectra'!$Q232))</f>
        <v>1.5479593004935234E-2</v>
      </c>
      <c r="AB233">
        <f>AB$2*EXP(- AB$1 * ($B233*_c+'Input spectra'!$Q232))</f>
        <v>1.5281560431371979E-2</v>
      </c>
      <c r="AC233">
        <f>AC$2*EXP(- AC$1 * ($B233*_c+'Input spectra'!$Q232))</f>
        <v>1.5084865387989137E-2</v>
      </c>
      <c r="AD233">
        <f>AD$2*EXP(- AD$1 * ($B233*_c+'Input spectra'!$Q232))</f>
        <v>1.4889500339289225E-2</v>
      </c>
      <c r="AE233">
        <f>AE$2*EXP(- AE$1 * ($B233*_c+'Input spectra'!$Q232))</f>
        <v>1.4695457788673384E-2</v>
      </c>
      <c r="AF233">
        <f>AF$2*EXP(- AF$1 * ($B233*_c+'Input spectra'!$Q232))</f>
        <v>1.4502730278250685E-2</v>
      </c>
      <c r="AG233">
        <f>AG$2*EXP(- AG$1 * ($B233*_c+'Input spectra'!$Q232))</f>
        <v>1.4311310388648385E-2</v>
      </c>
      <c r="AH233">
        <f>AH$2*EXP(- AH$1 * ($B233*_c+'Input spectra'!$Q232))</f>
        <v>1.4121190738823015E-2</v>
      </c>
      <c r="AI233">
        <f>AI$2*EXP(- AI$1 * ($B233*_c+'Input spectra'!$Q232))</f>
        <v>1.3932363985872413E-2</v>
      </c>
      <c r="AJ233">
        <f>AJ$2*EXP(- AJ$1 * ($B233*_c+'Input spectra'!$Q232))</f>
        <v>1.374482282484862E-2</v>
      </c>
      <c r="AK233">
        <f>AK$2*EXP(- AK$1 * ($B233*_c+'Input spectra'!$Q232))</f>
        <v>1.3558559988571684E-2</v>
      </c>
      <c r="AL233">
        <f>AL$2*EXP(- AL$1 * ($B233*_c+'Input spectra'!$Q232))</f>
        <v>1.3373568247444335E-2</v>
      </c>
      <c r="AM233">
        <f>AM$2*EXP(- AM$1 * ($B233*_c+'Input spectra'!$Q232))</f>
        <v>1.3189840409267526E-2</v>
      </c>
      <c r="AN233">
        <f>AN$2*EXP(- AN$1 * ($B233*_c+'Input spectra'!$Q232))</f>
        <v>1.3007369319056876E-2</v>
      </c>
      <c r="AO233">
        <f>AO$2*EXP(- AO$1 * ($B233*_c+'Input spectra'!$Q232))</f>
        <v>1.2826147858859971E-2</v>
      </c>
      <c r="AP233">
        <f>AP$2*EXP(- AP$1 * ($B233*_c+'Input spectra'!$Q232))</f>
        <v>1.2646168947574513E-2</v>
      </c>
      <c r="AQ233">
        <f>AQ$2*EXP(- AQ$1 * ($B233*_c+'Input spectra'!$Q232))</f>
        <v>1.2467425540767371E-2</v>
      </c>
      <c r="AR233">
        <f>AR$2*EXP(- AR$1 * ($B233*_c+'Input spectra'!$Q232))</f>
        <v>1.2289910630494451E-2</v>
      </c>
      <c r="AS233">
        <f>AS$2*EXP(- AS$1 * ($B233*_c+'Input spectra'!$Q232))</f>
        <v>1.2113617245121432E-2</v>
      </c>
      <c r="AT233">
        <f>AT$2*EXP(- AT$1 * ($B233*_c+'Input spectra'!$Q232))</f>
        <v>1.1938538449145388E-2</v>
      </c>
      <c r="AU233">
        <f>AU$2*EXP(- AU$1 * ($B233*_c+'Input spectra'!$Q232))</f>
        <v>1.1764667343017189E-2</v>
      </c>
      <c r="AV233">
        <f>AV$2*EXP(- AV$1 * ($B233*_c+'Input spectra'!$Q232))</f>
        <v>1.1591997062964807E-2</v>
      </c>
      <c r="AW233">
        <f>AW$2*EXP(- AW$1 * ($B233*_c+'Input spectra'!$Q232))</f>
        <v>1.0309265608802522E-2</v>
      </c>
      <c r="AX233">
        <f>AX$2*EXP(- AX$1 * ($B233*_c+'Input spectra'!$Q232))</f>
        <v>8.8130732984704283E-3</v>
      </c>
      <c r="AY233">
        <f>AY$2*EXP(- AY$1 * ($B233*_c+'Input spectra'!$Q232))</f>
        <v>7.9371043583799962E-3</v>
      </c>
      <c r="AZ233">
        <f>AZ$2*EXP(- AZ$1 * ($B233*_c+'Input spectra'!$Q232))</f>
        <v>7.2739211043985402E-3</v>
      </c>
      <c r="BA233">
        <f>BA$2*EXP(- BA$1 * ($B233*_c+'Input spectra'!$Q232))</f>
        <v>6.7321861384275631E-3</v>
      </c>
      <c r="BB233">
        <f>BB$2*EXP(- BB$1 * ($B233*_c+'Input spectra'!$Q232))</f>
        <v>6.2723332381420483E-3</v>
      </c>
      <c r="BC233">
        <f>BC$2*EXP(- BC$1 * ($B233*_c+'Input spectra'!$Q232))</f>
        <v>5.8726955581134121E-3</v>
      </c>
      <c r="BD233">
        <f>BD$2*EXP(- BD$1 * ($B233*_c+'Input spectra'!$Q232))</f>
        <v>5.5197735989599142E-3</v>
      </c>
      <c r="BE233">
        <f>BE$2*EXP(- BE$1 * ($B233*_c+'Input spectra'!$Q232))</f>
        <v>5.2044317924011835E-3</v>
      </c>
      <c r="BF233">
        <f>BF$2*EXP(- BF$1 * ($B233*_c+'Input spectra'!$Q232))</f>
        <v>4.920121528711731E-3</v>
      </c>
      <c r="BG233">
        <f>BG$2*EXP(- BG$1 * ($B233*_c+'Input spectra'!$Q232))</f>
        <v>4.6619456274469692E-3</v>
      </c>
      <c r="BH233">
        <f>BH$2*EXP(- BH$1 * ($B233*_c+'Input spectra'!$Q232))</f>
        <v>4.4261213784042514E-3</v>
      </c>
      <c r="BI233">
        <f>BI$2*EXP(- BI$1 * ($B233*_c+'Input spectra'!$Q232))</f>
        <v>4.2096514286570135E-3</v>
      </c>
      <c r="BJ233">
        <f>BJ$2*EXP(- BJ$1 * ($B233*_c+'Input spectra'!$Q232))</f>
        <v>4.0101113509301385E-3</v>
      </c>
      <c r="BK233">
        <f>BK$2*EXP(- BK$1 * ($B233*_c+'Input spectra'!$Q232))</f>
        <v>3.8255066642469194E-3</v>
      </c>
      <c r="BL233">
        <f>BL$2*EXP(- BL$1 * ($B233*_c+'Input spectra'!$Q232))</f>
        <v>3.6541732147728581E-3</v>
      </c>
      <c r="BM233">
        <f>BM$2*EXP(- BM$1 * ($B233*_c+'Input spectra'!$Q232))</f>
        <v>3.4947057227855851E-3</v>
      </c>
      <c r="BN233">
        <f>BN$2*EXP(- BN$1 * ($B233*_c+'Input spectra'!$Q232))</f>
        <v>3.3459052499456754E-3</v>
      </c>
      <c r="BO233">
        <f>BO$2*EXP(- BO$1 * ($B233*_c+'Input spectra'!$Q232))</f>
        <v>3.2067397465156029E-3</v>
      </c>
      <c r="BP233">
        <f>BP$2*EXP(- BP$1 * ($B233*_c+'Input spectra'!$Q232))</f>
        <v>3.076313868847809E-3</v>
      </c>
      <c r="BQ233">
        <f>BQ$2*EXP(- BQ$1 * ($B233*_c+'Input spectra'!$Q232))</f>
        <v>2.9538455116318637E-3</v>
      </c>
      <c r="BR233">
        <f>BR$2*EXP(- BR$1 * ($B233*_c+'Input spectra'!$Q232))</f>
        <v>2.8386472980838125E-3</v>
      </c>
      <c r="BS233">
        <f>BS$2*EXP(- BS$1 * ($B233*_c+'Input spectra'!$Q232))</f>
        <v>2.7301117938041347E-3</v>
      </c>
      <c r="BT233">
        <f>BT$2*EXP(- BT$1 * ($B233*_c+'Input spectra'!$Q232))</f>
        <v>2.6276995601913961E-3</v>
      </c>
      <c r="BU233">
        <f>BU$2*EXP(- BU$1 * ($B233*_c+'Input spectra'!$Q232))</f>
        <v>2.5309294030221217E-3</v>
      </c>
      <c r="BV233">
        <f>BV$2*EXP(- BV$1 * ($B233*_c+'Input spectra'!$Q232))</f>
        <v>2.43937033911524E-3</v>
      </c>
      <c r="BW233">
        <f>BW$2*EXP(- BW$1 * ($B233*_c+'Input spectra'!$Q232))</f>
        <v>2.3526349228180712E-3</v>
      </c>
      <c r="BX233">
        <f>BX$2*EXP(- BX$1 * ($B233*_c+'Input spectra'!$Q232))</f>
        <v>2.2703736597787802E-3</v>
      </c>
      <c r="BY233">
        <f>BY$2*EXP(- BY$1 * ($B233*_c+'Input spectra'!$Q232))</f>
        <v>2.1922702982228814E-3</v>
      </c>
      <c r="BZ233">
        <f>BZ$2*EXP(- BZ$1 * ($B233*_c+'Input spectra'!$Q232))</f>
        <v>2.1180378344976239E-3</v>
      </c>
      <c r="CA233">
        <f>CA$2*EXP(- CA$1 * ($B233*_c+'Input spectra'!$Q232))</f>
        <v>2.0474151045957916E-3</v>
      </c>
      <c r="CB233">
        <f>CB$2*EXP(- CB$1 * ($B233*_c+'Input spectra'!$Q232))</f>
        <v>1.9801638599057335E-3</v>
      </c>
      <c r="CC233">
        <f>CC$2*EXP(- CC$1 * ($B233*_c+'Input spectra'!$Q232))</f>
        <v>1.916066245792338E-3</v>
      </c>
      <c r="CD233">
        <f>CD$2*EXP(- CD$1 * ($B233*_c+'Input spectra'!$Q232))</f>
        <v>1.8549226173833451E-3</v>
      </c>
      <c r="CE233">
        <f>CE$2*EXP(- CE$1 * ($B233*_c+'Input spectra'!$Q232))</f>
        <v>1.7965496392606448E-3</v>
      </c>
      <c r="CF233">
        <f>CF$2*EXP(- CF$1 * ($B233*_c+'Input spectra'!$Q232))</f>
        <v>1.7407786254700502E-3</v>
      </c>
      <c r="CG233">
        <f>CG$2*EXP(- CG$1 * ($B233*_c+'Input spectra'!$Q232))</f>
        <v>1.6874540839786525E-3</v>
      </c>
      <c r="CH233">
        <f>CH$2*EXP(- CH$1 * ($B233*_c+'Input spectra'!$Q232))</f>
        <v>1.6364324358820017E-3</v>
      </c>
      <c r="CI233">
        <f>CI$2*EXP(- CI$1 * ($B233*_c+'Input spectra'!$Q232))</f>
        <v>1.5875808846364176E-3</v>
      </c>
      <c r="CJ233">
        <f>CJ$2*EXP(- CJ$1 * ($B233*_c+'Input spectra'!$Q232))</f>
        <v>1.5407764146236104E-3</v>
      </c>
      <c r="CK233">
        <f>CK$2*EXP(- CK$1 * ($B233*_c+'Input spectra'!$Q232))</f>
        <v>1.4959049016435601E-3</v>
      </c>
      <c r="CL233">
        <f>CL$2*EXP(- CL$1 * ($B233*_c+'Input spectra'!$Q232))</f>
        <v>1.4528603206294247E-3</v>
      </c>
      <c r="CM233">
        <f>CM$2*EXP(- CM$1 * ($B233*_c+'Input spectra'!$Q232))</f>
        <v>1.4115440381032558E-3</v>
      </c>
      <c r="CN233">
        <f>CN$2*EXP(- CN$1 * ($B233*_c+'Input spectra'!$Q232))</f>
        <v>1.3718641787356662E-3</v>
      </c>
      <c r="CO233">
        <f>CO$2*EXP(- CO$1 * ($B233*_c+'Input spectra'!$Q232))</f>
        <v>1.333735056908807E-3</v>
      </c>
      <c r="CP233">
        <f>CP$2*EXP(- CP$1 * ($B233*_c+'Input spectra'!$Q232))</f>
        <v>1.2970766654673963E-3</v>
      </c>
      <c r="CQ233">
        <f>CQ$2*EXP(- CQ$1 * ($B233*_c+'Input spectra'!$Q232))</f>
        <v>8.3546133117850738E-4</v>
      </c>
      <c r="CR233">
        <f>CR$2*EXP(- CR$1 * ($B233*_c+'Input spectra'!$Q232))</f>
        <v>5.4287623368692471E-4</v>
      </c>
      <c r="CS233">
        <f>CS$2*EXP(- CS$1 * ($B233*_c+'Input spectra'!$Q232))</f>
        <v>3.7612278026567971E-4</v>
      </c>
      <c r="CT233">
        <f>CT$2*EXP(- CT$1 * ($B233*_c+'Input spectra'!$Q232))</f>
        <v>2.6176458370312186E-4</v>
      </c>
      <c r="CU233">
        <f>CU$2*EXP(- CU$1 * ($B233*_c+'Input spectra'!$Q232))</f>
        <v>1.7881072446370995E-4</v>
      </c>
      <c r="CV233">
        <f>CV$2*EXP(- CV$1 * ($B233*_c+'Input spectra'!$Q232))</f>
        <v>1.1759132712857747E-4</v>
      </c>
      <c r="CW233">
        <f>CW$2*EXP(- CW$1 * ($B233*_c+'Input spectra'!$Q232))</f>
        <v>7.2651552002528478E-5</v>
      </c>
      <c r="CX233">
        <f>CX$2*EXP(- CX$1 * ($B233*_c+'Input spectra'!$Q232))</f>
        <v>4.0530356560717346E-5</v>
      </c>
      <c r="CY233">
        <f>CY$2*EXP(- CY$1 * ($B233*_c+'Input spectra'!$Q232))</f>
        <v>1.885418650544573E-5</v>
      </c>
      <c r="CZ233">
        <f>CZ$2*EXP(- CZ$1 * ($B233*_c+'Input spectra'!$Q232))</f>
        <v>5.9024791864137988E-6</v>
      </c>
      <c r="DA233">
        <f>DA$2*EXP(- DA$1 * ($B233*_c+'Input spectra'!$Q232))</f>
        <v>3.7509242210147264E-7</v>
      </c>
      <c r="DB233">
        <f>DB$2*EXP(- DB$1 * ($B233*_c+'Input spectra'!$Q232))</f>
        <v>0</v>
      </c>
      <c r="DC233">
        <f>DC$2*EXP(- DC$1 * ($B233*_c+'Input spectra'!$Q232))</f>
        <v>0</v>
      </c>
      <c r="DD233">
        <f>DD$2*EXP(- DD$1 * ($B233*_c+'Input spectra'!$Q232))</f>
        <v>0</v>
      </c>
      <c r="DE233">
        <f>DE$2*EXP(- DE$1 * ($B233*_c+'Input spectra'!$Q232))</f>
        <v>0</v>
      </c>
      <c r="DF233">
        <f>DF$2*EXP(- DF$1 * ($B233*_c+'Input spectra'!$Q232))</f>
        <v>0</v>
      </c>
      <c r="DG233">
        <f>DG$2*EXP(- DG$1 * ($B233*_c+'Input spectra'!$Q232))</f>
        <v>0</v>
      </c>
      <c r="DH233">
        <f>DH$2*EXP(- DH$1 * ($B233*_c+'Input spectra'!$Q232))</f>
        <v>0</v>
      </c>
      <c r="DI233">
        <f>DI$2*EXP(- DI$1 * ($B233*_c+'Input spectra'!$Q232))</f>
        <v>0</v>
      </c>
      <c r="DJ233">
        <f>DJ$2*EXP(- DJ$1 * ($B233*_c+'Input spectra'!$Q232))</f>
        <v>0</v>
      </c>
      <c r="DK233">
        <f>DK$2*EXP(- DK$1 * ($B233*_c+'Input spectra'!$Q232))</f>
        <v>0</v>
      </c>
      <c r="DL233">
        <f>DL$2*EXP(- DL$1 * ($B233*_c+'Input spectra'!$Q232))</f>
        <v>0</v>
      </c>
      <c r="DM233">
        <f>DM$2*EXP(- DM$1 * ($B233*_c+'Input spectra'!$Q232))</f>
        <v>0</v>
      </c>
      <c r="DN233">
        <f>DN$2*EXP(- DN$1 * ($B233*_c+'Input spectra'!$Q232))</f>
        <v>0</v>
      </c>
      <c r="DO233">
        <f>DO$2*EXP(- DO$1 * ($B233*_c+'Input spectra'!$Q232))</f>
        <v>0</v>
      </c>
      <c r="DP233">
        <f>DP$2*EXP(- DP$1 * ($B233*_c+'Input spectra'!$Q232))</f>
        <v>0</v>
      </c>
      <c r="DQ233">
        <f>DQ$2*EXP(- DQ$1 * ($B233*_c+'Input spectra'!$Q232))</f>
        <v>0</v>
      </c>
      <c r="DR233">
        <f>DR$2*EXP(- DR$1 * ($B233*_c+'Input spectra'!$Q232))</f>
        <v>0</v>
      </c>
      <c r="DS233">
        <f>DS$2*EXP(- DS$1 * ($B233*_c+'Input spectra'!$Q232))</f>
        <v>0</v>
      </c>
      <c r="DT233">
        <f>DT$2*EXP(- DT$1 * ($B233*_c+'Input spectra'!$Q232))</f>
        <v>0</v>
      </c>
      <c r="DU233">
        <f>DU$2*EXP(- DU$1 * ($B233*_c+'Input spectra'!$Q232))</f>
        <v>0</v>
      </c>
      <c r="DV233">
        <f>DV$2*EXP(- DV$1 * ($B233*_c+'Input spectra'!$Q232))</f>
        <v>0</v>
      </c>
      <c r="DW233">
        <f>DW$2*EXP(- DW$1 * ($B233*_c+'Input spectra'!$Q232))</f>
        <v>0</v>
      </c>
      <c r="DX233">
        <f>DX$2*EXP(- DX$1 * ($B233*_c+'Input spectra'!$Q232))</f>
        <v>0</v>
      </c>
      <c r="DY233">
        <f>DY$2*EXP(- DY$1 * ($B233*_c+'Input spectra'!$Q232))</f>
        <v>0</v>
      </c>
      <c r="DZ233">
        <f>DZ$2*EXP(- DZ$1 * ($B233*_c+'Input spectra'!$Q232))</f>
        <v>0</v>
      </c>
      <c r="EA233">
        <f>EA$2*EXP(- EA$1 * ($B233*_c+'Input spectra'!$Q232))</f>
        <v>0</v>
      </c>
      <c r="EB233">
        <f>EB$2*EXP(- EB$1 * ($B233*_c+'Input spectra'!$Q232))</f>
        <v>0</v>
      </c>
      <c r="EC233">
        <f>EC$2*EXP(- EC$1 * ($B233*_c+'Input spectra'!$Q232))</f>
        <v>0</v>
      </c>
      <c r="ED233">
        <f>ED$2*EXP(- ED$1 * ($B233*_c+'Input spectra'!$Q232))</f>
        <v>0</v>
      </c>
      <c r="EE233">
        <f>EE$2*EXP(- EE$1 * ($B233*_c+'Input spectra'!$Q232))</f>
        <v>0</v>
      </c>
      <c r="EF233">
        <f>EF$2*EXP(- EF$1 * ($B233*_c+'Input spectra'!$Q232))</f>
        <v>0</v>
      </c>
      <c r="EG233">
        <f>EG$2*EXP(- EG$1 * ($B233*_c+'Input spectra'!$Q232))</f>
        <v>0</v>
      </c>
      <c r="EH233">
        <f>EH$2*EXP(- EH$1 * ($B233*_c+'Input spectra'!$Q232))</f>
        <v>0</v>
      </c>
      <c r="EI233">
        <f>EI$2*EXP(- EI$1 * ($B233*_c+'Input spectra'!$Q232))</f>
        <v>0</v>
      </c>
      <c r="EJ233">
        <f>EJ$2*EXP(- EJ$1 * ($B233*_c+'Input spectra'!$Q232))</f>
        <v>0</v>
      </c>
      <c r="EK233">
        <f>EK$2*EXP(- EK$1 * ($B233*_c+'Input spectra'!$Q232))</f>
        <v>0</v>
      </c>
      <c r="EL233">
        <f>EL$2*EXP(- EL$1 * ($B233*_c+'Input spectra'!$Q232))</f>
        <v>0</v>
      </c>
      <c r="EM233">
        <f>EM$2*EXP(- EM$1 * ($B233*_c+'Input spectra'!$Q232))</f>
        <v>0</v>
      </c>
      <c r="EN233">
        <f>EN$2*EXP(- EN$1 * ($B233*_c+'Input spectra'!$Q232))</f>
        <v>0</v>
      </c>
      <c r="EO233">
        <f>EO$2*EXP(- EO$1 * ($B233*_c+'Input spectra'!$Q232))</f>
        <v>0</v>
      </c>
      <c r="EP233">
        <f>EP$2*EXP(- EP$1 * ($B233*_c+'Input spectra'!$Q232))</f>
        <v>0</v>
      </c>
      <c r="EQ233">
        <f>EQ$2*EXP(- EQ$1 * ($B233*_c+'Input spectra'!$Q232))</f>
        <v>0</v>
      </c>
      <c r="ER233">
        <f>ER$2*EXP(- ER$1 * ($B233*_c+'Input spectra'!$Q232))</f>
        <v>0</v>
      </c>
      <c r="ES233">
        <f>ES$2*EXP(- ES$1 * ($B233*_c+'Input spectra'!$Q232))</f>
        <v>0</v>
      </c>
      <c r="ET233">
        <f>ET$2*EXP(- ET$1 * ($B233*_c+'Input spectra'!$Q232))</f>
        <v>0</v>
      </c>
      <c r="EU233">
        <f>EU$2*EXP(- EU$1 * ($B233*_c+'Input spectra'!$Q232))</f>
        <v>0</v>
      </c>
      <c r="EV233">
        <f>EV$2*EXP(- EV$1 * ($B233*_c+'Input spectra'!$Q232))</f>
        <v>0</v>
      </c>
      <c r="EW233">
        <f>EW$2*EXP(- EW$1 * ($B233*_c+'Input spectra'!$Q232))</f>
        <v>0</v>
      </c>
      <c r="EY233">
        <f t="shared" si="3"/>
        <v>0.89176701907401779</v>
      </c>
      <c r="FB233">
        <f>(1-EXP(-(B233*_c+'Input spectra'!$Q232)*_t))/2</f>
        <v>9.9288439801752393E-3</v>
      </c>
      <c r="FC233">
        <f>LN(1-FB233)/(-(B233*_c+'Input spectra'!$Q232))</f>
        <v>0.24874642716964127</v>
      </c>
    </row>
    <row r="234" spans="1:159" x14ac:dyDescent="0.25">
      <c r="A234">
        <v>1435</v>
      </c>
      <c r="B234">
        <f>'Input spectra'!B233</f>
        <v>0</v>
      </c>
      <c r="C234">
        <f>C$2*EXP(- C$1 * ($B234*_c+'Input spectra'!$Q233))</f>
        <v>2.0653927966864227E-2</v>
      </c>
      <c r="D234">
        <f>D$2*EXP(- D$1 * ($B234*_c+'Input spectra'!$Q233))</f>
        <v>2.0421536694229501E-2</v>
      </c>
      <c r="E234">
        <f>E$2*EXP(- E$1 * ($B234*_c+'Input spectra'!$Q233))</f>
        <v>2.0190673559933689E-2</v>
      </c>
      <c r="F234">
        <f>F$2*EXP(- F$1 * ($B234*_c+'Input spectra'!$Q233))</f>
        <v>1.9961330059245021E-2</v>
      </c>
      <c r="G234">
        <f>G$2*EXP(- G$1 * ($B234*_c+'Input spectra'!$Q233))</f>
        <v>1.9733497731010914E-2</v>
      </c>
      <c r="H234">
        <f>H$2*EXP(- H$1 * ($B234*_c+'Input spectra'!$Q233))</f>
        <v>1.950716815744544E-2</v>
      </c>
      <c r="I234">
        <f>I$2*EXP(- I$1 * ($B234*_c+'Input spectra'!$Q233))</f>
        <v>1.9282332963917837E-2</v>
      </c>
      <c r="J234">
        <f>J$2*EXP(- J$1 * ($B234*_c+'Input spectra'!$Q233))</f>
        <v>1.9058983818741933E-2</v>
      </c>
      <c r="K234">
        <f>K$2*EXP(- K$1 * ($B234*_c+'Input spectra'!$Q233))</f>
        <v>1.8837112432966669E-2</v>
      </c>
      <c r="L234">
        <f>L$2*EXP(- L$1 * ($B234*_c+'Input spectra'!$Q233))</f>
        <v>1.8616710560167529E-2</v>
      </c>
      <c r="M234">
        <f>M$2*EXP(- M$1 * ($B234*_c+'Input spectra'!$Q233))</f>
        <v>1.8397769996238995E-2</v>
      </c>
      <c r="N234">
        <f>N$2*EXP(- N$1 * ($B234*_c+'Input spectra'!$Q233))</f>
        <v>1.8180282579187947E-2</v>
      </c>
      <c r="O234">
        <f>O$2*EXP(- O$1 * ($B234*_c+'Input spectra'!$Q233))</f>
        <v>1.7964240188928105E-2</v>
      </c>
      <c r="P234">
        <f>P$2*EXP(- P$1 * ($B234*_c+'Input spectra'!$Q233))</f>
        <v>1.7749634747075371E-2</v>
      </c>
      <c r="Q234">
        <f>Q$2*EXP(- Q$1 * ($B234*_c+'Input spectra'!$Q233))</f>
        <v>1.7536458216744159E-2</v>
      </c>
      <c r="R234">
        <f>R$2*EXP(- R$1 * ($B234*_c+'Input spectra'!$Q233))</f>
        <v>1.7324702602344713E-2</v>
      </c>
      <c r="S234">
        <f>S$2*EXP(- S$1 * ($B234*_c+'Input spectra'!$Q233))</f>
        <v>1.7114359949381357E-2</v>
      </c>
      <c r="T234">
        <f>T$2*EXP(- T$1 * ($B234*_c+'Input spectra'!$Q233))</f>
        <v>1.69054223442517E-2</v>
      </c>
      <c r="U234">
        <f>U$2*EXP(- U$1 * ($B234*_c+'Input spectra'!$Q233))</f>
        <v>1.6697881914046784E-2</v>
      </c>
      <c r="V234">
        <f>V$2*EXP(- V$1 * ($B234*_c+'Input spectra'!$Q233))</f>
        <v>1.6491730826352219E-2</v>
      </c>
      <c r="W234">
        <f>W$2*EXP(- W$1 * ($B234*_c+'Input spectra'!$Q233))</f>
        <v>1.6286961289050189E-2</v>
      </c>
      <c r="X234">
        <f>X$2*EXP(- X$1 * ($B234*_c+'Input spectra'!$Q233))</f>
        <v>1.6083565550122442E-2</v>
      </c>
      <c r="Y234">
        <f>Y$2*EXP(- Y$1 * ($B234*_c+'Input spectra'!$Q233))</f>
        <v>1.588153589745421E-2</v>
      </c>
      <c r="Z234">
        <f>Z$2*EXP(- Z$1 * ($B234*_c+'Input spectra'!$Q233))</f>
        <v>1.5680864658639028E-2</v>
      </c>
      <c r="AA234">
        <f>AA$2*EXP(- AA$1 * ($B234*_c+'Input spectra'!$Q233))</f>
        <v>1.5481544200784509E-2</v>
      </c>
      <c r="AB234">
        <f>AB$2*EXP(- AB$1 * ($B234*_c+'Input spectra'!$Q233))</f>
        <v>1.5283566930319006E-2</v>
      </c>
      <c r="AC234">
        <f>AC$2*EXP(- AC$1 * ($B234*_c+'Input spectra'!$Q233))</f>
        <v>1.5086925292799208E-2</v>
      </c>
      <c r="AD234">
        <f>AD$2*EXP(- AD$1 * ($B234*_c+'Input spectra'!$Q233))</f>
        <v>1.489161177271865E-2</v>
      </c>
      <c r="AE234">
        <f>AE$2*EXP(- AE$1 * ($B234*_c+'Input spectra'!$Q233))</f>
        <v>1.4697618893317114E-2</v>
      </c>
      <c r="AF234">
        <f>AF$2*EXP(- AF$1 * ($B234*_c+'Input spectra'!$Q233))</f>
        <v>1.4504939216390929E-2</v>
      </c>
      <c r="AG234">
        <f>AG$2*EXP(- AG$1 * ($B234*_c+'Input spectra'!$Q233))</f>
        <v>1.4313565342104193E-2</v>
      </c>
      <c r="AH234">
        <f>AH$2*EXP(- AH$1 * ($B234*_c+'Input spectra'!$Q233))</f>
        <v>1.4123489908800864E-2</v>
      </c>
      <c r="AI234">
        <f>AI$2*EXP(- AI$1 * ($B234*_c+'Input spectra'!$Q233))</f>
        <v>1.3934705592817752E-2</v>
      </c>
      <c r="AJ234">
        <f>AJ$2*EXP(- AJ$1 * ($B234*_c+'Input spectra'!$Q233))</f>
        <v>1.3747205108298383E-2</v>
      </c>
      <c r="AK234">
        <f>AK$2*EXP(- AK$1 * ($B234*_c+'Input spectra'!$Q233))</f>
        <v>1.3560981207007772E-2</v>
      </c>
      <c r="AL234">
        <f>AL$2*EXP(- AL$1 * ($B234*_c+'Input spectra'!$Q233))</f>
        <v>1.3376026678148039E-2</v>
      </c>
      <c r="AM234">
        <f>AM$2*EXP(- AM$1 * ($B234*_c+'Input spectra'!$Q233))</f>
        <v>1.3192334348174918E-2</v>
      </c>
      <c r="AN234">
        <f>AN$2*EXP(- AN$1 * ($B234*_c+'Input spectra'!$Q233))</f>
        <v>1.3009897080615141E-2</v>
      </c>
      <c r="AO234">
        <f>AO$2*EXP(- AO$1 * ($B234*_c+'Input spectra'!$Q233))</f>
        <v>1.2828707775884657E-2</v>
      </c>
      <c r="AP234">
        <f>AP$2*EXP(- AP$1 * ($B234*_c+'Input spectra'!$Q233))</f>
        <v>1.2648759371107746E-2</v>
      </c>
      <c r="AQ234">
        <f>AQ$2*EXP(- AQ$1 * ($B234*_c+'Input spectra'!$Q233))</f>
        <v>1.247004483993697E-2</v>
      </c>
      <c r="AR234">
        <f>AR$2*EXP(- AR$1 * ($B234*_c+'Input spectra'!$Q233))</f>
        <v>1.2292557192373993E-2</v>
      </c>
      <c r="AS234">
        <f>AS$2*EXP(- AS$1 * ($B234*_c+'Input spectra'!$Q233))</f>
        <v>1.2116289474591204E-2</v>
      </c>
      <c r="AT234">
        <f>AT$2*EXP(- AT$1 * ($B234*_c+'Input spectra'!$Q233))</f>
        <v>1.1941234768754271E-2</v>
      </c>
      <c r="AU234">
        <f>AU$2*EXP(- AU$1 * ($B234*_c+'Input spectra'!$Q233))</f>
        <v>1.1767386192845444E-2</v>
      </c>
      <c r="AV234">
        <f>AV$2*EXP(- AV$1 * ($B234*_c+'Input spectra'!$Q233))</f>
        <v>1.1594736900487755E-2</v>
      </c>
      <c r="AW234">
        <f>AW$2*EXP(- AW$1 * ($B234*_c+'Input spectra'!$Q233))</f>
        <v>1.0311756419567792E-2</v>
      </c>
      <c r="AX234">
        <f>AX$2*EXP(- AX$1 * ($B234*_c+'Input spectra'!$Q233))</f>
        <v>8.8152489110134152E-3</v>
      </c>
      <c r="AY234">
        <f>AY$2*EXP(- AY$1 * ($B234*_c+'Input spectra'!$Q233))</f>
        <v>7.9391054214737571E-3</v>
      </c>
      <c r="AZ234">
        <f>AZ$2*EXP(- AZ$1 * ($B234*_c+'Input spectra'!$Q233))</f>
        <v>7.275793179473313E-3</v>
      </c>
      <c r="BA234">
        <f>BA$2*EXP(- BA$1 * ($B234*_c+'Input spectra'!$Q233))</f>
        <v>6.7339541530593485E-3</v>
      </c>
      <c r="BB234">
        <f>BB$2*EXP(- BB$1 * ($B234*_c+'Input spectra'!$Q233))</f>
        <v>6.274013435027607E-3</v>
      </c>
      <c r="BC234">
        <f>BC$2*EXP(- BC$1 * ($B234*_c+'Input spectra'!$Q233))</f>
        <v>5.8742995525117199E-3</v>
      </c>
      <c r="BD234">
        <f>BD$2*EXP(- BD$1 * ($B234*_c+'Input spectra'!$Q233))</f>
        <v>5.5213101970571924E-3</v>
      </c>
      <c r="BE234">
        <f>BE$2*EXP(- BE$1 * ($B234*_c+'Input spectra'!$Q233))</f>
        <v>5.2059079454166209E-3</v>
      </c>
      <c r="BF234">
        <f>BF$2*EXP(- BF$1 * ($B234*_c+'Input spectra'!$Q233))</f>
        <v>4.9215428882789115E-3</v>
      </c>
      <c r="BG234">
        <f>BG$2*EXP(- BG$1 * ($B234*_c+'Input spectra'!$Q233))</f>
        <v>4.6633168937657496E-3</v>
      </c>
      <c r="BH234">
        <f>BH$2*EXP(- BH$1 * ($B234*_c+'Input spectra'!$Q233))</f>
        <v>4.4274465310059161E-3</v>
      </c>
      <c r="BI234">
        <f>BI$2*EXP(- BI$1 * ($B234*_c+'Input spectra'!$Q233))</f>
        <v>4.2109338861781656E-3</v>
      </c>
      <c r="BJ234">
        <f>BJ$2*EXP(- BJ$1 * ($B234*_c+'Input spectra'!$Q233))</f>
        <v>4.0113540856816839E-3</v>
      </c>
      <c r="BK234">
        <f>BK$2*EXP(- BK$1 * ($B234*_c+'Input spectra'!$Q233))</f>
        <v>3.8267122867707286E-3</v>
      </c>
      <c r="BL234">
        <f>BL$2*EXP(- BL$1 * ($B234*_c+'Input spectra'!$Q233))</f>
        <v>3.6553440377724779E-3</v>
      </c>
      <c r="BM234">
        <f>BM$2*EXP(- BM$1 * ($B234*_c+'Input spectra'!$Q233))</f>
        <v>3.4958438104637241E-3</v>
      </c>
      <c r="BN234">
        <f>BN$2*EXP(- BN$1 * ($B234*_c+'Input spectra'!$Q233))</f>
        <v>3.3470124567573345E-3</v>
      </c>
      <c r="BO234">
        <f>BO$2*EXP(- BO$1 * ($B234*_c+'Input spectra'!$Q233))</f>
        <v>3.2078177480781385E-3</v>
      </c>
      <c r="BP234">
        <f>BP$2*EXP(- BP$1 * ($B234*_c+'Input spectra'!$Q233))</f>
        <v>3.0773641869294758E-3</v>
      </c>
      <c r="BQ234">
        <f>BQ$2*EXP(- BQ$1 * ($B234*_c+'Input spectra'!$Q233))</f>
        <v>2.954869534595359E-3</v>
      </c>
      <c r="BR234">
        <f>BR$2*EXP(- BR$1 * ($B234*_c+'Input spectra'!$Q233))</f>
        <v>2.8396462977899758E-3</v>
      </c>
      <c r="BS234">
        <f>BS$2*EXP(- BS$1 * ($B234*_c+'Input spectra'!$Q233))</f>
        <v>2.731086939722422E-3</v>
      </c>
      <c r="BT234">
        <f>BT$2*EXP(- BT$1 * ($B234*_c+'Input spectra'!$Q233))</f>
        <v>2.6286519312802336E-3</v>
      </c>
      <c r="BU234">
        <f>BU$2*EXP(- BU$1 * ($B234*_c+'Input spectra'!$Q233))</f>
        <v>2.5318599978097346E-3</v>
      </c>
      <c r="BV234">
        <f>BV$2*EXP(- BV$1 * ($B234*_c+'Input spectra'!$Q233))</f>
        <v>2.440280084314345E-3</v>
      </c>
      <c r="BW234">
        <f>BW$2*EXP(- BW$1 * ($B234*_c+'Input spectra'!$Q233))</f>
        <v>2.3535246807355088E-3</v>
      </c>
      <c r="BX234">
        <f>BX$2*EXP(- BX$1 * ($B234*_c+'Input spectra'!$Q233))</f>
        <v>2.2712442347266591E-3</v>
      </c>
      <c r="BY234">
        <f>BY$2*EXP(- BY$1 * ($B234*_c+'Input spectra'!$Q233))</f>
        <v>2.1931224420962572E-3</v>
      </c>
      <c r="BZ234">
        <f>BZ$2*EXP(- BZ$1 * ($B234*_c+'Input spectra'!$Q233))</f>
        <v>2.1188722516516769E-3</v>
      </c>
      <c r="CA234">
        <f>CA$2*EXP(- CA$1 * ($B234*_c+'Input spectra'!$Q233))</f>
        <v>2.0482324561305418E-3</v>
      </c>
      <c r="CB234">
        <f>CB$2*EXP(- CB$1 * ($B234*_c+'Input spectra'!$Q233))</f>
        <v>1.9809647674467012E-3</v>
      </c>
      <c r="CC234">
        <f>CC$2*EXP(- CC$1 * ($B234*_c+'Input spectra'!$Q233))</f>
        <v>1.9168512948400343E-3</v>
      </c>
      <c r="CD234">
        <f>CD$2*EXP(- CD$1 * ($B234*_c+'Input spectra'!$Q233))</f>
        <v>1.855692360292045E-3</v>
      </c>
      <c r="CE234">
        <f>CE$2*EXP(- CE$1 * ($B234*_c+'Input spectra'!$Q233))</f>
        <v>1.7973045978969049E-3</v>
      </c>
      <c r="CF234">
        <f>CF$2*EXP(- CF$1 * ($B234*_c+'Input spectra'!$Q233))</f>
        <v>1.7415192935933211E-3</v>
      </c>
      <c r="CG234">
        <f>CG$2*EXP(- CG$1 * ($B234*_c+'Input spectra'!$Q233))</f>
        <v>1.688180929379726E-3</v>
      </c>
      <c r="CH234">
        <f>CH$2*EXP(- CH$1 * ($B234*_c+'Input spectra'!$Q233))</f>
        <v>1.6371459023096105E-3</v>
      </c>
      <c r="CI234">
        <f>CI$2*EXP(- CI$1 * ($B234*_c+'Input spectra'!$Q233))</f>
        <v>1.5882813935378028E-3</v>
      </c>
      <c r="CJ234">
        <f>CJ$2*EXP(- CJ$1 * ($B234*_c+'Input spectra'!$Q233))</f>
        <v>1.5414643667211708E-3</v>
      </c>
      <c r="CK234">
        <f>CK$2*EXP(- CK$1 * ($B234*_c+'Input spectra'!$Q233))</f>
        <v>1.4965806783665786E-3</v>
      </c>
      <c r="CL234">
        <f>CL$2*EXP(- CL$1 * ($B234*_c+'Input spectra'!$Q233))</f>
        <v>1.4535242854172635E-3</v>
      </c>
      <c r="CM234">
        <f>CM$2*EXP(- CM$1 * ($B234*_c+'Input spectra'!$Q233))</f>
        <v>1.4121965375942232E-3</v>
      </c>
      <c r="CN234">
        <f>CN$2*EXP(- CN$1 * ($B234*_c+'Input spectra'!$Q233))</f>
        <v>1.372505543853894E-3</v>
      </c>
      <c r="CO234">
        <f>CO$2*EXP(- CO$1 * ($B234*_c+'Input spectra'!$Q233))</f>
        <v>1.3343656038599071E-3</v>
      </c>
      <c r="CP234">
        <f>CP$2*EXP(- CP$1 * ($B234*_c+'Input spectra'!$Q233))</f>
        <v>1.2976966966523125E-3</v>
      </c>
      <c r="CQ234">
        <f>CQ$2*EXP(- CQ$1 * ($B234*_c+'Input spectra'!$Q233))</f>
        <v>8.3586508980649404E-4</v>
      </c>
      <c r="CR234">
        <f>CR$2*EXP(- CR$1 * ($B234*_c+'Input spectra'!$Q233))</f>
        <v>5.4314144530995484E-4</v>
      </c>
      <c r="CS234">
        <f>CS$2*EXP(- CS$1 * ($B234*_c+'Input spectra'!$Q233))</f>
        <v>3.7630850399995196E-4</v>
      </c>
      <c r="CT234">
        <f>CT$2*EXP(- CT$1 * ($B234*_c+'Input spectra'!$Q233))</f>
        <v>2.6189521449172099E-4</v>
      </c>
      <c r="CU234">
        <f>CU$2*EXP(- CU$1 * ($B234*_c+'Input spectra'!$Q233))</f>
        <v>1.7890089756215086E-4</v>
      </c>
      <c r="CV234">
        <f>CV$2*EXP(- CV$1 * ($B234*_c+'Input spectra'!$Q233))</f>
        <v>1.1765124555004944E-4</v>
      </c>
      <c r="CW234">
        <f>CW$2*EXP(- CW$1 * ($B234*_c+'Input spectra'!$Q233))</f>
        <v>7.2688953195063563E-5</v>
      </c>
      <c r="CX234">
        <f>CX$2*EXP(- CX$1 * ($B234*_c+'Input spectra'!$Q233))</f>
        <v>4.0551434649887065E-5</v>
      </c>
      <c r="CY234">
        <f>CY$2*EXP(- CY$1 * ($B234*_c+'Input spectra'!$Q233))</f>
        <v>1.8864090823031836E-5</v>
      </c>
      <c r="CZ234">
        <f>CZ$2*EXP(- CZ$1 * ($B234*_c+'Input spectra'!$Q233))</f>
        <v>5.9056108401572171E-6</v>
      </c>
      <c r="DA234">
        <f>DA$2*EXP(- DA$1 * ($B234*_c+'Input spectra'!$Q233))</f>
        <v>3.7529340425805545E-7</v>
      </c>
      <c r="DB234">
        <f>DB$2*EXP(- DB$1 * ($B234*_c+'Input spectra'!$Q233))</f>
        <v>0</v>
      </c>
      <c r="DC234">
        <f>DC$2*EXP(- DC$1 * ($B234*_c+'Input spectra'!$Q233))</f>
        <v>0</v>
      </c>
      <c r="DD234">
        <f>DD$2*EXP(- DD$1 * ($B234*_c+'Input spectra'!$Q233))</f>
        <v>0</v>
      </c>
      <c r="DE234">
        <f>DE$2*EXP(- DE$1 * ($B234*_c+'Input spectra'!$Q233))</f>
        <v>0</v>
      </c>
      <c r="DF234">
        <f>DF$2*EXP(- DF$1 * ($B234*_c+'Input spectra'!$Q233))</f>
        <v>0</v>
      </c>
      <c r="DG234">
        <f>DG$2*EXP(- DG$1 * ($B234*_c+'Input spectra'!$Q233))</f>
        <v>0</v>
      </c>
      <c r="DH234">
        <f>DH$2*EXP(- DH$1 * ($B234*_c+'Input spectra'!$Q233))</f>
        <v>0</v>
      </c>
      <c r="DI234">
        <f>DI$2*EXP(- DI$1 * ($B234*_c+'Input spectra'!$Q233))</f>
        <v>0</v>
      </c>
      <c r="DJ234">
        <f>DJ$2*EXP(- DJ$1 * ($B234*_c+'Input spectra'!$Q233))</f>
        <v>0</v>
      </c>
      <c r="DK234">
        <f>DK$2*EXP(- DK$1 * ($B234*_c+'Input spectra'!$Q233))</f>
        <v>0</v>
      </c>
      <c r="DL234">
        <f>DL$2*EXP(- DL$1 * ($B234*_c+'Input spectra'!$Q233))</f>
        <v>0</v>
      </c>
      <c r="DM234">
        <f>DM$2*EXP(- DM$1 * ($B234*_c+'Input spectra'!$Q233))</f>
        <v>0</v>
      </c>
      <c r="DN234">
        <f>DN$2*EXP(- DN$1 * ($B234*_c+'Input spectra'!$Q233))</f>
        <v>0</v>
      </c>
      <c r="DO234">
        <f>DO$2*EXP(- DO$1 * ($B234*_c+'Input spectra'!$Q233))</f>
        <v>0</v>
      </c>
      <c r="DP234">
        <f>DP$2*EXP(- DP$1 * ($B234*_c+'Input spectra'!$Q233))</f>
        <v>0</v>
      </c>
      <c r="DQ234">
        <f>DQ$2*EXP(- DQ$1 * ($B234*_c+'Input spectra'!$Q233))</f>
        <v>0</v>
      </c>
      <c r="DR234">
        <f>DR$2*EXP(- DR$1 * ($B234*_c+'Input spectra'!$Q233))</f>
        <v>0</v>
      </c>
      <c r="DS234">
        <f>DS$2*EXP(- DS$1 * ($B234*_c+'Input spectra'!$Q233))</f>
        <v>0</v>
      </c>
      <c r="DT234">
        <f>DT$2*EXP(- DT$1 * ($B234*_c+'Input spectra'!$Q233))</f>
        <v>0</v>
      </c>
      <c r="DU234">
        <f>DU$2*EXP(- DU$1 * ($B234*_c+'Input spectra'!$Q233))</f>
        <v>0</v>
      </c>
      <c r="DV234">
        <f>DV$2*EXP(- DV$1 * ($B234*_c+'Input spectra'!$Q233))</f>
        <v>0</v>
      </c>
      <c r="DW234">
        <f>DW$2*EXP(- DW$1 * ($B234*_c+'Input spectra'!$Q233))</f>
        <v>0</v>
      </c>
      <c r="DX234">
        <f>DX$2*EXP(- DX$1 * ($B234*_c+'Input spectra'!$Q233))</f>
        <v>0</v>
      </c>
      <c r="DY234">
        <f>DY$2*EXP(- DY$1 * ($B234*_c+'Input spectra'!$Q233))</f>
        <v>0</v>
      </c>
      <c r="DZ234">
        <f>DZ$2*EXP(- DZ$1 * ($B234*_c+'Input spectra'!$Q233))</f>
        <v>0</v>
      </c>
      <c r="EA234">
        <f>EA$2*EXP(- EA$1 * ($B234*_c+'Input spectra'!$Q233))</f>
        <v>0</v>
      </c>
      <c r="EB234">
        <f>EB$2*EXP(- EB$1 * ($B234*_c+'Input spectra'!$Q233))</f>
        <v>0</v>
      </c>
      <c r="EC234">
        <f>EC$2*EXP(- EC$1 * ($B234*_c+'Input spectra'!$Q233))</f>
        <v>0</v>
      </c>
      <c r="ED234">
        <f>ED$2*EXP(- ED$1 * ($B234*_c+'Input spectra'!$Q233))</f>
        <v>0</v>
      </c>
      <c r="EE234">
        <f>EE$2*EXP(- EE$1 * ($B234*_c+'Input spectra'!$Q233))</f>
        <v>0</v>
      </c>
      <c r="EF234">
        <f>EF$2*EXP(- EF$1 * ($B234*_c+'Input spectra'!$Q233))</f>
        <v>0</v>
      </c>
      <c r="EG234">
        <f>EG$2*EXP(- EG$1 * ($B234*_c+'Input spectra'!$Q233))</f>
        <v>0</v>
      </c>
      <c r="EH234">
        <f>EH$2*EXP(- EH$1 * ($B234*_c+'Input spectra'!$Q233))</f>
        <v>0</v>
      </c>
      <c r="EI234">
        <f>EI$2*EXP(- EI$1 * ($B234*_c+'Input spectra'!$Q233))</f>
        <v>0</v>
      </c>
      <c r="EJ234">
        <f>EJ$2*EXP(- EJ$1 * ($B234*_c+'Input spectra'!$Q233))</f>
        <v>0</v>
      </c>
      <c r="EK234">
        <f>EK$2*EXP(- EK$1 * ($B234*_c+'Input spectra'!$Q233))</f>
        <v>0</v>
      </c>
      <c r="EL234">
        <f>EL$2*EXP(- EL$1 * ($B234*_c+'Input spectra'!$Q233))</f>
        <v>0</v>
      </c>
      <c r="EM234">
        <f>EM$2*EXP(- EM$1 * ($B234*_c+'Input spectra'!$Q233))</f>
        <v>0</v>
      </c>
      <c r="EN234">
        <f>EN$2*EXP(- EN$1 * ($B234*_c+'Input spectra'!$Q233))</f>
        <v>0</v>
      </c>
      <c r="EO234">
        <f>EO$2*EXP(- EO$1 * ($B234*_c+'Input spectra'!$Q233))</f>
        <v>0</v>
      </c>
      <c r="EP234">
        <f>EP$2*EXP(- EP$1 * ($B234*_c+'Input spectra'!$Q233))</f>
        <v>0</v>
      </c>
      <c r="EQ234">
        <f>EQ$2*EXP(- EQ$1 * ($B234*_c+'Input spectra'!$Q233))</f>
        <v>0</v>
      </c>
      <c r="ER234">
        <f>ER$2*EXP(- ER$1 * ($B234*_c+'Input spectra'!$Q233))</f>
        <v>0</v>
      </c>
      <c r="ES234">
        <f>ES$2*EXP(- ES$1 * ($B234*_c+'Input spectra'!$Q233))</f>
        <v>0</v>
      </c>
      <c r="ET234">
        <f>ET$2*EXP(- ET$1 * ($B234*_c+'Input spectra'!$Q233))</f>
        <v>0</v>
      </c>
      <c r="EU234">
        <f>EU$2*EXP(- EU$1 * ($B234*_c+'Input spectra'!$Q233))</f>
        <v>0</v>
      </c>
      <c r="EV234">
        <f>EV$2*EXP(- EV$1 * ($B234*_c+'Input spectra'!$Q233))</f>
        <v>0</v>
      </c>
      <c r="EW234">
        <f>EW$2*EXP(- EW$1 * ($B234*_c+'Input spectra'!$Q233))</f>
        <v>0</v>
      </c>
      <c r="EY234">
        <f t="shared" si="3"/>
        <v>0.89189670370114849</v>
      </c>
      <c r="FB234">
        <f>(1-EXP(-(B234*_c+'Input spectra'!$Q233)*_t))/2</f>
        <v>9.9159751946623631E-3</v>
      </c>
      <c r="FC234">
        <f>LN(1-FB234)/(-(B234*_c+'Input spectra'!$Q233))</f>
        <v>0.24874806825407117</v>
      </c>
    </row>
    <row r="235" spans="1:159" x14ac:dyDescent="0.25">
      <c r="A235">
        <v>1440</v>
      </c>
      <c r="B235">
        <f>'Input spectra'!B234</f>
        <v>0</v>
      </c>
      <c r="C235">
        <f>C$2*EXP(- C$1 * ($B235*_c+'Input spectra'!$Q234))</f>
        <v>2.0653927966864227E-2</v>
      </c>
      <c r="D235">
        <f>D$2*EXP(- D$1 * ($B235*_c+'Input spectra'!$Q234))</f>
        <v>2.0421643942987983E-2</v>
      </c>
      <c r="E235">
        <f>E$2*EXP(- E$1 * ($B235*_c+'Input spectra'!$Q234))</f>
        <v>2.0190885633137656E-2</v>
      </c>
      <c r="F235">
        <f>F$2*EXP(- F$1 * ($B235*_c+'Input spectra'!$Q234))</f>
        <v>1.9961644556504704E-2</v>
      </c>
      <c r="G235">
        <f>G$2*EXP(- G$1 * ($B235*_c+'Input spectra'!$Q234))</f>
        <v>1.9733912275682264E-2</v>
      </c>
      <c r="H235">
        <f>H$2*EXP(- H$1 * ($B235*_c+'Input spectra'!$Q234))</f>
        <v>1.9507680396453796E-2</v>
      </c>
      <c r="I235">
        <f>I$2*EXP(- I$1 * ($B235*_c+'Input spectra'!$Q234))</f>
        <v>1.9282940567582667E-2</v>
      </c>
      <c r="J235">
        <f>J$2*EXP(- J$1 * ($B235*_c+'Input spectra'!$Q234))</f>
        <v>1.9059684480602759E-2</v>
      </c>
      <c r="K235">
        <f>K$2*EXP(- K$1 * ($B235*_c+'Input spectra'!$Q234))</f>
        <v>1.8837903869610068E-2</v>
      </c>
      <c r="L235">
        <f>L$2*EXP(- L$1 * ($B235*_c+'Input spectra'!$Q234))</f>
        <v>1.8617590511055243E-2</v>
      </c>
      <c r="M235">
        <f>M$2*EXP(- M$1 * ($B235*_c+'Input spectra'!$Q234))</f>
        <v>1.8398736223537177E-2</v>
      </c>
      <c r="N235">
        <f>N$2*EXP(- N$1 * ($B235*_c+'Input spectra'!$Q234))</f>
        <v>1.8181332867597481E-2</v>
      </c>
      <c r="O235">
        <f>O$2*EXP(- O$1 * ($B235*_c+'Input spectra'!$Q234))</f>
        <v>1.7965372345516008E-2</v>
      </c>
      <c r="P235">
        <f>P$2*EXP(- P$1 * ($B235*_c+'Input spectra'!$Q234))</f>
        <v>1.7750846601107304E-2</v>
      </c>
      <c r="Q235">
        <f>Q$2*EXP(- Q$1 * ($B235*_c+'Input spectra'!$Q234))</f>
        <v>1.7537747619517988E-2</v>
      </c>
      <c r="R235">
        <f>R$2*EXP(- R$1 * ($B235*_c+'Input spectra'!$Q234))</f>
        <v>1.7326067427025183E-2</v>
      </c>
      <c r="S235">
        <f>S$2*EXP(- S$1 * ($B235*_c+'Input spectra'!$Q234))</f>
        <v>1.7115798090835774E-2</v>
      </c>
      <c r="T235">
        <f>T$2*EXP(- T$1 * ($B235*_c+'Input spectra'!$Q234))</f>
        <v>1.6906931718886724E-2</v>
      </c>
      <c r="U235">
        <f>U$2*EXP(- U$1 * ($B235*_c+'Input spectra'!$Q234))</f>
        <v>1.6699460459646251E-2</v>
      </c>
      <c r="V235">
        <f>V$2*EXP(- V$1 * ($B235*_c+'Input spectra'!$Q234))</f>
        <v>1.6493376501916002E-2</v>
      </c>
      <c r="W235">
        <f>W$2*EXP(- W$1 * ($B235*_c+'Input spectra'!$Q234))</f>
        <v>1.6288672074634119E-2</v>
      </c>
      <c r="X235">
        <f>X$2*EXP(- X$1 * ($B235*_c+'Input spectra'!$Q234))</f>
        <v>1.6085339446679257E-2</v>
      </c>
      <c r="Y235">
        <f>Y$2*EXP(- Y$1 * ($B235*_c+'Input spectra'!$Q234))</f>
        <v>1.5883370926675522E-2</v>
      </c>
      <c r="Z235">
        <f>Z$2*EXP(- Z$1 * ($B235*_c+'Input spectra'!$Q234))</f>
        <v>1.5682758862798324E-2</v>
      </c>
      <c r="AA235">
        <f>AA$2*EXP(- AA$1 * ($B235*_c+'Input spectra'!$Q234))</f>
        <v>1.5483495642581155E-2</v>
      </c>
      <c r="AB235">
        <f>AB$2*EXP(- AB$1 * ($B235*_c+'Input spectra'!$Q234))</f>
        <v>1.528557369272329E-2</v>
      </c>
      <c r="AC235">
        <f>AC$2*EXP(- AC$1 * ($B235*_c+'Input spectra'!$Q234))</f>
        <v>1.5088985478898352E-2</v>
      </c>
      <c r="AD235">
        <f>AD$2*EXP(- AD$1 * ($B235*_c+'Input spectra'!$Q234))</f>
        <v>1.4893723505563838E-2</v>
      </c>
      <c r="AE235">
        <f>AE$2*EXP(- AE$1 * ($B235*_c+'Input spectra'!$Q234))</f>
        <v>1.4699780315771516E-2</v>
      </c>
      <c r="AF235">
        <f>AF$2*EXP(- AF$1 * ($B235*_c+'Input spectra'!$Q234))</f>
        <v>1.4507148490978698E-2</v>
      </c>
      <c r="AG235">
        <f>AG$2*EXP(- AG$1 * ($B235*_c+'Input spectra'!$Q234))</f>
        <v>1.4315820650860454E-2</v>
      </c>
      <c r="AH235">
        <f>AH$2*EXP(- AH$1 * ($B235*_c+'Input spectra'!$Q234))</f>
        <v>1.4125789453122681E-2</v>
      </c>
      <c r="AI235">
        <f>AI$2*EXP(- AI$1 * ($B235*_c+'Input spectra'!$Q234))</f>
        <v>1.393704759331605E-2</v>
      </c>
      <c r="AJ235">
        <f>AJ$2*EXP(- AJ$1 * ($B235*_c+'Input spectra'!$Q234))</f>
        <v>1.3749587804650845E-2</v>
      </c>
      <c r="AK235">
        <f>AK$2*EXP(- AK$1 * ($B235*_c+'Input spectra'!$Q234))</f>
        <v>1.3563402857812686E-2</v>
      </c>
      <c r="AL235">
        <f>AL$2*EXP(- AL$1 * ($B235*_c+'Input spectra'!$Q234))</f>
        <v>1.3378485560779111E-2</v>
      </c>
      <c r="AM235">
        <f>AM$2*EXP(- AM$1 * ($B235*_c+'Input spectra'!$Q234))</f>
        <v>1.3194828758637017E-2</v>
      </c>
      <c r="AN235">
        <f>AN$2*EXP(- AN$1 * ($B235*_c+'Input spectra'!$Q234))</f>
        <v>1.301242533340098E-2</v>
      </c>
      <c r="AO235">
        <f>AO$2*EXP(- AO$1 * ($B235*_c+'Input spectra'!$Q234))</f>
        <v>1.283126820383244E-2</v>
      </c>
      <c r="AP235">
        <f>AP$2*EXP(- AP$1 * ($B235*_c+'Input spectra'!$Q234))</f>
        <v>1.2651350325259707E-2</v>
      </c>
      <c r="AQ235">
        <f>AQ$2*EXP(- AQ$1 * ($B235*_c+'Input spectra'!$Q234))</f>
        <v>1.2472664689398861E-2</v>
      </c>
      <c r="AR235">
        <f>AR$2*EXP(- AR$1 * ($B235*_c+'Input spectra'!$Q234))</f>
        <v>1.229520432417548E-2</v>
      </c>
      <c r="AS235">
        <f>AS$2*EXP(- AS$1 * ($B235*_c+'Input spectra'!$Q234))</f>
        <v>1.2118962293547185E-2</v>
      </c>
      <c r="AT235">
        <f>AT$2*EXP(- AT$1 * ($B235*_c+'Input spectra'!$Q234))</f>
        <v>1.1943931697327095E-2</v>
      </c>
      <c r="AU235">
        <f>AU$2*EXP(- AU$1 * ($B235*_c+'Input spectra'!$Q234))</f>
        <v>1.1770105671008028E-2</v>
      </c>
      <c r="AV235">
        <f>AV$2*EXP(- AV$1 * ($B235*_c+'Input spectra'!$Q234))</f>
        <v>1.1597477385587616E-2</v>
      </c>
      <c r="AW235">
        <f>AW$2*EXP(- AW$1 * ($B235*_c+'Input spectra'!$Q234))</f>
        <v>1.0314247832135217E-2</v>
      </c>
      <c r="AX235">
        <f>AX$2*EXP(- AX$1 * ($B235*_c+'Input spectra'!$Q234))</f>
        <v>8.8174250606323779E-3</v>
      </c>
      <c r="AY235">
        <f>AY$2*EXP(- AY$1 * ($B235*_c+'Input spectra'!$Q234))</f>
        <v>7.9411069890655463E-3</v>
      </c>
      <c r="AZ235">
        <f>AZ$2*EXP(- AZ$1 * ($B235*_c+'Input spectra'!$Q234))</f>
        <v>7.277665736360444E-3</v>
      </c>
      <c r="BA235">
        <f>BA$2*EXP(- BA$1 * ($B235*_c+'Input spectra'!$Q234))</f>
        <v>6.7357226320092136E-3</v>
      </c>
      <c r="BB235">
        <f>BB$2*EXP(- BB$1 * ($B235*_c+'Input spectra'!$Q234))</f>
        <v>6.2756940819947322E-3</v>
      </c>
      <c r="BC235">
        <f>BC$2*EXP(- BC$1 * ($B235*_c+'Input spectra'!$Q234))</f>
        <v>5.8759039850049379E-3</v>
      </c>
      <c r="BD235">
        <f>BD$2*EXP(- BD$1 * ($B235*_c+'Input spectra'!$Q234))</f>
        <v>5.5228472229136277E-3</v>
      </c>
      <c r="BE235">
        <f>BE$2*EXP(- BE$1 * ($B235*_c+'Input spectra'!$Q234))</f>
        <v>5.2073845171190193E-3</v>
      </c>
      <c r="BF235">
        <f>BF$2*EXP(- BF$1 * ($B235*_c+'Input spectra'!$Q234))</f>
        <v>4.9229646584585144E-3</v>
      </c>
      <c r="BG235">
        <f>BG$2*EXP(- BG$1 * ($B235*_c+'Input spectra'!$Q234))</f>
        <v>4.6646885634292843E-3</v>
      </c>
      <c r="BH235">
        <f>BH$2*EXP(- BH$1 * ($B235*_c+'Input spectra'!$Q234))</f>
        <v>4.4287720803498467E-3</v>
      </c>
      <c r="BI235">
        <f>BI$2*EXP(- BI$1 * ($B235*_c+'Input spectra'!$Q234))</f>
        <v>4.212216734396106E-3</v>
      </c>
      <c r="BJ235">
        <f>BJ$2*EXP(- BJ$1 * ($B235*_c+'Input spectra'!$Q234))</f>
        <v>4.0125972055571144E-3</v>
      </c>
      <c r="BK235">
        <f>BK$2*EXP(- BK$1 * ($B235*_c+'Input spectra'!$Q234))</f>
        <v>3.8279182892509193E-3</v>
      </c>
      <c r="BL235">
        <f>BL$2*EXP(- BL$1 * ($B235*_c+'Input spectra'!$Q234))</f>
        <v>3.6565152359120858E-3</v>
      </c>
      <c r="BM235">
        <f>BM$2*EXP(- BM$1 * ($B235*_c+'Input spectra'!$Q234))</f>
        <v>3.4969822687720862E-3</v>
      </c>
      <c r="BN235">
        <f>BN$2*EXP(- BN$1 * ($B235*_c+'Input spectra'!$Q234))</f>
        <v>3.3481200299592031E-3</v>
      </c>
      <c r="BO235">
        <f>BO$2*EXP(- BO$1 * ($B235*_c+'Input spectra'!$Q234))</f>
        <v>3.2088961120297237E-3</v>
      </c>
      <c r="BP235">
        <f>BP$2*EXP(- BP$1 * ($B235*_c+'Input spectra'!$Q234))</f>
        <v>3.078414863611767E-3</v>
      </c>
      <c r="BQ235">
        <f>BQ$2*EXP(- BQ$1 * ($B235*_c+'Input spectra'!$Q234))</f>
        <v>2.9558939125615196E-3</v>
      </c>
      <c r="BR235">
        <f>BR$2*EXP(- BR$1 * ($B235*_c+'Input spectra'!$Q234))</f>
        <v>2.8406456490721924E-3</v>
      </c>
      <c r="BS235">
        <f>BS$2*EXP(- BS$1 * ($B235*_c+'Input spectra'!$Q234))</f>
        <v>2.7320624339449667E-3</v>
      </c>
      <c r="BT235">
        <f>BT$2*EXP(- BT$1 * ($B235*_c+'Input spectra'!$Q234))</f>
        <v>2.629604647541976E-3</v>
      </c>
      <c r="BU235">
        <f>BU$2*EXP(- BU$1 * ($B235*_c+'Input spectra'!$Q234))</f>
        <v>2.5327909347667727E-3</v>
      </c>
      <c r="BV235">
        <f>BV$2*EXP(- BV$1 * ($B235*_c+'Input spectra'!$Q234))</f>
        <v>2.4411901687962211E-3</v>
      </c>
      <c r="BW235">
        <f>BW$2*EXP(- BW$1 * ($B235*_c+'Input spectra'!$Q234))</f>
        <v>2.3544147751561341E-3</v>
      </c>
      <c r="BX235">
        <f>BX$2*EXP(- BX$1 * ($B235*_c+'Input spectra'!$Q234))</f>
        <v>2.2721151434965665E-3</v>
      </c>
      <c r="BY235">
        <f>BY$2*EXP(- BY$1 * ($B235*_c+'Input spectra'!$Q234))</f>
        <v>2.1939749172012247E-3</v>
      </c>
      <c r="BZ235">
        <f>BZ$2*EXP(- BZ$1 * ($B235*_c+'Input spectra'!$Q234))</f>
        <v>2.1197069975307306E-3</v>
      </c>
      <c r="CA235">
        <f>CA$2*EXP(- CA$1 * ($B235*_c+'Input spectra'!$Q234))</f>
        <v>2.0490501339613765E-3</v>
      </c>
      <c r="CB235">
        <f>CB$2*EXP(- CB$1 * ($B235*_c+'Input spectra'!$Q234))</f>
        <v>1.9817659989269662E-3</v>
      </c>
      <c r="CC235">
        <f>CC$2*EXP(- CC$1 * ($B235*_c+'Input spectra'!$Q234))</f>
        <v>1.9176366655373647E-3</v>
      </c>
      <c r="CD235">
        <f>CD$2*EXP(- CD$1 * ($B235*_c+'Input spectra'!$Q234))</f>
        <v>1.8564624226233132E-3</v>
      </c>
      <c r="CE235">
        <f>CE$2*EXP(- CE$1 * ($B235*_c+'Input spectra'!$Q234))</f>
        <v>1.7980598737871562E-3</v>
      </c>
      <c r="CF235">
        <f>CF$2*EXP(- CF$1 * ($B235*_c+'Input spectra'!$Q234))</f>
        <v>1.74226027685676E-3</v>
      </c>
      <c r="CG235">
        <f>CG$2*EXP(- CG$1 * ($B235*_c+'Input spectra'!$Q234))</f>
        <v>1.6889080878584961E-3</v>
      </c>
      <c r="CH235">
        <f>CH$2*EXP(- CH$1 * ($B235*_c+'Input spectra'!$Q234))</f>
        <v>1.637859679800684E-3</v>
      </c>
      <c r="CI235">
        <f>CI$2*EXP(- CI$1 * ($B235*_c+'Input spectra'!$Q234))</f>
        <v>1.5889822115338146E-3</v>
      </c>
      <c r="CJ235">
        <f>CJ$2*EXP(- CJ$1 * ($B235*_c+'Input spectra'!$Q234))</f>
        <v>1.5421526259873017E-3</v>
      </c>
      <c r="CK235">
        <f>CK$2*EXP(- CK$1 * ($B235*_c+'Input spectra'!$Q234))</f>
        <v>1.4972567603724922E-3</v>
      </c>
      <c r="CL235">
        <f>CL$2*EXP(- CL$1 * ($B235*_c+'Input spectra'!$Q234))</f>
        <v>1.4541885536404934E-3</v>
      </c>
      <c r="CM235">
        <f>CM$2*EXP(- CM$1 * ($B235*_c+'Input spectra'!$Q234))</f>
        <v>1.4128493387092094E-3</v>
      </c>
      <c r="CN235">
        <f>CN$2*EXP(- CN$1 * ($B235*_c+'Input spectra'!$Q234))</f>
        <v>1.3731472088190173E-3</v>
      </c>
      <c r="CO235">
        <f>CO$2*EXP(- CO$1 * ($B235*_c+'Input spectra'!$Q234))</f>
        <v>1.3349964489132841E-3</v>
      </c>
      <c r="CP235">
        <f>CP$2*EXP(- CP$1 * ($B235*_c+'Input spectra'!$Q234))</f>
        <v>1.2983170242257776E-3</v>
      </c>
      <c r="CQ235">
        <f>CQ$2*EXP(- CQ$1 * ($B235*_c+'Input spectra'!$Q234))</f>
        <v>8.3626904356144064E-4</v>
      </c>
      <c r="CR235">
        <f>CR$2*EXP(- CR$1 * ($B235*_c+'Input spectra'!$Q234))</f>
        <v>5.434067864969642E-4</v>
      </c>
      <c r="CS235">
        <f>CS$2*EXP(- CS$1 * ($B235*_c+'Input spectra'!$Q234))</f>
        <v>3.7649431944179236E-4</v>
      </c>
      <c r="CT235">
        <f>CT$2*EXP(- CT$1 * ($B235*_c+'Input spectra'!$Q234))</f>
        <v>2.6202591047020442E-4</v>
      </c>
      <c r="CU235">
        <f>CU$2*EXP(- CU$1 * ($B235*_c+'Input spectra'!$Q234))</f>
        <v>1.7899111613430544E-4</v>
      </c>
      <c r="CV235">
        <f>CV$2*EXP(- CV$1 * ($B235*_c+'Input spectra'!$Q234))</f>
        <v>1.1771119450283116E-4</v>
      </c>
      <c r="CW235">
        <f>CW$2*EXP(- CW$1 * ($B235*_c+'Input spectra'!$Q234))</f>
        <v>7.2726373641821904E-5</v>
      </c>
      <c r="CX235">
        <f>CX$2*EXP(- CX$1 * ($B235*_c+'Input spectra'!$Q234))</f>
        <v>4.0572523700861238E-5</v>
      </c>
      <c r="CY235">
        <f>CY$2*EXP(- CY$1 * ($B235*_c+'Input spectra'!$Q234))</f>
        <v>1.8874000343468082E-5</v>
      </c>
      <c r="CZ235">
        <f>CZ$2*EXP(- CZ$1 * ($B235*_c+'Input spectra'!$Q234))</f>
        <v>5.9087441554490893E-6</v>
      </c>
      <c r="DA235">
        <f>DA$2*EXP(- DA$1 * ($B235*_c+'Input spectra'!$Q234))</f>
        <v>3.754944941049697E-7</v>
      </c>
      <c r="DB235">
        <f>DB$2*EXP(- DB$1 * ($B235*_c+'Input spectra'!$Q234))</f>
        <v>0</v>
      </c>
      <c r="DC235">
        <f>DC$2*EXP(- DC$1 * ($B235*_c+'Input spectra'!$Q234))</f>
        <v>0</v>
      </c>
      <c r="DD235">
        <f>DD$2*EXP(- DD$1 * ($B235*_c+'Input spectra'!$Q234))</f>
        <v>0</v>
      </c>
      <c r="DE235">
        <f>DE$2*EXP(- DE$1 * ($B235*_c+'Input spectra'!$Q234))</f>
        <v>0</v>
      </c>
      <c r="DF235">
        <f>DF$2*EXP(- DF$1 * ($B235*_c+'Input spectra'!$Q234))</f>
        <v>0</v>
      </c>
      <c r="DG235">
        <f>DG$2*EXP(- DG$1 * ($B235*_c+'Input spectra'!$Q234))</f>
        <v>0</v>
      </c>
      <c r="DH235">
        <f>DH$2*EXP(- DH$1 * ($B235*_c+'Input spectra'!$Q234))</f>
        <v>0</v>
      </c>
      <c r="DI235">
        <f>DI$2*EXP(- DI$1 * ($B235*_c+'Input spectra'!$Q234))</f>
        <v>0</v>
      </c>
      <c r="DJ235">
        <f>DJ$2*EXP(- DJ$1 * ($B235*_c+'Input spectra'!$Q234))</f>
        <v>0</v>
      </c>
      <c r="DK235">
        <f>DK$2*EXP(- DK$1 * ($B235*_c+'Input spectra'!$Q234))</f>
        <v>0</v>
      </c>
      <c r="DL235">
        <f>DL$2*EXP(- DL$1 * ($B235*_c+'Input spectra'!$Q234))</f>
        <v>0</v>
      </c>
      <c r="DM235">
        <f>DM$2*EXP(- DM$1 * ($B235*_c+'Input spectra'!$Q234))</f>
        <v>0</v>
      </c>
      <c r="DN235">
        <f>DN$2*EXP(- DN$1 * ($B235*_c+'Input spectra'!$Q234))</f>
        <v>0</v>
      </c>
      <c r="DO235">
        <f>DO$2*EXP(- DO$1 * ($B235*_c+'Input spectra'!$Q234))</f>
        <v>0</v>
      </c>
      <c r="DP235">
        <f>DP$2*EXP(- DP$1 * ($B235*_c+'Input spectra'!$Q234))</f>
        <v>0</v>
      </c>
      <c r="DQ235">
        <f>DQ$2*EXP(- DQ$1 * ($B235*_c+'Input spectra'!$Q234))</f>
        <v>0</v>
      </c>
      <c r="DR235">
        <f>DR$2*EXP(- DR$1 * ($B235*_c+'Input spectra'!$Q234))</f>
        <v>0</v>
      </c>
      <c r="DS235">
        <f>DS$2*EXP(- DS$1 * ($B235*_c+'Input spectra'!$Q234))</f>
        <v>0</v>
      </c>
      <c r="DT235">
        <f>DT$2*EXP(- DT$1 * ($B235*_c+'Input spectra'!$Q234))</f>
        <v>0</v>
      </c>
      <c r="DU235">
        <f>DU$2*EXP(- DU$1 * ($B235*_c+'Input spectra'!$Q234))</f>
        <v>0</v>
      </c>
      <c r="DV235">
        <f>DV$2*EXP(- DV$1 * ($B235*_c+'Input spectra'!$Q234))</f>
        <v>0</v>
      </c>
      <c r="DW235">
        <f>DW$2*EXP(- DW$1 * ($B235*_c+'Input spectra'!$Q234))</f>
        <v>0</v>
      </c>
      <c r="DX235">
        <f>DX$2*EXP(- DX$1 * ($B235*_c+'Input spectra'!$Q234))</f>
        <v>0</v>
      </c>
      <c r="DY235">
        <f>DY$2*EXP(- DY$1 * ($B235*_c+'Input spectra'!$Q234))</f>
        <v>0</v>
      </c>
      <c r="DZ235">
        <f>DZ$2*EXP(- DZ$1 * ($B235*_c+'Input spectra'!$Q234))</f>
        <v>0</v>
      </c>
      <c r="EA235">
        <f>EA$2*EXP(- EA$1 * ($B235*_c+'Input spectra'!$Q234))</f>
        <v>0</v>
      </c>
      <c r="EB235">
        <f>EB$2*EXP(- EB$1 * ($B235*_c+'Input spectra'!$Q234))</f>
        <v>0</v>
      </c>
      <c r="EC235">
        <f>EC$2*EXP(- EC$1 * ($B235*_c+'Input spectra'!$Q234))</f>
        <v>0</v>
      </c>
      <c r="ED235">
        <f>ED$2*EXP(- ED$1 * ($B235*_c+'Input spectra'!$Q234))</f>
        <v>0</v>
      </c>
      <c r="EE235">
        <f>EE$2*EXP(- EE$1 * ($B235*_c+'Input spectra'!$Q234))</f>
        <v>0</v>
      </c>
      <c r="EF235">
        <f>EF$2*EXP(- EF$1 * ($B235*_c+'Input spectra'!$Q234))</f>
        <v>0</v>
      </c>
      <c r="EG235">
        <f>EG$2*EXP(- EG$1 * ($B235*_c+'Input spectra'!$Q234))</f>
        <v>0</v>
      </c>
      <c r="EH235">
        <f>EH$2*EXP(- EH$1 * ($B235*_c+'Input spectra'!$Q234))</f>
        <v>0</v>
      </c>
      <c r="EI235">
        <f>EI$2*EXP(- EI$1 * ($B235*_c+'Input spectra'!$Q234))</f>
        <v>0</v>
      </c>
      <c r="EJ235">
        <f>EJ$2*EXP(- EJ$1 * ($B235*_c+'Input spectra'!$Q234))</f>
        <v>0</v>
      </c>
      <c r="EK235">
        <f>EK$2*EXP(- EK$1 * ($B235*_c+'Input spectra'!$Q234))</f>
        <v>0</v>
      </c>
      <c r="EL235">
        <f>EL$2*EXP(- EL$1 * ($B235*_c+'Input spectra'!$Q234))</f>
        <v>0</v>
      </c>
      <c r="EM235">
        <f>EM$2*EXP(- EM$1 * ($B235*_c+'Input spectra'!$Q234))</f>
        <v>0</v>
      </c>
      <c r="EN235">
        <f>EN$2*EXP(- EN$1 * ($B235*_c+'Input spectra'!$Q234))</f>
        <v>0</v>
      </c>
      <c r="EO235">
        <f>EO$2*EXP(- EO$1 * ($B235*_c+'Input spectra'!$Q234))</f>
        <v>0</v>
      </c>
      <c r="EP235">
        <f>EP$2*EXP(- EP$1 * ($B235*_c+'Input spectra'!$Q234))</f>
        <v>0</v>
      </c>
      <c r="EQ235">
        <f>EQ$2*EXP(- EQ$1 * ($B235*_c+'Input spectra'!$Q234))</f>
        <v>0</v>
      </c>
      <c r="ER235">
        <f>ER$2*EXP(- ER$1 * ($B235*_c+'Input spectra'!$Q234))</f>
        <v>0</v>
      </c>
      <c r="ES235">
        <f>ES$2*EXP(- ES$1 * ($B235*_c+'Input spectra'!$Q234))</f>
        <v>0</v>
      </c>
      <c r="ET235">
        <f>ET$2*EXP(- ET$1 * ($B235*_c+'Input spectra'!$Q234))</f>
        <v>0</v>
      </c>
      <c r="EU235">
        <f>EU$2*EXP(- EU$1 * ($B235*_c+'Input spectra'!$Q234))</f>
        <v>0</v>
      </c>
      <c r="EV235">
        <f>EV$2*EXP(- EV$1 * ($B235*_c+'Input spectra'!$Q234))</f>
        <v>0</v>
      </c>
      <c r="EW235">
        <f>EW$2*EXP(- EW$1 * ($B235*_c+'Input spectra'!$Q234))</f>
        <v>0</v>
      </c>
      <c r="EY235">
        <f t="shared" si="3"/>
        <v>0.89202641759361423</v>
      </c>
      <c r="FB235">
        <f>(1-EXP(-(B235*_c+'Input spectra'!$Q234)*_t))/2</f>
        <v>9.9031060712277963E-3</v>
      </c>
      <c r="FC235">
        <f>LN(1-FB235)/(-(B235*_c+'Input spectra'!$Q234))</f>
        <v>0.24874970933871526</v>
      </c>
    </row>
    <row r="236" spans="1:159" x14ac:dyDescent="0.25">
      <c r="A236">
        <v>1445</v>
      </c>
      <c r="B236">
        <f>'Input spectra'!B235</f>
        <v>0</v>
      </c>
      <c r="C236">
        <f>C$2*EXP(- C$1 * ($B236*_c+'Input spectra'!$Q235))</f>
        <v>2.0653927966864227E-2</v>
      </c>
      <c r="D236">
        <f>D$2*EXP(- D$1 * ($B236*_c+'Input spectra'!$Q235))</f>
        <v>2.0421751192309708E-2</v>
      </c>
      <c r="E236">
        <f>E$2*EXP(- E$1 * ($B236*_c+'Input spectra'!$Q235))</f>
        <v>2.0191097708569139E-2</v>
      </c>
      <c r="F236">
        <f>F$2*EXP(- F$1 * ($B236*_c+'Input spectra'!$Q235))</f>
        <v>1.9961959058719392E-2</v>
      </c>
      <c r="G236">
        <f>G$2*EXP(- G$1 * ($B236*_c+'Input spectra'!$Q235))</f>
        <v>1.973432682906202E-2</v>
      </c>
      <c r="H236">
        <f>H$2*EXP(- H$1 * ($B236*_c+'Input spectra'!$Q235))</f>
        <v>1.9508192648913038E-2</v>
      </c>
      <c r="I236">
        <f>I$2*EXP(- I$1 * ($B236*_c+'Input spectra'!$Q235))</f>
        <v>1.9283548190393639E-2</v>
      </c>
      <c r="J236">
        <f>J$2*EXP(- J$1 * ($B236*_c+'Input spectra'!$Q235))</f>
        <v>1.906038516822189E-2</v>
      </c>
      <c r="K236">
        <f>K$2*EXP(- K$1 * ($B236*_c+'Input spectra'!$Q235))</f>
        <v>1.8838695339505478E-2</v>
      </c>
      <c r="L236">
        <f>L$2*EXP(- L$1 * ($B236*_c+'Input spectra'!$Q235))</f>
        <v>1.8618470503535354E-2</v>
      </c>
      <c r="M236">
        <f>M$2*EXP(- M$1 * ($B236*_c+'Input spectra'!$Q235))</f>
        <v>1.8399702501580382E-2</v>
      </c>
      <c r="N236">
        <f>N$2*EXP(- N$1 * ($B236*_c+'Input spectra'!$Q235))</f>
        <v>1.8182383216682956E-2</v>
      </c>
      <c r="O236">
        <f>O$2*EXP(- O$1 * ($B236*_c+'Input spectra'!$Q235))</f>
        <v>1.7966504573455583E-2</v>
      </c>
      <c r="P236">
        <f>P$2*EXP(- P$1 * ($B236*_c+'Input spectra'!$Q235))</f>
        <v>1.7752058537878413E-2</v>
      </c>
      <c r="Q236">
        <f>Q$2*EXP(- Q$1 * ($B236*_c+'Input spectra'!$Q235))</f>
        <v>1.7539037117097714E-2</v>
      </c>
      <c r="R236">
        <f>R$2*EXP(- R$1 * ($B236*_c+'Input spectra'!$Q235))</f>
        <v>1.7327432359225327E-2</v>
      </c>
      <c r="S236">
        <f>S$2*EXP(- S$1 * ($B236*_c+'Input spectra'!$Q235))</f>
        <v>1.7117236353139054E-2</v>
      </c>
      <c r="T236">
        <f>T$2*EXP(- T$1 * ($B236*_c+'Input spectra'!$Q235))</f>
        <v>1.6908441228283947E-2</v>
      </c>
      <c r="U236">
        <f>U$2*EXP(- U$1 * ($B236*_c+'Input spectra'!$Q235))</f>
        <v>1.6701039154474601E-2</v>
      </c>
      <c r="V236">
        <f>V$2*EXP(- V$1 * ($B236*_c+'Input spectra'!$Q235))</f>
        <v>1.6495022341698334E-2</v>
      </c>
      <c r="W236">
        <f>W$2*EXP(- W$1 * ($B236*_c+'Input spectra'!$Q235))</f>
        <v>1.6290383039919303E-2</v>
      </c>
      <c r="X236">
        <f>X$2*EXP(- X$1 * ($B236*_c+'Input spectra'!$Q235))</f>
        <v>1.6087113538883549E-2</v>
      </c>
      <c r="Y236">
        <f>Y$2*EXP(- Y$1 * ($B236*_c+'Input spectra'!$Q235))</f>
        <v>1.5885206167924958E-2</v>
      </c>
      <c r="Z236">
        <f>Z$2*EXP(- Z$1 * ($B236*_c+'Input spectra'!$Q235))</f>
        <v>1.5684653295772129E-2</v>
      </c>
      <c r="AA236">
        <f>AA$2*EXP(- AA$1 * ($B236*_c+'Input spectra'!$Q235))</f>
        <v>1.5485447330356181E-2</v>
      </c>
      <c r="AB236">
        <f>AB$2*EXP(- AB$1 * ($B236*_c+'Input spectra'!$Q235))</f>
        <v>1.5287580718619432E-2</v>
      </c>
      <c r="AC236">
        <f>AC$2*EXP(- AC$1 * ($B236*_c+'Input spectra'!$Q235))</f>
        <v>1.5091045946324986E-2</v>
      </c>
      <c r="AD236">
        <f>AD$2*EXP(- AD$1 * ($B236*_c+'Input spectra'!$Q235))</f>
        <v>1.4895835537867256E-2</v>
      </c>
      <c r="AE236">
        <f>AE$2*EXP(- AE$1 * ($B236*_c+'Input spectra'!$Q235))</f>
        <v>1.4701942056083328E-2</v>
      </c>
      <c r="AF236">
        <f>AF$2*EXP(- AF$1 * ($B236*_c+'Input spectra'!$Q235))</f>
        <v>1.450935810206524E-2</v>
      </c>
      <c r="AG236">
        <f>AG$2*EXP(- AG$1 * ($B236*_c+'Input spectra'!$Q235))</f>
        <v>1.4318076314973159E-2</v>
      </c>
      <c r="AH236">
        <f>AH$2*EXP(- AH$1 * ($B236*_c+'Input spectra'!$Q235))</f>
        <v>1.4128089371849423E-2</v>
      </c>
      <c r="AI236">
        <f>AI$2*EXP(- AI$1 * ($B236*_c+'Input spectra'!$Q235))</f>
        <v>1.3939389987433458E-2</v>
      </c>
      <c r="AJ236">
        <f>AJ$2*EXP(- AJ$1 * ($B236*_c+'Input spectra'!$Q235))</f>
        <v>1.3751970913977575E-2</v>
      </c>
      <c r="AK236">
        <f>AK$2*EXP(- AK$1 * ($B236*_c+'Input spectra'!$Q235))</f>
        <v>1.3565824941063648E-2</v>
      </c>
      <c r="AL236">
        <f>AL$2*EXP(- AL$1 * ($B236*_c+'Input spectra'!$Q235))</f>
        <v>1.3380944895420637E-2</v>
      </c>
      <c r="AM236">
        <f>AM$2*EXP(- AM$1 * ($B236*_c+'Input spectra'!$Q235))</f>
        <v>1.3197323640742982E-2</v>
      </c>
      <c r="AN236">
        <f>AN$2*EXP(- AN$1 * ($B236*_c+'Input spectra'!$Q235))</f>
        <v>1.3014954077509862E-2</v>
      </c>
      <c r="AO236">
        <f>AO$2*EXP(- AO$1 * ($B236*_c+'Input spectra'!$Q235))</f>
        <v>1.2833829142805295E-2</v>
      </c>
      <c r="AP236">
        <f>AP$2*EXP(- AP$1 * ($B236*_c+'Input spectra'!$Q235))</f>
        <v>1.265394181013909E-2</v>
      </c>
      <c r="AQ236">
        <f>AQ$2*EXP(- AQ$1 * ($B236*_c+'Input spectra'!$Q235))</f>
        <v>1.2475285089268656E-2</v>
      </c>
      <c r="AR236">
        <f>AR$2*EXP(- AR$1 * ($B236*_c+'Input spectra'!$Q235))</f>
        <v>1.2297852026021646E-2</v>
      </c>
      <c r="AS236">
        <f>AS$2*EXP(- AS$1 * ($B236*_c+'Input spectra'!$Q235))</f>
        <v>1.2121635702119422E-2</v>
      </c>
      <c r="AT236">
        <f>AT$2*EXP(- AT$1 * ($B236*_c+'Input spectra'!$Q235))</f>
        <v>1.1946629235001399E-2</v>
      </c>
      <c r="AU236">
        <f>AU$2*EXP(- AU$1 * ($B236*_c+'Input spectra'!$Q235))</f>
        <v>1.177282577765016E-2</v>
      </c>
      <c r="AV236">
        <f>AV$2*EXP(- AV$1 * ($B236*_c+'Input spectra'!$Q235))</f>
        <v>1.1600218518417452E-2</v>
      </c>
      <c r="AW236">
        <f>AW$2*EXP(- AW$1 * ($B236*_c+'Input spectra'!$Q235))</f>
        <v>1.0316739846650203E-2</v>
      </c>
      <c r="AX236">
        <f>AX$2*EXP(- AX$1 * ($B236*_c+'Input spectra'!$Q235))</f>
        <v>8.8196017474599028E-3</v>
      </c>
      <c r="AY236">
        <f>AY$2*EXP(- AY$1 * ($B236*_c+'Input spectra'!$Q235))</f>
        <v>7.9431090612825609E-3</v>
      </c>
      <c r="AZ236">
        <f>AZ$2*EXP(- AZ$1 * ($B236*_c+'Input spectra'!$Q235))</f>
        <v>7.2795387751839408E-3</v>
      </c>
      <c r="BA236">
        <f>BA$2*EXP(- BA$1 * ($B236*_c+'Input spectra'!$Q235))</f>
        <v>6.7374915753991025E-3</v>
      </c>
      <c r="BB236">
        <f>BB$2*EXP(- BB$1 * ($B236*_c+'Input spectra'!$Q235))</f>
        <v>6.2773751791639926E-3</v>
      </c>
      <c r="BC236">
        <f>BC$2*EXP(- BC$1 * ($B236*_c+'Input spectra'!$Q235))</f>
        <v>5.8775088557127247E-3</v>
      </c>
      <c r="BD236">
        <f>BD$2*EXP(- BD$1 * ($B236*_c+'Input spectra'!$Q235))</f>
        <v>5.5243846766483062E-3</v>
      </c>
      <c r="BE236">
        <f>BE$2*EXP(- BE$1 * ($B236*_c+'Input spectra'!$Q235))</f>
        <v>5.2088615076271326E-3</v>
      </c>
      <c r="BF236">
        <f>BF$2*EXP(- BF$1 * ($B236*_c+'Input spectra'!$Q235))</f>
        <v>4.9243868393691638E-3</v>
      </c>
      <c r="BG236">
        <f>BG$2*EXP(- BG$1 * ($B236*_c+'Input spectra'!$Q235))</f>
        <v>4.6660606365562171E-3</v>
      </c>
      <c r="BH236">
        <f>BH$2*EXP(- BH$1 * ($B236*_c+'Input spectra'!$Q235))</f>
        <v>4.4300980265548247E-3</v>
      </c>
      <c r="BI236">
        <f>BI$2*EXP(- BI$1 * ($B236*_c+'Input spectra'!$Q235))</f>
        <v>4.2134999734298626E-3</v>
      </c>
      <c r="BJ236">
        <f>BJ$2*EXP(- BJ$1 * ($B236*_c+'Input spectra'!$Q235))</f>
        <v>4.0138407106757815E-3</v>
      </c>
      <c r="BK236">
        <f>BK$2*EXP(- BK$1 * ($B236*_c+'Input spectra'!$Q235))</f>
        <v>3.8291246718072385E-3</v>
      </c>
      <c r="BL236">
        <f>BL$2*EXP(- BL$1 * ($B236*_c+'Input spectra'!$Q235))</f>
        <v>3.6576868093118817E-3</v>
      </c>
      <c r="BM236">
        <f>BM$2*EXP(- BM$1 * ($B236*_c+'Input spectra'!$Q235))</f>
        <v>3.4981210978313744E-3</v>
      </c>
      <c r="BN236">
        <f>BN$2*EXP(- BN$1 * ($B236*_c+'Input spectra'!$Q235))</f>
        <v>3.3492279696725261E-3</v>
      </c>
      <c r="BO236">
        <f>BO$2*EXP(- BO$1 * ($B236*_c+'Input spectra'!$Q235))</f>
        <v>3.2099748384921841E-3</v>
      </c>
      <c r="BP236">
        <f>BP$2*EXP(- BP$1 * ($B236*_c+'Input spectra'!$Q235))</f>
        <v>3.0794658990171172E-3</v>
      </c>
      <c r="BQ236">
        <f>BQ$2*EXP(- BQ$1 * ($B236*_c+'Input spectra'!$Q235))</f>
        <v>2.9569186456534177E-3</v>
      </c>
      <c r="BR236">
        <f>BR$2*EXP(- BR$1 * ($B236*_c+'Input spectra'!$Q235))</f>
        <v>2.8416453520541929E-3</v>
      </c>
      <c r="BS236">
        <f>BS$2*EXP(- BS$1 * ($B236*_c+'Input spectra'!$Q235))</f>
        <v>2.7330382765961793E-3</v>
      </c>
      <c r="BT236">
        <f>BT$2*EXP(- BT$1 * ($B236*_c+'Input spectra'!$Q235))</f>
        <v>2.6305577091017287E-3</v>
      </c>
      <c r="BU236">
        <f>BU$2*EXP(- BU$1 * ($B236*_c+'Input spectra'!$Q235))</f>
        <v>2.5337222140190503E-3</v>
      </c>
      <c r="BV236">
        <f>BV$2*EXP(- BV$1 * ($B236*_c+'Input spectra'!$Q235))</f>
        <v>2.4421005926874026E-3</v>
      </c>
      <c r="BW236">
        <f>BW$2*EXP(- BW$1 * ($B236*_c+'Input spectra'!$Q235))</f>
        <v>2.3553052062072134E-3</v>
      </c>
      <c r="BX236">
        <f>BX$2*EXP(- BX$1 * ($B236*_c+'Input spectra'!$Q235))</f>
        <v>2.2729863862165078E-3</v>
      </c>
      <c r="BY236">
        <f>BY$2*EXP(- BY$1 * ($B236*_c+'Input spectra'!$Q235))</f>
        <v>2.1948277236665372E-3</v>
      </c>
      <c r="BZ236">
        <f>BZ$2*EXP(- BZ$1 * ($B236*_c+'Input spectra'!$Q235))</f>
        <v>2.1205420722642887E-3</v>
      </c>
      <c r="CA236">
        <f>CA$2*EXP(- CA$1 * ($B236*_c+'Input spectra'!$Q235))</f>
        <v>2.049868138218558E-3</v>
      </c>
      <c r="CB236">
        <f>CB$2*EXP(- CB$1 * ($B236*_c+'Input spectra'!$Q235))</f>
        <v>1.9825675544775522E-3</v>
      </c>
      <c r="CC236">
        <f>CC$2*EXP(- CC$1 * ($B236*_c+'Input spectra'!$Q235))</f>
        <v>1.9184223580161169E-3</v>
      </c>
      <c r="CD236">
        <f>CD$2*EXP(- CD$1 * ($B236*_c+'Input spectra'!$Q235))</f>
        <v>1.857232804509702E-3</v>
      </c>
      <c r="CE236">
        <f>CE$2*EXP(- CE$1 * ($B236*_c+'Input spectra'!$Q235))</f>
        <v>1.7988154670647181E-3</v>
      </c>
      <c r="CF236">
        <f>CF$2*EXP(- CF$1 * ($B236*_c+'Input spectra'!$Q235))</f>
        <v>1.7430015753944544E-3</v>
      </c>
      <c r="CG236">
        <f>CG$2*EXP(- CG$1 * ($B236*_c+'Input spectra'!$Q235))</f>
        <v>1.6896355595498172E-3</v>
      </c>
      <c r="CH236">
        <f>CH$2*EXP(- CH$1 * ($B236*_c+'Input spectra'!$Q235))</f>
        <v>1.638573768490844E-3</v>
      </c>
      <c r="CI236">
        <f>CI$2*EXP(- CI$1 * ($B236*_c+'Input spectra'!$Q235))</f>
        <v>1.5896833387608403E-3</v>
      </c>
      <c r="CJ236">
        <f>CJ$2*EXP(- CJ$1 * ($B236*_c+'Input spectra'!$Q235))</f>
        <v>1.5428411925591538E-3</v>
      </c>
      <c r="CK236">
        <f>CK$2*EXP(- CK$1 * ($B236*_c+'Input spectra'!$Q235))</f>
        <v>1.4979331477992142E-3</v>
      </c>
      <c r="CL236">
        <f>CL$2*EXP(- CL$1 * ($B236*_c+'Input spectra'!$Q235))</f>
        <v>1.454853125437787E-3</v>
      </c>
      <c r="CM236">
        <f>CM$2*EXP(- CM$1 * ($B236*_c+'Input spectra'!$Q235))</f>
        <v>1.4135024415876446E-3</v>
      </c>
      <c r="CN236">
        <f>CN$2*EXP(- CN$1 * ($B236*_c+'Input spectra'!$Q235))</f>
        <v>1.3737891737712197E-3</v>
      </c>
      <c r="CO236">
        <f>CO$2*EXP(- CO$1 * ($B236*_c+'Input spectra'!$Q235))</f>
        <v>1.335627592209873E-3</v>
      </c>
      <c r="CP236">
        <f>CP$2*EXP(- CP$1 * ($B236*_c+'Input spectra'!$Q235))</f>
        <v>1.2989376483294728E-3</v>
      </c>
      <c r="CQ236">
        <f>CQ$2*EXP(- CQ$1 * ($B236*_c+'Input spectra'!$Q235))</f>
        <v>8.3667319253764828E-4</v>
      </c>
      <c r="CR236">
        <f>CR$2*EXP(- CR$1 * ($B236*_c+'Input spectra'!$Q235))</f>
        <v>5.4367225731124906E-4</v>
      </c>
      <c r="CS236">
        <f>CS$2*EXP(- CS$1 * ($B236*_c+'Input spectra'!$Q235))</f>
        <v>3.7668022663648503E-4</v>
      </c>
      <c r="CT236">
        <f>CT$2*EXP(- CT$1 * ($B236*_c+'Input spectra'!$Q235))</f>
        <v>2.6215667167110479E-4</v>
      </c>
      <c r="CU236">
        <f>CU$2*EXP(- CU$1 * ($B236*_c+'Input spectra'!$Q235))</f>
        <v>1.7908138020310591E-4</v>
      </c>
      <c r="CV236">
        <f>CV$2*EXP(- CV$1 * ($B236*_c+'Input spectra'!$Q235))</f>
        <v>1.1777117400247987E-4</v>
      </c>
      <c r="CW236">
        <f>CW$2*EXP(- CW$1 * ($B236*_c+'Input spectra'!$Q235))</f>
        <v>7.2763813352715726E-5</v>
      </c>
      <c r="CX236">
        <f>CX$2*EXP(- CX$1 * ($B236*_c+'Input spectra'!$Q235))</f>
        <v>4.0593623719340664E-5</v>
      </c>
      <c r="CY236">
        <f>CY$2*EXP(- CY$1 * ($B236*_c+'Input spectra'!$Q235))</f>
        <v>1.8883915069487596E-5</v>
      </c>
      <c r="CZ236">
        <f>CZ$2*EXP(- CZ$1 * ($B236*_c+'Input spectra'!$Q235))</f>
        <v>5.9118791331709826E-6</v>
      </c>
      <c r="DA236">
        <f>DA$2*EXP(- DA$1 * ($B236*_c+'Input spectra'!$Q235))</f>
        <v>3.7569569169991851E-7</v>
      </c>
      <c r="DB236">
        <f>DB$2*EXP(- DB$1 * ($B236*_c+'Input spectra'!$Q235))</f>
        <v>0</v>
      </c>
      <c r="DC236">
        <f>DC$2*EXP(- DC$1 * ($B236*_c+'Input spectra'!$Q235))</f>
        <v>0</v>
      </c>
      <c r="DD236">
        <f>DD$2*EXP(- DD$1 * ($B236*_c+'Input spectra'!$Q235))</f>
        <v>0</v>
      </c>
      <c r="DE236">
        <f>DE$2*EXP(- DE$1 * ($B236*_c+'Input spectra'!$Q235))</f>
        <v>0</v>
      </c>
      <c r="DF236">
        <f>DF$2*EXP(- DF$1 * ($B236*_c+'Input spectra'!$Q235))</f>
        <v>0</v>
      </c>
      <c r="DG236">
        <f>DG$2*EXP(- DG$1 * ($B236*_c+'Input spectra'!$Q235))</f>
        <v>0</v>
      </c>
      <c r="DH236">
        <f>DH$2*EXP(- DH$1 * ($B236*_c+'Input spectra'!$Q235))</f>
        <v>0</v>
      </c>
      <c r="DI236">
        <f>DI$2*EXP(- DI$1 * ($B236*_c+'Input spectra'!$Q235))</f>
        <v>0</v>
      </c>
      <c r="DJ236">
        <f>DJ$2*EXP(- DJ$1 * ($B236*_c+'Input spectra'!$Q235))</f>
        <v>0</v>
      </c>
      <c r="DK236">
        <f>DK$2*EXP(- DK$1 * ($B236*_c+'Input spectra'!$Q235))</f>
        <v>0</v>
      </c>
      <c r="DL236">
        <f>DL$2*EXP(- DL$1 * ($B236*_c+'Input spectra'!$Q235))</f>
        <v>0</v>
      </c>
      <c r="DM236">
        <f>DM$2*EXP(- DM$1 * ($B236*_c+'Input spectra'!$Q235))</f>
        <v>0</v>
      </c>
      <c r="DN236">
        <f>DN$2*EXP(- DN$1 * ($B236*_c+'Input spectra'!$Q235))</f>
        <v>0</v>
      </c>
      <c r="DO236">
        <f>DO$2*EXP(- DO$1 * ($B236*_c+'Input spectra'!$Q235))</f>
        <v>0</v>
      </c>
      <c r="DP236">
        <f>DP$2*EXP(- DP$1 * ($B236*_c+'Input spectra'!$Q235))</f>
        <v>0</v>
      </c>
      <c r="DQ236">
        <f>DQ$2*EXP(- DQ$1 * ($B236*_c+'Input spectra'!$Q235))</f>
        <v>0</v>
      </c>
      <c r="DR236">
        <f>DR$2*EXP(- DR$1 * ($B236*_c+'Input spectra'!$Q235))</f>
        <v>0</v>
      </c>
      <c r="DS236">
        <f>DS$2*EXP(- DS$1 * ($B236*_c+'Input spectra'!$Q235))</f>
        <v>0</v>
      </c>
      <c r="DT236">
        <f>DT$2*EXP(- DT$1 * ($B236*_c+'Input spectra'!$Q235))</f>
        <v>0</v>
      </c>
      <c r="DU236">
        <f>DU$2*EXP(- DU$1 * ($B236*_c+'Input spectra'!$Q235))</f>
        <v>0</v>
      </c>
      <c r="DV236">
        <f>DV$2*EXP(- DV$1 * ($B236*_c+'Input spectra'!$Q235))</f>
        <v>0</v>
      </c>
      <c r="DW236">
        <f>DW$2*EXP(- DW$1 * ($B236*_c+'Input spectra'!$Q235))</f>
        <v>0</v>
      </c>
      <c r="DX236">
        <f>DX$2*EXP(- DX$1 * ($B236*_c+'Input spectra'!$Q235))</f>
        <v>0</v>
      </c>
      <c r="DY236">
        <f>DY$2*EXP(- DY$1 * ($B236*_c+'Input spectra'!$Q235))</f>
        <v>0</v>
      </c>
      <c r="DZ236">
        <f>DZ$2*EXP(- DZ$1 * ($B236*_c+'Input spectra'!$Q235))</f>
        <v>0</v>
      </c>
      <c r="EA236">
        <f>EA$2*EXP(- EA$1 * ($B236*_c+'Input spectra'!$Q235))</f>
        <v>0</v>
      </c>
      <c r="EB236">
        <f>EB$2*EXP(- EB$1 * ($B236*_c+'Input spectra'!$Q235))</f>
        <v>0</v>
      </c>
      <c r="EC236">
        <f>EC$2*EXP(- EC$1 * ($B236*_c+'Input spectra'!$Q235))</f>
        <v>0</v>
      </c>
      <c r="ED236">
        <f>ED$2*EXP(- ED$1 * ($B236*_c+'Input spectra'!$Q235))</f>
        <v>0</v>
      </c>
      <c r="EE236">
        <f>EE$2*EXP(- EE$1 * ($B236*_c+'Input spectra'!$Q235))</f>
        <v>0</v>
      </c>
      <c r="EF236">
        <f>EF$2*EXP(- EF$1 * ($B236*_c+'Input spectra'!$Q235))</f>
        <v>0</v>
      </c>
      <c r="EG236">
        <f>EG$2*EXP(- EG$1 * ($B236*_c+'Input spectra'!$Q235))</f>
        <v>0</v>
      </c>
      <c r="EH236">
        <f>EH$2*EXP(- EH$1 * ($B236*_c+'Input spectra'!$Q235))</f>
        <v>0</v>
      </c>
      <c r="EI236">
        <f>EI$2*EXP(- EI$1 * ($B236*_c+'Input spectra'!$Q235))</f>
        <v>0</v>
      </c>
      <c r="EJ236">
        <f>EJ$2*EXP(- EJ$1 * ($B236*_c+'Input spectra'!$Q235))</f>
        <v>0</v>
      </c>
      <c r="EK236">
        <f>EK$2*EXP(- EK$1 * ($B236*_c+'Input spectra'!$Q235))</f>
        <v>0</v>
      </c>
      <c r="EL236">
        <f>EL$2*EXP(- EL$1 * ($B236*_c+'Input spectra'!$Q235))</f>
        <v>0</v>
      </c>
      <c r="EM236">
        <f>EM$2*EXP(- EM$1 * ($B236*_c+'Input spectra'!$Q235))</f>
        <v>0</v>
      </c>
      <c r="EN236">
        <f>EN$2*EXP(- EN$1 * ($B236*_c+'Input spectra'!$Q235))</f>
        <v>0</v>
      </c>
      <c r="EO236">
        <f>EO$2*EXP(- EO$1 * ($B236*_c+'Input spectra'!$Q235))</f>
        <v>0</v>
      </c>
      <c r="EP236">
        <f>EP$2*EXP(- EP$1 * ($B236*_c+'Input spectra'!$Q235))</f>
        <v>0</v>
      </c>
      <c r="EQ236">
        <f>EQ$2*EXP(- EQ$1 * ($B236*_c+'Input spectra'!$Q235))</f>
        <v>0</v>
      </c>
      <c r="ER236">
        <f>ER$2*EXP(- ER$1 * ($B236*_c+'Input spectra'!$Q235))</f>
        <v>0</v>
      </c>
      <c r="ES236">
        <f>ES$2*EXP(- ES$1 * ($B236*_c+'Input spectra'!$Q235))</f>
        <v>0</v>
      </c>
      <c r="ET236">
        <f>ET$2*EXP(- ET$1 * ($B236*_c+'Input spectra'!$Q235))</f>
        <v>0</v>
      </c>
      <c r="EU236">
        <f>EU$2*EXP(- EU$1 * ($B236*_c+'Input spectra'!$Q235))</f>
        <v>0</v>
      </c>
      <c r="EV236">
        <f>EV$2*EXP(- EV$1 * ($B236*_c+'Input spectra'!$Q235))</f>
        <v>0</v>
      </c>
      <c r="EW236">
        <f>EW$2*EXP(- EW$1 * ($B236*_c+'Input spectra'!$Q235))</f>
        <v>0</v>
      </c>
      <c r="EY236">
        <f t="shared" si="3"/>
        <v>0.89215616075963822</v>
      </c>
      <c r="FB236">
        <f>(1-EXP(-(B236*_c+'Input spectra'!$Q235)*_t))/2</f>
        <v>9.8902366098627681E-3</v>
      </c>
      <c r="FC236">
        <f>LN(1-FB236)/(-(B236*_c+'Input spectra'!$Q235))</f>
        <v>0.2487513504235763</v>
      </c>
    </row>
    <row r="237" spans="1:159" x14ac:dyDescent="0.25">
      <c r="A237">
        <v>1450</v>
      </c>
      <c r="B237">
        <f>'Input spectra'!B236</f>
        <v>0</v>
      </c>
      <c r="C237">
        <f>C$2*EXP(- C$1 * ($B237*_c+'Input spectra'!$Q236))</f>
        <v>2.0653927966864227E-2</v>
      </c>
      <c r="D237">
        <f>D$2*EXP(- D$1 * ($B237*_c+'Input spectra'!$Q236))</f>
        <v>2.0421858442194678E-2</v>
      </c>
      <c r="E237">
        <f>E$2*EXP(- E$1 * ($B237*_c+'Input spectra'!$Q236))</f>
        <v>2.019130978622816E-2</v>
      </c>
      <c r="F237">
        <f>F$2*EXP(- F$1 * ($B237*_c+'Input spectra'!$Q236))</f>
        <v>1.9962273565889165E-2</v>
      </c>
      <c r="G237">
        <f>G$2*EXP(- G$1 * ($B237*_c+'Input spectra'!$Q236))</f>
        <v>1.9734741391150366E-2</v>
      </c>
      <c r="H237">
        <f>H$2*EXP(- H$1 * ($B237*_c+'Input spectra'!$Q236))</f>
        <v>1.9508704914823528E-2</v>
      </c>
      <c r="I237">
        <f>I$2*EXP(- I$1 * ($B237*_c+'Input spectra'!$Q236))</f>
        <v>1.9284155832351348E-2</v>
      </c>
      <c r="J237">
        <f>J$2*EXP(- J$1 * ($B237*_c+'Input spectra'!$Q236))</f>
        <v>1.9061085881600267E-2</v>
      </c>
      <c r="K237">
        <f>K$2*EXP(- K$1 * ($B237*_c+'Input spectra'!$Q236))</f>
        <v>1.8839486842654303E-2</v>
      </c>
      <c r="L237">
        <f>L$2*EXP(- L$1 * ($B237*_c+'Input spectra'!$Q236))</f>
        <v>1.8619350537609821E-2</v>
      </c>
      <c r="M237">
        <f>M$2*EXP(- M$1 * ($B237*_c+'Input spectra'!$Q236))</f>
        <v>1.840066883037127E-2</v>
      </c>
      <c r="N237">
        <f>N$2*EXP(- N$1 * ($B237*_c+'Input spectra'!$Q236))</f>
        <v>1.8183433626447875E-2</v>
      </c>
      <c r="O237">
        <f>O$2*EXP(- O$1 * ($B237*_c+'Input spectra'!$Q236))</f>
        <v>1.7967636872751321E-2</v>
      </c>
      <c r="P237">
        <f>P$2*EXP(- P$1 * ($B237*_c+'Input spectra'!$Q236))</f>
        <v>1.7753270557394348E-2</v>
      </c>
      <c r="Q237">
        <f>Q$2*EXP(- Q$1 * ($B237*_c+'Input spectra'!$Q236))</f>
        <v>1.7540326709490291E-2</v>
      </c>
      <c r="R237">
        <f>R$2*EXP(- R$1 * ($B237*_c+'Input spectra'!$Q236))</f>
        <v>1.732879739895362E-2</v>
      </c>
      <c r="S237">
        <f>S$2*EXP(- S$1 * ($B237*_c+'Input spectra'!$Q236))</f>
        <v>1.7118674736301343E-2</v>
      </c>
      <c r="T237">
        <f>T$2*EXP(- T$1 * ($B237*_c+'Input spectra'!$Q236))</f>
        <v>1.6909950872455389E-2</v>
      </c>
      <c r="U237">
        <f>U$2*EXP(- U$1 * ($B237*_c+'Input spectra'!$Q236))</f>
        <v>1.6702617998545933E-2</v>
      </c>
      <c r="V237">
        <f>V$2*EXP(- V$1 * ($B237*_c+'Input spectra'!$Q236))</f>
        <v>1.6496668345715594E-2</v>
      </c>
      <c r="W237">
        <f>W$2*EXP(- W$1 * ($B237*_c+'Input spectra'!$Q236))</f>
        <v>1.6292094184924614E-2</v>
      </c>
      <c r="X237">
        <f>X$2*EXP(- X$1 * ($B237*_c+'Input spectra'!$Q236))</f>
        <v>1.6088887826756892E-2</v>
      </c>
      <c r="Y237">
        <f>Y$2*EXP(- Y$1 * ($B237*_c+'Input spectra'!$Q236))</f>
        <v>1.5887041621227012E-2</v>
      </c>
      <c r="Z237">
        <f>Z$2*EXP(- Z$1 * ($B237*_c+'Input spectra'!$Q236))</f>
        <v>1.5686547957588087E-2</v>
      </c>
      <c r="AA237">
        <f>AA$2*EXP(- AA$1 * ($B237*_c+'Input spectra'!$Q236))</f>
        <v>1.5487399264140585E-2</v>
      </c>
      <c r="AB237">
        <f>AB$2*EXP(- AB$1 * ($B237*_c+'Input spectra'!$Q236))</f>
        <v>1.5289588008042016E-2</v>
      </c>
      <c r="AC237">
        <f>AC$2*EXP(- AC$1 * ($B237*_c+'Input spectra'!$Q236))</f>
        <v>1.5093106695117521E-2</v>
      </c>
      <c r="AD237">
        <f>AD$2*EXP(- AD$1 * ($B237*_c+'Input spectra'!$Q236))</f>
        <v>1.4897947869671359E-2</v>
      </c>
      <c r="AE237">
        <f>AE$2*EXP(- AE$1 * ($B237*_c+'Input spectra'!$Q236))</f>
        <v>1.4704104114299288E-2</v>
      </c>
      <c r="AF237">
        <f>AF$2*EXP(- AF$1 * ($B237*_c+'Input spectra'!$Q236))</f>
        <v>1.4511568049701801E-2</v>
      </c>
      <c r="AG237">
        <f>AG$2*EXP(- AG$1 * ($B237*_c+'Input spectra'!$Q236))</f>
        <v>1.4320332334498288E-2</v>
      </c>
      <c r="AH237">
        <f>AH$2*EXP(- AH$1 * ($B237*_c+'Input spectra'!$Q236))</f>
        <v>1.4130389665042037E-2</v>
      </c>
      <c r="AI237">
        <f>AI$2*EXP(- AI$1 * ($B237*_c+'Input spectra'!$Q236))</f>
        <v>1.394173277523612E-2</v>
      </c>
      <c r="AJ237">
        <f>AJ$2*EXP(- AJ$1 * ($B237*_c+'Input spectra'!$Q236))</f>
        <v>1.3754354436350142E-2</v>
      </c>
      <c r="AK237">
        <f>AK$2*EXP(- AK$1 * ($B237*_c+'Input spectra'!$Q236))</f>
        <v>1.3568247456837866E-2</v>
      </c>
      <c r="AL237">
        <f>AL$2*EXP(- AL$1 * ($B237*_c+'Input spectra'!$Q236))</f>
        <v>1.3383404682155696E-2</v>
      </c>
      <c r="AM237">
        <f>AM$2*EXP(- AM$1 * ($B237*_c+'Input spectra'!$Q236))</f>
        <v>1.3199818994581988E-2</v>
      </c>
      <c r="AN237">
        <f>AN$2*EXP(- AN$1 * ($B237*_c+'Input spectra'!$Q236))</f>
        <v>1.3017483313037257E-2</v>
      </c>
      <c r="AO237">
        <f>AO$2*EXP(- AO$1 * ($B237*_c+'Input spectra'!$Q236))</f>
        <v>1.2836390592905209E-2</v>
      </c>
      <c r="AP237">
        <f>AP$2*EXP(- AP$1 * ($B237*_c+'Input spectra'!$Q236))</f>
        <v>1.2656533825854603E-2</v>
      </c>
      <c r="AQ237">
        <f>AQ$2*EXP(- AQ$1 * ($B237*_c+'Input spectra'!$Q236))</f>
        <v>1.2477906039661982E-2</v>
      </c>
      <c r="AR237">
        <f>AR$2*EXP(- AR$1 * ($B237*_c+'Input spectra'!$Q236))</f>
        <v>1.2300500298035241E-2</v>
      </c>
      <c r="AS237">
        <f>AS$2*EXP(- AS$1 * ($B237*_c+'Input spectra'!$Q236))</f>
        <v>1.2124309700437973E-2</v>
      </c>
      <c r="AT237">
        <f>AT$2*EXP(- AT$1 * ($B237*_c+'Input spectra'!$Q236))</f>
        <v>1.1949327381914742E-2</v>
      </c>
      <c r="AU237">
        <f>AU$2*EXP(- AU$1 * ($B237*_c+'Input spectra'!$Q236))</f>
        <v>1.1775546512917071E-2</v>
      </c>
      <c r="AV237">
        <f>AV$2*EXP(- AV$1 * ($B237*_c+'Input spectra'!$Q236))</f>
        <v>1.1602960299130348E-2</v>
      </c>
      <c r="AW237">
        <f>AW$2*EXP(- AW$1 * ($B237*_c+'Input spectra'!$Q236))</f>
        <v>1.0319232463258176E-2</v>
      </c>
      <c r="AX237">
        <f>AX$2*EXP(- AX$1 * ($B237*_c+'Input spectra'!$Q236))</f>
        <v>8.8217789716285994E-3</v>
      </c>
      <c r="AY237">
        <f>AY$2*EXP(- AY$1 * ($B237*_c+'Input spectra'!$Q236))</f>
        <v>7.9451116382520167E-3</v>
      </c>
      <c r="AZ237">
        <f>AZ$2*EXP(- AZ$1 * ($B237*_c+'Input spectra'!$Q236))</f>
        <v>7.2814122960678318E-3</v>
      </c>
      <c r="BA237">
        <f>BA$2*EXP(- BA$1 * ($B237*_c+'Input spectra'!$Q236))</f>
        <v>6.7392609833509774E-3</v>
      </c>
      <c r="BB237">
        <f>BB$2*EXP(- BB$1 * ($B237*_c+'Input spectra'!$Q236))</f>
        <v>6.2790567266559809E-3</v>
      </c>
      <c r="BC237">
        <f>BC$2*EXP(- BC$1 * ($B237*_c+'Input spectra'!$Q236))</f>
        <v>5.8791141647547614E-3</v>
      </c>
      <c r="BD237">
        <f>BD$2*EXP(- BD$1 * ($B237*_c+'Input spectra'!$Q236))</f>
        <v>5.5259225583803324E-3</v>
      </c>
      <c r="BE237">
        <f>BE$2*EXP(- BE$1 * ($B237*_c+'Input spectra'!$Q236))</f>
        <v>5.2103389170597451E-3</v>
      </c>
      <c r="BF237">
        <f>BF$2*EXP(- BF$1 * ($B237*_c+'Input spectra'!$Q236))</f>
        <v>4.9258094311295077E-3</v>
      </c>
      <c r="BG237">
        <f>BG$2*EXP(- BG$1 * ($B237*_c+'Input spectra'!$Q236))</f>
        <v>4.6674331132652179E-3</v>
      </c>
      <c r="BH237">
        <f>BH$2*EXP(- BH$1 * ($B237*_c+'Input spectra'!$Q236))</f>
        <v>4.4314243697396657E-3</v>
      </c>
      <c r="BI237">
        <f>BI$2*EXP(- BI$1 * ($B237*_c+'Input spectra'!$Q236))</f>
        <v>4.2147836033984898E-3</v>
      </c>
      <c r="BJ237">
        <f>BJ$2*EXP(- BJ$1 * ($B237*_c+'Input spectra'!$Q236))</f>
        <v>4.0150846011570689E-3</v>
      </c>
      <c r="BK237">
        <f>BK$2*EXP(- BK$1 * ($B237*_c+'Input spectra'!$Q236))</f>
        <v>3.8303314345594637E-3</v>
      </c>
      <c r="BL237">
        <f>BL$2*EXP(- BL$1 * ($B237*_c+'Input spectra'!$Q236))</f>
        <v>3.658858758092097E-3</v>
      </c>
      <c r="BM237">
        <f>BM$2*EXP(- BM$1 * ($B237*_c+'Input spectra'!$Q236))</f>
        <v>3.4992602977623219E-3</v>
      </c>
      <c r="BN237">
        <f>BN$2*EXP(- BN$1 * ($B237*_c+'Input spectra'!$Q236))</f>
        <v>3.3503362760185836E-3</v>
      </c>
      <c r="BO237">
        <f>BO$2*EXP(- BO$1 * ($B237*_c+'Input spectra'!$Q236))</f>
        <v>3.2110539275873799E-3</v>
      </c>
      <c r="BP237">
        <f>BP$2*EXP(- BP$1 * ($B237*_c+'Input spectra'!$Q236))</f>
        <v>3.0805172932679989E-3</v>
      </c>
      <c r="BQ237">
        <f>BQ$2*EXP(- BQ$1 * ($B237*_c+'Input spectra'!$Q236))</f>
        <v>2.957943733994163E-3</v>
      </c>
      <c r="BR237">
        <f>BR$2*EXP(- BR$1 * ($B237*_c+'Input spectra'!$Q236))</f>
        <v>2.8426454068597473E-3</v>
      </c>
      <c r="BS237">
        <f>BS$2*EXP(- BS$1 * ($B237*_c+'Input spectra'!$Q236))</f>
        <v>2.7340144678005083E-3</v>
      </c>
      <c r="BT237">
        <f>BT$2*EXP(- BT$1 * ($B237*_c+'Input spectra'!$Q236))</f>
        <v>2.6315111160846354E-3</v>
      </c>
      <c r="BU237">
        <f>BU$2*EXP(- BU$1 * ($B237*_c+'Input spectra'!$Q236))</f>
        <v>2.5346538356924202E-3</v>
      </c>
      <c r="BV237">
        <f>BV$2*EXP(- BV$1 * ($B237*_c+'Input spectra'!$Q236))</f>
        <v>2.4430113561144657E-3</v>
      </c>
      <c r="BW237">
        <f>BW$2*EXP(- BW$1 * ($B237*_c+'Input spectra'!$Q236))</f>
        <v>2.3561959740160559E-3</v>
      </c>
      <c r="BX237">
        <f>BX$2*EXP(- BX$1 * ($B237*_c+'Input spectra'!$Q236))</f>
        <v>2.2738579630145329E-3</v>
      </c>
      <c r="BY237">
        <f>BY$2*EXP(- BY$1 * ($B237*_c+'Input spectra'!$Q236))</f>
        <v>2.1956808616209913E-3</v>
      </c>
      <c r="BZ237">
        <f>BZ$2*EXP(- BZ$1 * ($B237*_c+'Input spectra'!$Q236))</f>
        <v>2.1213774759819043E-3</v>
      </c>
      <c r="CA237">
        <f>CA$2*EXP(- CA$1 * ($B237*_c+'Input spectra'!$Q236))</f>
        <v>2.0506864690323962E-3</v>
      </c>
      <c r="CB237">
        <f>CB$2*EXP(- CB$1 * ($B237*_c+'Input spectra'!$Q236))</f>
        <v>1.9833694342295308E-3</v>
      </c>
      <c r="CC237">
        <f>CC$2*EXP(- CC$1 * ($B237*_c+'Input spectra'!$Q236))</f>
        <v>1.9192083724081279E-3</v>
      </c>
      <c r="CD237">
        <f>CD$2*EXP(- CD$1 * ($B237*_c+'Input spectra'!$Q236))</f>
        <v>1.8580035060838157E-3</v>
      </c>
      <c r="CE237">
        <f>CE$2*EXP(- CE$1 * ($B237*_c+'Input spectra'!$Q236))</f>
        <v>1.7995713778629623E-3</v>
      </c>
      <c r="CF237">
        <f>CF$2*EXP(- CF$1 * ($B237*_c+'Input spectra'!$Q236))</f>
        <v>1.7437431893405453E-3</v>
      </c>
      <c r="CG237">
        <f>CG$2*EXP(- CG$1 * ($B237*_c+'Input spectra'!$Q236))</f>
        <v>1.6903633445885982E-3</v>
      </c>
      <c r="CH237">
        <f>CH$2*EXP(- CH$1 * ($B237*_c+'Input spectra'!$Q236))</f>
        <v>1.6392881685157671E-3</v>
      </c>
      <c r="CI237">
        <f>CI$2*EXP(- CI$1 * ($B237*_c+'Input spectra'!$Q236))</f>
        <v>1.5903847753553232E-3</v>
      </c>
      <c r="CJ237">
        <f>CJ$2*EXP(- CJ$1 * ($B237*_c+'Input spectra'!$Q236))</f>
        <v>1.5435300665739362E-3</v>
      </c>
      <c r="CK237">
        <f>CK$2*EXP(- CK$1 * ($B237*_c+'Input spectra'!$Q236))</f>
        <v>1.4986098407847163E-3</v>
      </c>
      <c r="CL237">
        <f>CL$2*EXP(- CL$1 * ($B237*_c+'Input spectra'!$Q236))</f>
        <v>1.455518000947877E-3</v>
      </c>
      <c r="CM237">
        <f>CM$2*EXP(- CM$1 * ($B237*_c+'Input spectra'!$Q236))</f>
        <v>1.4141558463690188E-3</v>
      </c>
      <c r="CN237">
        <f>CN$2*EXP(- CN$1 * ($B237*_c+'Input spectra'!$Q236))</f>
        <v>1.3744314388507465E-3</v>
      </c>
      <c r="CO237">
        <f>CO$2*EXP(- CO$1 * ($B237*_c+'Input spectra'!$Q236))</f>
        <v>1.3362590338906702E-3</v>
      </c>
      <c r="CP237">
        <f>CP$2*EXP(- CP$1 * ($B237*_c+'Input spectra'!$Q236))</f>
        <v>1.2995585691051434E-3</v>
      </c>
      <c r="CQ237">
        <f>CQ$2*EXP(- CQ$1 * ($B237*_c+'Input spectra'!$Q236))</f>
        <v>8.3707753682946107E-4</v>
      </c>
      <c r="CR237">
        <f>CR$2*EXP(- CR$1 * ($B237*_c+'Input spectra'!$Q236))</f>
        <v>5.4393785781613527E-4</v>
      </c>
      <c r="CS237">
        <f>CS$2*EXP(- CS$1 * ($B237*_c+'Input spectra'!$Q236))</f>
        <v>3.7686622562933526E-4</v>
      </c>
      <c r="CT237">
        <f>CT$2*EXP(- CT$1 * ($B237*_c+'Input spectra'!$Q236))</f>
        <v>2.6228749812697E-4</v>
      </c>
      <c r="CU237">
        <f>CU$2*EXP(- CU$1 * ($B237*_c+'Input spectra'!$Q236))</f>
        <v>1.7917168979149565E-4</v>
      </c>
      <c r="CV237">
        <f>CV$2*EXP(- CV$1 * ($B237*_c+'Input spectra'!$Q236))</f>
        <v>1.1783118406456049E-4</v>
      </c>
      <c r="CW237">
        <f>CW$2*EXP(- CW$1 * ($B237*_c+'Input spectra'!$Q236))</f>
        <v>7.2801272337662075E-5</v>
      </c>
      <c r="CX237">
        <f>CX$2*EXP(- CX$1 * ($B237*_c+'Input spectra'!$Q236))</f>
        <v>4.0614734711028989E-5</v>
      </c>
      <c r="CY237">
        <f>CY$2*EXP(- CY$1 * ($B237*_c+'Input spectra'!$Q236))</f>
        <v>1.88938350038249E-5</v>
      </c>
      <c r="CZ237">
        <f>CZ$2*EXP(- CZ$1 * ($B237*_c+'Input spectra'!$Q236))</f>
        <v>5.9150157742049133E-6</v>
      </c>
      <c r="DA237">
        <f>DA$2*EXP(- DA$1 * ($B237*_c+'Input spectra'!$Q236))</f>
        <v>3.7589699710063464E-7</v>
      </c>
      <c r="DB237">
        <f>DB$2*EXP(- DB$1 * ($B237*_c+'Input spectra'!$Q236))</f>
        <v>0</v>
      </c>
      <c r="DC237">
        <f>DC$2*EXP(- DC$1 * ($B237*_c+'Input spectra'!$Q236))</f>
        <v>0</v>
      </c>
      <c r="DD237">
        <f>DD$2*EXP(- DD$1 * ($B237*_c+'Input spectra'!$Q236))</f>
        <v>0</v>
      </c>
      <c r="DE237">
        <f>DE$2*EXP(- DE$1 * ($B237*_c+'Input spectra'!$Q236))</f>
        <v>0</v>
      </c>
      <c r="DF237">
        <f>DF$2*EXP(- DF$1 * ($B237*_c+'Input spectra'!$Q236))</f>
        <v>0</v>
      </c>
      <c r="DG237">
        <f>DG$2*EXP(- DG$1 * ($B237*_c+'Input spectra'!$Q236))</f>
        <v>0</v>
      </c>
      <c r="DH237">
        <f>DH$2*EXP(- DH$1 * ($B237*_c+'Input spectra'!$Q236))</f>
        <v>0</v>
      </c>
      <c r="DI237">
        <f>DI$2*EXP(- DI$1 * ($B237*_c+'Input spectra'!$Q236))</f>
        <v>0</v>
      </c>
      <c r="DJ237">
        <f>DJ$2*EXP(- DJ$1 * ($B237*_c+'Input spectra'!$Q236))</f>
        <v>0</v>
      </c>
      <c r="DK237">
        <f>DK$2*EXP(- DK$1 * ($B237*_c+'Input spectra'!$Q236))</f>
        <v>0</v>
      </c>
      <c r="DL237">
        <f>DL$2*EXP(- DL$1 * ($B237*_c+'Input spectra'!$Q236))</f>
        <v>0</v>
      </c>
      <c r="DM237">
        <f>DM$2*EXP(- DM$1 * ($B237*_c+'Input spectra'!$Q236))</f>
        <v>0</v>
      </c>
      <c r="DN237">
        <f>DN$2*EXP(- DN$1 * ($B237*_c+'Input spectra'!$Q236))</f>
        <v>0</v>
      </c>
      <c r="DO237">
        <f>DO$2*EXP(- DO$1 * ($B237*_c+'Input spectra'!$Q236))</f>
        <v>0</v>
      </c>
      <c r="DP237">
        <f>DP$2*EXP(- DP$1 * ($B237*_c+'Input spectra'!$Q236))</f>
        <v>0</v>
      </c>
      <c r="DQ237">
        <f>DQ$2*EXP(- DQ$1 * ($B237*_c+'Input spectra'!$Q236))</f>
        <v>0</v>
      </c>
      <c r="DR237">
        <f>DR$2*EXP(- DR$1 * ($B237*_c+'Input spectra'!$Q236))</f>
        <v>0</v>
      </c>
      <c r="DS237">
        <f>DS$2*EXP(- DS$1 * ($B237*_c+'Input spectra'!$Q236))</f>
        <v>0</v>
      </c>
      <c r="DT237">
        <f>DT$2*EXP(- DT$1 * ($B237*_c+'Input spectra'!$Q236))</f>
        <v>0</v>
      </c>
      <c r="DU237">
        <f>DU$2*EXP(- DU$1 * ($B237*_c+'Input spectra'!$Q236))</f>
        <v>0</v>
      </c>
      <c r="DV237">
        <f>DV$2*EXP(- DV$1 * ($B237*_c+'Input spectra'!$Q236))</f>
        <v>0</v>
      </c>
      <c r="DW237">
        <f>DW$2*EXP(- DW$1 * ($B237*_c+'Input spectra'!$Q236))</f>
        <v>0</v>
      </c>
      <c r="DX237">
        <f>DX$2*EXP(- DX$1 * ($B237*_c+'Input spectra'!$Q236))</f>
        <v>0</v>
      </c>
      <c r="DY237">
        <f>DY$2*EXP(- DY$1 * ($B237*_c+'Input spectra'!$Q236))</f>
        <v>0</v>
      </c>
      <c r="DZ237">
        <f>DZ$2*EXP(- DZ$1 * ($B237*_c+'Input spectra'!$Q236))</f>
        <v>0</v>
      </c>
      <c r="EA237">
        <f>EA$2*EXP(- EA$1 * ($B237*_c+'Input spectra'!$Q236))</f>
        <v>0</v>
      </c>
      <c r="EB237">
        <f>EB$2*EXP(- EB$1 * ($B237*_c+'Input spectra'!$Q236))</f>
        <v>0</v>
      </c>
      <c r="EC237">
        <f>EC$2*EXP(- EC$1 * ($B237*_c+'Input spectra'!$Q236))</f>
        <v>0</v>
      </c>
      <c r="ED237">
        <f>ED$2*EXP(- ED$1 * ($B237*_c+'Input spectra'!$Q236))</f>
        <v>0</v>
      </c>
      <c r="EE237">
        <f>EE$2*EXP(- EE$1 * ($B237*_c+'Input spectra'!$Q236))</f>
        <v>0</v>
      </c>
      <c r="EF237">
        <f>EF$2*EXP(- EF$1 * ($B237*_c+'Input spectra'!$Q236))</f>
        <v>0</v>
      </c>
      <c r="EG237">
        <f>EG$2*EXP(- EG$1 * ($B237*_c+'Input spectra'!$Q236))</f>
        <v>0</v>
      </c>
      <c r="EH237">
        <f>EH$2*EXP(- EH$1 * ($B237*_c+'Input spectra'!$Q236))</f>
        <v>0</v>
      </c>
      <c r="EI237">
        <f>EI$2*EXP(- EI$1 * ($B237*_c+'Input spectra'!$Q236))</f>
        <v>0</v>
      </c>
      <c r="EJ237">
        <f>EJ$2*EXP(- EJ$1 * ($B237*_c+'Input spectra'!$Q236))</f>
        <v>0</v>
      </c>
      <c r="EK237">
        <f>EK$2*EXP(- EK$1 * ($B237*_c+'Input spectra'!$Q236))</f>
        <v>0</v>
      </c>
      <c r="EL237">
        <f>EL$2*EXP(- EL$1 * ($B237*_c+'Input spectra'!$Q236))</f>
        <v>0</v>
      </c>
      <c r="EM237">
        <f>EM$2*EXP(- EM$1 * ($B237*_c+'Input spectra'!$Q236))</f>
        <v>0</v>
      </c>
      <c r="EN237">
        <f>EN$2*EXP(- EN$1 * ($B237*_c+'Input spectra'!$Q236))</f>
        <v>0</v>
      </c>
      <c r="EO237">
        <f>EO$2*EXP(- EO$1 * ($B237*_c+'Input spectra'!$Q236))</f>
        <v>0</v>
      </c>
      <c r="EP237">
        <f>EP$2*EXP(- EP$1 * ($B237*_c+'Input spectra'!$Q236))</f>
        <v>0</v>
      </c>
      <c r="EQ237">
        <f>EQ$2*EXP(- EQ$1 * ($B237*_c+'Input spectra'!$Q236))</f>
        <v>0</v>
      </c>
      <c r="ER237">
        <f>ER$2*EXP(- ER$1 * ($B237*_c+'Input spectra'!$Q236))</f>
        <v>0</v>
      </c>
      <c r="ES237">
        <f>ES$2*EXP(- ES$1 * ($B237*_c+'Input spectra'!$Q236))</f>
        <v>0</v>
      </c>
      <c r="ET237">
        <f>ET$2*EXP(- ET$1 * ($B237*_c+'Input spectra'!$Q236))</f>
        <v>0</v>
      </c>
      <c r="EU237">
        <f>EU$2*EXP(- EU$1 * ($B237*_c+'Input spectra'!$Q236))</f>
        <v>0</v>
      </c>
      <c r="EV237">
        <f>EV$2*EXP(- EV$1 * ($B237*_c+'Input spectra'!$Q236))</f>
        <v>0</v>
      </c>
      <c r="EW237">
        <f>EW$2*EXP(- EW$1 * ($B237*_c+'Input spectra'!$Q236))</f>
        <v>0</v>
      </c>
      <c r="EY237">
        <f t="shared" si="3"/>
        <v>0.89228593320744531</v>
      </c>
      <c r="FB237">
        <f>(1-EXP(-(B237*_c+'Input spectra'!$Q236)*_t))/2</f>
        <v>9.8773668105583967E-3</v>
      </c>
      <c r="FC237">
        <f>LN(1-FB237)/(-(B237*_c+'Input spectra'!$Q236))</f>
        <v>0.24875299150865263</v>
      </c>
    </row>
    <row r="238" spans="1:159" x14ac:dyDescent="0.25">
      <c r="A238">
        <v>1455</v>
      </c>
      <c r="B238">
        <f>'Input spectra'!B237</f>
        <v>0</v>
      </c>
      <c r="C238">
        <f>C$2*EXP(- C$1 * ($B238*_c+'Input spectra'!$Q237))</f>
        <v>2.0653927966864227E-2</v>
      </c>
      <c r="D238">
        <f>D$2*EXP(- D$1 * ($B238*_c+'Input spectra'!$Q237))</f>
        <v>2.0421965692642898E-2</v>
      </c>
      <c r="E238">
        <f>E$2*EXP(- E$1 * ($B238*_c+'Input spectra'!$Q237))</f>
        <v>2.0191521866114746E-2</v>
      </c>
      <c r="F238">
        <f>F$2*EXP(- F$1 * ($B238*_c+'Input spectra'!$Q237))</f>
        <v>1.9962588078014099E-2</v>
      </c>
      <c r="G238">
        <f>G$2*EXP(- G$1 * ($B238*_c+'Input spectra'!$Q237))</f>
        <v>1.9735155961947481E-2</v>
      </c>
      <c r="H238">
        <f>H$2*EXP(- H$1 * ($B238*_c+'Input spectra'!$Q237))</f>
        <v>1.9509217194185618E-2</v>
      </c>
      <c r="I238">
        <f>I$2*EXP(- I$1 * ($B238*_c+'Input spectra'!$Q237))</f>
        <v>1.9284763493456404E-2</v>
      </c>
      <c r="J238">
        <f>J$2*EXP(- J$1 * ($B238*_c+'Input spectra'!$Q237))</f>
        <v>1.9061786620738836E-2</v>
      </c>
      <c r="K238">
        <f>K$2*EXP(- K$1 * ($B238*_c+'Input spectra'!$Q237))</f>
        <v>1.884027837905794E-2</v>
      </c>
      <c r="L238">
        <f>L$2*EXP(- L$1 * ($B238*_c+'Input spectra'!$Q237))</f>
        <v>1.8620230613280615E-2</v>
      </c>
      <c r="M238">
        <f>M$2*EXP(- M$1 * ($B238*_c+'Input spectra'!$Q237))</f>
        <v>1.8401635209912507E-2</v>
      </c>
      <c r="N238">
        <f>N$2*EXP(- N$1 * ($B238*_c+'Input spectra'!$Q237))</f>
        <v>1.8184484096895746E-2</v>
      </c>
      <c r="O238">
        <f>O$2*EXP(- O$1 * ($B238*_c+'Input spectra'!$Q237))</f>
        <v>1.7968769243407727E-2</v>
      </c>
      <c r="P238">
        <f>P$2*EXP(- P$1 * ($B238*_c+'Input spectra'!$Q237))</f>
        <v>1.7754482659660762E-2</v>
      </c>
      <c r="Q238">
        <f>Q$2*EXP(- Q$1 * ($B238*_c+'Input spectra'!$Q237))</f>
        <v>1.7541616396702705E-2</v>
      </c>
      <c r="R238">
        <f>R$2*EXP(- R$1 * ($B238*_c+'Input spectra'!$Q237))</f>
        <v>1.7330162546218525E-2</v>
      </c>
      <c r="S238">
        <f>S$2*EXP(- S$1 * ($B238*_c+'Input spectra'!$Q237))</f>
        <v>1.7120113240332798E-2</v>
      </c>
      <c r="T238">
        <f>T$2*EXP(- T$1 * ($B238*_c+'Input spectra'!$Q237))</f>
        <v>1.691146065141309E-2</v>
      </c>
      <c r="U238">
        <f>U$2*EXP(- U$1 * ($B238*_c+'Input spectra'!$Q237))</f>
        <v>1.6704196991874361E-2</v>
      </c>
      <c r="V238">
        <f>V$2*EXP(- V$1 * ($B238*_c+'Input spectra'!$Q237))</f>
        <v>1.6498314513984182E-2</v>
      </c>
      <c r="W238">
        <f>W$2*EXP(- W$1 * ($B238*_c+'Input spectra'!$Q237))</f>
        <v>1.6293805509668927E-2</v>
      </c>
      <c r="X238">
        <f>X$2*EXP(- X$1 * ($B238*_c+'Input spectra'!$Q237))</f>
        <v>1.6090662310320872E-2</v>
      </c>
      <c r="Y238">
        <f>Y$2*EXP(- Y$1 * ($B238*_c+'Input spectra'!$Q237))</f>
        <v>1.5888877286606189E-2</v>
      </c>
      <c r="Z238">
        <f>Z$2*EXP(- Z$1 * ($B238*_c+'Input spectra'!$Q237))</f>
        <v>1.568844284827384E-2</v>
      </c>
      <c r="AA238">
        <f>AA$2*EXP(- AA$1 * ($B238*_c+'Input spectra'!$Q237))</f>
        <v>1.5489351443965377E-2</v>
      </c>
      <c r="AB238">
        <f>AB$2*EXP(- AB$1 * ($B238*_c+'Input spectra'!$Q237))</f>
        <v>1.5291595561025653E-2</v>
      </c>
      <c r="AC238">
        <f>AC$2*EXP(- AC$1 * ($B238*_c+'Input spectra'!$Q237))</f>
        <v>1.5095167725314378E-2</v>
      </c>
      <c r="AD238">
        <f>AD$2*EXP(- AD$1 * ($B238*_c+'Input spectra'!$Q237))</f>
        <v>1.4900060501018622E-2</v>
      </c>
      <c r="AE238">
        <f>AE$2*EXP(- AE$1 * ($B238*_c+'Input spectra'!$Q237))</f>
        <v>1.4706266490466148E-2</v>
      </c>
      <c r="AF238">
        <f>AF$2*EXP(- AF$1 * ($B238*_c+'Input spectra'!$Q237))</f>
        <v>1.4513778333939645E-2</v>
      </c>
      <c r="AG238">
        <f>AG$2*EXP(- AG$1 * ($B238*_c+'Input spectra'!$Q237))</f>
        <v>1.4322588709491848E-2</v>
      </c>
      <c r="AH238">
        <f>AH$2*EXP(- AH$1 * ($B238*_c+'Input spectra'!$Q237))</f>
        <v>1.4132690332761499E-2</v>
      </c>
      <c r="AI238">
        <f>AI$2*EXP(- AI$1 * ($B238*_c+'Input spectra'!$Q237))</f>
        <v>1.3944075956790208E-2</v>
      </c>
      <c r="AJ238">
        <f>AJ$2*EXP(- AJ$1 * ($B238*_c+'Input spectra'!$Q237))</f>
        <v>1.375673837184014E-2</v>
      </c>
      <c r="AK238">
        <f>AK$2*EXP(- AK$1 * ($B238*_c+'Input spectra'!$Q237))</f>
        <v>1.3570670405212587E-2</v>
      </c>
      <c r="AL238">
        <f>AL$2*EXP(- AL$1 * ($B238*_c+'Input spectra'!$Q237))</f>
        <v>1.33858649210674E-2</v>
      </c>
      <c r="AM238">
        <f>AM$2*EXP(- AM$1 * ($B238*_c+'Input spectra'!$Q237))</f>
        <v>1.3202314820243231E-2</v>
      </c>
      <c r="AN238">
        <f>AN$2*EXP(- AN$1 * ($B238*_c+'Input spectra'!$Q237))</f>
        <v>1.3020013040078668E-2</v>
      </c>
      <c r="AO238">
        <f>AO$2*EXP(- AO$1 * ($B238*_c+'Input spectra'!$Q237))</f>
        <v>1.2838952554234199E-2</v>
      </c>
      <c r="AP238">
        <f>AP$2*EXP(- AP$1 * ($B238*_c+'Input spectra'!$Q237))</f>
        <v>1.265912637251498E-2</v>
      </c>
      <c r="AQ238">
        <f>AQ$2*EXP(- AQ$1 * ($B238*_c+'Input spectra'!$Q237))</f>
        <v>1.2480527540694506E-2</v>
      </c>
      <c r="AR238">
        <f>AR$2*EXP(- AR$1 * ($B238*_c+'Input spectra'!$Q237))</f>
        <v>1.2303149140339049E-2</v>
      </c>
      <c r="AS238">
        <f>AS$2*EXP(- AS$1 * ($B238*_c+'Input spectra'!$Q237))</f>
        <v>1.2126984288632939E-2</v>
      </c>
      <c r="AT238">
        <f>AT$2*EXP(- AT$1 * ($B238*_c+'Input spectra'!$Q237))</f>
        <v>1.1952026138204721E-2</v>
      </c>
      <c r="AU238">
        <f>AU$2*EXP(- AU$1 * ($B238*_c+'Input spectra'!$Q237))</f>
        <v>1.1778267876954044E-2</v>
      </c>
      <c r="AV238">
        <f>AV$2*EXP(- AV$1 * ($B238*_c+'Input spectra'!$Q237))</f>
        <v>1.1605702727879438E-2</v>
      </c>
      <c r="AW238">
        <f>AW$2*EXP(- AW$1 * ($B238*_c+'Input spectra'!$Q237))</f>
        <v>1.0321725682104614E-2</v>
      </c>
      <c r="AX238">
        <f>AX$2*EXP(- AX$1 * ($B238*_c+'Input spectra'!$Q237))</f>
        <v>8.8239567332711218E-3</v>
      </c>
      <c r="AY238">
        <f>AY$2*EXP(- AY$1 * ($B238*_c+'Input spectra'!$Q237))</f>
        <v>7.9471147201011696E-3</v>
      </c>
      <c r="AZ238">
        <f>AZ$2*EXP(- AZ$1 * ($B238*_c+'Input spectra'!$Q237))</f>
        <v>7.2832862991361854E-3</v>
      </c>
      <c r="BA238">
        <f>BA$2*EXP(- BA$1 * ($B238*_c+'Input spectra'!$Q237))</f>
        <v>6.7410308559868485E-3</v>
      </c>
      <c r="BB238">
        <f>BB$2*EXP(- BB$1 * ($B238*_c+'Input spectra'!$Q237))</f>
        <v>6.2807387245913289E-3</v>
      </c>
      <c r="BC238">
        <f>BC$2*EXP(- BC$1 * ($B238*_c+'Input spectra'!$Q237))</f>
        <v>5.8807199122507745E-3</v>
      </c>
      <c r="BD238">
        <f>BD$2*EXP(- BD$1 * ($B238*_c+'Input spectra'!$Q237))</f>
        <v>5.5274608682288574E-3</v>
      </c>
      <c r="BE238">
        <f>BE$2*EXP(- BE$1 * ($B238*_c+'Input spectra'!$Q237))</f>
        <v>5.2118167455356785E-3</v>
      </c>
      <c r="BF238">
        <f>BF$2*EXP(- BF$1 * ($B238*_c+'Input spectra'!$Q237))</f>
        <v>4.9272324338582394E-3</v>
      </c>
      <c r="BG238">
        <f>BG$2*EXP(- BG$1 * ($B238*_c+'Input spectra'!$Q237))</f>
        <v>4.6688059936749971E-3</v>
      </c>
      <c r="BH238">
        <f>BH$2*EXP(- BH$1 * ($B238*_c+'Input spectra'!$Q237))</f>
        <v>4.4327511100232227E-3</v>
      </c>
      <c r="BI238">
        <f>BI$2*EXP(- BI$1 * ($B238*_c+'Input spectra'!$Q237))</f>
        <v>4.2160676244210882E-3</v>
      </c>
      <c r="BJ238">
        <f>BJ$2*EXP(- BJ$1 * ($B238*_c+'Input spectra'!$Q237))</f>
        <v>4.0163288771204028E-3</v>
      </c>
      <c r="BK238">
        <f>BK$2*EXP(- BK$1 * ($B238*_c+'Input spectra'!$Q237))</f>
        <v>3.8315385776274183E-3</v>
      </c>
      <c r="BL238">
        <f>BL$2*EXP(- BL$1 * ($B238*_c+'Input spectra'!$Q237))</f>
        <v>3.6600310823730084E-3</v>
      </c>
      <c r="BM238">
        <f>BM$2*EXP(- BM$1 * ($B238*_c+'Input spectra'!$Q237))</f>
        <v>3.5003998686857093E-3</v>
      </c>
      <c r="BN238">
        <f>BN$2*EXP(- BN$1 * ($B238*_c+'Input spectra'!$Q237))</f>
        <v>3.3514449491187015E-3</v>
      </c>
      <c r="BO238">
        <f>BO$2*EXP(- BO$1 * ($B238*_c+'Input spectra'!$Q237))</f>
        <v>3.2121333794372176E-3</v>
      </c>
      <c r="BP238">
        <f>BP$2*EXP(- BP$1 * ($B238*_c+'Input spectra'!$Q237))</f>
        <v>3.0815690464869316E-3</v>
      </c>
      <c r="BQ238">
        <f>BQ$2*EXP(- BQ$1 * ($B238*_c+'Input spectra'!$Q237))</f>
        <v>2.9589691777069126E-3</v>
      </c>
      <c r="BR238">
        <f>BR$2*EXP(- BR$1 * ($B238*_c+'Input spectra'!$Q237))</f>
        <v>2.8436458136126739E-3</v>
      </c>
      <c r="BS238">
        <f>BS$2*EXP(- BS$1 * ($B238*_c+'Input spectra'!$Q237))</f>
        <v>2.7349910076824523E-3</v>
      </c>
      <c r="BT238">
        <f>BT$2*EXP(- BT$1 * ($B238*_c+'Input spectra'!$Q237))</f>
        <v>2.632464868615892E-3</v>
      </c>
      <c r="BU238">
        <f>BU$2*EXP(- BU$1 * ($B238*_c+'Input spectra'!$Q237))</f>
        <v>2.53558579991279E-3</v>
      </c>
      <c r="BV238">
        <f>BV$2*EXP(- BV$1 * ($B238*_c+'Input spectra'!$Q237))</f>
        <v>2.443922459204041E-3</v>
      </c>
      <c r="BW238">
        <f>BW$2*EXP(- BW$1 * ($B238*_c+'Input spectra'!$Q237))</f>
        <v>2.3570870787100236E-3</v>
      </c>
      <c r="BX238">
        <f>BX$2*EXP(- BX$1 * ($B238*_c+'Input spectra'!$Q237))</f>
        <v>2.2747298740187459E-3</v>
      </c>
      <c r="BY238">
        <f>BY$2*EXP(- BY$1 * ($B238*_c+'Input spectra'!$Q237))</f>
        <v>2.1965343311934416E-3</v>
      </c>
      <c r="BZ238">
        <f>BZ$2*EXP(- BZ$1 * ($B238*_c+'Input spectra'!$Q237))</f>
        <v>2.1222132088131833E-3</v>
      </c>
      <c r="CA238">
        <f>CA$2*EXP(- CA$1 * ($B238*_c+'Input spectra'!$Q237))</f>
        <v>2.0515051265332582E-3</v>
      </c>
      <c r="CB238">
        <f>CB$2*EXP(- CB$1 * ($B238*_c+'Input spectra'!$Q237))</f>
        <v>1.9841716383140326E-3</v>
      </c>
      <c r="CC238">
        <f>CC$2*EXP(- CC$1 * ($B238*_c+'Input spectra'!$Q237))</f>
        <v>1.9199947088452934E-3</v>
      </c>
      <c r="CD238">
        <f>CD$2*EXP(- CD$1 * ($B238*_c+'Input spectra'!$Q237))</f>
        <v>1.8587745274783176E-3</v>
      </c>
      <c r="CE238">
        <f>CE$2*EXP(- CE$1 * ($B238*_c+'Input spectra'!$Q237))</f>
        <v>1.8003276063153217E-3</v>
      </c>
      <c r="CF238">
        <f>CF$2*EXP(- CF$1 * ($B238*_c+'Input spectra'!$Q237))</f>
        <v>1.7444851188292336E-3</v>
      </c>
      <c r="CG238">
        <f>CG$2*EXP(- CG$1 * ($B238*_c+'Input spectra'!$Q237))</f>
        <v>1.6910914431098102E-3</v>
      </c>
      <c r="CH238">
        <f>CH$2*EXP(- CH$1 * ($B238*_c+'Input spectra'!$Q237))</f>
        <v>1.6400028800111928E-3</v>
      </c>
      <c r="CI238">
        <f>CI$2*EXP(- CI$1 * ($B238*_c+'Input spectra'!$Q237))</f>
        <v>1.591086521453771E-3</v>
      </c>
      <c r="CJ238">
        <f>CJ$2*EXP(- CJ$1 * ($B238*_c+'Input spectra'!$Q237))</f>
        <v>1.5442192481689224E-3</v>
      </c>
      <c r="CK238">
        <f>CK$2*EXP(- CK$1 * ($B238*_c+'Input spectra'!$Q237))</f>
        <v>1.4992868394670363E-3</v>
      </c>
      <c r="CL238">
        <f>CL$2*EXP(- CL$1 * ($B238*_c+'Input spectra'!$Q237))</f>
        <v>1.4561831803095629E-3</v>
      </c>
      <c r="CM238">
        <f>CM$2*EXP(- CM$1 * ($B238*_c+'Input spectra'!$Q237))</f>
        <v>1.414809553192891E-3</v>
      </c>
      <c r="CN238">
        <f>CN$2*EXP(- CN$1 * ($B238*_c+'Input spectra'!$Q237))</f>
        <v>1.3750740041979131E-3</v>
      </c>
      <c r="CO238">
        <f>CO$2*EXP(- CO$1 * ($B238*_c+'Input spectra'!$Q237))</f>
        <v>1.3368907740967445E-3</v>
      </c>
      <c r="CP238">
        <f>CP$2*EXP(- CP$1 * ($B238*_c+'Input spectra'!$Q237))</f>
        <v>1.3001797866946066E-3</v>
      </c>
      <c r="CQ238">
        <f>CQ$2*EXP(- CQ$1 * ($B238*_c+'Input spectra'!$Q237))</f>
        <v>8.3748207653127108E-4</v>
      </c>
      <c r="CR238">
        <f>CR$2*EXP(- CR$1 * ($B238*_c+'Input spectra'!$Q237))</f>
        <v>5.4420358807498123E-4</v>
      </c>
      <c r="CS238">
        <f>CS$2*EXP(- CS$1 * ($B238*_c+'Input spectra'!$Q237))</f>
        <v>3.770523164656722E-4</v>
      </c>
      <c r="CT238">
        <f>CT$2*EXP(- CT$1 * ($B238*_c+'Input spectra'!$Q237))</f>
        <v>2.6241838987036521E-4</v>
      </c>
      <c r="CU238">
        <f>CU$2*EXP(- CU$1 * ($B238*_c+'Input spectra'!$Q237))</f>
        <v>1.7926204492243008E-4</v>
      </c>
      <c r="CV238">
        <f>CV$2*EXP(- CV$1 * ($B238*_c+'Input spectra'!$Q237))</f>
        <v>1.1789122470464615E-4</v>
      </c>
      <c r="CW238">
        <f>CW$2*EXP(- CW$1 * ($B238*_c+'Input spectra'!$Q237))</f>
        <v>7.2838750606583368E-5</v>
      </c>
      <c r="CX238">
        <f>CX$2*EXP(- CX$1 * ($B238*_c+'Input spectra'!$Q237))</f>
        <v>4.0635856681632954E-5</v>
      </c>
      <c r="CY238">
        <f>CY$2*EXP(- CY$1 * ($B238*_c+'Input spectra'!$Q237))</f>
        <v>1.8903760149215991E-5</v>
      </c>
      <c r="CZ238">
        <f>CZ$2*EXP(- CZ$1 * ($B238*_c+'Input spectra'!$Q237))</f>
        <v>5.9181540794333856E-6</v>
      </c>
      <c r="DA238">
        <f>DA$2*EXP(- DA$1 * ($B238*_c+'Input spectra'!$Q237))</f>
        <v>3.7609841036488304E-7</v>
      </c>
      <c r="DB238">
        <f>DB$2*EXP(- DB$1 * ($B238*_c+'Input spectra'!$Q237))</f>
        <v>0</v>
      </c>
      <c r="DC238">
        <f>DC$2*EXP(- DC$1 * ($B238*_c+'Input spectra'!$Q237))</f>
        <v>0</v>
      </c>
      <c r="DD238">
        <f>DD$2*EXP(- DD$1 * ($B238*_c+'Input spectra'!$Q237))</f>
        <v>0</v>
      </c>
      <c r="DE238">
        <f>DE$2*EXP(- DE$1 * ($B238*_c+'Input spectra'!$Q237))</f>
        <v>0</v>
      </c>
      <c r="DF238">
        <f>DF$2*EXP(- DF$1 * ($B238*_c+'Input spectra'!$Q237))</f>
        <v>0</v>
      </c>
      <c r="DG238">
        <f>DG$2*EXP(- DG$1 * ($B238*_c+'Input spectra'!$Q237))</f>
        <v>0</v>
      </c>
      <c r="DH238">
        <f>DH$2*EXP(- DH$1 * ($B238*_c+'Input spectra'!$Q237))</f>
        <v>0</v>
      </c>
      <c r="DI238">
        <f>DI$2*EXP(- DI$1 * ($B238*_c+'Input spectra'!$Q237))</f>
        <v>0</v>
      </c>
      <c r="DJ238">
        <f>DJ$2*EXP(- DJ$1 * ($B238*_c+'Input spectra'!$Q237))</f>
        <v>0</v>
      </c>
      <c r="DK238">
        <f>DK$2*EXP(- DK$1 * ($B238*_c+'Input spectra'!$Q237))</f>
        <v>0</v>
      </c>
      <c r="DL238">
        <f>DL$2*EXP(- DL$1 * ($B238*_c+'Input spectra'!$Q237))</f>
        <v>0</v>
      </c>
      <c r="DM238">
        <f>DM$2*EXP(- DM$1 * ($B238*_c+'Input spectra'!$Q237))</f>
        <v>0</v>
      </c>
      <c r="DN238">
        <f>DN$2*EXP(- DN$1 * ($B238*_c+'Input spectra'!$Q237))</f>
        <v>0</v>
      </c>
      <c r="DO238">
        <f>DO$2*EXP(- DO$1 * ($B238*_c+'Input spectra'!$Q237))</f>
        <v>0</v>
      </c>
      <c r="DP238">
        <f>DP$2*EXP(- DP$1 * ($B238*_c+'Input spectra'!$Q237))</f>
        <v>0</v>
      </c>
      <c r="DQ238">
        <f>DQ$2*EXP(- DQ$1 * ($B238*_c+'Input spectra'!$Q237))</f>
        <v>0</v>
      </c>
      <c r="DR238">
        <f>DR$2*EXP(- DR$1 * ($B238*_c+'Input spectra'!$Q237))</f>
        <v>0</v>
      </c>
      <c r="DS238">
        <f>DS$2*EXP(- DS$1 * ($B238*_c+'Input spectra'!$Q237))</f>
        <v>0</v>
      </c>
      <c r="DT238">
        <f>DT$2*EXP(- DT$1 * ($B238*_c+'Input spectra'!$Q237))</f>
        <v>0</v>
      </c>
      <c r="DU238">
        <f>DU$2*EXP(- DU$1 * ($B238*_c+'Input spectra'!$Q237))</f>
        <v>0</v>
      </c>
      <c r="DV238">
        <f>DV$2*EXP(- DV$1 * ($B238*_c+'Input spectra'!$Q237))</f>
        <v>0</v>
      </c>
      <c r="DW238">
        <f>DW$2*EXP(- DW$1 * ($B238*_c+'Input spectra'!$Q237))</f>
        <v>0</v>
      </c>
      <c r="DX238">
        <f>DX$2*EXP(- DX$1 * ($B238*_c+'Input spectra'!$Q237))</f>
        <v>0</v>
      </c>
      <c r="DY238">
        <f>DY$2*EXP(- DY$1 * ($B238*_c+'Input spectra'!$Q237))</f>
        <v>0</v>
      </c>
      <c r="DZ238">
        <f>DZ$2*EXP(- DZ$1 * ($B238*_c+'Input spectra'!$Q237))</f>
        <v>0</v>
      </c>
      <c r="EA238">
        <f>EA$2*EXP(- EA$1 * ($B238*_c+'Input spectra'!$Q237))</f>
        <v>0</v>
      </c>
      <c r="EB238">
        <f>EB$2*EXP(- EB$1 * ($B238*_c+'Input spectra'!$Q237))</f>
        <v>0</v>
      </c>
      <c r="EC238">
        <f>EC$2*EXP(- EC$1 * ($B238*_c+'Input spectra'!$Q237))</f>
        <v>0</v>
      </c>
      <c r="ED238">
        <f>ED$2*EXP(- ED$1 * ($B238*_c+'Input spectra'!$Q237))</f>
        <v>0</v>
      </c>
      <c r="EE238">
        <f>EE$2*EXP(- EE$1 * ($B238*_c+'Input spectra'!$Q237))</f>
        <v>0</v>
      </c>
      <c r="EF238">
        <f>EF$2*EXP(- EF$1 * ($B238*_c+'Input spectra'!$Q237))</f>
        <v>0</v>
      </c>
      <c r="EG238">
        <f>EG$2*EXP(- EG$1 * ($B238*_c+'Input spectra'!$Q237))</f>
        <v>0</v>
      </c>
      <c r="EH238">
        <f>EH$2*EXP(- EH$1 * ($B238*_c+'Input spectra'!$Q237))</f>
        <v>0</v>
      </c>
      <c r="EI238">
        <f>EI$2*EXP(- EI$1 * ($B238*_c+'Input spectra'!$Q237))</f>
        <v>0</v>
      </c>
      <c r="EJ238">
        <f>EJ$2*EXP(- EJ$1 * ($B238*_c+'Input spectra'!$Q237))</f>
        <v>0</v>
      </c>
      <c r="EK238">
        <f>EK$2*EXP(- EK$1 * ($B238*_c+'Input spectra'!$Q237))</f>
        <v>0</v>
      </c>
      <c r="EL238">
        <f>EL$2*EXP(- EL$1 * ($B238*_c+'Input spectra'!$Q237))</f>
        <v>0</v>
      </c>
      <c r="EM238">
        <f>EM$2*EXP(- EM$1 * ($B238*_c+'Input spectra'!$Q237))</f>
        <v>0</v>
      </c>
      <c r="EN238">
        <f>EN$2*EXP(- EN$1 * ($B238*_c+'Input spectra'!$Q237))</f>
        <v>0</v>
      </c>
      <c r="EO238">
        <f>EO$2*EXP(- EO$1 * ($B238*_c+'Input spectra'!$Q237))</f>
        <v>0</v>
      </c>
      <c r="EP238">
        <f>EP$2*EXP(- EP$1 * ($B238*_c+'Input spectra'!$Q237))</f>
        <v>0</v>
      </c>
      <c r="EQ238">
        <f>EQ$2*EXP(- EQ$1 * ($B238*_c+'Input spectra'!$Q237))</f>
        <v>0</v>
      </c>
      <c r="ER238">
        <f>ER$2*EXP(- ER$1 * ($B238*_c+'Input spectra'!$Q237))</f>
        <v>0</v>
      </c>
      <c r="ES238">
        <f>ES$2*EXP(- ES$1 * ($B238*_c+'Input spectra'!$Q237))</f>
        <v>0</v>
      </c>
      <c r="ET238">
        <f>ET$2*EXP(- ET$1 * ($B238*_c+'Input spectra'!$Q237))</f>
        <v>0</v>
      </c>
      <c r="EU238">
        <f>EU$2*EXP(- EU$1 * ($B238*_c+'Input spectra'!$Q237))</f>
        <v>0</v>
      </c>
      <c r="EV238">
        <f>EV$2*EXP(- EV$1 * ($B238*_c+'Input spectra'!$Q237))</f>
        <v>0</v>
      </c>
      <c r="EW238">
        <f>EW$2*EXP(- EW$1 * ($B238*_c+'Input spectra'!$Q237))</f>
        <v>0</v>
      </c>
      <c r="EY238">
        <f t="shared" si="3"/>
        <v>0.89241573494526272</v>
      </c>
      <c r="FB238">
        <f>(1-EXP(-(B238*_c+'Input spectra'!$Q237)*_t))/2</f>
        <v>9.8644966733057449E-3</v>
      </c>
      <c r="FC238">
        <f>LN(1-FB238)/(-(B238*_c+'Input spectra'!$Q237))</f>
        <v>0.24875463259394162</v>
      </c>
    </row>
    <row r="239" spans="1:159" x14ac:dyDescent="0.25">
      <c r="A239">
        <v>1460</v>
      </c>
      <c r="B239">
        <f>'Input spectra'!B238</f>
        <v>0</v>
      </c>
      <c r="C239">
        <f>C$2*EXP(- C$1 * ($B239*_c+'Input spectra'!$Q238))</f>
        <v>2.0653927966864227E-2</v>
      </c>
      <c r="D239">
        <f>D$2*EXP(- D$1 * ($B239*_c+'Input spectra'!$Q238))</f>
        <v>2.0422072943654373E-2</v>
      </c>
      <c r="E239">
        <f>E$2*EXP(- E$1 * ($B239*_c+'Input spectra'!$Q238))</f>
        <v>2.0191733948228919E-2</v>
      </c>
      <c r="F239">
        <f>F$2*EXP(- F$1 * ($B239*_c+'Input spectra'!$Q238))</f>
        <v>1.9962902595094277E-2</v>
      </c>
      <c r="G239">
        <f>G$2*EXP(- G$1 * ($B239*_c+'Input spectra'!$Q238))</f>
        <v>1.9735570541453546E-2</v>
      </c>
      <c r="H239">
        <f>H$2*EXP(- H$1 * ($B239*_c+'Input spectra'!$Q238))</f>
        <v>1.9509729486999656E-2</v>
      </c>
      <c r="I239">
        <f>I$2*EXP(- I$1 * ($B239*_c+'Input spectra'!$Q238))</f>
        <v>1.9285371173709411E-2</v>
      </c>
      <c r="J239">
        <f>J$2*EXP(- J$1 * ($B239*_c+'Input spectra'!$Q238))</f>
        <v>1.9062487385638552E-2</v>
      </c>
      <c r="K239">
        <f>K$2*EXP(- K$1 * ($B239*_c+'Input spectra'!$Q238))</f>
        <v>1.884106994871778E-2</v>
      </c>
      <c r="L239">
        <f>L$2*EXP(- L$1 * ($B239*_c+'Input spectra'!$Q238))</f>
        <v>1.86211107305497E-2</v>
      </c>
      <c r="M239">
        <f>M$2*EXP(- M$1 * ($B239*_c+'Input spectra'!$Q238))</f>
        <v>1.8402601640206757E-2</v>
      </c>
      <c r="N239">
        <f>N$2*EXP(- N$1 * ($B239*_c+'Input spectra'!$Q238))</f>
        <v>1.8185534628030076E-2</v>
      </c>
      <c r="O239">
        <f>O$2*EXP(- O$1 * ($B239*_c+'Input spectra'!$Q238))</f>
        <v>1.7969901685429293E-2</v>
      </c>
      <c r="P239">
        <f>P$2*EXP(- P$1 * ($B239*_c+'Input spectra'!$Q238))</f>
        <v>1.7755694844683301E-2</v>
      </c>
      <c r="Q239">
        <f>Q$2*EXP(- Q$1 * ($B239*_c+'Input spectra'!$Q238))</f>
        <v>1.7542906178741921E-2</v>
      </c>
      <c r="R239">
        <f>R$2*EXP(- R$1 * ($B239*_c+'Input spectra'!$Q238))</f>
        <v>1.7331527801028524E-2</v>
      </c>
      <c r="S239">
        <f>S$2*EXP(- S$1 * ($B239*_c+'Input spectra'!$Q238))</f>
        <v>1.7121551865243577E-2</v>
      </c>
      <c r="T239">
        <f>T$2*EXP(- T$1 * ($B239*_c+'Input spectra'!$Q238))</f>
        <v>1.6912970565169088E-2</v>
      </c>
      <c r="U239">
        <f>U$2*EXP(- U$1 * ($B239*_c+'Input spectra'!$Q238))</f>
        <v>1.6705776134473996E-2</v>
      </c>
      <c r="V239">
        <f>V$2*EXP(- V$1 * ($B239*_c+'Input spectra'!$Q238))</f>
        <v>1.6499960846520476E-2</v>
      </c>
      <c r="W239">
        <f>W$2*EXP(- W$1 * ($B239*_c+'Input spectra'!$Q238))</f>
        <v>1.6295517014171122E-2</v>
      </c>
      <c r="X239">
        <f>X$2*EXP(- X$1 * ($B239*_c+'Input spectra'!$Q238))</f>
        <v>1.6092436989597069E-2</v>
      </c>
      <c r="Y239">
        <f>Y$2*EXP(- Y$1 * ($B239*_c+'Input spectra'!$Q238))</f>
        <v>1.5890713164086995E-2</v>
      </c>
      <c r="Z239">
        <f>Z$2*EXP(- Z$1 * ($B239*_c+'Input spectra'!$Q238))</f>
        <v>1.5690337967857036E-2</v>
      </c>
      <c r="AA239">
        <f>AA$2*EXP(- AA$1 * ($B239*_c+'Input spectra'!$Q238))</f>
        <v>1.5491303869861573E-2</v>
      </c>
      <c r="AB239">
        <f>AB$2*EXP(- AB$1 * ($B239*_c+'Input spectra'!$Q238))</f>
        <v>1.5293603377604943E-2</v>
      </c>
      <c r="AC239">
        <f>AC$2*EXP(- AC$1 * ($B239*_c+'Input spectra'!$Q238))</f>
        <v>1.5097229036953987E-2</v>
      </c>
      <c r="AD239">
        <f>AD$2*EXP(- AD$1 * ($B239*_c+'Input spectra'!$Q238))</f>
        <v>1.4902173431951521E-2</v>
      </c>
      <c r="AE239">
        <f>AE$2*EXP(- AE$1 * ($B239*_c+'Input spectra'!$Q238))</f>
        <v>1.4708429184630667E-2</v>
      </c>
      <c r="AF239">
        <f>AF$2*EXP(- AF$1 * ($B239*_c+'Input spectra'!$Q238))</f>
        <v>1.4515988954830042E-2</v>
      </c>
      <c r="AG239">
        <f>AG$2*EXP(- AG$1 * ($B239*_c+'Input spectra'!$Q238))</f>
        <v>1.4324845440009842E-2</v>
      </c>
      <c r="AH239">
        <f>AH$2*EXP(- AH$1 * ($B239*_c+'Input spectra'!$Q238))</f>
        <v>1.4134991375068788E-2</v>
      </c>
      <c r="AI239">
        <f>AI$2*EXP(- AI$1 * ($B239*_c+'Input spectra'!$Q238))</f>
        <v>1.3946419532161901E-2</v>
      </c>
      <c r="AJ239">
        <f>AJ$2*EXP(- AJ$1 * ($B239*_c+'Input spectra'!$Q238))</f>
        <v>1.3759122720519172E-2</v>
      </c>
      <c r="AK239">
        <f>AK$2*EXP(- AK$1 * ($B239*_c+'Input spectra'!$Q238))</f>
        <v>1.3573093786265063E-2</v>
      </c>
      <c r="AL239">
        <f>AL$2*EXP(- AL$1 * ($B239*_c+'Input spectra'!$Q238))</f>
        <v>1.3388325612238874E-2</v>
      </c>
      <c r="AM239">
        <f>AM$2*EXP(- AM$1 * ($B239*_c+'Input spectra'!$Q238))</f>
        <v>1.3204811117815926E-2</v>
      </c>
      <c r="AN239">
        <f>AN$2*EXP(- AN$1 * ($B239*_c+'Input spectra'!$Q238))</f>
        <v>1.3022543258729613E-2</v>
      </c>
      <c r="AO239">
        <f>AO$2*EXP(- AO$1 * ($B239*_c+'Input spectra'!$Q238))</f>
        <v>1.2841515026894299E-2</v>
      </c>
      <c r="AP239">
        <f>AP$2*EXP(- AP$1 * ($B239*_c+'Input spectra'!$Q238))</f>
        <v>1.266171945022899E-2</v>
      </c>
      <c r="AQ239">
        <f>AQ$2*EXP(- AQ$1 * ($B239*_c+'Input spectra'!$Q238))</f>
        <v>1.2483149592481911E-2</v>
      </c>
      <c r="AR239">
        <f>AR$2*EXP(- AR$1 * ($B239*_c+'Input spectra'!$Q238))</f>
        <v>1.2305798553055879E-2</v>
      </c>
      <c r="AS239">
        <f>AS$2*EXP(- AS$1 * ($B239*_c+'Input spectra'!$Q238))</f>
        <v>1.2129659466834444E-2</v>
      </c>
      <c r="AT239">
        <f>AT$2*EXP(- AT$1 * ($B239*_c+'Input spectra'!$Q238))</f>
        <v>1.1954725504008968E-2</v>
      </c>
      <c r="AU239">
        <f>AU$2*EXP(- AU$1 * ($B239*_c+'Input spectra'!$Q238))</f>
        <v>1.178098986990639E-2</v>
      </c>
      <c r="AV239">
        <f>AV$2*EXP(- AV$1 * ($B239*_c+'Input spectra'!$Q238))</f>
        <v>1.1608445804817893E-2</v>
      </c>
      <c r="AW239">
        <f>AW$2*EXP(- AW$1 * ($B239*_c+'Input spectra'!$Q238))</f>
        <v>1.0324219503335022E-2</v>
      </c>
      <c r="AX239">
        <f>AX$2*EXP(- AX$1 * ($B239*_c+'Input spectra'!$Q238))</f>
        <v>8.8261350325201486E-3</v>
      </c>
      <c r="AY239">
        <f>AY$2*EXP(- AY$1 * ($B239*_c+'Input spectra'!$Q238))</f>
        <v>7.9491183069573118E-3</v>
      </c>
      <c r="AZ239">
        <f>AZ$2*EXP(- AZ$1 * ($B239*_c+'Input spectra'!$Q238))</f>
        <v>7.2851607845131035E-3</v>
      </c>
      <c r="BA239">
        <f>BA$2*EXP(- BA$1 * ($B239*_c+'Input spectra'!$Q238))</f>
        <v>6.7428011934287492E-3</v>
      </c>
      <c r="BB239">
        <f>BB$2*EXP(- BB$1 * ($B239*_c+'Input spectra'!$Q238))</f>
        <v>6.2824211730906996E-3</v>
      </c>
      <c r="BC239">
        <f>BC$2*EXP(- BC$1 * ($B239*_c+'Input spectra'!$Q238))</f>
        <v>5.8823260983205143E-3</v>
      </c>
      <c r="BD239">
        <f>BD$2*EXP(- BD$1 * ($B239*_c+'Input spectra'!$Q238))</f>
        <v>5.5289996063130602E-3</v>
      </c>
      <c r="BE239">
        <f>BE$2*EXP(- BE$1 * ($B239*_c+'Input spectra'!$Q238))</f>
        <v>5.2132949931737909E-3</v>
      </c>
      <c r="BF239">
        <f>BF$2*EXP(- BF$1 * ($B239*_c+'Input spectra'!$Q238))</f>
        <v>4.9286558476740816E-3</v>
      </c>
      <c r="BG239">
        <f>BG$2*EXP(- BG$1 * ($B239*_c+'Input spectra'!$Q238))</f>
        <v>4.6701792779043011E-3</v>
      </c>
      <c r="BH239">
        <f>BH$2*EXP(- BH$1 * ($B239*_c+'Input spectra'!$Q238))</f>
        <v>4.4340782475243866E-3</v>
      </c>
      <c r="BI239">
        <f>BI$2*EXP(- BI$1 * ($B239*_c+'Input spectra'!$Q238))</f>
        <v>4.2173520366167909E-3</v>
      </c>
      <c r="BJ239">
        <f>BJ$2*EXP(- BJ$1 * ($B239*_c+'Input spectra'!$Q238))</f>
        <v>4.0175735386852422E-3</v>
      </c>
      <c r="BK239">
        <f>BK$2*EXP(- BK$1 * ($B239*_c+'Input spectra'!$Q238))</f>
        <v>3.8327461011309592E-3</v>
      </c>
      <c r="BL239">
        <f>BL$2*EXP(- BL$1 * ($B239*_c+'Input spectra'!$Q238))</f>
        <v>3.6612037822749293E-3</v>
      </c>
      <c r="BM239">
        <f>BM$2*EXP(- BM$1 * ($B239*_c+'Input spectra'!$Q238))</f>
        <v>3.5015398107223557E-3</v>
      </c>
      <c r="BN239">
        <f>BN$2*EXP(- BN$1 * ($B239*_c+'Input spectra'!$Q238))</f>
        <v>3.3525539890942434E-3</v>
      </c>
      <c r="BO239">
        <f>BO$2*EXP(- BO$1 * ($B239*_c+'Input spectra'!$Q238))</f>
        <v>3.2132131941636447E-3</v>
      </c>
      <c r="BP239">
        <f>BP$2*EXP(- BP$1 * ($B239*_c+'Input spectra'!$Q238))</f>
        <v>3.082621158796474E-3</v>
      </c>
      <c r="BQ239">
        <f>BQ$2*EXP(- BQ$1 * ($B239*_c+'Input spectra'!$Q238))</f>
        <v>2.9599949769148655E-3</v>
      </c>
      <c r="BR239">
        <f>BR$2*EXP(- BR$1 * ($B239*_c+'Input spectra'!$Q238))</f>
        <v>2.8446465724368329E-3</v>
      </c>
      <c r="BS239">
        <f>BS$2*EXP(- BS$1 * ($B239*_c+'Input spectra'!$Q238))</f>
        <v>2.7359678963665519E-3</v>
      </c>
      <c r="BT239">
        <f>BT$2*EXP(- BT$1 * ($B239*_c+'Input spectra'!$Q238))</f>
        <v>2.633418966820737E-3</v>
      </c>
      <c r="BU239">
        <f>BU$2*EXP(- BU$1 * ($B239*_c+'Input spectra'!$Q238))</f>
        <v>2.5365181068061106E-3</v>
      </c>
      <c r="BV239">
        <f>BV$2*EXP(- BV$1 * ($B239*_c+'Input spectra'!$Q238))</f>
        <v>2.4448339020828012E-3</v>
      </c>
      <c r="BW239">
        <f>BW$2*EXP(- BW$1 * ($B239*_c+'Input spectra'!$Q238))</f>
        <v>2.3579785204165251E-3</v>
      </c>
      <c r="BX239">
        <f>BX$2*EXP(- BX$1 * ($B239*_c+'Input spectra'!$Q238))</f>
        <v>2.2756021193572973E-3</v>
      </c>
      <c r="BY239">
        <f>BY$2*EXP(- BY$1 * ($B239*_c+'Input spectra'!$Q238))</f>
        <v>2.1973881325127874E-3</v>
      </c>
      <c r="BZ239">
        <f>BZ$2*EXP(- BZ$1 * ($B239*_c+'Input spectra'!$Q238))</f>
        <v>2.1230492708877841E-3</v>
      </c>
      <c r="CA239">
        <f>CA$2*EXP(- CA$1 * ($B239*_c+'Input spectra'!$Q238))</f>
        <v>2.0523241108515609E-3</v>
      </c>
      <c r="CB239">
        <f>CB$2*EXP(- CB$1 * ($B239*_c+'Input spectra'!$Q238))</f>
        <v>1.9849741668622385E-3</v>
      </c>
      <c r="CC239">
        <f>CC$2*EXP(- CC$1 * ($B239*_c+'Input spectra'!$Q238))</f>
        <v>1.9207813674595616E-3</v>
      </c>
      <c r="CD239">
        <f>CD$2*EXP(- CD$1 * ($B239*_c+'Input spectra'!$Q238))</f>
        <v>1.8595458688259246E-3</v>
      </c>
      <c r="CE239">
        <f>CE$2*EXP(- CE$1 * ($B239*_c+'Input spectra'!$Q238))</f>
        <v>1.8010841525552825E-3</v>
      </c>
      <c r="CF239">
        <f>CF$2*EXP(- CF$1 * ($B239*_c+'Input spectra'!$Q238))</f>
        <v>1.7452273639947775E-3</v>
      </c>
      <c r="CG239">
        <f>CG$2*EXP(- CG$1 * ($B239*_c+'Input spectra'!$Q238))</f>
        <v>1.6918198552484812E-3</v>
      </c>
      <c r="CH239">
        <f>CH$2*EXP(- CH$1 * ($B239*_c+'Input spectra'!$Q238))</f>
        <v>1.6407179031129192E-3</v>
      </c>
      <c r="CI239">
        <f>CI$2*EXP(- CI$1 * ($B239*_c+'Input spectra'!$Q238))</f>
        <v>1.59178857719275E-3</v>
      </c>
      <c r="CJ239">
        <f>CJ$2*EXP(- CJ$1 * ($B239*_c+'Input spectra'!$Q238))</f>
        <v>1.5449087374814457E-3</v>
      </c>
      <c r="CK239">
        <f>CK$2*EXP(- CK$1 * ($B239*_c+'Input spectra'!$Q238))</f>
        <v>1.499964143984273E-3</v>
      </c>
      <c r="CL239">
        <f>CL$2*EXP(- CL$1 * ($B239*_c+'Input spectra'!$Q238))</f>
        <v>1.4568486636617063E-3</v>
      </c>
      <c r="CM239">
        <f>CM$2*EXP(- CM$1 * ($B239*_c+'Input spectra'!$Q238))</f>
        <v>1.4154635621988832E-3</v>
      </c>
      <c r="CN239">
        <f>CN$2*EXP(- CN$1 * ($B239*_c+'Input spectra'!$Q238))</f>
        <v>1.3757168699530984E-3</v>
      </c>
      <c r="CO239">
        <f>CO$2*EXP(- CO$1 * ($B239*_c+'Input spectra'!$Q238))</f>
        <v>1.337522812969228E-3</v>
      </c>
      <c r="CP239">
        <f>CP$2*EXP(- CP$1 * ($B239*_c+'Input spectra'!$Q238))</f>
        <v>1.3008013012397459E-3</v>
      </c>
      <c r="CQ239">
        <f>CQ$2*EXP(- CQ$1 * ($B239*_c+'Input spectra'!$Q238))</f>
        <v>8.3788681173751556E-4</v>
      </c>
      <c r="CR239">
        <f>CR$2*EXP(- CR$1 * ($B239*_c+'Input spectra'!$Q238))</f>
        <v>5.444694481511759E-4</v>
      </c>
      <c r="CS239">
        <f>CS$2*EXP(- CS$1 * ($B239*_c+'Input spectra'!$Q238))</f>
        <v>3.7723849919084665E-4</v>
      </c>
      <c r="CT239">
        <f>CT$2*EXP(- CT$1 * ($B239*_c+'Input spectra'!$Q238))</f>
        <v>2.6254934693387138E-4</v>
      </c>
      <c r="CU239">
        <f>CU$2*EXP(- CU$1 * ($B239*_c+'Input spectra'!$Q238))</f>
        <v>1.7935244561887595E-4</v>
      </c>
      <c r="CV239">
        <f>CV$2*EXP(- CV$1 * ($B239*_c+'Input spectra'!$Q238))</f>
        <v>1.1795129593831778E-4</v>
      </c>
      <c r="CW239">
        <f>CW$2*EXP(- CW$1 * ($B239*_c+'Input spectra'!$Q238))</f>
        <v>7.287624816940702E-5</v>
      </c>
      <c r="CX239">
        <f>CX$2*EXP(- CX$1 * ($B239*_c+'Input spectra'!$Q238))</f>
        <v>4.0656989636862203E-5</v>
      </c>
      <c r="CY239">
        <f>CY$2*EXP(- CY$1 * ($B239*_c+'Input spectra'!$Q238))</f>
        <v>1.8913690508398307E-5</v>
      </c>
      <c r="CZ239">
        <f>CZ$2*EXP(- CZ$1 * ($B239*_c+'Input spectra'!$Q238))</f>
        <v>5.9212940497393609E-6</v>
      </c>
      <c r="DA239">
        <f>DA$2*EXP(- DA$1 * ($B239*_c+'Input spectra'!$Q238))</f>
        <v>3.7629993155045915E-7</v>
      </c>
      <c r="DB239">
        <f>DB$2*EXP(- DB$1 * ($B239*_c+'Input spectra'!$Q238))</f>
        <v>0</v>
      </c>
      <c r="DC239">
        <f>DC$2*EXP(- DC$1 * ($B239*_c+'Input spectra'!$Q238))</f>
        <v>0</v>
      </c>
      <c r="DD239">
        <f>DD$2*EXP(- DD$1 * ($B239*_c+'Input spectra'!$Q238))</f>
        <v>0</v>
      </c>
      <c r="DE239">
        <f>DE$2*EXP(- DE$1 * ($B239*_c+'Input spectra'!$Q238))</f>
        <v>0</v>
      </c>
      <c r="DF239">
        <f>DF$2*EXP(- DF$1 * ($B239*_c+'Input spectra'!$Q238))</f>
        <v>0</v>
      </c>
      <c r="DG239">
        <f>DG$2*EXP(- DG$1 * ($B239*_c+'Input spectra'!$Q238))</f>
        <v>0</v>
      </c>
      <c r="DH239">
        <f>DH$2*EXP(- DH$1 * ($B239*_c+'Input spectra'!$Q238))</f>
        <v>0</v>
      </c>
      <c r="DI239">
        <f>DI$2*EXP(- DI$1 * ($B239*_c+'Input spectra'!$Q238))</f>
        <v>0</v>
      </c>
      <c r="DJ239">
        <f>DJ$2*EXP(- DJ$1 * ($B239*_c+'Input spectra'!$Q238))</f>
        <v>0</v>
      </c>
      <c r="DK239">
        <f>DK$2*EXP(- DK$1 * ($B239*_c+'Input spectra'!$Q238))</f>
        <v>0</v>
      </c>
      <c r="DL239">
        <f>DL$2*EXP(- DL$1 * ($B239*_c+'Input spectra'!$Q238))</f>
        <v>0</v>
      </c>
      <c r="DM239">
        <f>DM$2*EXP(- DM$1 * ($B239*_c+'Input spectra'!$Q238))</f>
        <v>0</v>
      </c>
      <c r="DN239">
        <f>DN$2*EXP(- DN$1 * ($B239*_c+'Input spectra'!$Q238))</f>
        <v>0</v>
      </c>
      <c r="DO239">
        <f>DO$2*EXP(- DO$1 * ($B239*_c+'Input spectra'!$Q238))</f>
        <v>0</v>
      </c>
      <c r="DP239">
        <f>DP$2*EXP(- DP$1 * ($B239*_c+'Input spectra'!$Q238))</f>
        <v>0</v>
      </c>
      <c r="DQ239">
        <f>DQ$2*EXP(- DQ$1 * ($B239*_c+'Input spectra'!$Q238))</f>
        <v>0</v>
      </c>
      <c r="DR239">
        <f>DR$2*EXP(- DR$1 * ($B239*_c+'Input spectra'!$Q238))</f>
        <v>0</v>
      </c>
      <c r="DS239">
        <f>DS$2*EXP(- DS$1 * ($B239*_c+'Input spectra'!$Q238))</f>
        <v>0</v>
      </c>
      <c r="DT239">
        <f>DT$2*EXP(- DT$1 * ($B239*_c+'Input spectra'!$Q238))</f>
        <v>0</v>
      </c>
      <c r="DU239">
        <f>DU$2*EXP(- DU$1 * ($B239*_c+'Input spectra'!$Q238))</f>
        <v>0</v>
      </c>
      <c r="DV239">
        <f>DV$2*EXP(- DV$1 * ($B239*_c+'Input spectra'!$Q238))</f>
        <v>0</v>
      </c>
      <c r="DW239">
        <f>DW$2*EXP(- DW$1 * ($B239*_c+'Input spectra'!$Q238))</f>
        <v>0</v>
      </c>
      <c r="DX239">
        <f>DX$2*EXP(- DX$1 * ($B239*_c+'Input spectra'!$Q238))</f>
        <v>0</v>
      </c>
      <c r="DY239">
        <f>DY$2*EXP(- DY$1 * ($B239*_c+'Input spectra'!$Q238))</f>
        <v>0</v>
      </c>
      <c r="DZ239">
        <f>DZ$2*EXP(- DZ$1 * ($B239*_c+'Input spectra'!$Q238))</f>
        <v>0</v>
      </c>
      <c r="EA239">
        <f>EA$2*EXP(- EA$1 * ($B239*_c+'Input spectra'!$Q238))</f>
        <v>0</v>
      </c>
      <c r="EB239">
        <f>EB$2*EXP(- EB$1 * ($B239*_c+'Input spectra'!$Q238))</f>
        <v>0</v>
      </c>
      <c r="EC239">
        <f>EC$2*EXP(- EC$1 * ($B239*_c+'Input spectra'!$Q238))</f>
        <v>0</v>
      </c>
      <c r="ED239">
        <f>ED$2*EXP(- ED$1 * ($B239*_c+'Input spectra'!$Q238))</f>
        <v>0</v>
      </c>
      <c r="EE239">
        <f>EE$2*EXP(- EE$1 * ($B239*_c+'Input spectra'!$Q238))</f>
        <v>0</v>
      </c>
      <c r="EF239">
        <f>EF$2*EXP(- EF$1 * ($B239*_c+'Input spectra'!$Q238))</f>
        <v>0</v>
      </c>
      <c r="EG239">
        <f>EG$2*EXP(- EG$1 * ($B239*_c+'Input spectra'!$Q238))</f>
        <v>0</v>
      </c>
      <c r="EH239">
        <f>EH$2*EXP(- EH$1 * ($B239*_c+'Input spectra'!$Q238))</f>
        <v>0</v>
      </c>
      <c r="EI239">
        <f>EI$2*EXP(- EI$1 * ($B239*_c+'Input spectra'!$Q238))</f>
        <v>0</v>
      </c>
      <c r="EJ239">
        <f>EJ$2*EXP(- EJ$1 * ($B239*_c+'Input spectra'!$Q238))</f>
        <v>0</v>
      </c>
      <c r="EK239">
        <f>EK$2*EXP(- EK$1 * ($B239*_c+'Input spectra'!$Q238))</f>
        <v>0</v>
      </c>
      <c r="EL239">
        <f>EL$2*EXP(- EL$1 * ($B239*_c+'Input spectra'!$Q238))</f>
        <v>0</v>
      </c>
      <c r="EM239">
        <f>EM$2*EXP(- EM$1 * ($B239*_c+'Input spectra'!$Q238))</f>
        <v>0</v>
      </c>
      <c r="EN239">
        <f>EN$2*EXP(- EN$1 * ($B239*_c+'Input spectra'!$Q238))</f>
        <v>0</v>
      </c>
      <c r="EO239">
        <f>EO$2*EXP(- EO$1 * ($B239*_c+'Input spectra'!$Q238))</f>
        <v>0</v>
      </c>
      <c r="EP239">
        <f>EP$2*EXP(- EP$1 * ($B239*_c+'Input spectra'!$Q238))</f>
        <v>0</v>
      </c>
      <c r="EQ239">
        <f>EQ$2*EXP(- EQ$1 * ($B239*_c+'Input spectra'!$Q238))</f>
        <v>0</v>
      </c>
      <c r="ER239">
        <f>ER$2*EXP(- ER$1 * ($B239*_c+'Input spectra'!$Q238))</f>
        <v>0</v>
      </c>
      <c r="ES239">
        <f>ES$2*EXP(- ES$1 * ($B239*_c+'Input spectra'!$Q238))</f>
        <v>0</v>
      </c>
      <c r="ET239">
        <f>ET$2*EXP(- ET$1 * ($B239*_c+'Input spectra'!$Q238))</f>
        <v>0</v>
      </c>
      <c r="EU239">
        <f>EU$2*EXP(- EU$1 * ($B239*_c+'Input spectra'!$Q238))</f>
        <v>0</v>
      </c>
      <c r="EV239">
        <f>EV$2*EXP(- EV$1 * ($B239*_c+'Input spectra'!$Q238))</f>
        <v>0</v>
      </c>
      <c r="EW239">
        <f>EW$2*EXP(- EW$1 * ($B239*_c+'Input spectra'!$Q238))</f>
        <v>0</v>
      </c>
      <c r="EY239">
        <f t="shared" si="3"/>
        <v>0.89254556598132151</v>
      </c>
      <c r="FB239">
        <f>(1-EXP(-(B239*_c+'Input spectra'!$Q238)*_t))/2</f>
        <v>9.8516261980959863E-3</v>
      </c>
      <c r="FC239">
        <f>LN(1-FB239)/(-(B239*_c+'Input spectra'!$Q238))</f>
        <v>0.24875627367944836</v>
      </c>
    </row>
    <row r="240" spans="1:159" x14ac:dyDescent="0.25">
      <c r="A240">
        <v>1465</v>
      </c>
      <c r="B240">
        <f>'Input spectra'!B239</f>
        <v>0</v>
      </c>
      <c r="C240">
        <f>C$2*EXP(- C$1 * ($B240*_c+'Input spectra'!$Q239))</f>
        <v>2.0653927966864227E-2</v>
      </c>
      <c r="D240">
        <f>D$2*EXP(- D$1 * ($B240*_c+'Input spectra'!$Q239))</f>
        <v>2.0422180195229102E-2</v>
      </c>
      <c r="E240">
        <f>E$2*EXP(- E$1 * ($B240*_c+'Input spectra'!$Q239))</f>
        <v>2.0191946032570698E-2</v>
      </c>
      <c r="F240">
        <f>F$2*EXP(- F$1 * ($B240*_c+'Input spectra'!$Q239))</f>
        <v>1.9963217117129773E-2</v>
      </c>
      <c r="G240">
        <f>G$2*EXP(- G$1 * ($B240*_c+'Input spectra'!$Q239))</f>
        <v>1.9735985129668752E-2</v>
      </c>
      <c r="H240">
        <f>H$2*EXP(- H$1 * ($B240*_c+'Input spectra'!$Q239))</f>
        <v>1.9510241793265999E-2</v>
      </c>
      <c r="I240">
        <f>I$2*EXP(- I$1 * ($B240*_c+'Input spectra'!$Q239))</f>
        <v>1.9285978873110964E-2</v>
      </c>
      <c r="J240">
        <f>J$2*EXP(- J$1 * ($B240*_c+'Input spectra'!$Q239))</f>
        <v>1.9063188176300355E-2</v>
      </c>
      <c r="K240">
        <f>K$2*EXP(- K$1 * ($B240*_c+'Input spectra'!$Q239))</f>
        <v>1.8841861551635225E-2</v>
      </c>
      <c r="L240">
        <f>L$2*EXP(- L$1 * ($B240*_c+'Input spectra'!$Q239))</f>
        <v>1.8621990889419047E-2</v>
      </c>
      <c r="M240">
        <f>M$2*EXP(- M$1 * ($B240*_c+'Input spectra'!$Q239))</f>
        <v>1.8403568121256687E-2</v>
      </c>
      <c r="N240">
        <f>N$2*EXP(- N$1 * ($B240*_c+'Input spectra'!$Q239))</f>
        <v>1.8186585219854366E-2</v>
      </c>
      <c r="O240">
        <f>O$2*EXP(- O$1 * ($B240*_c+'Input spectra'!$Q239))</f>
        <v>1.7971034198820516E-2</v>
      </c>
      <c r="P240">
        <f>P$2*EXP(- P$1 * ($B240*_c+'Input spectra'!$Q239))</f>
        <v>1.7756907112467617E-2</v>
      </c>
      <c r="Q240">
        <f>Q$2*EXP(- Q$1 * ($B240*_c+'Input spectra'!$Q239))</f>
        <v>1.754419605561491E-2</v>
      </c>
      <c r="R240">
        <f>R$2*EXP(- R$1 * ($B240*_c+'Input spectra'!$Q239))</f>
        <v>1.7332893163392083E-2</v>
      </c>
      <c r="S240">
        <f>S$2*EXP(- S$1 * ($B240*_c+'Input spectra'!$Q239))</f>
        <v>1.7122990611043842E-2</v>
      </c>
      <c r="T240">
        <f>T$2*EXP(- T$1 * ($B240*_c+'Input spectra'!$Q239))</f>
        <v>1.6914480613735409E-2</v>
      </c>
      <c r="U240">
        <f>U$2*EXP(- U$1 * ($B240*_c+'Input spectra'!$Q239))</f>
        <v>1.6707355426358948E-2</v>
      </c>
      <c r="V240">
        <f>V$2*EXP(- V$1 * ($B240*_c+'Input spectra'!$Q239))</f>
        <v>1.6501607343340878E-2</v>
      </c>
      <c r="W240">
        <f>W$2*EXP(- W$1 * ($B240*_c+'Input spectra'!$Q239))</f>
        <v>1.6297228698450086E-2</v>
      </c>
      <c r="X240">
        <f>X$2*EXP(- X$1 * ($B240*_c+'Input spectra'!$Q239))</f>
        <v>1.6094211864607067E-2</v>
      </c>
      <c r="Y240">
        <f>Y$2*EXP(- Y$1 * ($B240*_c+'Input spectra'!$Q239))</f>
        <v>1.5892549253693936E-2</v>
      </c>
      <c r="Z240">
        <f>Z$2*EXP(- Z$1 * ($B240*_c+'Input spectra'!$Q239))</f>
        <v>1.5692233316365323E-2</v>
      </c>
      <c r="AA240">
        <f>AA$2*EXP(- AA$1 * ($B240*_c+'Input spectra'!$Q239))</f>
        <v>1.5493256541860187E-2</v>
      </c>
      <c r="AB240">
        <f>AB$2*EXP(- AB$1 * ($B240*_c+'Input spectra'!$Q239))</f>
        <v>1.5295611457814502E-2</v>
      </c>
      <c r="AC240">
        <f>AC$2*EXP(- AC$1 * ($B240*_c+'Input spectra'!$Q239))</f>
        <v>1.5099290630074778E-2</v>
      </c>
      <c r="AD240">
        <f>AD$2*EXP(- AD$1 * ($B240*_c+'Input spectra'!$Q239))</f>
        <v>1.4904286662512542E-2</v>
      </c>
      <c r="AE240">
        <f>AE$2*EXP(- AE$1 * ($B240*_c+'Input spectra'!$Q239))</f>
        <v>1.471059219683961E-2</v>
      </c>
      <c r="AF240">
        <f>AF$2*EXP(- AF$1 * ($B240*_c+'Input spectra'!$Q239))</f>
        <v>1.4518199912424264E-2</v>
      </c>
      <c r="AG240">
        <f>AG$2*EXP(- AG$1 * ($B240*_c+'Input spectra'!$Q239))</f>
        <v>1.4327102526108295E-2</v>
      </c>
      <c r="AH240">
        <f>AH$2*EXP(- AH$1 * ($B240*_c+'Input spectra'!$Q239))</f>
        <v>1.4137292792024893E-2</v>
      </c>
      <c r="AI240">
        <f>AI$2*EXP(- AI$1 * ($B240*_c+'Input spectra'!$Q239))</f>
        <v>1.3948763501417388E-2</v>
      </c>
      <c r="AJ240">
        <f>AJ$2*EXP(- AJ$1 * ($B240*_c+'Input spectra'!$Q239))</f>
        <v>1.3761507482458852E-2</v>
      </c>
      <c r="AK240">
        <f>AK$2*EXP(- AK$1 * ($B240*_c+'Input spectra'!$Q239))</f>
        <v>1.3575517600072556E-2</v>
      </c>
      <c r="AL240">
        <f>AL$2*EXP(- AL$1 * ($B240*_c+'Input spectra'!$Q239))</f>
        <v>1.3390786755753253E-2</v>
      </c>
      <c r="AM240">
        <f>AM$2*EXP(- AM$1 * ($B240*_c+'Input spectra'!$Q239))</f>
        <v>1.3207307887389297E-2</v>
      </c>
      <c r="AN240">
        <f>AN$2*EXP(- AN$1 * ($B240*_c+'Input spectra'!$Q239))</f>
        <v>1.3025073969085629E-2</v>
      </c>
      <c r="AO240">
        <f>AO$2*EXP(- AO$1 * ($B240*_c+'Input spectra'!$Q239))</f>
        <v>1.2844078010987562E-2</v>
      </c>
      <c r="AP240">
        <f>AP$2*EXP(- AP$1 * ($B240*_c+'Input spectra'!$Q239))</f>
        <v>1.2664313059105403E-2</v>
      </c>
      <c r="AQ240">
        <f>AQ$2*EXP(- AQ$1 * ($B240*_c+'Input spectra'!$Q239))</f>
        <v>1.2485772195139907E-2</v>
      </c>
      <c r="AR240">
        <f>AR$2*EXP(- AR$1 * ($B240*_c+'Input spectra'!$Q239))</f>
        <v>1.2308448536308565E-2</v>
      </c>
      <c r="AS240">
        <f>AS$2*EXP(- AS$1 * ($B240*_c+'Input spectra'!$Q239))</f>
        <v>1.2132335235172643E-2</v>
      </c>
      <c r="AT240">
        <f>AT$2*EXP(- AT$1 * ($B240*_c+'Input spectra'!$Q239))</f>
        <v>1.195742547946514E-2</v>
      </c>
      <c r="AU240">
        <f>AU$2*EXP(- AU$1 * ($B240*_c+'Input spectra'!$Q239))</f>
        <v>1.1783712491919451E-2</v>
      </c>
      <c r="AV240">
        <f>AV$2*EXP(- AV$1 * ($B240*_c+'Input spectra'!$Q239))</f>
        <v>1.1611189530098914E-2</v>
      </c>
      <c r="AW240">
        <f>AW$2*EXP(- AW$1 * ($B240*_c+'Input spectra'!$Q239))</f>
        <v>1.032671392709494E-2</v>
      </c>
      <c r="AX240">
        <f>AX$2*EXP(- AX$1 * ($B240*_c+'Input spectra'!$Q239))</f>
        <v>8.8283138695083984E-3</v>
      </c>
      <c r="AY240">
        <f>AY$2*EXP(- AY$1 * ($B240*_c+'Input spectra'!$Q239))</f>
        <v>7.9511223989477617E-3</v>
      </c>
      <c r="AZ240">
        <f>AZ$2*EXP(- AZ$1 * ($B240*_c+'Input spectra'!$Q239))</f>
        <v>7.2870357523227144E-3</v>
      </c>
      <c r="BA240">
        <f>BA$2*EXP(- BA$1 * ($B240*_c+'Input spectra'!$Q239))</f>
        <v>6.7445719957987486E-3</v>
      </c>
      <c r="BB240">
        <f>BB$2*EXP(- BB$1 * ($B240*_c+'Input spectra'!$Q239))</f>
        <v>6.2841040722747855E-3</v>
      </c>
      <c r="BC240">
        <f>BC$2*EXP(- BC$1 * ($B240*_c+'Input spectra'!$Q239))</f>
        <v>5.8839327230837705E-3</v>
      </c>
      <c r="BD240">
        <f>BD$2*EXP(- BD$1 * ($B240*_c+'Input spectra'!$Q239))</f>
        <v>5.530538772752152E-3</v>
      </c>
      <c r="BE240">
        <f>BE$2*EXP(- BE$1 * ($B240*_c+'Input spectra'!$Q239))</f>
        <v>5.2147736600929688E-3</v>
      </c>
      <c r="BF240">
        <f>BF$2*EXP(- BF$1 * ($B240*_c+'Input spectra'!$Q239))</f>
        <v>4.9300796726957918E-3</v>
      </c>
      <c r="BG240">
        <f>BG$2*EXP(- BG$1 * ($B240*_c+'Input spectra'!$Q239))</f>
        <v>4.6715529660719089E-3</v>
      </c>
      <c r="BH240">
        <f>BH$2*EXP(- BH$1 * ($B240*_c+'Input spectra'!$Q239))</f>
        <v>4.4354057823620813E-3</v>
      </c>
      <c r="BI240">
        <f>BI$2*EXP(- BI$1 * ($B240*_c+'Input spectra'!$Q239))</f>
        <v>4.2186368401047683E-3</v>
      </c>
      <c r="BJ240">
        <f>BJ$2*EXP(- BJ$1 * ($B240*_c+'Input spectra'!$Q239))</f>
        <v>4.018818585971088E-3</v>
      </c>
      <c r="BK240">
        <f>BK$2*EXP(- BK$1 * ($B240*_c+'Input spectra'!$Q239))</f>
        <v>3.8339540051899822E-3</v>
      </c>
      <c r="BL240">
        <f>BL$2*EXP(- BL$1 * ($B240*_c+'Input spectra'!$Q239))</f>
        <v>3.662376857918211E-3</v>
      </c>
      <c r="BM240">
        <f>BM$2*EXP(- BM$1 * ($B240*_c+'Input spectra'!$Q239))</f>
        <v>3.5026801239931159E-3</v>
      </c>
      <c r="BN240">
        <f>BN$2*EXP(- BN$1 * ($B240*_c+'Input spectra'!$Q239))</f>
        <v>3.3536633960666138E-3</v>
      </c>
      <c r="BO240">
        <f>BO$2*EXP(- BO$1 * ($B240*_c+'Input spectra'!$Q239))</f>
        <v>3.2142933718886484E-3</v>
      </c>
      <c r="BP240">
        <f>BP$2*EXP(- BP$1 * ($B240*_c+'Input spectra'!$Q239))</f>
        <v>3.0836736303192268E-3</v>
      </c>
      <c r="BQ240">
        <f>BQ$2*EXP(- BQ$1 * ($B240*_c+'Input spectra'!$Q239))</f>
        <v>2.9610211317412619E-3</v>
      </c>
      <c r="BR240">
        <f>BR$2*EXP(- BR$1 * ($B240*_c+'Input spectra'!$Q239))</f>
        <v>2.8456476834561274E-3</v>
      </c>
      <c r="BS240">
        <f>BS$2*EXP(- BS$1 * ($B240*_c+'Input spectra'!$Q239))</f>
        <v>2.7369451339773932E-3</v>
      </c>
      <c r="BT240">
        <f>BT$2*EXP(- BT$1 * ($B240*_c+'Input spectra'!$Q239))</f>
        <v>2.6343734108244545E-3</v>
      </c>
      <c r="BU240">
        <f>BU$2*EXP(- BU$1 * ($B240*_c+'Input spectra'!$Q239))</f>
        <v>2.5374507564983784E-3</v>
      </c>
      <c r="BV240">
        <f>BV$2*EXP(- BV$1 * ($B240*_c+'Input spectra'!$Q239))</f>
        <v>2.4457456848774699E-3</v>
      </c>
      <c r="BW240">
        <f>BW$2*EXP(- BW$1 * ($B240*_c+'Input spectra'!$Q239))</f>
        <v>2.358870299263017E-3</v>
      </c>
      <c r="BX240">
        <f>BX$2*EXP(- BX$1 * ($B240*_c+'Input spectra'!$Q239))</f>
        <v>2.2764746991583893E-3</v>
      </c>
      <c r="BY240">
        <f>BY$2*EXP(- BY$1 * ($B240*_c+'Input spectra'!$Q239))</f>
        <v>2.1982422657079812E-3</v>
      </c>
      <c r="BZ240">
        <f>BZ$2*EXP(- BZ$1 * ($B240*_c+'Input spectra'!$Q239))</f>
        <v>2.1238856623354133E-3</v>
      </c>
      <c r="CA240">
        <f>CA$2*EXP(- CA$1 * ($B240*_c+'Input spectra'!$Q239))</f>
        <v>2.0531434221177738E-3</v>
      </c>
      <c r="CB240">
        <f>CB$2*EXP(- CB$1 * ($B240*_c+'Input spectra'!$Q239))</f>
        <v>1.985777020005383E-3</v>
      </c>
      <c r="CC240">
        <f>CC$2*EXP(- CC$1 * ($B240*_c+'Input spectra'!$Q239))</f>
        <v>1.9215683483829338E-3</v>
      </c>
      <c r="CD240">
        <f>CD$2*EXP(- CD$1 * ($B240*_c+'Input spectra'!$Q239))</f>
        <v>1.8603175302594082E-3</v>
      </c>
      <c r="CE240">
        <f>CE$2*EXP(- CE$1 * ($B240*_c+'Input spectra'!$Q239))</f>
        <v>1.801841016716388E-3</v>
      </c>
      <c r="CF240">
        <f>CF$2*EXP(- CF$1 * ($B240*_c+'Input spectra'!$Q239))</f>
        <v>1.7459699249714907E-3</v>
      </c>
      <c r="CG240">
        <f>CG$2*EXP(- CG$1 * ($B240*_c+'Input spectra'!$Q239))</f>
        <v>1.6925485811396966E-3</v>
      </c>
      <c r="CH240">
        <f>CH$2*EXP(- CH$1 * ($B240*_c+'Input spectra'!$Q239))</f>
        <v>1.6414332379568028E-3</v>
      </c>
      <c r="CI240">
        <f>CI$2*EXP(- CI$1 * ($B240*_c+'Input spectra'!$Q239))</f>
        <v>1.5924909427088869E-3</v>
      </c>
      <c r="CJ240">
        <f>CJ$2*EXP(- CJ$1 * ($B240*_c+'Input spectra'!$Q239))</f>
        <v>1.5455985346489013E-3</v>
      </c>
      <c r="CK240">
        <f>CK$2*EXP(- CK$1 * ($B240*_c+'Input spectra'!$Q239))</f>
        <v>1.5006417544745877E-3</v>
      </c>
      <c r="CL240">
        <f>CL$2*EXP(- CL$1 * ($B240*_c+'Input spectra'!$Q239))</f>
        <v>1.4575144511432328E-3</v>
      </c>
      <c r="CM240">
        <f>CM$2*EXP(- CM$1 * ($B240*_c+'Input spectra'!$Q239))</f>
        <v>1.4161178735266819E-3</v>
      </c>
      <c r="CN240">
        <f>CN$2*EXP(- CN$1 * ($B240*_c+'Input spectra'!$Q239))</f>
        <v>1.376360036256747E-3</v>
      </c>
      <c r="CO240">
        <f>CO$2*EXP(- CO$1 * ($B240*_c+'Input spectra'!$Q239))</f>
        <v>1.3381551506493211E-3</v>
      </c>
      <c r="CP240">
        <f>CP$2*EXP(- CP$1 * ($B240*_c+'Input spectra'!$Q239))</f>
        <v>1.3014231128825125E-3</v>
      </c>
      <c r="CQ240">
        <f>CQ$2*EXP(- CQ$1 * ($B240*_c+'Input spectra'!$Q239))</f>
        <v>8.3829174254267699E-4</v>
      </c>
      <c r="CR240">
        <f>CR$2*EXP(- CR$1 * ($B240*_c+'Input spectra'!$Q239))</f>
        <v>5.4473543810813871E-4</v>
      </c>
      <c r="CS240">
        <f>CS$2*EXP(- CS$1 * ($B240*_c+'Input spectra'!$Q239))</f>
        <v>3.7742477385023179E-4</v>
      </c>
      <c r="CT240">
        <f>CT$2*EXP(- CT$1 * ($B240*_c+'Input spectra'!$Q239))</f>
        <v>2.6268036935008583E-4</v>
      </c>
      <c r="CU240">
        <f>CU$2*EXP(- CU$1 * ($B240*_c+'Input spectra'!$Q239))</f>
        <v>1.7944289190381166E-4</v>
      </c>
      <c r="CV240">
        <f>CV$2*EXP(- CV$1 * ($B240*_c+'Input spectra'!$Q239))</f>
        <v>1.1801139778116432E-4</v>
      </c>
      <c r="CW240">
        <f>CW$2*EXP(- CW$1 * ($B240*_c+'Input spectra'!$Q239))</f>
        <v>7.291376503606561E-5</v>
      </c>
      <c r="CX240">
        <f>CX$2*EXP(- CX$1 * ($B240*_c+'Input spectra'!$Q239))</f>
        <v>4.0678133582429385E-5</v>
      </c>
      <c r="CY240">
        <f>CY$2*EXP(- CY$1 * ($B240*_c+'Input spectra'!$Q239))</f>
        <v>1.8923626084110704E-5</v>
      </c>
      <c r="CZ240">
        <f>CZ$2*EXP(- CZ$1 * ($B240*_c+'Input spectra'!$Q239))</f>
        <v>5.9244356860062761E-6</v>
      </c>
      <c r="DA240">
        <f>DA$2*EXP(- DA$1 * ($B240*_c+'Input spectra'!$Q239))</f>
        <v>3.7650156071518932E-7</v>
      </c>
      <c r="DB240">
        <f>DB$2*EXP(- DB$1 * ($B240*_c+'Input spectra'!$Q239))</f>
        <v>0</v>
      </c>
      <c r="DC240">
        <f>DC$2*EXP(- DC$1 * ($B240*_c+'Input spectra'!$Q239))</f>
        <v>0</v>
      </c>
      <c r="DD240">
        <f>DD$2*EXP(- DD$1 * ($B240*_c+'Input spectra'!$Q239))</f>
        <v>0</v>
      </c>
      <c r="DE240">
        <f>DE$2*EXP(- DE$1 * ($B240*_c+'Input spectra'!$Q239))</f>
        <v>0</v>
      </c>
      <c r="DF240">
        <f>DF$2*EXP(- DF$1 * ($B240*_c+'Input spectra'!$Q239))</f>
        <v>0</v>
      </c>
      <c r="DG240">
        <f>DG$2*EXP(- DG$1 * ($B240*_c+'Input spectra'!$Q239))</f>
        <v>0</v>
      </c>
      <c r="DH240">
        <f>DH$2*EXP(- DH$1 * ($B240*_c+'Input spectra'!$Q239))</f>
        <v>0</v>
      </c>
      <c r="DI240">
        <f>DI$2*EXP(- DI$1 * ($B240*_c+'Input spectra'!$Q239))</f>
        <v>0</v>
      </c>
      <c r="DJ240">
        <f>DJ$2*EXP(- DJ$1 * ($B240*_c+'Input spectra'!$Q239))</f>
        <v>0</v>
      </c>
      <c r="DK240">
        <f>DK$2*EXP(- DK$1 * ($B240*_c+'Input spectra'!$Q239))</f>
        <v>0</v>
      </c>
      <c r="DL240">
        <f>DL$2*EXP(- DL$1 * ($B240*_c+'Input spectra'!$Q239))</f>
        <v>0</v>
      </c>
      <c r="DM240">
        <f>DM$2*EXP(- DM$1 * ($B240*_c+'Input spectra'!$Q239))</f>
        <v>0</v>
      </c>
      <c r="DN240">
        <f>DN$2*EXP(- DN$1 * ($B240*_c+'Input spectra'!$Q239))</f>
        <v>0</v>
      </c>
      <c r="DO240">
        <f>DO$2*EXP(- DO$1 * ($B240*_c+'Input spectra'!$Q239))</f>
        <v>0</v>
      </c>
      <c r="DP240">
        <f>DP$2*EXP(- DP$1 * ($B240*_c+'Input spectra'!$Q239))</f>
        <v>0</v>
      </c>
      <c r="DQ240">
        <f>DQ$2*EXP(- DQ$1 * ($B240*_c+'Input spectra'!$Q239))</f>
        <v>0</v>
      </c>
      <c r="DR240">
        <f>DR$2*EXP(- DR$1 * ($B240*_c+'Input spectra'!$Q239))</f>
        <v>0</v>
      </c>
      <c r="DS240">
        <f>DS$2*EXP(- DS$1 * ($B240*_c+'Input spectra'!$Q239))</f>
        <v>0</v>
      </c>
      <c r="DT240">
        <f>DT$2*EXP(- DT$1 * ($B240*_c+'Input spectra'!$Q239))</f>
        <v>0</v>
      </c>
      <c r="DU240">
        <f>DU$2*EXP(- DU$1 * ($B240*_c+'Input spectra'!$Q239))</f>
        <v>0</v>
      </c>
      <c r="DV240">
        <f>DV$2*EXP(- DV$1 * ($B240*_c+'Input spectra'!$Q239))</f>
        <v>0</v>
      </c>
      <c r="DW240">
        <f>DW$2*EXP(- DW$1 * ($B240*_c+'Input spectra'!$Q239))</f>
        <v>0</v>
      </c>
      <c r="DX240">
        <f>DX$2*EXP(- DX$1 * ($B240*_c+'Input spectra'!$Q239))</f>
        <v>0</v>
      </c>
      <c r="DY240">
        <f>DY$2*EXP(- DY$1 * ($B240*_c+'Input spectra'!$Q239))</f>
        <v>0</v>
      </c>
      <c r="DZ240">
        <f>DZ$2*EXP(- DZ$1 * ($B240*_c+'Input spectra'!$Q239))</f>
        <v>0</v>
      </c>
      <c r="EA240">
        <f>EA$2*EXP(- EA$1 * ($B240*_c+'Input spectra'!$Q239))</f>
        <v>0</v>
      </c>
      <c r="EB240">
        <f>EB$2*EXP(- EB$1 * ($B240*_c+'Input spectra'!$Q239))</f>
        <v>0</v>
      </c>
      <c r="EC240">
        <f>EC$2*EXP(- EC$1 * ($B240*_c+'Input spectra'!$Q239))</f>
        <v>0</v>
      </c>
      <c r="ED240">
        <f>ED$2*EXP(- ED$1 * ($B240*_c+'Input spectra'!$Q239))</f>
        <v>0</v>
      </c>
      <c r="EE240">
        <f>EE$2*EXP(- EE$1 * ($B240*_c+'Input spectra'!$Q239))</f>
        <v>0</v>
      </c>
      <c r="EF240">
        <f>EF$2*EXP(- EF$1 * ($B240*_c+'Input spectra'!$Q239))</f>
        <v>0</v>
      </c>
      <c r="EG240">
        <f>EG$2*EXP(- EG$1 * ($B240*_c+'Input spectra'!$Q239))</f>
        <v>0</v>
      </c>
      <c r="EH240">
        <f>EH$2*EXP(- EH$1 * ($B240*_c+'Input spectra'!$Q239))</f>
        <v>0</v>
      </c>
      <c r="EI240">
        <f>EI$2*EXP(- EI$1 * ($B240*_c+'Input spectra'!$Q239))</f>
        <v>0</v>
      </c>
      <c r="EJ240">
        <f>EJ$2*EXP(- EJ$1 * ($B240*_c+'Input spectra'!$Q239))</f>
        <v>0</v>
      </c>
      <c r="EK240">
        <f>EK$2*EXP(- EK$1 * ($B240*_c+'Input spectra'!$Q239))</f>
        <v>0</v>
      </c>
      <c r="EL240">
        <f>EL$2*EXP(- EL$1 * ($B240*_c+'Input spectra'!$Q239))</f>
        <v>0</v>
      </c>
      <c r="EM240">
        <f>EM$2*EXP(- EM$1 * ($B240*_c+'Input spectra'!$Q239))</f>
        <v>0</v>
      </c>
      <c r="EN240">
        <f>EN$2*EXP(- EN$1 * ($B240*_c+'Input spectra'!$Q239))</f>
        <v>0</v>
      </c>
      <c r="EO240">
        <f>EO$2*EXP(- EO$1 * ($B240*_c+'Input spectra'!$Q239))</f>
        <v>0</v>
      </c>
      <c r="EP240">
        <f>EP$2*EXP(- EP$1 * ($B240*_c+'Input spectra'!$Q239))</f>
        <v>0</v>
      </c>
      <c r="EQ240">
        <f>EQ$2*EXP(- EQ$1 * ($B240*_c+'Input spectra'!$Q239))</f>
        <v>0</v>
      </c>
      <c r="ER240">
        <f>ER$2*EXP(- ER$1 * ($B240*_c+'Input spectra'!$Q239))</f>
        <v>0</v>
      </c>
      <c r="ES240">
        <f>ES$2*EXP(- ES$1 * ($B240*_c+'Input spectra'!$Q239))</f>
        <v>0</v>
      </c>
      <c r="ET240">
        <f>ET$2*EXP(- ET$1 * ($B240*_c+'Input spectra'!$Q239))</f>
        <v>0</v>
      </c>
      <c r="EU240">
        <f>EU$2*EXP(- EU$1 * ($B240*_c+'Input spectra'!$Q239))</f>
        <v>0</v>
      </c>
      <c r="EV240">
        <f>EV$2*EXP(- EV$1 * ($B240*_c+'Input spectra'!$Q239))</f>
        <v>0</v>
      </c>
      <c r="EW240">
        <f>EW$2*EXP(- EW$1 * ($B240*_c+'Input spectra'!$Q239))</f>
        <v>0</v>
      </c>
      <c r="EY240">
        <f t="shared" si="3"/>
        <v>0.89267542632385299</v>
      </c>
      <c r="FB240">
        <f>(1-EXP(-(B240*_c+'Input spectra'!$Q239)*_t))/2</f>
        <v>9.8387553849202392E-3</v>
      </c>
      <c r="FC240">
        <f>LN(1-FB240)/(-(B240*_c+'Input spectra'!$Q239))</f>
        <v>0.24875791476516676</v>
      </c>
    </row>
    <row r="241" spans="1:159" x14ac:dyDescent="0.25">
      <c r="A241">
        <v>1470</v>
      </c>
      <c r="B241">
        <f>'Input spectra'!B240</f>
        <v>0</v>
      </c>
      <c r="C241">
        <f>C$2*EXP(- C$1 * ($B241*_c+'Input spectra'!$Q240))</f>
        <v>2.0653927966864227E-2</v>
      </c>
      <c r="D241">
        <f>D$2*EXP(- D$1 * ($B241*_c+'Input spectra'!$Q240))</f>
        <v>2.0422287447367089E-2</v>
      </c>
      <c r="E241">
        <f>E$2*EXP(- E$1 * ($B241*_c+'Input spectra'!$Q240))</f>
        <v>2.0192158119140113E-2</v>
      </c>
      <c r="F241">
        <f>F$2*EXP(- F$1 * ($B241*_c+'Input spectra'!$Q240))</f>
        <v>1.9963531644120666E-2</v>
      </c>
      <c r="G241">
        <f>G$2*EXP(- G$1 * ($B241*_c+'Input spectra'!$Q240))</f>
        <v>1.9736399726593277E-2</v>
      </c>
      <c r="H241">
        <f>H$2*EXP(- H$1 * ($B241*_c+'Input spectra'!$Q240))</f>
        <v>1.9510754112984998E-2</v>
      </c>
      <c r="I241">
        <f>I$2*EXP(- I$1 * ($B241*_c+'Input spectra'!$Q240))</f>
        <v>1.9286586591661676E-2</v>
      </c>
      <c r="J241">
        <f>J$2*EXP(- J$1 * ($B241*_c+'Input spectra'!$Q240))</f>
        <v>1.9063888992725191E-2</v>
      </c>
      <c r="K241">
        <f>K$2*EXP(- K$1 * ($B241*_c+'Input spectra'!$Q240))</f>
        <v>1.8842653187811673E-2</v>
      </c>
      <c r="L241">
        <f>L$2*EXP(- L$1 * ($B241*_c+'Input spectra'!$Q240))</f>
        <v>1.8622871089890615E-2</v>
      </c>
      <c r="M241">
        <f>M$2*EXP(- M$1 * ($B241*_c+'Input spectra'!$Q240))</f>
        <v>1.8404534653064967E-2</v>
      </c>
      <c r="N241">
        <f>N$2*EXP(- N$1 * ($B241*_c+'Input spectra'!$Q240))</f>
        <v>1.8187635872372123E-2</v>
      </c>
      <c r="O241">
        <f>O$2*EXP(- O$1 * ($B241*_c+'Input spectra'!$Q240))</f>
        <v>1.7972166783585895E-2</v>
      </c>
      <c r="P241">
        <f>P$2*EXP(- P$1 * ($B241*_c+'Input spectra'!$Q240))</f>
        <v>1.7758119463019358E-2</v>
      </c>
      <c r="Q241">
        <f>Q$2*EXP(- Q$1 * ($B241*_c+'Input spectra'!$Q240))</f>
        <v>1.7545486027328649E-2</v>
      </c>
      <c r="R241">
        <f>R$2*EXP(- R$1 * ($B241*_c+'Input spectra'!$Q240))</f>
        <v>1.7334258633317674E-2</v>
      </c>
      <c r="S241">
        <f>S$2*EXP(- S$1 * ($B241*_c+'Input spectra'!$Q240))</f>
        <v>1.7124429477743744E-2</v>
      </c>
      <c r="T241">
        <f>T$2*EXP(- T$1 * ($B241*_c+'Input spectra'!$Q240))</f>
        <v>1.6915990797124091E-2</v>
      </c>
      <c r="U241">
        <f>U$2*EXP(- U$1 * ($B241*_c+'Input spectra'!$Q240))</f>
        <v>1.6708934867543331E-2</v>
      </c>
      <c r="V241">
        <f>V$2*EXP(- V$1 * ($B241*_c+'Input spectra'!$Q240))</f>
        <v>1.6503254004461777E-2</v>
      </c>
      <c r="W241">
        <f>W$2*EXP(- W$1 * ($B241*_c+'Input spectra'!$Q240))</f>
        <v>1.6298940562524698E-2</v>
      </c>
      <c r="X241">
        <f>X$2*EXP(- X$1 * ($B241*_c+'Input spectra'!$Q240))</f>
        <v>1.609598693537246E-2</v>
      </c>
      <c r="Y241">
        <f>Y$2*EXP(- Y$1 * ($B241*_c+'Input spectra'!$Q240))</f>
        <v>1.5894385555451522E-2</v>
      </c>
      <c r="Z241">
        <f>Z$2*EXP(- Z$1 * ($B241*_c+'Input spectra'!$Q240))</f>
        <v>1.5694128893826355E-2</v>
      </c>
      <c r="AA241">
        <f>AA$2*EXP(- AA$1 * ($B241*_c+'Input spectra'!$Q240))</f>
        <v>1.5495209459992245E-2</v>
      </c>
      <c r="AB241">
        <f>AB$2*EXP(- AB$1 * ($B241*_c+'Input spectra'!$Q240))</f>
        <v>1.5297619801688941E-2</v>
      </c>
      <c r="AC241">
        <f>AC$2*EXP(- AC$1 * ($B241*_c+'Input spectra'!$Q240))</f>
        <v>1.5101352504715192E-2</v>
      </c>
      <c r="AD241">
        <f>AD$2*EXP(- AD$1 * ($B241*_c+'Input spectra'!$Q240))</f>
        <v>1.4906400192744172E-2</v>
      </c>
      <c r="AE241">
        <f>AE$2*EXP(- AE$1 * ($B241*_c+'Input spectra'!$Q240))</f>
        <v>1.4712755527139749E-2</v>
      </c>
      <c r="AF241">
        <f>AF$2*EXP(- AF$1 * ($B241*_c+'Input spectra'!$Q240))</f>
        <v>1.45204112067736E-2</v>
      </c>
      <c r="AG241">
        <f>AG$2*EXP(- AG$1 * ($B241*_c+'Input spectra'!$Q240))</f>
        <v>1.4329359967843231E-2</v>
      </c>
      <c r="AH241">
        <f>AH$2*EXP(- AH$1 * ($B241*_c+'Input spectra'!$Q240))</f>
        <v>1.4139594583690811E-2</v>
      </c>
      <c r="AI241">
        <f>AI$2*EXP(- AI$1 * ($B241*_c+'Input spectra'!$Q240))</f>
        <v>1.3951107864622865E-2</v>
      </c>
      <c r="AJ241">
        <f>AJ$2*EXP(- AJ$1 * ($B241*_c+'Input spectra'!$Q240))</f>
        <v>1.3763892657730809E-2</v>
      </c>
      <c r="AK241">
        <f>AK$2*EXP(- AK$1 * ($B241*_c+'Input spectra'!$Q240))</f>
        <v>1.3577941846712347E-2</v>
      </c>
      <c r="AL241">
        <f>AL$2*EXP(- AL$1 * ($B241*_c+'Input spectra'!$Q240))</f>
        <v>1.3393248351693693E-2</v>
      </c>
      <c r="AM241">
        <f>AM$2*EXP(- AM$1 * ($B241*_c+'Input spectra'!$Q240))</f>
        <v>1.3209805129052598E-2</v>
      </c>
      <c r="AN241">
        <f>AN$2*EXP(- AN$1 * ($B241*_c+'Input spectra'!$Q240))</f>
        <v>1.302760517124227E-2</v>
      </c>
      <c r="AO241">
        <f>AO$2*EXP(- AO$1 * ($B241*_c+'Input spectra'!$Q240))</f>
        <v>1.2846641506616066E-2</v>
      </c>
      <c r="AP241">
        <f>AP$2*EXP(- AP$1 * ($B241*_c+'Input spectra'!$Q240))</f>
        <v>1.2666907199253025E-2</v>
      </c>
      <c r="AQ241">
        <f>AQ$2*EXP(- AQ$1 * ($B241*_c+'Input spectra'!$Q240))</f>
        <v>1.2488395348784228E-2</v>
      </c>
      <c r="AR241">
        <f>AR$2*EXP(- AR$1 * ($B241*_c+'Input spectra'!$Q240))</f>
        <v>1.2311099090219969E-2</v>
      </c>
      <c r="AS241">
        <f>AS$2*EXP(- AS$1 * ($B241*_c+'Input spectra'!$Q240))</f>
        <v>1.2135011593777717E-2</v>
      </c>
      <c r="AT241">
        <f>AT$2*EXP(- AT$1 * ($B241*_c+'Input spectra'!$Q240))</f>
        <v>1.1960126064710927E-2</v>
      </c>
      <c r="AU241">
        <f>AU$2*EXP(- AU$1 * ($B241*_c+'Input spectra'!$Q240))</f>
        <v>1.1786435743138611E-2</v>
      </c>
      <c r="AV241">
        <f>AV$2*EXP(- AV$1 * ($B241*_c+'Input spectra'!$Q240))</f>
        <v>1.161393390387574E-2</v>
      </c>
      <c r="AW241">
        <f>AW$2*EXP(- AW$1 * ($B241*_c+'Input spectra'!$Q240))</f>
        <v>1.0329208953529947E-2</v>
      </c>
      <c r="AX241">
        <f>AX$2*EXP(- AX$1 * ($B241*_c+'Input spectra'!$Q240))</f>
        <v>8.8304932443686156E-3</v>
      </c>
      <c r="AY241">
        <f>AY$2*EXP(- AY$1 * ($B241*_c+'Input spectra'!$Q240))</f>
        <v>7.9531269961998705E-3</v>
      </c>
      <c r="AZ241">
        <f>AZ$2*EXP(- AZ$1 * ($B241*_c+'Input spectra'!$Q240))</f>
        <v>7.2889112026891818E-3</v>
      </c>
      <c r="BA241">
        <f>BA$2*EXP(- BA$1 * ($B241*_c+'Input spectra'!$Q240))</f>
        <v>6.7463432632189468E-3</v>
      </c>
      <c r="BB241">
        <f>BB$2*EXP(- BB$1 * ($B241*_c+'Input spectra'!$Q240))</f>
        <v>6.2857874222643165E-3</v>
      </c>
      <c r="BC241">
        <f>BC$2*EXP(- BC$1 * ($B241*_c+'Input spectra'!$Q240))</f>
        <v>5.8855397866603614E-3</v>
      </c>
      <c r="BD241">
        <f>BD$2*EXP(- BD$1 * ($B241*_c+'Input spectra'!$Q240))</f>
        <v>5.5320783676653801E-3</v>
      </c>
      <c r="BE241">
        <f>BE$2*EXP(- BE$1 * ($B241*_c+'Input spectra'!$Q240))</f>
        <v>5.2162527464121337E-3</v>
      </c>
      <c r="BF241">
        <f>BF$2*EXP(- BF$1 * ($B241*_c+'Input spectra'!$Q240))</f>
        <v>4.9315039090421621E-3</v>
      </c>
      <c r="BG241">
        <f>BG$2*EXP(- BG$1 * ($B241*_c+'Input spectra'!$Q240))</f>
        <v>4.6729270582966361E-3</v>
      </c>
      <c r="BH241">
        <f>BH$2*EXP(- BH$1 * ($B241*_c+'Input spectra'!$Q240))</f>
        <v>4.4367337146552664E-3</v>
      </c>
      <c r="BI241">
        <f>BI$2*EXP(- BI$1 * ($B241*_c+'Input spectra'!$Q240))</f>
        <v>4.2199220350042253E-3</v>
      </c>
      <c r="BJ241">
        <f>BJ$2*EXP(- BJ$1 * ($B241*_c+'Input spectra'!$Q240))</f>
        <v>4.0200640190974739E-3</v>
      </c>
      <c r="BK241">
        <f>BK$2*EXP(- BK$1 * ($B241*_c+'Input spectra'!$Q240))</f>
        <v>3.8351622899244213E-3</v>
      </c>
      <c r="BL241">
        <f>BL$2*EXP(- BL$1 * ($B241*_c+'Input spectra'!$Q240))</f>
        <v>3.6635503094232438E-3</v>
      </c>
      <c r="BM241">
        <f>BM$2*EXP(- BM$1 * ($B241*_c+'Input spectra'!$Q240))</f>
        <v>3.5038208086188879E-3</v>
      </c>
      <c r="BN241">
        <f>BN$2*EXP(- BN$1 * ($B241*_c+'Input spectra'!$Q240))</f>
        <v>3.3547731701572573E-3</v>
      </c>
      <c r="BO241">
        <f>BO$2*EXP(- BO$1 * ($B241*_c+'Input spectra'!$Q240))</f>
        <v>3.2153739127342563E-3</v>
      </c>
      <c r="BP241">
        <f>BP$2*EXP(- BP$1 * ($B241*_c+'Input spectra'!$Q240))</f>
        <v>3.0847264611778341E-3</v>
      </c>
      <c r="BQ241">
        <f>BQ$2*EXP(- BQ$1 * ($B241*_c+'Input spectra'!$Q240))</f>
        <v>2.9620476423093864E-3</v>
      </c>
      <c r="BR241">
        <f>BR$2*EXP(- BR$1 * ($B241*_c+'Input spectra'!$Q240))</f>
        <v>2.8466491467945059E-3</v>
      </c>
      <c r="BS241">
        <f>BS$2*EXP(- BS$1 * ($B241*_c+'Input spectra'!$Q240))</f>
        <v>2.7379227206396064E-3</v>
      </c>
      <c r="BT241">
        <f>BT$2*EXP(- BT$1 * ($B241*_c+'Input spectra'!$Q240))</f>
        <v>2.6353282007523754E-3</v>
      </c>
      <c r="BU241">
        <f>BU$2*EXP(- BU$1 * ($B241*_c+'Input spectra'!$Q240))</f>
        <v>2.5383837491156371E-3</v>
      </c>
      <c r="BV241">
        <f>BV$2*EXP(- BV$1 * ($B241*_c+'Input spectra'!$Q240))</f>
        <v>2.4466578077148153E-3</v>
      </c>
      <c r="BW241">
        <f>BW$2*EXP(- BW$1 * ($B241*_c+'Input spectra'!$Q240))</f>
        <v>2.3597624153770059E-3</v>
      </c>
      <c r="BX241">
        <f>BX$2*EXP(- BX$1 * ($B241*_c+'Input spectra'!$Q240))</f>
        <v>2.2773476135502699E-3</v>
      </c>
      <c r="BY241">
        <f>BY$2*EXP(- BY$1 * ($B241*_c+'Input spectra'!$Q240))</f>
        <v>2.199096730908024E-3</v>
      </c>
      <c r="BZ241">
        <f>BZ$2*EXP(- BZ$1 * ($B241*_c+'Input spectra'!$Q240))</f>
        <v>2.1247223832858305E-3</v>
      </c>
      <c r="CA241">
        <f>CA$2*EXP(- CA$1 * ($B241*_c+'Input spectra'!$Q240))</f>
        <v>2.0539630604624179E-3</v>
      </c>
      <c r="CB241">
        <f>CB$2*EXP(- CB$1 * ($B241*_c+'Input spectra'!$Q240))</f>
        <v>1.986580197874753E-3</v>
      </c>
      <c r="CC241">
        <f>CC$2*EXP(- CC$1 * ($B241*_c+'Input spectra'!$Q240))</f>
        <v>1.9223556517474671E-3</v>
      </c>
      <c r="CD241">
        <f>CD$2*EXP(- CD$1 * ($B241*_c+'Input spectra'!$Q240))</f>
        <v>1.8610895119115956E-3</v>
      </c>
      <c r="CE241">
        <f>CE$2*EXP(- CE$1 * ($B241*_c+'Input spectra'!$Q240))</f>
        <v>1.8025981989322371E-3</v>
      </c>
      <c r="CF241">
        <f>CF$2*EXP(- CF$1 * ($B241*_c+'Input spectra'!$Q240))</f>
        <v>1.7467128018937453E-3</v>
      </c>
      <c r="CG241">
        <f>CG$2*EXP(- CG$1 * ($B241*_c+'Input spectra'!$Q240))</f>
        <v>1.6932776209186015E-3</v>
      </c>
      <c r="CH241">
        <f>CH$2*EXP(- CH$1 * ($B241*_c+'Input spectra'!$Q240))</f>
        <v>1.6421488846787603E-3</v>
      </c>
      <c r="CI241">
        <f>CI$2*EXP(- CI$1 * ($B241*_c+'Input spectra'!$Q240))</f>
        <v>1.5931936181388686E-3</v>
      </c>
      <c r="CJ241">
        <f>CJ$2*EXP(- CJ$1 * ($B241*_c+'Input spectra'!$Q240))</f>
        <v>1.5462886398087457E-3</v>
      </c>
      <c r="CK241">
        <f>CK$2*EXP(- CK$1 * ($B241*_c+'Input spectra'!$Q240))</f>
        <v>1.501319671076204E-3</v>
      </c>
      <c r="CL241">
        <f>CL$2*EXP(- CL$1 * ($B241*_c+'Input spectra'!$Q240))</f>
        <v>1.4581805428931307E-3</v>
      </c>
      <c r="CM241">
        <f>CM$2*EXP(- CM$1 * ($B241*_c+'Input spectra'!$Q240))</f>
        <v>1.416772487316038E-3</v>
      </c>
      <c r="CN241">
        <f>CN$2*EXP(- CN$1 * ($B241*_c+'Input spectra'!$Q240))</f>
        <v>1.37700350324937E-3</v>
      </c>
      <c r="CO241">
        <f>CO$2*EXP(- CO$1 * ($B241*_c+'Input spectra'!$Q240))</f>
        <v>1.33878778727829E-3</v>
      </c>
      <c r="CP241">
        <f>CP$2*EXP(- CP$1 * ($B241*_c+'Input spectra'!$Q240))</f>
        <v>1.3020452217649258E-3</v>
      </c>
      <c r="CQ241">
        <f>CQ$2*EXP(- CQ$1 * ($B241*_c+'Input spectra'!$Q240))</f>
        <v>8.3869686904128359E-4</v>
      </c>
      <c r="CR241">
        <f>CR$2*EXP(- CR$1 * ($B241*_c+'Input spectra'!$Q240))</f>
        <v>5.4500155800932054E-4</v>
      </c>
      <c r="CS241">
        <f>CS$2*EXP(- CS$1 * ($B241*_c+'Input spectra'!$Q240))</f>
        <v>3.7761114048922358E-4</v>
      </c>
      <c r="CT241">
        <f>CT$2*EXP(- CT$1 * ($B241*_c+'Input spectra'!$Q240))</f>
        <v>2.6281145715162211E-4</v>
      </c>
      <c r="CU241">
        <f>CU$2*EXP(- CU$1 * ($B241*_c+'Input spectra'!$Q240))</f>
        <v>1.7953338380022723E-4</v>
      </c>
      <c r="CV241">
        <f>CV$2*EXP(- CV$1 * ($B241*_c+'Input spectra'!$Q240))</f>
        <v>1.1807153024878257E-4</v>
      </c>
      <c r="CW241">
        <f>CW$2*EXP(- CW$1 * ($B241*_c+'Input spectra'!$Q240))</f>
        <v>7.2951301216496787E-5</v>
      </c>
      <c r="CX241">
        <f>CX$2*EXP(- CX$1 * ($B241*_c+'Input spectra'!$Q240))</f>
        <v>4.0699288524050081E-5</v>
      </c>
      <c r="CY241">
        <f>CY$2*EXP(- CY$1 * ($B241*_c+'Input spectra'!$Q240))</f>
        <v>1.8933566879093485E-5</v>
      </c>
      <c r="CZ241">
        <f>CZ$2*EXP(- CZ$1 * ($B241*_c+'Input spectra'!$Q240))</f>
        <v>5.9275789891180295E-6</v>
      </c>
      <c r="DA241">
        <f>DA$2*EXP(- DA$1 * ($B241*_c+'Input spectra'!$Q240))</f>
        <v>3.7670329791693124E-7</v>
      </c>
      <c r="DB241">
        <f>DB$2*EXP(- DB$1 * ($B241*_c+'Input spectra'!$Q240))</f>
        <v>0</v>
      </c>
      <c r="DC241">
        <f>DC$2*EXP(- DC$1 * ($B241*_c+'Input spectra'!$Q240))</f>
        <v>0</v>
      </c>
      <c r="DD241">
        <f>DD$2*EXP(- DD$1 * ($B241*_c+'Input spectra'!$Q240))</f>
        <v>0</v>
      </c>
      <c r="DE241">
        <f>DE$2*EXP(- DE$1 * ($B241*_c+'Input spectra'!$Q240))</f>
        <v>0</v>
      </c>
      <c r="DF241">
        <f>DF$2*EXP(- DF$1 * ($B241*_c+'Input spectra'!$Q240))</f>
        <v>0</v>
      </c>
      <c r="DG241">
        <f>DG$2*EXP(- DG$1 * ($B241*_c+'Input spectra'!$Q240))</f>
        <v>0</v>
      </c>
      <c r="DH241">
        <f>DH$2*EXP(- DH$1 * ($B241*_c+'Input spectra'!$Q240))</f>
        <v>0</v>
      </c>
      <c r="DI241">
        <f>DI$2*EXP(- DI$1 * ($B241*_c+'Input spectra'!$Q240))</f>
        <v>0</v>
      </c>
      <c r="DJ241">
        <f>DJ$2*EXP(- DJ$1 * ($B241*_c+'Input spectra'!$Q240))</f>
        <v>0</v>
      </c>
      <c r="DK241">
        <f>DK$2*EXP(- DK$1 * ($B241*_c+'Input spectra'!$Q240))</f>
        <v>0</v>
      </c>
      <c r="DL241">
        <f>DL$2*EXP(- DL$1 * ($B241*_c+'Input spectra'!$Q240))</f>
        <v>0</v>
      </c>
      <c r="DM241">
        <f>DM$2*EXP(- DM$1 * ($B241*_c+'Input spectra'!$Q240))</f>
        <v>0</v>
      </c>
      <c r="DN241">
        <f>DN$2*EXP(- DN$1 * ($B241*_c+'Input spectra'!$Q240))</f>
        <v>0</v>
      </c>
      <c r="DO241">
        <f>DO$2*EXP(- DO$1 * ($B241*_c+'Input spectra'!$Q240))</f>
        <v>0</v>
      </c>
      <c r="DP241">
        <f>DP$2*EXP(- DP$1 * ($B241*_c+'Input spectra'!$Q240))</f>
        <v>0</v>
      </c>
      <c r="DQ241">
        <f>DQ$2*EXP(- DQ$1 * ($B241*_c+'Input spectra'!$Q240))</f>
        <v>0</v>
      </c>
      <c r="DR241">
        <f>DR$2*EXP(- DR$1 * ($B241*_c+'Input spectra'!$Q240))</f>
        <v>0</v>
      </c>
      <c r="DS241">
        <f>DS$2*EXP(- DS$1 * ($B241*_c+'Input spectra'!$Q240))</f>
        <v>0</v>
      </c>
      <c r="DT241">
        <f>DT$2*EXP(- DT$1 * ($B241*_c+'Input spectra'!$Q240))</f>
        <v>0</v>
      </c>
      <c r="DU241">
        <f>DU$2*EXP(- DU$1 * ($B241*_c+'Input spectra'!$Q240))</f>
        <v>0</v>
      </c>
      <c r="DV241">
        <f>DV$2*EXP(- DV$1 * ($B241*_c+'Input spectra'!$Q240))</f>
        <v>0</v>
      </c>
      <c r="DW241">
        <f>DW$2*EXP(- DW$1 * ($B241*_c+'Input spectra'!$Q240))</f>
        <v>0</v>
      </c>
      <c r="DX241">
        <f>DX$2*EXP(- DX$1 * ($B241*_c+'Input spectra'!$Q240))</f>
        <v>0</v>
      </c>
      <c r="DY241">
        <f>DY$2*EXP(- DY$1 * ($B241*_c+'Input spectra'!$Q240))</f>
        <v>0</v>
      </c>
      <c r="DZ241">
        <f>DZ$2*EXP(- DZ$1 * ($B241*_c+'Input spectra'!$Q240))</f>
        <v>0</v>
      </c>
      <c r="EA241">
        <f>EA$2*EXP(- EA$1 * ($B241*_c+'Input spectra'!$Q240))</f>
        <v>0</v>
      </c>
      <c r="EB241">
        <f>EB$2*EXP(- EB$1 * ($B241*_c+'Input spectra'!$Q240))</f>
        <v>0</v>
      </c>
      <c r="EC241">
        <f>EC$2*EXP(- EC$1 * ($B241*_c+'Input spectra'!$Q240))</f>
        <v>0</v>
      </c>
      <c r="ED241">
        <f>ED$2*EXP(- ED$1 * ($B241*_c+'Input spectra'!$Q240))</f>
        <v>0</v>
      </c>
      <c r="EE241">
        <f>EE$2*EXP(- EE$1 * ($B241*_c+'Input spectra'!$Q240))</f>
        <v>0</v>
      </c>
      <c r="EF241">
        <f>EF$2*EXP(- EF$1 * ($B241*_c+'Input spectra'!$Q240))</f>
        <v>0</v>
      </c>
      <c r="EG241">
        <f>EG$2*EXP(- EG$1 * ($B241*_c+'Input spectra'!$Q240))</f>
        <v>0</v>
      </c>
      <c r="EH241">
        <f>EH$2*EXP(- EH$1 * ($B241*_c+'Input spectra'!$Q240))</f>
        <v>0</v>
      </c>
      <c r="EI241">
        <f>EI$2*EXP(- EI$1 * ($B241*_c+'Input spectra'!$Q240))</f>
        <v>0</v>
      </c>
      <c r="EJ241">
        <f>EJ$2*EXP(- EJ$1 * ($B241*_c+'Input spectra'!$Q240))</f>
        <v>0</v>
      </c>
      <c r="EK241">
        <f>EK$2*EXP(- EK$1 * ($B241*_c+'Input spectra'!$Q240))</f>
        <v>0</v>
      </c>
      <c r="EL241">
        <f>EL$2*EXP(- EL$1 * ($B241*_c+'Input spectra'!$Q240))</f>
        <v>0</v>
      </c>
      <c r="EM241">
        <f>EM$2*EXP(- EM$1 * ($B241*_c+'Input spectra'!$Q240))</f>
        <v>0</v>
      </c>
      <c r="EN241">
        <f>EN$2*EXP(- EN$1 * ($B241*_c+'Input spectra'!$Q240))</f>
        <v>0</v>
      </c>
      <c r="EO241">
        <f>EO$2*EXP(- EO$1 * ($B241*_c+'Input spectra'!$Q240))</f>
        <v>0</v>
      </c>
      <c r="EP241">
        <f>EP$2*EXP(- EP$1 * ($B241*_c+'Input spectra'!$Q240))</f>
        <v>0</v>
      </c>
      <c r="EQ241">
        <f>EQ$2*EXP(- EQ$1 * ($B241*_c+'Input spectra'!$Q240))</f>
        <v>0</v>
      </c>
      <c r="ER241">
        <f>ER$2*EXP(- ER$1 * ($B241*_c+'Input spectra'!$Q240))</f>
        <v>0</v>
      </c>
      <c r="ES241">
        <f>ES$2*EXP(- ES$1 * ($B241*_c+'Input spectra'!$Q240))</f>
        <v>0</v>
      </c>
      <c r="ET241">
        <f>ET$2*EXP(- ET$1 * ($B241*_c+'Input spectra'!$Q240))</f>
        <v>0</v>
      </c>
      <c r="EU241">
        <f>EU$2*EXP(- EU$1 * ($B241*_c+'Input spectra'!$Q240))</f>
        <v>0</v>
      </c>
      <c r="EV241">
        <f>EV$2*EXP(- EV$1 * ($B241*_c+'Input spectra'!$Q240))</f>
        <v>0</v>
      </c>
      <c r="EW241">
        <f>EW$2*EXP(- EW$1 * ($B241*_c+'Input spectra'!$Q240))</f>
        <v>0</v>
      </c>
      <c r="EY241">
        <f t="shared" si="3"/>
        <v>0.89280531598109514</v>
      </c>
      <c r="FB241">
        <f>(1-EXP(-(B241*_c+'Input spectra'!$Q240)*_t))/2</f>
        <v>9.8258842337696217E-3</v>
      </c>
      <c r="FC241">
        <f>LN(1-FB241)/(-(B241*_c+'Input spectra'!$Q240))</f>
        <v>0.24875955585110204</v>
      </c>
    </row>
    <row r="242" spans="1:159" x14ac:dyDescent="0.25">
      <c r="A242">
        <v>1475</v>
      </c>
      <c r="B242">
        <f>'Input spectra'!B241</f>
        <v>0</v>
      </c>
      <c r="C242">
        <f>C$2*EXP(- C$1 * ($B242*_c+'Input spectra'!$Q241))</f>
        <v>2.0653927966864227E-2</v>
      </c>
      <c r="D242">
        <f>D$2*EXP(- D$1 * ($B242*_c+'Input spectra'!$Q241))</f>
        <v>2.0422394700068337E-2</v>
      </c>
      <c r="E242">
        <f>E$2*EXP(- E$1 * ($B242*_c+'Input spectra'!$Q241))</f>
        <v>2.0192370207937179E-2</v>
      </c>
      <c r="F242">
        <f>F$2*EXP(- F$1 * ($B242*_c+'Input spectra'!$Q241))</f>
        <v>1.9963846176067033E-2</v>
      </c>
      <c r="G242">
        <f>G$2*EXP(- G$1 * ($B242*_c+'Input spectra'!$Q241))</f>
        <v>1.9736814332227307E-2</v>
      </c>
      <c r="H242">
        <f>H$2*EXP(- H$1 * ($B242*_c+'Input spectra'!$Q241))</f>
        <v>1.951126644615701E-2</v>
      </c>
      <c r="I242">
        <f>I$2*EXP(- I$1 * ($B242*_c+'Input spectra'!$Q241))</f>
        <v>1.9287194329362146E-2</v>
      </c>
      <c r="J242">
        <f>J$2*EXP(- J$1 * ($B242*_c+'Input spectra'!$Q241))</f>
        <v>1.9064589834914013E-2</v>
      </c>
      <c r="K242">
        <f>K$2*EXP(- K$1 * ($B242*_c+'Input spectra'!$Q241))</f>
        <v>1.884344485724852E-2</v>
      </c>
      <c r="L242">
        <f>L$2*EXP(- L$1 * ($B242*_c+'Input spectra'!$Q241))</f>
        <v>1.8623751331966375E-2</v>
      </c>
      <c r="M242">
        <f>M$2*EXP(- M$1 * ($B242*_c+'Input spectra'!$Q241))</f>
        <v>1.8405501235634256E-2</v>
      </c>
      <c r="N242">
        <f>N$2*EXP(- N$1 * ($B242*_c+'Input spectra'!$Q241))</f>
        <v>1.8188686585586859E-2</v>
      </c>
      <c r="O242">
        <f>O$2*EXP(- O$1 * ($B242*_c+'Input spectra'!$Q241))</f>
        <v>1.7973299439729931E-2</v>
      </c>
      <c r="P242">
        <f>P$2*EXP(- P$1 * ($B242*_c+'Input spectra'!$Q241))</f>
        <v>1.7759331896344179E-2</v>
      </c>
      <c r="Q242">
        <f>Q$2*EXP(- Q$1 * ($B242*_c+'Input spectra'!$Q241))</f>
        <v>1.7546776093890108E-2</v>
      </c>
      <c r="R242">
        <f>R$2*EXP(- R$1 * ($B242*_c+'Input spectra'!$Q241))</f>
        <v>1.733562421081377E-2</v>
      </c>
      <c r="S242">
        <f>S$2*EXP(- S$1 * ($B242*_c+'Input spectra'!$Q241))</f>
        <v>1.7125868465353449E-2</v>
      </c>
      <c r="T242">
        <f>T$2*EXP(- T$1 * ($B242*_c+'Input spectra'!$Q241))</f>
        <v>1.6917501115347178E-2</v>
      </c>
      <c r="U242">
        <f>U$2*EXP(- U$1 * ($B242*_c+'Input spectra'!$Q241))</f>
        <v>1.6710514458041253E-2</v>
      </c>
      <c r="V242">
        <f>V$2*EXP(- V$1 * ($B242*_c+'Input spectra'!$Q241))</f>
        <v>1.6504900829899565E-2</v>
      </c>
      <c r="W242">
        <f>W$2*EXP(- W$1 * ($B242*_c+'Input spectra'!$Q241))</f>
        <v>1.6300652606413848E-2</v>
      </c>
      <c r="X242">
        <f>X$2*EXP(- X$1 * ($B242*_c+'Input spectra'!$Q241))</f>
        <v>1.609776220191483E-2</v>
      </c>
      <c r="Y242">
        <f>Y$2*EXP(- Y$1 * ($B242*_c+'Input spectra'!$Q241))</f>
        <v>1.5896222069384264E-2</v>
      </c>
      <c r="Z242">
        <f>Z$2*EXP(- Z$1 * ($B242*_c+'Input spectra'!$Q241))</f>
        <v>1.5696024700267795E-2</v>
      </c>
      <c r="AA242">
        <f>AA$2*EXP(- AA$1 * ($B242*_c+'Input spectra'!$Q241))</f>
        <v>1.549716262428877E-2</v>
      </c>
      <c r="AB242">
        <f>AB$2*EXP(- AB$1 * ($B242*_c+'Input spectra'!$Q241))</f>
        <v>1.5299628409262881E-2</v>
      </c>
      <c r="AC242">
        <f>AC$2*EXP(- AC$1 * ($B242*_c+'Input spectra'!$Q241))</f>
        <v>1.5103414660913668E-2</v>
      </c>
      <c r="AD242">
        <f>AD$2*EXP(- AD$1 * ($B242*_c+'Input spectra'!$Q241))</f>
        <v>1.4908514022688909E-2</v>
      </c>
      <c r="AE242">
        <f>AE$2*EXP(- AE$1 * ($B242*_c+'Input spectra'!$Q241))</f>
        <v>1.4714919175577859E-2</v>
      </c>
      <c r="AF242">
        <f>AF$2*EXP(- AF$1 * ($B242*_c+'Input spectra'!$Q241))</f>
        <v>1.4522622837929339E-2</v>
      </c>
      <c r="AG242">
        <f>AG$2*EXP(- AG$1 * ($B242*_c+'Input spectra'!$Q241))</f>
        <v>1.4331617765270687E-2</v>
      </c>
      <c r="AH242">
        <f>AH$2*EXP(- AH$1 * ($B242*_c+'Input spectra'!$Q241))</f>
        <v>1.4141896750127557E-2</v>
      </c>
      <c r="AI242">
        <f>AI$2*EXP(- AI$1 * ($B242*_c+'Input spectra'!$Q241))</f>
        <v>1.3953452621844546E-2</v>
      </c>
      <c r="AJ242">
        <f>AJ$2*EXP(- AJ$1 * ($B242*_c+'Input spectra'!$Q241))</f>
        <v>1.376627824640668E-2</v>
      </c>
      <c r="AK242">
        <f>AK$2*EXP(- AK$1 * ($B242*_c+'Input spectra'!$Q241))</f>
        <v>1.358036652626173E-2</v>
      </c>
      <c r="AL242">
        <f>AL$2*EXP(- AL$1 * ($B242*_c+'Input spectra'!$Q241))</f>
        <v>1.3395710400143358E-2</v>
      </c>
      <c r="AM242">
        <f>AM$2*EXP(- AM$1 * ($B242*_c+'Input spectra'!$Q241))</f>
        <v>1.3212302842895086E-2</v>
      </c>
      <c r="AN242">
        <f>AN$2*EXP(- AN$1 * ($B242*_c+'Input spectra'!$Q241))</f>
        <v>1.3030136865295106E-2</v>
      </c>
      <c r="AO242">
        <f>AO$2*EXP(- AO$1 * ($B242*_c+'Input spectra'!$Q241))</f>
        <v>1.2849205513881905E-2</v>
      </c>
      <c r="AP242">
        <f>AP$2*EXP(- AP$1 * ($B242*_c+'Input spectra'!$Q241))</f>
        <v>1.2669501870780682E-2</v>
      </c>
      <c r="AQ242">
        <f>AQ$2*EXP(- AQ$1 * ($B242*_c+'Input spectra'!$Q241))</f>
        <v>1.2491019053530629E-2</v>
      </c>
      <c r="AR242">
        <f>AR$2*EXP(- AR$1 * ($B242*_c+'Input spectra'!$Q241))</f>
        <v>1.2313750214912983E-2</v>
      </c>
      <c r="AS242">
        <f>AS$2*EXP(- AS$1 * ($B242*_c+'Input spectra'!$Q241))</f>
        <v>1.2137688542779877E-2</v>
      </c>
      <c r="AT242">
        <f>AT$2*EXP(- AT$1 * ($B242*_c+'Input spectra'!$Q241))</f>
        <v>1.1962827259884049E-2</v>
      </c>
      <c r="AU242">
        <f>AU$2*EXP(- AU$1 * ($B242*_c+'Input spectra'!$Q241))</f>
        <v>1.1789159623709274E-2</v>
      </c>
      <c r="AV242">
        <f>AV$2*EXP(- AV$1 * ($B242*_c+'Input spectra'!$Q241))</f>
        <v>1.1616678926301648E-2</v>
      </c>
      <c r="AW242">
        <f>AW$2*EXP(- AW$1 * ($B242*_c+'Input spectra'!$Q241))</f>
        <v>1.0331704582785652E-2</v>
      </c>
      <c r="AX242">
        <f>AX$2*EXP(- AX$1 * ($B242*_c+'Input spectra'!$Q241))</f>
        <v>8.8326731572335795E-3</v>
      </c>
      <c r="AY242">
        <f>AY$2*EXP(- AY$1 * ($B242*_c+'Input spectra'!$Q241))</f>
        <v>7.9551320988410223E-3</v>
      </c>
      <c r="AZ242">
        <f>AZ$2*EXP(- AZ$1 * ($B242*_c+'Input spectra'!$Q241))</f>
        <v>7.2907871357367005E-3</v>
      </c>
      <c r="BA242">
        <f>BA$2*EXP(- BA$1 * ($B242*_c+'Input spectra'!$Q241))</f>
        <v>6.7481149958114762E-3</v>
      </c>
      <c r="BB242">
        <f>BB$2*EXP(- BB$1 * ($B242*_c+'Input spectra'!$Q241))</f>
        <v>6.2874712231800502E-3</v>
      </c>
      <c r="BC242">
        <f>BC$2*EXP(- BC$1 * ($B242*_c+'Input spectra'!$Q241))</f>
        <v>5.8871472891701389E-3</v>
      </c>
      <c r="BD242">
        <f>BD$2*EXP(- BD$1 * ($B242*_c+'Input spectra'!$Q241))</f>
        <v>5.5336183911720224E-3</v>
      </c>
      <c r="BE242">
        <f>BE$2*EXP(- BE$1 * ($B242*_c+'Input spectra'!$Q241))</f>
        <v>5.2177322522502442E-3</v>
      </c>
      <c r="BF242">
        <f>BF$2*EXP(- BF$1 * ($B242*_c+'Input spectra'!$Q241))</f>
        <v>4.9329285568320193E-3</v>
      </c>
      <c r="BG242">
        <f>BG$2*EXP(- BG$1 * ($B242*_c+'Input spectra'!$Q241))</f>
        <v>4.6743015546973302E-3</v>
      </c>
      <c r="BH242">
        <f>BH$2*EXP(- BH$1 * ($B242*_c+'Input spectra'!$Q241))</f>
        <v>4.438062044522937E-3</v>
      </c>
      <c r="BI242">
        <f>BI$2*EXP(- BI$1 * ($B242*_c+'Input spectra'!$Q241))</f>
        <v>4.2212076214344051E-3</v>
      </c>
      <c r="BJ242">
        <f>BJ$2*EXP(- BJ$1 * ($B242*_c+'Input spectra'!$Q241))</f>
        <v>4.0213098381839717E-3</v>
      </c>
      <c r="BK242">
        <f>BK$2*EXP(- BK$1 * ($B242*_c+'Input spectra'!$Q241))</f>
        <v>3.8363709554542474E-3</v>
      </c>
      <c r="BL242">
        <f>BL$2*EXP(- BL$1 * ($B242*_c+'Input spectra'!$Q241))</f>
        <v>3.6647241369104563E-3</v>
      </c>
      <c r="BM242">
        <f>BM$2*EXP(- BM$1 * ($B242*_c+'Input spectra'!$Q241))</f>
        <v>3.5049618647206063E-3</v>
      </c>
      <c r="BN242">
        <f>BN$2*EXP(- BN$1 * ($B242*_c+'Input spectra'!$Q241))</f>
        <v>3.3558833114876582E-3</v>
      </c>
      <c r="BO242">
        <f>BO$2*EXP(- BO$1 * ($B242*_c+'Input spectra'!$Q241))</f>
        <v>3.2164548168225377E-3</v>
      </c>
      <c r="BP242">
        <f>BP$2*EXP(- BP$1 * ($B242*_c+'Input spectra'!$Q241))</f>
        <v>3.0857796514949798E-3</v>
      </c>
      <c r="BQ242">
        <f>BQ$2*EXP(- BQ$1 * ($B242*_c+'Input spectra'!$Q241))</f>
        <v>2.9630745087425654E-3</v>
      </c>
      <c r="BR242">
        <f>BR$2*EXP(- BR$1 * ($B242*_c+'Input spectra'!$Q241))</f>
        <v>2.8476509625759579E-3</v>
      </c>
      <c r="BS242">
        <f>BS$2*EXP(- BS$1 * ($B242*_c+'Input spectra'!$Q241))</f>
        <v>2.7389006564778667E-3</v>
      </c>
      <c r="BT242">
        <f>BT$2*EXP(- BT$1 * ($B242*_c+'Input spectra'!$Q241))</f>
        <v>2.6362833367298737E-3</v>
      </c>
      <c r="BU242">
        <f>BU$2*EXP(- BU$1 * ($B242*_c+'Input spectra'!$Q241))</f>
        <v>2.539317084783976E-3</v>
      </c>
      <c r="BV242">
        <f>BV$2*EXP(- BV$1 * ($B242*_c+'Input spectra'!$Q241))</f>
        <v>2.4475702707216539E-3</v>
      </c>
      <c r="BW242">
        <f>BW$2*EXP(- BW$1 * ($B242*_c+'Input spectra'!$Q241))</f>
        <v>2.3606548688860428E-3</v>
      </c>
      <c r="BX242">
        <f>BX$2*EXP(- BX$1 * ($B242*_c+'Input spectra'!$Q241))</f>
        <v>2.278220862661239E-3</v>
      </c>
      <c r="BY242">
        <f>BY$2*EXP(- BY$1 * ($B242*_c+'Input spectra'!$Q241))</f>
        <v>2.1999515282419674E-3</v>
      </c>
      <c r="BZ242">
        <f>BZ$2*EXP(- BZ$1 * ($B242*_c+'Input spectra'!$Q241))</f>
        <v>2.1255594338688458E-3</v>
      </c>
      <c r="CA242">
        <f>CA$2*EXP(- CA$1 * ($B242*_c+'Input spectra'!$Q241))</f>
        <v>2.0547830260160666E-3</v>
      </c>
      <c r="CB242">
        <f>CB$2*EXP(- CB$1 * ($B242*_c+'Input spectra'!$Q241))</f>
        <v>1.9873837006016888E-3</v>
      </c>
      <c r="CC242">
        <f>CC$2*EXP(- CC$1 * ($B242*_c+'Input spectra'!$Q241))</f>
        <v>1.9231432776852717E-3</v>
      </c>
      <c r="CD242">
        <f>CD$2*EXP(- CD$1 * ($B242*_c+'Input spectra'!$Q241))</f>
        <v>1.8618618139153689E-3</v>
      </c>
      <c r="CE242">
        <f>CE$2*EXP(- CE$1 * ($B242*_c+'Input spectra'!$Q241))</f>
        <v>1.803355699336485E-3</v>
      </c>
      <c r="CF242">
        <f>CF$2*EXP(- CF$1 * ($B242*_c+'Input spectra'!$Q241))</f>
        <v>1.7474559948959698E-3</v>
      </c>
      <c r="CG242">
        <f>CG$2*EXP(- CG$1 * ($B242*_c+'Input spectra'!$Q241))</f>
        <v>1.6940069747203971E-3</v>
      </c>
      <c r="CH242">
        <f>CH$2*EXP(- CH$1 * ($B242*_c+'Input spectra'!$Q241))</f>
        <v>1.6428648434147662E-3</v>
      </c>
      <c r="CI242">
        <f>CI$2*EXP(- CI$1 * ($B242*_c+'Input spectra'!$Q241))</f>
        <v>1.5938966036194424E-3</v>
      </c>
      <c r="CJ242">
        <f>CJ$2*EXP(- CJ$1 * ($B242*_c+'Input spectra'!$Q241))</f>
        <v>1.5469790530984961E-3</v>
      </c>
      <c r="CK242">
        <f>CK$2*EXP(- CK$1 * ($B242*_c+'Input spectra'!$Q241))</f>
        <v>1.5019978939274079E-3</v>
      </c>
      <c r="CL242">
        <f>CL$2*EXP(- CL$1 * ($B242*_c+'Input spectra'!$Q241))</f>
        <v>1.4588469390504526E-3</v>
      </c>
      <c r="CM242">
        <f>CM$2*EXP(- CM$1 * ($B242*_c+'Input spectra'!$Q241))</f>
        <v>1.4174274037067674E-3</v>
      </c>
      <c r="CN242">
        <f>CN$2*EXP(- CN$1 * ($B242*_c+'Input spectra'!$Q241))</f>
        <v>1.3776472710715427E-3</v>
      </c>
      <c r="CO242">
        <f>CO$2*EXP(- CO$1 * ($B242*_c+'Input spectra'!$Q241))</f>
        <v>1.3394207229974688E-3</v>
      </c>
      <c r="CP242">
        <f>CP$2*EXP(- CP$1 * ($B242*_c+'Input spectra'!$Q241))</f>
        <v>1.3026676280290727E-3</v>
      </c>
      <c r="CQ242">
        <f>CQ$2*EXP(- CQ$1 * ($B242*_c+'Input spectra'!$Q241))</f>
        <v>8.3910219132790967E-4</v>
      </c>
      <c r="CR242">
        <f>CR$2*EXP(- CR$1 * ($B242*_c+'Input spectra'!$Q241))</f>
        <v>5.4526780791820304E-4</v>
      </c>
      <c r="CS242">
        <f>CS$2*EXP(- CS$1 * ($B242*_c+'Input spectra'!$Q241))</f>
        <v>3.7779759915324002E-4</v>
      </c>
      <c r="CT242">
        <f>CT$2*EXP(- CT$1 * ($B242*_c+'Input spectra'!$Q241))</f>
        <v>2.629426103711101E-4</v>
      </c>
      <c r="CU242">
        <f>CU$2*EXP(- CU$1 * ($B242*_c+'Input spectra'!$Q241))</f>
        <v>1.7962392133112422E-4</v>
      </c>
      <c r="CV242">
        <f>CV$2*EXP(- CV$1 * ($B242*_c+'Input spectra'!$Q241))</f>
        <v>1.1813169335677735E-4</v>
      </c>
      <c r="CW242">
        <f>CW$2*EXP(- CW$1 * ($B242*_c+'Input spectra'!$Q241))</f>
        <v>7.2988856720643307E-5</v>
      </c>
      <c r="CX242">
        <f>CX$2*EXP(- CX$1 * ($B242*_c+'Input spectra'!$Q241))</f>
        <v>4.0720454467442876E-5</v>
      </c>
      <c r="CY242">
        <f>CY$2*EXP(- CY$1 * ($B242*_c+'Input spectra'!$Q241))</f>
        <v>1.8943512896088391E-5</v>
      </c>
      <c r="CZ242">
        <f>CZ$2*EXP(- CZ$1 * ($B242*_c+'Input spectra'!$Q241))</f>
        <v>5.9307239599589946E-6</v>
      </c>
      <c r="DA242">
        <f>DA$2*EXP(- DA$1 * ($B242*_c+'Input spectra'!$Q241))</f>
        <v>3.7690514321357318E-7</v>
      </c>
      <c r="DB242">
        <f>DB$2*EXP(- DB$1 * ($B242*_c+'Input spectra'!$Q241))</f>
        <v>0</v>
      </c>
      <c r="DC242">
        <f>DC$2*EXP(- DC$1 * ($B242*_c+'Input spectra'!$Q241))</f>
        <v>0</v>
      </c>
      <c r="DD242">
        <f>DD$2*EXP(- DD$1 * ($B242*_c+'Input spectra'!$Q241))</f>
        <v>0</v>
      </c>
      <c r="DE242">
        <f>DE$2*EXP(- DE$1 * ($B242*_c+'Input spectra'!$Q241))</f>
        <v>0</v>
      </c>
      <c r="DF242">
        <f>DF$2*EXP(- DF$1 * ($B242*_c+'Input spectra'!$Q241))</f>
        <v>0</v>
      </c>
      <c r="DG242">
        <f>DG$2*EXP(- DG$1 * ($B242*_c+'Input spectra'!$Q241))</f>
        <v>0</v>
      </c>
      <c r="DH242">
        <f>DH$2*EXP(- DH$1 * ($B242*_c+'Input spectra'!$Q241))</f>
        <v>0</v>
      </c>
      <c r="DI242">
        <f>DI$2*EXP(- DI$1 * ($B242*_c+'Input spectra'!$Q241))</f>
        <v>0</v>
      </c>
      <c r="DJ242">
        <f>DJ$2*EXP(- DJ$1 * ($B242*_c+'Input spectra'!$Q241))</f>
        <v>0</v>
      </c>
      <c r="DK242">
        <f>DK$2*EXP(- DK$1 * ($B242*_c+'Input spectra'!$Q241))</f>
        <v>0</v>
      </c>
      <c r="DL242">
        <f>DL$2*EXP(- DL$1 * ($B242*_c+'Input spectra'!$Q241))</f>
        <v>0</v>
      </c>
      <c r="DM242">
        <f>DM$2*EXP(- DM$1 * ($B242*_c+'Input spectra'!$Q241))</f>
        <v>0</v>
      </c>
      <c r="DN242">
        <f>DN$2*EXP(- DN$1 * ($B242*_c+'Input spectra'!$Q241))</f>
        <v>0</v>
      </c>
      <c r="DO242">
        <f>DO$2*EXP(- DO$1 * ($B242*_c+'Input spectra'!$Q241))</f>
        <v>0</v>
      </c>
      <c r="DP242">
        <f>DP$2*EXP(- DP$1 * ($B242*_c+'Input spectra'!$Q241))</f>
        <v>0</v>
      </c>
      <c r="DQ242">
        <f>DQ$2*EXP(- DQ$1 * ($B242*_c+'Input spectra'!$Q241))</f>
        <v>0</v>
      </c>
      <c r="DR242">
        <f>DR$2*EXP(- DR$1 * ($B242*_c+'Input spectra'!$Q241))</f>
        <v>0</v>
      </c>
      <c r="DS242">
        <f>DS$2*EXP(- DS$1 * ($B242*_c+'Input spectra'!$Q241))</f>
        <v>0</v>
      </c>
      <c r="DT242">
        <f>DT$2*EXP(- DT$1 * ($B242*_c+'Input spectra'!$Q241))</f>
        <v>0</v>
      </c>
      <c r="DU242">
        <f>DU$2*EXP(- DU$1 * ($B242*_c+'Input spectra'!$Q241))</f>
        <v>0</v>
      </c>
      <c r="DV242">
        <f>DV$2*EXP(- DV$1 * ($B242*_c+'Input spectra'!$Q241))</f>
        <v>0</v>
      </c>
      <c r="DW242">
        <f>DW$2*EXP(- DW$1 * ($B242*_c+'Input spectra'!$Q241))</f>
        <v>0</v>
      </c>
      <c r="DX242">
        <f>DX$2*EXP(- DX$1 * ($B242*_c+'Input spectra'!$Q241))</f>
        <v>0</v>
      </c>
      <c r="DY242">
        <f>DY$2*EXP(- DY$1 * ($B242*_c+'Input spectra'!$Q241))</f>
        <v>0</v>
      </c>
      <c r="DZ242">
        <f>DZ$2*EXP(- DZ$1 * ($B242*_c+'Input spectra'!$Q241))</f>
        <v>0</v>
      </c>
      <c r="EA242">
        <f>EA$2*EXP(- EA$1 * ($B242*_c+'Input spectra'!$Q241))</f>
        <v>0</v>
      </c>
      <c r="EB242">
        <f>EB$2*EXP(- EB$1 * ($B242*_c+'Input spectra'!$Q241))</f>
        <v>0</v>
      </c>
      <c r="EC242">
        <f>EC$2*EXP(- EC$1 * ($B242*_c+'Input spectra'!$Q241))</f>
        <v>0</v>
      </c>
      <c r="ED242">
        <f>ED$2*EXP(- ED$1 * ($B242*_c+'Input spectra'!$Q241))</f>
        <v>0</v>
      </c>
      <c r="EE242">
        <f>EE$2*EXP(- EE$1 * ($B242*_c+'Input spectra'!$Q241))</f>
        <v>0</v>
      </c>
      <c r="EF242">
        <f>EF$2*EXP(- EF$1 * ($B242*_c+'Input spectra'!$Q241))</f>
        <v>0</v>
      </c>
      <c r="EG242">
        <f>EG$2*EXP(- EG$1 * ($B242*_c+'Input spectra'!$Q241))</f>
        <v>0</v>
      </c>
      <c r="EH242">
        <f>EH$2*EXP(- EH$1 * ($B242*_c+'Input spectra'!$Q241))</f>
        <v>0</v>
      </c>
      <c r="EI242">
        <f>EI$2*EXP(- EI$1 * ($B242*_c+'Input spectra'!$Q241))</f>
        <v>0</v>
      </c>
      <c r="EJ242">
        <f>EJ$2*EXP(- EJ$1 * ($B242*_c+'Input spectra'!$Q241))</f>
        <v>0</v>
      </c>
      <c r="EK242">
        <f>EK$2*EXP(- EK$1 * ($B242*_c+'Input spectra'!$Q241))</f>
        <v>0</v>
      </c>
      <c r="EL242">
        <f>EL$2*EXP(- EL$1 * ($B242*_c+'Input spectra'!$Q241))</f>
        <v>0</v>
      </c>
      <c r="EM242">
        <f>EM$2*EXP(- EM$1 * ($B242*_c+'Input spectra'!$Q241))</f>
        <v>0</v>
      </c>
      <c r="EN242">
        <f>EN$2*EXP(- EN$1 * ($B242*_c+'Input spectra'!$Q241))</f>
        <v>0</v>
      </c>
      <c r="EO242">
        <f>EO$2*EXP(- EO$1 * ($B242*_c+'Input spectra'!$Q241))</f>
        <v>0</v>
      </c>
      <c r="EP242">
        <f>EP$2*EXP(- EP$1 * ($B242*_c+'Input spectra'!$Q241))</f>
        <v>0</v>
      </c>
      <c r="EQ242">
        <f>EQ$2*EXP(- EQ$1 * ($B242*_c+'Input spectra'!$Q241))</f>
        <v>0</v>
      </c>
      <c r="ER242">
        <f>ER$2*EXP(- ER$1 * ($B242*_c+'Input spectra'!$Q241))</f>
        <v>0</v>
      </c>
      <c r="ES242">
        <f>ES$2*EXP(- ES$1 * ($B242*_c+'Input spectra'!$Q241))</f>
        <v>0</v>
      </c>
      <c r="ET242">
        <f>ET$2*EXP(- ET$1 * ($B242*_c+'Input spectra'!$Q241))</f>
        <v>0</v>
      </c>
      <c r="EU242">
        <f>EU$2*EXP(- EU$1 * ($B242*_c+'Input spectra'!$Q241))</f>
        <v>0</v>
      </c>
      <c r="EV242">
        <f>EV$2*EXP(- EV$1 * ($B242*_c+'Input spectra'!$Q241))</f>
        <v>0</v>
      </c>
      <c r="EW242">
        <f>EW$2*EXP(- EW$1 * ($B242*_c+'Input spectra'!$Q241))</f>
        <v>0</v>
      </c>
      <c r="EY242">
        <f t="shared" si="3"/>
        <v>0.89293523496128469</v>
      </c>
      <c r="FB242">
        <f>(1-EXP(-(B242*_c+'Input spectra'!$Q241)*_t))/2</f>
        <v>9.8130127446353077E-3</v>
      </c>
      <c r="FC242">
        <f>LN(1-FB242)/(-(B242*_c+'Input spectra'!$Q241))</f>
        <v>0.24876119693725085</v>
      </c>
    </row>
    <row r="243" spans="1:159" x14ac:dyDescent="0.25">
      <c r="A243">
        <v>1480</v>
      </c>
      <c r="B243">
        <f>'Input spectra'!B242</f>
        <v>0</v>
      </c>
      <c r="C243">
        <f>C$2*EXP(- C$1 * ($B243*_c+'Input spectra'!$Q242))</f>
        <v>2.0653927966864227E-2</v>
      </c>
      <c r="D243">
        <f>D$2*EXP(- D$1 * ($B243*_c+'Input spectra'!$Q242))</f>
        <v>2.0422501953332846E-2</v>
      </c>
      <c r="E243">
        <f>E$2*EXP(- E$1 * ($B243*_c+'Input spectra'!$Q242))</f>
        <v>2.0192582298961929E-2</v>
      </c>
      <c r="F243">
        <f>F$2*EXP(- F$1 * ($B243*_c+'Input spectra'!$Q242))</f>
        <v>1.9964160712968953E-2</v>
      </c>
      <c r="G243">
        <f>G$2*EXP(- G$1 * ($B243*_c+'Input spectra'!$Q242))</f>
        <v>1.9737228946571015E-2</v>
      </c>
      <c r="H243">
        <f>H$2*EXP(- H$1 * ($B243*_c+'Input spectra'!$Q242))</f>
        <v>1.9511778792782385E-2</v>
      </c>
      <c r="I243">
        <f>I$2*EXP(- I$1 * ($B243*_c+'Input spectra'!$Q242))</f>
        <v>1.9287802086212977E-2</v>
      </c>
      <c r="J243">
        <f>J$2*EXP(- J$1 * ($B243*_c+'Input spectra'!$Q242))</f>
        <v>1.9065290702867766E-2</v>
      </c>
      <c r="K243">
        <f>K$2*EXP(- K$1 * ($B243*_c+'Input spectra'!$Q242))</f>
        <v>1.8844236559947165E-2</v>
      </c>
      <c r="L243">
        <f>L$2*EXP(- L$1 * ($B243*_c+'Input spectra'!$Q242))</f>
        <v>1.8624631615648295E-2</v>
      </c>
      <c r="M243">
        <f>M$2*EXP(- M$1 * ($B243*_c+'Input spectra'!$Q242))</f>
        <v>1.8406467868967224E-2</v>
      </c>
      <c r="N243">
        <f>N$2*EXP(- N$1 * ($B243*_c+'Input spectra'!$Q242))</f>
        <v>1.8189737359502075E-2</v>
      </c>
      <c r="O243">
        <f>O$2*EXP(- O$1 * ($B243*_c+'Input spectra'!$Q242))</f>
        <v>1.797443216725712E-2</v>
      </c>
      <c r="P243">
        <f>P$2*EXP(- P$1 * ($B243*_c+'Input spectra'!$Q242))</f>
        <v>1.7760544412447732E-2</v>
      </c>
      <c r="Q243">
        <f>Q$2*EXP(- Q$1 * ($B243*_c+'Input spectra'!$Q242))</f>
        <v>1.7548066255306263E-2</v>
      </c>
      <c r="R243">
        <f>R$2*EXP(- R$1 * ($B243*_c+'Input spectra'!$Q242))</f>
        <v>1.7336989895888853E-2</v>
      </c>
      <c r="S243">
        <f>S$2*EXP(- S$1 * ($B243*_c+'Input spectra'!$Q242))</f>
        <v>1.7127307573883116E-2</v>
      </c>
      <c r="T243">
        <f>T$2*EXP(- T$1 * ($B243*_c+'Input spectra'!$Q242))</f>
        <v>1.6919011568416707E-2</v>
      </c>
      <c r="U243">
        <f>U$2*EXP(- U$1 * ($B243*_c+'Input spectra'!$Q242))</f>
        <v>1.6712094197866841E-2</v>
      </c>
      <c r="V243">
        <f>V$2*EXP(- V$1 * ($B243*_c+'Input spectra'!$Q242))</f>
        <v>1.6506547819670644E-2</v>
      </c>
      <c r="W243">
        <f>W$2*EXP(- W$1 * ($B243*_c+'Input spectra'!$Q242))</f>
        <v>1.6302364830136421E-2</v>
      </c>
      <c r="X243">
        <f>X$2*EXP(- X$1 * ($B243*_c+'Input spectra'!$Q242))</f>
        <v>1.6099537664255779E-2</v>
      </c>
      <c r="Y243">
        <f>Y$2*EXP(- Y$1 * ($B243*_c+'Input spectra'!$Q242))</f>
        <v>1.589805879551668E-2</v>
      </c>
      <c r="Z243">
        <f>Z$2*EXP(- Z$1 * ($B243*_c+'Input spectra'!$Q242))</f>
        <v>1.5697920735717293E-2</v>
      </c>
      <c r="AA243">
        <f>AA$2*EXP(- AA$1 * ($B243*_c+'Input spectra'!$Q242))</f>
        <v>1.549911603478079E-2</v>
      </c>
      <c r="AB243">
        <f>AB$2*EXP(- AB$1 * ($B243*_c+'Input spectra'!$Q242))</f>
        <v>1.530163728057095E-2</v>
      </c>
      <c r="AC243">
        <f>AC$2*EXP(- AC$1 * ($B243*_c+'Input spectra'!$Q242))</f>
        <v>1.5105477098708657E-2</v>
      </c>
      <c r="AD243">
        <f>AD$2*EXP(- AD$1 * ($B243*_c+'Input spectra'!$Q242))</f>
        <v>1.4910628152389253E-2</v>
      </c>
      <c r="AE243">
        <f>AE$2*EXP(- AE$1 * ($B243*_c+'Input spectra'!$Q242))</f>
        <v>1.4717083142200729E-2</v>
      </c>
      <c r="AF243">
        <f>AF$2*EXP(- AF$1 * ($B243*_c+'Input spectra'!$Q242))</f>
        <v>1.4524834805942782E-2</v>
      </c>
      <c r="AG243">
        <f>AG$2*EXP(- AG$1 * ($B243*_c+'Input spectra'!$Q242))</f>
        <v>1.4333875918446705E-2</v>
      </c>
      <c r="AH243">
        <f>AH$2*EXP(- AH$1 * ($B243*_c+'Input spectra'!$Q242))</f>
        <v>1.4144199291396143E-2</v>
      </c>
      <c r="AI243">
        <f>AI$2*EXP(- AI$1 * ($B243*_c+'Input spectra'!$Q242))</f>
        <v>1.3955797773148653E-2</v>
      </c>
      <c r="AJ243">
        <f>AJ$2*EXP(- AJ$1 * ($B243*_c+'Input spectra'!$Q242))</f>
        <v>1.376866424855812E-2</v>
      </c>
      <c r="AK243">
        <f>AK$2*EXP(- AK$1 * ($B243*_c+'Input spectra'!$Q242))</f>
        <v>1.358279163879801E-2</v>
      </c>
      <c r="AL243">
        <f>AL$2*EXP(- AL$1 * ($B243*_c+'Input spectra'!$Q242))</f>
        <v>1.3398172901185437E-2</v>
      </c>
      <c r="AM243">
        <f>AM$2*EXP(- AM$1 * ($B243*_c+'Input spectra'!$Q242))</f>
        <v>1.3214801029006042E-2</v>
      </c>
      <c r="AN243">
        <f>AN$2*EXP(- AN$1 * ($B243*_c+'Input spectra'!$Q242))</f>
        <v>1.3032669051339733E-2</v>
      </c>
      <c r="AO243">
        <f>AO$2*EXP(- AO$1 * ($B243*_c+'Input spectra'!$Q242))</f>
        <v>1.2851770032887193E-2</v>
      </c>
      <c r="AP243">
        <f>AP$2*EXP(- AP$1 * ($B243*_c+'Input spectra'!$Q242))</f>
        <v>1.267209707379722E-2</v>
      </c>
      <c r="AQ243">
        <f>AQ$2*EXP(- AQ$1 * ($B243*_c+'Input spectra'!$Q242))</f>
        <v>1.2493643309494894E-2</v>
      </c>
      <c r="AR243">
        <f>AR$2*EXP(- AR$1 * ($B243*_c+'Input spectra'!$Q242))</f>
        <v>1.2316401910510519E-2</v>
      </c>
      <c r="AS243">
        <f>AS$2*EXP(- AS$1 * ($B243*_c+'Input spectra'!$Q242))</f>
        <v>1.2140366082309367E-2</v>
      </c>
      <c r="AT243">
        <f>AT$2*EXP(- AT$1 * ($B243*_c+'Input spectra'!$Q242))</f>
        <v>1.1965529065122261E-2</v>
      </c>
      <c r="AU243">
        <f>AU$2*EXP(- AU$1 * ($B243*_c+'Input spectra'!$Q242))</f>
        <v>1.1791884133776886E-2</v>
      </c>
      <c r="AV243">
        <f>AV$2*EXP(- AV$1 * ($B243*_c+'Input spectra'!$Q242))</f>
        <v>1.1619424597529949E-2</v>
      </c>
      <c r="AW243">
        <f>AW$2*EXP(- AW$1 * ($B243*_c+'Input spectra'!$Q242))</f>
        <v>1.0334200815007704E-2</v>
      </c>
      <c r="AX243">
        <f>AX$2*EXP(- AX$1 * ($B243*_c+'Input spectra'!$Q242))</f>
        <v>8.8348536082361057E-3</v>
      </c>
      <c r="AY243">
        <f>AY$2*EXP(- AY$1 * ($B243*_c+'Input spectra'!$Q242))</f>
        <v>7.9571377069986345E-3</v>
      </c>
      <c r="AZ243">
        <f>AZ$2*EXP(- AZ$1 * ($B243*_c+'Input spectra'!$Q242))</f>
        <v>7.2926635515894976E-3</v>
      </c>
      <c r="BA243">
        <f>BA$2*EXP(- BA$1 * ($B243*_c+'Input spectra'!$Q242))</f>
        <v>6.7498871936984986E-3</v>
      </c>
      <c r="BB243">
        <f>BB$2*EXP(- BB$1 * ($B243*_c+'Input spectra'!$Q242))</f>
        <v>6.289155475142777E-3</v>
      </c>
      <c r="BC243">
        <f>BC$2*EXP(- BC$1 * ($B243*_c+'Input spectra'!$Q242))</f>
        <v>5.8887552307329873E-3</v>
      </c>
      <c r="BD243">
        <f>BD$2*EXP(- BD$1 * ($B243*_c+'Input spectra'!$Q242))</f>
        <v>5.5351588433913915E-3</v>
      </c>
      <c r="BE243">
        <f>BE$2*EXP(- BE$1 * ($B243*_c+'Input spectra'!$Q242))</f>
        <v>5.2192121777262868E-3</v>
      </c>
      <c r="BF243">
        <f>BF$2*EXP(- BF$1 * ($B243*_c+'Input spectra'!$Q242))</f>
        <v>4.9343536161842241E-3</v>
      </c>
      <c r="BG243">
        <f>BG$2*EXP(- BG$1 * ($B243*_c+'Input spectra'!$Q242))</f>
        <v>4.6756764553928772E-3</v>
      </c>
      <c r="BH243">
        <f>BH$2*EXP(- BH$1 * ($B243*_c+'Input spectra'!$Q242))</f>
        <v>4.4393907720841263E-3</v>
      </c>
      <c r="BI243">
        <f>BI$2*EXP(- BI$1 * ($B243*_c+'Input spectra'!$Q242))</f>
        <v>4.2224935995145855E-3</v>
      </c>
      <c r="BJ243">
        <f>BJ$2*EXP(- BJ$1 * ($B243*_c+'Input spectra'!$Q242))</f>
        <v>4.0225560433501898E-3</v>
      </c>
      <c r="BK243">
        <f>BK$2*EXP(- BK$1 * ($B243*_c+'Input spectra'!$Q242))</f>
        <v>3.8375800018994699E-3</v>
      </c>
      <c r="BL243">
        <f>BL$2*EXP(- BL$1 * ($B243*_c+'Input spectra'!$Q242))</f>
        <v>3.6658983405003166E-3</v>
      </c>
      <c r="BM243">
        <f>BM$2*EXP(- BM$1 * ($B243*_c+'Input spectra'!$Q242))</f>
        <v>3.5061032924192472E-3</v>
      </c>
      <c r="BN243">
        <f>BN$2*EXP(- BN$1 * ($B243*_c+'Input spectra'!$Q242))</f>
        <v>3.3569938201793415E-3</v>
      </c>
      <c r="BO243">
        <f>BO$2*EXP(- BO$1 * ($B243*_c+'Input spectra'!$Q242))</f>
        <v>3.2175360842756039E-3</v>
      </c>
      <c r="BP243">
        <f>BP$2*EXP(- BP$1 * ($B243*_c+'Input spectra'!$Q242))</f>
        <v>3.0868332013933904E-3</v>
      </c>
      <c r="BQ243">
        <f>BQ$2*EXP(- BQ$1 * ($B243*_c+'Input spectra'!$Q242))</f>
        <v>2.9641017311641685E-3</v>
      </c>
      <c r="BR243">
        <f>BR$2*EXP(- BR$1 * ($B243*_c+'Input spectra'!$Q242))</f>
        <v>2.84865313092452E-3</v>
      </c>
      <c r="BS243">
        <f>BS$2*EXP(- BS$1 * ($B243*_c+'Input spectra'!$Q242))</f>
        <v>2.7398789416168932E-3</v>
      </c>
      <c r="BT243">
        <f>BT$2*EXP(- BT$1 * ($B243*_c+'Input spectra'!$Q242))</f>
        <v>2.6372388188823704E-3</v>
      </c>
      <c r="BU243">
        <f>BU$2*EXP(- BU$1 * ($B243*_c+'Input spectra'!$Q242))</f>
        <v>2.540250763629532E-3</v>
      </c>
      <c r="BV243">
        <f>BV$2*EXP(- BV$1 * ($B243*_c+'Input spectra'!$Q242))</f>
        <v>2.4484830740248496E-3</v>
      </c>
      <c r="BW243">
        <f>BW$2*EXP(- BW$1 * ($B243*_c+'Input spectra'!$Q242))</f>
        <v>2.3615476599177314E-3</v>
      </c>
      <c r="BX243">
        <f>BX$2*EXP(- BX$1 * ($B243*_c+'Input spectra'!$Q242))</f>
        <v>2.2790944466196442E-3</v>
      </c>
      <c r="BY243">
        <f>BY$2*EXP(- BY$1 * ($B243*_c+'Input spectra'!$Q242))</f>
        <v>2.2008066578389123E-3</v>
      </c>
      <c r="BZ243">
        <f>BZ$2*EXP(- BZ$1 * ($B243*_c+'Input spectra'!$Q242))</f>
        <v>2.1263968142143205E-3</v>
      </c>
      <c r="CA243">
        <f>CA$2*EXP(- CA$1 * ($B243*_c+'Input spectra'!$Q242))</f>
        <v>2.055603318909346E-3</v>
      </c>
      <c r="CB243">
        <f>CB$2*EXP(- CB$1 * ($B243*_c+'Input spectra'!$Q242))</f>
        <v>1.9881875283175852E-3</v>
      </c>
      <c r="CC243">
        <f>CC$2*EXP(- CC$1 * ($B243*_c+'Input spectra'!$Q242))</f>
        <v>1.9239312263285117E-3</v>
      </c>
      <c r="CD243">
        <f>CD$2*EXP(- CD$1 * ($B243*_c+'Input spectra'!$Q242))</f>
        <v>1.8626344364036658E-3</v>
      </c>
      <c r="CE243">
        <f>CE$2*EXP(- CE$1 * ($B243*_c+'Input spectra'!$Q242))</f>
        <v>1.8041135180628433E-3</v>
      </c>
      <c r="CF243">
        <f>CF$2*EXP(- CF$1 * ($B243*_c+'Input spectra'!$Q242))</f>
        <v>1.7481995041126505E-3</v>
      </c>
      <c r="CG243">
        <f>CG$2*EXP(- CG$1 * ($B243*_c+'Input spectra'!$Q242))</f>
        <v>1.6947366426803452E-3</v>
      </c>
      <c r="CH243">
        <f>CH$2*EXP(- CH$1 * ($B243*_c+'Input spectra'!$Q242))</f>
        <v>1.6435811143008562E-3</v>
      </c>
      <c r="CI243">
        <f>CI$2*EXP(- CI$1 * ($B243*_c+'Input spectra'!$Q242))</f>
        <v>1.5945998992874166E-3</v>
      </c>
      <c r="CJ243">
        <f>CJ$2*EXP(- CJ$1 * ($B243*_c+'Input spectra'!$Q242))</f>
        <v>1.5476697746557321E-3</v>
      </c>
      <c r="CK243">
        <f>CK$2*EXP(- CK$1 * ($B243*_c+'Input spectra'!$Q242))</f>
        <v>1.5026764231665488E-3</v>
      </c>
      <c r="CL243">
        <f>CL$2*EXP(- CL$1 * ($B243*_c+'Input spectra'!$Q242))</f>
        <v>1.4595136397543137E-3</v>
      </c>
      <c r="CM243">
        <f>CM$2*EXP(- CM$1 * ($B243*_c+'Input spectra'!$Q242))</f>
        <v>1.4180826228387504E-3</v>
      </c>
      <c r="CN243">
        <f>CN$2*EXP(- CN$1 * ($B243*_c+'Input spectra'!$Q242))</f>
        <v>1.3782913398639079E-3</v>
      </c>
      <c r="CO243">
        <f>CO$2*EXP(- CO$1 * ($B243*_c+'Input spectra'!$Q242))</f>
        <v>1.3400539579482569E-3</v>
      </c>
      <c r="CP243">
        <f>CP$2*EXP(- CP$1 * ($B243*_c+'Input spectra'!$Q242))</f>
        <v>1.3032903318171084E-3</v>
      </c>
      <c r="CQ243">
        <f>CQ$2*EXP(- CQ$1 * ($B243*_c+'Input spectra'!$Q242))</f>
        <v>8.3950770949717485E-4</v>
      </c>
      <c r="CR243">
        <f>CR$2*EXP(- CR$1 * ($B243*_c+'Input spectra'!$Q242))</f>
        <v>5.455341878982991E-4</v>
      </c>
      <c r="CS243">
        <f>CS$2*EXP(- CS$1 * ($B243*_c+'Input spectra'!$Q242))</f>
        <v>3.7798414988772175E-4</v>
      </c>
      <c r="CT243">
        <f>CT$2*EXP(- CT$1 * ($B243*_c+'Input spectra'!$Q242))</f>
        <v>2.6307382904119594E-4</v>
      </c>
      <c r="CU243">
        <f>CU$2*EXP(- CU$1 * ($B243*_c+'Input spectra'!$Q242))</f>
        <v>1.7971450451951585E-4</v>
      </c>
      <c r="CV243">
        <f>CV$2*EXP(- CV$1 * ($B243*_c+'Input spectra'!$Q242))</f>
        <v>1.1819188712076142E-4</v>
      </c>
      <c r="CW243">
        <f>CW$2*EXP(- CW$1 * ($B243*_c+'Input spectra'!$Q242))</f>
        <v>7.3026431558453106E-5</v>
      </c>
      <c r="CX243">
        <f>CX$2*EXP(- CX$1 * ($B243*_c+'Input spectra'!$Q242))</f>
        <v>4.074163141832932E-5</v>
      </c>
      <c r="CY243">
        <f>CY$2*EXP(- CY$1 * ($B243*_c+'Input spectra'!$Q242))</f>
        <v>1.8953464137838606E-5</v>
      </c>
      <c r="CZ243">
        <f>CZ$2*EXP(- CZ$1 * ($B243*_c+'Input spectra'!$Q242))</f>
        <v>5.9338705994140117E-6</v>
      </c>
      <c r="DA243">
        <f>DA$2*EXP(- DA$1 * ($B243*_c+'Input spectra'!$Q242))</f>
        <v>3.7710709666303454E-7</v>
      </c>
      <c r="DB243">
        <f>DB$2*EXP(- DB$1 * ($B243*_c+'Input spectra'!$Q242))</f>
        <v>0</v>
      </c>
      <c r="DC243">
        <f>DC$2*EXP(- DC$1 * ($B243*_c+'Input spectra'!$Q242))</f>
        <v>0</v>
      </c>
      <c r="DD243">
        <f>DD$2*EXP(- DD$1 * ($B243*_c+'Input spectra'!$Q242))</f>
        <v>0</v>
      </c>
      <c r="DE243">
        <f>DE$2*EXP(- DE$1 * ($B243*_c+'Input spectra'!$Q242))</f>
        <v>0</v>
      </c>
      <c r="DF243">
        <f>DF$2*EXP(- DF$1 * ($B243*_c+'Input spectra'!$Q242))</f>
        <v>0</v>
      </c>
      <c r="DG243">
        <f>DG$2*EXP(- DG$1 * ($B243*_c+'Input spectra'!$Q242))</f>
        <v>0</v>
      </c>
      <c r="DH243">
        <f>DH$2*EXP(- DH$1 * ($B243*_c+'Input spectra'!$Q242))</f>
        <v>0</v>
      </c>
      <c r="DI243">
        <f>DI$2*EXP(- DI$1 * ($B243*_c+'Input spectra'!$Q242))</f>
        <v>0</v>
      </c>
      <c r="DJ243">
        <f>DJ$2*EXP(- DJ$1 * ($B243*_c+'Input spectra'!$Q242))</f>
        <v>0</v>
      </c>
      <c r="DK243">
        <f>DK$2*EXP(- DK$1 * ($B243*_c+'Input spectra'!$Q242))</f>
        <v>0</v>
      </c>
      <c r="DL243">
        <f>DL$2*EXP(- DL$1 * ($B243*_c+'Input spectra'!$Q242))</f>
        <v>0</v>
      </c>
      <c r="DM243">
        <f>DM$2*EXP(- DM$1 * ($B243*_c+'Input spectra'!$Q242))</f>
        <v>0</v>
      </c>
      <c r="DN243">
        <f>DN$2*EXP(- DN$1 * ($B243*_c+'Input spectra'!$Q242))</f>
        <v>0</v>
      </c>
      <c r="DO243">
        <f>DO$2*EXP(- DO$1 * ($B243*_c+'Input spectra'!$Q242))</f>
        <v>0</v>
      </c>
      <c r="DP243">
        <f>DP$2*EXP(- DP$1 * ($B243*_c+'Input spectra'!$Q242))</f>
        <v>0</v>
      </c>
      <c r="DQ243">
        <f>DQ$2*EXP(- DQ$1 * ($B243*_c+'Input spectra'!$Q242))</f>
        <v>0</v>
      </c>
      <c r="DR243">
        <f>DR$2*EXP(- DR$1 * ($B243*_c+'Input spectra'!$Q242))</f>
        <v>0</v>
      </c>
      <c r="DS243">
        <f>DS$2*EXP(- DS$1 * ($B243*_c+'Input spectra'!$Q242))</f>
        <v>0</v>
      </c>
      <c r="DT243">
        <f>DT$2*EXP(- DT$1 * ($B243*_c+'Input spectra'!$Q242))</f>
        <v>0</v>
      </c>
      <c r="DU243">
        <f>DU$2*EXP(- DU$1 * ($B243*_c+'Input spectra'!$Q242))</f>
        <v>0</v>
      </c>
      <c r="DV243">
        <f>DV$2*EXP(- DV$1 * ($B243*_c+'Input spectra'!$Q242))</f>
        <v>0</v>
      </c>
      <c r="DW243">
        <f>DW$2*EXP(- DW$1 * ($B243*_c+'Input spectra'!$Q242))</f>
        <v>0</v>
      </c>
      <c r="DX243">
        <f>DX$2*EXP(- DX$1 * ($B243*_c+'Input spectra'!$Q242))</f>
        <v>0</v>
      </c>
      <c r="DY243">
        <f>DY$2*EXP(- DY$1 * ($B243*_c+'Input spectra'!$Q242))</f>
        <v>0</v>
      </c>
      <c r="DZ243">
        <f>DZ$2*EXP(- DZ$1 * ($B243*_c+'Input spectra'!$Q242))</f>
        <v>0</v>
      </c>
      <c r="EA243">
        <f>EA$2*EXP(- EA$1 * ($B243*_c+'Input spectra'!$Q242))</f>
        <v>0</v>
      </c>
      <c r="EB243">
        <f>EB$2*EXP(- EB$1 * ($B243*_c+'Input spectra'!$Q242))</f>
        <v>0</v>
      </c>
      <c r="EC243">
        <f>EC$2*EXP(- EC$1 * ($B243*_c+'Input spectra'!$Q242))</f>
        <v>0</v>
      </c>
      <c r="ED243">
        <f>ED$2*EXP(- ED$1 * ($B243*_c+'Input spectra'!$Q242))</f>
        <v>0</v>
      </c>
      <c r="EE243">
        <f>EE$2*EXP(- EE$1 * ($B243*_c+'Input spectra'!$Q242))</f>
        <v>0</v>
      </c>
      <c r="EF243">
        <f>EF$2*EXP(- EF$1 * ($B243*_c+'Input spectra'!$Q242))</f>
        <v>0</v>
      </c>
      <c r="EG243">
        <f>EG$2*EXP(- EG$1 * ($B243*_c+'Input spectra'!$Q242))</f>
        <v>0</v>
      </c>
      <c r="EH243">
        <f>EH$2*EXP(- EH$1 * ($B243*_c+'Input spectra'!$Q242))</f>
        <v>0</v>
      </c>
      <c r="EI243">
        <f>EI$2*EXP(- EI$1 * ($B243*_c+'Input spectra'!$Q242))</f>
        <v>0</v>
      </c>
      <c r="EJ243">
        <f>EJ$2*EXP(- EJ$1 * ($B243*_c+'Input spectra'!$Q242))</f>
        <v>0</v>
      </c>
      <c r="EK243">
        <f>EK$2*EXP(- EK$1 * ($B243*_c+'Input spectra'!$Q242))</f>
        <v>0</v>
      </c>
      <c r="EL243">
        <f>EL$2*EXP(- EL$1 * ($B243*_c+'Input spectra'!$Q242))</f>
        <v>0</v>
      </c>
      <c r="EM243">
        <f>EM$2*EXP(- EM$1 * ($B243*_c+'Input spectra'!$Q242))</f>
        <v>0</v>
      </c>
      <c r="EN243">
        <f>EN$2*EXP(- EN$1 * ($B243*_c+'Input spectra'!$Q242))</f>
        <v>0</v>
      </c>
      <c r="EO243">
        <f>EO$2*EXP(- EO$1 * ($B243*_c+'Input spectra'!$Q242))</f>
        <v>0</v>
      </c>
      <c r="EP243">
        <f>EP$2*EXP(- EP$1 * ($B243*_c+'Input spectra'!$Q242))</f>
        <v>0</v>
      </c>
      <c r="EQ243">
        <f>EQ$2*EXP(- EQ$1 * ($B243*_c+'Input spectra'!$Q242))</f>
        <v>0</v>
      </c>
      <c r="ER243">
        <f>ER$2*EXP(- ER$1 * ($B243*_c+'Input spectra'!$Q242))</f>
        <v>0</v>
      </c>
      <c r="ES243">
        <f>ES$2*EXP(- ES$1 * ($B243*_c+'Input spectra'!$Q242))</f>
        <v>0</v>
      </c>
      <c r="ET243">
        <f>ET$2*EXP(- ET$1 * ($B243*_c+'Input spectra'!$Q242))</f>
        <v>0</v>
      </c>
      <c r="EU243">
        <f>EU$2*EXP(- EU$1 * ($B243*_c+'Input spectra'!$Q242))</f>
        <v>0</v>
      </c>
      <c r="EV243">
        <f>EV$2*EXP(- EV$1 * ($B243*_c+'Input spectra'!$Q242))</f>
        <v>0</v>
      </c>
      <c r="EW243">
        <f>EW$2*EXP(- EW$1 * ($B243*_c+'Input spectra'!$Q242))</f>
        <v>0</v>
      </c>
      <c r="EY243">
        <f t="shared" si="3"/>
        <v>0.89306518327266382</v>
      </c>
      <c r="FB243">
        <f>(1-EXP(-(B243*_c+'Input spectra'!$Q242)*_t))/2</f>
        <v>9.8001409175083043E-3</v>
      </c>
      <c r="FC243">
        <f>LN(1-FB243)/(-(B243*_c+'Input spectra'!$Q242))</f>
        <v>0.24876283802361285</v>
      </c>
    </row>
    <row r="244" spans="1:159" x14ac:dyDescent="0.25">
      <c r="A244">
        <v>1485</v>
      </c>
      <c r="B244">
        <f>'Input spectra'!B243</f>
        <v>0</v>
      </c>
      <c r="C244">
        <f>C$2*EXP(- C$1 * ($B244*_c+'Input spectra'!$Q243))</f>
        <v>2.0653927966864227E-2</v>
      </c>
      <c r="D244">
        <f>D$2*EXP(- D$1 * ($B244*_c+'Input spectra'!$Q243))</f>
        <v>2.0422609207160627E-2</v>
      </c>
      <c r="E244">
        <f>E$2*EXP(- E$1 * ($B244*_c+'Input spectra'!$Q243))</f>
        <v>2.0192794392214379E-2</v>
      </c>
      <c r="F244">
        <f>F$2*EXP(- F$1 * ($B244*_c+'Input spectra'!$Q243))</f>
        <v>1.9964475254826506E-2</v>
      </c>
      <c r="G244">
        <f>G$2*EXP(- G$1 * ($B244*_c+'Input spectra'!$Q243))</f>
        <v>1.9737643569624597E-2</v>
      </c>
      <c r="H244">
        <f>H$2*EXP(- H$1 * ($B244*_c+'Input spectra'!$Q243))</f>
        <v>1.9512291152861478E-2</v>
      </c>
      <c r="I244">
        <f>I$2*EXP(- I$1 * ($B244*_c+'Input spectra'!$Q243))</f>
        <v>1.9288409862214775E-2</v>
      </c>
      <c r="J244">
        <f>J$2*EXP(- J$1 * ($B244*_c+'Input spectra'!$Q243))</f>
        <v>1.9065991596587395E-2</v>
      </c>
      <c r="K244">
        <f>K$2*EXP(- K$1 * ($B244*_c+'Input spectra'!$Q243))</f>
        <v>1.8845028295909002E-2</v>
      </c>
      <c r="L244">
        <f>L$2*EXP(- L$1 * ($B244*_c+'Input spectra'!$Q243))</f>
        <v>1.8625511940938339E-2</v>
      </c>
      <c r="M244">
        <f>M$2*EXP(- M$1 * ($B244*_c+'Input spectra'!$Q243))</f>
        <v>1.8407434553066534E-2</v>
      </c>
      <c r="N244">
        <f>N$2*EXP(- N$1 * ($B244*_c+'Input spectra'!$Q243))</f>
        <v>1.8190788194121281E-2</v>
      </c>
      <c r="O244">
        <f>O$2*EXP(- O$1 * ($B244*_c+'Input spectra'!$Q243))</f>
        <v>1.7975564966171961E-2</v>
      </c>
      <c r="P244">
        <f>P$2*EXP(- P$1 * ($B244*_c+'Input spectra'!$Q243))</f>
        <v>1.7761757011335665E-2</v>
      </c>
      <c r="Q244">
        <f>Q$2*EXP(- Q$1 * ($B244*_c+'Input spectra'!$Q243))</f>
        <v>1.754935651158409E-2</v>
      </c>
      <c r="R244">
        <f>R$2*EXP(- R$1 * ($B244*_c+'Input spectra'!$Q243))</f>
        <v>1.7338355688551393E-2</v>
      </c>
      <c r="S244">
        <f>S$2*EXP(- S$1 * ($B244*_c+'Input spectra'!$Q243))</f>
        <v>1.7128746803342903E-2</v>
      </c>
      <c r="T244">
        <f>T$2*EXP(- T$1 * ($B244*_c+'Input spectra'!$Q243))</f>
        <v>1.6920522156344712E-2</v>
      </c>
      <c r="U244">
        <f>U$2*EXP(- U$1 * ($B244*_c+'Input spectra'!$Q243))</f>
        <v>1.6713674087034204E-2</v>
      </c>
      <c r="V244">
        <f>V$2*EXP(- V$1 * ($B244*_c+'Input spectra'!$Q243))</f>
        <v>1.6508194973791416E-2</v>
      </c>
      <c r="W244">
        <f>W$2*EXP(- W$1 * ($B244*_c+'Input spectra'!$Q243))</f>
        <v>1.6304077233711304E-2</v>
      </c>
      <c r="X244">
        <f>X$2*EXP(- X$1 * ($B244*_c+'Input spectra'!$Q243))</f>
        <v>1.6101313322416894E-2</v>
      </c>
      <c r="Y244">
        <f>Y$2*EXP(- Y$1 * ($B244*_c+'Input spectra'!$Q243))</f>
        <v>1.5899895733873289E-2</v>
      </c>
      <c r="Z244">
        <f>Z$2*EXP(- Z$1 * ($B244*_c+'Input spectra'!$Q243))</f>
        <v>1.5699817000202523E-2</v>
      </c>
      <c r="AA244">
        <f>AA$2*EXP(- AA$1 * ($B244*_c+'Input spectra'!$Q243))</f>
        <v>1.5501069691499336E-2</v>
      </c>
      <c r="AB244">
        <f>AB$2*EXP(- AB$1 * ($B244*_c+'Input spectra'!$Q243))</f>
        <v>1.5303646415647772E-2</v>
      </c>
      <c r="AC244">
        <f>AC$2*EXP(- AC$1 * ($B244*_c+'Input spectra'!$Q243))</f>
        <v>1.5107539818138609E-2</v>
      </c>
      <c r="AD244">
        <f>AD$2*EXP(- AD$1 * ($B244*_c+'Input spectra'!$Q243))</f>
        <v>1.4912742581887708E-2</v>
      </c>
      <c r="AE244">
        <f>AE$2*EXP(- AE$1 * ($B244*_c+'Input spectra'!$Q243))</f>
        <v>1.4719247427055151E-2</v>
      </c>
      <c r="AF244">
        <f>AF$2*EXP(- AF$1 * ($B244*_c+'Input spectra'!$Q243))</f>
        <v>1.4527047110865233E-2</v>
      </c>
      <c r="AG244">
        <f>AG$2*EXP(- AG$1 * ($B244*_c+'Input spectra'!$Q243))</f>
        <v>1.433613442742734E-2</v>
      </c>
      <c r="AH244">
        <f>AH$2*EXP(- AH$1 * ($B244*_c+'Input spectra'!$Q243))</f>
        <v>1.4146502207557603E-2</v>
      </c>
      <c r="AI244">
        <f>AI$2*EXP(- AI$1 * ($B244*_c+'Input spectra'!$Q243))</f>
        <v>1.3958143318601419E-2</v>
      </c>
      <c r="AJ244">
        <f>AJ$2*EXP(- AJ$1 * ($B244*_c+'Input spectra'!$Q243))</f>
        <v>1.3771050664256792E-2</v>
      </c>
      <c r="AK244">
        <f>AK$2*EXP(- AK$1 * ($B244*_c+'Input spectra'!$Q243))</f>
        <v>1.3585217184398509E-2</v>
      </c>
      <c r="AL244">
        <f>AL$2*EXP(- AL$1 * ($B244*_c+'Input spectra'!$Q243))</f>
        <v>1.3400635854903125E-2</v>
      </c>
      <c r="AM244">
        <f>AM$2*EXP(- AM$1 * ($B244*_c+'Input spectra'!$Q243))</f>
        <v>1.3217299687474765E-2</v>
      </c>
      <c r="AN244">
        <f>AN$2*EXP(- AN$1 * ($B244*_c+'Input spectra'!$Q243))</f>
        <v>1.3035201729471759E-2</v>
      </c>
      <c r="AO244">
        <f>AO$2*EXP(- AO$1 * ($B244*_c+'Input spectra'!$Q243))</f>
        <v>1.2854335063734066E-2</v>
      </c>
      <c r="AP244">
        <f>AP$2*EXP(- AP$1 * ($B244*_c+'Input spectra'!$Q243))</f>
        <v>1.2674692808411509E-2</v>
      </c>
      <c r="AQ244">
        <f>AQ$2*EXP(- AQ$1 * ($B244*_c+'Input spectra'!$Q243))</f>
        <v>1.2496268116792825E-2</v>
      </c>
      <c r="AR244">
        <f>AR$2*EXP(- AR$1 * ($B244*_c+'Input spectra'!$Q243))</f>
        <v>1.2319054177135517E-2</v>
      </c>
      <c r="AS244">
        <f>AS$2*EXP(- AS$1 * ($B244*_c+'Input spectra'!$Q243))</f>
        <v>1.2143044212496451E-2</v>
      </c>
      <c r="AT244">
        <f>AT$2*EXP(- AT$1 * ($B244*_c+'Input spectra'!$Q243))</f>
        <v>1.1968231480563344E-2</v>
      </c>
      <c r="AU244">
        <f>AU$2*EXP(- AU$1 * ($B244*_c+'Input spectra'!$Q243))</f>
        <v>1.179460927348693E-2</v>
      </c>
      <c r="AV244">
        <f>AV$2*EXP(- AV$1 * ($B244*_c+'Input spectra'!$Q243))</f>
        <v>1.1622170917713993E-2</v>
      </c>
      <c r="AW244">
        <f>AW$2*EXP(- AW$1 * ($B244*_c+'Input spectra'!$Q243))</f>
        <v>1.0336697650341783E-2</v>
      </c>
      <c r="AX244">
        <f>AX$2*EXP(- AX$1 * ($B244*_c+'Input spectra'!$Q243))</f>
        <v>8.8370345975090393E-3</v>
      </c>
      <c r="AY244">
        <f>AY$2*EXP(- AY$1 * ($B244*_c+'Input spectra'!$Q243))</f>
        <v>7.9591438208001537E-3</v>
      </c>
      <c r="AZ244">
        <f>AZ$2*EXP(- AZ$1 * ($B244*_c+'Input spectra'!$Q243))</f>
        <v>7.2945404503718296E-3</v>
      </c>
      <c r="BA244">
        <f>BA$2*EXP(- BA$1 * ($B244*_c+'Input spectra'!$Q243))</f>
        <v>6.7516598570022133E-3</v>
      </c>
      <c r="BB244">
        <f>BB$2*EXP(- BB$1 * ($B244*_c+'Input spectra'!$Q243))</f>
        <v>6.290840178273323E-3</v>
      </c>
      <c r="BC244">
        <f>BC$2*EXP(- BC$1 * ($B244*_c+'Input spectra'!$Q243))</f>
        <v>5.8903636114688235E-3</v>
      </c>
      <c r="BD244">
        <f>BD$2*EXP(- BD$1 * ($B244*_c+'Input spectra'!$Q243))</f>
        <v>5.5366997244428321E-3</v>
      </c>
      <c r="BE244">
        <f>BE$2*EXP(- BE$1 * ($B244*_c+'Input spectra'!$Q243))</f>
        <v>5.2206925229592886E-3</v>
      </c>
      <c r="BF244">
        <f>BF$2*EXP(- BF$1 * ($B244*_c+'Input spectra'!$Q243))</f>
        <v>4.935779087217671E-3</v>
      </c>
      <c r="BG244">
        <f>BG$2*EXP(- BG$1 * ($B244*_c+'Input spectra'!$Q243))</f>
        <v>4.6770517605021966E-3</v>
      </c>
      <c r="BH244">
        <f>BH$2*EXP(- BH$1 * ($B244*_c+'Input spectra'!$Q243))</f>
        <v>4.4407198974578989E-3</v>
      </c>
      <c r="BI244">
        <f>BI$2*EXP(- BI$1 * ($B244*_c+'Input spectra'!$Q243))</f>
        <v>4.2237799693640825E-3</v>
      </c>
      <c r="BJ244">
        <f>BJ$2*EXP(- BJ$1 * ($B244*_c+'Input spectra'!$Q243))</f>
        <v>4.0238026347157764E-3</v>
      </c>
      <c r="BK244">
        <f>BK$2*EXP(- BK$1 * ($B244*_c+'Input spectra'!$Q243))</f>
        <v>3.8387894293801356E-3</v>
      </c>
      <c r="BL244">
        <f>BL$2*EXP(- BL$1 * ($B244*_c+'Input spectra'!$Q243))</f>
        <v>3.6670729203133303E-3</v>
      </c>
      <c r="BM244">
        <f>BM$2*EXP(- BM$1 * ($B244*_c+'Input spectra'!$Q243))</f>
        <v>3.5072450918358236E-3</v>
      </c>
      <c r="BN244">
        <f>BN$2*EXP(- BN$1 * ($B244*_c+'Input spectra'!$Q243))</f>
        <v>3.3581046963538715E-3</v>
      </c>
      <c r="BO244">
        <f>BO$2*EXP(- BO$1 * ($B244*_c+'Input spectra'!$Q243))</f>
        <v>3.2186177152156051E-3</v>
      </c>
      <c r="BP244">
        <f>BP$2*EXP(- BP$1 * ($B244*_c+'Input spectra'!$Q243))</f>
        <v>3.0878871109958359E-3</v>
      </c>
      <c r="BQ244">
        <f>BQ$2*EXP(- BQ$1 * ($B244*_c+'Input spectra'!$Q243))</f>
        <v>2.9651293096976078E-3</v>
      </c>
      <c r="BR244">
        <f>BR$2*EXP(- BR$1 * ($B244*_c+'Input spectra'!$Q243))</f>
        <v>2.8496556519642681E-3</v>
      </c>
      <c r="BS244">
        <f>BS$2*EXP(- BS$1 * ($B244*_c+'Input spectra'!$Q243))</f>
        <v>2.7408575761814491E-3</v>
      </c>
      <c r="BT244">
        <f>BT$2*EXP(- BT$1 * ($B244*_c+'Input spectra'!$Q243))</f>
        <v>2.6381946473353311E-3</v>
      </c>
      <c r="BU244">
        <f>BU$2*EXP(- BU$1 * ($B244*_c+'Input spectra'!$Q243))</f>
        <v>2.5411847857784867E-3</v>
      </c>
      <c r="BV244">
        <f>BV$2*EXP(- BV$1 * ($B244*_c+'Input spectra'!$Q243))</f>
        <v>2.4493962177513135E-3</v>
      </c>
      <c r="BW244">
        <f>BW$2*EXP(- BW$1 * ($B244*_c+'Input spectra'!$Q243))</f>
        <v>2.3624407885997202E-3</v>
      </c>
      <c r="BX244">
        <f>BX$2*EXP(- BX$1 * ($B244*_c+'Input spectra'!$Q243))</f>
        <v>2.279968365553883E-3</v>
      </c>
      <c r="BY244">
        <f>BY$2*EXP(- BY$1 * ($B244*_c+'Input spectra'!$Q243))</f>
        <v>2.2016621198280122E-3</v>
      </c>
      <c r="BZ244">
        <f>BZ$2*EXP(- BZ$1 * ($B244*_c+'Input spectra'!$Q243))</f>
        <v>2.127234524452167E-3</v>
      </c>
      <c r="CA244">
        <f>CA$2*EXP(- CA$1 * ($B244*_c+'Input spectra'!$Q243))</f>
        <v>2.0564239392729341E-3</v>
      </c>
      <c r="CB244">
        <f>CB$2*EXP(- CB$1 * ($B244*_c+'Input spectra'!$Q243))</f>
        <v>1.9889916811538879E-3</v>
      </c>
      <c r="CC244">
        <f>CC$2*EXP(- CC$1 * ($B244*_c+'Input spectra'!$Q243))</f>
        <v>1.9247194978094055E-3</v>
      </c>
      <c r="CD244">
        <f>CD$2*EXP(- CD$1 * ($B244*_c+'Input spectra'!$Q243))</f>
        <v>1.8634073795094784E-3</v>
      </c>
      <c r="CE244">
        <f>CE$2*EXP(- CE$1 * ($B244*_c+'Input spectra'!$Q243))</f>
        <v>1.8048716552450787E-3</v>
      </c>
      <c r="CF244">
        <f>CF$2*EXP(- CF$1 * ($B244*_c+'Input spectra'!$Q243))</f>
        <v>1.7489433296783304E-3</v>
      </c>
      <c r="CG244">
        <f>CG$2*EXP(- CG$1 * ($B244*_c+'Input spectra'!$Q243))</f>
        <v>1.6954666249337637E-3</v>
      </c>
      <c r="CH244">
        <f>CH$2*EXP(- CH$1 * ($B244*_c+'Input spectra'!$Q243))</f>
        <v>1.6442976974731236E-3</v>
      </c>
      <c r="CI244">
        <f>CI$2*EXP(- CI$1 * ($B244*_c+'Input spectra'!$Q243))</f>
        <v>1.5953035052796581E-3</v>
      </c>
      <c r="CJ244">
        <f>CJ$2*EXP(- CJ$1 * ($B244*_c+'Input spectra'!$Q243))</f>
        <v>1.5483608046180939E-3</v>
      </c>
      <c r="CK244">
        <f>CK$2*EXP(- CK$1 * ($B244*_c+'Input spectra'!$Q243))</f>
        <v>1.5033552589320367E-3</v>
      </c>
      <c r="CL244">
        <f>CL$2*EXP(- CL$1 * ($B244*_c+'Input spectra'!$Q243))</f>
        <v>1.4601806451438944E-3</v>
      </c>
      <c r="CM244">
        <f>CM$2*EXP(- CM$1 * ($B244*_c+'Input spectra'!$Q243))</f>
        <v>1.418738144851932E-3</v>
      </c>
      <c r="CN244">
        <f>CN$2*EXP(- CN$1 * ($B244*_c+'Input spectra'!$Q243))</f>
        <v>1.3789357097671725E-3</v>
      </c>
      <c r="CO244">
        <f>CO$2*EXP(- CO$1 * ($B244*_c+'Input spectra'!$Q243))</f>
        <v>1.3406874922721221E-3</v>
      </c>
      <c r="CP244">
        <f>CP$2*EXP(- CP$1 * ($B244*_c+'Input spectra'!$Q243))</f>
        <v>1.3039133332712557E-3</v>
      </c>
      <c r="CQ244">
        <f>CQ$2*EXP(- CQ$1 * ($B244*_c+'Input spectra'!$Q243))</f>
        <v>8.3991342364374418E-4</v>
      </c>
      <c r="CR244">
        <f>CR$2*EXP(- CR$1 * ($B244*_c+'Input spectra'!$Q243))</f>
        <v>5.458006980131522E-4</v>
      </c>
      <c r="CS244">
        <f>CS$2*EXP(- CS$1 * ($B244*_c+'Input spectra'!$Q243))</f>
        <v>3.781707927381317E-4</v>
      </c>
      <c r="CT244">
        <f>CT$2*EXP(- CT$1 * ($B244*_c+'Input spectra'!$Q243))</f>
        <v>2.6320511319454198E-4</v>
      </c>
      <c r="CU244">
        <f>CU$2*EXP(- CU$1 * ($B244*_c+'Input spectra'!$Q243))</f>
        <v>1.798051333884268E-4</v>
      </c>
      <c r="CV244">
        <f>CV$2*EXP(- CV$1 * ($B244*_c+'Input spectra'!$Q243))</f>
        <v>1.1825211155635541E-4</v>
      </c>
      <c r="CW244">
        <f>CW$2*EXP(- CW$1 * ($B244*_c+'Input spectra'!$Q243))</f>
        <v>7.3064025739879158E-5</v>
      </c>
      <c r="CX244">
        <f>CX$2*EXP(- CX$1 * ($B244*_c+'Input spectra'!$Q243))</f>
        <v>4.076281938243392E-5</v>
      </c>
      <c r="CY244">
        <f>CY$2*EXP(- CY$1 * ($B244*_c+'Input spectra'!$Q243))</f>
        <v>1.8963420607088754E-5</v>
      </c>
      <c r="CZ244">
        <f>CZ$2*EXP(- CZ$1 * ($B244*_c+'Input spectra'!$Q243))</f>
        <v>5.9370189083683904E-6</v>
      </c>
      <c r="DA244">
        <f>DA$2*EXP(- DA$1 * ($B244*_c+'Input spectra'!$Q243))</f>
        <v>3.7730915832326583E-7</v>
      </c>
      <c r="DB244">
        <f>DB$2*EXP(- DB$1 * ($B244*_c+'Input spectra'!$Q243))</f>
        <v>0</v>
      </c>
      <c r="DC244">
        <f>DC$2*EXP(- DC$1 * ($B244*_c+'Input spectra'!$Q243))</f>
        <v>0</v>
      </c>
      <c r="DD244">
        <f>DD$2*EXP(- DD$1 * ($B244*_c+'Input spectra'!$Q243))</f>
        <v>0</v>
      </c>
      <c r="DE244">
        <f>DE$2*EXP(- DE$1 * ($B244*_c+'Input spectra'!$Q243))</f>
        <v>0</v>
      </c>
      <c r="DF244">
        <f>DF$2*EXP(- DF$1 * ($B244*_c+'Input spectra'!$Q243))</f>
        <v>0</v>
      </c>
      <c r="DG244">
        <f>DG$2*EXP(- DG$1 * ($B244*_c+'Input spectra'!$Q243))</f>
        <v>0</v>
      </c>
      <c r="DH244">
        <f>DH$2*EXP(- DH$1 * ($B244*_c+'Input spectra'!$Q243))</f>
        <v>0</v>
      </c>
      <c r="DI244">
        <f>DI$2*EXP(- DI$1 * ($B244*_c+'Input spectra'!$Q243))</f>
        <v>0</v>
      </c>
      <c r="DJ244">
        <f>DJ$2*EXP(- DJ$1 * ($B244*_c+'Input spectra'!$Q243))</f>
        <v>0</v>
      </c>
      <c r="DK244">
        <f>DK$2*EXP(- DK$1 * ($B244*_c+'Input spectra'!$Q243))</f>
        <v>0</v>
      </c>
      <c r="DL244">
        <f>DL$2*EXP(- DL$1 * ($B244*_c+'Input spectra'!$Q243))</f>
        <v>0</v>
      </c>
      <c r="DM244">
        <f>DM$2*EXP(- DM$1 * ($B244*_c+'Input spectra'!$Q243))</f>
        <v>0</v>
      </c>
      <c r="DN244">
        <f>DN$2*EXP(- DN$1 * ($B244*_c+'Input spectra'!$Q243))</f>
        <v>0</v>
      </c>
      <c r="DO244">
        <f>DO$2*EXP(- DO$1 * ($B244*_c+'Input spectra'!$Q243))</f>
        <v>0</v>
      </c>
      <c r="DP244">
        <f>DP$2*EXP(- DP$1 * ($B244*_c+'Input spectra'!$Q243))</f>
        <v>0</v>
      </c>
      <c r="DQ244">
        <f>DQ$2*EXP(- DQ$1 * ($B244*_c+'Input spectra'!$Q243))</f>
        <v>0</v>
      </c>
      <c r="DR244">
        <f>DR$2*EXP(- DR$1 * ($B244*_c+'Input spectra'!$Q243))</f>
        <v>0</v>
      </c>
      <c r="DS244">
        <f>DS$2*EXP(- DS$1 * ($B244*_c+'Input spectra'!$Q243))</f>
        <v>0</v>
      </c>
      <c r="DT244">
        <f>DT$2*EXP(- DT$1 * ($B244*_c+'Input spectra'!$Q243))</f>
        <v>0</v>
      </c>
      <c r="DU244">
        <f>DU$2*EXP(- DU$1 * ($B244*_c+'Input spectra'!$Q243))</f>
        <v>0</v>
      </c>
      <c r="DV244">
        <f>DV$2*EXP(- DV$1 * ($B244*_c+'Input spectra'!$Q243))</f>
        <v>0</v>
      </c>
      <c r="DW244">
        <f>DW$2*EXP(- DW$1 * ($B244*_c+'Input spectra'!$Q243))</f>
        <v>0</v>
      </c>
      <c r="DX244">
        <f>DX$2*EXP(- DX$1 * ($B244*_c+'Input spectra'!$Q243))</f>
        <v>0</v>
      </c>
      <c r="DY244">
        <f>DY$2*EXP(- DY$1 * ($B244*_c+'Input spectra'!$Q243))</f>
        <v>0</v>
      </c>
      <c r="DZ244">
        <f>DZ$2*EXP(- DZ$1 * ($B244*_c+'Input spectra'!$Q243))</f>
        <v>0</v>
      </c>
      <c r="EA244">
        <f>EA$2*EXP(- EA$1 * ($B244*_c+'Input spectra'!$Q243))</f>
        <v>0</v>
      </c>
      <c r="EB244">
        <f>EB$2*EXP(- EB$1 * ($B244*_c+'Input spectra'!$Q243))</f>
        <v>0</v>
      </c>
      <c r="EC244">
        <f>EC$2*EXP(- EC$1 * ($B244*_c+'Input spectra'!$Q243))</f>
        <v>0</v>
      </c>
      <c r="ED244">
        <f>ED$2*EXP(- ED$1 * ($B244*_c+'Input spectra'!$Q243))</f>
        <v>0</v>
      </c>
      <c r="EE244">
        <f>EE$2*EXP(- EE$1 * ($B244*_c+'Input spectra'!$Q243))</f>
        <v>0</v>
      </c>
      <c r="EF244">
        <f>EF$2*EXP(- EF$1 * ($B244*_c+'Input spectra'!$Q243))</f>
        <v>0</v>
      </c>
      <c r="EG244">
        <f>EG$2*EXP(- EG$1 * ($B244*_c+'Input spectra'!$Q243))</f>
        <v>0</v>
      </c>
      <c r="EH244">
        <f>EH$2*EXP(- EH$1 * ($B244*_c+'Input spectra'!$Q243))</f>
        <v>0</v>
      </c>
      <c r="EI244">
        <f>EI$2*EXP(- EI$1 * ($B244*_c+'Input spectra'!$Q243))</f>
        <v>0</v>
      </c>
      <c r="EJ244">
        <f>EJ$2*EXP(- EJ$1 * ($B244*_c+'Input spectra'!$Q243))</f>
        <v>0</v>
      </c>
      <c r="EK244">
        <f>EK$2*EXP(- EK$1 * ($B244*_c+'Input spectra'!$Q243))</f>
        <v>0</v>
      </c>
      <c r="EL244">
        <f>EL$2*EXP(- EL$1 * ($B244*_c+'Input spectra'!$Q243))</f>
        <v>0</v>
      </c>
      <c r="EM244">
        <f>EM$2*EXP(- EM$1 * ($B244*_c+'Input spectra'!$Q243))</f>
        <v>0</v>
      </c>
      <c r="EN244">
        <f>EN$2*EXP(- EN$1 * ($B244*_c+'Input spectra'!$Q243))</f>
        <v>0</v>
      </c>
      <c r="EO244">
        <f>EO$2*EXP(- EO$1 * ($B244*_c+'Input spectra'!$Q243))</f>
        <v>0</v>
      </c>
      <c r="EP244">
        <f>EP$2*EXP(- EP$1 * ($B244*_c+'Input spectra'!$Q243))</f>
        <v>0</v>
      </c>
      <c r="EQ244">
        <f>EQ$2*EXP(- EQ$1 * ($B244*_c+'Input spectra'!$Q243))</f>
        <v>0</v>
      </c>
      <c r="ER244">
        <f>ER$2*EXP(- ER$1 * ($B244*_c+'Input spectra'!$Q243))</f>
        <v>0</v>
      </c>
      <c r="ES244">
        <f>ES$2*EXP(- ES$1 * ($B244*_c+'Input spectra'!$Q243))</f>
        <v>0</v>
      </c>
      <c r="ET244">
        <f>ET$2*EXP(- ET$1 * ($B244*_c+'Input spectra'!$Q243))</f>
        <v>0</v>
      </c>
      <c r="EU244">
        <f>EU$2*EXP(- EU$1 * ($B244*_c+'Input spectra'!$Q243))</f>
        <v>0</v>
      </c>
      <c r="EV244">
        <f>EV$2*EXP(- EV$1 * ($B244*_c+'Input spectra'!$Q243))</f>
        <v>0</v>
      </c>
      <c r="EW244">
        <f>EW$2*EXP(- EW$1 * ($B244*_c+'Input spectra'!$Q243))</f>
        <v>0</v>
      </c>
      <c r="EY244">
        <f t="shared" si="3"/>
        <v>0.89319516092347595</v>
      </c>
      <c r="FB244">
        <f>(1-EXP(-(B244*_c+'Input spectra'!$Q243)*_t))/2</f>
        <v>9.7872687523798407E-3</v>
      </c>
      <c r="FC244">
        <f>LN(1-FB244)/(-(B244*_c+'Input spectra'!$Q243))</f>
        <v>0.24876447911018745</v>
      </c>
    </row>
    <row r="245" spans="1:159" x14ac:dyDescent="0.25">
      <c r="A245">
        <v>1490</v>
      </c>
      <c r="B245">
        <f>'Input spectra'!B244</f>
        <v>0</v>
      </c>
      <c r="C245">
        <f>C$2*EXP(- C$1 * ($B245*_c+'Input spectra'!$Q244))</f>
        <v>2.0653927966864227E-2</v>
      </c>
      <c r="D245">
        <f>D$2*EXP(- D$1 * ($B245*_c+'Input spectra'!$Q244))</f>
        <v>2.0422716461551676E-2</v>
      </c>
      <c r="E245">
        <f>E$2*EXP(- E$1 * ($B245*_c+'Input spectra'!$Q244))</f>
        <v>2.0193006487694558E-2</v>
      </c>
      <c r="F245">
        <f>F$2*EXP(- F$1 * ($B245*_c+'Input spectra'!$Q244))</f>
        <v>1.9964789801639769E-2</v>
      </c>
      <c r="G245">
        <f>G$2*EXP(- G$1 * ($B245*_c+'Input spectra'!$Q244))</f>
        <v>1.9738058201388228E-2</v>
      </c>
      <c r="H245">
        <f>H$2*EXP(- H$1 * ($B245*_c+'Input spectra'!$Q244))</f>
        <v>1.9512803526394642E-2</v>
      </c>
      <c r="I245">
        <f>I$2*EXP(- I$1 * ($B245*_c+'Input spectra'!$Q244))</f>
        <v>1.9289017657368141E-2</v>
      </c>
      <c r="J245">
        <f>J$2*EXP(- J$1 * ($B245*_c+'Input spectra'!$Q244))</f>
        <v>1.906669251607385E-2</v>
      </c>
      <c r="K245">
        <f>K$2*EXP(- K$1 * ($B245*_c+'Input spectra'!$Q244))</f>
        <v>1.8845820065135431E-2</v>
      </c>
      <c r="L245">
        <f>L$2*EXP(- L$1 * ($B245*_c+'Input spectra'!$Q244))</f>
        <v>1.8626392307838472E-2</v>
      </c>
      <c r="M245">
        <f>M$2*EXP(- M$1 * ($B245*_c+'Input spectra'!$Q244))</f>
        <v>1.8408401287934854E-2</v>
      </c>
      <c r="N245">
        <f>N$2*EXP(- N$1 * ($B245*_c+'Input spectra'!$Q244))</f>
        <v>1.8191839089447982E-2</v>
      </c>
      <c r="O245">
        <f>O$2*EXP(- O$1 * ($B245*_c+'Input spectra'!$Q244))</f>
        <v>1.7976697836478955E-2</v>
      </c>
      <c r="P245">
        <f>P$2*EXP(- P$1 * ($B245*_c+'Input spectra'!$Q244))</f>
        <v>1.7762969693013629E-2</v>
      </c>
      <c r="Q245">
        <f>Q$2*EXP(- Q$1 * ($B245*_c+'Input spectra'!$Q244))</f>
        <v>1.7550646862730557E-2</v>
      </c>
      <c r="R245">
        <f>R$2*EXP(- R$1 * ($B245*_c+'Input spectra'!$Q244))</f>
        <v>1.7339721588809864E-2</v>
      </c>
      <c r="S245">
        <f>S$2*EXP(- S$1 * ($B245*_c+'Input spectra'!$Q244))</f>
        <v>1.7130186153742972E-2</v>
      </c>
      <c r="T245">
        <f>T$2*EXP(- T$1 * ($B245*_c+'Input spectra'!$Q244))</f>
        <v>1.6922032879143241E-2</v>
      </c>
      <c r="U245">
        <f>U$2*EXP(- U$1 * ($B245*_c+'Input spectra'!$Q244))</f>
        <v>1.6715254125557463E-2</v>
      </c>
      <c r="V245">
        <f>V$2*EXP(- V$1 * ($B245*_c+'Input spectra'!$Q244))</f>
        <v>1.6509842292278271E-2</v>
      </c>
      <c r="W245">
        <f>W$2*EXP(- W$1 * ($B245*_c+'Input spectra'!$Q244))</f>
        <v>1.6305789817157395E-2</v>
      </c>
      <c r="X245">
        <f>X$2*EXP(- X$1 * ($B245*_c+'Input spectra'!$Q244))</f>
        <v>1.6103089176419783E-2</v>
      </c>
      <c r="Y245">
        <f>Y$2*EXP(- Y$1 * ($B245*_c+'Input spectra'!$Q244))</f>
        <v>1.590173288447861E-2</v>
      </c>
      <c r="Z245">
        <f>Z$2*EXP(- Z$1 * ($B245*_c+'Input spectra'!$Q244))</f>
        <v>1.5701713493751143E-2</v>
      </c>
      <c r="AA245">
        <f>AA$2*EXP(- AA$1 * ($B245*_c+'Input spectra'!$Q244))</f>
        <v>1.5503023594475447E-2</v>
      </c>
      <c r="AB245">
        <f>AB$2*EXP(- AB$1 * ($B245*_c+'Input spectra'!$Q244))</f>
        <v>1.5305655814527981E-2</v>
      </c>
      <c r="AC245">
        <f>AC$2*EXP(- AC$1 * ($B245*_c+'Input spectra'!$Q244))</f>
        <v>1.5109602819241987E-2</v>
      </c>
      <c r="AD245">
        <f>AD$2*EXP(- AD$1 * ($B245*_c+'Input spectra'!$Q244))</f>
        <v>1.4914857311226794E-2</v>
      </c>
      <c r="AE245">
        <f>AE$2*EXP(- AE$1 * ($B245*_c+'Input spectra'!$Q244))</f>
        <v>1.472141203018792E-2</v>
      </c>
      <c r="AF245">
        <f>AF$2*EXP(- AF$1 * ($B245*_c+'Input spectra'!$Q244))</f>
        <v>1.4529259752748012E-2</v>
      </c>
      <c r="AG245">
        <f>AG$2*EXP(- AG$1 * ($B245*_c+'Input spectra'!$Q244))</f>
        <v>1.4338393292268655E-2</v>
      </c>
      <c r="AH245">
        <f>AH$2*EXP(- AH$1 * ($B245*_c+'Input spectra'!$Q244))</f>
        <v>1.4148805498672973E-2</v>
      </c>
      <c r="AI245">
        <f>AI$2*EXP(- AI$1 * ($B245*_c+'Input spectra'!$Q244))</f>
        <v>1.396048925826909E-2</v>
      </c>
      <c r="AJ245">
        <f>AJ$2*EXP(- AJ$1 * ($B245*_c+'Input spectra'!$Q244))</f>
        <v>1.3773437493574372E-2</v>
      </c>
      <c r="AK245">
        <f>AK$2*EXP(- AK$1 * ($B245*_c+'Input spectra'!$Q244))</f>
        <v>1.358764316314056E-2</v>
      </c>
      <c r="AL245">
        <f>AL$2*EXP(- AL$1 * ($B245*_c+'Input spectra'!$Q244))</f>
        <v>1.3403099261379638E-2</v>
      </c>
      <c r="AM245">
        <f>AM$2*EXP(- AM$1 * ($B245*_c+'Input spectra'!$Q244))</f>
        <v>1.3219798818390567E-2</v>
      </c>
      <c r="AN245">
        <f>AN$2*EXP(- AN$1 * ($B245*_c+'Input spectra'!$Q244))</f>
        <v>1.3037734899786813E-2</v>
      </c>
      <c r="AO245">
        <f>AO$2*EXP(- AO$1 * ($B245*_c+'Input spectra'!$Q244))</f>
        <v>1.2856900606524682E-2</v>
      </c>
      <c r="AP245">
        <f>AP$2*EXP(- AP$1 * ($B245*_c+'Input spectra'!$Q244))</f>
        <v>1.2677289074732439E-2</v>
      </c>
      <c r="AQ245">
        <f>AQ$2*EXP(- AQ$1 * ($B245*_c+'Input spectra'!$Q244))</f>
        <v>1.2498893475540259E-2</v>
      </c>
      <c r="AR245">
        <f>AR$2*EXP(- AR$1 * ($B245*_c+'Input spectra'!$Q244))</f>
        <v>1.2321707014910943E-2</v>
      </c>
      <c r="AS245">
        <f>AS$2*EXP(- AS$1 * ($B245*_c+'Input spectra'!$Q244))</f>
        <v>1.2145722933471428E-2</v>
      </c>
      <c r="AT245">
        <f>AT$2*EXP(- AT$1 * ($B245*_c+'Input spectra'!$Q244))</f>
        <v>1.1970934506345112E-2</v>
      </c>
      <c r="AU245">
        <f>AU$2*EXP(- AU$1 * ($B245*_c+'Input spectra'!$Q244))</f>
        <v>1.1797335042984915E-2</v>
      </c>
      <c r="AV245">
        <f>AV$2*EXP(- AV$1 * ($B245*_c+'Input spectra'!$Q244))</f>
        <v>1.1624917887007164E-2</v>
      </c>
      <c r="AW245">
        <f>AW$2*EXP(- AW$1 * ($B245*_c+'Input spectra'!$Q244))</f>
        <v>1.0339195088933609E-2</v>
      </c>
      <c r="AX245">
        <f>AX$2*EXP(- AX$1 * ($B245*_c+'Input spectra'!$Q244))</f>
        <v>8.8392161251852567E-3</v>
      </c>
      <c r="AY245">
        <f>AY$2*EXP(- AY$1 * ($B245*_c+'Input spectra'!$Q244))</f>
        <v>7.9611504403730628E-3</v>
      </c>
      <c r="AZ245">
        <f>AZ$2*EXP(- AZ$1 * ($B245*_c+'Input spectra'!$Q244))</f>
        <v>7.2964178322079904E-3</v>
      </c>
      <c r="BA245">
        <f>BA$2*EXP(- BA$1 * ($B245*_c+'Input spectra'!$Q244))</f>
        <v>6.753432985844846E-3</v>
      </c>
      <c r="BB245">
        <f>BB$2*EXP(- BB$1 * ($B245*_c+'Input spectra'!$Q244))</f>
        <v>6.2925253326925439E-3</v>
      </c>
      <c r="BC245">
        <f>BC$2*EXP(- BC$1 * ($B245*_c+'Input spectra'!$Q244))</f>
        <v>5.8919724314975995E-3</v>
      </c>
      <c r="BD245">
        <f>BD$2*EXP(- BD$1 * ($B245*_c+'Input spectra'!$Q244))</f>
        <v>5.5382410344457242E-3</v>
      </c>
      <c r="BE245">
        <f>BE$2*EXP(- BE$1 * ($B245*_c+'Input spectra'!$Q244))</f>
        <v>5.2221732880683037E-3</v>
      </c>
      <c r="BF245">
        <f>BF$2*EXP(- BF$1 * ($B245*_c+'Input spectra'!$Q244))</f>
        <v>4.9372049700512899E-3</v>
      </c>
      <c r="BG245">
        <f>BG$2*EXP(- BG$1 * ($B245*_c+'Input spectra'!$Q244))</f>
        <v>4.6784274701442419E-3</v>
      </c>
      <c r="BH245">
        <f>BH$2*EXP(- BH$1 * ($B245*_c+'Input spectra'!$Q244))</f>
        <v>4.4420494207633599E-3</v>
      </c>
      <c r="BI245">
        <f>BI$2*EXP(- BI$1 * ($B245*_c+'Input spectra'!$Q244))</f>
        <v>4.225066731102246E-3</v>
      </c>
      <c r="BJ245">
        <f>BJ$2*EXP(- BJ$1 * ($B245*_c+'Input spectra'!$Q244))</f>
        <v>4.0250496124004135E-3</v>
      </c>
      <c r="BK245">
        <f>BK$2*EXP(- BK$1 * ($B245*_c+'Input spectra'!$Q244))</f>
        <v>3.8399992380163291E-3</v>
      </c>
      <c r="BL245">
        <f>BL$2*EXP(- BL$1 * ($B245*_c+'Input spectra'!$Q244))</f>
        <v>3.668247876470041E-3</v>
      </c>
      <c r="BM245">
        <f>BM$2*EXP(- BM$1 * ($B245*_c+'Input spectra'!$Q244))</f>
        <v>3.5083872630913911E-3</v>
      </c>
      <c r="BN245">
        <f>BN$2*EXP(- BN$1 * ($B245*_c+'Input spectra'!$Q244))</f>
        <v>3.3592159401328548E-3</v>
      </c>
      <c r="BO245">
        <f>BO$2*EXP(- BO$1 * ($B245*_c+'Input spectra'!$Q244))</f>
        <v>3.2196997097647356E-3</v>
      </c>
      <c r="BP245">
        <f>BP$2*EXP(- BP$1 * ($B245*_c+'Input spectra'!$Q244))</f>
        <v>3.0889413804251254E-3</v>
      </c>
      <c r="BQ245">
        <f>BQ$2*EXP(- BQ$1 * ($B245*_c+'Input spectra'!$Q244))</f>
        <v>2.966157244466337E-3</v>
      </c>
      <c r="BR245">
        <f>BR$2*EXP(- BR$1 * ($B245*_c+'Input spectra'!$Q244))</f>
        <v>2.8506585258193263E-3</v>
      </c>
      <c r="BS245">
        <f>BS$2*EXP(- BS$1 * ($B245*_c+'Input spectra'!$Q244))</f>
        <v>2.7418365602963437E-3</v>
      </c>
      <c r="BT245">
        <f>BT$2*EXP(- BT$1 * ($B245*_c+'Input spectra'!$Q244))</f>
        <v>2.6391508222142679E-3</v>
      </c>
      <c r="BU245">
        <f>BU$2*EXP(- BU$1 * ($B245*_c+'Input spectra'!$Q244))</f>
        <v>2.5421191513570695E-3</v>
      </c>
      <c r="BV245">
        <f>BV$2*EXP(- BV$1 * ($B245*_c+'Input spectra'!$Q244))</f>
        <v>2.4503097020280038E-3</v>
      </c>
      <c r="BW245">
        <f>BW$2*EXP(- BW$1 * ($B245*_c+'Input spectra'!$Q244))</f>
        <v>2.3633342550597085E-3</v>
      </c>
      <c r="BX245">
        <f>BX$2*EXP(- BX$1 * ($B245*_c+'Input spectra'!$Q244))</f>
        <v>2.2808426195924016E-3</v>
      </c>
      <c r="BY245">
        <f>BY$2*EXP(- BY$1 * ($B245*_c+'Input spectra'!$Q244))</f>
        <v>2.2025179143384684E-3</v>
      </c>
      <c r="BZ245">
        <f>BZ$2*EXP(- BZ$1 * ($B245*_c+'Input spectra'!$Q244))</f>
        <v>2.1280725647123489E-3</v>
      </c>
      <c r="CA245">
        <f>CA$2*EXP(- CA$1 * ($B245*_c+'Input spectra'!$Q244))</f>
        <v>2.0572448872375601E-3</v>
      </c>
      <c r="CB245">
        <f>CB$2*EXP(- CB$1 * ($B245*_c+'Input spectra'!$Q244))</f>
        <v>1.9897961592420972E-3</v>
      </c>
      <c r="CC245">
        <f>CC$2*EXP(- CC$1 * ($B245*_c+'Input spectra'!$Q244))</f>
        <v>1.9255080922602266E-3</v>
      </c>
      <c r="CD245">
        <f>CD$2*EXP(- CD$1 * ($B245*_c+'Input spectra'!$Q244))</f>
        <v>1.8641806433658545E-3</v>
      </c>
      <c r="CE245">
        <f>CE$2*EXP(- CE$1 * ($B245*_c+'Input spectra'!$Q244))</f>
        <v>1.805630111017016E-3</v>
      </c>
      <c r="CF245">
        <f>CF$2*EXP(- CF$1 * ($B245*_c+'Input spectra'!$Q244))</f>
        <v>1.7496874717276103E-3</v>
      </c>
      <c r="CG245">
        <f>CG$2*EXP(- CG$1 * ($B245*_c+'Input spectra'!$Q244))</f>
        <v>1.6961969216160305E-3</v>
      </c>
      <c r="CH245">
        <f>CH$2*EXP(- CH$1 * ($B245*_c+'Input spectra'!$Q244))</f>
        <v>1.6450145930677221E-3</v>
      </c>
      <c r="CI245">
        <f>CI$2*EXP(- CI$1 * ($B245*_c+'Input spectra'!$Q244))</f>
        <v>1.5960074217330963E-3</v>
      </c>
      <c r="CJ245">
        <f>CJ$2*EXP(- CJ$1 * ($B245*_c+'Input spectra'!$Q244))</f>
        <v>1.5490521431232836E-3</v>
      </c>
      <c r="CK245">
        <f>CK$2*EXP(- CK$1 * ($B245*_c+'Input spectra'!$Q244))</f>
        <v>1.5040344013623459E-3</v>
      </c>
      <c r="CL245">
        <f>CL$2*EXP(- CL$1 * ($B245*_c+'Input spectra'!$Q244))</f>
        <v>1.4608479553584366E-3</v>
      </c>
      <c r="CM245">
        <f>CM$2*EXP(- CM$1 * ($B245*_c+'Input spectra'!$Q244))</f>
        <v>1.4193939698863218E-3</v>
      </c>
      <c r="CN245">
        <f>CN$2*EXP(- CN$1 * ($B245*_c+'Input spectra'!$Q244))</f>
        <v>1.3795803809221105E-3</v>
      </c>
      <c r="CO245">
        <f>CO$2*EXP(- CO$1 * ($B245*_c+'Input spectra'!$Q244))</f>
        <v>1.3413213261105976E-3</v>
      </c>
      <c r="CP245">
        <f>CP$2*EXP(- CP$1 * ($B245*_c+'Input spectra'!$Q244))</f>
        <v>1.3045366325338057E-3</v>
      </c>
      <c r="CQ245">
        <f>CQ$2*EXP(- CQ$1 * ($B245*_c+'Input spectra'!$Q244))</f>
        <v>8.4031933386232935E-4</v>
      </c>
      <c r="CR245">
        <f>CR$2*EXP(- CR$1 * ($B245*_c+'Input spectra'!$Q244))</f>
        <v>5.4606733832633745E-4</v>
      </c>
      <c r="CS245">
        <f>CS$2*EXP(- CS$1 * ($B245*_c+'Input spectra'!$Q244))</f>
        <v>3.7835752774995535E-4</v>
      </c>
      <c r="CT245">
        <f>CT$2*EXP(- CT$1 * ($B245*_c+'Input spectra'!$Q244))</f>
        <v>2.6333646286382694E-4</v>
      </c>
      <c r="CU245">
        <f>CU$2*EXP(- CU$1 * ($B245*_c+'Input spectra'!$Q244))</f>
        <v>1.7989580796089359E-4</v>
      </c>
      <c r="CV245">
        <f>CV$2*EXP(- CV$1 * ($B245*_c+'Input spectra'!$Q244))</f>
        <v>1.1831236667918803E-4</v>
      </c>
      <c r="CW245">
        <f>CW$2*EXP(- CW$1 * ($B245*_c+'Input spectra'!$Q244))</f>
        <v>7.3101639274879618E-5</v>
      </c>
      <c r="CX245">
        <f>CX$2*EXP(- CX$1 * ($B245*_c+'Input spectra'!$Q244))</f>
        <v>4.078401836548419E-5</v>
      </c>
      <c r="CY245">
        <f>CY$2*EXP(- CY$1 * ($B245*_c+'Input spectra'!$Q244))</f>
        <v>1.8973382306584898E-5</v>
      </c>
      <c r="CZ245">
        <f>CZ$2*EXP(- CZ$1 * ($B245*_c+'Input spectra'!$Q244))</f>
        <v>5.9401688877079067E-6</v>
      </c>
      <c r="DA245">
        <f>DA$2*EXP(- DA$1 * ($B245*_c+'Input spectra'!$Q244))</f>
        <v>3.7751132825224868E-7</v>
      </c>
      <c r="DB245">
        <f>DB$2*EXP(- DB$1 * ($B245*_c+'Input spectra'!$Q244))</f>
        <v>0</v>
      </c>
      <c r="DC245">
        <f>DC$2*EXP(- DC$1 * ($B245*_c+'Input spectra'!$Q244))</f>
        <v>0</v>
      </c>
      <c r="DD245">
        <f>DD$2*EXP(- DD$1 * ($B245*_c+'Input spectra'!$Q244))</f>
        <v>0</v>
      </c>
      <c r="DE245">
        <f>DE$2*EXP(- DE$1 * ($B245*_c+'Input spectra'!$Q244))</f>
        <v>0</v>
      </c>
      <c r="DF245">
        <f>DF$2*EXP(- DF$1 * ($B245*_c+'Input spectra'!$Q244))</f>
        <v>0</v>
      </c>
      <c r="DG245">
        <f>DG$2*EXP(- DG$1 * ($B245*_c+'Input spectra'!$Q244))</f>
        <v>0</v>
      </c>
      <c r="DH245">
        <f>DH$2*EXP(- DH$1 * ($B245*_c+'Input spectra'!$Q244))</f>
        <v>0</v>
      </c>
      <c r="DI245">
        <f>DI$2*EXP(- DI$1 * ($B245*_c+'Input spectra'!$Q244))</f>
        <v>0</v>
      </c>
      <c r="DJ245">
        <f>DJ$2*EXP(- DJ$1 * ($B245*_c+'Input spectra'!$Q244))</f>
        <v>0</v>
      </c>
      <c r="DK245">
        <f>DK$2*EXP(- DK$1 * ($B245*_c+'Input spectra'!$Q244))</f>
        <v>0</v>
      </c>
      <c r="DL245">
        <f>DL$2*EXP(- DL$1 * ($B245*_c+'Input spectra'!$Q244))</f>
        <v>0</v>
      </c>
      <c r="DM245">
        <f>DM$2*EXP(- DM$1 * ($B245*_c+'Input spectra'!$Q244))</f>
        <v>0</v>
      </c>
      <c r="DN245">
        <f>DN$2*EXP(- DN$1 * ($B245*_c+'Input spectra'!$Q244))</f>
        <v>0</v>
      </c>
      <c r="DO245">
        <f>DO$2*EXP(- DO$1 * ($B245*_c+'Input spectra'!$Q244))</f>
        <v>0</v>
      </c>
      <c r="DP245">
        <f>DP$2*EXP(- DP$1 * ($B245*_c+'Input spectra'!$Q244))</f>
        <v>0</v>
      </c>
      <c r="DQ245">
        <f>DQ$2*EXP(- DQ$1 * ($B245*_c+'Input spectra'!$Q244))</f>
        <v>0</v>
      </c>
      <c r="DR245">
        <f>DR$2*EXP(- DR$1 * ($B245*_c+'Input spectra'!$Q244))</f>
        <v>0</v>
      </c>
      <c r="DS245">
        <f>DS$2*EXP(- DS$1 * ($B245*_c+'Input spectra'!$Q244))</f>
        <v>0</v>
      </c>
      <c r="DT245">
        <f>DT$2*EXP(- DT$1 * ($B245*_c+'Input spectra'!$Q244))</f>
        <v>0</v>
      </c>
      <c r="DU245">
        <f>DU$2*EXP(- DU$1 * ($B245*_c+'Input spectra'!$Q244))</f>
        <v>0</v>
      </c>
      <c r="DV245">
        <f>DV$2*EXP(- DV$1 * ($B245*_c+'Input spectra'!$Q244))</f>
        <v>0</v>
      </c>
      <c r="DW245">
        <f>DW$2*EXP(- DW$1 * ($B245*_c+'Input spectra'!$Q244))</f>
        <v>0</v>
      </c>
      <c r="DX245">
        <f>DX$2*EXP(- DX$1 * ($B245*_c+'Input spectra'!$Q244))</f>
        <v>0</v>
      </c>
      <c r="DY245">
        <f>DY$2*EXP(- DY$1 * ($B245*_c+'Input spectra'!$Q244))</f>
        <v>0</v>
      </c>
      <c r="DZ245">
        <f>DZ$2*EXP(- DZ$1 * ($B245*_c+'Input spectra'!$Q244))</f>
        <v>0</v>
      </c>
      <c r="EA245">
        <f>EA$2*EXP(- EA$1 * ($B245*_c+'Input spectra'!$Q244))</f>
        <v>0</v>
      </c>
      <c r="EB245">
        <f>EB$2*EXP(- EB$1 * ($B245*_c+'Input spectra'!$Q244))</f>
        <v>0</v>
      </c>
      <c r="EC245">
        <f>EC$2*EXP(- EC$1 * ($B245*_c+'Input spectra'!$Q244))</f>
        <v>0</v>
      </c>
      <c r="ED245">
        <f>ED$2*EXP(- ED$1 * ($B245*_c+'Input spectra'!$Q244))</f>
        <v>0</v>
      </c>
      <c r="EE245">
        <f>EE$2*EXP(- EE$1 * ($B245*_c+'Input spectra'!$Q244))</f>
        <v>0</v>
      </c>
      <c r="EF245">
        <f>EF$2*EXP(- EF$1 * ($B245*_c+'Input spectra'!$Q244))</f>
        <v>0</v>
      </c>
      <c r="EG245">
        <f>EG$2*EXP(- EG$1 * ($B245*_c+'Input spectra'!$Q244))</f>
        <v>0</v>
      </c>
      <c r="EH245">
        <f>EH$2*EXP(- EH$1 * ($B245*_c+'Input spectra'!$Q244))</f>
        <v>0</v>
      </c>
      <c r="EI245">
        <f>EI$2*EXP(- EI$1 * ($B245*_c+'Input spectra'!$Q244))</f>
        <v>0</v>
      </c>
      <c r="EJ245">
        <f>EJ$2*EXP(- EJ$1 * ($B245*_c+'Input spectra'!$Q244))</f>
        <v>0</v>
      </c>
      <c r="EK245">
        <f>EK$2*EXP(- EK$1 * ($B245*_c+'Input spectra'!$Q244))</f>
        <v>0</v>
      </c>
      <c r="EL245">
        <f>EL$2*EXP(- EL$1 * ($B245*_c+'Input spectra'!$Q244))</f>
        <v>0</v>
      </c>
      <c r="EM245">
        <f>EM$2*EXP(- EM$1 * ($B245*_c+'Input spectra'!$Q244))</f>
        <v>0</v>
      </c>
      <c r="EN245">
        <f>EN$2*EXP(- EN$1 * ($B245*_c+'Input spectra'!$Q244))</f>
        <v>0</v>
      </c>
      <c r="EO245">
        <f>EO$2*EXP(- EO$1 * ($B245*_c+'Input spectra'!$Q244))</f>
        <v>0</v>
      </c>
      <c r="EP245">
        <f>EP$2*EXP(- EP$1 * ($B245*_c+'Input spectra'!$Q244))</f>
        <v>0</v>
      </c>
      <c r="EQ245">
        <f>EQ$2*EXP(- EQ$1 * ($B245*_c+'Input spectra'!$Q244))</f>
        <v>0</v>
      </c>
      <c r="ER245">
        <f>ER$2*EXP(- ER$1 * ($B245*_c+'Input spectra'!$Q244))</f>
        <v>0</v>
      </c>
      <c r="ES245">
        <f>ES$2*EXP(- ES$1 * ($B245*_c+'Input spectra'!$Q244))</f>
        <v>0</v>
      </c>
      <c r="ET245">
        <f>ET$2*EXP(- ET$1 * ($B245*_c+'Input spectra'!$Q244))</f>
        <v>0</v>
      </c>
      <c r="EU245">
        <f>EU$2*EXP(- EU$1 * ($B245*_c+'Input spectra'!$Q244))</f>
        <v>0</v>
      </c>
      <c r="EV245">
        <f>EV$2*EXP(- EV$1 * ($B245*_c+'Input spectra'!$Q244))</f>
        <v>0</v>
      </c>
      <c r="EW245">
        <f>EW$2*EXP(- EW$1 * ($B245*_c+'Input spectra'!$Q244))</f>
        <v>0</v>
      </c>
      <c r="EY245">
        <f t="shared" si="3"/>
        <v>0.89332516792196615</v>
      </c>
      <c r="FB245">
        <f>(1-EXP(-(B245*_c+'Input spectra'!$Q244)*_t))/2</f>
        <v>9.7743962492409797E-3</v>
      </c>
      <c r="FC245">
        <f>LN(1-FB245)/(-(B245*_c+'Input spectra'!$Q244))</f>
        <v>0.2487661201969715</v>
      </c>
    </row>
    <row r="246" spans="1:159" x14ac:dyDescent="0.25">
      <c r="A246">
        <v>1495</v>
      </c>
      <c r="B246">
        <f>'Input spectra'!B245</f>
        <v>0</v>
      </c>
      <c r="C246">
        <f>C$2*EXP(- C$1 * ($B246*_c+'Input spectra'!$Q245))</f>
        <v>2.0653927966864227E-2</v>
      </c>
      <c r="D246">
        <f>D$2*EXP(- D$1 * ($B246*_c+'Input spectra'!$Q245))</f>
        <v>2.0422823716505997E-2</v>
      </c>
      <c r="E246">
        <f>E$2*EXP(- E$1 * ($B246*_c+'Input spectra'!$Q245))</f>
        <v>2.0193218585402486E-2</v>
      </c>
      <c r="F246">
        <f>F$2*EXP(- F$1 * ($B246*_c+'Input spectra'!$Q245))</f>
        <v>1.9965104353408817E-2</v>
      </c>
      <c r="G246">
        <f>G$2*EXP(- G$1 * ($B246*_c+'Input spectra'!$Q245))</f>
        <v>1.9738472841862094E-2</v>
      </c>
      <c r="H246">
        <f>H$2*EXP(- H$1 * ($B246*_c+'Input spectra'!$Q245))</f>
        <v>1.9513315913382231E-2</v>
      </c>
      <c r="I246">
        <f>I$2*EXP(- I$1 * ($B246*_c+'Input spectra'!$Q245))</f>
        <v>1.9289625471673677E-2</v>
      </c>
      <c r="J246">
        <f>J$2*EXP(- J$1 * ($B246*_c+'Input spectra'!$Q245))</f>
        <v>1.9067393461328078E-2</v>
      </c>
      <c r="K246">
        <f>K$2*EXP(- K$1 * ($B246*_c+'Input spectra'!$Q245))</f>
        <v>1.8846611867627851E-2</v>
      </c>
      <c r="L246">
        <f>L$2*EXP(- L$1 * ($B246*_c+'Input spectra'!$Q245))</f>
        <v>1.8627272716350663E-2</v>
      </c>
      <c r="M246">
        <f>M$2*EXP(- M$1 * ($B246*_c+'Input spectra'!$Q245))</f>
        <v>1.840936807357485E-2</v>
      </c>
      <c r="N246">
        <f>N$2*EXP(- N$1 * ($B246*_c+'Input spectra'!$Q245))</f>
        <v>1.8192890045485684E-2</v>
      </c>
      <c r="O246">
        <f>O$2*EXP(- O$1 * ($B246*_c+'Input spectra'!$Q245))</f>
        <v>1.7977830778182598E-2</v>
      </c>
      <c r="P246">
        <f>P$2*EXP(- P$1 * ($B246*_c+'Input spectra'!$Q245))</f>
        <v>1.7764182457487281E-2</v>
      </c>
      <c r="Q246">
        <f>Q$2*EXP(- Q$1 * ($B246*_c+'Input spectra'!$Q245))</f>
        <v>1.7551937308752645E-2</v>
      </c>
      <c r="R246">
        <f>R$2*EXP(- R$1 * ($B246*_c+'Input spectra'!$Q245))</f>
        <v>1.7341087596672744E-2</v>
      </c>
      <c r="S246">
        <f>S$2*EXP(- S$1 * ($B246*_c+'Input spectra'!$Q245))</f>
        <v>1.7131625625093492E-2</v>
      </c>
      <c r="T246">
        <f>T$2*EXP(- T$1 * ($B246*_c+'Input spectra'!$Q245))</f>
        <v>1.6923543736824326E-2</v>
      </c>
      <c r="U246">
        <f>U$2*EXP(- U$1 * ($B246*_c+'Input spectra'!$Q245))</f>
        <v>1.6716834313450734E-2</v>
      </c>
      <c r="V246">
        <f>V$2*EXP(- V$1 * ($B246*_c+'Input spectra'!$Q245))</f>
        <v>1.6511489775147617E-2</v>
      </c>
      <c r="W246">
        <f>W$2*EXP(- W$1 * ($B246*_c+'Input spectra'!$Q245))</f>
        <v>1.6307502580493582E-2</v>
      </c>
      <c r="X246">
        <f>X$2*EXP(- X$1 * ($B246*_c+'Input spectra'!$Q245))</f>
        <v>1.6104865226286031E-2</v>
      </c>
      <c r="Y246">
        <f>Y$2*EXP(- Y$1 * ($B246*_c+'Input spectra'!$Q245))</f>
        <v>1.5903570247357168E-2</v>
      </c>
      <c r="Z246">
        <f>Z$2*EXP(- Z$1 * ($B246*_c+'Input spectra'!$Q245))</f>
        <v>1.5703610216390829E-2</v>
      </c>
      <c r="AA246">
        <f>AA$2*EXP(- AA$1 * ($B246*_c+'Input spectra'!$Q245))</f>
        <v>1.5504977743740168E-2</v>
      </c>
      <c r="AB246">
        <f>AB$2*EXP(- AB$1 * ($B246*_c+'Input spectra'!$Q245))</f>
        <v>1.5307665477246218E-2</v>
      </c>
      <c r="AC246">
        <f>AC$2*EXP(- AC$1 * ($B246*_c+'Input spectra'!$Q245))</f>
        <v>1.5111666102057251E-2</v>
      </c>
      <c r="AD246">
        <f>AD$2*EXP(- AD$1 * ($B246*_c+'Input spectra'!$Q245))</f>
        <v>1.4916972340449027E-2</v>
      </c>
      <c r="AE246">
        <f>AE$2*EXP(- AE$1 * ($B246*_c+'Input spectra'!$Q245))</f>
        <v>1.4723576951645844E-2</v>
      </c>
      <c r="AF246">
        <f>AF$2*EXP(- AF$1 * ($B246*_c+'Input spectra'!$Q245))</f>
        <v>1.4531472731642441E-2</v>
      </c>
      <c r="AG246">
        <f>AG$2*EXP(- AG$1 * ($B246*_c+'Input spectra'!$Q245))</f>
        <v>1.4340652513026719E-2</v>
      </c>
      <c r="AH246">
        <f>AH$2*EXP(- AH$1 * ($B246*_c+'Input spectra'!$Q245))</f>
        <v>1.4151109164803307E-2</v>
      </c>
      <c r="AI246">
        <f>AI$2*EXP(- AI$1 * ($B246*_c+'Input spectra'!$Q245))</f>
        <v>1.3962835592217919E-2</v>
      </c>
      <c r="AJ246">
        <f>AJ$2*EXP(- AJ$1 * ($B246*_c+'Input spectra'!$Q245))</f>
        <v>1.3775824736582554E-2</v>
      </c>
      <c r="AK246">
        <f>AK$2*EXP(- AK$1 * ($B246*_c+'Input spectra'!$Q245))</f>
        <v>1.3590069575101511E-2</v>
      </c>
      <c r="AL246">
        <f>AL$2*EXP(- AL$1 * ($B246*_c+'Input spectra'!$Q245))</f>
        <v>1.3405563120698207E-2</v>
      </c>
      <c r="AM246">
        <f>AM$2*EXP(- AM$1 * ($B246*_c+'Input spectra'!$Q245))</f>
        <v>1.3222298421842778E-2</v>
      </c>
      <c r="AN246">
        <f>AN$2*EXP(- AN$1 * ($B246*_c+'Input spectra'!$Q245))</f>
        <v>1.3040268562380544E-2</v>
      </c>
      <c r="AO246">
        <f>AO$2*EXP(- AO$1 * ($B246*_c+'Input spectra'!$Q245))</f>
        <v>1.2859466661361217E-2</v>
      </c>
      <c r="AP246">
        <f>AP$2*EXP(- AP$1 * ($B246*_c+'Input spectra'!$Q245))</f>
        <v>1.2679885872868927E-2</v>
      </c>
      <c r="AQ246">
        <f>AQ$2*EXP(- AQ$1 * ($B246*_c+'Input spectra'!$Q245))</f>
        <v>1.2501519385853045E-2</v>
      </c>
      <c r="AR246">
        <f>AR$2*EXP(- AR$1 * ($B246*_c+'Input spectra'!$Q245))</f>
        <v>1.2324360423959797E-2</v>
      </c>
      <c r="AS246">
        <f>AS$2*EXP(- AS$1 * ($B246*_c+'Input spectra'!$Q245))</f>
        <v>1.2148402245364627E-2</v>
      </c>
      <c r="AT246">
        <f>AT$2*EXP(- AT$1 * ($B246*_c+'Input spectra'!$Q245))</f>
        <v>1.1973638142605414E-2</v>
      </c>
      <c r="AU246">
        <f>AU$2*EXP(- AU$1 * ($B246*_c+'Input spectra'!$Q245))</f>
        <v>1.1800061442416389E-2</v>
      </c>
      <c r="AV246">
        <f>AV$2*EXP(- AV$1 * ($B246*_c+'Input spectra'!$Q245))</f>
        <v>1.162766550556288E-2</v>
      </c>
      <c r="AW246">
        <f>AW$2*EXP(- AW$1 * ($B246*_c+'Input spectra'!$Q245))</f>
        <v>1.0341693130928933E-2</v>
      </c>
      <c r="AX246">
        <f>AX$2*EXP(- AX$1 * ($B246*_c+'Input spectra'!$Q245))</f>
        <v>8.8413981913976723E-3</v>
      </c>
      <c r="AY246">
        <f>AY$2*EXP(- AY$1 * ($B246*_c+'Input spectra'!$Q245))</f>
        <v>7.9631575658448712E-3</v>
      </c>
      <c r="AZ246">
        <f>AZ$2*EXP(- AZ$1 * ($B246*_c+'Input spectra'!$Q245))</f>
        <v>7.2982956972223005E-3</v>
      </c>
      <c r="BA246">
        <f>BA$2*EXP(- BA$1 * ($B246*_c+'Input spectra'!$Q245))</f>
        <v>6.7552065803486595E-3</v>
      </c>
      <c r="BB246">
        <f>BB$2*EXP(- BB$1 * ($B246*_c+'Input spectra'!$Q245))</f>
        <v>6.2942109385213272E-3</v>
      </c>
      <c r="BC246">
        <f>BC$2*EXP(- BC$1 * ($B246*_c+'Input spectra'!$Q245))</f>
        <v>5.8935816909392973E-3</v>
      </c>
      <c r="BD246">
        <f>BD$2*EXP(- BD$1 * ($B246*_c+'Input spectra'!$Q245))</f>
        <v>5.5397827735194777E-3</v>
      </c>
      <c r="BE246">
        <f>BE$2*EXP(- BE$1 * ($B246*_c+'Input spectra'!$Q245))</f>
        <v>5.2236544731724252E-3</v>
      </c>
      <c r="BF246">
        <f>BF$2*EXP(- BF$1 * ($B246*_c+'Input spectra'!$Q245))</f>
        <v>4.9386312648040448E-3</v>
      </c>
      <c r="BG246">
        <f>BG$2*EXP(- BG$1 * ($B246*_c+'Input spectra'!$Q245))</f>
        <v>4.6798035844380029E-3</v>
      </c>
      <c r="BH246">
        <f>BH$2*EXP(- BH$1 * ($B246*_c+'Input spectra'!$Q245))</f>
        <v>4.443379342119645E-3</v>
      </c>
      <c r="BI246">
        <f>BI$2*EXP(- BI$1 * ($B246*_c+'Input spectra'!$Q245))</f>
        <v>4.2263538848484649E-3</v>
      </c>
      <c r="BJ246">
        <f>BJ$2*EXP(- BJ$1 * ($B246*_c+'Input spectra'!$Q245))</f>
        <v>4.0262969765238231E-3</v>
      </c>
      <c r="BK246">
        <f>BK$2*EXP(- BK$1 * ($B246*_c+'Input spectra'!$Q245))</f>
        <v>3.8412094279281729E-3</v>
      </c>
      <c r="BL246">
        <f>BL$2*EXP(- BL$1 * ($B246*_c+'Input spectra'!$Q245))</f>
        <v>3.6694232090910333E-3</v>
      </c>
      <c r="BM246">
        <f>BM$2*EXP(- BM$1 * ($B246*_c+'Input spectra'!$Q245))</f>
        <v>3.5095298063070415E-3</v>
      </c>
      <c r="BN246">
        <f>BN$2*EXP(- BN$1 * ($B246*_c+'Input spectra'!$Q245))</f>
        <v>3.3603275516379356E-3</v>
      </c>
      <c r="BO246">
        <f>BO$2*EXP(- BO$1 * ($B246*_c+'Input spectra'!$Q245))</f>
        <v>3.2207820680452272E-3</v>
      </c>
      <c r="BP246">
        <f>BP$2*EXP(- BP$1 * ($B246*_c+'Input spectra'!$Q245))</f>
        <v>3.0899960098041118E-3</v>
      </c>
      <c r="BQ246">
        <f>BQ$2*EXP(- BQ$1 * ($B246*_c+'Input spectra'!$Q245))</f>
        <v>2.9671855355938555E-3</v>
      </c>
      <c r="BR246">
        <f>BR$2*EXP(- BR$1 * ($B246*_c+'Input spectra'!$Q245))</f>
        <v>2.8516617526138589E-3</v>
      </c>
      <c r="BS246">
        <f>BS$2*EXP(- BS$1 * ($B246*_c+'Input spectra'!$Q245))</f>
        <v>2.7428158940864295E-3</v>
      </c>
      <c r="BT246">
        <f>BT$2*EXP(- BT$1 * ($B246*_c+'Input spectra'!$Q245))</f>
        <v>2.6401073436447377E-3</v>
      </c>
      <c r="BU246">
        <f>BU$2*EXP(- BU$1 * ($B246*_c+'Input spectra'!$Q245))</f>
        <v>2.543053860491556E-3</v>
      </c>
      <c r="BV246">
        <f>BV$2*EXP(- BV$1 * ($B246*_c+'Input spectra'!$Q245))</f>
        <v>2.4512235269819257E-3</v>
      </c>
      <c r="BW246">
        <f>BW$2*EXP(- BW$1 * ($B246*_c+'Input spectra'!$Q245))</f>
        <v>2.3642280594254415E-3</v>
      </c>
      <c r="BX246">
        <f>BX$2*EXP(- BX$1 * ($B246*_c+'Input spectra'!$Q245))</f>
        <v>2.2817172088636963E-3</v>
      </c>
      <c r="BY246">
        <f>BY$2*EXP(- BY$1 * ($B246*_c+'Input spectra'!$Q245))</f>
        <v>2.2033740414995327E-3</v>
      </c>
      <c r="BZ246">
        <f>BZ$2*EXP(- BZ$1 * ($B246*_c+'Input spectra'!$Q245))</f>
        <v>2.1289109351248807E-3</v>
      </c>
      <c r="CA246">
        <f>CA$2*EXP(- CA$1 * ($B246*_c+'Input spectra'!$Q245))</f>
        <v>2.058066162934006E-3</v>
      </c>
      <c r="CB246">
        <f>CB$2*EXP(- CB$1 * ($B246*_c+'Input spectra'!$Q245))</f>
        <v>1.9906009627137663E-3</v>
      </c>
      <c r="CC246">
        <f>CC$2*EXP(- CC$1 * ($B246*_c+'Input spectra'!$Q245))</f>
        <v>1.9262970098133016E-3</v>
      </c>
      <c r="CD246">
        <f>CD$2*EXP(- CD$1 * ($B246*_c+'Input spectra'!$Q245))</f>
        <v>1.8649542281058968E-3</v>
      </c>
      <c r="CE246">
        <f>CE$2*EXP(- CE$1 * ($B246*_c+'Input spectra'!$Q245))</f>
        <v>1.8063888855125347E-3</v>
      </c>
      <c r="CF246">
        <f>CF$2*EXP(- CF$1 * ($B246*_c+'Input spectra'!$Q245))</f>
        <v>1.7504319303951476E-3</v>
      </c>
      <c r="CG246">
        <f>CG$2*EXP(- CG$1 * ($B246*_c+'Input spectra'!$Q245))</f>
        <v>1.6969275328625811E-3</v>
      </c>
      <c r="CH246">
        <f>CH$2*EXP(- CH$1 * ($B246*_c+'Input spectra'!$Q245))</f>
        <v>1.6457318012208641E-3</v>
      </c>
      <c r="CI246">
        <f>CI$2*EXP(- CI$1 * ($B246*_c+'Input spectra'!$Q245))</f>
        <v>1.5967116487847195E-3</v>
      </c>
      <c r="CJ246">
        <f>CJ$2*EXP(- CJ$1 * ($B246*_c+'Input spectra'!$Q245))</f>
        <v>1.5497437903090646E-3</v>
      </c>
      <c r="CK246">
        <f>CK$2*EXP(- CK$1 * ($B246*_c+'Input spectra'!$Q245))</f>
        <v>1.5047138505960124E-3</v>
      </c>
      <c r="CL246">
        <f>CL$2*EXP(- CL$1 * ($B246*_c+'Input spectra'!$Q245))</f>
        <v>1.4615155705372477E-3</v>
      </c>
      <c r="CM246">
        <f>CM$2*EXP(- CM$1 * ($B246*_c+'Input spectra'!$Q245))</f>
        <v>1.4200500980819943E-3</v>
      </c>
      <c r="CN246">
        <f>CN$2*EXP(- CN$1 * ($B246*_c+'Input spectra'!$Q245))</f>
        <v>1.3802253534695608E-3</v>
      </c>
      <c r="CO246">
        <f>CO$2*EXP(- CO$1 * ($B246*_c+'Input spectra'!$Q245))</f>
        <v>1.341955459605285E-3</v>
      </c>
      <c r="CP246">
        <f>CP$2*EXP(- CP$1 * ($B246*_c+'Input spectra'!$Q245))</f>
        <v>1.3051602297471173E-3</v>
      </c>
      <c r="CQ246">
        <f>CQ$2*EXP(- CQ$1 * ($B246*_c+'Input spectra'!$Q245))</f>
        <v>8.407254402476869E-4</v>
      </c>
      <c r="CR246">
        <f>CR$2*EXP(- CR$1 * ($B246*_c+'Input spectra'!$Q245))</f>
        <v>5.4633410890146054E-4</v>
      </c>
      <c r="CS246">
        <f>CS$2*EXP(- CS$1 * ($B246*_c+'Input spectra'!$Q245))</f>
        <v>3.7854435496870062E-4</v>
      </c>
      <c r="CT246">
        <f>CT$2*EXP(- CT$1 * ($B246*_c+'Input spectra'!$Q245))</f>
        <v>2.6346787808174591E-4</v>
      </c>
      <c r="CU246">
        <f>CU$2*EXP(- CU$1 * ($B246*_c+'Input spectra'!$Q245))</f>
        <v>1.7998652825996413E-4</v>
      </c>
      <c r="CV246">
        <f>CV$2*EXP(- CV$1 * ($B246*_c+'Input spectra'!$Q245))</f>
        <v>1.183726525048959E-4</v>
      </c>
      <c r="CW246">
        <f>CW$2*EXP(- CW$1 * ($B246*_c+'Input spectra'!$Q245))</f>
        <v>7.3139272173417761E-5</v>
      </c>
      <c r="CX246">
        <f>CX$2*EXP(- CX$1 * ($B246*_c+'Input spectra'!$Q245))</f>
        <v>4.0805228373210601E-5</v>
      </c>
      <c r="CY246">
        <f>CY$2*EXP(- CY$1 * ($B246*_c+'Input spectra'!$Q245))</f>
        <v>1.8983349239074547E-5</v>
      </c>
      <c r="CZ246">
        <f>CZ$2*EXP(- CZ$1 * ($B246*_c+'Input spectra'!$Q245))</f>
        <v>5.943320538318814E-6</v>
      </c>
      <c r="DA246">
        <f>DA$2*EXP(- DA$1 * ($B246*_c+'Input spectra'!$Q245))</f>
        <v>3.7771360650799564E-7</v>
      </c>
      <c r="DB246">
        <f>DB$2*EXP(- DB$1 * ($B246*_c+'Input spectra'!$Q245))</f>
        <v>0</v>
      </c>
      <c r="DC246">
        <f>DC$2*EXP(- DC$1 * ($B246*_c+'Input spectra'!$Q245))</f>
        <v>0</v>
      </c>
      <c r="DD246">
        <f>DD$2*EXP(- DD$1 * ($B246*_c+'Input spectra'!$Q245))</f>
        <v>0</v>
      </c>
      <c r="DE246">
        <f>DE$2*EXP(- DE$1 * ($B246*_c+'Input spectra'!$Q245))</f>
        <v>0</v>
      </c>
      <c r="DF246">
        <f>DF$2*EXP(- DF$1 * ($B246*_c+'Input spectra'!$Q245))</f>
        <v>0</v>
      </c>
      <c r="DG246">
        <f>DG$2*EXP(- DG$1 * ($B246*_c+'Input spectra'!$Q245))</f>
        <v>0</v>
      </c>
      <c r="DH246">
        <f>DH$2*EXP(- DH$1 * ($B246*_c+'Input spectra'!$Q245))</f>
        <v>0</v>
      </c>
      <c r="DI246">
        <f>DI$2*EXP(- DI$1 * ($B246*_c+'Input spectra'!$Q245))</f>
        <v>0</v>
      </c>
      <c r="DJ246">
        <f>DJ$2*EXP(- DJ$1 * ($B246*_c+'Input spectra'!$Q245))</f>
        <v>0</v>
      </c>
      <c r="DK246">
        <f>DK$2*EXP(- DK$1 * ($B246*_c+'Input spectra'!$Q245))</f>
        <v>0</v>
      </c>
      <c r="DL246">
        <f>DL$2*EXP(- DL$1 * ($B246*_c+'Input spectra'!$Q245))</f>
        <v>0</v>
      </c>
      <c r="DM246">
        <f>DM$2*EXP(- DM$1 * ($B246*_c+'Input spectra'!$Q245))</f>
        <v>0</v>
      </c>
      <c r="DN246">
        <f>DN$2*EXP(- DN$1 * ($B246*_c+'Input spectra'!$Q245))</f>
        <v>0</v>
      </c>
      <c r="DO246">
        <f>DO$2*EXP(- DO$1 * ($B246*_c+'Input spectra'!$Q245))</f>
        <v>0</v>
      </c>
      <c r="DP246">
        <f>DP$2*EXP(- DP$1 * ($B246*_c+'Input spectra'!$Q245))</f>
        <v>0</v>
      </c>
      <c r="DQ246">
        <f>DQ$2*EXP(- DQ$1 * ($B246*_c+'Input spectra'!$Q245))</f>
        <v>0</v>
      </c>
      <c r="DR246">
        <f>DR$2*EXP(- DR$1 * ($B246*_c+'Input spectra'!$Q245))</f>
        <v>0</v>
      </c>
      <c r="DS246">
        <f>DS$2*EXP(- DS$1 * ($B246*_c+'Input spectra'!$Q245))</f>
        <v>0</v>
      </c>
      <c r="DT246">
        <f>DT$2*EXP(- DT$1 * ($B246*_c+'Input spectra'!$Q245))</f>
        <v>0</v>
      </c>
      <c r="DU246">
        <f>DU$2*EXP(- DU$1 * ($B246*_c+'Input spectra'!$Q245))</f>
        <v>0</v>
      </c>
      <c r="DV246">
        <f>DV$2*EXP(- DV$1 * ($B246*_c+'Input spectra'!$Q245))</f>
        <v>0</v>
      </c>
      <c r="DW246">
        <f>DW$2*EXP(- DW$1 * ($B246*_c+'Input spectra'!$Q245))</f>
        <v>0</v>
      </c>
      <c r="DX246">
        <f>DX$2*EXP(- DX$1 * ($B246*_c+'Input spectra'!$Q245))</f>
        <v>0</v>
      </c>
      <c r="DY246">
        <f>DY$2*EXP(- DY$1 * ($B246*_c+'Input spectra'!$Q245))</f>
        <v>0</v>
      </c>
      <c r="DZ246">
        <f>DZ$2*EXP(- DZ$1 * ($B246*_c+'Input spectra'!$Q245))</f>
        <v>0</v>
      </c>
      <c r="EA246">
        <f>EA$2*EXP(- EA$1 * ($B246*_c+'Input spectra'!$Q245))</f>
        <v>0</v>
      </c>
      <c r="EB246">
        <f>EB$2*EXP(- EB$1 * ($B246*_c+'Input spectra'!$Q245))</f>
        <v>0</v>
      </c>
      <c r="EC246">
        <f>EC$2*EXP(- EC$1 * ($B246*_c+'Input spectra'!$Q245))</f>
        <v>0</v>
      </c>
      <c r="ED246">
        <f>ED$2*EXP(- ED$1 * ($B246*_c+'Input spectra'!$Q245))</f>
        <v>0</v>
      </c>
      <c r="EE246">
        <f>EE$2*EXP(- EE$1 * ($B246*_c+'Input spectra'!$Q245))</f>
        <v>0</v>
      </c>
      <c r="EF246">
        <f>EF$2*EXP(- EF$1 * ($B246*_c+'Input spectra'!$Q245))</f>
        <v>0</v>
      </c>
      <c r="EG246">
        <f>EG$2*EXP(- EG$1 * ($B246*_c+'Input spectra'!$Q245))</f>
        <v>0</v>
      </c>
      <c r="EH246">
        <f>EH$2*EXP(- EH$1 * ($B246*_c+'Input spectra'!$Q245))</f>
        <v>0</v>
      </c>
      <c r="EI246">
        <f>EI$2*EXP(- EI$1 * ($B246*_c+'Input spectra'!$Q245))</f>
        <v>0</v>
      </c>
      <c r="EJ246">
        <f>EJ$2*EXP(- EJ$1 * ($B246*_c+'Input spectra'!$Q245))</f>
        <v>0</v>
      </c>
      <c r="EK246">
        <f>EK$2*EXP(- EK$1 * ($B246*_c+'Input spectra'!$Q245))</f>
        <v>0</v>
      </c>
      <c r="EL246">
        <f>EL$2*EXP(- EL$1 * ($B246*_c+'Input spectra'!$Q245))</f>
        <v>0</v>
      </c>
      <c r="EM246">
        <f>EM$2*EXP(- EM$1 * ($B246*_c+'Input spectra'!$Q245))</f>
        <v>0</v>
      </c>
      <c r="EN246">
        <f>EN$2*EXP(- EN$1 * ($B246*_c+'Input spectra'!$Q245))</f>
        <v>0</v>
      </c>
      <c r="EO246">
        <f>EO$2*EXP(- EO$1 * ($B246*_c+'Input spectra'!$Q245))</f>
        <v>0</v>
      </c>
      <c r="EP246">
        <f>EP$2*EXP(- EP$1 * ($B246*_c+'Input spectra'!$Q245))</f>
        <v>0</v>
      </c>
      <c r="EQ246">
        <f>EQ$2*EXP(- EQ$1 * ($B246*_c+'Input spectra'!$Q245))</f>
        <v>0</v>
      </c>
      <c r="ER246">
        <f>ER$2*EXP(- ER$1 * ($B246*_c+'Input spectra'!$Q245))</f>
        <v>0</v>
      </c>
      <c r="ES246">
        <f>ES$2*EXP(- ES$1 * ($B246*_c+'Input spectra'!$Q245))</f>
        <v>0</v>
      </c>
      <c r="ET246">
        <f>ET$2*EXP(- ET$1 * ($B246*_c+'Input spectra'!$Q245))</f>
        <v>0</v>
      </c>
      <c r="EU246">
        <f>EU$2*EXP(- EU$1 * ($B246*_c+'Input spectra'!$Q245))</f>
        <v>0</v>
      </c>
      <c r="EV246">
        <f>EV$2*EXP(- EV$1 * ($B246*_c+'Input spectra'!$Q245))</f>
        <v>0</v>
      </c>
      <c r="EW246">
        <f>EW$2*EXP(- EW$1 * ($B246*_c+'Input spectra'!$Q245))</f>
        <v>0</v>
      </c>
      <c r="EY246">
        <f t="shared" si="3"/>
        <v>0.89345520427638514</v>
      </c>
      <c r="FB246">
        <f>(1-EXP(-(B246*_c+'Input spectra'!$Q245)*_t))/2</f>
        <v>9.761523408082895E-3</v>
      </c>
      <c r="FC246">
        <f>LN(1-FB246)/(-(B246*_c+'Input spectra'!$Q245))</f>
        <v>0.24876776128397302</v>
      </c>
    </row>
    <row r="247" spans="1:159" x14ac:dyDescent="0.25">
      <c r="A247">
        <v>1500</v>
      </c>
      <c r="B247">
        <f>'Input spectra'!B246</f>
        <v>0</v>
      </c>
      <c r="C247">
        <f>C$2*EXP(- C$1 * ($B247*_c+'Input spectra'!$Q246))</f>
        <v>2.0653927966864227E-2</v>
      </c>
      <c r="D247">
        <f>D$2*EXP(- D$1 * ($B247*_c+'Input spectra'!$Q246))</f>
        <v>2.0422930972023596E-2</v>
      </c>
      <c r="E247">
        <f>E$2*EXP(- E$1 * ($B247*_c+'Input spectra'!$Q246))</f>
        <v>2.0193430685338187E-2</v>
      </c>
      <c r="F247">
        <f>F$2*EXP(- F$1 * ($B247*_c+'Input spectra'!$Q246))</f>
        <v>1.9965418910133734E-2</v>
      </c>
      <c r="G247">
        <f>G$2*EXP(- G$1 * ($B247*_c+'Input spectra'!$Q246))</f>
        <v>1.9738887491046377E-2</v>
      </c>
      <c r="H247">
        <f>H$2*EXP(- H$1 * ($B247*_c+'Input spectra'!$Q246))</f>
        <v>1.9513828313824595E-2</v>
      </c>
      <c r="I247">
        <f>I$2*EXP(- I$1 * ($B247*_c+'Input spectra'!$Q246))</f>
        <v>1.9290233305131989E-2</v>
      </c>
      <c r="J247">
        <f>J$2*EXP(- J$1 * ($B247*_c+'Input spectra'!$Q246))</f>
        <v>1.9068094432351024E-2</v>
      </c>
      <c r="K247">
        <f>K$2*EXP(- K$1 * ($B247*_c+'Input spectra'!$Q246))</f>
        <v>1.8847403703387652E-2</v>
      </c>
      <c r="L247">
        <f>L$2*EXP(- L$1 * ($B247*_c+'Input spectra'!$Q246))</f>
        <v>1.8628153166476879E-2</v>
      </c>
      <c r="M247">
        <f>M$2*EXP(- M$1 * ($B247*_c+'Input spectra'!$Q246))</f>
        <v>1.8410334909989189E-2</v>
      </c>
      <c r="N247">
        <f>N$2*EXP(- N$1 * ($B247*_c+'Input spectra'!$Q246))</f>
        <v>1.8193941062237897E-2</v>
      </c>
      <c r="O247">
        <f>O$2*EXP(- O$1 * ($B247*_c+'Input spectra'!$Q246))</f>
        <v>1.797896379128739E-2</v>
      </c>
      <c r="P247">
        <f>P$2*EXP(- P$1 * ($B247*_c+'Input spectra'!$Q246))</f>
        <v>1.7765395304762271E-2</v>
      </c>
      <c r="Q247">
        <f>Q$2*EXP(- Q$1 * ($B247*_c+'Input spectra'!$Q246))</f>
        <v>1.7553227849657332E-2</v>
      </c>
      <c r="R247">
        <f>R$2*EXP(- R$1 * ($B247*_c+'Input spectra'!$Q246))</f>
        <v>1.7342453712148508E-2</v>
      </c>
      <c r="S247">
        <f>S$2*EXP(- S$1 * ($B247*_c+'Input spectra'!$Q246))</f>
        <v>1.7133065217404621E-2</v>
      </c>
      <c r="T247">
        <f>T$2*EXP(- T$1 * ($B247*_c+'Input spectra'!$Q246))</f>
        <v>1.6925054729400018E-2</v>
      </c>
      <c r="U247">
        <f>U$2*EXP(- U$1 * ($B247*_c+'Input spectra'!$Q246))</f>
        <v>1.6718414650728139E-2</v>
      </c>
      <c r="V247">
        <f>V$2*EXP(- V$1 * ($B247*_c+'Input spectra'!$Q246))</f>
        <v>1.651313742241586E-2</v>
      </c>
      <c r="W247">
        <f>W$2*EXP(- W$1 * ($B247*_c+'Input spectra'!$Q246))</f>
        <v>1.6309215523738766E-2</v>
      </c>
      <c r="X247">
        <f>X$2*EXP(- X$1 * ($B247*_c+'Input spectra'!$Q246))</f>
        <v>1.6106641472037251E-2</v>
      </c>
      <c r="Y247">
        <f>Y$2*EXP(- Y$1 * ($B247*_c+'Input spectra'!$Q246))</f>
        <v>1.5905407822533496E-2</v>
      </c>
      <c r="Z247">
        <f>Z$2*EXP(- Z$1 * ($B247*_c+'Input spectra'!$Q246))</f>
        <v>1.5705507168149248E-2</v>
      </c>
      <c r="AA247">
        <f>AA$2*EXP(- AA$1 * ($B247*_c+'Input spectra'!$Q246))</f>
        <v>1.5506932139324534E-2</v>
      </c>
      <c r="AB247">
        <f>AB$2*EXP(- AB$1 * ($B247*_c+'Input spectra'!$Q246))</f>
        <v>1.5309675403837122E-2</v>
      </c>
      <c r="AC247">
        <f>AC$2*EXP(- AC$1 * ($B247*_c+'Input spectra'!$Q246))</f>
        <v>1.5113729666622871E-2</v>
      </c>
      <c r="AD247">
        <f>AD$2*EXP(- AD$1 * ($B247*_c+'Input spectra'!$Q246))</f>
        <v>1.4919087669596929E-2</v>
      </c>
      <c r="AE247">
        <f>AE$2*EXP(- AE$1 * ($B247*_c+'Input spectra'!$Q246))</f>
        <v>1.4725742191475738E-2</v>
      </c>
      <c r="AF247">
        <f>AF$2*EXP(- AF$1 * ($B247*_c+'Input spectra'!$Q246))</f>
        <v>1.4533686047599848E-2</v>
      </c>
      <c r="AG247">
        <f>AG$2*EXP(- AG$1 * ($B247*_c+'Input spectra'!$Q246))</f>
        <v>1.4342912089757612E-2</v>
      </c>
      <c r="AH247">
        <f>AH$2*EXP(- AH$1 * ($B247*_c+'Input spectra'!$Q246))</f>
        <v>1.4153413206009656E-2</v>
      </c>
      <c r="AI247">
        <f>AI$2*EXP(- AI$1 * ($B247*_c+'Input spectra'!$Q246))</f>
        <v>1.3965182320514172E-2</v>
      </c>
      <c r="AJ247">
        <f>AJ$2*EXP(- AJ$1 * ($B247*_c+'Input spectra'!$Q246))</f>
        <v>1.3778212393353032E-2</v>
      </c>
      <c r="AK247">
        <f>AK$2*EXP(- AK$1 * ($B247*_c+'Input spectra'!$Q246))</f>
        <v>1.3592496420358726E-2</v>
      </c>
      <c r="AL247">
        <f>AL$2*EXP(- AL$1 * ($B247*_c+'Input spectra'!$Q246))</f>
        <v>1.3408027432942072E-2</v>
      </c>
      <c r="AM247">
        <f>AM$2*EXP(- AM$1 * ($B247*_c+'Input spectra'!$Q246))</f>
        <v>1.3224798497920744E-2</v>
      </c>
      <c r="AN247">
        <f>AN$2*EXP(- AN$1 * ($B247*_c+'Input spectra'!$Q246))</f>
        <v>1.3042802717348614E-2</v>
      </c>
      <c r="AO247">
        <f>AO$2*EXP(- AO$1 * ($B247*_c+'Input spectra'!$Q246))</f>
        <v>1.2862033228345868E-2</v>
      </c>
      <c r="AP247">
        <f>AP$2*EXP(- AP$1 * ($B247*_c+'Input spectra'!$Q246))</f>
        <v>1.2682483202929907E-2</v>
      </c>
      <c r="AQ247">
        <f>AQ$2*EXP(- AQ$1 * ($B247*_c+'Input spectra'!$Q246))</f>
        <v>1.2504145847847066E-2</v>
      </c>
      <c r="AR247">
        <f>AR$2*EXP(- AR$1 * ($B247*_c+'Input spectra'!$Q246))</f>
        <v>1.2327014404405093E-2</v>
      </c>
      <c r="AS247">
        <f>AS$2*EXP(- AS$1 * ($B247*_c+'Input spectra'!$Q246))</f>
        <v>1.2151082148306397E-2</v>
      </c>
      <c r="AT247">
        <f>AT$2*EXP(- AT$1 * ($B247*_c+'Input spectra'!$Q246))</f>
        <v>1.1976342389482121E-2</v>
      </c>
      <c r="AU247">
        <f>AU$2*EXP(- AU$1 * ($B247*_c+'Input spectra'!$Q246))</f>
        <v>1.180278847192693E-2</v>
      </c>
      <c r="AV247">
        <f>AV$2*EXP(- AV$1 * ($B247*_c+'Input spectra'!$Q246))</f>
        <v>1.1630413773534604E-2</v>
      </c>
      <c r="AW247">
        <f>AW$2*EXP(- AW$1 * ($B247*_c+'Input spectra'!$Q246))</f>
        <v>1.0344191776473543E-2</v>
      </c>
      <c r="AX247">
        <f>AX$2*EXP(- AX$1 * ($B247*_c+'Input spectra'!$Q246))</f>
        <v>8.8435807962792285E-3</v>
      </c>
      <c r="AY247">
        <f>AY$2*EXP(- AY$1 * ($B247*_c+'Input spectra'!$Q246))</f>
        <v>7.965165197343126E-3</v>
      </c>
      <c r="AZ247">
        <f>AZ$2*EXP(- AZ$1 * ($B247*_c+'Input spectra'!$Q246))</f>
        <v>7.3001740455391146E-3</v>
      </c>
      <c r="BA247">
        <f>BA$2*EXP(- BA$1 * ($B247*_c+'Input spectra'!$Q246))</f>
        <v>6.7569806406359446E-3</v>
      </c>
      <c r="BB247">
        <f>BB$2*EXP(- BB$1 * ($B247*_c+'Input spectra'!$Q246))</f>
        <v>6.2958969958805946E-3</v>
      </c>
      <c r="BC247">
        <f>BC$2*EXP(- BC$1 * ($B247*_c+'Input spectra'!$Q246))</f>
        <v>5.895191389913932E-3</v>
      </c>
      <c r="BD247">
        <f>BD$2*EXP(- BD$1 * ($B247*_c+'Input spectra'!$Q246))</f>
        <v>5.5413249417835394E-3</v>
      </c>
      <c r="BE247">
        <f>BE$2*EXP(- BE$1 * ($B247*_c+'Input spectra'!$Q246))</f>
        <v>5.2251360783907765E-3</v>
      </c>
      <c r="BF247">
        <f>BF$2*EXP(- BF$1 * ($B247*_c+'Input spectra'!$Q246))</f>
        <v>4.9400579715949324E-3</v>
      </c>
      <c r="BG247">
        <f>BG$2*EXP(- BG$1 * ($B247*_c+'Input spectra'!$Q246))</f>
        <v>4.6811801035025026E-3</v>
      </c>
      <c r="BH247">
        <f>BH$2*EXP(- BH$1 * ($B247*_c+'Input spectra'!$Q246))</f>
        <v>4.4447096616459297E-3</v>
      </c>
      <c r="BI247">
        <f>BI$2*EXP(- BI$1 * ($B247*_c+'Input spectra'!$Q246))</f>
        <v>4.2276414307221635E-3</v>
      </c>
      <c r="BJ247">
        <f>BJ$2*EXP(- BJ$1 * ($B247*_c+'Input spectra'!$Q246))</f>
        <v>4.0275447272057601E-3</v>
      </c>
      <c r="BK247">
        <f>BK$2*EXP(- BK$1 * ($B247*_c+'Input spectra'!$Q246))</f>
        <v>3.842419999235827E-3</v>
      </c>
      <c r="BL247">
        <f>BL$2*EXP(- BL$1 * ($B247*_c+'Input spectra'!$Q246))</f>
        <v>3.6705989182969278E-3</v>
      </c>
      <c r="BM247">
        <f>BM$2*EXP(- BM$1 * ($B247*_c+'Input spectra'!$Q246))</f>
        <v>3.5106727216039075E-3</v>
      </c>
      <c r="BN247">
        <f>BN$2*EXP(- BN$1 * ($B247*_c+'Input spectra'!$Q246))</f>
        <v>3.3614395309907999E-3</v>
      </c>
      <c r="BO247">
        <f>BO$2*EXP(- BO$1 * ($B247*_c+'Input spectra'!$Q246))</f>
        <v>3.2218647901793543E-3</v>
      </c>
      <c r="BP247">
        <f>BP$2*EXP(- BP$1 * ($B247*_c+'Input spectra'!$Q246))</f>
        <v>3.0910509992556887E-3</v>
      </c>
      <c r="BQ247">
        <f>BQ$2*EXP(- BQ$1 * ($B247*_c+'Input spectra'!$Q246))</f>
        <v>2.9682141832037033E-3</v>
      </c>
      <c r="BR247">
        <f>BR$2*EXP(- BR$1 * ($B247*_c+'Input spectra'!$Q246))</f>
        <v>2.8526653324720758E-3</v>
      </c>
      <c r="BS247">
        <f>BS$2*EXP(- BS$1 * ($B247*_c+'Input spectra'!$Q246))</f>
        <v>2.7437955776766043E-3</v>
      </c>
      <c r="BT247">
        <f>BT$2*EXP(- BT$1 * ($B247*_c+'Input spectra'!$Q246))</f>
        <v>2.6410642117523429E-3</v>
      </c>
      <c r="BU247">
        <f>BU$2*EXP(- BU$1 * ($B247*_c+'Input spectra'!$Q246))</f>
        <v>2.5439889133082668E-3</v>
      </c>
      <c r="BV247">
        <f>BV$2*EXP(- BV$1 * ($B247*_c+'Input spectra'!$Q246))</f>
        <v>2.4521376927401331E-3</v>
      </c>
      <c r="BW247">
        <f>BW$2*EXP(- BW$1 * ($B247*_c+'Input spectra'!$Q246))</f>
        <v>2.3651222018247144E-3</v>
      </c>
      <c r="BX247">
        <f>BX$2*EXP(- BX$1 * ($B247*_c+'Input spectra'!$Q246))</f>
        <v>2.2825921334963116E-3</v>
      </c>
      <c r="BY247">
        <f>BY$2*EXP(- BY$1 * ($B247*_c+'Input spectra'!$Q246))</f>
        <v>2.2042305014405086E-3</v>
      </c>
      <c r="BZ247">
        <f>BZ$2*EXP(- BZ$1 * ($B247*_c+'Input spectra'!$Q246))</f>
        <v>2.1297496358198289E-3</v>
      </c>
      <c r="CA247">
        <f>CA$2*EXP(- CA$1 * ($B247*_c+'Input spectra'!$Q246))</f>
        <v>2.0588877664931061E-3</v>
      </c>
      <c r="CB247">
        <f>CB$2*EXP(- CB$1 * ($B247*_c+'Input spectra'!$Q246))</f>
        <v>1.9914060917005012E-3</v>
      </c>
      <c r="CC247">
        <f>CC$2*EXP(- CC$1 * ($B247*_c+'Input spectra'!$Q246))</f>
        <v>1.9270862506010117E-3</v>
      </c>
      <c r="CD247">
        <f>CD$2*EXP(- CD$1 * ($B247*_c+'Input spectra'!$Q246))</f>
        <v>1.865728133862763E-3</v>
      </c>
      <c r="CE247">
        <f>CE$2*EXP(- CE$1 * ($B247*_c+'Input spectra'!$Q246))</f>
        <v>1.8071479788655709E-3</v>
      </c>
      <c r="CF247">
        <f>CF$2*EXP(- CF$1 * ($B247*_c+'Input spectra'!$Q246))</f>
        <v>1.7511767058156573E-3</v>
      </c>
      <c r="CG247">
        <f>CG$2*EXP(- CG$1 * ($B247*_c+'Input spectra'!$Q246))</f>
        <v>1.6976584588089087E-3</v>
      </c>
      <c r="CH247">
        <f>CH$2*EXP(- CH$1 * ($B247*_c+'Input spectra'!$Q246))</f>
        <v>1.6464493220688216E-3</v>
      </c>
      <c r="CI247">
        <f>CI$2*EXP(- CI$1 * ($B247*_c+'Input spectra'!$Q246))</f>
        <v>1.5974161865715769E-3</v>
      </c>
      <c r="CJ247">
        <f>CJ$2*EXP(- CJ$1 * ($B247*_c+'Input spectra'!$Q246))</f>
        <v>1.5504357463132618E-3</v>
      </c>
      <c r="CK247">
        <f>CK$2*EXP(- CK$1 * ($B247*_c+'Input spectra'!$Q246))</f>
        <v>1.5053936067716349E-3</v>
      </c>
      <c r="CL247">
        <f>CL$2*EXP(- CL$1 * ($B247*_c+'Input spectra'!$Q246))</f>
        <v>1.4621834908196975E-3</v>
      </c>
      <c r="CM247">
        <f>CM$2*EXP(- CM$1 * ($B247*_c+'Input spectra'!$Q246))</f>
        <v>1.4207065295790888E-3</v>
      </c>
      <c r="CN247">
        <f>CN$2*EXP(- CN$1 * ($B247*_c+'Input spectra'!$Q246))</f>
        <v>1.3808706275504285E-3</v>
      </c>
      <c r="CO247">
        <f>CO$2*EXP(- CO$1 * ($B247*_c+'Input spectra'!$Q246))</f>
        <v>1.3425898928978515E-3</v>
      </c>
      <c r="CP247">
        <f>CP$2*EXP(- CP$1 * ($B247*_c+'Input spectra'!$Q246))</f>
        <v>1.3057841250536171E-3</v>
      </c>
      <c r="CQ247">
        <f>CQ$2*EXP(- CQ$1 * ($B247*_c+'Input spectra'!$Q246))</f>
        <v>8.4113174289461991E-4</v>
      </c>
      <c r="CR247">
        <f>CR$2*EXP(- CR$1 * ($B247*_c+'Input spectra'!$Q246))</f>
        <v>5.466010098021584E-4</v>
      </c>
      <c r="CS247">
        <f>CS$2*EXP(- CS$1 * ($B247*_c+'Input spectra'!$Q246))</f>
        <v>3.7873127443989783E-4</v>
      </c>
      <c r="CT247">
        <f>CT$2*EXP(- CT$1 * ($B247*_c+'Input spectra'!$Q246))</f>
        <v>2.6359935888101014E-4</v>
      </c>
      <c r="CU247">
        <f>CU$2*EXP(- CU$1 * ($B247*_c+'Input spectra'!$Q246))</f>
        <v>1.8007729430869805E-4</v>
      </c>
      <c r="CV247">
        <f>CV$2*EXP(- CV$1 * ($B247*_c+'Input spectra'!$Q246))</f>
        <v>1.1843296904912357E-4</v>
      </c>
      <c r="CW247">
        <f>CW$2*EXP(- CW$1 * ($B247*_c+'Input spectra'!$Q246))</f>
        <v>7.3176924445461972E-5</v>
      </c>
      <c r="CX247">
        <f>CX$2*EXP(- CX$1 * ($B247*_c+'Input spectra'!$Q246))</f>
        <v>4.0826449411346616E-5</v>
      </c>
      <c r="CY247">
        <f>CY$2*EXP(- CY$1 * ($B247*_c+'Input spectra'!$Q246))</f>
        <v>1.8993321407306652E-5</v>
      </c>
      <c r="CZ247">
        <f>CZ$2*EXP(- CZ$1 * ($B247*_c+'Input spectra'!$Q246))</f>
        <v>5.9464738610878294E-6</v>
      </c>
      <c r="DA247">
        <f>DA$2*EXP(- DA$1 * ($B247*_c+'Input spectra'!$Q246))</f>
        <v>3.7791599314855032E-7</v>
      </c>
      <c r="DB247">
        <f>DB$2*EXP(- DB$1 * ($B247*_c+'Input spectra'!$Q246))</f>
        <v>0</v>
      </c>
      <c r="DC247">
        <f>DC$2*EXP(- DC$1 * ($B247*_c+'Input spectra'!$Q246))</f>
        <v>0</v>
      </c>
      <c r="DD247">
        <f>DD$2*EXP(- DD$1 * ($B247*_c+'Input spectra'!$Q246))</f>
        <v>0</v>
      </c>
      <c r="DE247">
        <f>DE$2*EXP(- DE$1 * ($B247*_c+'Input spectra'!$Q246))</f>
        <v>0</v>
      </c>
      <c r="DF247">
        <f>DF$2*EXP(- DF$1 * ($B247*_c+'Input spectra'!$Q246))</f>
        <v>0</v>
      </c>
      <c r="DG247">
        <f>DG$2*EXP(- DG$1 * ($B247*_c+'Input spectra'!$Q246))</f>
        <v>0</v>
      </c>
      <c r="DH247">
        <f>DH$2*EXP(- DH$1 * ($B247*_c+'Input spectra'!$Q246))</f>
        <v>0</v>
      </c>
      <c r="DI247">
        <f>DI$2*EXP(- DI$1 * ($B247*_c+'Input spectra'!$Q246))</f>
        <v>0</v>
      </c>
      <c r="DJ247">
        <f>DJ$2*EXP(- DJ$1 * ($B247*_c+'Input spectra'!$Q246))</f>
        <v>0</v>
      </c>
      <c r="DK247">
        <f>DK$2*EXP(- DK$1 * ($B247*_c+'Input spectra'!$Q246))</f>
        <v>0</v>
      </c>
      <c r="DL247">
        <f>DL$2*EXP(- DL$1 * ($B247*_c+'Input spectra'!$Q246))</f>
        <v>0</v>
      </c>
      <c r="DM247">
        <f>DM$2*EXP(- DM$1 * ($B247*_c+'Input spectra'!$Q246))</f>
        <v>0</v>
      </c>
      <c r="DN247">
        <f>DN$2*EXP(- DN$1 * ($B247*_c+'Input spectra'!$Q246))</f>
        <v>0</v>
      </c>
      <c r="DO247">
        <f>DO$2*EXP(- DO$1 * ($B247*_c+'Input spectra'!$Q246))</f>
        <v>0</v>
      </c>
      <c r="DP247">
        <f>DP$2*EXP(- DP$1 * ($B247*_c+'Input spectra'!$Q246))</f>
        <v>0</v>
      </c>
      <c r="DQ247">
        <f>DQ$2*EXP(- DQ$1 * ($B247*_c+'Input spectra'!$Q246))</f>
        <v>0</v>
      </c>
      <c r="DR247">
        <f>DR$2*EXP(- DR$1 * ($B247*_c+'Input spectra'!$Q246))</f>
        <v>0</v>
      </c>
      <c r="DS247">
        <f>DS$2*EXP(- DS$1 * ($B247*_c+'Input spectra'!$Q246))</f>
        <v>0</v>
      </c>
      <c r="DT247">
        <f>DT$2*EXP(- DT$1 * ($B247*_c+'Input spectra'!$Q246))</f>
        <v>0</v>
      </c>
      <c r="DU247">
        <f>DU$2*EXP(- DU$1 * ($B247*_c+'Input spectra'!$Q246))</f>
        <v>0</v>
      </c>
      <c r="DV247">
        <f>DV$2*EXP(- DV$1 * ($B247*_c+'Input spectra'!$Q246))</f>
        <v>0</v>
      </c>
      <c r="DW247">
        <f>DW$2*EXP(- DW$1 * ($B247*_c+'Input spectra'!$Q246))</f>
        <v>0</v>
      </c>
      <c r="DX247">
        <f>DX$2*EXP(- DX$1 * ($B247*_c+'Input spectra'!$Q246))</f>
        <v>0</v>
      </c>
      <c r="DY247">
        <f>DY$2*EXP(- DY$1 * ($B247*_c+'Input spectra'!$Q246))</f>
        <v>0</v>
      </c>
      <c r="DZ247">
        <f>DZ$2*EXP(- DZ$1 * ($B247*_c+'Input spectra'!$Q246))</f>
        <v>0</v>
      </c>
      <c r="EA247">
        <f>EA$2*EXP(- EA$1 * ($B247*_c+'Input spectra'!$Q246))</f>
        <v>0</v>
      </c>
      <c r="EB247">
        <f>EB$2*EXP(- EB$1 * ($B247*_c+'Input spectra'!$Q246))</f>
        <v>0</v>
      </c>
      <c r="EC247">
        <f>EC$2*EXP(- EC$1 * ($B247*_c+'Input spectra'!$Q246))</f>
        <v>0</v>
      </c>
      <c r="ED247">
        <f>ED$2*EXP(- ED$1 * ($B247*_c+'Input spectra'!$Q246))</f>
        <v>0</v>
      </c>
      <c r="EE247">
        <f>EE$2*EXP(- EE$1 * ($B247*_c+'Input spectra'!$Q246))</f>
        <v>0</v>
      </c>
      <c r="EF247">
        <f>EF$2*EXP(- EF$1 * ($B247*_c+'Input spectra'!$Q246))</f>
        <v>0</v>
      </c>
      <c r="EG247">
        <f>EG$2*EXP(- EG$1 * ($B247*_c+'Input spectra'!$Q246))</f>
        <v>0</v>
      </c>
      <c r="EH247">
        <f>EH$2*EXP(- EH$1 * ($B247*_c+'Input spectra'!$Q246))</f>
        <v>0</v>
      </c>
      <c r="EI247">
        <f>EI$2*EXP(- EI$1 * ($B247*_c+'Input spectra'!$Q246))</f>
        <v>0</v>
      </c>
      <c r="EJ247">
        <f>EJ$2*EXP(- EJ$1 * ($B247*_c+'Input spectra'!$Q246))</f>
        <v>0</v>
      </c>
      <c r="EK247">
        <f>EK$2*EXP(- EK$1 * ($B247*_c+'Input spectra'!$Q246))</f>
        <v>0</v>
      </c>
      <c r="EL247">
        <f>EL$2*EXP(- EL$1 * ($B247*_c+'Input spectra'!$Q246))</f>
        <v>0</v>
      </c>
      <c r="EM247">
        <f>EM$2*EXP(- EM$1 * ($B247*_c+'Input spectra'!$Q246))</f>
        <v>0</v>
      </c>
      <c r="EN247">
        <f>EN$2*EXP(- EN$1 * ($B247*_c+'Input spectra'!$Q246))</f>
        <v>0</v>
      </c>
      <c r="EO247">
        <f>EO$2*EXP(- EO$1 * ($B247*_c+'Input spectra'!$Q246))</f>
        <v>0</v>
      </c>
      <c r="EP247">
        <f>EP$2*EXP(- EP$1 * ($B247*_c+'Input spectra'!$Q246))</f>
        <v>0</v>
      </c>
      <c r="EQ247">
        <f>EQ$2*EXP(- EQ$1 * ($B247*_c+'Input spectra'!$Q246))</f>
        <v>0</v>
      </c>
      <c r="ER247">
        <f>ER$2*EXP(- ER$1 * ($B247*_c+'Input spectra'!$Q246))</f>
        <v>0</v>
      </c>
      <c r="ES247">
        <f>ES$2*EXP(- ES$1 * ($B247*_c+'Input spectra'!$Q246))</f>
        <v>0</v>
      </c>
      <c r="ET247">
        <f>ET$2*EXP(- ET$1 * ($B247*_c+'Input spectra'!$Q246))</f>
        <v>0</v>
      </c>
      <c r="EU247">
        <f>EU$2*EXP(- EU$1 * ($B247*_c+'Input spectra'!$Q246))</f>
        <v>0</v>
      </c>
      <c r="EV247">
        <f>EV$2*EXP(- EV$1 * ($B247*_c+'Input spectra'!$Q246))</f>
        <v>0</v>
      </c>
      <c r="EW247">
        <f>EW$2*EXP(- EW$1 * ($B247*_c+'Input spectra'!$Q246))</f>
        <v>0</v>
      </c>
      <c r="EY247">
        <f t="shared" si="3"/>
        <v>0.89358526999498311</v>
      </c>
      <c r="FB247">
        <f>(1-EXP(-(B247*_c+'Input spectra'!$Q246)*_t))/2</f>
        <v>9.7486502288967047E-3</v>
      </c>
      <c r="FC247">
        <f>LN(1-FB247)/(-(B247*_c+'Input spectra'!$Q246))</f>
        <v>0.24876940237118583</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06C8E-10BF-4ACF-B5BA-B293F37AB190}">
  <dimension ref="A1:CM246"/>
  <sheetViews>
    <sheetView workbookViewId="0">
      <pane xSplit="2" ySplit="1" topLeftCell="C2" activePane="bottomRight" state="frozen"/>
      <selection pane="topRight" activeCell="D1" sqref="D1"/>
      <selection pane="bottomLeft" activeCell="A2" sqref="A2"/>
      <selection pane="bottomRight" activeCell="T8" sqref="T8"/>
    </sheetView>
  </sheetViews>
  <sheetFormatPr defaultRowHeight="15" x14ac:dyDescent="0.25"/>
  <cols>
    <col min="1" max="1" width="24.28515625" customWidth="1"/>
    <col min="2" max="3" width="11.28515625" customWidth="1"/>
    <col min="4" max="4" width="19.5703125" bestFit="1" customWidth="1"/>
    <col min="5" max="7" width="24.28515625" customWidth="1"/>
    <col min="8" max="8" width="24.5703125" customWidth="1"/>
    <col min="9" max="10" width="19.5703125" style="14" customWidth="1"/>
    <col min="11" max="11" width="29.28515625" customWidth="1"/>
    <col min="12" max="12" width="15.28515625" style="12" customWidth="1"/>
    <col min="13" max="14" width="18.5703125" customWidth="1"/>
    <col min="15" max="15" width="19.85546875" customWidth="1"/>
    <col min="17" max="17" width="24.5703125" customWidth="1"/>
    <col min="18" max="18" width="8.5703125" customWidth="1"/>
    <col min="19" max="20" width="18.7109375" customWidth="1"/>
    <col min="21" max="21" width="24.5703125" customWidth="1"/>
    <col min="22" max="22" width="17" customWidth="1"/>
    <col min="23" max="23" width="30.140625" bestFit="1" customWidth="1"/>
    <col min="24" max="24" width="9" bestFit="1" customWidth="1"/>
    <col min="25" max="25" width="10.85546875" bestFit="1" customWidth="1"/>
    <col min="26" max="26" width="10.5703125" bestFit="1" customWidth="1"/>
    <col min="27" max="27" width="12.85546875" bestFit="1" customWidth="1"/>
    <col min="28" max="28" width="15.28515625" style="12" customWidth="1"/>
    <col min="29" max="30" width="18.5703125" customWidth="1"/>
    <col min="31" max="31" width="19.85546875" customWidth="1"/>
    <col min="33" max="33" width="24.5703125" customWidth="1"/>
    <col min="34" max="34" width="8.5703125" customWidth="1"/>
    <col min="35" max="36" width="18.7109375" customWidth="1"/>
    <col min="37" max="37" width="24.5703125" customWidth="1"/>
    <col min="38" max="38" width="17" customWidth="1"/>
    <col min="39" max="39" width="30.140625" bestFit="1" customWidth="1"/>
    <col min="40" max="40" width="9" bestFit="1" customWidth="1"/>
    <col min="41" max="41" width="10.85546875" bestFit="1" customWidth="1"/>
    <col min="42" max="42" width="10.5703125" bestFit="1" customWidth="1"/>
    <col min="43" max="43" width="12.85546875" bestFit="1" customWidth="1"/>
    <col min="44" max="44" width="15.28515625" style="12" customWidth="1"/>
    <col min="45" max="46" width="18.5703125" customWidth="1"/>
    <col min="47" max="47" width="19.85546875" customWidth="1"/>
    <col min="49" max="49" width="24.5703125" customWidth="1"/>
    <col min="50" max="50" width="8.5703125" customWidth="1"/>
    <col min="51" max="52" width="18.7109375" customWidth="1"/>
    <col min="53" max="53" width="24.5703125" customWidth="1"/>
    <col min="54" max="54" width="17" customWidth="1"/>
    <col min="55" max="55" width="30.140625" bestFit="1" customWidth="1"/>
    <col min="56" max="56" width="9" bestFit="1" customWidth="1"/>
    <col min="57" max="57" width="10.85546875" bestFit="1" customWidth="1"/>
    <col min="58" max="58" width="10.5703125" bestFit="1" customWidth="1"/>
    <col min="59" max="59" width="12.85546875" bestFit="1" customWidth="1"/>
    <col min="60" max="60" width="15.28515625" style="12" customWidth="1"/>
    <col min="61" max="62" width="18.5703125" customWidth="1"/>
    <col min="63" max="63" width="19.85546875" customWidth="1"/>
    <col min="65" max="65" width="24.5703125" customWidth="1"/>
    <col min="66" max="66" width="8.5703125" customWidth="1"/>
    <col min="67" max="68" width="18.7109375" customWidth="1"/>
    <col min="69" max="69" width="24.5703125" customWidth="1"/>
    <col min="70" max="70" width="17" customWidth="1"/>
    <col min="71" max="71" width="30.140625" bestFit="1" customWidth="1"/>
    <col min="72" max="72" width="9" bestFit="1" customWidth="1"/>
    <col min="73" max="73" width="10.85546875" bestFit="1" customWidth="1"/>
    <col min="74" max="74" width="10.5703125" bestFit="1" customWidth="1"/>
    <col min="75" max="75" width="12.85546875" bestFit="1" customWidth="1"/>
    <col min="76" max="76" width="15.28515625" style="12" customWidth="1"/>
    <col min="77" max="78" width="18.5703125" customWidth="1"/>
    <col min="79" max="79" width="19.85546875" customWidth="1"/>
    <col min="81" max="81" width="24.5703125" customWidth="1"/>
    <col min="82" max="82" width="8.5703125" customWidth="1"/>
    <col min="83" max="84" width="18.7109375" customWidth="1"/>
    <col min="85" max="85" width="24.5703125" customWidth="1"/>
    <col min="86" max="86" width="17" customWidth="1"/>
    <col min="87" max="87" width="30.140625" bestFit="1" customWidth="1"/>
    <col min="88" max="88" width="9" bestFit="1" customWidth="1"/>
    <col min="89" max="89" width="10.85546875" bestFit="1" customWidth="1"/>
    <col min="90" max="90" width="10.5703125" bestFit="1" customWidth="1"/>
    <col min="91" max="91" width="12.85546875" bestFit="1" customWidth="1"/>
  </cols>
  <sheetData>
    <row r="1" spans="1:91" ht="79.150000000000006" customHeight="1" x14ac:dyDescent="0.7">
      <c r="A1" s="9" t="s">
        <v>56</v>
      </c>
      <c r="B1" s="1" t="s">
        <v>0</v>
      </c>
      <c r="C1" s="1" t="s">
        <v>6</v>
      </c>
      <c r="D1" s="1" t="s">
        <v>88</v>
      </c>
      <c r="E1" s="9" t="s">
        <v>51</v>
      </c>
      <c r="F1" s="9" t="s">
        <v>58</v>
      </c>
      <c r="G1" s="9" t="s">
        <v>79</v>
      </c>
      <c r="H1" s="9" t="s">
        <v>269</v>
      </c>
      <c r="I1" s="39" t="s">
        <v>270</v>
      </c>
      <c r="J1" s="39" t="s">
        <v>271</v>
      </c>
      <c r="K1" s="1" t="s">
        <v>57</v>
      </c>
      <c r="L1" s="13">
        <v>1</v>
      </c>
      <c r="M1" s="9" t="s">
        <v>89</v>
      </c>
      <c r="N1" s="9" t="s">
        <v>90</v>
      </c>
      <c r="O1" s="9" t="s">
        <v>59</v>
      </c>
      <c r="Q1" s="9" t="s">
        <v>63</v>
      </c>
      <c r="R1" s="9"/>
      <c r="S1" s="9" t="s">
        <v>91</v>
      </c>
      <c r="T1" s="9" t="s">
        <v>92</v>
      </c>
      <c r="U1" s="9" t="s">
        <v>93</v>
      </c>
      <c r="V1" s="9" t="s">
        <v>233</v>
      </c>
      <c r="W1" s="9" t="s">
        <v>67</v>
      </c>
      <c r="X1" s="17"/>
      <c r="Y1" s="9"/>
      <c r="Z1" s="9"/>
      <c r="AA1" s="9"/>
      <c r="AB1" s="13">
        <v>2</v>
      </c>
      <c r="AC1" s="9" t="s">
        <v>89</v>
      </c>
      <c r="AD1" s="9" t="s">
        <v>90</v>
      </c>
      <c r="AE1" s="9" t="s">
        <v>59</v>
      </c>
      <c r="AG1" s="9" t="s">
        <v>63</v>
      </c>
      <c r="AH1" s="9"/>
      <c r="AI1" s="9" t="s">
        <v>91</v>
      </c>
      <c r="AJ1" s="9" t="s">
        <v>92</v>
      </c>
      <c r="AK1" s="9" t="s">
        <v>93</v>
      </c>
      <c r="AL1" s="9" t="s">
        <v>233</v>
      </c>
      <c r="AM1" s="9" t="s">
        <v>237</v>
      </c>
      <c r="AN1" s="17"/>
      <c r="AO1" s="9"/>
      <c r="AP1" s="9"/>
      <c r="AQ1" s="9"/>
      <c r="AR1" s="13">
        <v>3</v>
      </c>
      <c r="AS1" s="9" t="s">
        <v>89</v>
      </c>
      <c r="AT1" s="9" t="s">
        <v>90</v>
      </c>
      <c r="AU1" s="9" t="s">
        <v>59</v>
      </c>
      <c r="AW1" s="9" t="s">
        <v>63</v>
      </c>
      <c r="AX1" s="9"/>
      <c r="AY1" s="9" t="s">
        <v>91</v>
      </c>
      <c r="AZ1" s="9" t="s">
        <v>92</v>
      </c>
      <c r="BA1" s="9" t="s">
        <v>93</v>
      </c>
      <c r="BB1" s="9" t="s">
        <v>233</v>
      </c>
      <c r="BC1" s="9" t="s">
        <v>236</v>
      </c>
      <c r="BD1" s="17"/>
      <c r="BE1" s="9"/>
      <c r="BF1" s="9"/>
      <c r="BG1" s="9"/>
      <c r="BH1" s="13">
        <v>4</v>
      </c>
      <c r="BI1" s="9" t="s">
        <v>89</v>
      </c>
      <c r="BJ1" s="9" t="s">
        <v>90</v>
      </c>
      <c r="BK1" s="9" t="s">
        <v>59</v>
      </c>
      <c r="BM1" s="9" t="s">
        <v>63</v>
      </c>
      <c r="BN1" s="9"/>
      <c r="BO1" s="9" t="s">
        <v>91</v>
      </c>
      <c r="BP1" s="9" t="s">
        <v>92</v>
      </c>
      <c r="BQ1" s="9" t="s">
        <v>93</v>
      </c>
      <c r="BR1" s="9" t="s">
        <v>233</v>
      </c>
      <c r="BS1" s="9" t="s">
        <v>235</v>
      </c>
      <c r="BT1" s="17"/>
      <c r="BU1" s="9"/>
      <c r="BV1" s="9"/>
      <c r="BW1" s="9"/>
      <c r="BX1" s="13">
        <v>5</v>
      </c>
      <c r="BY1" s="9" t="s">
        <v>89</v>
      </c>
      <c r="BZ1" s="9" t="s">
        <v>90</v>
      </c>
      <c r="CA1" s="9" t="s">
        <v>59</v>
      </c>
      <c r="CC1" s="9" t="s">
        <v>63</v>
      </c>
      <c r="CD1" s="9"/>
      <c r="CE1" s="9" t="s">
        <v>91</v>
      </c>
      <c r="CF1" s="9" t="s">
        <v>92</v>
      </c>
      <c r="CG1" s="9" t="s">
        <v>93</v>
      </c>
      <c r="CH1" s="9" t="s">
        <v>233</v>
      </c>
      <c r="CI1" s="9" t="s">
        <v>234</v>
      </c>
      <c r="CJ1" s="17"/>
      <c r="CK1" s="9"/>
      <c r="CL1" s="9"/>
      <c r="CM1" s="9"/>
    </row>
    <row r="2" spans="1:91" s="56" customFormat="1" ht="21.75" customHeight="1" x14ac:dyDescent="0.25">
      <c r="A2" s="7">
        <f>'Initial absorption'!M6</f>
        <v>5.1122767974266569E+20</v>
      </c>
      <c r="B2" s="54">
        <v>280</v>
      </c>
      <c r="C2" s="54">
        <f>'Input spectra'!B2</f>
        <v>2.8907850855113302</v>
      </c>
      <c r="D2" s="54">
        <f>'Initial absorption'!J2</f>
        <v>0.98889679780808215</v>
      </c>
      <c r="E2" s="54">
        <f>'Input spectra'!C2</f>
        <v>0</v>
      </c>
      <c r="F2" s="54">
        <f>E2/SUM($E$2:$E$256)</f>
        <v>0</v>
      </c>
      <c r="G2" s="54"/>
      <c r="H2">
        <f>'Absorption prob after ems'!$EY3</f>
        <v>2.0657114006072525E-2</v>
      </c>
      <c r="I2" s="14">
        <f>1-EXP(-'Absorption prob after ems'!FC3*_k_in_ec_correction*($C2*_c+'Input spectra'!Q2))</f>
        <v>0.53437712144874994</v>
      </c>
      <c r="J2" s="14">
        <f>1-EXP(-(_t-'Absorption prob after ems'!FC3)*_k_in_ec_correction*($C2*_c+'Input spectra'!Q2))</f>
        <v>1</v>
      </c>
      <c r="L2" s="57"/>
      <c r="M2" s="7">
        <f t="shared" ref="M2:M65" si="0">K$3*$F2*_ec_loss/2</f>
        <v>0</v>
      </c>
      <c r="N2" s="7">
        <f t="shared" ref="N2:N65" si="1">K$3*$F2*_ec_loss/2</f>
        <v>0</v>
      </c>
      <c r="O2" s="7">
        <f t="shared" ref="O2:O65" si="2">K$3*$F2*(1-_ec_loss)</f>
        <v>0</v>
      </c>
      <c r="P2"/>
      <c r="Q2" s="7">
        <f t="shared" ref="Q2:Q5" si="3">O2*$H2</f>
        <v>0</v>
      </c>
      <c r="R2" s="7"/>
      <c r="S2" s="7">
        <f t="shared" ref="S2:S5" si="4">$I2*M2*$D2</f>
        <v>0</v>
      </c>
      <c r="T2" s="7">
        <f t="shared" ref="T2:T5" si="5">$J2*N2*$D2</f>
        <v>0</v>
      </c>
      <c r="U2" s="7">
        <f t="shared" ref="U2:U5" si="6">(1-$H2)*O2*$D2</f>
        <v>0</v>
      </c>
      <c r="V2" s="7">
        <f t="shared" ref="V2:V5" si="7">(1-$J2)*N2</f>
        <v>0</v>
      </c>
      <c r="W2" s="17"/>
      <c r="X2" s="17" t="s">
        <v>94</v>
      </c>
      <c r="Y2" s="17" t="s">
        <v>95</v>
      </c>
      <c r="Z2" s="17" t="s">
        <v>96</v>
      </c>
      <c r="AA2" s="7" t="s">
        <v>97</v>
      </c>
      <c r="AB2" s="57"/>
      <c r="AC2" s="7">
        <f t="shared" ref="AC2:AC65" si="8">AA$3*$F2*_ec_loss/2</f>
        <v>0</v>
      </c>
      <c r="AD2" s="7">
        <f t="shared" ref="AD2:AD65" si="9">AA$3*$F2*_ec_loss/2</f>
        <v>0</v>
      </c>
      <c r="AE2" s="7">
        <f t="shared" ref="AE2:AE65" si="10">AA$3*$F2*(1-_ec_loss)</f>
        <v>0</v>
      </c>
      <c r="AF2"/>
      <c r="AG2" s="7">
        <f t="shared" ref="AG2:AG5" si="11">AE2*$H2</f>
        <v>0</v>
      </c>
      <c r="AH2" s="7"/>
      <c r="AI2" s="7">
        <f t="shared" ref="AI2:AI5" si="12">$I2*AC2*$D2</f>
        <v>0</v>
      </c>
      <c r="AJ2" s="7">
        <f t="shared" ref="AJ2:AJ5" si="13">$J2*AD2*$D2</f>
        <v>0</v>
      </c>
      <c r="AK2" s="7">
        <f t="shared" ref="AK2:AK5" si="14">(1-$H2)*AE2*$D2</f>
        <v>0</v>
      </c>
      <c r="AL2" s="7">
        <f t="shared" ref="AL2:AL5" si="15">(1-$J2)*AD2</f>
        <v>0</v>
      </c>
      <c r="AM2" s="17"/>
      <c r="AN2" s="17" t="s">
        <v>94</v>
      </c>
      <c r="AO2" s="17" t="s">
        <v>95</v>
      </c>
      <c r="AP2" s="17" t="s">
        <v>96</v>
      </c>
      <c r="AQ2" s="7" t="s">
        <v>97</v>
      </c>
      <c r="AR2" s="57"/>
      <c r="AS2" s="7">
        <f t="shared" ref="AS2:AS65" si="16">AQ$3*$F2*_ec_loss/2</f>
        <v>0</v>
      </c>
      <c r="AT2" s="7">
        <f t="shared" ref="AT2:AT65" si="17">AQ$3*$F2*_ec_loss/2</f>
        <v>0</v>
      </c>
      <c r="AU2" s="7">
        <f t="shared" ref="AU2:AU65" si="18">AQ$3*$F2*(1-_ec_loss)</f>
        <v>0</v>
      </c>
      <c r="AV2"/>
      <c r="AW2" s="7">
        <f t="shared" ref="AW2:AW5" si="19">AU2*$H2</f>
        <v>0</v>
      </c>
      <c r="AX2" s="7"/>
      <c r="AY2" s="7">
        <f t="shared" ref="AY2:AY5" si="20">$I2*AS2*$D2</f>
        <v>0</v>
      </c>
      <c r="AZ2" s="7">
        <f t="shared" ref="AZ2:AZ5" si="21">$J2*AT2*$D2</f>
        <v>0</v>
      </c>
      <c r="BA2" s="7">
        <f t="shared" ref="BA2:BA5" si="22">(1-$H2)*AU2*$D2</f>
        <v>0</v>
      </c>
      <c r="BB2" s="7">
        <f t="shared" ref="BB2:BB5" si="23">(1-$J2)*AT2</f>
        <v>0</v>
      </c>
      <c r="BC2" s="17"/>
      <c r="BD2" s="17" t="s">
        <v>94</v>
      </c>
      <c r="BE2" s="17" t="s">
        <v>95</v>
      </c>
      <c r="BF2" s="17" t="s">
        <v>96</v>
      </c>
      <c r="BG2" s="7" t="s">
        <v>97</v>
      </c>
      <c r="BH2" s="57"/>
      <c r="BI2" s="7">
        <f t="shared" ref="BI2:BI65" si="24">BG$3*$F2*_ec_loss/2</f>
        <v>0</v>
      </c>
      <c r="BJ2" s="7">
        <f t="shared" ref="BJ2:BJ65" si="25">BG$3*$F2*_ec_loss/2</f>
        <v>0</v>
      </c>
      <c r="BK2" s="7">
        <f t="shared" ref="BK2:BK65" si="26">BG$3*$F2*(1-_ec_loss)</f>
        <v>0</v>
      </c>
      <c r="BL2"/>
      <c r="BM2" s="7">
        <f t="shared" ref="BM2:BM5" si="27">BK2*$H2</f>
        <v>0</v>
      </c>
      <c r="BN2" s="7"/>
      <c r="BO2" s="7">
        <f t="shared" ref="BO2:BO5" si="28">$I2*BI2*$D2</f>
        <v>0</v>
      </c>
      <c r="BP2" s="7">
        <f t="shared" ref="BP2:BP5" si="29">$J2*BJ2*$D2</f>
        <v>0</v>
      </c>
      <c r="BQ2" s="7">
        <f t="shared" ref="BQ2:BQ5" si="30">(1-$H2)*BK2*$D2</f>
        <v>0</v>
      </c>
      <c r="BR2" s="7">
        <f t="shared" ref="BR2:BR5" si="31">(1-$J2)*BJ2</f>
        <v>0</v>
      </c>
      <c r="BS2" s="17"/>
      <c r="BT2" s="17" t="s">
        <v>94</v>
      </c>
      <c r="BU2" s="17" t="s">
        <v>95</v>
      </c>
      <c r="BV2" s="17" t="s">
        <v>96</v>
      </c>
      <c r="BW2" s="7" t="s">
        <v>97</v>
      </c>
      <c r="BX2" s="57"/>
      <c r="BY2" s="7">
        <f t="shared" ref="BY2:BY65" si="32">BW$3*$F2*_ec_loss/2</f>
        <v>0</v>
      </c>
      <c r="BZ2" s="7">
        <f t="shared" ref="BZ2:BZ65" si="33">BW$3*$F2*_ec_loss/2</f>
        <v>0</v>
      </c>
      <c r="CA2" s="7">
        <f t="shared" ref="CA2:CA65" si="34">BW$3*$F2*(1-_ec_loss)</f>
        <v>0</v>
      </c>
      <c r="CB2"/>
      <c r="CC2" s="7">
        <f t="shared" ref="CC2:CC5" si="35">CA2*$H2</f>
        <v>0</v>
      </c>
      <c r="CD2" s="7"/>
      <c r="CE2" s="7">
        <f t="shared" ref="CE2:CE5" si="36">$I2*BY2*$D2</f>
        <v>0</v>
      </c>
      <c r="CF2" s="7">
        <f t="shared" ref="CF2:CF5" si="37">$J2*BZ2*$D2</f>
        <v>0</v>
      </c>
      <c r="CG2" s="7">
        <f t="shared" ref="CG2:CG5" si="38">(1-$H2)*CA2*$D2</f>
        <v>0</v>
      </c>
      <c r="CH2" s="7">
        <f t="shared" ref="CH2:CH5" si="39">(1-$J2)*BZ2</f>
        <v>0</v>
      </c>
      <c r="CI2" s="17"/>
      <c r="CJ2" s="17" t="s">
        <v>94</v>
      </c>
      <c r="CK2" s="17" t="s">
        <v>95</v>
      </c>
      <c r="CL2" s="17" t="s">
        <v>96</v>
      </c>
      <c r="CM2" s="7" t="s">
        <v>97</v>
      </c>
    </row>
    <row r="3" spans="1:91" s="56" customFormat="1" ht="18.75" customHeight="1" x14ac:dyDescent="0.25">
      <c r="A3" s="55"/>
      <c r="B3" s="54">
        <v>285</v>
      </c>
      <c r="C3" s="54">
        <f>'Input spectra'!B3</f>
        <v>2.81409489558277</v>
      </c>
      <c r="D3" s="54">
        <f>'Initial absorption'!J3</f>
        <v>0.99018026798654868</v>
      </c>
      <c r="E3" s="54">
        <f>'Input spectra'!C3</f>
        <v>0</v>
      </c>
      <c r="F3" s="54">
        <f t="shared" ref="F3:F66" si="40">E3/SUM($E$2:$E$256)</f>
        <v>0</v>
      </c>
      <c r="G3" s="54"/>
      <c r="H3">
        <f>'Absorption prob after ems'!$EY4</f>
        <v>2.0657993482583719E-2</v>
      </c>
      <c r="I3" s="14">
        <f>1-EXP(-'Absorption prob after ems'!FC4*_k_in_ec_correction*($C3*_c+'Input spectra'!Q3))</f>
        <v>0.53437712144875005</v>
      </c>
      <c r="J3" s="14">
        <f>1-EXP(-(_t-'Absorption prob after ems'!FC4)*_k_in_ec_correction*($C3*_c+'Input spectra'!Q3))</f>
        <v>1</v>
      </c>
      <c r="K3" s="7">
        <f>A2*_QY</f>
        <v>4.9077857255295903E+20</v>
      </c>
      <c r="L3" s="57"/>
      <c r="M3" s="7">
        <f t="shared" si="0"/>
        <v>0</v>
      </c>
      <c r="N3" s="7">
        <f t="shared" si="1"/>
        <v>0</v>
      </c>
      <c r="O3" s="7">
        <f t="shared" si="2"/>
        <v>0</v>
      </c>
      <c r="P3"/>
      <c r="Q3" s="7">
        <f t="shared" si="3"/>
        <v>0</v>
      </c>
      <c r="R3" s="7"/>
      <c r="S3" s="7">
        <f t="shared" si="4"/>
        <v>0</v>
      </c>
      <c r="T3" s="7">
        <f t="shared" si="5"/>
        <v>0</v>
      </c>
      <c r="U3" s="7">
        <f t="shared" si="6"/>
        <v>0</v>
      </c>
      <c r="V3" s="7">
        <f t="shared" si="7"/>
        <v>0</v>
      </c>
      <c r="W3" s="17" t="s">
        <v>66</v>
      </c>
      <c r="X3" s="18">
        <f>SUM(S6:S186)</f>
        <v>1.9880030426506969E+19</v>
      </c>
      <c r="Y3" s="18">
        <f>SUM(T6:T186)</f>
        <v>2.9905290735762825E+19</v>
      </c>
      <c r="Z3" s="18">
        <f>SUM(U6:U186)</f>
        <v>2.9897074066571434E+20</v>
      </c>
      <c r="AA3" s="7">
        <f>SUM(X3:Z3)*_QY</f>
        <v>3.3480581935486475E+20</v>
      </c>
      <c r="AB3" s="57"/>
      <c r="AC3" s="7">
        <f t="shared" si="8"/>
        <v>0</v>
      </c>
      <c r="AD3" s="7">
        <f t="shared" si="9"/>
        <v>0</v>
      </c>
      <c r="AE3" s="7">
        <f t="shared" si="10"/>
        <v>0</v>
      </c>
      <c r="AF3"/>
      <c r="AG3" s="7">
        <f t="shared" si="11"/>
        <v>0</v>
      </c>
      <c r="AH3" s="7"/>
      <c r="AI3" s="7">
        <f t="shared" si="12"/>
        <v>0</v>
      </c>
      <c r="AJ3" s="7">
        <f t="shared" si="13"/>
        <v>0</v>
      </c>
      <c r="AK3" s="7">
        <f t="shared" si="14"/>
        <v>0</v>
      </c>
      <c r="AL3" s="7">
        <f t="shared" si="15"/>
        <v>0</v>
      </c>
      <c r="AM3" s="17" t="s">
        <v>66</v>
      </c>
      <c r="AN3" s="18">
        <f>SUM(AI6:AI186)</f>
        <v>1.356202215822712E+19</v>
      </c>
      <c r="AO3" s="18">
        <f>SUM(AJ6:AJ186)</f>
        <v>2.0401186864677331E+19</v>
      </c>
      <c r="AP3" s="18">
        <f>SUM(AK6:AK186)</f>
        <v>2.0395581508586331E+20</v>
      </c>
      <c r="AQ3" s="7">
        <f>SUM(AN3:AP3)*_QY</f>
        <v>2.2840226314441703E+20</v>
      </c>
      <c r="AR3" s="57"/>
      <c r="AS3" s="7">
        <f t="shared" si="16"/>
        <v>0</v>
      </c>
      <c r="AT3" s="7">
        <f t="shared" si="17"/>
        <v>0</v>
      </c>
      <c r="AU3" s="7">
        <f t="shared" si="18"/>
        <v>0</v>
      </c>
      <c r="AV3"/>
      <c r="AW3" s="7">
        <f t="shared" si="19"/>
        <v>0</v>
      </c>
      <c r="AX3" s="7"/>
      <c r="AY3" s="7">
        <f t="shared" si="20"/>
        <v>0</v>
      </c>
      <c r="AZ3" s="7">
        <f t="shared" si="21"/>
        <v>0</v>
      </c>
      <c r="BA3" s="7">
        <f t="shared" si="22"/>
        <v>0</v>
      </c>
      <c r="BB3" s="7">
        <f t="shared" si="23"/>
        <v>0</v>
      </c>
      <c r="BC3" s="17" t="s">
        <v>66</v>
      </c>
      <c r="BD3" s="18">
        <f>SUM(AY6:AY186)</f>
        <v>9.2519196939961958E+18</v>
      </c>
      <c r="BE3" s="18">
        <f>SUM(AZ6:AZ186)</f>
        <v>1.3917551551831327E+19</v>
      </c>
      <c r="BF3" s="18">
        <f>SUM(BA6:BA186)</f>
        <v>1.391372761585739E+20</v>
      </c>
      <c r="BG3" s="7">
        <f>SUM(BD3:BF3)*_QY</f>
        <v>1.5581447750822537E+20</v>
      </c>
      <c r="BH3" s="57"/>
      <c r="BI3" s="7">
        <f t="shared" si="24"/>
        <v>0</v>
      </c>
      <c r="BJ3" s="7">
        <f t="shared" si="25"/>
        <v>0</v>
      </c>
      <c r="BK3" s="7">
        <f t="shared" si="26"/>
        <v>0</v>
      </c>
      <c r="BL3"/>
      <c r="BM3" s="7">
        <f t="shared" si="27"/>
        <v>0</v>
      </c>
      <c r="BN3" s="7"/>
      <c r="BO3" s="7">
        <f t="shared" si="28"/>
        <v>0</v>
      </c>
      <c r="BP3" s="7">
        <f t="shared" si="29"/>
        <v>0</v>
      </c>
      <c r="BQ3" s="7">
        <f t="shared" si="30"/>
        <v>0</v>
      </c>
      <c r="BR3" s="7">
        <f t="shared" si="31"/>
        <v>0</v>
      </c>
      <c r="BS3" s="17" t="s">
        <v>66</v>
      </c>
      <c r="BT3" s="18">
        <f>SUM(BO6:BO186)</f>
        <v>6.3115969746612163E+18</v>
      </c>
      <c r="BU3" s="18">
        <f>SUM(BP6:BP186)</f>
        <v>9.4944594391835238E+18</v>
      </c>
      <c r="BV3" s="18">
        <f>SUM(BQ6:BQ186)</f>
        <v>9.4918507759522497E+19</v>
      </c>
      <c r="BW3" s="7">
        <f>SUM(BT3:BV3)*_QY</f>
        <v>1.0629558160643254E+20</v>
      </c>
      <c r="BX3" s="57"/>
      <c r="BY3" s="7">
        <f t="shared" si="32"/>
        <v>0</v>
      </c>
      <c r="BZ3" s="7">
        <f t="shared" si="33"/>
        <v>0</v>
      </c>
      <c r="CA3" s="7">
        <f t="shared" si="34"/>
        <v>0</v>
      </c>
      <c r="CB3"/>
      <c r="CC3" s="7">
        <f t="shared" si="35"/>
        <v>0</v>
      </c>
      <c r="CD3" s="7"/>
      <c r="CE3" s="7">
        <f t="shared" si="36"/>
        <v>0</v>
      </c>
      <c r="CF3" s="7">
        <f t="shared" si="37"/>
        <v>0</v>
      </c>
      <c r="CG3" s="7">
        <f t="shared" si="38"/>
        <v>0</v>
      </c>
      <c r="CH3" s="7">
        <f t="shared" si="39"/>
        <v>0</v>
      </c>
      <c r="CI3" s="17" t="s">
        <v>66</v>
      </c>
      <c r="CJ3" s="18">
        <f>SUM(CE6:CE186)</f>
        <v>4.3057287231322757E+18</v>
      </c>
      <c r="CK3" s="18">
        <f>SUM(CF6:CF186)</f>
        <v>6.477055946700587E+18</v>
      </c>
      <c r="CL3" s="18">
        <f>SUM(CG6:CG186)</f>
        <v>6.4752763343062974E+19</v>
      </c>
      <c r="CM3" s="7">
        <f>SUM(CJ3:CL3)*_QY</f>
        <v>7.2514126092379996E+19</v>
      </c>
    </row>
    <row r="4" spans="1:91" s="56" customFormat="1" ht="18" customHeight="1" x14ac:dyDescent="0.25">
      <c r="A4" s="55"/>
      <c r="B4" s="54">
        <v>290</v>
      </c>
      <c r="C4" s="54">
        <f>'Input spectra'!B4</f>
        <v>2.7374047056542099</v>
      </c>
      <c r="D4" s="54">
        <f>'Initial absorption'!J4</f>
        <v>0.99153927447015777</v>
      </c>
      <c r="E4" s="54">
        <f>'Input spectra'!C4</f>
        <v>0</v>
      </c>
      <c r="F4" s="54">
        <f t="shared" si="40"/>
        <v>0</v>
      </c>
      <c r="G4" s="54"/>
      <c r="H4">
        <f>'Absorption prob after ems'!$EY5</f>
        <v>2.0659115791377906E-2</v>
      </c>
      <c r="I4" s="14">
        <f>1-EXP(-'Absorption prob after ems'!FC5*_k_in_ec_correction*($C4*_c+'Input spectra'!Q4))</f>
        <v>0.53437712144874994</v>
      </c>
      <c r="J4" s="14">
        <f>1-EXP(-(_t-'Absorption prob after ems'!FC5)*_k_in_ec_correction*($C4*_c+'Input spectra'!Q4))</f>
        <v>1</v>
      </c>
      <c r="K4" s="55"/>
      <c r="L4" s="57"/>
      <c r="M4" s="7">
        <f t="shared" si="0"/>
        <v>0</v>
      </c>
      <c r="N4" s="7">
        <f t="shared" si="1"/>
        <v>0</v>
      </c>
      <c r="O4" s="7">
        <f t="shared" si="2"/>
        <v>0</v>
      </c>
      <c r="P4"/>
      <c r="Q4" s="7">
        <f t="shared" si="3"/>
        <v>0</v>
      </c>
      <c r="R4" s="7"/>
      <c r="S4" s="7">
        <f t="shared" si="4"/>
        <v>0</v>
      </c>
      <c r="T4" s="7">
        <f t="shared" si="5"/>
        <v>0</v>
      </c>
      <c r="U4" s="7">
        <f t="shared" si="6"/>
        <v>0</v>
      </c>
      <c r="V4" s="7">
        <f t="shared" si="7"/>
        <v>0</v>
      </c>
      <c r="W4"/>
      <c r="X4"/>
      <c r="Y4"/>
      <c r="Z4"/>
      <c r="AA4" s="7"/>
      <c r="AB4" s="57"/>
      <c r="AC4" s="7">
        <f t="shared" si="8"/>
        <v>0</v>
      </c>
      <c r="AD4" s="7">
        <f t="shared" si="9"/>
        <v>0</v>
      </c>
      <c r="AE4" s="7">
        <f t="shared" si="10"/>
        <v>0</v>
      </c>
      <c r="AF4"/>
      <c r="AG4" s="7">
        <f t="shared" si="11"/>
        <v>0</v>
      </c>
      <c r="AH4" s="7"/>
      <c r="AI4" s="7">
        <f t="shared" si="12"/>
        <v>0</v>
      </c>
      <c r="AJ4" s="7">
        <f t="shared" si="13"/>
        <v>0</v>
      </c>
      <c r="AK4" s="7">
        <f t="shared" si="14"/>
        <v>0</v>
      </c>
      <c r="AL4" s="7">
        <f t="shared" si="15"/>
        <v>0</v>
      </c>
      <c r="AM4"/>
      <c r="AN4"/>
      <c r="AO4"/>
      <c r="AP4"/>
      <c r="AQ4" s="7"/>
      <c r="AR4" s="57"/>
      <c r="AS4" s="7">
        <f t="shared" si="16"/>
        <v>0</v>
      </c>
      <c r="AT4" s="7">
        <f t="shared" si="17"/>
        <v>0</v>
      </c>
      <c r="AU4" s="7">
        <f t="shared" si="18"/>
        <v>0</v>
      </c>
      <c r="AV4"/>
      <c r="AW4" s="7">
        <f t="shared" si="19"/>
        <v>0</v>
      </c>
      <c r="AX4" s="7"/>
      <c r="AY4" s="7">
        <f t="shared" si="20"/>
        <v>0</v>
      </c>
      <c r="AZ4" s="7">
        <f t="shared" si="21"/>
        <v>0</v>
      </c>
      <c r="BA4" s="7">
        <f t="shared" si="22"/>
        <v>0</v>
      </c>
      <c r="BB4" s="7">
        <f t="shared" si="23"/>
        <v>0</v>
      </c>
      <c r="BC4"/>
      <c r="BD4"/>
      <c r="BE4"/>
      <c r="BF4"/>
      <c r="BG4" s="7"/>
      <c r="BH4" s="57"/>
      <c r="BI4" s="7">
        <f t="shared" si="24"/>
        <v>0</v>
      </c>
      <c r="BJ4" s="7">
        <f t="shared" si="25"/>
        <v>0</v>
      </c>
      <c r="BK4" s="7">
        <f t="shared" si="26"/>
        <v>0</v>
      </c>
      <c r="BL4"/>
      <c r="BM4" s="7">
        <f t="shared" si="27"/>
        <v>0</v>
      </c>
      <c r="BN4" s="7"/>
      <c r="BO4" s="7">
        <f t="shared" si="28"/>
        <v>0</v>
      </c>
      <c r="BP4" s="7">
        <f t="shared" si="29"/>
        <v>0</v>
      </c>
      <c r="BQ4" s="7">
        <f t="shared" si="30"/>
        <v>0</v>
      </c>
      <c r="BR4" s="7">
        <f t="shared" si="31"/>
        <v>0</v>
      </c>
      <c r="BS4"/>
      <c r="BT4"/>
      <c r="BU4"/>
      <c r="BV4"/>
      <c r="BW4" s="7"/>
      <c r="BX4" s="57"/>
      <c r="BY4" s="7">
        <f t="shared" si="32"/>
        <v>0</v>
      </c>
      <c r="BZ4" s="7">
        <f t="shared" si="33"/>
        <v>0</v>
      </c>
      <c r="CA4" s="7">
        <f t="shared" si="34"/>
        <v>0</v>
      </c>
      <c r="CB4"/>
      <c r="CC4" s="7">
        <f t="shared" si="35"/>
        <v>0</v>
      </c>
      <c r="CD4" s="7"/>
      <c r="CE4" s="7">
        <f t="shared" si="36"/>
        <v>0</v>
      </c>
      <c r="CF4" s="7">
        <f t="shared" si="37"/>
        <v>0</v>
      </c>
      <c r="CG4" s="7">
        <f t="shared" si="38"/>
        <v>0</v>
      </c>
      <c r="CH4" s="7">
        <f t="shared" si="39"/>
        <v>0</v>
      </c>
      <c r="CI4"/>
      <c r="CJ4"/>
      <c r="CK4"/>
      <c r="CL4"/>
      <c r="CM4" s="7"/>
    </row>
    <row r="5" spans="1:91" s="56" customFormat="1" ht="21" customHeight="1" x14ac:dyDescent="0.25">
      <c r="A5" s="55"/>
      <c r="B5" s="54">
        <v>295</v>
      </c>
      <c r="C5" s="54">
        <f>'Input spectra'!B5</f>
        <v>2.6607145157256502</v>
      </c>
      <c r="D5" s="54">
        <f>'Initial absorption'!J5</f>
        <v>0.99298068776237924</v>
      </c>
      <c r="E5" s="54">
        <f>'Input spectra'!C5</f>
        <v>0</v>
      </c>
      <c r="F5" s="54">
        <f t="shared" si="40"/>
        <v>0</v>
      </c>
      <c r="G5" s="54"/>
      <c r="H5">
        <f>'Absorption prob after ems'!$EY6</f>
        <v>2.0660548019193016E-2</v>
      </c>
      <c r="I5" s="14">
        <f>1-EXP(-'Absorption prob after ems'!FC6*_k_in_ec_correction*($C5*_c+'Input spectra'!Q5))</f>
        <v>0.53437712144875005</v>
      </c>
      <c r="J5" s="14">
        <f>1-EXP(-(_t-'Absorption prob after ems'!FC6)*_k_in_ec_correction*($C5*_c+'Input spectra'!Q5))</f>
        <v>1</v>
      </c>
      <c r="K5" s="55"/>
      <c r="L5" s="57"/>
      <c r="M5" s="7">
        <f t="shared" si="0"/>
        <v>0</v>
      </c>
      <c r="N5" s="7">
        <f t="shared" si="1"/>
        <v>0</v>
      </c>
      <c r="O5" s="7">
        <f t="shared" si="2"/>
        <v>0</v>
      </c>
      <c r="P5"/>
      <c r="Q5" s="7">
        <f t="shared" si="3"/>
        <v>0</v>
      </c>
      <c r="R5" s="7"/>
      <c r="S5" s="7">
        <f t="shared" si="4"/>
        <v>0</v>
      </c>
      <c r="T5" s="7">
        <f t="shared" si="5"/>
        <v>0</v>
      </c>
      <c r="U5" s="7">
        <f t="shared" si="6"/>
        <v>0</v>
      </c>
      <c r="V5" s="7">
        <f t="shared" si="7"/>
        <v>0</v>
      </c>
      <c r="W5"/>
      <c r="X5"/>
      <c r="Y5"/>
      <c r="Z5"/>
      <c r="AA5"/>
      <c r="AB5" s="57"/>
      <c r="AC5" s="7">
        <f t="shared" si="8"/>
        <v>0</v>
      </c>
      <c r="AD5" s="7">
        <f t="shared" si="9"/>
        <v>0</v>
      </c>
      <c r="AE5" s="7">
        <f t="shared" si="10"/>
        <v>0</v>
      </c>
      <c r="AF5"/>
      <c r="AG5" s="7">
        <f t="shared" si="11"/>
        <v>0</v>
      </c>
      <c r="AH5" s="7"/>
      <c r="AI5" s="7">
        <f t="shared" si="12"/>
        <v>0</v>
      </c>
      <c r="AJ5" s="7">
        <f t="shared" si="13"/>
        <v>0</v>
      </c>
      <c r="AK5" s="7">
        <f t="shared" si="14"/>
        <v>0</v>
      </c>
      <c r="AL5" s="7">
        <f t="shared" si="15"/>
        <v>0</v>
      </c>
      <c r="AM5"/>
      <c r="AN5"/>
      <c r="AO5"/>
      <c r="AP5"/>
      <c r="AQ5"/>
      <c r="AR5" s="57"/>
      <c r="AS5" s="7">
        <f t="shared" si="16"/>
        <v>0</v>
      </c>
      <c r="AT5" s="7">
        <f t="shared" si="17"/>
        <v>0</v>
      </c>
      <c r="AU5" s="7">
        <f t="shared" si="18"/>
        <v>0</v>
      </c>
      <c r="AV5"/>
      <c r="AW5" s="7">
        <f t="shared" si="19"/>
        <v>0</v>
      </c>
      <c r="AX5" s="7"/>
      <c r="AY5" s="7">
        <f t="shared" si="20"/>
        <v>0</v>
      </c>
      <c r="AZ5" s="7">
        <f t="shared" si="21"/>
        <v>0</v>
      </c>
      <c r="BA5" s="7">
        <f t="shared" si="22"/>
        <v>0</v>
      </c>
      <c r="BB5" s="7">
        <f t="shared" si="23"/>
        <v>0</v>
      </c>
      <c r="BC5"/>
      <c r="BD5"/>
      <c r="BE5"/>
      <c r="BF5"/>
      <c r="BG5"/>
      <c r="BH5" s="57"/>
      <c r="BI5" s="7">
        <f t="shared" si="24"/>
        <v>0</v>
      </c>
      <c r="BJ5" s="7">
        <f t="shared" si="25"/>
        <v>0</v>
      </c>
      <c r="BK5" s="7">
        <f t="shared" si="26"/>
        <v>0</v>
      </c>
      <c r="BL5"/>
      <c r="BM5" s="7">
        <f t="shared" si="27"/>
        <v>0</v>
      </c>
      <c r="BN5" s="7"/>
      <c r="BO5" s="7">
        <f t="shared" si="28"/>
        <v>0</v>
      </c>
      <c r="BP5" s="7">
        <f t="shared" si="29"/>
        <v>0</v>
      </c>
      <c r="BQ5" s="7">
        <f t="shared" si="30"/>
        <v>0</v>
      </c>
      <c r="BR5" s="7">
        <f t="shared" si="31"/>
        <v>0</v>
      </c>
      <c r="BS5"/>
      <c r="BT5"/>
      <c r="BU5"/>
      <c r="BV5"/>
      <c r="BW5"/>
      <c r="BX5" s="57"/>
      <c r="BY5" s="7">
        <f t="shared" si="32"/>
        <v>0</v>
      </c>
      <c r="BZ5" s="7">
        <f t="shared" si="33"/>
        <v>0</v>
      </c>
      <c r="CA5" s="7">
        <f t="shared" si="34"/>
        <v>0</v>
      </c>
      <c r="CB5"/>
      <c r="CC5" s="7">
        <f t="shared" si="35"/>
        <v>0</v>
      </c>
      <c r="CD5" s="7"/>
      <c r="CE5" s="7">
        <f t="shared" si="36"/>
        <v>0</v>
      </c>
      <c r="CF5" s="7">
        <f t="shared" si="37"/>
        <v>0</v>
      </c>
      <c r="CG5" s="7">
        <f t="shared" si="38"/>
        <v>0</v>
      </c>
      <c r="CH5" s="7">
        <f t="shared" si="39"/>
        <v>0</v>
      </c>
      <c r="CI5"/>
      <c r="CJ5"/>
      <c r="CK5"/>
      <c r="CL5"/>
      <c r="CM5"/>
    </row>
    <row r="6" spans="1:91" x14ac:dyDescent="0.25">
      <c r="B6">
        <v>300</v>
      </c>
      <c r="C6">
        <f>'Input spectra'!B6</f>
        <v>2.5840243257970901</v>
      </c>
      <c r="D6">
        <f>'Initial absorption'!J6</f>
        <v>0.99451223763962571</v>
      </c>
      <c r="E6">
        <f>'Input spectra'!C6</f>
        <v>0</v>
      </c>
      <c r="F6" s="54">
        <f t="shared" si="40"/>
        <v>0</v>
      </c>
      <c r="H6">
        <f>'Absorption prob after ems'!$EY7</f>
        <v>2.06623758107485E-2</v>
      </c>
      <c r="I6" s="14">
        <f>1-EXP(-'Absorption prob after ems'!FC7*_k_in_ec_correction*($C6*_c+'Input spectra'!Q6))</f>
        <v>0.53437712144874994</v>
      </c>
      <c r="J6" s="14">
        <f>1-EXP(-(_t-'Absorption prob after ems'!FC7)*_k_in_ec_correction*($C6*_c+'Input spectra'!Q6))</f>
        <v>1</v>
      </c>
      <c r="K6" s="1"/>
      <c r="M6" s="7">
        <f t="shared" si="0"/>
        <v>0</v>
      </c>
      <c r="N6" s="7">
        <f t="shared" si="1"/>
        <v>0</v>
      </c>
      <c r="O6" s="7">
        <f t="shared" si="2"/>
        <v>0</v>
      </c>
      <c r="Q6" s="7">
        <f>O6*$H6</f>
        <v>0</v>
      </c>
      <c r="R6" s="7"/>
      <c r="S6" s="7">
        <f>$I6*M6*$D6</f>
        <v>0</v>
      </c>
      <c r="T6" s="7">
        <f>$J6*N6*$D6</f>
        <v>0</v>
      </c>
      <c r="U6" s="7">
        <f>(1-$H6)*O6*$D6</f>
        <v>0</v>
      </c>
      <c r="V6" s="7">
        <f>(1-$J6)*N6</f>
        <v>0</v>
      </c>
      <c r="X6" s="7"/>
      <c r="AA6" s="7"/>
      <c r="AC6" s="7">
        <f t="shared" si="8"/>
        <v>0</v>
      </c>
      <c r="AD6" s="7">
        <f t="shared" si="9"/>
        <v>0</v>
      </c>
      <c r="AE6" s="7">
        <f t="shared" si="10"/>
        <v>0</v>
      </c>
      <c r="AG6" s="7">
        <f>AE6*$H6</f>
        <v>0</v>
      </c>
      <c r="AH6" s="7"/>
      <c r="AI6" s="7">
        <f>$I6*AC6*$D6</f>
        <v>0</v>
      </c>
      <c r="AJ6" s="7">
        <f>$J6*AD6*$D6</f>
        <v>0</v>
      </c>
      <c r="AK6" s="7">
        <f>(1-$H6)*AE6*$D6</f>
        <v>0</v>
      </c>
      <c r="AL6" s="7">
        <f>(1-$J6)*AD6</f>
        <v>0</v>
      </c>
      <c r="AN6" s="7"/>
      <c r="AQ6" s="7"/>
      <c r="AS6" s="7">
        <f t="shared" si="16"/>
        <v>0</v>
      </c>
      <c r="AT6" s="7">
        <f t="shared" si="17"/>
        <v>0</v>
      </c>
      <c r="AU6" s="7">
        <f t="shared" si="18"/>
        <v>0</v>
      </c>
      <c r="AW6" s="7">
        <f>AU6*$H6</f>
        <v>0</v>
      </c>
      <c r="AX6" s="7"/>
      <c r="AY6" s="7">
        <f>$I6*AS6*$D6</f>
        <v>0</v>
      </c>
      <c r="AZ6" s="7">
        <f>$J6*AT6*$D6</f>
        <v>0</v>
      </c>
      <c r="BA6" s="7">
        <f>(1-$H6)*AU6*$D6</f>
        <v>0</v>
      </c>
      <c r="BB6" s="7">
        <f>(1-$J6)*AT6</f>
        <v>0</v>
      </c>
      <c r="BD6" s="7"/>
      <c r="BG6" s="7"/>
      <c r="BI6" s="7">
        <f t="shared" si="24"/>
        <v>0</v>
      </c>
      <c r="BJ6" s="7">
        <f t="shared" si="25"/>
        <v>0</v>
      </c>
      <c r="BK6" s="7">
        <f t="shared" si="26"/>
        <v>0</v>
      </c>
      <c r="BM6" s="7">
        <f>BK6*$H6</f>
        <v>0</v>
      </c>
      <c r="BN6" s="7"/>
      <c r="BO6" s="7">
        <f>$I6*BI6*$D6</f>
        <v>0</v>
      </c>
      <c r="BP6" s="7">
        <f>$J6*BJ6*$D6</f>
        <v>0</v>
      </c>
      <c r="BQ6" s="7">
        <f>(1-$H6)*BK6*$D6</f>
        <v>0</v>
      </c>
      <c r="BR6" s="7">
        <f>(1-$J6)*BJ6</f>
        <v>0</v>
      </c>
      <c r="BT6" s="7"/>
      <c r="BW6" s="7"/>
      <c r="BY6" s="7">
        <f t="shared" si="32"/>
        <v>0</v>
      </c>
      <c r="BZ6" s="7">
        <f t="shared" si="33"/>
        <v>0</v>
      </c>
      <c r="CA6" s="7">
        <f t="shared" si="34"/>
        <v>0</v>
      </c>
      <c r="CC6" s="7">
        <f>CA6*$H6</f>
        <v>0</v>
      </c>
      <c r="CD6" s="7"/>
      <c r="CE6" s="7">
        <f>$I6*BY6*$D6</f>
        <v>0</v>
      </c>
      <c r="CF6" s="7">
        <f>$J6*BZ6*$D6</f>
        <v>0</v>
      </c>
      <c r="CG6" s="7">
        <f>(1-$H6)*CA6*$D6</f>
        <v>0</v>
      </c>
      <c r="CH6" s="7">
        <f>(1-$J6)*BZ6</f>
        <v>0</v>
      </c>
      <c r="CJ6" s="7"/>
      <c r="CM6" s="7"/>
    </row>
    <row r="7" spans="1:91" x14ac:dyDescent="0.25">
      <c r="B7">
        <v>305</v>
      </c>
      <c r="C7">
        <f>'Input spectra'!B7</f>
        <v>2.5073341358685299</v>
      </c>
      <c r="D7">
        <f>'Initial absorption'!J7</f>
        <v>0.99529544034454798</v>
      </c>
      <c r="E7">
        <f>'Input spectra'!C7</f>
        <v>0</v>
      </c>
      <c r="F7" s="54">
        <f t="shared" si="40"/>
        <v>0</v>
      </c>
      <c r="H7">
        <f>'Absorption prob after ems'!$EY8</f>
        <v>2.0664639410382008E-2</v>
      </c>
      <c r="I7" s="14">
        <f>1-EXP(-'Absorption prob after ems'!FC8*_k_in_ec_correction*($C7*_c+'Input spectra'!Q7))</f>
        <v>0.53437712144875005</v>
      </c>
      <c r="J7" s="14">
        <f>1-EXP(-(_t-'Absorption prob after ems'!FC8)*_k_in_ec_correction*($C7*_c+'Input spectra'!Q7))</f>
        <v>1</v>
      </c>
      <c r="M7" s="7">
        <f t="shared" si="0"/>
        <v>0</v>
      </c>
      <c r="N7" s="7">
        <f t="shared" si="1"/>
        <v>0</v>
      </c>
      <c r="O7" s="7">
        <f t="shared" si="2"/>
        <v>0</v>
      </c>
      <c r="Q7" s="7">
        <f t="shared" ref="Q7:Q37" si="41">O7*$H7</f>
        <v>0</v>
      </c>
      <c r="R7" s="7"/>
      <c r="S7" s="7">
        <f t="shared" ref="S7:S70" si="42">$I7*M7*$D7</f>
        <v>0</v>
      </c>
      <c r="T7" s="7">
        <f t="shared" ref="T7:T70" si="43">$J7*N7*$D7</f>
        <v>0</v>
      </c>
      <c r="U7" s="7">
        <f t="shared" ref="U7:U70" si="44">(1-$H7)*O7*$D7</f>
        <v>0</v>
      </c>
      <c r="V7" s="7">
        <f t="shared" ref="V7:V70" si="45">(1-$J7)*N7</f>
        <v>0</v>
      </c>
      <c r="X7" s="7"/>
      <c r="AC7" s="7">
        <f t="shared" si="8"/>
        <v>0</v>
      </c>
      <c r="AD7" s="7">
        <f t="shared" si="9"/>
        <v>0</v>
      </c>
      <c r="AE7" s="7">
        <f t="shared" si="10"/>
        <v>0</v>
      </c>
      <c r="AG7" s="7">
        <f t="shared" ref="AG7:AG35" si="46">AE7*$H7</f>
        <v>0</v>
      </c>
      <c r="AH7" s="7"/>
      <c r="AI7" s="7">
        <f t="shared" ref="AI7:AI70" si="47">$I7*AC7*$D7</f>
        <v>0</v>
      </c>
      <c r="AJ7" s="7">
        <f t="shared" ref="AJ7:AJ70" si="48">$J7*AD7*$D7</f>
        <v>0</v>
      </c>
      <c r="AK7" s="7">
        <f t="shared" ref="AK7:AK70" si="49">(1-$H7)*AE7*$D7</f>
        <v>0</v>
      </c>
      <c r="AL7" s="7">
        <f t="shared" ref="AL7:AL70" si="50">(1-$J7)*AD7</f>
        <v>0</v>
      </c>
      <c r="AN7" s="7"/>
      <c r="AS7" s="7">
        <f t="shared" si="16"/>
        <v>0</v>
      </c>
      <c r="AT7" s="7">
        <f t="shared" si="17"/>
        <v>0</v>
      </c>
      <c r="AU7" s="7">
        <f t="shared" si="18"/>
        <v>0</v>
      </c>
      <c r="AW7" s="7">
        <f t="shared" ref="AW7:AW35" si="51">AU7*$H7</f>
        <v>0</v>
      </c>
      <c r="AX7" s="7"/>
      <c r="AY7" s="7">
        <f t="shared" ref="AY7:AY70" si="52">$I7*AS7*$D7</f>
        <v>0</v>
      </c>
      <c r="AZ7" s="7">
        <f t="shared" ref="AZ7:AZ70" si="53">$J7*AT7*$D7</f>
        <v>0</v>
      </c>
      <c r="BA7" s="7">
        <f t="shared" ref="BA7:BA70" si="54">(1-$H7)*AU7*$D7</f>
        <v>0</v>
      </c>
      <c r="BB7" s="7">
        <f t="shared" ref="BB7:BB70" si="55">(1-$J7)*AT7</f>
        <v>0</v>
      </c>
      <c r="BD7" s="7"/>
      <c r="BI7" s="7">
        <f t="shared" si="24"/>
        <v>0</v>
      </c>
      <c r="BJ7" s="7">
        <f t="shared" si="25"/>
        <v>0</v>
      </c>
      <c r="BK7" s="7">
        <f t="shared" si="26"/>
        <v>0</v>
      </c>
      <c r="BM7" s="7">
        <f t="shared" ref="BM7:BM35" si="56">BK7*$H7</f>
        <v>0</v>
      </c>
      <c r="BN7" s="7"/>
      <c r="BO7" s="7">
        <f t="shared" ref="BO7:BO70" si="57">$I7*BI7*$D7</f>
        <v>0</v>
      </c>
      <c r="BP7" s="7">
        <f t="shared" ref="BP7:BP70" si="58">$J7*BJ7*$D7</f>
        <v>0</v>
      </c>
      <c r="BQ7" s="7">
        <f t="shared" ref="BQ7:BQ70" si="59">(1-$H7)*BK7*$D7</f>
        <v>0</v>
      </c>
      <c r="BR7" s="7">
        <f t="shared" ref="BR7:BR70" si="60">(1-$J7)*BJ7</f>
        <v>0</v>
      </c>
      <c r="BT7" s="7"/>
      <c r="BY7" s="7">
        <f t="shared" si="32"/>
        <v>0</v>
      </c>
      <c r="BZ7" s="7">
        <f t="shared" si="33"/>
        <v>0</v>
      </c>
      <c r="CA7" s="7">
        <f t="shared" si="34"/>
        <v>0</v>
      </c>
      <c r="CC7" s="7">
        <f t="shared" ref="CC7:CC35" si="61">CA7*$H7</f>
        <v>0</v>
      </c>
      <c r="CD7" s="7"/>
      <c r="CE7" s="7">
        <f t="shared" ref="CE7:CE70" si="62">$I7*BY7*$D7</f>
        <v>0</v>
      </c>
      <c r="CF7" s="7">
        <f t="shared" ref="CF7:CF70" si="63">$J7*BZ7*$D7</f>
        <v>0</v>
      </c>
      <c r="CG7" s="7">
        <f t="shared" ref="CG7:CG70" si="64">(1-$H7)*CA7*$D7</f>
        <v>0</v>
      </c>
      <c r="CH7" s="7">
        <f t="shared" ref="CH7:CH70" si="65">(1-$J7)*BZ7</f>
        <v>0</v>
      </c>
      <c r="CJ7" s="7"/>
    </row>
    <row r="8" spans="1:91" x14ac:dyDescent="0.25">
      <c r="B8">
        <v>310</v>
      </c>
      <c r="C8">
        <f>'Input spectra'!B8</f>
        <v>2.4306439459399698</v>
      </c>
      <c r="D8">
        <f>'Initial absorption'!J8</f>
        <v>0.99573140195105658</v>
      </c>
      <c r="E8">
        <f>'Input spectra'!C8</f>
        <v>0</v>
      </c>
      <c r="F8" s="54">
        <f t="shared" si="40"/>
        <v>0</v>
      </c>
      <c r="H8">
        <f>'Absorption prob after ems'!$EY9</f>
        <v>2.0667470230263819E-2</v>
      </c>
      <c r="I8" s="14">
        <f>1-EXP(-'Absorption prob after ems'!FC9*_k_in_ec_correction*($C8*_c+'Input spectra'!Q8))</f>
        <v>0.53437712144875005</v>
      </c>
      <c r="J8" s="14">
        <f>1-EXP(-(_t-'Absorption prob after ems'!FC9)*_k_in_ec_correction*($C8*_c+'Input spectra'!Q8))</f>
        <v>1</v>
      </c>
      <c r="M8" s="7">
        <f t="shared" si="0"/>
        <v>0</v>
      </c>
      <c r="N8" s="7">
        <f t="shared" si="1"/>
        <v>0</v>
      </c>
      <c r="O8" s="7">
        <f t="shared" si="2"/>
        <v>0</v>
      </c>
      <c r="Q8" s="7">
        <f t="shared" si="41"/>
        <v>0</v>
      </c>
      <c r="R8" s="7"/>
      <c r="S8" s="7">
        <f t="shared" si="42"/>
        <v>0</v>
      </c>
      <c r="T8" s="7">
        <f>$J8*N8*$D8</f>
        <v>0</v>
      </c>
      <c r="U8" s="7">
        <f t="shared" si="44"/>
        <v>0</v>
      </c>
      <c r="V8" s="7">
        <f t="shared" si="45"/>
        <v>0</v>
      </c>
      <c r="AC8" s="7">
        <f t="shared" si="8"/>
        <v>0</v>
      </c>
      <c r="AD8" s="7">
        <f t="shared" si="9"/>
        <v>0</v>
      </c>
      <c r="AE8" s="7">
        <f t="shared" si="10"/>
        <v>0</v>
      </c>
      <c r="AG8" s="7">
        <f t="shared" si="46"/>
        <v>0</v>
      </c>
      <c r="AH8" s="7"/>
      <c r="AI8" s="7">
        <f t="shared" si="47"/>
        <v>0</v>
      </c>
      <c r="AJ8" s="7">
        <f t="shared" si="48"/>
        <v>0</v>
      </c>
      <c r="AK8" s="7">
        <f t="shared" si="49"/>
        <v>0</v>
      </c>
      <c r="AL8" s="7">
        <f t="shared" si="50"/>
        <v>0</v>
      </c>
      <c r="AS8" s="7">
        <f t="shared" si="16"/>
        <v>0</v>
      </c>
      <c r="AT8" s="7">
        <f t="shared" si="17"/>
        <v>0</v>
      </c>
      <c r="AU8" s="7">
        <f t="shared" si="18"/>
        <v>0</v>
      </c>
      <c r="AW8" s="7">
        <f t="shared" si="51"/>
        <v>0</v>
      </c>
      <c r="AX8" s="7"/>
      <c r="AY8" s="7">
        <f t="shared" si="52"/>
        <v>0</v>
      </c>
      <c r="AZ8" s="7">
        <f t="shared" si="53"/>
        <v>0</v>
      </c>
      <c r="BA8" s="7">
        <f t="shared" si="54"/>
        <v>0</v>
      </c>
      <c r="BB8" s="7">
        <f t="shared" si="55"/>
        <v>0</v>
      </c>
      <c r="BI8" s="7">
        <f t="shared" si="24"/>
        <v>0</v>
      </c>
      <c r="BJ8" s="7">
        <f t="shared" si="25"/>
        <v>0</v>
      </c>
      <c r="BK8" s="7">
        <f t="shared" si="26"/>
        <v>0</v>
      </c>
      <c r="BM8" s="7">
        <f t="shared" si="56"/>
        <v>0</v>
      </c>
      <c r="BN8" s="7"/>
      <c r="BO8" s="7">
        <f t="shared" si="57"/>
        <v>0</v>
      </c>
      <c r="BP8" s="7">
        <f t="shared" si="58"/>
        <v>0</v>
      </c>
      <c r="BQ8" s="7">
        <f t="shared" si="59"/>
        <v>0</v>
      </c>
      <c r="BR8" s="7">
        <f t="shared" si="60"/>
        <v>0</v>
      </c>
      <c r="BY8" s="7">
        <f t="shared" si="32"/>
        <v>0</v>
      </c>
      <c r="BZ8" s="7">
        <f t="shared" si="33"/>
        <v>0</v>
      </c>
      <c r="CA8" s="7">
        <f t="shared" si="34"/>
        <v>0</v>
      </c>
      <c r="CC8" s="7">
        <f t="shared" si="61"/>
        <v>0</v>
      </c>
      <c r="CD8" s="7"/>
      <c r="CE8" s="7">
        <f t="shared" si="62"/>
        <v>0</v>
      </c>
      <c r="CF8" s="7">
        <f t="shared" si="63"/>
        <v>0</v>
      </c>
      <c r="CG8" s="7">
        <f t="shared" si="64"/>
        <v>0</v>
      </c>
      <c r="CH8" s="7">
        <f t="shared" si="65"/>
        <v>0</v>
      </c>
    </row>
    <row r="9" spans="1:91" x14ac:dyDescent="0.25">
      <c r="B9">
        <v>315</v>
      </c>
      <c r="C9">
        <f>'Input spectra'!B9</f>
        <v>2.3539537560114101</v>
      </c>
      <c r="D9">
        <f>'Initial absorption'!J9</f>
        <v>0.99600077627768424</v>
      </c>
      <c r="E9">
        <f>'Input spectra'!C9</f>
        <v>0</v>
      </c>
      <c r="F9" s="54">
        <f t="shared" si="40"/>
        <v>0</v>
      </c>
      <c r="H9">
        <f>'Absorption prob after ems'!$EY10</f>
        <v>2.0671025982427208E-2</v>
      </c>
      <c r="I9" s="14">
        <f>1-EXP(-'Absorption prob after ems'!FC10*_k_in_ec_correction*($C9*_c+'Input spectra'!Q9))</f>
        <v>0.53437712144874983</v>
      </c>
      <c r="J9" s="14">
        <f>1-EXP(-(_t-'Absorption prob after ems'!FC10)*_k_in_ec_correction*($C9*_c+'Input spectra'!Q9))</f>
        <v>1</v>
      </c>
      <c r="M9" s="7">
        <f t="shared" si="0"/>
        <v>0</v>
      </c>
      <c r="N9" s="7">
        <f t="shared" si="1"/>
        <v>0</v>
      </c>
      <c r="O9" s="7">
        <f t="shared" si="2"/>
        <v>0</v>
      </c>
      <c r="Q9" s="7">
        <f t="shared" si="41"/>
        <v>0</v>
      </c>
      <c r="R9" s="7"/>
      <c r="S9" s="7">
        <f t="shared" si="42"/>
        <v>0</v>
      </c>
      <c r="T9" s="7">
        <f t="shared" si="43"/>
        <v>0</v>
      </c>
      <c r="U9" s="7">
        <f t="shared" si="44"/>
        <v>0</v>
      </c>
      <c r="V9" s="7">
        <f t="shared" si="45"/>
        <v>0</v>
      </c>
      <c r="AC9" s="7">
        <f t="shared" si="8"/>
        <v>0</v>
      </c>
      <c r="AD9" s="7">
        <f t="shared" si="9"/>
        <v>0</v>
      </c>
      <c r="AE9" s="7">
        <f t="shared" si="10"/>
        <v>0</v>
      </c>
      <c r="AG9" s="7">
        <f t="shared" si="46"/>
        <v>0</v>
      </c>
      <c r="AH9" s="7"/>
      <c r="AI9" s="7">
        <f t="shared" si="47"/>
        <v>0</v>
      </c>
      <c r="AJ9" s="7">
        <f t="shared" si="48"/>
        <v>0</v>
      </c>
      <c r="AK9" s="7">
        <f t="shared" si="49"/>
        <v>0</v>
      </c>
      <c r="AL9" s="7">
        <f t="shared" si="50"/>
        <v>0</v>
      </c>
      <c r="AS9" s="7">
        <f t="shared" si="16"/>
        <v>0</v>
      </c>
      <c r="AT9" s="7">
        <f t="shared" si="17"/>
        <v>0</v>
      </c>
      <c r="AU9" s="7">
        <f t="shared" si="18"/>
        <v>0</v>
      </c>
      <c r="AW9" s="7">
        <f t="shared" si="51"/>
        <v>0</v>
      </c>
      <c r="AX9" s="7"/>
      <c r="AY9" s="7">
        <f t="shared" si="52"/>
        <v>0</v>
      </c>
      <c r="AZ9" s="7">
        <f t="shared" si="53"/>
        <v>0</v>
      </c>
      <c r="BA9" s="7">
        <f t="shared" si="54"/>
        <v>0</v>
      </c>
      <c r="BB9" s="7">
        <f t="shared" si="55"/>
        <v>0</v>
      </c>
      <c r="BI9" s="7">
        <f t="shared" si="24"/>
        <v>0</v>
      </c>
      <c r="BJ9" s="7">
        <f t="shared" si="25"/>
        <v>0</v>
      </c>
      <c r="BK9" s="7">
        <f t="shared" si="26"/>
        <v>0</v>
      </c>
      <c r="BM9" s="7">
        <f t="shared" si="56"/>
        <v>0</v>
      </c>
      <c r="BN9" s="7"/>
      <c r="BO9" s="7">
        <f t="shared" si="57"/>
        <v>0</v>
      </c>
      <c r="BP9" s="7">
        <f t="shared" si="58"/>
        <v>0</v>
      </c>
      <c r="BQ9" s="7">
        <f t="shared" si="59"/>
        <v>0</v>
      </c>
      <c r="BR9" s="7">
        <f t="shared" si="60"/>
        <v>0</v>
      </c>
      <c r="BY9" s="7">
        <f t="shared" si="32"/>
        <v>0</v>
      </c>
      <c r="BZ9" s="7">
        <f t="shared" si="33"/>
        <v>0</v>
      </c>
      <c r="CA9" s="7">
        <f t="shared" si="34"/>
        <v>0</v>
      </c>
      <c r="CC9" s="7">
        <f t="shared" si="61"/>
        <v>0</v>
      </c>
      <c r="CD9" s="7"/>
      <c r="CE9" s="7">
        <f t="shared" si="62"/>
        <v>0</v>
      </c>
      <c r="CF9" s="7">
        <f t="shared" si="63"/>
        <v>0</v>
      </c>
      <c r="CG9" s="7">
        <f t="shared" si="64"/>
        <v>0</v>
      </c>
      <c r="CH9" s="7">
        <f t="shared" si="65"/>
        <v>0</v>
      </c>
    </row>
    <row r="10" spans="1:91" x14ac:dyDescent="0.25">
      <c r="B10">
        <v>320</v>
      </c>
      <c r="C10">
        <f>'Input spectra'!B10</f>
        <v>2.27726356608285</v>
      </c>
      <c r="D10">
        <f>'Initial absorption'!J10</f>
        <v>0.99624970393509094</v>
      </c>
      <c r="E10">
        <f>'Input spectra'!C10</f>
        <v>0</v>
      </c>
      <c r="F10" s="54">
        <f t="shared" si="40"/>
        <v>0</v>
      </c>
      <c r="H10">
        <f>'Absorption prob after ems'!$EY11</f>
        <v>2.0675510569759067E-2</v>
      </c>
      <c r="I10" s="14">
        <f>1-EXP(-'Absorption prob after ems'!FC11*_k_in_ec_correction*($C10*_c+'Input spectra'!Q10))</f>
        <v>0.53437712144874938</v>
      </c>
      <c r="J10" s="14">
        <f>1-EXP(-(_t-'Absorption prob after ems'!FC11)*_k_in_ec_correction*($C10*_c+'Input spectra'!Q10))</f>
        <v>0.99999999999999989</v>
      </c>
      <c r="K10" s="49"/>
      <c r="M10" s="7">
        <f t="shared" si="0"/>
        <v>0</v>
      </c>
      <c r="N10" s="7">
        <f t="shared" si="1"/>
        <v>0</v>
      </c>
      <c r="O10" s="7">
        <f t="shared" si="2"/>
        <v>0</v>
      </c>
      <c r="Q10" s="7">
        <f t="shared" si="41"/>
        <v>0</v>
      </c>
      <c r="R10" s="7"/>
      <c r="S10" s="7">
        <f t="shared" si="42"/>
        <v>0</v>
      </c>
      <c r="T10" s="7">
        <f t="shared" si="43"/>
        <v>0</v>
      </c>
      <c r="U10" s="7">
        <f t="shared" si="44"/>
        <v>0</v>
      </c>
      <c r="V10" s="7">
        <f t="shared" si="45"/>
        <v>0</v>
      </c>
      <c r="AC10" s="7">
        <f t="shared" si="8"/>
        <v>0</v>
      </c>
      <c r="AD10" s="7">
        <f t="shared" si="9"/>
        <v>0</v>
      </c>
      <c r="AE10" s="7">
        <f t="shared" si="10"/>
        <v>0</v>
      </c>
      <c r="AG10" s="7">
        <f t="shared" si="46"/>
        <v>0</v>
      </c>
      <c r="AH10" s="7"/>
      <c r="AI10" s="7">
        <f t="shared" si="47"/>
        <v>0</v>
      </c>
      <c r="AJ10" s="7">
        <f t="shared" si="48"/>
        <v>0</v>
      </c>
      <c r="AK10" s="7">
        <f t="shared" si="49"/>
        <v>0</v>
      </c>
      <c r="AL10" s="7">
        <f t="shared" si="50"/>
        <v>0</v>
      </c>
      <c r="AS10" s="7">
        <f t="shared" si="16"/>
        <v>0</v>
      </c>
      <c r="AT10" s="7">
        <f t="shared" si="17"/>
        <v>0</v>
      </c>
      <c r="AU10" s="7">
        <f t="shared" si="18"/>
        <v>0</v>
      </c>
      <c r="AW10" s="7">
        <f t="shared" si="51"/>
        <v>0</v>
      </c>
      <c r="AX10" s="7"/>
      <c r="AY10" s="7">
        <f t="shared" si="52"/>
        <v>0</v>
      </c>
      <c r="AZ10" s="7">
        <f t="shared" si="53"/>
        <v>0</v>
      </c>
      <c r="BA10" s="7">
        <f t="shared" si="54"/>
        <v>0</v>
      </c>
      <c r="BB10" s="7">
        <f t="shared" si="55"/>
        <v>0</v>
      </c>
      <c r="BI10" s="7">
        <f t="shared" si="24"/>
        <v>0</v>
      </c>
      <c r="BJ10" s="7">
        <f t="shared" si="25"/>
        <v>0</v>
      </c>
      <c r="BK10" s="7">
        <f t="shared" si="26"/>
        <v>0</v>
      </c>
      <c r="BM10" s="7">
        <f t="shared" si="56"/>
        <v>0</v>
      </c>
      <c r="BN10" s="7"/>
      <c r="BO10" s="7">
        <f t="shared" si="57"/>
        <v>0</v>
      </c>
      <c r="BP10" s="7">
        <f t="shared" si="58"/>
        <v>0</v>
      </c>
      <c r="BQ10" s="7">
        <f t="shared" si="59"/>
        <v>0</v>
      </c>
      <c r="BR10" s="7">
        <f t="shared" si="60"/>
        <v>0</v>
      </c>
      <c r="BY10" s="7">
        <f t="shared" si="32"/>
        <v>0</v>
      </c>
      <c r="BZ10" s="7">
        <f t="shared" si="33"/>
        <v>0</v>
      </c>
      <c r="CA10" s="7">
        <f t="shared" si="34"/>
        <v>0</v>
      </c>
      <c r="CC10" s="7">
        <f t="shared" si="61"/>
        <v>0</v>
      </c>
      <c r="CD10" s="7"/>
      <c r="CE10" s="7">
        <f t="shared" si="62"/>
        <v>0</v>
      </c>
      <c r="CF10" s="7">
        <f t="shared" si="63"/>
        <v>0</v>
      </c>
      <c r="CG10" s="7">
        <f t="shared" si="64"/>
        <v>0</v>
      </c>
      <c r="CH10" s="7">
        <f t="shared" si="65"/>
        <v>0</v>
      </c>
    </row>
    <row r="11" spans="1:91" x14ac:dyDescent="0.25">
      <c r="B11">
        <v>325</v>
      </c>
      <c r="C11">
        <f>'Input spectra'!B11</f>
        <v>2.2005733761542898</v>
      </c>
      <c r="D11">
        <f>'Initial absorption'!J11</f>
        <v>0.99649584191540852</v>
      </c>
      <c r="E11">
        <f>'Input spectra'!C11</f>
        <v>0</v>
      </c>
      <c r="F11" s="54">
        <f t="shared" si="40"/>
        <v>0</v>
      </c>
      <c r="H11">
        <f>'Absorption prob after ems'!$EY12</f>
        <v>2.0681169278874468E-2</v>
      </c>
      <c r="I11" s="14">
        <f>1-EXP(-'Absorption prob after ems'!FC12*_k_in_ec_correction*($C11*_c+'Input spectra'!Q11))</f>
        <v>0.53437712144874794</v>
      </c>
      <c r="J11" s="14">
        <f>1-EXP(-(_t-'Absorption prob after ems'!FC12)*_k_in_ec_correction*($C11*_c+'Input spectra'!Q11))</f>
        <v>0.99999999999999967</v>
      </c>
      <c r="M11" s="7">
        <f t="shared" si="0"/>
        <v>0</v>
      </c>
      <c r="N11" s="7">
        <f t="shared" si="1"/>
        <v>0</v>
      </c>
      <c r="O11" s="7">
        <f t="shared" si="2"/>
        <v>0</v>
      </c>
      <c r="Q11" s="7">
        <f t="shared" si="41"/>
        <v>0</v>
      </c>
      <c r="R11" s="7"/>
      <c r="S11" s="7">
        <f t="shared" si="42"/>
        <v>0</v>
      </c>
      <c r="T11" s="7">
        <f t="shared" si="43"/>
        <v>0</v>
      </c>
      <c r="U11" s="7">
        <f t="shared" si="44"/>
        <v>0</v>
      </c>
      <c r="V11" s="7">
        <f t="shared" si="45"/>
        <v>0</v>
      </c>
      <c r="AC11" s="7">
        <f t="shared" si="8"/>
        <v>0</v>
      </c>
      <c r="AD11" s="7">
        <f t="shared" si="9"/>
        <v>0</v>
      </c>
      <c r="AE11" s="7">
        <f t="shared" si="10"/>
        <v>0</v>
      </c>
      <c r="AG11" s="7">
        <f t="shared" si="46"/>
        <v>0</v>
      </c>
      <c r="AH11" s="7"/>
      <c r="AI11" s="7">
        <f t="shared" si="47"/>
        <v>0</v>
      </c>
      <c r="AJ11" s="7">
        <f t="shared" si="48"/>
        <v>0</v>
      </c>
      <c r="AK11" s="7">
        <f t="shared" si="49"/>
        <v>0</v>
      </c>
      <c r="AL11" s="7">
        <f t="shared" si="50"/>
        <v>0</v>
      </c>
      <c r="AS11" s="7">
        <f t="shared" si="16"/>
        <v>0</v>
      </c>
      <c r="AT11" s="7">
        <f t="shared" si="17"/>
        <v>0</v>
      </c>
      <c r="AU11" s="7">
        <f t="shared" si="18"/>
        <v>0</v>
      </c>
      <c r="AW11" s="7">
        <f t="shared" si="51"/>
        <v>0</v>
      </c>
      <c r="AX11" s="7"/>
      <c r="AY11" s="7">
        <f t="shared" si="52"/>
        <v>0</v>
      </c>
      <c r="AZ11" s="7">
        <f t="shared" si="53"/>
        <v>0</v>
      </c>
      <c r="BA11" s="7">
        <f t="shared" si="54"/>
        <v>0</v>
      </c>
      <c r="BB11" s="7">
        <f t="shared" si="55"/>
        <v>0</v>
      </c>
      <c r="BI11" s="7">
        <f t="shared" si="24"/>
        <v>0</v>
      </c>
      <c r="BJ11" s="7">
        <f t="shared" si="25"/>
        <v>0</v>
      </c>
      <c r="BK11" s="7">
        <f t="shared" si="26"/>
        <v>0</v>
      </c>
      <c r="BM11" s="7">
        <f t="shared" si="56"/>
        <v>0</v>
      </c>
      <c r="BN11" s="7"/>
      <c r="BO11" s="7">
        <f t="shared" si="57"/>
        <v>0</v>
      </c>
      <c r="BP11" s="7">
        <f t="shared" si="58"/>
        <v>0</v>
      </c>
      <c r="BQ11" s="7">
        <f t="shared" si="59"/>
        <v>0</v>
      </c>
      <c r="BR11" s="7">
        <f t="shared" si="60"/>
        <v>0</v>
      </c>
      <c r="BY11" s="7">
        <f t="shared" si="32"/>
        <v>0</v>
      </c>
      <c r="BZ11" s="7">
        <f t="shared" si="33"/>
        <v>0</v>
      </c>
      <c r="CA11" s="7">
        <f t="shared" si="34"/>
        <v>0</v>
      </c>
      <c r="CC11" s="7">
        <f t="shared" si="61"/>
        <v>0</v>
      </c>
      <c r="CD11" s="7"/>
      <c r="CE11" s="7">
        <f t="shared" si="62"/>
        <v>0</v>
      </c>
      <c r="CF11" s="7">
        <f t="shared" si="63"/>
        <v>0</v>
      </c>
      <c r="CG11" s="7">
        <f t="shared" si="64"/>
        <v>0</v>
      </c>
      <c r="CH11" s="7">
        <f t="shared" si="65"/>
        <v>0</v>
      </c>
    </row>
    <row r="12" spans="1:91" x14ac:dyDescent="0.25">
      <c r="B12">
        <v>330</v>
      </c>
      <c r="C12">
        <f>'Input spectra'!B12</f>
        <v>2.1238831862257301</v>
      </c>
      <c r="D12">
        <f>'Initial absorption'!J12</f>
        <v>0.996695562630315</v>
      </c>
      <c r="E12">
        <f>'Input spectra'!C12</f>
        <v>0</v>
      </c>
      <c r="F12" s="54">
        <f t="shared" si="40"/>
        <v>0</v>
      </c>
      <c r="H12">
        <f>'Absorption prob after ems'!$EY13</f>
        <v>2.0688299896161021E-2</v>
      </c>
      <c r="I12" s="14">
        <f>1-EXP(-'Absorption prob after ems'!FC13*_k_in_ec_correction*($C12*_c+'Input spectra'!Q12))</f>
        <v>0.53437712144874316</v>
      </c>
      <c r="J12" s="14">
        <f>1-EXP(-(_t-'Absorption prob after ems'!FC13)*_k_in_ec_correction*($C12*_c+'Input spectra'!Q12))</f>
        <v>0.99999999999999889</v>
      </c>
      <c r="M12" s="7">
        <f t="shared" si="0"/>
        <v>0</v>
      </c>
      <c r="N12" s="7">
        <f t="shared" si="1"/>
        <v>0</v>
      </c>
      <c r="O12" s="7">
        <f t="shared" si="2"/>
        <v>0</v>
      </c>
      <c r="Q12" s="7">
        <f t="shared" si="41"/>
        <v>0</v>
      </c>
      <c r="R12" s="7"/>
      <c r="S12" s="7">
        <f t="shared" si="42"/>
        <v>0</v>
      </c>
      <c r="T12" s="7">
        <f t="shared" si="43"/>
        <v>0</v>
      </c>
      <c r="U12" s="7">
        <f t="shared" si="44"/>
        <v>0</v>
      </c>
      <c r="V12" s="7">
        <f t="shared" si="45"/>
        <v>0</v>
      </c>
      <c r="AA12" s="7"/>
      <c r="AC12" s="7">
        <f t="shared" si="8"/>
        <v>0</v>
      </c>
      <c r="AD12" s="7">
        <f t="shared" si="9"/>
        <v>0</v>
      </c>
      <c r="AE12" s="7">
        <f t="shared" si="10"/>
        <v>0</v>
      </c>
      <c r="AG12" s="7">
        <f t="shared" si="46"/>
        <v>0</v>
      </c>
      <c r="AH12" s="7"/>
      <c r="AI12" s="7">
        <f t="shared" si="47"/>
        <v>0</v>
      </c>
      <c r="AJ12" s="7">
        <f t="shared" si="48"/>
        <v>0</v>
      </c>
      <c r="AK12" s="7">
        <f t="shared" si="49"/>
        <v>0</v>
      </c>
      <c r="AL12" s="7">
        <f t="shared" si="50"/>
        <v>0</v>
      </c>
      <c r="AQ12" s="7"/>
      <c r="AS12" s="7">
        <f t="shared" si="16"/>
        <v>0</v>
      </c>
      <c r="AT12" s="7">
        <f t="shared" si="17"/>
        <v>0</v>
      </c>
      <c r="AU12" s="7">
        <f t="shared" si="18"/>
        <v>0</v>
      </c>
      <c r="AW12" s="7">
        <f t="shared" si="51"/>
        <v>0</v>
      </c>
      <c r="AX12" s="7"/>
      <c r="AY12" s="7">
        <f t="shared" si="52"/>
        <v>0</v>
      </c>
      <c r="AZ12" s="7">
        <f t="shared" si="53"/>
        <v>0</v>
      </c>
      <c r="BA12" s="7">
        <f t="shared" si="54"/>
        <v>0</v>
      </c>
      <c r="BB12" s="7">
        <f t="shared" si="55"/>
        <v>0</v>
      </c>
      <c r="BG12" s="7"/>
      <c r="BI12" s="7">
        <f t="shared" si="24"/>
        <v>0</v>
      </c>
      <c r="BJ12" s="7">
        <f t="shared" si="25"/>
        <v>0</v>
      </c>
      <c r="BK12" s="7">
        <f t="shared" si="26"/>
        <v>0</v>
      </c>
      <c r="BM12" s="7">
        <f t="shared" si="56"/>
        <v>0</v>
      </c>
      <c r="BN12" s="7"/>
      <c r="BO12" s="7">
        <f t="shared" si="57"/>
        <v>0</v>
      </c>
      <c r="BP12" s="7">
        <f t="shared" si="58"/>
        <v>0</v>
      </c>
      <c r="BQ12" s="7">
        <f t="shared" si="59"/>
        <v>0</v>
      </c>
      <c r="BR12" s="7">
        <f t="shared" si="60"/>
        <v>0</v>
      </c>
      <c r="BW12" s="7"/>
      <c r="BY12" s="7">
        <f t="shared" si="32"/>
        <v>0</v>
      </c>
      <c r="BZ12" s="7">
        <f t="shared" si="33"/>
        <v>0</v>
      </c>
      <c r="CA12" s="7">
        <f t="shared" si="34"/>
        <v>0</v>
      </c>
      <c r="CC12" s="7">
        <f t="shared" si="61"/>
        <v>0</v>
      </c>
      <c r="CD12" s="7"/>
      <c r="CE12" s="7">
        <f t="shared" si="62"/>
        <v>0</v>
      </c>
      <c r="CF12" s="7">
        <f t="shared" si="63"/>
        <v>0</v>
      </c>
      <c r="CG12" s="7">
        <f t="shared" si="64"/>
        <v>0</v>
      </c>
      <c r="CH12" s="7">
        <f t="shared" si="65"/>
        <v>0</v>
      </c>
      <c r="CM12" s="7"/>
    </row>
    <row r="13" spans="1:91" x14ac:dyDescent="0.25">
      <c r="B13">
        <v>335</v>
      </c>
      <c r="C13">
        <f>'Input spectra'!B13</f>
        <v>2.04719299629717</v>
      </c>
      <c r="D13">
        <f>'Initial absorption'!J13</f>
        <v>0.99692242903320316</v>
      </c>
      <c r="E13">
        <f>'Input spectra'!C13</f>
        <v>0</v>
      </c>
      <c r="F13" s="54">
        <f t="shared" si="40"/>
        <v>0</v>
      </c>
      <c r="H13">
        <f>'Absorption prob after ems'!$EY14</f>
        <v>2.0697304168281784E-2</v>
      </c>
      <c r="I13" s="14">
        <f>1-EXP(-'Absorption prob after ems'!FC14*_k_in_ec_correction*($C13*_c+'Input spectra'!Q13))</f>
        <v>0.53437712144872851</v>
      </c>
      <c r="J13" s="14">
        <f>1-EXP(-(_t-'Absorption prob after ems'!FC14)*_k_in_ec_correction*($C13*_c+'Input spectra'!Q13))</f>
        <v>0.99999999999999623</v>
      </c>
      <c r="M13" s="7">
        <f t="shared" si="0"/>
        <v>0</v>
      </c>
      <c r="N13" s="7">
        <f t="shared" si="1"/>
        <v>0</v>
      </c>
      <c r="O13" s="7">
        <f t="shared" si="2"/>
        <v>0</v>
      </c>
      <c r="Q13" s="7">
        <f t="shared" si="41"/>
        <v>0</v>
      </c>
      <c r="R13" s="7"/>
      <c r="S13" s="7">
        <f t="shared" si="42"/>
        <v>0</v>
      </c>
      <c r="T13" s="7">
        <f t="shared" si="43"/>
        <v>0</v>
      </c>
      <c r="U13" s="7">
        <f t="shared" si="44"/>
        <v>0</v>
      </c>
      <c r="V13" s="7">
        <f t="shared" si="45"/>
        <v>0</v>
      </c>
      <c r="AC13" s="7">
        <f t="shared" si="8"/>
        <v>0</v>
      </c>
      <c r="AD13" s="7">
        <f t="shared" si="9"/>
        <v>0</v>
      </c>
      <c r="AE13" s="7">
        <f t="shared" si="10"/>
        <v>0</v>
      </c>
      <c r="AG13" s="7">
        <f t="shared" si="46"/>
        <v>0</v>
      </c>
      <c r="AH13" s="7"/>
      <c r="AI13" s="7">
        <f t="shared" si="47"/>
        <v>0</v>
      </c>
      <c r="AJ13" s="7">
        <f t="shared" si="48"/>
        <v>0</v>
      </c>
      <c r="AK13" s="7">
        <f t="shared" si="49"/>
        <v>0</v>
      </c>
      <c r="AL13" s="7">
        <f t="shared" si="50"/>
        <v>0</v>
      </c>
      <c r="AS13" s="7">
        <f t="shared" si="16"/>
        <v>0</v>
      </c>
      <c r="AT13" s="7">
        <f t="shared" si="17"/>
        <v>0</v>
      </c>
      <c r="AU13" s="7">
        <f t="shared" si="18"/>
        <v>0</v>
      </c>
      <c r="AW13" s="7">
        <f t="shared" si="51"/>
        <v>0</v>
      </c>
      <c r="AX13" s="7"/>
      <c r="AY13" s="7">
        <f t="shared" si="52"/>
        <v>0</v>
      </c>
      <c r="AZ13" s="7">
        <f t="shared" si="53"/>
        <v>0</v>
      </c>
      <c r="BA13" s="7">
        <f t="shared" si="54"/>
        <v>0</v>
      </c>
      <c r="BB13" s="7">
        <f t="shared" si="55"/>
        <v>0</v>
      </c>
      <c r="BI13" s="7">
        <f t="shared" si="24"/>
        <v>0</v>
      </c>
      <c r="BJ13" s="7">
        <f t="shared" si="25"/>
        <v>0</v>
      </c>
      <c r="BK13" s="7">
        <f t="shared" si="26"/>
        <v>0</v>
      </c>
      <c r="BM13" s="7">
        <f t="shared" si="56"/>
        <v>0</v>
      </c>
      <c r="BN13" s="7"/>
      <c r="BO13" s="7">
        <f t="shared" si="57"/>
        <v>0</v>
      </c>
      <c r="BP13" s="7">
        <f t="shared" si="58"/>
        <v>0</v>
      </c>
      <c r="BQ13" s="7">
        <f t="shared" si="59"/>
        <v>0</v>
      </c>
      <c r="BR13" s="7">
        <f t="shared" si="60"/>
        <v>0</v>
      </c>
      <c r="BY13" s="7">
        <f t="shared" si="32"/>
        <v>0</v>
      </c>
      <c r="BZ13" s="7">
        <f t="shared" si="33"/>
        <v>0</v>
      </c>
      <c r="CA13" s="7">
        <f t="shared" si="34"/>
        <v>0</v>
      </c>
      <c r="CC13" s="7">
        <f t="shared" si="61"/>
        <v>0</v>
      </c>
      <c r="CD13" s="7"/>
      <c r="CE13" s="7">
        <f t="shared" si="62"/>
        <v>0</v>
      </c>
      <c r="CF13" s="7">
        <f t="shared" si="63"/>
        <v>0</v>
      </c>
      <c r="CG13" s="7">
        <f t="shared" si="64"/>
        <v>0</v>
      </c>
      <c r="CH13" s="7">
        <f t="shared" si="65"/>
        <v>0</v>
      </c>
    </row>
    <row r="14" spans="1:91" x14ac:dyDescent="0.25">
      <c r="B14">
        <v>340</v>
      </c>
      <c r="C14">
        <f>'Input spectra'!B14</f>
        <v>1.9705028063686101</v>
      </c>
      <c r="D14">
        <f>'Initial absorption'!J14</f>
        <v>0.99718591140793711</v>
      </c>
      <c r="E14">
        <f>'Input spectra'!C14</f>
        <v>0</v>
      </c>
      <c r="F14" s="54">
        <f t="shared" si="40"/>
        <v>0</v>
      </c>
      <c r="H14">
        <f>'Absorption prob after ems'!$EY15</f>
        <v>2.0708679642689267E-2</v>
      </c>
      <c r="I14" s="14">
        <f>1-EXP(-'Absorption prob after ems'!FC15*_k_in_ec_correction*($C14*_c+'Input spectra'!Q14))</f>
        <v>0.5343771214486811</v>
      </c>
      <c r="J14" s="14">
        <f>1-EXP(-(_t-'Absorption prob after ems'!FC15)*_k_in_ec_correction*($C14*_c+'Input spectra'!Q14))</f>
        <v>0.99999999999998634</v>
      </c>
      <c r="M14" s="7">
        <f t="shared" si="0"/>
        <v>0</v>
      </c>
      <c r="N14" s="7">
        <f t="shared" si="1"/>
        <v>0</v>
      </c>
      <c r="O14" s="7">
        <f t="shared" si="2"/>
        <v>0</v>
      </c>
      <c r="Q14" s="7">
        <f t="shared" si="41"/>
        <v>0</v>
      </c>
      <c r="R14" s="7"/>
      <c r="S14" s="7">
        <f t="shared" si="42"/>
        <v>0</v>
      </c>
      <c r="T14" s="7">
        <f t="shared" si="43"/>
        <v>0</v>
      </c>
      <c r="U14" s="7">
        <f t="shared" si="44"/>
        <v>0</v>
      </c>
      <c r="V14" s="7">
        <f t="shared" si="45"/>
        <v>0</v>
      </c>
      <c r="AC14" s="7">
        <f t="shared" si="8"/>
        <v>0</v>
      </c>
      <c r="AD14" s="7">
        <f t="shared" si="9"/>
        <v>0</v>
      </c>
      <c r="AE14" s="7">
        <f t="shared" si="10"/>
        <v>0</v>
      </c>
      <c r="AG14" s="7">
        <f t="shared" si="46"/>
        <v>0</v>
      </c>
      <c r="AH14" s="7"/>
      <c r="AI14" s="7">
        <f t="shared" si="47"/>
        <v>0</v>
      </c>
      <c r="AJ14" s="7">
        <f t="shared" si="48"/>
        <v>0</v>
      </c>
      <c r="AK14" s="7">
        <f t="shared" si="49"/>
        <v>0</v>
      </c>
      <c r="AL14" s="7">
        <f t="shared" si="50"/>
        <v>0</v>
      </c>
      <c r="AS14" s="7">
        <f t="shared" si="16"/>
        <v>0</v>
      </c>
      <c r="AT14" s="7">
        <f t="shared" si="17"/>
        <v>0</v>
      </c>
      <c r="AU14" s="7">
        <f t="shared" si="18"/>
        <v>0</v>
      </c>
      <c r="AW14" s="7">
        <f t="shared" si="51"/>
        <v>0</v>
      </c>
      <c r="AX14" s="7"/>
      <c r="AY14" s="7">
        <f t="shared" si="52"/>
        <v>0</v>
      </c>
      <c r="AZ14" s="7">
        <f t="shared" si="53"/>
        <v>0</v>
      </c>
      <c r="BA14" s="7">
        <f t="shared" si="54"/>
        <v>0</v>
      </c>
      <c r="BB14" s="7">
        <f t="shared" si="55"/>
        <v>0</v>
      </c>
      <c r="BI14" s="7">
        <f t="shared" si="24"/>
        <v>0</v>
      </c>
      <c r="BJ14" s="7">
        <f t="shared" si="25"/>
        <v>0</v>
      </c>
      <c r="BK14" s="7">
        <f t="shared" si="26"/>
        <v>0</v>
      </c>
      <c r="BM14" s="7">
        <f t="shared" si="56"/>
        <v>0</v>
      </c>
      <c r="BN14" s="7"/>
      <c r="BO14" s="7">
        <f t="shared" si="57"/>
        <v>0</v>
      </c>
      <c r="BP14" s="7">
        <f t="shared" si="58"/>
        <v>0</v>
      </c>
      <c r="BQ14" s="7">
        <f t="shared" si="59"/>
        <v>0</v>
      </c>
      <c r="BR14" s="7">
        <f t="shared" si="60"/>
        <v>0</v>
      </c>
      <c r="BY14" s="7">
        <f t="shared" si="32"/>
        <v>0</v>
      </c>
      <c r="BZ14" s="7">
        <f t="shared" si="33"/>
        <v>0</v>
      </c>
      <c r="CA14" s="7">
        <f t="shared" si="34"/>
        <v>0</v>
      </c>
      <c r="CC14" s="7">
        <f t="shared" si="61"/>
        <v>0</v>
      </c>
      <c r="CD14" s="7"/>
      <c r="CE14" s="7">
        <f t="shared" si="62"/>
        <v>0</v>
      </c>
      <c r="CF14" s="7">
        <f t="shared" si="63"/>
        <v>0</v>
      </c>
      <c r="CG14" s="7">
        <f t="shared" si="64"/>
        <v>0</v>
      </c>
      <c r="CH14" s="7">
        <f t="shared" si="65"/>
        <v>0</v>
      </c>
    </row>
    <row r="15" spans="1:91" x14ac:dyDescent="0.25">
      <c r="B15">
        <v>345</v>
      </c>
      <c r="C15">
        <f>'Input spectra'!B15</f>
        <v>1.8938126164400599</v>
      </c>
      <c r="D15">
        <f>'Initial absorption'!J15</f>
        <v>0.99734029245830913</v>
      </c>
      <c r="E15">
        <f>'Input spectra'!C15</f>
        <v>0</v>
      </c>
      <c r="F15" s="54">
        <f t="shared" si="40"/>
        <v>0</v>
      </c>
      <c r="H15">
        <f>'Absorption prob after ems'!$EY16</f>
        <v>2.0722996608385693E-2</v>
      </c>
      <c r="I15" s="14">
        <f>1-EXP(-'Absorption prob after ems'!FC16*_k_in_ec_correction*($C15*_c+'Input spectra'!Q15))</f>
        <v>0.53437712144853089</v>
      </c>
      <c r="J15" s="14">
        <f>1-EXP(-(_t-'Absorption prob after ems'!FC16)*_k_in_ec_correction*($C15*_c+'Input spectra'!Q15))</f>
        <v>0.99999999999995093</v>
      </c>
      <c r="M15" s="7">
        <f t="shared" si="0"/>
        <v>0</v>
      </c>
      <c r="N15" s="7">
        <f t="shared" si="1"/>
        <v>0</v>
      </c>
      <c r="O15" s="7">
        <f t="shared" si="2"/>
        <v>0</v>
      </c>
      <c r="Q15" s="7">
        <f t="shared" si="41"/>
        <v>0</v>
      </c>
      <c r="R15" s="7"/>
      <c r="S15" s="7">
        <f t="shared" si="42"/>
        <v>0</v>
      </c>
      <c r="T15" s="7">
        <f t="shared" si="43"/>
        <v>0</v>
      </c>
      <c r="U15" s="7">
        <f t="shared" si="44"/>
        <v>0</v>
      </c>
      <c r="V15" s="7">
        <f t="shared" si="45"/>
        <v>0</v>
      </c>
      <c r="AC15" s="7">
        <f t="shared" si="8"/>
        <v>0</v>
      </c>
      <c r="AD15" s="7">
        <f t="shared" si="9"/>
        <v>0</v>
      </c>
      <c r="AE15" s="7">
        <f t="shared" si="10"/>
        <v>0</v>
      </c>
      <c r="AG15" s="7">
        <f t="shared" si="46"/>
        <v>0</v>
      </c>
      <c r="AH15" s="7"/>
      <c r="AI15" s="7">
        <f t="shared" si="47"/>
        <v>0</v>
      </c>
      <c r="AJ15" s="7">
        <f t="shared" si="48"/>
        <v>0</v>
      </c>
      <c r="AK15" s="7">
        <f t="shared" si="49"/>
        <v>0</v>
      </c>
      <c r="AL15" s="7">
        <f t="shared" si="50"/>
        <v>0</v>
      </c>
      <c r="AS15" s="7">
        <f t="shared" si="16"/>
        <v>0</v>
      </c>
      <c r="AT15" s="7">
        <f t="shared" si="17"/>
        <v>0</v>
      </c>
      <c r="AU15" s="7">
        <f t="shared" si="18"/>
        <v>0</v>
      </c>
      <c r="AW15" s="7">
        <f t="shared" si="51"/>
        <v>0</v>
      </c>
      <c r="AX15" s="7"/>
      <c r="AY15" s="7">
        <f t="shared" si="52"/>
        <v>0</v>
      </c>
      <c r="AZ15" s="7">
        <f t="shared" si="53"/>
        <v>0</v>
      </c>
      <c r="BA15" s="7">
        <f t="shared" si="54"/>
        <v>0</v>
      </c>
      <c r="BB15" s="7">
        <f t="shared" si="55"/>
        <v>0</v>
      </c>
      <c r="BI15" s="7">
        <f t="shared" si="24"/>
        <v>0</v>
      </c>
      <c r="BJ15" s="7">
        <f t="shared" si="25"/>
        <v>0</v>
      </c>
      <c r="BK15" s="7">
        <f t="shared" si="26"/>
        <v>0</v>
      </c>
      <c r="BM15" s="7">
        <f t="shared" si="56"/>
        <v>0</v>
      </c>
      <c r="BN15" s="7"/>
      <c r="BO15" s="7">
        <f t="shared" si="57"/>
        <v>0</v>
      </c>
      <c r="BP15" s="7">
        <f t="shared" si="58"/>
        <v>0</v>
      </c>
      <c r="BQ15" s="7">
        <f t="shared" si="59"/>
        <v>0</v>
      </c>
      <c r="BR15" s="7">
        <f t="shared" si="60"/>
        <v>0</v>
      </c>
      <c r="BY15" s="7">
        <f t="shared" si="32"/>
        <v>0</v>
      </c>
      <c r="BZ15" s="7">
        <f t="shared" si="33"/>
        <v>0</v>
      </c>
      <c r="CA15" s="7">
        <f t="shared" si="34"/>
        <v>0</v>
      </c>
      <c r="CC15" s="7">
        <f t="shared" si="61"/>
        <v>0</v>
      </c>
      <c r="CD15" s="7"/>
      <c r="CE15" s="7">
        <f t="shared" si="62"/>
        <v>0</v>
      </c>
      <c r="CF15" s="7">
        <f t="shared" si="63"/>
        <v>0</v>
      </c>
      <c r="CG15" s="7">
        <f t="shared" si="64"/>
        <v>0</v>
      </c>
      <c r="CH15" s="7">
        <f t="shared" si="65"/>
        <v>0</v>
      </c>
    </row>
    <row r="16" spans="1:91" x14ac:dyDescent="0.25">
      <c r="B16">
        <v>350</v>
      </c>
      <c r="C16">
        <f>'Input spectra'!B16</f>
        <v>1.8171224265115</v>
      </c>
      <c r="D16">
        <f>'Initial absorption'!J16</f>
        <v>0.99742785226358022</v>
      </c>
      <c r="E16">
        <f>'Input spectra'!C16</f>
        <v>0</v>
      </c>
      <c r="F16" s="54">
        <f t="shared" si="40"/>
        <v>0</v>
      </c>
      <c r="H16">
        <f>'Absorption prob after ems'!$EY17</f>
        <v>2.0741034751871879E-2</v>
      </c>
      <c r="I16" s="14">
        <f>1-EXP(-'Absorption prob after ems'!FC17*_k_in_ec_correction*($C16*_c+'Input spectra'!Q16))</f>
        <v>0.53437712144805416</v>
      </c>
      <c r="J16" s="14">
        <f>1-EXP(-(_t-'Absorption prob after ems'!FC17)*_k_in_ec_correction*($C16*_c+'Input spectra'!Q16))</f>
        <v>0.99999999999982447</v>
      </c>
      <c r="M16" s="7">
        <f t="shared" si="0"/>
        <v>0</v>
      </c>
      <c r="N16" s="7">
        <f t="shared" si="1"/>
        <v>0</v>
      </c>
      <c r="O16" s="7">
        <f t="shared" si="2"/>
        <v>0</v>
      </c>
      <c r="Q16" s="7">
        <f t="shared" si="41"/>
        <v>0</v>
      </c>
      <c r="R16" s="7"/>
      <c r="S16" s="7">
        <f t="shared" si="42"/>
        <v>0</v>
      </c>
      <c r="T16" s="7">
        <f t="shared" si="43"/>
        <v>0</v>
      </c>
      <c r="U16" s="7">
        <f t="shared" si="44"/>
        <v>0</v>
      </c>
      <c r="V16" s="7">
        <f t="shared" si="45"/>
        <v>0</v>
      </c>
      <c r="AC16" s="7">
        <f t="shared" si="8"/>
        <v>0</v>
      </c>
      <c r="AD16" s="7">
        <f t="shared" si="9"/>
        <v>0</v>
      </c>
      <c r="AE16" s="7">
        <f t="shared" si="10"/>
        <v>0</v>
      </c>
      <c r="AG16" s="7">
        <f t="shared" si="46"/>
        <v>0</v>
      </c>
      <c r="AH16" s="7"/>
      <c r="AI16" s="7">
        <f t="shared" si="47"/>
        <v>0</v>
      </c>
      <c r="AJ16" s="7">
        <f t="shared" si="48"/>
        <v>0</v>
      </c>
      <c r="AK16" s="7">
        <f t="shared" si="49"/>
        <v>0</v>
      </c>
      <c r="AL16" s="7">
        <f t="shared" si="50"/>
        <v>0</v>
      </c>
      <c r="AS16" s="7">
        <f t="shared" si="16"/>
        <v>0</v>
      </c>
      <c r="AT16" s="7">
        <f t="shared" si="17"/>
        <v>0</v>
      </c>
      <c r="AU16" s="7">
        <f t="shared" si="18"/>
        <v>0</v>
      </c>
      <c r="AW16" s="7">
        <f t="shared" si="51"/>
        <v>0</v>
      </c>
      <c r="AX16" s="7"/>
      <c r="AY16" s="7">
        <f t="shared" si="52"/>
        <v>0</v>
      </c>
      <c r="AZ16" s="7">
        <f t="shared" si="53"/>
        <v>0</v>
      </c>
      <c r="BA16" s="7">
        <f t="shared" si="54"/>
        <v>0</v>
      </c>
      <c r="BB16" s="7">
        <f t="shared" si="55"/>
        <v>0</v>
      </c>
      <c r="BI16" s="7">
        <f t="shared" si="24"/>
        <v>0</v>
      </c>
      <c r="BJ16" s="7">
        <f t="shared" si="25"/>
        <v>0</v>
      </c>
      <c r="BK16" s="7">
        <f t="shared" si="26"/>
        <v>0</v>
      </c>
      <c r="BM16" s="7">
        <f t="shared" si="56"/>
        <v>0</v>
      </c>
      <c r="BN16" s="7"/>
      <c r="BO16" s="7">
        <f t="shared" si="57"/>
        <v>0</v>
      </c>
      <c r="BP16" s="7">
        <f t="shared" si="58"/>
        <v>0</v>
      </c>
      <c r="BQ16" s="7">
        <f t="shared" si="59"/>
        <v>0</v>
      </c>
      <c r="BR16" s="7">
        <f t="shared" si="60"/>
        <v>0</v>
      </c>
      <c r="BY16" s="7">
        <f t="shared" si="32"/>
        <v>0</v>
      </c>
      <c r="BZ16" s="7">
        <f t="shared" si="33"/>
        <v>0</v>
      </c>
      <c r="CA16" s="7">
        <f t="shared" si="34"/>
        <v>0</v>
      </c>
      <c r="CC16" s="7">
        <f t="shared" si="61"/>
        <v>0</v>
      </c>
      <c r="CD16" s="7"/>
      <c r="CE16" s="7">
        <f t="shared" si="62"/>
        <v>0</v>
      </c>
      <c r="CF16" s="7">
        <f t="shared" si="63"/>
        <v>0</v>
      </c>
      <c r="CG16" s="7">
        <f t="shared" si="64"/>
        <v>0</v>
      </c>
      <c r="CH16" s="7">
        <f t="shared" si="65"/>
        <v>0</v>
      </c>
    </row>
    <row r="17" spans="2:88" x14ac:dyDescent="0.25">
      <c r="B17">
        <v>355</v>
      </c>
      <c r="C17">
        <f>'Input spectra'!B17</f>
        <v>1.7404322365829401</v>
      </c>
      <c r="D17">
        <f>'Initial absorption'!J17</f>
        <v>0.99752314598568126</v>
      </c>
      <c r="E17">
        <f>'Input spectra'!C17</f>
        <v>0</v>
      </c>
      <c r="F17" s="54">
        <f t="shared" si="40"/>
        <v>0</v>
      </c>
      <c r="H17">
        <f>'Absorption prob after ems'!$EY18</f>
        <v>2.0763808760615138E-2</v>
      </c>
      <c r="I17" s="14">
        <f>1-EXP(-'Absorption prob after ems'!FC18*_k_in_ec_correction*($C17*_c+'Input spectra'!Q17))</f>
        <v>0.53437712144653959</v>
      </c>
      <c r="J17" s="14">
        <f>1-EXP(-(_t-'Absorption prob after ems'!FC18)*_k_in_ec_correction*($C17*_c+'Input spectra'!Q17))</f>
        <v>0.99999999999937217</v>
      </c>
      <c r="M17" s="7">
        <f t="shared" si="0"/>
        <v>0</v>
      </c>
      <c r="N17" s="7">
        <f t="shared" si="1"/>
        <v>0</v>
      </c>
      <c r="O17" s="7">
        <f t="shared" si="2"/>
        <v>0</v>
      </c>
      <c r="Q17" s="7">
        <f t="shared" si="41"/>
        <v>0</v>
      </c>
      <c r="R17" s="7"/>
      <c r="S17" s="7">
        <f t="shared" si="42"/>
        <v>0</v>
      </c>
      <c r="T17" s="7">
        <f t="shared" si="43"/>
        <v>0</v>
      </c>
      <c r="U17" s="7">
        <f t="shared" si="44"/>
        <v>0</v>
      </c>
      <c r="V17" s="7">
        <f t="shared" si="45"/>
        <v>0</v>
      </c>
      <c r="AC17" s="7">
        <f t="shared" si="8"/>
        <v>0</v>
      </c>
      <c r="AD17" s="7">
        <f t="shared" si="9"/>
        <v>0</v>
      </c>
      <c r="AE17" s="7">
        <f t="shared" si="10"/>
        <v>0</v>
      </c>
      <c r="AG17" s="7">
        <f t="shared" si="46"/>
        <v>0</v>
      </c>
      <c r="AH17" s="7"/>
      <c r="AI17" s="7">
        <f t="shared" si="47"/>
        <v>0</v>
      </c>
      <c r="AJ17" s="7">
        <f t="shared" si="48"/>
        <v>0</v>
      </c>
      <c r="AK17" s="7">
        <f t="shared" si="49"/>
        <v>0</v>
      </c>
      <c r="AL17" s="7">
        <f t="shared" si="50"/>
        <v>0</v>
      </c>
      <c r="AS17" s="7">
        <f t="shared" si="16"/>
        <v>0</v>
      </c>
      <c r="AT17" s="7">
        <f t="shared" si="17"/>
        <v>0</v>
      </c>
      <c r="AU17" s="7">
        <f t="shared" si="18"/>
        <v>0</v>
      </c>
      <c r="AW17" s="7">
        <f t="shared" si="51"/>
        <v>0</v>
      </c>
      <c r="AX17" s="7"/>
      <c r="AY17" s="7">
        <f t="shared" si="52"/>
        <v>0</v>
      </c>
      <c r="AZ17" s="7">
        <f t="shared" si="53"/>
        <v>0</v>
      </c>
      <c r="BA17" s="7">
        <f t="shared" si="54"/>
        <v>0</v>
      </c>
      <c r="BB17" s="7">
        <f t="shared" si="55"/>
        <v>0</v>
      </c>
      <c r="BI17" s="7">
        <f t="shared" si="24"/>
        <v>0</v>
      </c>
      <c r="BJ17" s="7">
        <f t="shared" si="25"/>
        <v>0</v>
      </c>
      <c r="BK17" s="7">
        <f t="shared" si="26"/>
        <v>0</v>
      </c>
      <c r="BM17" s="7">
        <f t="shared" si="56"/>
        <v>0</v>
      </c>
      <c r="BN17" s="7"/>
      <c r="BO17" s="7">
        <f t="shared" si="57"/>
        <v>0</v>
      </c>
      <c r="BP17" s="7">
        <f t="shared" si="58"/>
        <v>0</v>
      </c>
      <c r="BQ17" s="7">
        <f t="shared" si="59"/>
        <v>0</v>
      </c>
      <c r="BR17" s="7">
        <f t="shared" si="60"/>
        <v>0</v>
      </c>
      <c r="BY17" s="7">
        <f t="shared" si="32"/>
        <v>0</v>
      </c>
      <c r="BZ17" s="7">
        <f t="shared" si="33"/>
        <v>0</v>
      </c>
      <c r="CA17" s="7">
        <f t="shared" si="34"/>
        <v>0</v>
      </c>
      <c r="CC17" s="7">
        <f t="shared" si="61"/>
        <v>0</v>
      </c>
      <c r="CD17" s="7"/>
      <c r="CE17" s="7">
        <f t="shared" si="62"/>
        <v>0</v>
      </c>
      <c r="CF17" s="7">
        <f t="shared" si="63"/>
        <v>0</v>
      </c>
      <c r="CG17" s="7">
        <f t="shared" si="64"/>
        <v>0</v>
      </c>
      <c r="CH17" s="7">
        <f t="shared" si="65"/>
        <v>0</v>
      </c>
    </row>
    <row r="18" spans="2:88" x14ac:dyDescent="0.25">
      <c r="B18">
        <v>360</v>
      </c>
      <c r="C18">
        <f>'Input spectra'!B18</f>
        <v>1.66374204665438</v>
      </c>
      <c r="D18">
        <f>'Initial absorption'!J18</f>
        <v>0.99762724564220584</v>
      </c>
      <c r="E18">
        <f>'Input spectra'!C18</f>
        <v>0</v>
      </c>
      <c r="F18" s="54">
        <f t="shared" si="40"/>
        <v>0</v>
      </c>
      <c r="H18">
        <f>'Absorption prob after ems'!$EY19</f>
        <v>2.0792576818753874E-2</v>
      </c>
      <c r="I18" s="14">
        <f>1-EXP(-'Absorption prob after ems'!FC19*_k_in_ec_correction*($C18*_c+'Input spectra'!Q18))</f>
        <v>0.53437712144172855</v>
      </c>
      <c r="J18" s="14">
        <f>1-EXP(-(_t-'Absorption prob after ems'!FC19)*_k_in_ec_correction*($C18*_c+'Input spectra'!Q18))</f>
        <v>0.99999999999775391</v>
      </c>
      <c r="M18" s="7">
        <f t="shared" si="0"/>
        <v>0</v>
      </c>
      <c r="N18" s="7">
        <f t="shared" si="1"/>
        <v>0</v>
      </c>
      <c r="O18" s="7">
        <f t="shared" si="2"/>
        <v>0</v>
      </c>
      <c r="Q18" s="7">
        <f t="shared" si="41"/>
        <v>0</v>
      </c>
      <c r="R18" s="7"/>
      <c r="S18" s="7">
        <f t="shared" si="42"/>
        <v>0</v>
      </c>
      <c r="T18" s="7">
        <f t="shared" si="43"/>
        <v>0</v>
      </c>
      <c r="U18" s="7">
        <f t="shared" si="44"/>
        <v>0</v>
      </c>
      <c r="V18" s="7">
        <f t="shared" si="45"/>
        <v>0</v>
      </c>
      <c r="X18" s="53"/>
      <c r="AC18" s="7">
        <f t="shared" si="8"/>
        <v>0</v>
      </c>
      <c r="AD18" s="7">
        <f t="shared" si="9"/>
        <v>0</v>
      </c>
      <c r="AE18" s="7">
        <f t="shared" si="10"/>
        <v>0</v>
      </c>
      <c r="AG18" s="7">
        <f t="shared" si="46"/>
        <v>0</v>
      </c>
      <c r="AH18" s="7"/>
      <c r="AI18" s="7">
        <f t="shared" si="47"/>
        <v>0</v>
      </c>
      <c r="AJ18" s="7">
        <f t="shared" si="48"/>
        <v>0</v>
      </c>
      <c r="AK18" s="7">
        <f t="shared" si="49"/>
        <v>0</v>
      </c>
      <c r="AL18" s="7">
        <f t="shared" si="50"/>
        <v>0</v>
      </c>
      <c r="AN18" s="53"/>
      <c r="AS18" s="7">
        <f t="shared" si="16"/>
        <v>0</v>
      </c>
      <c r="AT18" s="7">
        <f t="shared" si="17"/>
        <v>0</v>
      </c>
      <c r="AU18" s="7">
        <f t="shared" si="18"/>
        <v>0</v>
      </c>
      <c r="AW18" s="7">
        <f t="shared" si="51"/>
        <v>0</v>
      </c>
      <c r="AX18" s="7"/>
      <c r="AY18" s="7">
        <f t="shared" si="52"/>
        <v>0</v>
      </c>
      <c r="AZ18" s="7">
        <f t="shared" si="53"/>
        <v>0</v>
      </c>
      <c r="BA18" s="7">
        <f t="shared" si="54"/>
        <v>0</v>
      </c>
      <c r="BB18" s="7">
        <f t="shared" si="55"/>
        <v>0</v>
      </c>
      <c r="BD18" s="53"/>
      <c r="BI18" s="7">
        <f t="shared" si="24"/>
        <v>0</v>
      </c>
      <c r="BJ18" s="7">
        <f t="shared" si="25"/>
        <v>0</v>
      </c>
      <c r="BK18" s="7">
        <f t="shared" si="26"/>
        <v>0</v>
      </c>
      <c r="BM18" s="7">
        <f t="shared" si="56"/>
        <v>0</v>
      </c>
      <c r="BN18" s="7"/>
      <c r="BO18" s="7">
        <f t="shared" si="57"/>
        <v>0</v>
      </c>
      <c r="BP18" s="7">
        <f t="shared" si="58"/>
        <v>0</v>
      </c>
      <c r="BQ18" s="7">
        <f t="shared" si="59"/>
        <v>0</v>
      </c>
      <c r="BR18" s="7">
        <f t="shared" si="60"/>
        <v>0</v>
      </c>
      <c r="BT18" s="53"/>
      <c r="BY18" s="7">
        <f t="shared" si="32"/>
        <v>0</v>
      </c>
      <c r="BZ18" s="7">
        <f t="shared" si="33"/>
        <v>0</v>
      </c>
      <c r="CA18" s="7">
        <f t="shared" si="34"/>
        <v>0</v>
      </c>
      <c r="CC18" s="7">
        <f t="shared" si="61"/>
        <v>0</v>
      </c>
      <c r="CD18" s="7"/>
      <c r="CE18" s="7">
        <f t="shared" si="62"/>
        <v>0</v>
      </c>
      <c r="CF18" s="7">
        <f t="shared" si="63"/>
        <v>0</v>
      </c>
      <c r="CG18" s="7">
        <f t="shared" si="64"/>
        <v>0</v>
      </c>
      <c r="CH18" s="7">
        <f t="shared" si="65"/>
        <v>0</v>
      </c>
      <c r="CJ18" s="53"/>
    </row>
    <row r="19" spans="2:88" x14ac:dyDescent="0.25">
      <c r="B19">
        <v>365</v>
      </c>
      <c r="C19">
        <f>'Input spectra'!B19</f>
        <v>1.5870518567258201</v>
      </c>
      <c r="D19">
        <f>'Initial absorption'!J19</f>
        <v>0.99768574563639478</v>
      </c>
      <c r="E19">
        <f>'Input spectra'!C19</f>
        <v>0</v>
      </c>
      <c r="F19" s="54">
        <f t="shared" si="40"/>
        <v>0</v>
      </c>
      <c r="H19">
        <f>'Absorption prob after ems'!$EY20</f>
        <v>2.0828893164138048E-2</v>
      </c>
      <c r="I19" s="14">
        <f>1-EXP(-'Absorption prob after ems'!FC20*_k_in_ec_correction*($C19*_c+'Input spectra'!Q19))</f>
        <v>0.53437712142647498</v>
      </c>
      <c r="J19" s="14">
        <f>1-EXP(-(_t-'Absorption prob after ems'!FC20)*_k_in_ec_correction*($C19*_c+'Input spectra'!Q19))</f>
        <v>0.99999999999197708</v>
      </c>
      <c r="M19" s="7">
        <f t="shared" si="0"/>
        <v>0</v>
      </c>
      <c r="N19" s="7">
        <f t="shared" si="1"/>
        <v>0</v>
      </c>
      <c r="O19" s="7">
        <f t="shared" si="2"/>
        <v>0</v>
      </c>
      <c r="Q19" s="7">
        <f t="shared" si="41"/>
        <v>0</v>
      </c>
      <c r="R19" s="7"/>
      <c r="S19" s="7">
        <f t="shared" si="42"/>
        <v>0</v>
      </c>
      <c r="T19" s="7">
        <f t="shared" si="43"/>
        <v>0</v>
      </c>
      <c r="U19" s="7">
        <f t="shared" si="44"/>
        <v>0</v>
      </c>
      <c r="V19" s="7">
        <f t="shared" si="45"/>
        <v>0</v>
      </c>
      <c r="AC19" s="7">
        <f t="shared" si="8"/>
        <v>0</v>
      </c>
      <c r="AD19" s="7">
        <f t="shared" si="9"/>
        <v>0</v>
      </c>
      <c r="AE19" s="7">
        <f t="shared" si="10"/>
        <v>0</v>
      </c>
      <c r="AG19" s="7">
        <f t="shared" si="46"/>
        <v>0</v>
      </c>
      <c r="AH19" s="7"/>
      <c r="AI19" s="7">
        <f t="shared" si="47"/>
        <v>0</v>
      </c>
      <c r="AJ19" s="7">
        <f t="shared" si="48"/>
        <v>0</v>
      </c>
      <c r="AK19" s="7">
        <f t="shared" si="49"/>
        <v>0</v>
      </c>
      <c r="AL19" s="7">
        <f t="shared" si="50"/>
        <v>0</v>
      </c>
      <c r="AS19" s="7">
        <f t="shared" si="16"/>
        <v>0</v>
      </c>
      <c r="AT19" s="7">
        <f t="shared" si="17"/>
        <v>0</v>
      </c>
      <c r="AU19" s="7">
        <f t="shared" si="18"/>
        <v>0</v>
      </c>
      <c r="AW19" s="7">
        <f t="shared" si="51"/>
        <v>0</v>
      </c>
      <c r="AX19" s="7"/>
      <c r="AY19" s="7">
        <f t="shared" si="52"/>
        <v>0</v>
      </c>
      <c r="AZ19" s="7">
        <f t="shared" si="53"/>
        <v>0</v>
      </c>
      <c r="BA19" s="7">
        <f t="shared" si="54"/>
        <v>0</v>
      </c>
      <c r="BB19" s="7">
        <f t="shared" si="55"/>
        <v>0</v>
      </c>
      <c r="BI19" s="7">
        <f t="shared" si="24"/>
        <v>0</v>
      </c>
      <c r="BJ19" s="7">
        <f t="shared" si="25"/>
        <v>0</v>
      </c>
      <c r="BK19" s="7">
        <f t="shared" si="26"/>
        <v>0</v>
      </c>
      <c r="BM19" s="7">
        <f t="shared" si="56"/>
        <v>0</v>
      </c>
      <c r="BN19" s="7"/>
      <c r="BO19" s="7">
        <f t="shared" si="57"/>
        <v>0</v>
      </c>
      <c r="BP19" s="7">
        <f t="shared" si="58"/>
        <v>0</v>
      </c>
      <c r="BQ19" s="7">
        <f t="shared" si="59"/>
        <v>0</v>
      </c>
      <c r="BR19" s="7">
        <f t="shared" si="60"/>
        <v>0</v>
      </c>
      <c r="BY19" s="7">
        <f t="shared" si="32"/>
        <v>0</v>
      </c>
      <c r="BZ19" s="7">
        <f t="shared" si="33"/>
        <v>0</v>
      </c>
      <c r="CA19" s="7">
        <f t="shared" si="34"/>
        <v>0</v>
      </c>
      <c r="CC19" s="7">
        <f t="shared" si="61"/>
        <v>0</v>
      </c>
      <c r="CD19" s="7"/>
      <c r="CE19" s="7">
        <f t="shared" si="62"/>
        <v>0</v>
      </c>
      <c r="CF19" s="7">
        <f t="shared" si="63"/>
        <v>0</v>
      </c>
      <c r="CG19" s="7">
        <f t="shared" si="64"/>
        <v>0</v>
      </c>
      <c r="CH19" s="7">
        <f t="shared" si="65"/>
        <v>0</v>
      </c>
    </row>
    <row r="20" spans="2:88" x14ac:dyDescent="0.25">
      <c r="B20">
        <v>370</v>
      </c>
      <c r="C20">
        <f>'Input spectra'!B20</f>
        <v>1.5103616667972599</v>
      </c>
      <c r="D20">
        <f>'Initial absorption'!J20</f>
        <v>0.99773672870214525</v>
      </c>
      <c r="E20">
        <f>'Input spectra'!C20</f>
        <v>0</v>
      </c>
      <c r="F20" s="54">
        <f t="shared" si="40"/>
        <v>0</v>
      </c>
      <c r="H20">
        <f>'Absorption prob after ems'!$EY21</f>
        <v>2.0874809231480433E-2</v>
      </c>
      <c r="I20" s="14">
        <f>1-EXP(-'Absorption prob after ems'!FC21*_k_in_ec_correction*($C20*_c+'Input spectra'!Q20))</f>
        <v>0.53437712137810645</v>
      </c>
      <c r="J20" s="14">
        <f>1-EXP(-(_t-'Absorption prob after ems'!FC21)*_k_in_ec_correction*($C20*_c+'Input spectra'!Q20))</f>
        <v>0.99999999997135181</v>
      </c>
      <c r="M20" s="7">
        <f t="shared" si="0"/>
        <v>0</v>
      </c>
      <c r="N20" s="7">
        <f t="shared" si="1"/>
        <v>0</v>
      </c>
      <c r="O20" s="7">
        <f t="shared" si="2"/>
        <v>0</v>
      </c>
      <c r="Q20" s="7">
        <f t="shared" si="41"/>
        <v>0</v>
      </c>
      <c r="R20" s="7"/>
      <c r="S20" s="7">
        <f t="shared" si="42"/>
        <v>0</v>
      </c>
      <c r="T20" s="7">
        <f t="shared" si="43"/>
        <v>0</v>
      </c>
      <c r="U20" s="7">
        <f t="shared" si="44"/>
        <v>0</v>
      </c>
      <c r="V20" s="7">
        <f t="shared" si="45"/>
        <v>0</v>
      </c>
      <c r="AC20" s="7">
        <f t="shared" si="8"/>
        <v>0</v>
      </c>
      <c r="AD20" s="7">
        <f t="shared" si="9"/>
        <v>0</v>
      </c>
      <c r="AE20" s="7">
        <f t="shared" si="10"/>
        <v>0</v>
      </c>
      <c r="AG20" s="7">
        <f t="shared" si="46"/>
        <v>0</v>
      </c>
      <c r="AH20" s="7"/>
      <c r="AI20" s="7">
        <f t="shared" si="47"/>
        <v>0</v>
      </c>
      <c r="AJ20" s="7">
        <f t="shared" si="48"/>
        <v>0</v>
      </c>
      <c r="AK20" s="7">
        <f t="shared" si="49"/>
        <v>0</v>
      </c>
      <c r="AL20" s="7">
        <f t="shared" si="50"/>
        <v>0</v>
      </c>
      <c r="AS20" s="7">
        <f t="shared" si="16"/>
        <v>0</v>
      </c>
      <c r="AT20" s="7">
        <f t="shared" si="17"/>
        <v>0</v>
      </c>
      <c r="AU20" s="7">
        <f t="shared" si="18"/>
        <v>0</v>
      </c>
      <c r="AW20" s="7">
        <f t="shared" si="51"/>
        <v>0</v>
      </c>
      <c r="AX20" s="7"/>
      <c r="AY20" s="7">
        <f t="shared" si="52"/>
        <v>0</v>
      </c>
      <c r="AZ20" s="7">
        <f t="shared" si="53"/>
        <v>0</v>
      </c>
      <c r="BA20" s="7">
        <f t="shared" si="54"/>
        <v>0</v>
      </c>
      <c r="BB20" s="7">
        <f t="shared" si="55"/>
        <v>0</v>
      </c>
      <c r="BI20" s="7">
        <f t="shared" si="24"/>
        <v>0</v>
      </c>
      <c r="BJ20" s="7">
        <f t="shared" si="25"/>
        <v>0</v>
      </c>
      <c r="BK20" s="7">
        <f t="shared" si="26"/>
        <v>0</v>
      </c>
      <c r="BM20" s="7">
        <f t="shared" si="56"/>
        <v>0</v>
      </c>
      <c r="BN20" s="7"/>
      <c r="BO20" s="7">
        <f t="shared" si="57"/>
        <v>0</v>
      </c>
      <c r="BP20" s="7">
        <f t="shared" si="58"/>
        <v>0</v>
      </c>
      <c r="BQ20" s="7">
        <f t="shared" si="59"/>
        <v>0</v>
      </c>
      <c r="BR20" s="7">
        <f t="shared" si="60"/>
        <v>0</v>
      </c>
      <c r="BY20" s="7">
        <f t="shared" si="32"/>
        <v>0</v>
      </c>
      <c r="BZ20" s="7">
        <f t="shared" si="33"/>
        <v>0</v>
      </c>
      <c r="CA20" s="7">
        <f t="shared" si="34"/>
        <v>0</v>
      </c>
      <c r="CC20" s="7">
        <f t="shared" si="61"/>
        <v>0</v>
      </c>
      <c r="CD20" s="7"/>
      <c r="CE20" s="7">
        <f t="shared" si="62"/>
        <v>0</v>
      </c>
      <c r="CF20" s="7">
        <f t="shared" si="63"/>
        <v>0</v>
      </c>
      <c r="CG20" s="7">
        <f t="shared" si="64"/>
        <v>0</v>
      </c>
      <c r="CH20" s="7">
        <f t="shared" si="65"/>
        <v>0</v>
      </c>
    </row>
    <row r="21" spans="2:88" x14ac:dyDescent="0.25">
      <c r="B21">
        <v>375</v>
      </c>
      <c r="C21">
        <f>'Input spectra'!B21</f>
        <v>1.4336714768687</v>
      </c>
      <c r="D21">
        <f>'Initial absorption'!J21</f>
        <v>0.99779317223388375</v>
      </c>
      <c r="E21">
        <f>'Input spectra'!C21</f>
        <v>0</v>
      </c>
      <c r="F21" s="54">
        <f t="shared" si="40"/>
        <v>0</v>
      </c>
      <c r="H21">
        <f>'Absorption prob after ems'!$EY22</f>
        <v>2.0932936439846905E-2</v>
      </c>
      <c r="I21" s="14">
        <f>1-EXP(-'Absorption prob after ems'!FC22*_k_in_ec_correction*($C21*_c+'Input spectra'!Q21))</f>
        <v>0.53437712122470904</v>
      </c>
      <c r="J21" s="14">
        <f>1-EXP(-(_t-'Absorption prob after ems'!FC22)*_k_in_ec_correction*($C21*_c+'Input spectra'!Q21))</f>
        <v>0.99999999989770261</v>
      </c>
      <c r="M21" s="7">
        <f t="shared" si="0"/>
        <v>0</v>
      </c>
      <c r="N21" s="7">
        <f t="shared" si="1"/>
        <v>0</v>
      </c>
      <c r="O21" s="7">
        <f t="shared" si="2"/>
        <v>0</v>
      </c>
      <c r="Q21" s="7">
        <f t="shared" si="41"/>
        <v>0</v>
      </c>
      <c r="R21" s="7"/>
      <c r="S21" s="7">
        <f t="shared" si="42"/>
        <v>0</v>
      </c>
      <c r="T21" s="7">
        <f t="shared" si="43"/>
        <v>0</v>
      </c>
      <c r="U21" s="7">
        <f t="shared" si="44"/>
        <v>0</v>
      </c>
      <c r="V21" s="7">
        <f t="shared" si="45"/>
        <v>0</v>
      </c>
      <c r="AC21" s="7">
        <f t="shared" si="8"/>
        <v>0</v>
      </c>
      <c r="AD21" s="7">
        <f t="shared" si="9"/>
        <v>0</v>
      </c>
      <c r="AE21" s="7">
        <f t="shared" si="10"/>
        <v>0</v>
      </c>
      <c r="AG21" s="7">
        <f t="shared" si="46"/>
        <v>0</v>
      </c>
      <c r="AH21" s="7"/>
      <c r="AI21" s="7">
        <f t="shared" si="47"/>
        <v>0</v>
      </c>
      <c r="AJ21" s="7">
        <f t="shared" si="48"/>
        <v>0</v>
      </c>
      <c r="AK21" s="7">
        <f t="shared" si="49"/>
        <v>0</v>
      </c>
      <c r="AL21" s="7">
        <f t="shared" si="50"/>
        <v>0</v>
      </c>
      <c r="AS21" s="7">
        <f t="shared" si="16"/>
        <v>0</v>
      </c>
      <c r="AT21" s="7">
        <f t="shared" si="17"/>
        <v>0</v>
      </c>
      <c r="AU21" s="7">
        <f t="shared" si="18"/>
        <v>0</v>
      </c>
      <c r="AW21" s="7">
        <f t="shared" si="51"/>
        <v>0</v>
      </c>
      <c r="AX21" s="7"/>
      <c r="AY21" s="7">
        <f t="shared" si="52"/>
        <v>0</v>
      </c>
      <c r="AZ21" s="7">
        <f t="shared" si="53"/>
        <v>0</v>
      </c>
      <c r="BA21" s="7">
        <f t="shared" si="54"/>
        <v>0</v>
      </c>
      <c r="BB21" s="7">
        <f t="shared" si="55"/>
        <v>0</v>
      </c>
      <c r="BI21" s="7">
        <f t="shared" si="24"/>
        <v>0</v>
      </c>
      <c r="BJ21" s="7">
        <f t="shared" si="25"/>
        <v>0</v>
      </c>
      <c r="BK21" s="7">
        <f t="shared" si="26"/>
        <v>0</v>
      </c>
      <c r="BM21" s="7">
        <f t="shared" si="56"/>
        <v>0</v>
      </c>
      <c r="BN21" s="7"/>
      <c r="BO21" s="7">
        <f t="shared" si="57"/>
        <v>0</v>
      </c>
      <c r="BP21" s="7">
        <f t="shared" si="58"/>
        <v>0</v>
      </c>
      <c r="BQ21" s="7">
        <f t="shared" si="59"/>
        <v>0</v>
      </c>
      <c r="BR21" s="7">
        <f t="shared" si="60"/>
        <v>0</v>
      </c>
      <c r="BY21" s="7">
        <f t="shared" si="32"/>
        <v>0</v>
      </c>
      <c r="BZ21" s="7">
        <f t="shared" si="33"/>
        <v>0</v>
      </c>
      <c r="CA21" s="7">
        <f t="shared" si="34"/>
        <v>0</v>
      </c>
      <c r="CC21" s="7">
        <f t="shared" si="61"/>
        <v>0</v>
      </c>
      <c r="CD21" s="7"/>
      <c r="CE21" s="7">
        <f t="shared" si="62"/>
        <v>0</v>
      </c>
      <c r="CF21" s="7">
        <f t="shared" si="63"/>
        <v>0</v>
      </c>
      <c r="CG21" s="7">
        <f t="shared" si="64"/>
        <v>0</v>
      </c>
      <c r="CH21" s="7">
        <f t="shared" si="65"/>
        <v>0</v>
      </c>
    </row>
    <row r="22" spans="2:88" x14ac:dyDescent="0.25">
      <c r="B22">
        <v>380</v>
      </c>
      <c r="C22">
        <f>'Input spectra'!B22</f>
        <v>1.3569812869401401</v>
      </c>
      <c r="D22">
        <f>'Initial absorption'!J22</f>
        <v>0.99785600312088552</v>
      </c>
      <c r="E22">
        <f>'Input spectra'!C22</f>
        <v>0</v>
      </c>
      <c r="F22" s="54">
        <f t="shared" si="40"/>
        <v>0</v>
      </c>
      <c r="H22">
        <f>'Absorption prob after ems'!$EY23</f>
        <v>2.1006618861938879E-2</v>
      </c>
      <c r="I22" s="14">
        <f>1-EXP(-'Absorption prob after ems'!FC23*_k_in_ec_correction*($C22*_c+'Input spectra'!Q22))</f>
        <v>0.53437712073822075</v>
      </c>
      <c r="J22" s="14">
        <f>1-EXP(-(_t-'Absorption prob after ems'!FC23)*_k_in_ec_correction*($C22*_c+'Input spectra'!Q22))</f>
        <v>0.99999999963471553</v>
      </c>
      <c r="M22" s="7">
        <f t="shared" si="0"/>
        <v>0</v>
      </c>
      <c r="N22" s="7">
        <f t="shared" si="1"/>
        <v>0</v>
      </c>
      <c r="O22" s="7">
        <f t="shared" si="2"/>
        <v>0</v>
      </c>
      <c r="Q22" s="7">
        <f t="shared" si="41"/>
        <v>0</v>
      </c>
      <c r="R22" s="7"/>
      <c r="S22" s="7">
        <f t="shared" si="42"/>
        <v>0</v>
      </c>
      <c r="T22" s="7">
        <f t="shared" si="43"/>
        <v>0</v>
      </c>
      <c r="U22" s="7">
        <f t="shared" si="44"/>
        <v>0</v>
      </c>
      <c r="V22" s="7">
        <f t="shared" si="45"/>
        <v>0</v>
      </c>
      <c r="AC22" s="7">
        <f t="shared" si="8"/>
        <v>0</v>
      </c>
      <c r="AD22" s="7">
        <f t="shared" si="9"/>
        <v>0</v>
      </c>
      <c r="AE22" s="7">
        <f t="shared" si="10"/>
        <v>0</v>
      </c>
      <c r="AG22" s="7">
        <f t="shared" si="46"/>
        <v>0</v>
      </c>
      <c r="AH22" s="7"/>
      <c r="AI22" s="7">
        <f t="shared" si="47"/>
        <v>0</v>
      </c>
      <c r="AJ22" s="7">
        <f t="shared" si="48"/>
        <v>0</v>
      </c>
      <c r="AK22" s="7">
        <f t="shared" si="49"/>
        <v>0</v>
      </c>
      <c r="AL22" s="7">
        <f t="shared" si="50"/>
        <v>0</v>
      </c>
      <c r="AS22" s="7">
        <f t="shared" si="16"/>
        <v>0</v>
      </c>
      <c r="AT22" s="7">
        <f t="shared" si="17"/>
        <v>0</v>
      </c>
      <c r="AU22" s="7">
        <f t="shared" si="18"/>
        <v>0</v>
      </c>
      <c r="AW22" s="7">
        <f t="shared" si="51"/>
        <v>0</v>
      </c>
      <c r="AX22" s="7"/>
      <c r="AY22" s="7">
        <f t="shared" si="52"/>
        <v>0</v>
      </c>
      <c r="AZ22" s="7">
        <f t="shared" si="53"/>
        <v>0</v>
      </c>
      <c r="BA22" s="7">
        <f t="shared" si="54"/>
        <v>0</v>
      </c>
      <c r="BB22" s="7">
        <f t="shared" si="55"/>
        <v>0</v>
      </c>
      <c r="BI22" s="7">
        <f t="shared" si="24"/>
        <v>0</v>
      </c>
      <c r="BJ22" s="7">
        <f t="shared" si="25"/>
        <v>0</v>
      </c>
      <c r="BK22" s="7">
        <f t="shared" si="26"/>
        <v>0</v>
      </c>
      <c r="BM22" s="7">
        <f t="shared" si="56"/>
        <v>0</v>
      </c>
      <c r="BN22" s="7"/>
      <c r="BO22" s="7">
        <f t="shared" si="57"/>
        <v>0</v>
      </c>
      <c r="BP22" s="7">
        <f t="shared" si="58"/>
        <v>0</v>
      </c>
      <c r="BQ22" s="7">
        <f t="shared" si="59"/>
        <v>0</v>
      </c>
      <c r="BR22" s="7">
        <f t="shared" si="60"/>
        <v>0</v>
      </c>
      <c r="BY22" s="7">
        <f t="shared" si="32"/>
        <v>0</v>
      </c>
      <c r="BZ22" s="7">
        <f t="shared" si="33"/>
        <v>0</v>
      </c>
      <c r="CA22" s="7">
        <f t="shared" si="34"/>
        <v>0</v>
      </c>
      <c r="CC22" s="7">
        <f t="shared" si="61"/>
        <v>0</v>
      </c>
      <c r="CD22" s="7"/>
      <c r="CE22" s="7">
        <f t="shared" si="62"/>
        <v>0</v>
      </c>
      <c r="CF22" s="7">
        <f t="shared" si="63"/>
        <v>0</v>
      </c>
      <c r="CG22" s="7">
        <f t="shared" si="64"/>
        <v>0</v>
      </c>
      <c r="CH22" s="7">
        <f t="shared" si="65"/>
        <v>0</v>
      </c>
    </row>
    <row r="23" spans="2:88" x14ac:dyDescent="0.25">
      <c r="B23">
        <v>385</v>
      </c>
      <c r="C23">
        <f>'Input spectra'!B23</f>
        <v>1.2802910970115799</v>
      </c>
      <c r="D23">
        <f>'Initial absorption'!J23</f>
        <v>0.99786147103370071</v>
      </c>
      <c r="E23">
        <f>'Input spectra'!C23</f>
        <v>0</v>
      </c>
      <c r="F23" s="54">
        <f t="shared" si="40"/>
        <v>0</v>
      </c>
      <c r="H23">
        <f>'Absorption prob after ems'!$EY24</f>
        <v>2.110006051768613E-2</v>
      </c>
      <c r="I23" s="14">
        <f>1-EXP(-'Absorption prob after ems'!FC24*_k_in_ec_correction*($C23*_c+'Input spectra'!Q23))</f>
        <v>0.53437711919817721</v>
      </c>
      <c r="J23" s="14">
        <f>1-EXP(-(_t-'Absorption prob after ems'!FC24)*_k_in_ec_correction*($C23*_c+'Input spectra'!Q23))</f>
        <v>0.99999999869743783</v>
      </c>
      <c r="M23" s="7">
        <f t="shared" si="0"/>
        <v>0</v>
      </c>
      <c r="N23" s="7">
        <f t="shared" si="1"/>
        <v>0</v>
      </c>
      <c r="O23" s="7">
        <f t="shared" si="2"/>
        <v>0</v>
      </c>
      <c r="Q23" s="7">
        <f t="shared" si="41"/>
        <v>0</v>
      </c>
      <c r="R23" s="7"/>
      <c r="S23" s="7">
        <f t="shared" si="42"/>
        <v>0</v>
      </c>
      <c r="T23" s="7">
        <f t="shared" si="43"/>
        <v>0</v>
      </c>
      <c r="U23" s="7">
        <f t="shared" si="44"/>
        <v>0</v>
      </c>
      <c r="V23" s="7">
        <f t="shared" si="45"/>
        <v>0</v>
      </c>
      <c r="AC23" s="7">
        <f t="shared" si="8"/>
        <v>0</v>
      </c>
      <c r="AD23" s="7">
        <f t="shared" si="9"/>
        <v>0</v>
      </c>
      <c r="AE23" s="7">
        <f t="shared" si="10"/>
        <v>0</v>
      </c>
      <c r="AG23" s="7">
        <f t="shared" si="46"/>
        <v>0</v>
      </c>
      <c r="AH23" s="7"/>
      <c r="AI23" s="7">
        <f t="shared" si="47"/>
        <v>0</v>
      </c>
      <c r="AJ23" s="7">
        <f t="shared" si="48"/>
        <v>0</v>
      </c>
      <c r="AK23" s="7">
        <f t="shared" si="49"/>
        <v>0</v>
      </c>
      <c r="AL23" s="7">
        <f t="shared" si="50"/>
        <v>0</v>
      </c>
      <c r="AS23" s="7">
        <f t="shared" si="16"/>
        <v>0</v>
      </c>
      <c r="AT23" s="7">
        <f t="shared" si="17"/>
        <v>0</v>
      </c>
      <c r="AU23" s="7">
        <f t="shared" si="18"/>
        <v>0</v>
      </c>
      <c r="AW23" s="7">
        <f t="shared" si="51"/>
        <v>0</v>
      </c>
      <c r="AX23" s="7"/>
      <c r="AY23" s="7">
        <f t="shared" si="52"/>
        <v>0</v>
      </c>
      <c r="AZ23" s="7">
        <f t="shared" si="53"/>
        <v>0</v>
      </c>
      <c r="BA23" s="7">
        <f t="shared" si="54"/>
        <v>0</v>
      </c>
      <c r="BB23" s="7">
        <f t="shared" si="55"/>
        <v>0</v>
      </c>
      <c r="BI23" s="7">
        <f t="shared" si="24"/>
        <v>0</v>
      </c>
      <c r="BJ23" s="7">
        <f t="shared" si="25"/>
        <v>0</v>
      </c>
      <c r="BK23" s="7">
        <f t="shared" si="26"/>
        <v>0</v>
      </c>
      <c r="BM23" s="7">
        <f t="shared" si="56"/>
        <v>0</v>
      </c>
      <c r="BN23" s="7"/>
      <c r="BO23" s="7">
        <f t="shared" si="57"/>
        <v>0</v>
      </c>
      <c r="BP23" s="7">
        <f t="shared" si="58"/>
        <v>0</v>
      </c>
      <c r="BQ23" s="7">
        <f t="shared" si="59"/>
        <v>0</v>
      </c>
      <c r="BR23" s="7">
        <f t="shared" si="60"/>
        <v>0</v>
      </c>
      <c r="BY23" s="7">
        <f t="shared" si="32"/>
        <v>0</v>
      </c>
      <c r="BZ23" s="7">
        <f t="shared" si="33"/>
        <v>0</v>
      </c>
      <c r="CA23" s="7">
        <f t="shared" si="34"/>
        <v>0</v>
      </c>
      <c r="CC23" s="7">
        <f t="shared" si="61"/>
        <v>0</v>
      </c>
      <c r="CD23" s="7"/>
      <c r="CE23" s="7">
        <f t="shared" si="62"/>
        <v>0</v>
      </c>
      <c r="CF23" s="7">
        <f t="shared" si="63"/>
        <v>0</v>
      </c>
      <c r="CG23" s="7">
        <f t="shared" si="64"/>
        <v>0</v>
      </c>
      <c r="CH23" s="7">
        <f t="shared" si="65"/>
        <v>0</v>
      </c>
    </row>
    <row r="24" spans="2:88" x14ac:dyDescent="0.25">
      <c r="B24">
        <v>390</v>
      </c>
      <c r="C24">
        <f>'Input spectra'!B24</f>
        <v>1.20360090708302</v>
      </c>
      <c r="D24">
        <f>'Initial absorption'!J24</f>
        <v>0.99779603942858841</v>
      </c>
      <c r="E24">
        <f>'Input spectra'!C24</f>
        <v>0</v>
      </c>
      <c r="F24" s="54">
        <f t="shared" si="40"/>
        <v>0</v>
      </c>
      <c r="H24">
        <f>'Absorption prob after ems'!$EY25</f>
        <v>2.1218773654886371E-2</v>
      </c>
      <c r="I24" s="14">
        <f>1-EXP(-'Absorption prob after ems'!FC25*_k_in_ec_correction*($C24*_c+'Input spectra'!Q24))</f>
        <v>0.53437711432939972</v>
      </c>
      <c r="J24" s="14">
        <f>1-EXP(-(_t-'Absorption prob after ems'!FC25)*_k_in_ec_correction*($C24*_c+'Input spectra'!Q24))</f>
        <v>0.9999999953618588</v>
      </c>
      <c r="M24" s="7">
        <f t="shared" si="0"/>
        <v>0</v>
      </c>
      <c r="N24" s="7">
        <f t="shared" si="1"/>
        <v>0</v>
      </c>
      <c r="O24" s="7">
        <f t="shared" si="2"/>
        <v>0</v>
      </c>
      <c r="Q24" s="7">
        <f t="shared" si="41"/>
        <v>0</v>
      </c>
      <c r="R24" s="7"/>
      <c r="S24" s="7">
        <f t="shared" si="42"/>
        <v>0</v>
      </c>
      <c r="T24" s="7">
        <f t="shared" si="43"/>
        <v>0</v>
      </c>
      <c r="U24" s="7">
        <f t="shared" si="44"/>
        <v>0</v>
      </c>
      <c r="V24" s="7">
        <f t="shared" si="45"/>
        <v>0</v>
      </c>
      <c r="AC24" s="7">
        <f t="shared" si="8"/>
        <v>0</v>
      </c>
      <c r="AD24" s="7">
        <f t="shared" si="9"/>
        <v>0</v>
      </c>
      <c r="AE24" s="7">
        <f t="shared" si="10"/>
        <v>0</v>
      </c>
      <c r="AG24" s="7">
        <f t="shared" si="46"/>
        <v>0</v>
      </c>
      <c r="AH24" s="7"/>
      <c r="AI24" s="7">
        <f t="shared" si="47"/>
        <v>0</v>
      </c>
      <c r="AJ24" s="7">
        <f t="shared" si="48"/>
        <v>0</v>
      </c>
      <c r="AK24" s="7">
        <f t="shared" si="49"/>
        <v>0</v>
      </c>
      <c r="AL24" s="7">
        <f t="shared" si="50"/>
        <v>0</v>
      </c>
      <c r="AS24" s="7">
        <f t="shared" si="16"/>
        <v>0</v>
      </c>
      <c r="AT24" s="7">
        <f t="shared" si="17"/>
        <v>0</v>
      </c>
      <c r="AU24" s="7">
        <f t="shared" si="18"/>
        <v>0</v>
      </c>
      <c r="AW24" s="7">
        <f t="shared" si="51"/>
        <v>0</v>
      </c>
      <c r="AX24" s="7"/>
      <c r="AY24" s="7">
        <f t="shared" si="52"/>
        <v>0</v>
      </c>
      <c r="AZ24" s="7">
        <f t="shared" si="53"/>
        <v>0</v>
      </c>
      <c r="BA24" s="7">
        <f t="shared" si="54"/>
        <v>0</v>
      </c>
      <c r="BB24" s="7">
        <f t="shared" si="55"/>
        <v>0</v>
      </c>
      <c r="BI24" s="7">
        <f t="shared" si="24"/>
        <v>0</v>
      </c>
      <c r="BJ24" s="7">
        <f t="shared" si="25"/>
        <v>0</v>
      </c>
      <c r="BK24" s="7">
        <f t="shared" si="26"/>
        <v>0</v>
      </c>
      <c r="BM24" s="7">
        <f t="shared" si="56"/>
        <v>0</v>
      </c>
      <c r="BN24" s="7"/>
      <c r="BO24" s="7">
        <f t="shared" si="57"/>
        <v>0</v>
      </c>
      <c r="BP24" s="7">
        <f t="shared" si="58"/>
        <v>0</v>
      </c>
      <c r="BQ24" s="7">
        <f t="shared" si="59"/>
        <v>0</v>
      </c>
      <c r="BR24" s="7">
        <f t="shared" si="60"/>
        <v>0</v>
      </c>
      <c r="BY24" s="7">
        <f t="shared" si="32"/>
        <v>0</v>
      </c>
      <c r="BZ24" s="7">
        <f t="shared" si="33"/>
        <v>0</v>
      </c>
      <c r="CA24" s="7">
        <f t="shared" si="34"/>
        <v>0</v>
      </c>
      <c r="CC24" s="7">
        <f t="shared" si="61"/>
        <v>0</v>
      </c>
      <c r="CD24" s="7"/>
      <c r="CE24" s="7">
        <f t="shared" si="62"/>
        <v>0</v>
      </c>
      <c r="CF24" s="7">
        <f t="shared" si="63"/>
        <v>0</v>
      </c>
      <c r="CG24" s="7">
        <f t="shared" si="64"/>
        <v>0</v>
      </c>
      <c r="CH24" s="7">
        <f t="shared" si="65"/>
        <v>0</v>
      </c>
    </row>
    <row r="25" spans="2:88" x14ac:dyDescent="0.25">
      <c r="B25">
        <v>395</v>
      </c>
      <c r="C25">
        <f>'Input spectra'!B25</f>
        <v>1.1269107171544599</v>
      </c>
      <c r="D25">
        <f>'Initial absorption'!J25</f>
        <v>0.99772171253885056</v>
      </c>
      <c r="E25">
        <f>'Input spectra'!C25</f>
        <v>0</v>
      </c>
      <c r="F25" s="54">
        <f t="shared" si="40"/>
        <v>0</v>
      </c>
      <c r="H25">
        <f>'Absorption prob after ems'!$EY26</f>
        <v>2.13701478177881E-2</v>
      </c>
      <c r="I25" s="14">
        <f>1-EXP(-'Absorption prob after ems'!FC26*_k_in_ec_correction*($C25*_c+'Input spectra'!Q25))</f>
        <v>0.53437709892775009</v>
      </c>
      <c r="J25" s="14">
        <f>1-EXP(-(_t-'Absorption prob after ems'!FC26)*_k_in_ec_correction*($C25*_c+'Input spectra'!Q25))</f>
        <v>0.99999998348458585</v>
      </c>
      <c r="M25" s="7">
        <f t="shared" si="0"/>
        <v>0</v>
      </c>
      <c r="N25" s="7">
        <f t="shared" si="1"/>
        <v>0</v>
      </c>
      <c r="O25" s="7">
        <f t="shared" si="2"/>
        <v>0</v>
      </c>
      <c r="Q25" s="7">
        <f t="shared" si="41"/>
        <v>0</v>
      </c>
      <c r="R25" s="7"/>
      <c r="S25" s="7">
        <f t="shared" si="42"/>
        <v>0</v>
      </c>
      <c r="T25" s="7">
        <f t="shared" si="43"/>
        <v>0</v>
      </c>
      <c r="U25" s="7">
        <f t="shared" si="44"/>
        <v>0</v>
      </c>
      <c r="V25" s="7">
        <f t="shared" si="45"/>
        <v>0</v>
      </c>
      <c r="AC25" s="7">
        <f t="shared" si="8"/>
        <v>0</v>
      </c>
      <c r="AD25" s="7">
        <f t="shared" si="9"/>
        <v>0</v>
      </c>
      <c r="AE25" s="7">
        <f t="shared" si="10"/>
        <v>0</v>
      </c>
      <c r="AG25" s="7">
        <f t="shared" si="46"/>
        <v>0</v>
      </c>
      <c r="AH25" s="7"/>
      <c r="AI25" s="7">
        <f t="shared" si="47"/>
        <v>0</v>
      </c>
      <c r="AJ25" s="7">
        <f t="shared" si="48"/>
        <v>0</v>
      </c>
      <c r="AK25" s="7">
        <f t="shared" si="49"/>
        <v>0</v>
      </c>
      <c r="AL25" s="7">
        <f t="shared" si="50"/>
        <v>0</v>
      </c>
      <c r="AS25" s="7">
        <f t="shared" si="16"/>
        <v>0</v>
      </c>
      <c r="AT25" s="7">
        <f t="shared" si="17"/>
        <v>0</v>
      </c>
      <c r="AU25" s="7">
        <f t="shared" si="18"/>
        <v>0</v>
      </c>
      <c r="AW25" s="7">
        <f t="shared" si="51"/>
        <v>0</v>
      </c>
      <c r="AX25" s="7"/>
      <c r="AY25" s="7">
        <f t="shared" si="52"/>
        <v>0</v>
      </c>
      <c r="AZ25" s="7">
        <f t="shared" si="53"/>
        <v>0</v>
      </c>
      <c r="BA25" s="7">
        <f t="shared" si="54"/>
        <v>0</v>
      </c>
      <c r="BB25" s="7">
        <f t="shared" si="55"/>
        <v>0</v>
      </c>
      <c r="BI25" s="7">
        <f t="shared" si="24"/>
        <v>0</v>
      </c>
      <c r="BJ25" s="7">
        <f t="shared" si="25"/>
        <v>0</v>
      </c>
      <c r="BK25" s="7">
        <f t="shared" si="26"/>
        <v>0</v>
      </c>
      <c r="BM25" s="7">
        <f t="shared" si="56"/>
        <v>0</v>
      </c>
      <c r="BN25" s="7"/>
      <c r="BO25" s="7">
        <f t="shared" si="57"/>
        <v>0</v>
      </c>
      <c r="BP25" s="7">
        <f t="shared" si="58"/>
        <v>0</v>
      </c>
      <c r="BQ25" s="7">
        <f t="shared" si="59"/>
        <v>0</v>
      </c>
      <c r="BR25" s="7">
        <f t="shared" si="60"/>
        <v>0</v>
      </c>
      <c r="BY25" s="7">
        <f t="shared" si="32"/>
        <v>0</v>
      </c>
      <c r="BZ25" s="7">
        <f t="shared" si="33"/>
        <v>0</v>
      </c>
      <c r="CA25" s="7">
        <f t="shared" si="34"/>
        <v>0</v>
      </c>
      <c r="CC25" s="7">
        <f t="shared" si="61"/>
        <v>0</v>
      </c>
      <c r="CD25" s="7"/>
      <c r="CE25" s="7">
        <f t="shared" si="62"/>
        <v>0</v>
      </c>
      <c r="CF25" s="7">
        <f t="shared" si="63"/>
        <v>0</v>
      </c>
      <c r="CG25" s="7">
        <f t="shared" si="64"/>
        <v>0</v>
      </c>
      <c r="CH25" s="7">
        <f t="shared" si="65"/>
        <v>0</v>
      </c>
    </row>
    <row r="26" spans="2:88" x14ac:dyDescent="0.25">
      <c r="B26">
        <v>400</v>
      </c>
      <c r="C26">
        <f>'Input spectra'!B26</f>
        <v>1.04171843961628</v>
      </c>
      <c r="D26">
        <f>'Initial absorption'!J26</f>
        <v>0.99761730051280217</v>
      </c>
      <c r="E26">
        <f>'Input spectra'!C26</f>
        <v>0</v>
      </c>
      <c r="F26" s="54">
        <f t="shared" si="40"/>
        <v>0</v>
      </c>
      <c r="H26">
        <f>'Absorption prob after ems'!$EY27</f>
        <v>2.1588398693303517E-2</v>
      </c>
      <c r="I26" s="14">
        <f>1-EXP(-'Absorption prob after ems'!FC27*_k_in_ec_correction*($C26*_c+'Input spectra'!Q26))</f>
        <v>0.53437704051659152</v>
      </c>
      <c r="J26" s="14">
        <f>1-EXP(-(_t-'Absorption prob after ems'!FC27)*_k_in_ec_correction*($C26*_c+'Input spectra'!Q26))</f>
        <v>0.99999993231180995</v>
      </c>
      <c r="M26" s="7">
        <f t="shared" si="0"/>
        <v>0</v>
      </c>
      <c r="N26" s="7">
        <f t="shared" si="1"/>
        <v>0</v>
      </c>
      <c r="O26" s="7">
        <f t="shared" si="2"/>
        <v>0</v>
      </c>
      <c r="Q26" s="7">
        <f t="shared" si="41"/>
        <v>0</v>
      </c>
      <c r="R26" s="7"/>
      <c r="S26" s="7">
        <f t="shared" si="42"/>
        <v>0</v>
      </c>
      <c r="T26" s="7">
        <f t="shared" si="43"/>
        <v>0</v>
      </c>
      <c r="U26" s="7">
        <f t="shared" si="44"/>
        <v>0</v>
      </c>
      <c r="V26" s="7">
        <f t="shared" si="45"/>
        <v>0</v>
      </c>
      <c r="AC26" s="7">
        <f t="shared" si="8"/>
        <v>0</v>
      </c>
      <c r="AD26" s="7">
        <f t="shared" si="9"/>
        <v>0</v>
      </c>
      <c r="AE26" s="7">
        <f t="shared" si="10"/>
        <v>0</v>
      </c>
      <c r="AG26" s="7">
        <f t="shared" si="46"/>
        <v>0</v>
      </c>
      <c r="AH26" s="7"/>
      <c r="AI26" s="7">
        <f t="shared" si="47"/>
        <v>0</v>
      </c>
      <c r="AJ26" s="7">
        <f t="shared" si="48"/>
        <v>0</v>
      </c>
      <c r="AK26" s="7">
        <f t="shared" si="49"/>
        <v>0</v>
      </c>
      <c r="AL26" s="7">
        <f t="shared" si="50"/>
        <v>0</v>
      </c>
      <c r="AS26" s="7">
        <f t="shared" si="16"/>
        <v>0</v>
      </c>
      <c r="AT26" s="7">
        <f t="shared" si="17"/>
        <v>0</v>
      </c>
      <c r="AU26" s="7">
        <f t="shared" si="18"/>
        <v>0</v>
      </c>
      <c r="AW26" s="7">
        <f t="shared" si="51"/>
        <v>0</v>
      </c>
      <c r="AX26" s="7"/>
      <c r="AY26" s="7">
        <f t="shared" si="52"/>
        <v>0</v>
      </c>
      <c r="AZ26" s="7">
        <f t="shared" si="53"/>
        <v>0</v>
      </c>
      <c r="BA26" s="7">
        <f t="shared" si="54"/>
        <v>0</v>
      </c>
      <c r="BB26" s="7">
        <f t="shared" si="55"/>
        <v>0</v>
      </c>
      <c r="BI26" s="7">
        <f t="shared" si="24"/>
        <v>0</v>
      </c>
      <c r="BJ26" s="7">
        <f t="shared" si="25"/>
        <v>0</v>
      </c>
      <c r="BK26" s="7">
        <f t="shared" si="26"/>
        <v>0</v>
      </c>
      <c r="BM26" s="7">
        <f t="shared" si="56"/>
        <v>0</v>
      </c>
      <c r="BN26" s="7"/>
      <c r="BO26" s="7">
        <f t="shared" si="57"/>
        <v>0</v>
      </c>
      <c r="BP26" s="7">
        <f t="shared" si="58"/>
        <v>0</v>
      </c>
      <c r="BQ26" s="7">
        <f t="shared" si="59"/>
        <v>0</v>
      </c>
      <c r="BR26" s="7">
        <f t="shared" si="60"/>
        <v>0</v>
      </c>
      <c r="BY26" s="7">
        <f t="shared" si="32"/>
        <v>0</v>
      </c>
      <c r="BZ26" s="7">
        <f t="shared" si="33"/>
        <v>0</v>
      </c>
      <c r="CA26" s="7">
        <f t="shared" si="34"/>
        <v>0</v>
      </c>
      <c r="CC26" s="7">
        <f t="shared" si="61"/>
        <v>0</v>
      </c>
      <c r="CD26" s="7"/>
      <c r="CE26" s="7">
        <f t="shared" si="62"/>
        <v>0</v>
      </c>
      <c r="CF26" s="7">
        <f t="shared" si="63"/>
        <v>0</v>
      </c>
      <c r="CG26" s="7">
        <f t="shared" si="64"/>
        <v>0</v>
      </c>
      <c r="CH26" s="7">
        <f t="shared" si="65"/>
        <v>0</v>
      </c>
    </row>
    <row r="27" spans="2:88" x14ac:dyDescent="0.25">
      <c r="B27">
        <v>405</v>
      </c>
      <c r="C27">
        <f>'Input spectra'!B27</f>
        <v>0.98858050682464405</v>
      </c>
      <c r="D27">
        <f>'Initial absorption'!J27</f>
        <v>0.99757536656333023</v>
      </c>
      <c r="E27">
        <f>'Input spectra'!C27</f>
        <v>0</v>
      </c>
      <c r="F27" s="54">
        <f t="shared" si="40"/>
        <v>0</v>
      </c>
      <c r="H27">
        <f>'Absorption prob after ems'!$EY28</f>
        <v>2.1758831232484944E-2</v>
      </c>
      <c r="I27" s="14">
        <f>1-EXP(-'Absorption prob after ems'!FC28*_k_in_ec_correction*($C27*_c+'Input spectra'!Q27))</f>
        <v>0.53437694162824811</v>
      </c>
      <c r="J27" s="14">
        <f>1-EXP(-(_t-'Absorption prob after ems'!FC28)*_k_in_ec_correction*($C27*_c+'Input spectra'!Q27))</f>
        <v>0.99999983674677551</v>
      </c>
      <c r="M27" s="7">
        <f t="shared" si="0"/>
        <v>0</v>
      </c>
      <c r="N27" s="7">
        <f t="shared" si="1"/>
        <v>0</v>
      </c>
      <c r="O27" s="7">
        <f t="shared" si="2"/>
        <v>0</v>
      </c>
      <c r="Q27" s="7">
        <f t="shared" si="41"/>
        <v>0</v>
      </c>
      <c r="R27" s="7"/>
      <c r="S27" s="7">
        <f t="shared" si="42"/>
        <v>0</v>
      </c>
      <c r="T27" s="7">
        <f t="shared" si="43"/>
        <v>0</v>
      </c>
      <c r="U27" s="7">
        <f t="shared" si="44"/>
        <v>0</v>
      </c>
      <c r="V27" s="7">
        <f t="shared" si="45"/>
        <v>0</v>
      </c>
      <c r="AC27" s="7">
        <f t="shared" si="8"/>
        <v>0</v>
      </c>
      <c r="AD27" s="7">
        <f t="shared" si="9"/>
        <v>0</v>
      </c>
      <c r="AE27" s="7">
        <f t="shared" si="10"/>
        <v>0</v>
      </c>
      <c r="AG27" s="7">
        <f t="shared" si="46"/>
        <v>0</v>
      </c>
      <c r="AH27" s="7"/>
      <c r="AI27" s="7">
        <f t="shared" si="47"/>
        <v>0</v>
      </c>
      <c r="AJ27" s="7">
        <f t="shared" si="48"/>
        <v>0</v>
      </c>
      <c r="AK27" s="7">
        <f t="shared" si="49"/>
        <v>0</v>
      </c>
      <c r="AL27" s="7">
        <f t="shared" si="50"/>
        <v>0</v>
      </c>
      <c r="AS27" s="7">
        <f t="shared" si="16"/>
        <v>0</v>
      </c>
      <c r="AT27" s="7">
        <f t="shared" si="17"/>
        <v>0</v>
      </c>
      <c r="AU27" s="7">
        <f t="shared" si="18"/>
        <v>0</v>
      </c>
      <c r="AW27" s="7">
        <f t="shared" si="51"/>
        <v>0</v>
      </c>
      <c r="AX27" s="7"/>
      <c r="AY27" s="7">
        <f t="shared" si="52"/>
        <v>0</v>
      </c>
      <c r="AZ27" s="7">
        <f t="shared" si="53"/>
        <v>0</v>
      </c>
      <c r="BA27" s="7">
        <f t="shared" si="54"/>
        <v>0</v>
      </c>
      <c r="BB27" s="7">
        <f t="shared" si="55"/>
        <v>0</v>
      </c>
      <c r="BI27" s="7">
        <f t="shared" si="24"/>
        <v>0</v>
      </c>
      <c r="BJ27" s="7">
        <f t="shared" si="25"/>
        <v>0</v>
      </c>
      <c r="BK27" s="7">
        <f t="shared" si="26"/>
        <v>0</v>
      </c>
      <c r="BM27" s="7">
        <f t="shared" si="56"/>
        <v>0</v>
      </c>
      <c r="BN27" s="7"/>
      <c r="BO27" s="7">
        <f t="shared" si="57"/>
        <v>0</v>
      </c>
      <c r="BP27" s="7">
        <f t="shared" si="58"/>
        <v>0</v>
      </c>
      <c r="BQ27" s="7">
        <f t="shared" si="59"/>
        <v>0</v>
      </c>
      <c r="BR27" s="7">
        <f t="shared" si="60"/>
        <v>0</v>
      </c>
      <c r="BY27" s="7">
        <f t="shared" si="32"/>
        <v>0</v>
      </c>
      <c r="BZ27" s="7">
        <f t="shared" si="33"/>
        <v>0</v>
      </c>
      <c r="CA27" s="7">
        <f t="shared" si="34"/>
        <v>0</v>
      </c>
      <c r="CC27" s="7">
        <f t="shared" si="61"/>
        <v>0</v>
      </c>
      <c r="CD27" s="7"/>
      <c r="CE27" s="7">
        <f t="shared" si="62"/>
        <v>0</v>
      </c>
      <c r="CF27" s="7">
        <f t="shared" si="63"/>
        <v>0</v>
      </c>
      <c r="CG27" s="7">
        <f t="shared" si="64"/>
        <v>0</v>
      </c>
      <c r="CH27" s="7">
        <f t="shared" si="65"/>
        <v>0</v>
      </c>
    </row>
    <row r="28" spans="2:88" x14ac:dyDescent="0.25">
      <c r="B28">
        <v>410</v>
      </c>
      <c r="C28">
        <f>'Input spectra'!B28</f>
        <v>0.90328834272374003</v>
      </c>
      <c r="D28">
        <f>'Initial absorption'!J28</f>
        <v>0.99743915173730402</v>
      </c>
      <c r="E28">
        <f>'Input spectra'!C28</f>
        <v>0</v>
      </c>
      <c r="F28" s="54">
        <f t="shared" si="40"/>
        <v>0</v>
      </c>
      <c r="H28">
        <f>'Absorption prob after ems'!$EY29</f>
        <v>2.2104015471072606E-2</v>
      </c>
      <c r="I28" s="14">
        <f>1-EXP(-'Absorption prob after ems'!FC29*_k_in_ec_correction*($C28*_c+'Input spectra'!Q28))</f>
        <v>0.53437647428693213</v>
      </c>
      <c r="J28" s="14">
        <f>1-EXP(-(_t-'Absorption prob after ems'!FC29)*_k_in_ec_correction*($C28*_c+'Input spectra'!Q28))</f>
        <v>0.99999932982099693</v>
      </c>
      <c r="M28" s="7">
        <f t="shared" si="0"/>
        <v>0</v>
      </c>
      <c r="N28" s="7">
        <f t="shared" si="1"/>
        <v>0</v>
      </c>
      <c r="O28" s="7">
        <f t="shared" si="2"/>
        <v>0</v>
      </c>
      <c r="Q28" s="7">
        <f t="shared" si="41"/>
        <v>0</v>
      </c>
      <c r="R28" s="7"/>
      <c r="S28" s="7">
        <f t="shared" si="42"/>
        <v>0</v>
      </c>
      <c r="T28" s="7">
        <f t="shared" si="43"/>
        <v>0</v>
      </c>
      <c r="U28" s="7">
        <f t="shared" si="44"/>
        <v>0</v>
      </c>
      <c r="V28" s="7">
        <f t="shared" si="45"/>
        <v>0</v>
      </c>
      <c r="AC28" s="7">
        <f t="shared" si="8"/>
        <v>0</v>
      </c>
      <c r="AD28" s="7">
        <f t="shared" si="9"/>
        <v>0</v>
      </c>
      <c r="AE28" s="7">
        <f t="shared" si="10"/>
        <v>0</v>
      </c>
      <c r="AG28" s="7">
        <f t="shared" si="46"/>
        <v>0</v>
      </c>
      <c r="AH28" s="7"/>
      <c r="AI28" s="7">
        <f t="shared" si="47"/>
        <v>0</v>
      </c>
      <c r="AJ28" s="7">
        <f t="shared" si="48"/>
        <v>0</v>
      </c>
      <c r="AK28" s="7">
        <f t="shared" si="49"/>
        <v>0</v>
      </c>
      <c r="AL28" s="7">
        <f t="shared" si="50"/>
        <v>0</v>
      </c>
      <c r="AS28" s="7">
        <f t="shared" si="16"/>
        <v>0</v>
      </c>
      <c r="AT28" s="7">
        <f t="shared" si="17"/>
        <v>0</v>
      </c>
      <c r="AU28" s="7">
        <f t="shared" si="18"/>
        <v>0</v>
      </c>
      <c r="AW28" s="7">
        <f t="shared" si="51"/>
        <v>0</v>
      </c>
      <c r="AX28" s="7"/>
      <c r="AY28" s="7">
        <f t="shared" si="52"/>
        <v>0</v>
      </c>
      <c r="AZ28" s="7">
        <f t="shared" si="53"/>
        <v>0</v>
      </c>
      <c r="BA28" s="7">
        <f t="shared" si="54"/>
        <v>0</v>
      </c>
      <c r="BB28" s="7">
        <f t="shared" si="55"/>
        <v>0</v>
      </c>
      <c r="BI28" s="7">
        <f t="shared" si="24"/>
        <v>0</v>
      </c>
      <c r="BJ28" s="7">
        <f t="shared" si="25"/>
        <v>0</v>
      </c>
      <c r="BK28" s="7">
        <f t="shared" si="26"/>
        <v>0</v>
      </c>
      <c r="BM28" s="7">
        <f t="shared" si="56"/>
        <v>0</v>
      </c>
      <c r="BN28" s="7"/>
      <c r="BO28" s="7">
        <f t="shared" si="57"/>
        <v>0</v>
      </c>
      <c r="BP28" s="7">
        <f t="shared" si="58"/>
        <v>0</v>
      </c>
      <c r="BQ28" s="7">
        <f t="shared" si="59"/>
        <v>0</v>
      </c>
      <c r="BR28" s="7">
        <f t="shared" si="60"/>
        <v>0</v>
      </c>
      <c r="BY28" s="7">
        <f t="shared" si="32"/>
        <v>0</v>
      </c>
      <c r="BZ28" s="7">
        <f t="shared" si="33"/>
        <v>0</v>
      </c>
      <c r="CA28" s="7">
        <f t="shared" si="34"/>
        <v>0</v>
      </c>
      <c r="CC28" s="7">
        <f t="shared" si="61"/>
        <v>0</v>
      </c>
      <c r="CD28" s="7"/>
      <c r="CE28" s="7">
        <f t="shared" si="62"/>
        <v>0</v>
      </c>
      <c r="CF28" s="7">
        <f t="shared" si="63"/>
        <v>0</v>
      </c>
      <c r="CG28" s="7">
        <f t="shared" si="64"/>
        <v>0</v>
      </c>
      <c r="CH28" s="7">
        <f t="shared" si="65"/>
        <v>0</v>
      </c>
    </row>
    <row r="29" spans="2:88" x14ac:dyDescent="0.25">
      <c r="B29">
        <v>415</v>
      </c>
      <c r="C29">
        <f>'Input spectra'!B29</f>
        <v>0.81398434775870698</v>
      </c>
      <c r="D29">
        <f>'Initial absorption'!J29</f>
        <v>0.99722933397847413</v>
      </c>
      <c r="E29">
        <f>'Input spectra'!C29</f>
        <v>0</v>
      </c>
      <c r="F29" s="54">
        <f t="shared" si="40"/>
        <v>0</v>
      </c>
      <c r="H29">
        <f>'Absorption prob after ems'!$EY30</f>
        <v>2.2591682549968441E-2</v>
      </c>
      <c r="I29" s="14">
        <f>1-EXP(-'Absorption prob after ems'!FC30*_k_in_ec_correction*($C29*_c+'Input spectra'!Q29))</f>
        <v>0.53437464886198849</v>
      </c>
      <c r="J29" s="14">
        <f>1-EXP(-(_t-'Absorption prob after ems'!FC30)*_k_in_ec_correction*($C29*_c+'Input spectra'!Q29))</f>
        <v>0.99999706132318089</v>
      </c>
      <c r="M29" s="7">
        <f t="shared" si="0"/>
        <v>0</v>
      </c>
      <c r="N29" s="7">
        <f t="shared" si="1"/>
        <v>0</v>
      </c>
      <c r="O29" s="7">
        <f t="shared" si="2"/>
        <v>0</v>
      </c>
      <c r="Q29" s="7">
        <f t="shared" si="41"/>
        <v>0</v>
      </c>
      <c r="R29" s="7"/>
      <c r="S29" s="7">
        <f t="shared" si="42"/>
        <v>0</v>
      </c>
      <c r="T29" s="7">
        <f t="shared" si="43"/>
        <v>0</v>
      </c>
      <c r="U29" s="7">
        <f t="shared" si="44"/>
        <v>0</v>
      </c>
      <c r="V29" s="7">
        <f t="shared" si="45"/>
        <v>0</v>
      </c>
      <c r="AC29" s="7">
        <f t="shared" si="8"/>
        <v>0</v>
      </c>
      <c r="AD29" s="7">
        <f t="shared" si="9"/>
        <v>0</v>
      </c>
      <c r="AE29" s="7">
        <f t="shared" si="10"/>
        <v>0</v>
      </c>
      <c r="AG29" s="7">
        <f t="shared" si="46"/>
        <v>0</v>
      </c>
      <c r="AH29" s="7"/>
      <c r="AI29" s="7">
        <f t="shared" si="47"/>
        <v>0</v>
      </c>
      <c r="AJ29" s="7">
        <f t="shared" si="48"/>
        <v>0</v>
      </c>
      <c r="AK29" s="7">
        <f t="shared" si="49"/>
        <v>0</v>
      </c>
      <c r="AL29" s="7">
        <f t="shared" si="50"/>
        <v>0</v>
      </c>
      <c r="AS29" s="7">
        <f t="shared" si="16"/>
        <v>0</v>
      </c>
      <c r="AT29" s="7">
        <f t="shared" si="17"/>
        <v>0</v>
      </c>
      <c r="AU29" s="7">
        <f t="shared" si="18"/>
        <v>0</v>
      </c>
      <c r="AW29" s="7">
        <f t="shared" si="51"/>
        <v>0</v>
      </c>
      <c r="AX29" s="7"/>
      <c r="AY29" s="7">
        <f t="shared" si="52"/>
        <v>0</v>
      </c>
      <c r="AZ29" s="7">
        <f t="shared" si="53"/>
        <v>0</v>
      </c>
      <c r="BA29" s="7">
        <f t="shared" si="54"/>
        <v>0</v>
      </c>
      <c r="BB29" s="7">
        <f t="shared" si="55"/>
        <v>0</v>
      </c>
      <c r="BI29" s="7">
        <f t="shared" si="24"/>
        <v>0</v>
      </c>
      <c r="BJ29" s="7">
        <f t="shared" si="25"/>
        <v>0</v>
      </c>
      <c r="BK29" s="7">
        <f t="shared" si="26"/>
        <v>0</v>
      </c>
      <c r="BM29" s="7">
        <f t="shared" si="56"/>
        <v>0</v>
      </c>
      <c r="BN29" s="7"/>
      <c r="BO29" s="7">
        <f t="shared" si="57"/>
        <v>0</v>
      </c>
      <c r="BP29" s="7">
        <f t="shared" si="58"/>
        <v>0</v>
      </c>
      <c r="BQ29" s="7">
        <f t="shared" si="59"/>
        <v>0</v>
      </c>
      <c r="BR29" s="7">
        <f t="shared" si="60"/>
        <v>0</v>
      </c>
      <c r="BY29" s="7">
        <f t="shared" si="32"/>
        <v>0</v>
      </c>
      <c r="BZ29" s="7">
        <f t="shared" si="33"/>
        <v>0</v>
      </c>
      <c r="CA29" s="7">
        <f t="shared" si="34"/>
        <v>0</v>
      </c>
      <c r="CC29" s="7">
        <f t="shared" si="61"/>
        <v>0</v>
      </c>
      <c r="CD29" s="7"/>
      <c r="CE29" s="7">
        <f t="shared" si="62"/>
        <v>0</v>
      </c>
      <c r="CF29" s="7">
        <f t="shared" si="63"/>
        <v>0</v>
      </c>
      <c r="CG29" s="7">
        <f t="shared" si="64"/>
        <v>0</v>
      </c>
      <c r="CH29" s="7">
        <f t="shared" si="65"/>
        <v>0</v>
      </c>
    </row>
    <row r="30" spans="2:88" x14ac:dyDescent="0.25">
      <c r="B30">
        <v>420</v>
      </c>
      <c r="C30">
        <f>'Input spectra'!B30</f>
        <v>0.74366118039737805</v>
      </c>
      <c r="D30">
        <f>'Initial absorption'!J30</f>
        <v>0.9970450875427419</v>
      </c>
      <c r="E30">
        <f>'Input spectra'!C30</f>
        <v>0</v>
      </c>
      <c r="F30" s="54">
        <f t="shared" si="40"/>
        <v>0</v>
      </c>
      <c r="H30">
        <f>'Absorption prob after ems'!$EY31</f>
        <v>2.310119885965092E-2</v>
      </c>
      <c r="I30" s="14">
        <f>1-EXP(-'Absorption prob after ems'!FC31*_k_in_ec_correction*($C30*_c+'Input spectra'!Q30))</f>
        <v>0.53437001518561567</v>
      </c>
      <c r="J30" s="14">
        <f>1-EXP(-(_t-'Absorption prob after ems'!FC31)*_k_in_ec_correction*($C30*_c+'Input spectra'!Q30))</f>
        <v>0.99999058643223881</v>
      </c>
      <c r="M30" s="7">
        <f t="shared" si="0"/>
        <v>0</v>
      </c>
      <c r="N30" s="7">
        <f t="shared" si="1"/>
        <v>0</v>
      </c>
      <c r="O30" s="7">
        <f t="shared" si="2"/>
        <v>0</v>
      </c>
      <c r="Q30" s="7">
        <f t="shared" si="41"/>
        <v>0</v>
      </c>
      <c r="R30" s="7"/>
      <c r="S30" s="7">
        <f t="shared" si="42"/>
        <v>0</v>
      </c>
      <c r="T30" s="7">
        <f t="shared" si="43"/>
        <v>0</v>
      </c>
      <c r="U30" s="7">
        <f t="shared" si="44"/>
        <v>0</v>
      </c>
      <c r="V30" s="7">
        <f t="shared" si="45"/>
        <v>0</v>
      </c>
      <c r="AC30" s="7">
        <f t="shared" si="8"/>
        <v>0</v>
      </c>
      <c r="AD30" s="7">
        <f t="shared" si="9"/>
        <v>0</v>
      </c>
      <c r="AE30" s="7">
        <f t="shared" si="10"/>
        <v>0</v>
      </c>
      <c r="AG30" s="7">
        <f t="shared" si="46"/>
        <v>0</v>
      </c>
      <c r="AH30" s="7"/>
      <c r="AI30" s="7">
        <f t="shared" si="47"/>
        <v>0</v>
      </c>
      <c r="AJ30" s="7">
        <f t="shared" si="48"/>
        <v>0</v>
      </c>
      <c r="AK30" s="7">
        <f t="shared" si="49"/>
        <v>0</v>
      </c>
      <c r="AL30" s="7">
        <f t="shared" si="50"/>
        <v>0</v>
      </c>
      <c r="AS30" s="7">
        <f t="shared" si="16"/>
        <v>0</v>
      </c>
      <c r="AT30" s="7">
        <f t="shared" si="17"/>
        <v>0</v>
      </c>
      <c r="AU30" s="7">
        <f t="shared" si="18"/>
        <v>0</v>
      </c>
      <c r="AW30" s="7">
        <f t="shared" si="51"/>
        <v>0</v>
      </c>
      <c r="AX30" s="7"/>
      <c r="AY30" s="7">
        <f t="shared" si="52"/>
        <v>0</v>
      </c>
      <c r="AZ30" s="7">
        <f t="shared" si="53"/>
        <v>0</v>
      </c>
      <c r="BA30" s="7">
        <f t="shared" si="54"/>
        <v>0</v>
      </c>
      <c r="BB30" s="7">
        <f t="shared" si="55"/>
        <v>0</v>
      </c>
      <c r="BI30" s="7">
        <f t="shared" si="24"/>
        <v>0</v>
      </c>
      <c r="BJ30" s="7">
        <f t="shared" si="25"/>
        <v>0</v>
      </c>
      <c r="BK30" s="7">
        <f t="shared" si="26"/>
        <v>0</v>
      </c>
      <c r="BM30" s="7">
        <f t="shared" si="56"/>
        <v>0</v>
      </c>
      <c r="BN30" s="7"/>
      <c r="BO30" s="7">
        <f t="shared" si="57"/>
        <v>0</v>
      </c>
      <c r="BP30" s="7">
        <f t="shared" si="58"/>
        <v>0</v>
      </c>
      <c r="BQ30" s="7">
        <f t="shared" si="59"/>
        <v>0</v>
      </c>
      <c r="BR30" s="7">
        <f t="shared" si="60"/>
        <v>0</v>
      </c>
      <c r="BY30" s="7">
        <f t="shared" si="32"/>
        <v>0</v>
      </c>
      <c r="BZ30" s="7">
        <f t="shared" si="33"/>
        <v>0</v>
      </c>
      <c r="CA30" s="7">
        <f t="shared" si="34"/>
        <v>0</v>
      </c>
      <c r="CC30" s="7">
        <f t="shared" si="61"/>
        <v>0</v>
      </c>
      <c r="CD30" s="7"/>
      <c r="CE30" s="7">
        <f t="shared" si="62"/>
        <v>0</v>
      </c>
      <c r="CF30" s="7">
        <f t="shared" si="63"/>
        <v>0</v>
      </c>
      <c r="CG30" s="7">
        <f t="shared" si="64"/>
        <v>0</v>
      </c>
      <c r="CH30" s="7">
        <f t="shared" si="65"/>
        <v>0</v>
      </c>
    </row>
    <row r="31" spans="2:88" x14ac:dyDescent="0.25">
      <c r="B31">
        <v>425</v>
      </c>
      <c r="C31">
        <f>'Input spectra'!B31</f>
        <v>0.69263435933641204</v>
      </c>
      <c r="D31">
        <f>'Initial absorption'!J31</f>
        <v>0.99691069783387642</v>
      </c>
      <c r="E31">
        <f>'Input spectra'!C31</f>
        <v>0</v>
      </c>
      <c r="F31" s="54">
        <f t="shared" si="40"/>
        <v>0</v>
      </c>
      <c r="H31">
        <f>'Absorption prob after ems'!$EY32</f>
        <v>2.3563612394828518E-2</v>
      </c>
      <c r="I31" s="14">
        <f>1-EXP(-'Absorption prob after ems'!FC32*_k_in_ec_correction*($C31*_c+'Input spectra'!Q31))</f>
        <v>0.53436183077108246</v>
      </c>
      <c r="J31" s="14">
        <f>1-EXP(-(_t-'Absorption prob after ems'!FC32)*_k_in_ec_correction*($C31*_c+'Input spectra'!Q31))</f>
        <v>0.99997808554096557</v>
      </c>
      <c r="M31" s="7">
        <f t="shared" si="0"/>
        <v>0</v>
      </c>
      <c r="N31" s="7">
        <f t="shared" si="1"/>
        <v>0</v>
      </c>
      <c r="O31" s="7">
        <f t="shared" si="2"/>
        <v>0</v>
      </c>
      <c r="Q31" s="7">
        <f t="shared" si="41"/>
        <v>0</v>
      </c>
      <c r="R31" s="7"/>
      <c r="S31" s="7">
        <f t="shared" si="42"/>
        <v>0</v>
      </c>
      <c r="T31" s="7">
        <f t="shared" si="43"/>
        <v>0</v>
      </c>
      <c r="U31" s="7">
        <f t="shared" si="44"/>
        <v>0</v>
      </c>
      <c r="V31" s="7">
        <f t="shared" si="45"/>
        <v>0</v>
      </c>
      <c r="AC31" s="7">
        <f t="shared" si="8"/>
        <v>0</v>
      </c>
      <c r="AD31" s="7">
        <f t="shared" si="9"/>
        <v>0</v>
      </c>
      <c r="AE31" s="7">
        <f t="shared" si="10"/>
        <v>0</v>
      </c>
      <c r="AG31" s="7">
        <f t="shared" si="46"/>
        <v>0</v>
      </c>
      <c r="AH31" s="7"/>
      <c r="AI31" s="7">
        <f t="shared" si="47"/>
        <v>0</v>
      </c>
      <c r="AJ31" s="7">
        <f t="shared" si="48"/>
        <v>0</v>
      </c>
      <c r="AK31" s="7">
        <f t="shared" si="49"/>
        <v>0</v>
      </c>
      <c r="AL31" s="7">
        <f t="shared" si="50"/>
        <v>0</v>
      </c>
      <c r="AS31" s="7">
        <f t="shared" si="16"/>
        <v>0</v>
      </c>
      <c r="AT31" s="7">
        <f t="shared" si="17"/>
        <v>0</v>
      </c>
      <c r="AU31" s="7">
        <f t="shared" si="18"/>
        <v>0</v>
      </c>
      <c r="AW31" s="7">
        <f t="shared" si="51"/>
        <v>0</v>
      </c>
      <c r="AX31" s="7"/>
      <c r="AY31" s="7">
        <f t="shared" si="52"/>
        <v>0</v>
      </c>
      <c r="AZ31" s="7">
        <f t="shared" si="53"/>
        <v>0</v>
      </c>
      <c r="BA31" s="7">
        <f t="shared" si="54"/>
        <v>0</v>
      </c>
      <c r="BB31" s="7">
        <f t="shared" si="55"/>
        <v>0</v>
      </c>
      <c r="BI31" s="7">
        <f t="shared" si="24"/>
        <v>0</v>
      </c>
      <c r="BJ31" s="7">
        <f t="shared" si="25"/>
        <v>0</v>
      </c>
      <c r="BK31" s="7">
        <f t="shared" si="26"/>
        <v>0</v>
      </c>
      <c r="BM31" s="7">
        <f t="shared" si="56"/>
        <v>0</v>
      </c>
      <c r="BN31" s="7"/>
      <c r="BO31" s="7">
        <f t="shared" si="57"/>
        <v>0</v>
      </c>
      <c r="BP31" s="7">
        <f t="shared" si="58"/>
        <v>0</v>
      </c>
      <c r="BQ31" s="7">
        <f t="shared" si="59"/>
        <v>0</v>
      </c>
      <c r="BR31" s="7">
        <f t="shared" si="60"/>
        <v>0</v>
      </c>
      <c r="BY31" s="7">
        <f t="shared" si="32"/>
        <v>0</v>
      </c>
      <c r="BZ31" s="7">
        <f t="shared" si="33"/>
        <v>0</v>
      </c>
      <c r="CA31" s="7">
        <f t="shared" si="34"/>
        <v>0</v>
      </c>
      <c r="CC31" s="7">
        <f t="shared" si="61"/>
        <v>0</v>
      </c>
      <c r="CD31" s="7"/>
      <c r="CE31" s="7">
        <f t="shared" si="62"/>
        <v>0</v>
      </c>
      <c r="CF31" s="7">
        <f t="shared" si="63"/>
        <v>0</v>
      </c>
      <c r="CG31" s="7">
        <f t="shared" si="64"/>
        <v>0</v>
      </c>
      <c r="CH31" s="7">
        <f t="shared" si="65"/>
        <v>0</v>
      </c>
    </row>
    <row r="32" spans="2:88" x14ac:dyDescent="0.25">
      <c r="B32">
        <v>430</v>
      </c>
      <c r="C32">
        <f>'Input spectra'!B32</f>
        <v>0.61922442137913203</v>
      </c>
      <c r="D32">
        <f>'Initial absorption'!J32</f>
        <v>0.99663807397347337</v>
      </c>
      <c r="E32">
        <f>'Input spectra'!C32</f>
        <v>0</v>
      </c>
      <c r="F32" s="54">
        <f t="shared" si="40"/>
        <v>0</v>
      </c>
      <c r="H32">
        <f>'Absorption prob after ems'!$EY33</f>
        <v>2.4411600399026616E-2</v>
      </c>
      <c r="I32" s="14">
        <f>1-EXP(-'Absorption prob after ems'!FC33*_k_in_ec_correction*($C32*_c+'Input spectra'!Q32))</f>
        <v>0.53433109302269943</v>
      </c>
      <c r="J32" s="14">
        <f>1-EXP(-(_t-'Absorption prob after ems'!FC33)*_k_in_ec_correction*($C32*_c+'Input spectra'!Q32))</f>
        <v>0.99992612732588915</v>
      </c>
      <c r="M32" s="7">
        <f t="shared" si="0"/>
        <v>0</v>
      </c>
      <c r="N32" s="7">
        <f t="shared" si="1"/>
        <v>0</v>
      </c>
      <c r="O32" s="7">
        <f t="shared" si="2"/>
        <v>0</v>
      </c>
      <c r="Q32" s="7">
        <f t="shared" si="41"/>
        <v>0</v>
      </c>
      <c r="R32" s="7"/>
      <c r="S32" s="7">
        <f t="shared" si="42"/>
        <v>0</v>
      </c>
      <c r="T32" s="7">
        <f t="shared" si="43"/>
        <v>0</v>
      </c>
      <c r="U32" s="7">
        <f t="shared" si="44"/>
        <v>0</v>
      </c>
      <c r="V32" s="7">
        <f t="shared" si="45"/>
        <v>0</v>
      </c>
      <c r="AC32" s="7">
        <f t="shared" si="8"/>
        <v>0</v>
      </c>
      <c r="AD32" s="7">
        <f t="shared" si="9"/>
        <v>0</v>
      </c>
      <c r="AE32" s="7">
        <f t="shared" si="10"/>
        <v>0</v>
      </c>
      <c r="AG32" s="7">
        <f t="shared" si="46"/>
        <v>0</v>
      </c>
      <c r="AH32" s="7"/>
      <c r="AI32" s="7">
        <f t="shared" si="47"/>
        <v>0</v>
      </c>
      <c r="AJ32" s="7">
        <f t="shared" si="48"/>
        <v>0</v>
      </c>
      <c r="AK32" s="7">
        <f t="shared" si="49"/>
        <v>0</v>
      </c>
      <c r="AL32" s="7">
        <f t="shared" si="50"/>
        <v>0</v>
      </c>
      <c r="AS32" s="7">
        <f t="shared" si="16"/>
        <v>0</v>
      </c>
      <c r="AT32" s="7">
        <f t="shared" si="17"/>
        <v>0</v>
      </c>
      <c r="AU32" s="7">
        <f t="shared" si="18"/>
        <v>0</v>
      </c>
      <c r="AW32" s="7">
        <f t="shared" si="51"/>
        <v>0</v>
      </c>
      <c r="AX32" s="7"/>
      <c r="AY32" s="7">
        <f t="shared" si="52"/>
        <v>0</v>
      </c>
      <c r="AZ32" s="7">
        <f t="shared" si="53"/>
        <v>0</v>
      </c>
      <c r="BA32" s="7">
        <f t="shared" si="54"/>
        <v>0</v>
      </c>
      <c r="BB32" s="7">
        <f t="shared" si="55"/>
        <v>0</v>
      </c>
      <c r="BI32" s="7">
        <f t="shared" si="24"/>
        <v>0</v>
      </c>
      <c r="BJ32" s="7">
        <f t="shared" si="25"/>
        <v>0</v>
      </c>
      <c r="BK32" s="7">
        <f t="shared" si="26"/>
        <v>0</v>
      </c>
      <c r="BM32" s="7">
        <f t="shared" si="56"/>
        <v>0</v>
      </c>
      <c r="BN32" s="7"/>
      <c r="BO32" s="7">
        <f t="shared" si="57"/>
        <v>0</v>
      </c>
      <c r="BP32" s="7">
        <f t="shared" si="58"/>
        <v>0</v>
      </c>
      <c r="BQ32" s="7">
        <f t="shared" si="59"/>
        <v>0</v>
      </c>
      <c r="BR32" s="7">
        <f t="shared" si="60"/>
        <v>0</v>
      </c>
      <c r="BY32" s="7">
        <f t="shared" si="32"/>
        <v>0</v>
      </c>
      <c r="BZ32" s="7">
        <f t="shared" si="33"/>
        <v>0</v>
      </c>
      <c r="CA32" s="7">
        <f t="shared" si="34"/>
        <v>0</v>
      </c>
      <c r="CC32" s="7">
        <f t="shared" si="61"/>
        <v>0</v>
      </c>
      <c r="CD32" s="7"/>
      <c r="CE32" s="7">
        <f t="shared" si="62"/>
        <v>0</v>
      </c>
      <c r="CF32" s="7">
        <f t="shared" si="63"/>
        <v>0</v>
      </c>
      <c r="CG32" s="7">
        <f t="shared" si="64"/>
        <v>0</v>
      </c>
      <c r="CH32" s="7">
        <f t="shared" si="65"/>
        <v>0</v>
      </c>
    </row>
    <row r="33" spans="2:86" x14ac:dyDescent="0.25">
      <c r="B33">
        <v>435</v>
      </c>
      <c r="C33">
        <f>'Input spectra'!B33</f>
        <v>0.55786147901928596</v>
      </c>
      <c r="D33">
        <f>'Initial absorption'!J33</f>
        <v>0.99635126974966348</v>
      </c>
      <c r="E33">
        <f>'Input spectra'!C33</f>
        <v>0</v>
      </c>
      <c r="F33" s="54">
        <f t="shared" si="40"/>
        <v>0</v>
      </c>
      <c r="H33">
        <f>'Absorption prob after ems'!$EY34</f>
        <v>2.5344341575550412E-2</v>
      </c>
      <c r="I33" s="14">
        <f>1-EXP(-'Absorption prob after ems'!FC34*_k_in_ec_correction*($C33*_c+'Input spectra'!Q33))</f>
        <v>0.53426149111820354</v>
      </c>
      <c r="J33" s="14">
        <f>1-EXP(-(_t-'Absorption prob after ems'!FC34)*_k_in_ec_correction*($C33*_c+'Input spectra'!Q33))</f>
        <v>0.99979602714739424</v>
      </c>
      <c r="M33" s="7">
        <f t="shared" si="0"/>
        <v>0</v>
      </c>
      <c r="N33" s="7">
        <f t="shared" si="1"/>
        <v>0</v>
      </c>
      <c r="O33" s="7">
        <f t="shared" si="2"/>
        <v>0</v>
      </c>
      <c r="Q33" s="7">
        <f t="shared" si="41"/>
        <v>0</v>
      </c>
      <c r="R33" s="7"/>
      <c r="S33" s="7">
        <f t="shared" si="42"/>
        <v>0</v>
      </c>
      <c r="T33" s="7">
        <f t="shared" si="43"/>
        <v>0</v>
      </c>
      <c r="U33" s="7">
        <f t="shared" si="44"/>
        <v>0</v>
      </c>
      <c r="V33" s="7">
        <f t="shared" si="45"/>
        <v>0</v>
      </c>
      <c r="AC33" s="7">
        <f t="shared" si="8"/>
        <v>0</v>
      </c>
      <c r="AD33" s="7">
        <f t="shared" si="9"/>
        <v>0</v>
      </c>
      <c r="AE33" s="7">
        <f t="shared" si="10"/>
        <v>0</v>
      </c>
      <c r="AG33" s="7">
        <f t="shared" si="46"/>
        <v>0</v>
      </c>
      <c r="AH33" s="7"/>
      <c r="AI33" s="7">
        <f t="shared" si="47"/>
        <v>0</v>
      </c>
      <c r="AJ33" s="7">
        <f t="shared" si="48"/>
        <v>0</v>
      </c>
      <c r="AK33" s="7">
        <f t="shared" si="49"/>
        <v>0</v>
      </c>
      <c r="AL33" s="7">
        <f t="shared" si="50"/>
        <v>0</v>
      </c>
      <c r="AS33" s="7">
        <f t="shared" si="16"/>
        <v>0</v>
      </c>
      <c r="AT33" s="7">
        <f t="shared" si="17"/>
        <v>0</v>
      </c>
      <c r="AU33" s="7">
        <f t="shared" si="18"/>
        <v>0</v>
      </c>
      <c r="AW33" s="7">
        <f t="shared" si="51"/>
        <v>0</v>
      </c>
      <c r="AX33" s="7"/>
      <c r="AY33" s="7">
        <f t="shared" si="52"/>
        <v>0</v>
      </c>
      <c r="AZ33" s="7">
        <f t="shared" si="53"/>
        <v>0</v>
      </c>
      <c r="BA33" s="7">
        <f t="shared" si="54"/>
        <v>0</v>
      </c>
      <c r="BB33" s="7">
        <f t="shared" si="55"/>
        <v>0</v>
      </c>
      <c r="BI33" s="7">
        <f t="shared" si="24"/>
        <v>0</v>
      </c>
      <c r="BJ33" s="7">
        <f t="shared" si="25"/>
        <v>0</v>
      </c>
      <c r="BK33" s="7">
        <f t="shared" si="26"/>
        <v>0</v>
      </c>
      <c r="BM33" s="7">
        <f t="shared" si="56"/>
        <v>0</v>
      </c>
      <c r="BN33" s="7"/>
      <c r="BO33" s="7">
        <f t="shared" si="57"/>
        <v>0</v>
      </c>
      <c r="BP33" s="7">
        <f t="shared" si="58"/>
        <v>0</v>
      </c>
      <c r="BQ33" s="7">
        <f t="shared" si="59"/>
        <v>0</v>
      </c>
      <c r="BR33" s="7">
        <f t="shared" si="60"/>
        <v>0</v>
      </c>
      <c r="BY33" s="7">
        <f t="shared" si="32"/>
        <v>0</v>
      </c>
      <c r="BZ33" s="7">
        <f t="shared" si="33"/>
        <v>0</v>
      </c>
      <c r="CA33" s="7">
        <f t="shared" si="34"/>
        <v>0</v>
      </c>
      <c r="CC33" s="7">
        <f t="shared" si="61"/>
        <v>0</v>
      </c>
      <c r="CD33" s="7"/>
      <c r="CE33" s="7">
        <f t="shared" si="62"/>
        <v>0</v>
      </c>
      <c r="CF33" s="7">
        <f t="shared" si="63"/>
        <v>0</v>
      </c>
      <c r="CG33" s="7">
        <f t="shared" si="64"/>
        <v>0</v>
      </c>
      <c r="CH33" s="7">
        <f t="shared" si="65"/>
        <v>0</v>
      </c>
    </row>
    <row r="34" spans="2:86" x14ac:dyDescent="0.25">
      <c r="B34">
        <v>440</v>
      </c>
      <c r="C34">
        <f>'Input spectra'!B34</f>
        <v>0.51086189430167706</v>
      </c>
      <c r="D34">
        <f>'Initial absorption'!J34</f>
        <v>0.99606303113387384</v>
      </c>
      <c r="E34">
        <f>'Input spectra'!C34</f>
        <v>0</v>
      </c>
      <c r="F34" s="54">
        <f t="shared" si="40"/>
        <v>0</v>
      </c>
      <c r="H34">
        <f>'Absorption prob after ems'!$EY35</f>
        <v>2.6247397268101557E-2</v>
      </c>
      <c r="I34" s="14">
        <f>1-EXP(-'Absorption prob after ems'!FC35*_k_in_ec_correction*($C34*_c+'Input spectra'!Q34))</f>
        <v>0.53414301871091818</v>
      </c>
      <c r="J34" s="14">
        <f>1-EXP(-(_t-'Absorption prob after ems'!FC35)*_k_in_ec_correction*($C34*_c+'Input spectra'!Q34))</f>
        <v>0.99955611364129704</v>
      </c>
      <c r="M34" s="7">
        <f t="shared" si="0"/>
        <v>0</v>
      </c>
      <c r="N34" s="7">
        <f t="shared" si="1"/>
        <v>0</v>
      </c>
      <c r="O34" s="7">
        <f t="shared" si="2"/>
        <v>0</v>
      </c>
      <c r="Q34" s="7">
        <f t="shared" si="41"/>
        <v>0</v>
      </c>
      <c r="R34" s="7"/>
      <c r="S34" s="7">
        <f t="shared" si="42"/>
        <v>0</v>
      </c>
      <c r="T34" s="7">
        <f t="shared" si="43"/>
        <v>0</v>
      </c>
      <c r="U34" s="7">
        <f t="shared" si="44"/>
        <v>0</v>
      </c>
      <c r="V34" s="7">
        <f t="shared" si="45"/>
        <v>0</v>
      </c>
      <c r="AC34" s="7">
        <f t="shared" si="8"/>
        <v>0</v>
      </c>
      <c r="AD34" s="7">
        <f t="shared" si="9"/>
        <v>0</v>
      </c>
      <c r="AE34" s="7">
        <f t="shared" si="10"/>
        <v>0</v>
      </c>
      <c r="AG34" s="7">
        <f t="shared" si="46"/>
        <v>0</v>
      </c>
      <c r="AH34" s="7"/>
      <c r="AI34" s="7">
        <f t="shared" si="47"/>
        <v>0</v>
      </c>
      <c r="AJ34" s="7">
        <f t="shared" si="48"/>
        <v>0</v>
      </c>
      <c r="AK34" s="7">
        <f t="shared" si="49"/>
        <v>0</v>
      </c>
      <c r="AL34" s="7">
        <f t="shared" si="50"/>
        <v>0</v>
      </c>
      <c r="AS34" s="7">
        <f t="shared" si="16"/>
        <v>0</v>
      </c>
      <c r="AT34" s="7">
        <f t="shared" si="17"/>
        <v>0</v>
      </c>
      <c r="AU34" s="7">
        <f t="shared" si="18"/>
        <v>0</v>
      </c>
      <c r="AW34" s="7">
        <f t="shared" si="51"/>
        <v>0</v>
      </c>
      <c r="AX34" s="7"/>
      <c r="AY34" s="7">
        <f t="shared" si="52"/>
        <v>0</v>
      </c>
      <c r="AZ34" s="7">
        <f t="shared" si="53"/>
        <v>0</v>
      </c>
      <c r="BA34" s="7">
        <f t="shared" si="54"/>
        <v>0</v>
      </c>
      <c r="BB34" s="7">
        <f t="shared" si="55"/>
        <v>0</v>
      </c>
      <c r="BI34" s="7">
        <f t="shared" si="24"/>
        <v>0</v>
      </c>
      <c r="BJ34" s="7">
        <f t="shared" si="25"/>
        <v>0</v>
      </c>
      <c r="BK34" s="7">
        <f t="shared" si="26"/>
        <v>0</v>
      </c>
      <c r="BM34" s="7">
        <f t="shared" si="56"/>
        <v>0</v>
      </c>
      <c r="BN34" s="7"/>
      <c r="BO34" s="7">
        <f t="shared" si="57"/>
        <v>0</v>
      </c>
      <c r="BP34" s="7">
        <f t="shared" si="58"/>
        <v>0</v>
      </c>
      <c r="BQ34" s="7">
        <f t="shared" si="59"/>
        <v>0</v>
      </c>
      <c r="BR34" s="7">
        <f t="shared" si="60"/>
        <v>0</v>
      </c>
      <c r="BY34" s="7">
        <f t="shared" si="32"/>
        <v>0</v>
      </c>
      <c r="BZ34" s="7">
        <f t="shared" si="33"/>
        <v>0</v>
      </c>
      <c r="CA34" s="7">
        <f t="shared" si="34"/>
        <v>0</v>
      </c>
      <c r="CC34" s="7">
        <f t="shared" si="61"/>
        <v>0</v>
      </c>
      <c r="CD34" s="7"/>
      <c r="CE34" s="7">
        <f t="shared" si="62"/>
        <v>0</v>
      </c>
      <c r="CF34" s="7">
        <f t="shared" si="63"/>
        <v>0</v>
      </c>
      <c r="CG34" s="7">
        <f t="shared" si="64"/>
        <v>0</v>
      </c>
      <c r="CH34" s="7">
        <f t="shared" si="65"/>
        <v>0</v>
      </c>
    </row>
    <row r="35" spans="2:86" x14ac:dyDescent="0.25">
      <c r="B35">
        <v>445</v>
      </c>
      <c r="C35">
        <f>'Input spectra'!B35</f>
        <v>0.46574901456085199</v>
      </c>
      <c r="D35">
        <f>'Initial absorption'!J35</f>
        <v>0.99573388095359439</v>
      </c>
      <c r="E35">
        <f>'Input spectra'!C35</f>
        <v>0</v>
      </c>
      <c r="F35" s="54">
        <f t="shared" si="40"/>
        <v>0</v>
      </c>
      <c r="H35">
        <f>'Absorption prob after ems'!$EY36</f>
        <v>2.7320248540651616E-2</v>
      </c>
      <c r="I35" s="14">
        <f>1-EXP(-'Absorption prob after ems'!FC36*_k_in_ec_correction*($C35*_c+'Input spectra'!Q35))</f>
        <v>0.53391638228243443</v>
      </c>
      <c r="J35" s="14">
        <f>1-EXP(-(_t-'Absorption prob after ems'!FC36)*_k_in_ec_correction*($C35*_c+'Input spectra'!Q35))</f>
        <v>0.99906391217317825</v>
      </c>
      <c r="M35" s="7">
        <f t="shared" si="0"/>
        <v>0</v>
      </c>
      <c r="N35" s="7">
        <f t="shared" si="1"/>
        <v>0</v>
      </c>
      <c r="O35" s="7">
        <f t="shared" si="2"/>
        <v>0</v>
      </c>
      <c r="Q35" s="7">
        <f t="shared" si="41"/>
        <v>0</v>
      </c>
      <c r="R35" s="7"/>
      <c r="S35" s="7">
        <f t="shared" si="42"/>
        <v>0</v>
      </c>
      <c r="T35" s="7">
        <f t="shared" si="43"/>
        <v>0</v>
      </c>
      <c r="U35" s="7">
        <f t="shared" si="44"/>
        <v>0</v>
      </c>
      <c r="V35" s="7">
        <f t="shared" si="45"/>
        <v>0</v>
      </c>
      <c r="AC35" s="7">
        <f t="shared" si="8"/>
        <v>0</v>
      </c>
      <c r="AD35" s="7">
        <f t="shared" si="9"/>
        <v>0</v>
      </c>
      <c r="AE35" s="7">
        <f t="shared" si="10"/>
        <v>0</v>
      </c>
      <c r="AG35" s="7">
        <f t="shared" si="46"/>
        <v>0</v>
      </c>
      <c r="AH35" s="7"/>
      <c r="AI35" s="7">
        <f t="shared" si="47"/>
        <v>0</v>
      </c>
      <c r="AJ35" s="7">
        <f t="shared" si="48"/>
        <v>0</v>
      </c>
      <c r="AK35" s="7">
        <f t="shared" si="49"/>
        <v>0</v>
      </c>
      <c r="AL35" s="7">
        <f t="shared" si="50"/>
        <v>0</v>
      </c>
      <c r="AS35" s="7">
        <f t="shared" si="16"/>
        <v>0</v>
      </c>
      <c r="AT35" s="7">
        <f t="shared" si="17"/>
        <v>0</v>
      </c>
      <c r="AU35" s="7">
        <f t="shared" si="18"/>
        <v>0</v>
      </c>
      <c r="AW35" s="7">
        <f t="shared" si="51"/>
        <v>0</v>
      </c>
      <c r="AX35" s="7"/>
      <c r="AY35" s="7">
        <f t="shared" si="52"/>
        <v>0</v>
      </c>
      <c r="AZ35" s="7">
        <f t="shared" si="53"/>
        <v>0</v>
      </c>
      <c r="BA35" s="7">
        <f t="shared" si="54"/>
        <v>0</v>
      </c>
      <c r="BB35" s="7">
        <f t="shared" si="55"/>
        <v>0</v>
      </c>
      <c r="BI35" s="7">
        <f t="shared" si="24"/>
        <v>0</v>
      </c>
      <c r="BJ35" s="7">
        <f t="shared" si="25"/>
        <v>0</v>
      </c>
      <c r="BK35" s="7">
        <f t="shared" si="26"/>
        <v>0</v>
      </c>
      <c r="BM35" s="7">
        <f t="shared" si="56"/>
        <v>0</v>
      </c>
      <c r="BN35" s="7"/>
      <c r="BO35" s="7">
        <f t="shared" si="57"/>
        <v>0</v>
      </c>
      <c r="BP35" s="7">
        <f t="shared" si="58"/>
        <v>0</v>
      </c>
      <c r="BQ35" s="7">
        <f t="shared" si="59"/>
        <v>0</v>
      </c>
      <c r="BR35" s="7">
        <f t="shared" si="60"/>
        <v>0</v>
      </c>
      <c r="BY35" s="7">
        <f t="shared" si="32"/>
        <v>0</v>
      </c>
      <c r="BZ35" s="7">
        <f t="shared" si="33"/>
        <v>0</v>
      </c>
      <c r="CA35" s="7">
        <f t="shared" si="34"/>
        <v>0</v>
      </c>
      <c r="CC35" s="7">
        <f t="shared" si="61"/>
        <v>0</v>
      </c>
      <c r="CD35" s="7"/>
      <c r="CE35" s="7">
        <f t="shared" si="62"/>
        <v>0</v>
      </c>
      <c r="CF35" s="7">
        <f t="shared" si="63"/>
        <v>0</v>
      </c>
      <c r="CG35" s="7">
        <f t="shared" si="64"/>
        <v>0</v>
      </c>
      <c r="CH35" s="7">
        <f t="shared" si="65"/>
        <v>0</v>
      </c>
    </row>
    <row r="36" spans="2:86" x14ac:dyDescent="0.25">
      <c r="B36">
        <v>450</v>
      </c>
      <c r="C36">
        <f>'Input spectra'!B36</f>
        <v>0.42928464007866501</v>
      </c>
      <c r="D36">
        <f>'Initial absorption'!J36</f>
        <v>0.99542798551458167</v>
      </c>
      <c r="E36">
        <f>'Input spectra'!C36</f>
        <v>0</v>
      </c>
      <c r="F36" s="54">
        <f t="shared" si="40"/>
        <v>0</v>
      </c>
      <c r="H36">
        <f>'Absorption prob after ems'!$EY37</f>
        <v>2.8379846973721357E-2</v>
      </c>
      <c r="I36" s="14">
        <f>1-EXP(-'Absorption prob after ems'!FC37*_k_in_ec_correction*($C36*_c+'Input spectra'!Q36))</f>
        <v>0.53358065308036173</v>
      </c>
      <c r="J36" s="14">
        <f>1-EXP(-(_t-'Absorption prob after ems'!FC37)*_k_in_ec_correction*($C36*_c+'Input spectra'!Q36))</f>
        <v>0.99828947236564303</v>
      </c>
      <c r="M36" s="7">
        <f t="shared" si="0"/>
        <v>0</v>
      </c>
      <c r="N36" s="7">
        <f t="shared" si="1"/>
        <v>0</v>
      </c>
      <c r="O36" s="7">
        <f t="shared" si="2"/>
        <v>0</v>
      </c>
      <c r="Q36" s="7">
        <f>O36*$H36</f>
        <v>0</v>
      </c>
      <c r="R36" s="7"/>
      <c r="S36" s="7">
        <f t="shared" si="42"/>
        <v>0</v>
      </c>
      <c r="T36" s="7">
        <f t="shared" si="43"/>
        <v>0</v>
      </c>
      <c r="U36" s="7">
        <f t="shared" si="44"/>
        <v>0</v>
      </c>
      <c r="V36" s="7">
        <f t="shared" si="45"/>
        <v>0</v>
      </c>
      <c r="AC36" s="7">
        <f t="shared" si="8"/>
        <v>0</v>
      </c>
      <c r="AD36" s="7">
        <f t="shared" si="9"/>
        <v>0</v>
      </c>
      <c r="AE36" s="7">
        <f t="shared" si="10"/>
        <v>0</v>
      </c>
      <c r="AG36" s="7">
        <f>AE36*$H36</f>
        <v>0</v>
      </c>
      <c r="AH36" s="7"/>
      <c r="AI36" s="7">
        <f t="shared" si="47"/>
        <v>0</v>
      </c>
      <c r="AJ36" s="7">
        <f t="shared" si="48"/>
        <v>0</v>
      </c>
      <c r="AK36" s="7">
        <f t="shared" si="49"/>
        <v>0</v>
      </c>
      <c r="AL36" s="7">
        <f t="shared" si="50"/>
        <v>0</v>
      </c>
      <c r="AS36" s="7">
        <f t="shared" si="16"/>
        <v>0</v>
      </c>
      <c r="AT36" s="7">
        <f t="shared" si="17"/>
        <v>0</v>
      </c>
      <c r="AU36" s="7">
        <f t="shared" si="18"/>
        <v>0</v>
      </c>
      <c r="AW36" s="7">
        <f>AU36*$H36</f>
        <v>0</v>
      </c>
      <c r="AX36" s="7"/>
      <c r="AY36" s="7">
        <f t="shared" si="52"/>
        <v>0</v>
      </c>
      <c r="AZ36" s="7">
        <f t="shared" si="53"/>
        <v>0</v>
      </c>
      <c r="BA36" s="7">
        <f t="shared" si="54"/>
        <v>0</v>
      </c>
      <c r="BB36" s="7">
        <f t="shared" si="55"/>
        <v>0</v>
      </c>
      <c r="BI36" s="7">
        <f t="shared" si="24"/>
        <v>0</v>
      </c>
      <c r="BJ36" s="7">
        <f t="shared" si="25"/>
        <v>0</v>
      </c>
      <c r="BK36" s="7">
        <f t="shared" si="26"/>
        <v>0</v>
      </c>
      <c r="BM36" s="7">
        <f>BK36*$H36</f>
        <v>0</v>
      </c>
      <c r="BN36" s="7"/>
      <c r="BO36" s="7">
        <f t="shared" si="57"/>
        <v>0</v>
      </c>
      <c r="BP36" s="7">
        <f t="shared" si="58"/>
        <v>0</v>
      </c>
      <c r="BQ36" s="7">
        <f t="shared" si="59"/>
        <v>0</v>
      </c>
      <c r="BR36" s="7">
        <f t="shared" si="60"/>
        <v>0</v>
      </c>
      <c r="BY36" s="7">
        <f t="shared" si="32"/>
        <v>0</v>
      </c>
      <c r="BZ36" s="7">
        <f t="shared" si="33"/>
        <v>0</v>
      </c>
      <c r="CA36" s="7">
        <f t="shared" si="34"/>
        <v>0</v>
      </c>
      <c r="CC36" s="7">
        <f>CA36*$H36</f>
        <v>0</v>
      </c>
      <c r="CD36" s="7"/>
      <c r="CE36" s="7">
        <f t="shared" si="62"/>
        <v>0</v>
      </c>
      <c r="CF36" s="7">
        <f t="shared" si="63"/>
        <v>0</v>
      </c>
      <c r="CG36" s="7">
        <f t="shared" si="64"/>
        <v>0</v>
      </c>
      <c r="CH36" s="7">
        <f t="shared" si="65"/>
        <v>0</v>
      </c>
    </row>
    <row r="37" spans="2:86" x14ac:dyDescent="0.25">
      <c r="B37">
        <v>455</v>
      </c>
      <c r="C37">
        <f>'Input spectra'!B37</f>
        <v>0.39282026559647698</v>
      </c>
      <c r="D37">
        <f>'Initial absorption'!J37</f>
        <v>0.99506554272505887</v>
      </c>
      <c r="E37">
        <f>'Input spectra'!C37</f>
        <v>0</v>
      </c>
      <c r="F37" s="54">
        <f t="shared" si="40"/>
        <v>0</v>
      </c>
      <c r="H37">
        <f>'Absorption prob after ems'!$EY38</f>
        <v>2.9663399487505068E-2</v>
      </c>
      <c r="I37" s="14">
        <f>1-EXP(-'Absorption prob after ems'!FC38*_k_in_ec_correction*($C37*_c+'Input spectra'!Q37))</f>
        <v>0.53300025270981632</v>
      </c>
      <c r="J37" s="14">
        <f>1-EXP(-(_t-'Absorption prob after ems'!FC38)*_k_in_ec_correction*($C37*_c+'Input spectra'!Q37))</f>
        <v>0.99687596262328382</v>
      </c>
      <c r="M37" s="7">
        <f t="shared" si="0"/>
        <v>0</v>
      </c>
      <c r="N37" s="7">
        <f t="shared" si="1"/>
        <v>0</v>
      </c>
      <c r="O37" s="7">
        <f t="shared" si="2"/>
        <v>0</v>
      </c>
      <c r="Q37" s="7">
        <f t="shared" si="41"/>
        <v>0</v>
      </c>
      <c r="R37" s="7"/>
      <c r="S37" s="7">
        <f t="shared" si="42"/>
        <v>0</v>
      </c>
      <c r="T37" s="7">
        <f t="shared" si="43"/>
        <v>0</v>
      </c>
      <c r="U37" s="7">
        <f t="shared" si="44"/>
        <v>0</v>
      </c>
      <c r="V37" s="7">
        <f t="shared" si="45"/>
        <v>0</v>
      </c>
      <c r="AC37" s="7">
        <f t="shared" si="8"/>
        <v>0</v>
      </c>
      <c r="AD37" s="7">
        <f t="shared" si="9"/>
        <v>0</v>
      </c>
      <c r="AE37" s="7">
        <f t="shared" si="10"/>
        <v>0</v>
      </c>
      <c r="AG37" s="7">
        <f t="shared" ref="AG37:AG100" si="66">AE37*$H37</f>
        <v>0</v>
      </c>
      <c r="AH37" s="7"/>
      <c r="AI37" s="7">
        <f t="shared" si="47"/>
        <v>0</v>
      </c>
      <c r="AJ37" s="7">
        <f t="shared" si="48"/>
        <v>0</v>
      </c>
      <c r="AK37" s="7">
        <f t="shared" si="49"/>
        <v>0</v>
      </c>
      <c r="AL37" s="7">
        <f t="shared" si="50"/>
        <v>0</v>
      </c>
      <c r="AS37" s="7">
        <f t="shared" si="16"/>
        <v>0</v>
      </c>
      <c r="AT37" s="7">
        <f t="shared" si="17"/>
        <v>0</v>
      </c>
      <c r="AU37" s="7">
        <f t="shared" si="18"/>
        <v>0</v>
      </c>
      <c r="AW37" s="7">
        <f t="shared" ref="AW37:AW100" si="67">AU37*$H37</f>
        <v>0</v>
      </c>
      <c r="AX37" s="7"/>
      <c r="AY37" s="7">
        <f t="shared" si="52"/>
        <v>0</v>
      </c>
      <c r="AZ37" s="7">
        <f t="shared" si="53"/>
        <v>0</v>
      </c>
      <c r="BA37" s="7">
        <f t="shared" si="54"/>
        <v>0</v>
      </c>
      <c r="BB37" s="7">
        <f t="shared" si="55"/>
        <v>0</v>
      </c>
      <c r="BI37" s="7">
        <f t="shared" si="24"/>
        <v>0</v>
      </c>
      <c r="BJ37" s="7">
        <f t="shared" si="25"/>
        <v>0</v>
      </c>
      <c r="BK37" s="7">
        <f t="shared" si="26"/>
        <v>0</v>
      </c>
      <c r="BM37" s="7">
        <f t="shared" ref="BM37:BM100" si="68">BK37*$H37</f>
        <v>0</v>
      </c>
      <c r="BN37" s="7"/>
      <c r="BO37" s="7">
        <f t="shared" si="57"/>
        <v>0</v>
      </c>
      <c r="BP37" s="7">
        <f t="shared" si="58"/>
        <v>0</v>
      </c>
      <c r="BQ37" s="7">
        <f t="shared" si="59"/>
        <v>0</v>
      </c>
      <c r="BR37" s="7">
        <f t="shared" si="60"/>
        <v>0</v>
      </c>
      <c r="BY37" s="7">
        <f t="shared" si="32"/>
        <v>0</v>
      </c>
      <c r="BZ37" s="7">
        <f t="shared" si="33"/>
        <v>0</v>
      </c>
      <c r="CA37" s="7">
        <f t="shared" si="34"/>
        <v>0</v>
      </c>
      <c r="CC37" s="7">
        <f t="shared" ref="CC37:CC100" si="69">CA37*$H37</f>
        <v>0</v>
      </c>
      <c r="CD37" s="7"/>
      <c r="CE37" s="7">
        <f t="shared" si="62"/>
        <v>0</v>
      </c>
      <c r="CF37" s="7">
        <f t="shared" si="63"/>
        <v>0</v>
      </c>
      <c r="CG37" s="7">
        <f t="shared" si="64"/>
        <v>0</v>
      </c>
      <c r="CH37" s="7">
        <f t="shared" si="65"/>
        <v>0</v>
      </c>
    </row>
    <row r="38" spans="2:86" x14ac:dyDescent="0.25">
      <c r="B38">
        <v>460</v>
      </c>
      <c r="C38">
        <f>'Input spectra'!B38</f>
        <v>0.35635589111429</v>
      </c>
      <c r="D38">
        <f>'Initial absorption'!J38</f>
        <v>0.99462927582613714</v>
      </c>
      <c r="E38">
        <f>'Input spectra'!C38</f>
        <v>0</v>
      </c>
      <c r="F38" s="54">
        <f t="shared" si="40"/>
        <v>0</v>
      </c>
      <c r="H38">
        <f>'Absorption prob after ems'!$EY39</f>
        <v>3.1239724672637491E-2</v>
      </c>
      <c r="I38" s="14">
        <f>1-EXP(-'Absorption prob after ems'!FC39*_k_in_ec_correction*($C38*_c+'Input spectra'!Q38))</f>
        <v>0.53199680415076189</v>
      </c>
      <c r="J38" s="14">
        <f>1-EXP(-(_t-'Absorption prob after ems'!FC39)*_k_in_ec_correction*($C38*_c+'Input spectra'!Q38))</f>
        <v>0.99429953526247861</v>
      </c>
      <c r="M38" s="7">
        <f t="shared" si="0"/>
        <v>0</v>
      </c>
      <c r="N38" s="7">
        <f t="shared" si="1"/>
        <v>0</v>
      </c>
      <c r="O38" s="7">
        <f t="shared" si="2"/>
        <v>0</v>
      </c>
      <c r="Q38" s="7">
        <f t="shared" ref="Q38:Q69" si="70">O38*$H38</f>
        <v>0</v>
      </c>
      <c r="R38" s="7"/>
      <c r="S38" s="7">
        <f t="shared" si="42"/>
        <v>0</v>
      </c>
      <c r="T38" s="7">
        <f t="shared" si="43"/>
        <v>0</v>
      </c>
      <c r="U38" s="7">
        <f t="shared" si="44"/>
        <v>0</v>
      </c>
      <c r="V38" s="7">
        <f t="shared" si="45"/>
        <v>0</v>
      </c>
      <c r="AC38" s="7">
        <f t="shared" si="8"/>
        <v>0</v>
      </c>
      <c r="AD38" s="7">
        <f t="shared" si="9"/>
        <v>0</v>
      </c>
      <c r="AE38" s="7">
        <f t="shared" si="10"/>
        <v>0</v>
      </c>
      <c r="AG38" s="7">
        <f t="shared" si="66"/>
        <v>0</v>
      </c>
      <c r="AH38" s="7"/>
      <c r="AI38" s="7">
        <f t="shared" si="47"/>
        <v>0</v>
      </c>
      <c r="AJ38" s="7">
        <f t="shared" si="48"/>
        <v>0</v>
      </c>
      <c r="AK38" s="7">
        <f t="shared" si="49"/>
        <v>0</v>
      </c>
      <c r="AL38" s="7">
        <f t="shared" si="50"/>
        <v>0</v>
      </c>
      <c r="AS38" s="7">
        <f t="shared" si="16"/>
        <v>0</v>
      </c>
      <c r="AT38" s="7">
        <f t="shared" si="17"/>
        <v>0</v>
      </c>
      <c r="AU38" s="7">
        <f t="shared" si="18"/>
        <v>0</v>
      </c>
      <c r="AW38" s="7">
        <f t="shared" si="67"/>
        <v>0</v>
      </c>
      <c r="AX38" s="7"/>
      <c r="AY38" s="7">
        <f t="shared" si="52"/>
        <v>0</v>
      </c>
      <c r="AZ38" s="7">
        <f t="shared" si="53"/>
        <v>0</v>
      </c>
      <c r="BA38" s="7">
        <f t="shared" si="54"/>
        <v>0</v>
      </c>
      <c r="BB38" s="7">
        <f t="shared" si="55"/>
        <v>0</v>
      </c>
      <c r="BI38" s="7">
        <f t="shared" si="24"/>
        <v>0</v>
      </c>
      <c r="BJ38" s="7">
        <f t="shared" si="25"/>
        <v>0</v>
      </c>
      <c r="BK38" s="7">
        <f t="shared" si="26"/>
        <v>0</v>
      </c>
      <c r="BM38" s="7">
        <f t="shared" si="68"/>
        <v>0</v>
      </c>
      <c r="BN38" s="7"/>
      <c r="BO38" s="7">
        <f t="shared" si="57"/>
        <v>0</v>
      </c>
      <c r="BP38" s="7">
        <f t="shared" si="58"/>
        <v>0</v>
      </c>
      <c r="BQ38" s="7">
        <f t="shared" si="59"/>
        <v>0</v>
      </c>
      <c r="BR38" s="7">
        <f t="shared" si="60"/>
        <v>0</v>
      </c>
      <c r="BY38" s="7">
        <f t="shared" si="32"/>
        <v>0</v>
      </c>
      <c r="BZ38" s="7">
        <f t="shared" si="33"/>
        <v>0</v>
      </c>
      <c r="CA38" s="7">
        <f t="shared" si="34"/>
        <v>0</v>
      </c>
      <c r="CC38" s="7">
        <f t="shared" si="69"/>
        <v>0</v>
      </c>
      <c r="CD38" s="7"/>
      <c r="CE38" s="7">
        <f t="shared" si="62"/>
        <v>0</v>
      </c>
      <c r="CF38" s="7">
        <f t="shared" si="63"/>
        <v>0</v>
      </c>
      <c r="CG38" s="7">
        <f t="shared" si="64"/>
        <v>0</v>
      </c>
      <c r="CH38" s="7">
        <f t="shared" si="65"/>
        <v>0</v>
      </c>
    </row>
    <row r="39" spans="2:86" x14ac:dyDescent="0.25">
      <c r="B39">
        <v>465</v>
      </c>
      <c r="C39">
        <f>'Input spectra'!B39</f>
        <v>0.32359450094724701</v>
      </c>
      <c r="D39">
        <f>'Initial absorption'!J39</f>
        <v>0.99416126060628807</v>
      </c>
      <c r="E39">
        <f>'Input spectra'!C39</f>
        <v>6.2913256913738804E-3</v>
      </c>
      <c r="F39" s="54">
        <f t="shared" si="40"/>
        <v>8.3124146157406047E-4</v>
      </c>
      <c r="H39">
        <f>'Absorption prob after ems'!$EY40</f>
        <v>3.2987049964416204E-2</v>
      </c>
      <c r="I39" s="14">
        <f>1-EXP(-'Absorption prob after ems'!FC40*_k_in_ec_correction*($C39*_c+'Input spectra'!Q39))</f>
        <v>0.53048419383797207</v>
      </c>
      <c r="J39" s="14">
        <f>1-EXP(-(_t-'Absorption prob after ems'!FC40)*_k_in_ec_correction*($C39*_c+'Input spectra'!Q39))</f>
        <v>0.99022687868038073</v>
      </c>
      <c r="M39" s="7">
        <f t="shared" si="0"/>
        <v>5.1941711440875344E+16</v>
      </c>
      <c r="N39" s="7">
        <f t="shared" si="1"/>
        <v>5.1941711440875344E+16</v>
      </c>
      <c r="O39" s="7">
        <f t="shared" si="2"/>
        <v>3.0407207507640211E+17</v>
      </c>
      <c r="Q39" s="7">
        <f t="shared" si="70"/>
        <v>1.0030440733328992E+16</v>
      </c>
      <c r="R39" s="7"/>
      <c r="S39" s="7">
        <f t="shared" si="42"/>
        <v>2.7393374794932444E+16</v>
      </c>
      <c r="T39" s="7">
        <f t="shared" si="43"/>
        <v>5.1133768611384624E+16</v>
      </c>
      <c r="U39" s="7">
        <f t="shared" si="44"/>
        <v>2.9232480186924275E+17</v>
      </c>
      <c r="V39" s="7">
        <f>(1-$J39)*N39</f>
        <v>507632647460331.06</v>
      </c>
      <c r="AC39" s="7">
        <f t="shared" si="8"/>
        <v>3.5434283871021396E+16</v>
      </c>
      <c r="AD39" s="7">
        <f t="shared" si="9"/>
        <v>3.5434283871021396E+16</v>
      </c>
      <c r="AE39" s="7">
        <f t="shared" si="10"/>
        <v>2.0743591088199584E+17</v>
      </c>
      <c r="AG39" s="7">
        <f t="shared" si="66"/>
        <v>6842698756678584</v>
      </c>
      <c r="AH39" s="7"/>
      <c r="AI39" s="7">
        <f t="shared" si="47"/>
        <v>1.86875748168948E+16</v>
      </c>
      <c r="AJ39" s="7">
        <f t="shared" si="48"/>
        <v>3.488311074295998E+16</v>
      </c>
      <c r="AK39" s="7">
        <f t="shared" si="49"/>
        <v>1.9942200063556995E+17</v>
      </c>
      <c r="AL39" s="7">
        <f t="shared" si="50"/>
        <v>346303555145320.5</v>
      </c>
      <c r="AS39" s="7">
        <f t="shared" si="16"/>
        <v>2.4173028547227388E+16</v>
      </c>
      <c r="AT39" s="7">
        <f t="shared" si="17"/>
        <v>2.4173028547227388E+16</v>
      </c>
      <c r="AU39" s="7">
        <f t="shared" si="18"/>
        <v>1.415113739485336E+17</v>
      </c>
      <c r="AW39" s="7">
        <f t="shared" si="67"/>
        <v>4668042762973463</v>
      </c>
      <c r="AX39" s="7"/>
      <c r="AY39" s="7">
        <f t="shared" si="52"/>
        <v>1.2748537014929784E+16</v>
      </c>
      <c r="AZ39" s="7">
        <f t="shared" si="53"/>
        <v>2.3797021971009E+16</v>
      </c>
      <c r="BA39" s="7">
        <f t="shared" si="54"/>
        <v>1.3604433863700022E+17</v>
      </c>
      <c r="BB39" s="7">
        <f t="shared" si="55"/>
        <v>236245940654673.25</v>
      </c>
      <c r="BI39" s="7">
        <f t="shared" si="24"/>
        <v>1.6490676410225046E+16</v>
      </c>
      <c r="BJ39" s="7">
        <f t="shared" si="25"/>
        <v>1.6490676410225046E+16</v>
      </c>
      <c r="BK39" s="7">
        <f t="shared" si="26"/>
        <v>9.6538101197885728E+16</v>
      </c>
      <c r="BM39" s="7">
        <f t="shared" si="68"/>
        <v>3184507167684524.5</v>
      </c>
      <c r="BN39" s="7"/>
      <c r="BO39" s="7">
        <f t="shared" si="57"/>
        <v>8696965636980424</v>
      </c>
      <c r="BP39" s="7">
        <f t="shared" si="58"/>
        <v>1.623416726970011E+16</v>
      </c>
      <c r="BQ39" s="7">
        <f t="shared" si="59"/>
        <v>9.280852672319248E+16</v>
      </c>
      <c r="BR39" s="7">
        <f t="shared" si="60"/>
        <v>161165381199713</v>
      </c>
      <c r="BY39" s="7">
        <f t="shared" si="32"/>
        <v>1.1249827796109732E+16</v>
      </c>
      <c r="BZ39" s="7">
        <f t="shared" si="33"/>
        <v>1.1249827796109732E+16</v>
      </c>
      <c r="CA39" s="7">
        <f t="shared" si="34"/>
        <v>6.5857639021176344E+16</v>
      </c>
      <c r="CC39" s="7">
        <f t="shared" si="69"/>
        <v>2172449228930030.3</v>
      </c>
      <c r="CD39" s="7"/>
      <c r="CE39" s="7">
        <f t="shared" si="62"/>
        <v>5933011074309132</v>
      </c>
      <c r="CF39" s="7">
        <f t="shared" si="63"/>
        <v>1.1074838997151528E+16</v>
      </c>
      <c r="CG39" s="7">
        <f t="shared" si="64"/>
        <v>6.3313348565810304E+16</v>
      </c>
      <c r="CH39" s="7">
        <f t="shared" si="65"/>
        <v>109945931876205.5</v>
      </c>
    </row>
    <row r="40" spans="2:86" x14ac:dyDescent="0.25">
      <c r="B40">
        <v>470</v>
      </c>
      <c r="C40">
        <f>'Input spectra'!B40</f>
        <v>0.29299467128427098</v>
      </c>
      <c r="D40">
        <f>'Initial absorption'!J40</f>
        <v>0.99363540508475623</v>
      </c>
      <c r="E40">
        <f>'Input spectra'!C40</f>
        <v>1.6308965386377799E-2</v>
      </c>
      <c r="F40" s="54">
        <f t="shared" si="40"/>
        <v>2.1548221932177502E-3</v>
      </c>
      <c r="H40">
        <f>'Absorption prob after ems'!$EY41</f>
        <v>3.4997829036415913E-2</v>
      </c>
      <c r="I40" s="14">
        <f>1-EXP(-'Absorption prob after ems'!FC41*_k_in_ec_correction*($C40*_c+'Input spectra'!Q40))</f>
        <v>0.52821303043759205</v>
      </c>
      <c r="J40" s="14">
        <f>1-EXP(-(_t-'Absorption prob after ems'!FC41)*_k_in_ec_correction*($C40*_c+'Input spectra'!Q40))</f>
        <v>0.98385888239609376</v>
      </c>
      <c r="M40" s="7">
        <f t="shared" si="0"/>
        <v>1.3464818315795523E+17</v>
      </c>
      <c r="N40" s="7">
        <f t="shared" si="1"/>
        <v>1.3464818315795523E+17</v>
      </c>
      <c r="O40" s="7">
        <f t="shared" si="2"/>
        <v>7.8824419377693338E+17</v>
      </c>
      <c r="Q40" s="7">
        <f t="shared" si="70"/>
        <v>2.7586835532752612E+16</v>
      </c>
      <c r="R40" s="7"/>
      <c r="S40" s="7">
        <f t="shared" si="42"/>
        <v>7.0670256262802376E+16</v>
      </c>
      <c r="T40" s="7">
        <f t="shared" si="43"/>
        <v>1.3163166248997174E+17</v>
      </c>
      <c r="U40" s="7">
        <f t="shared" si="44"/>
        <v>7.5581608228965709E+17</v>
      </c>
      <c r="V40" s="7">
        <f t="shared" si="45"/>
        <v>2173372159504863</v>
      </c>
      <c r="AC40" s="7">
        <f t="shared" si="8"/>
        <v>9.185607890812816E+16</v>
      </c>
      <c r="AD40" s="7">
        <f t="shared" si="9"/>
        <v>9.185607890812816E+16</v>
      </c>
      <c r="AE40" s="7">
        <f t="shared" si="10"/>
        <v>5.377348521480592E+17</v>
      </c>
      <c r="AG40" s="7">
        <f t="shared" si="66"/>
        <v>1.8819552422400164E+16</v>
      </c>
      <c r="AH40" s="7"/>
      <c r="AI40" s="7">
        <f t="shared" si="47"/>
        <v>4.821077034599472E+16</v>
      </c>
      <c r="AJ40" s="7">
        <f t="shared" si="48"/>
        <v>8.9798228931933216E+16</v>
      </c>
      <c r="AK40" s="7">
        <f t="shared" si="49"/>
        <v>5.1561261404758291E+17</v>
      </c>
      <c r="AL40" s="7">
        <f t="shared" si="50"/>
        <v>1482659772289788.3</v>
      </c>
      <c r="AS40" s="7">
        <f t="shared" si="16"/>
        <v>6.2663595114968776E+16</v>
      </c>
      <c r="AT40" s="7">
        <f t="shared" si="17"/>
        <v>6.2663595114968776E+16</v>
      </c>
      <c r="AU40" s="7">
        <f t="shared" si="18"/>
        <v>3.6683907537481286E+17</v>
      </c>
      <c r="AW40" s="7">
        <f t="shared" si="67"/>
        <v>1.2838571243844592E+16</v>
      </c>
      <c r="AX40" s="7"/>
      <c r="AY40" s="7">
        <f t="shared" si="52"/>
        <v>3.2889061116616296E+16</v>
      </c>
      <c r="AZ40" s="7">
        <f t="shared" si="53"/>
        <v>6.1259743793984328E+16</v>
      </c>
      <c r="BA40" s="7">
        <f t="shared" si="54"/>
        <v>3.5174743432238259E+17</v>
      </c>
      <c r="BB40" s="7">
        <f t="shared" si="55"/>
        <v>1011460458234275.6</v>
      </c>
      <c r="BI40" s="7">
        <f t="shared" si="24"/>
        <v>4.274868032044064E+16</v>
      </c>
      <c r="BJ40" s="7">
        <f t="shared" si="25"/>
        <v>4.274868032044064E+16</v>
      </c>
      <c r="BK40" s="7">
        <f t="shared" si="26"/>
        <v>2.5025513351847072E+17</v>
      </c>
      <c r="BM40" s="7">
        <f t="shared" si="68"/>
        <v>8758386378364876</v>
      </c>
      <c r="BN40" s="7"/>
      <c r="BO40" s="7">
        <f t="shared" si="57"/>
        <v>2.2436694816729636E+16</v>
      </c>
      <c r="BP40" s="7">
        <f t="shared" si="58"/>
        <v>4.179098245411032E+16</v>
      </c>
      <c r="BQ40" s="7">
        <f t="shared" si="59"/>
        <v>2.3995971817121002E+17</v>
      </c>
      <c r="BR40" s="7">
        <f t="shared" si="60"/>
        <v>690011476464024.75</v>
      </c>
      <c r="BY40" s="7">
        <f t="shared" si="32"/>
        <v>2.9162860282535808E+16</v>
      </c>
      <c r="BZ40" s="7">
        <f t="shared" si="33"/>
        <v>2.9162860282535808E+16</v>
      </c>
      <c r="CA40" s="7">
        <f t="shared" si="34"/>
        <v>1.707223577214577E+17</v>
      </c>
      <c r="CC40" s="7">
        <f t="shared" si="69"/>
        <v>5974911888229417</v>
      </c>
      <c r="CD40" s="7"/>
      <c r="CE40" s="7">
        <f t="shared" si="62"/>
        <v>1.5306161295213456E+16</v>
      </c>
      <c r="CF40" s="7">
        <f t="shared" si="63"/>
        <v>2.8509525282266356E+16</v>
      </c>
      <c r="CG40" s="7">
        <f t="shared" si="64"/>
        <v>1.6369889507717872E+17</v>
      </c>
      <c r="CH40" s="7">
        <f t="shared" si="65"/>
        <v>470721157486696.88</v>
      </c>
    </row>
    <row r="41" spans="2:86" x14ac:dyDescent="0.25">
      <c r="B41">
        <v>475</v>
      </c>
      <c r="C41">
        <f>'Input spectra'!B41</f>
        <v>0.26287754085331899</v>
      </c>
      <c r="D41">
        <f>'Initial absorption'!J41</f>
        <v>0.99293687401652442</v>
      </c>
      <c r="E41">
        <f>'Input spectra'!C41</f>
        <v>2.6326605081381901E-2</v>
      </c>
      <c r="F41" s="54">
        <f t="shared" si="40"/>
        <v>3.4784029248614641E-3</v>
      </c>
      <c r="H41">
        <f>'Absorption prob after ems'!$EY42</f>
        <v>3.7458093997894827E-2</v>
      </c>
      <c r="I41" s="14">
        <f>1-EXP(-'Absorption prob after ems'!FC42*_k_in_ec_correction*($C41*_c+'Input spectra'!Q41))</f>
        <v>0.52468853852186215</v>
      </c>
      <c r="J41" s="14">
        <f>1-EXP(-(_t-'Absorption prob after ems'!FC42)*_k_in_ec_correction*($C41*_c+'Input spectra'!Q41))</f>
        <v>0.97363013746864668</v>
      </c>
      <c r="M41" s="7">
        <f t="shared" si="0"/>
        <v>2.1735465487503664E+17</v>
      </c>
      <c r="N41" s="7">
        <f t="shared" si="1"/>
        <v>2.1735465487503664E+17</v>
      </c>
      <c r="O41" s="7">
        <f t="shared" si="2"/>
        <v>1.2724163124774735E+18</v>
      </c>
      <c r="Q41" s="7">
        <f t="shared" si="70"/>
        <v>4.766228983723592E+16</v>
      </c>
      <c r="R41" s="7"/>
      <c r="S41" s="7">
        <f t="shared" si="42"/>
        <v>1.132379926259985E+17</v>
      </c>
      <c r="T41" s="7">
        <f t="shared" si="43"/>
        <v>2.1012832229520992E+17</v>
      </c>
      <c r="U41" s="7">
        <f t="shared" si="44"/>
        <v>1.216103430679561E+18</v>
      </c>
      <c r="V41" s="7">
        <f t="shared" si="45"/>
        <v>5731612369604460</v>
      </c>
      <c r="AC41" s="7">
        <f t="shared" si="8"/>
        <v>1.4827787394523597E+17</v>
      </c>
      <c r="AD41" s="7">
        <f t="shared" si="9"/>
        <v>1.4827787394523597E+17</v>
      </c>
      <c r="AE41" s="7">
        <f t="shared" si="10"/>
        <v>8.6803379341412864E+17</v>
      </c>
      <c r="AG41" s="7">
        <f t="shared" si="66"/>
        <v>3.2514891427055652E+16</v>
      </c>
      <c r="AH41" s="7"/>
      <c r="AI41" s="7">
        <f t="shared" si="47"/>
        <v>7.72501918859884E+16</v>
      </c>
      <c r="AJ41" s="7">
        <f t="shared" si="48"/>
        <v>1.4334811878552274E+17</v>
      </c>
      <c r="AK41" s="7">
        <f t="shared" si="49"/>
        <v>8.2961752672076314E+17</v>
      </c>
      <c r="AL41" s="7">
        <f t="shared" si="50"/>
        <v>3910067152377208</v>
      </c>
      <c r="AS41" s="7">
        <f t="shared" si="16"/>
        <v>1.0115416168271088E+17</v>
      </c>
      <c r="AT41" s="7">
        <f t="shared" si="17"/>
        <v>1.0115416168271088E+17</v>
      </c>
      <c r="AU41" s="7">
        <f t="shared" si="18"/>
        <v>5.9216677680109632E+17</v>
      </c>
      <c r="AW41" s="7">
        <f t="shared" si="67"/>
        <v>2.2181438787845872E+16</v>
      </c>
      <c r="AX41" s="7"/>
      <c r="AY41" s="7">
        <f t="shared" si="52"/>
        <v>5.2699557878350416E+16</v>
      </c>
      <c r="AZ41" s="7">
        <f t="shared" si="53"/>
        <v>9.7791116089907296E+16</v>
      </c>
      <c r="BA41" s="7">
        <f t="shared" si="54"/>
        <v>5.6595945976212902E+17</v>
      </c>
      <c r="BB41" s="7">
        <f t="shared" si="55"/>
        <v>2667421338047373</v>
      </c>
      <c r="BI41" s="7">
        <f t="shared" si="24"/>
        <v>6.9006684230656704E+16</v>
      </c>
      <c r="BJ41" s="7">
        <f t="shared" si="25"/>
        <v>6.9006684230656704E+16</v>
      </c>
      <c r="BK41" s="7">
        <f t="shared" si="26"/>
        <v>4.039721658390585E+17</v>
      </c>
      <c r="BM41" s="7">
        <f t="shared" si="68"/>
        <v>1.513202736053261E+16</v>
      </c>
      <c r="BN41" s="7"/>
      <c r="BO41" s="7">
        <f t="shared" si="57"/>
        <v>3.5951281579629856E+16</v>
      </c>
      <c r="BP41" s="7">
        <f t="shared" si="58"/>
        <v>6.6712437296913752E+16</v>
      </c>
      <c r="BQ41" s="7">
        <f t="shared" si="59"/>
        <v>3.8609371159301997E+17</v>
      </c>
      <c r="BR41" s="7">
        <f t="shared" si="60"/>
        <v>1819696776906924</v>
      </c>
      <c r="BY41" s="7">
        <f t="shared" si="32"/>
        <v>4.7075892768962208E+16</v>
      </c>
      <c r="BZ41" s="7">
        <f t="shared" si="33"/>
        <v>4.7075892768962208E+16</v>
      </c>
      <c r="CA41" s="7">
        <f t="shared" si="34"/>
        <v>2.7558707642174099E+17</v>
      </c>
      <c r="CC41" s="7">
        <f t="shared" si="69"/>
        <v>1.03229666132106E+16</v>
      </c>
      <c r="CD41" s="7"/>
      <c r="CE41" s="7">
        <f t="shared" si="62"/>
        <v>2.4525720883681348E+16</v>
      </c>
      <c r="CF41" s="7">
        <f t="shared" si="63"/>
        <v>4.5510773044075872E+16</v>
      </c>
      <c r="CG41" s="7">
        <f t="shared" si="64"/>
        <v>2.6339051598205824E+17</v>
      </c>
      <c r="CH41" s="7">
        <f t="shared" si="65"/>
        <v>1241384820858263</v>
      </c>
    </row>
    <row r="42" spans="2:86" x14ac:dyDescent="0.25">
      <c r="B42">
        <v>480</v>
      </c>
      <c r="C42">
        <f>'Input spectra'!B42</f>
        <v>0.233058421543754</v>
      </c>
      <c r="D42">
        <f>'Initial absorption'!J42</f>
        <v>0.99206730803395848</v>
      </c>
      <c r="E42">
        <f>'Input spectra'!C42</f>
        <v>3.6344244776385898E-2</v>
      </c>
      <c r="F42" s="54">
        <f t="shared" si="40"/>
        <v>4.8019836565051637E-3</v>
      </c>
      <c r="H42">
        <f>'Absorption prob after ems'!$EY43</f>
        <v>4.0545536450746815E-2</v>
      </c>
      <c r="I42" s="14">
        <f>1-EXP(-'Absorption prob after ems'!FC43*_k_in_ec_correction*($C42*_c+'Input spectra'!Q42))</f>
        <v>0.51921396225363503</v>
      </c>
      <c r="J42" s="14">
        <f>1-EXP(-(_t-'Absorption prob after ems'!FC43)*_k_in_ec_correction*($C42*_c+'Input spectra'!Q42))</f>
        <v>0.95730302714405624</v>
      </c>
      <c r="M42" s="7">
        <f t="shared" si="0"/>
        <v>3.0006112659211718E+17</v>
      </c>
      <c r="N42" s="7">
        <f t="shared" si="1"/>
        <v>3.0006112659211718E+17</v>
      </c>
      <c r="O42" s="7">
        <f t="shared" si="2"/>
        <v>1.7565884311780088E+18</v>
      </c>
      <c r="Q42" s="7">
        <f t="shared" si="70"/>
        <v>7.122182026528812E+16</v>
      </c>
      <c r="R42" s="7"/>
      <c r="S42" s="7">
        <f t="shared" si="42"/>
        <v>1.5456004536204176E+17</v>
      </c>
      <c r="T42" s="7">
        <f t="shared" si="43"/>
        <v>2.8497076361041053E+17</v>
      </c>
      <c r="U42" s="7">
        <f t="shared" si="44"/>
        <v>1.6719971167384988E+18</v>
      </c>
      <c r="V42" s="7">
        <f t="shared" si="45"/>
        <v>1.2811701777227532E+16</v>
      </c>
      <c r="AC42" s="7">
        <f t="shared" si="8"/>
        <v>2.046996689823431E+17</v>
      </c>
      <c r="AD42" s="7">
        <f t="shared" si="9"/>
        <v>2.046996689823431E+17</v>
      </c>
      <c r="AE42" s="7">
        <f t="shared" si="10"/>
        <v>1.1983327346801943E+18</v>
      </c>
      <c r="AG42" s="7">
        <f t="shared" si="66"/>
        <v>4.8587043574098928E+16</v>
      </c>
      <c r="AH42" s="7"/>
      <c r="AI42" s="7">
        <f t="shared" si="47"/>
        <v>1.0543981648950141E+17</v>
      </c>
      <c r="AJ42" s="7">
        <f t="shared" si="48"/>
        <v>1.9440512552627683E+17</v>
      </c>
      <c r="AK42" s="7">
        <f t="shared" si="49"/>
        <v>1.1406251126992673E+18</v>
      </c>
      <c r="AL42" s="7">
        <f t="shared" si="50"/>
        <v>8740056210159776</v>
      </c>
      <c r="AS42" s="7">
        <f t="shared" si="16"/>
        <v>1.3964472825045254E+17</v>
      </c>
      <c r="AT42" s="7">
        <f t="shared" si="17"/>
        <v>1.3964472825045254E+17</v>
      </c>
      <c r="AU42" s="7">
        <f t="shared" si="18"/>
        <v>8.1749447822737715E+17</v>
      </c>
      <c r="AW42" s="7">
        <f t="shared" si="67"/>
        <v>3.3145752165252368E+16</v>
      </c>
      <c r="AX42" s="7"/>
      <c r="AY42" s="7">
        <f t="shared" si="52"/>
        <v>7.1930328923609912E+16</v>
      </c>
      <c r="AZ42" s="7">
        <f t="shared" si="53"/>
        <v>1.3262186040444322E+17</v>
      </c>
      <c r="BA42" s="7">
        <f t="shared" si="54"/>
        <v>7.7812672922431693E+17</v>
      </c>
      <c r="BB42" s="7">
        <f t="shared" si="55"/>
        <v>5962407171585215</v>
      </c>
      <c r="BI42" s="7">
        <f t="shared" si="24"/>
        <v>9.5264688140872496E+16</v>
      </c>
      <c r="BJ42" s="7">
        <f t="shared" si="25"/>
        <v>9.5264688140872496E+16</v>
      </c>
      <c r="BK42" s="7">
        <f t="shared" si="26"/>
        <v>5.5768919815964467E+17</v>
      </c>
      <c r="BM42" s="7">
        <f t="shared" si="68"/>
        <v>2.2611807712169636E+16</v>
      </c>
      <c r="BN42" s="7"/>
      <c r="BO42" s="7">
        <f t="shared" si="57"/>
        <v>4.9070383383812936E+16</v>
      </c>
      <c r="BP42" s="7">
        <f t="shared" si="58"/>
        <v>9.0473735245001376E+16</v>
      </c>
      <c r="BQ42" s="7">
        <f t="shared" si="59"/>
        <v>5.3083278633106195E+17</v>
      </c>
      <c r="BR42" s="7">
        <f t="shared" si="60"/>
        <v>4067513803680780.5</v>
      </c>
      <c r="BY42" s="7">
        <f t="shared" si="32"/>
        <v>6.4988925255388416E+16</v>
      </c>
      <c r="BZ42" s="7">
        <f t="shared" si="33"/>
        <v>6.4988925255388416E+16</v>
      </c>
      <c r="CA42" s="7">
        <f t="shared" si="34"/>
        <v>3.804517951220231E+17</v>
      </c>
      <c r="CC42" s="7">
        <f t="shared" si="69"/>
        <v>1.5425622126872048E+16</v>
      </c>
      <c r="CD42" s="7"/>
      <c r="CE42" s="7">
        <f t="shared" si="62"/>
        <v>3.3475483310963004E+16</v>
      </c>
      <c r="CF42" s="7">
        <f t="shared" si="63"/>
        <v>6.1720569627210288E+16</v>
      </c>
      <c r="CG42" s="7">
        <f t="shared" si="64"/>
        <v>3.6213053280523757E+17</v>
      </c>
      <c r="CH42" s="7">
        <f t="shared" si="65"/>
        <v>2774830377566277</v>
      </c>
    </row>
    <row r="43" spans="2:86" x14ac:dyDescent="0.25">
      <c r="B43">
        <v>485</v>
      </c>
      <c r="C43">
        <f>'Input spectra'!B43</f>
        <v>0.20323930223418801</v>
      </c>
      <c r="D43">
        <f>'Initial absorption'!J43</f>
        <v>0.9909448343471543</v>
      </c>
      <c r="E43">
        <f>'Input spectra'!C43</f>
        <v>6.6625171892558704E-2</v>
      </c>
      <c r="F43" s="54">
        <f t="shared" si="40"/>
        <v>8.8028514145322284E-3</v>
      </c>
      <c r="H43">
        <f>'Absorption prob after ems'!$EY44</f>
        <v>4.4562169774710565E-2</v>
      </c>
      <c r="I43" s="14">
        <f>1-EXP(-'Absorption prob after ems'!FC44*_k_in_ec_correction*($C43*_c+'Input spectra'!Q43))</f>
        <v>0.51063891891566993</v>
      </c>
      <c r="J43" s="14">
        <f>1-EXP(-(_t-'Absorption prob after ems'!FC44)*_k_in_ec_correction*($C43*_c+'Input spectra'!Q43))</f>
        <v>0.93129595846431168</v>
      </c>
      <c r="M43" s="7">
        <f t="shared" si="0"/>
        <v>5.5006299513104403E+17</v>
      </c>
      <c r="N43" s="7">
        <f t="shared" si="1"/>
        <v>5.5006299513104403E+17</v>
      </c>
      <c r="O43" s="7">
        <f t="shared" si="2"/>
        <v>3.2201248613578353E+18</v>
      </c>
      <c r="Q43" s="7">
        <f t="shared" si="70"/>
        <v>1.4349575076759418E+17</v>
      </c>
      <c r="R43" s="7"/>
      <c r="S43" s="7">
        <f t="shared" si="42"/>
        <v>2.7834012588502115E+17</v>
      </c>
      <c r="T43" s="7">
        <f t="shared" si="43"/>
        <v>5.0763274147926163E+17</v>
      </c>
      <c r="U43" s="7">
        <f t="shared" si="44"/>
        <v>3.0487697243414789E+18</v>
      </c>
      <c r="V43" s="7">
        <f t="shared" si="45"/>
        <v>3.7791550864728368E+16</v>
      </c>
      <c r="AC43" s="7">
        <f t="shared" si="8"/>
        <v>3.752492510494992E+17</v>
      </c>
      <c r="AD43" s="7">
        <f t="shared" si="9"/>
        <v>3.752492510494992E+17</v>
      </c>
      <c r="AE43" s="7">
        <f t="shared" si="10"/>
        <v>2.1967473784025948E+18</v>
      </c>
      <c r="AG43" s="7">
        <f t="shared" si="66"/>
        <v>9.7891829628526784E+16</v>
      </c>
      <c r="AH43" s="7"/>
      <c r="AI43" s="7">
        <f t="shared" si="47"/>
        <v>1.8988174936307914E+17</v>
      </c>
      <c r="AJ43" s="7">
        <f t="shared" si="48"/>
        <v>3.463036192843984E+17</v>
      </c>
      <c r="AK43" s="7">
        <f t="shared" si="49"/>
        <v>2.0798500640985244E+18</v>
      </c>
      <c r="AL43" s="7">
        <f t="shared" si="50"/>
        <v>2.5781140130340728E+16</v>
      </c>
      <c r="AS43" s="7">
        <f t="shared" si="16"/>
        <v>2.5599249842222848E+17</v>
      </c>
      <c r="AT43" s="7">
        <f t="shared" si="17"/>
        <v>2.5599249842222848E+17</v>
      </c>
      <c r="AU43" s="7">
        <f t="shared" si="18"/>
        <v>1.4986061883587369E+18</v>
      </c>
      <c r="AW43" s="7">
        <f t="shared" si="67"/>
        <v>6.6781143391073912E+16</v>
      </c>
      <c r="AX43" s="7"/>
      <c r="AY43" s="7">
        <f t="shared" si="52"/>
        <v>1.295360438116533E+17</v>
      </c>
      <c r="AZ43" s="7">
        <f t="shared" si="53"/>
        <v>2.3624598440991795E+17</v>
      </c>
      <c r="BA43" s="7">
        <f t="shared" si="54"/>
        <v>1.4188596319995873E+18</v>
      </c>
      <c r="BB43" s="7">
        <f t="shared" si="55"/>
        <v>1.7587719244425412E+16</v>
      </c>
      <c r="BI43" s="7">
        <f t="shared" si="24"/>
        <v>1.7463634921368653E+17</v>
      </c>
      <c r="BJ43" s="7">
        <f t="shared" si="25"/>
        <v>1.7463634921368653E+17</v>
      </c>
      <c r="BK43" s="7">
        <f t="shared" si="26"/>
        <v>1.0223389953105088E+18</v>
      </c>
      <c r="BM43" s="7">
        <f t="shared" si="68"/>
        <v>4.555764387633392E+16</v>
      </c>
      <c r="BN43" s="7"/>
      <c r="BO43" s="7">
        <f t="shared" si="57"/>
        <v>8.8368612058074976E+16</v>
      </c>
      <c r="BP43" s="7">
        <f t="shared" si="58"/>
        <v>1.611654110492447E+17</v>
      </c>
      <c r="BQ43" s="7">
        <f t="shared" si="59"/>
        <v>9.6793643449032794E+17</v>
      </c>
      <c r="BR43" s="7">
        <f t="shared" si="60"/>
        <v>1.199822299001809E+16</v>
      </c>
      <c r="BY43" s="7">
        <f t="shared" si="32"/>
        <v>1.1913573504947851E+17</v>
      </c>
      <c r="BZ43" s="7">
        <f t="shared" si="33"/>
        <v>1.1913573504947851E+17</v>
      </c>
      <c r="CA43" s="7">
        <f t="shared" si="34"/>
        <v>6.974327408037536E+17</v>
      </c>
      <c r="CC43" s="7">
        <f t="shared" si="69"/>
        <v>3.1079116202138576E+16</v>
      </c>
      <c r="CD43" s="7"/>
      <c r="CE43" s="7">
        <f t="shared" si="62"/>
        <v>6.0284468841930464E+16</v>
      </c>
      <c r="CF43" s="7">
        <f t="shared" si="63"/>
        <v>1.0994595223935392E+17</v>
      </c>
      <c r="CG43" s="7">
        <f t="shared" si="64"/>
        <v>6.6031968214747315E+17</v>
      </c>
      <c r="CH43" s="7">
        <f t="shared" si="65"/>
        <v>8185106489224131</v>
      </c>
    </row>
    <row r="44" spans="2:86" x14ac:dyDescent="0.25">
      <c r="B44">
        <v>490</v>
      </c>
      <c r="C44">
        <f>'Input spectra'!B44</f>
        <v>0.174931414341262</v>
      </c>
      <c r="D44">
        <f>'Initial absorption'!J44</f>
        <v>0.98953061236296125</v>
      </c>
      <c r="E44">
        <f>'Input spectra'!C44</f>
        <v>0.114985389817993</v>
      </c>
      <c r="F44" s="54">
        <f t="shared" si="40"/>
        <v>1.5192445627639885E-2</v>
      </c>
      <c r="H44">
        <f>'Absorption prob after ems'!$EY45</f>
        <v>4.9657319281659555E-2</v>
      </c>
      <c r="I44" s="14">
        <f>1-EXP(-'Absorption prob after ems'!FC45*_k_in_ec_correction*($C44*_c+'Input spectra'!Q44))</f>
        <v>0.49803388151377359</v>
      </c>
      <c r="J44" s="14">
        <f>1-EXP(-(_t-'Absorption prob after ems'!FC45)*_k_in_ec_correction*($C44*_c+'Input spectra'!Q44))</f>
        <v>0.8930099022188237</v>
      </c>
      <c r="M44" s="7">
        <f t="shared" si="0"/>
        <v>9.4932900168112154E+17</v>
      </c>
      <c r="N44" s="7">
        <f t="shared" si="1"/>
        <v>9.4932900168112154E+17</v>
      </c>
      <c r="O44" s="7">
        <f t="shared" si="2"/>
        <v>5.5574687753593037E+18</v>
      </c>
      <c r="Q44" s="7">
        <f t="shared" si="70"/>
        <v>2.7596900137587046E+17</v>
      </c>
      <c r="R44" s="7"/>
      <c r="S44" s="7">
        <f t="shared" si="42"/>
        <v>4.6784810192588E+17</v>
      </c>
      <c r="T44" s="7">
        <f t="shared" si="43"/>
        <v>8.3888466881853683E+17</v>
      </c>
      <c r="U44" s="7">
        <f t="shared" si="44"/>
        <v>5.2262057055446682E+18</v>
      </c>
      <c r="V44" s="7">
        <f t="shared" si="45"/>
        <v>1.0156880271636966E+17</v>
      </c>
      <c r="AC44" s="7">
        <f t="shared" si="8"/>
        <v>6.476258174675831E+17</v>
      </c>
      <c r="AD44" s="7">
        <f t="shared" si="9"/>
        <v>6.476258174675831E+17</v>
      </c>
      <c r="AE44" s="7">
        <f t="shared" si="10"/>
        <v>3.7912675714310374E+18</v>
      </c>
      <c r="AG44" s="7">
        <f t="shared" si="66"/>
        <v>1.8826418427675306E+17</v>
      </c>
      <c r="AH44" s="7"/>
      <c r="AI44" s="7">
        <f t="shared" si="47"/>
        <v>3.1916280754496461E+17</v>
      </c>
      <c r="AJ44" s="7">
        <f t="shared" si="48"/>
        <v>5.722814413575831E+17</v>
      </c>
      <c r="AK44" s="7">
        <f t="shared" si="49"/>
        <v>3.5652821480366029E+18</v>
      </c>
      <c r="AL44" s="7">
        <f t="shared" si="50"/>
        <v>6.9289549536470952E+16</v>
      </c>
      <c r="AS44" s="7">
        <f t="shared" si="16"/>
        <v>4.4180594789353933E+17</v>
      </c>
      <c r="AT44" s="7">
        <f t="shared" si="17"/>
        <v>4.4180594789353933E+17</v>
      </c>
      <c r="AU44" s="7">
        <f t="shared" si="18"/>
        <v>2.5863770682643743E+18</v>
      </c>
      <c r="AW44" s="7">
        <f t="shared" si="67"/>
        <v>1.2843255186156662E+17</v>
      </c>
      <c r="AX44" s="7"/>
      <c r="AY44" s="7">
        <f t="shared" si="52"/>
        <v>2.1773070639949357E+17</v>
      </c>
      <c r="AZ44" s="7">
        <f t="shared" si="53"/>
        <v>3.9040652463414752E+17</v>
      </c>
      <c r="BA44" s="7">
        <f t="shared" si="54"/>
        <v>2.4322113424702531E+18</v>
      </c>
      <c r="BB44" s="7">
        <f t="shared" si="55"/>
        <v>4.7268861565435056E+16</v>
      </c>
      <c r="BI44" s="7">
        <f t="shared" si="24"/>
        <v>3.0139702638380256E+17</v>
      </c>
      <c r="BJ44" s="7">
        <f t="shared" si="25"/>
        <v>3.0139702638380256E+17</v>
      </c>
      <c r="BK44" s="7">
        <f t="shared" si="26"/>
        <v>1.7644089247752266E+18</v>
      </c>
      <c r="BM44" s="7">
        <f t="shared" si="68"/>
        <v>8.7615817320973072E+16</v>
      </c>
      <c r="BN44" s="7"/>
      <c r="BO44" s="7">
        <f t="shared" si="57"/>
        <v>1.4853441374914493E+17</v>
      </c>
      <c r="BP44" s="7">
        <f t="shared" si="58"/>
        <v>2.663326878386001E+17</v>
      </c>
      <c r="BQ44" s="7">
        <f t="shared" si="59"/>
        <v>1.6592381104252001E+18</v>
      </c>
      <c r="BR44" s="7">
        <f t="shared" si="60"/>
        <v>3.2246497323758808E+16</v>
      </c>
      <c r="BY44" s="7">
        <f t="shared" si="32"/>
        <v>2.0561101077545478E+17</v>
      </c>
      <c r="BZ44" s="7">
        <f t="shared" si="33"/>
        <v>2.0561101077545478E+17</v>
      </c>
      <c r="CA44" s="7">
        <f t="shared" si="34"/>
        <v>1.2036678224631749E+18</v>
      </c>
      <c r="CC44" s="7">
        <f t="shared" si="69"/>
        <v>5.9770917369113784E+16</v>
      </c>
      <c r="CD44" s="7"/>
      <c r="CE44" s="7">
        <f t="shared" si="62"/>
        <v>1.0132917140002205E+17</v>
      </c>
      <c r="CF44" s="7">
        <f t="shared" si="63"/>
        <v>1.8169035642476781E+17</v>
      </c>
      <c r="CG44" s="7">
        <f t="shared" si="64"/>
        <v>1.1319210049778226E+18</v>
      </c>
      <c r="CH44" s="7">
        <f t="shared" si="65"/>
        <v>2.19983421477524E+16</v>
      </c>
    </row>
    <row r="45" spans="2:86" x14ac:dyDescent="0.25">
      <c r="B45">
        <v>495</v>
      </c>
      <c r="C45">
        <f>'Input spectra'!B45</f>
        <v>0.14741165750235599</v>
      </c>
      <c r="D45">
        <f>'Initial absorption'!J45</f>
        <v>0.9876425773016182</v>
      </c>
      <c r="E45">
        <f>'Input spectra'!C45</f>
        <v>0.186210569623558</v>
      </c>
      <c r="F45" s="54">
        <f t="shared" si="40"/>
        <v>2.4603073127600714E-2</v>
      </c>
      <c r="H45">
        <f>'Absorption prob after ems'!$EY46</f>
        <v>5.6483667219313083E-2</v>
      </c>
      <c r="I45" s="14">
        <f>1-EXP(-'Absorption prob after ems'!FC46*_k_in_ec_correction*($C45*_c+'Input spectra'!Q45))</f>
        <v>0.47935954152658922</v>
      </c>
      <c r="J45" s="14">
        <f>1-EXP(-(_t-'Absorption prob after ems'!FC46)*_k_in_ec_correction*($C45*_c+'Input spectra'!Q45))</f>
        <v>0.83736106807508004</v>
      </c>
      <c r="M45" s="7">
        <f t="shared" si="0"/>
        <v>1.5373700471252687E+18</v>
      </c>
      <c r="N45" s="7">
        <f t="shared" si="1"/>
        <v>1.5373700471252687E+18</v>
      </c>
      <c r="O45" s="7">
        <f t="shared" si="2"/>
        <v>8.999921015729406E+18</v>
      </c>
      <c r="Q45" s="7">
        <f t="shared" si="70"/>
        <v>5.0834854365256192E+17</v>
      </c>
      <c r="R45" s="7"/>
      <c r="S45" s="7">
        <f t="shared" si="42"/>
        <v>7.2784616120514061E+17</v>
      </c>
      <c r="T45" s="7">
        <f t="shared" si="43"/>
        <v>1.2714256964618637E+18</v>
      </c>
      <c r="U45" s="7">
        <f t="shared" si="44"/>
        <v>8.3866385216654479E+18</v>
      </c>
      <c r="V45" s="7">
        <f t="shared" si="45"/>
        <v>2.5003622243781757E+17</v>
      </c>
      <c r="AC45" s="7">
        <f t="shared" si="8"/>
        <v>1.0487834373084006E+18</v>
      </c>
      <c r="AD45" s="7">
        <f t="shared" si="9"/>
        <v>1.0487834373084006E+18</v>
      </c>
      <c r="AE45" s="7">
        <f t="shared" si="10"/>
        <v>6.1396851825172111E+18</v>
      </c>
      <c r="AG45" s="7">
        <f t="shared" si="66"/>
        <v>3.4679193468064966E+17</v>
      </c>
      <c r="AH45" s="7"/>
      <c r="AI45" s="7">
        <f t="shared" si="47"/>
        <v>4.9653172325546925E+17</v>
      </c>
      <c r="AJ45" s="7">
        <f t="shared" si="48"/>
        <v>8.6735800187529472E+17</v>
      </c>
      <c r="AK45" s="7">
        <f t="shared" si="49"/>
        <v>5.7213080173264435E+18</v>
      </c>
      <c r="AL45" s="7">
        <f t="shared" si="50"/>
        <v>1.7057301806438454E+17</v>
      </c>
      <c r="AS45" s="7">
        <f t="shared" si="16"/>
        <v>7.1547296009130406E+17</v>
      </c>
      <c r="AT45" s="7">
        <f t="shared" si="17"/>
        <v>7.1547296009130406E+17</v>
      </c>
      <c r="AU45" s="7">
        <f t="shared" si="18"/>
        <v>4.1884516624689853E+18</v>
      </c>
      <c r="AW45" s="7">
        <f t="shared" si="67"/>
        <v>2.365791098670768E+17</v>
      </c>
      <c r="AX45" s="7"/>
      <c r="AY45" s="7">
        <f t="shared" si="52"/>
        <v>3.3873057981212384E+17</v>
      </c>
      <c r="AZ45" s="7">
        <f t="shared" si="53"/>
        <v>5.9170575638878387E+17</v>
      </c>
      <c r="BA45" s="7">
        <f t="shared" si="54"/>
        <v>3.9030375930192737E+18</v>
      </c>
      <c r="BB45" s="7">
        <f t="shared" si="55"/>
        <v>1.1636375805041058E+17</v>
      </c>
      <c r="BI45" s="7">
        <f t="shared" si="24"/>
        <v>4.8809080922898432E+17</v>
      </c>
      <c r="BJ45" s="7">
        <f t="shared" si="25"/>
        <v>4.8809080922898432E+17</v>
      </c>
      <c r="BK45" s="7">
        <f t="shared" si="26"/>
        <v>2.8573333660157967E+18</v>
      </c>
      <c r="BM45" s="7">
        <f t="shared" si="68"/>
        <v>1.6139266698067597E+17</v>
      </c>
      <c r="BN45" s="7"/>
      <c r="BO45" s="7">
        <f t="shared" si="57"/>
        <v>2.3107970815557315E+17</v>
      </c>
      <c r="BP45" s="7">
        <f t="shared" si="58"/>
        <v>4.0365766083514074E+17</v>
      </c>
      <c r="BQ45" s="7">
        <f t="shared" si="59"/>
        <v>2.6626258202473728E+18</v>
      </c>
      <c r="BR45" s="7">
        <f t="shared" si="60"/>
        <v>7.9382567895371872E+16</v>
      </c>
      <c r="BY45" s="7">
        <f t="shared" si="32"/>
        <v>3.3297224541288454E+17</v>
      </c>
      <c r="BZ45" s="7">
        <f t="shared" si="33"/>
        <v>3.3297224541288454E+17</v>
      </c>
      <c r="CA45" s="7">
        <f t="shared" si="34"/>
        <v>1.9492534765781399E+18</v>
      </c>
      <c r="CC45" s="7">
        <f t="shared" si="69"/>
        <v>1.1010098469712874E+17</v>
      </c>
      <c r="CD45" s="7"/>
      <c r="CE45" s="7">
        <f t="shared" si="62"/>
        <v>1.5764101236706125E+17</v>
      </c>
      <c r="CF45" s="7">
        <f t="shared" si="63"/>
        <v>2.7537252323744006E+17</v>
      </c>
      <c r="CG45" s="7">
        <f t="shared" si="64"/>
        <v>1.8164253071320553E+18</v>
      </c>
      <c r="CH45" s="7">
        <f t="shared" si="65"/>
        <v>5.4154250354593872E+16</v>
      </c>
    </row>
    <row r="46" spans="2:86" x14ac:dyDescent="0.25">
      <c r="B46">
        <v>500</v>
      </c>
      <c r="C46">
        <f>'Input spectra'!B46</f>
        <v>0.12774307503944701</v>
      </c>
      <c r="D46">
        <f>'Initial absorption'!J46</f>
        <v>0.98581553064827865</v>
      </c>
      <c r="E46">
        <f>'Input spectra'!C46</f>
        <v>0.32729852520316999</v>
      </c>
      <c r="F46" s="54">
        <f t="shared" si="40"/>
        <v>4.3244320483033991E-2</v>
      </c>
      <c r="H46">
        <f>'Absorption prob after ems'!$EY47</f>
        <v>6.3141484383911262E-2</v>
      </c>
      <c r="I46" s="14">
        <f>1-EXP(-'Absorption prob after ems'!FC47*_k_in_ec_correction*($C46*_c+'Input spectra'!Q46))</f>
        <v>0.46034363374075904</v>
      </c>
      <c r="J46" s="14">
        <f>1-EXP(-(_t-'Absorption prob after ems'!FC47)*_k_in_ec_correction*($C46*_c+'Input spectra'!Q46))</f>
        <v>0.78273604753520631</v>
      </c>
      <c r="M46" s="7">
        <f t="shared" si="0"/>
        <v>2.7022040163071918E+18</v>
      </c>
      <c r="N46" s="7">
        <f t="shared" si="1"/>
        <v>2.7022040163071918E+18</v>
      </c>
      <c r="O46" s="7">
        <f t="shared" si="2"/>
        <v>1.5818977845071725E+19</v>
      </c>
      <c r="Q46" s="7">
        <f t="shared" si="70"/>
        <v>9.9883374257403456E+17</v>
      </c>
      <c r="R46" s="7"/>
      <c r="S46" s="7">
        <f t="shared" si="42"/>
        <v>1.2262977529010122E+18</v>
      </c>
      <c r="T46" s="7">
        <f t="shared" si="43"/>
        <v>2.0851107430489403E+18</v>
      </c>
      <c r="U46" s="7">
        <f t="shared" si="44"/>
        <v>1.4609928222687717E+19</v>
      </c>
      <c r="V46" s="7">
        <f t="shared" si="45"/>
        <v>5.8709152494914035E+17</v>
      </c>
      <c r="AC46" s="7">
        <f t="shared" si="8"/>
        <v>1.8434252845179169E+18</v>
      </c>
      <c r="AD46" s="7">
        <f t="shared" si="9"/>
        <v>1.8434252845179169E+18</v>
      </c>
      <c r="AE46" s="7">
        <f t="shared" si="10"/>
        <v>1.0791599582730721E+19</v>
      </c>
      <c r="AG46" s="7">
        <f t="shared" si="66"/>
        <v>6.813976165304151E+17</v>
      </c>
      <c r="AH46" s="7"/>
      <c r="AI46" s="7">
        <f t="shared" si="47"/>
        <v>8.3657202431907059E+17</v>
      </c>
      <c r="AJ46" s="7">
        <f t="shared" si="48"/>
        <v>1.4224484315618726E+18</v>
      </c>
      <c r="AK46" s="7">
        <f t="shared" si="49"/>
        <v>9.9667941162710241E+18</v>
      </c>
      <c r="AL46" s="7">
        <f t="shared" si="50"/>
        <v>4.0050986338789946E+17</v>
      </c>
      <c r="AS46" s="7">
        <f t="shared" si="16"/>
        <v>1.2575722480954401E+18</v>
      </c>
      <c r="AT46" s="7">
        <f t="shared" si="17"/>
        <v>1.2575722480954401E+18</v>
      </c>
      <c r="AU46" s="7">
        <f t="shared" si="18"/>
        <v>7.3619561702765517E+18</v>
      </c>
      <c r="AW46" s="7">
        <f t="shared" si="67"/>
        <v>4.6484484056055603E+17</v>
      </c>
      <c r="AX46" s="7"/>
      <c r="AY46" s="7">
        <f t="shared" si="52"/>
        <v>5.7070377093792192E+17</v>
      </c>
      <c r="AZ46" s="7">
        <f t="shared" si="53"/>
        <v>9.7038468925357235E+17</v>
      </c>
      <c r="BA46" s="7">
        <f t="shared" si="54"/>
        <v>6.7992794654442291E+18</v>
      </c>
      <c r="BB46" s="7">
        <f t="shared" si="55"/>
        <v>2.7322511713125142E+17</v>
      </c>
      <c r="BI46" s="7">
        <f t="shared" si="24"/>
        <v>8.5790727319518272E+17</v>
      </c>
      <c r="BJ46" s="7">
        <f t="shared" si="25"/>
        <v>8.5790727319518272E+17</v>
      </c>
      <c r="BK46" s="7">
        <f t="shared" si="26"/>
        <v>5.0222766548718244E+18</v>
      </c>
      <c r="BM46" s="7">
        <f t="shared" si="68"/>
        <v>3.1711400297527136E+17</v>
      </c>
      <c r="BN46" s="7"/>
      <c r="BO46" s="7">
        <f t="shared" si="57"/>
        <v>3.8933024855555104E+17</v>
      </c>
      <c r="BP46" s="7">
        <f t="shared" si="58"/>
        <v>6.6198986497092813E+17</v>
      </c>
      <c r="BQ46" s="7">
        <f t="shared" si="59"/>
        <v>4.6384224164658616E+18</v>
      </c>
      <c r="BR46" s="7">
        <f t="shared" si="60"/>
        <v>1.8639232502267894E+17</v>
      </c>
      <c r="BY46" s="7">
        <f t="shared" si="32"/>
        <v>5.8525853326984064E+17</v>
      </c>
      <c r="BZ46" s="7">
        <f t="shared" si="33"/>
        <v>5.8525853326984064E+17</v>
      </c>
      <c r="CA46" s="7">
        <f t="shared" si="34"/>
        <v>3.4261631303793802E+18</v>
      </c>
      <c r="CC46" s="7">
        <f t="shared" si="69"/>
        <v>2.1633302579358218E+17</v>
      </c>
      <c r="CD46" s="7"/>
      <c r="CE46" s="7">
        <f t="shared" si="62"/>
        <v>2.6559845958476218E+17</v>
      </c>
      <c r="CF46" s="7">
        <f t="shared" si="63"/>
        <v>4.5160500384782234E+17</v>
      </c>
      <c r="CG46" s="7">
        <f t="shared" si="64"/>
        <v>3.1643003678430679E+18</v>
      </c>
      <c r="CH46" s="7">
        <f t="shared" si="65"/>
        <v>1.2715558215195354E+17</v>
      </c>
    </row>
    <row r="47" spans="2:86" x14ac:dyDescent="0.25">
      <c r="B47">
        <v>505</v>
      </c>
      <c r="C47">
        <f>'Input spectra'!B47</f>
        <v>0.112440517580027</v>
      </c>
      <c r="D47">
        <f>'Initial absorption'!J47</f>
        <v>0.98397109154198203</v>
      </c>
      <c r="E47">
        <f>'Input spectra'!C47</f>
        <v>0.455496910384114</v>
      </c>
      <c r="F47" s="54">
        <f t="shared" si="40"/>
        <v>6.0182533237676993E-2</v>
      </c>
      <c r="H47">
        <f>'Absorption prob after ems'!$EY48</f>
        <v>6.9896211745165707E-2</v>
      </c>
      <c r="I47" s="14">
        <f>1-EXP(-'Absorption prob after ems'!FC48*_k_in_ec_correction*($C47*_c+'Input spectra'!Q47))</f>
        <v>0.44107225986847898</v>
      </c>
      <c r="J47" s="14">
        <f>1-EXP(-(_t-'Absorption prob after ems'!FC48)*_k_in_ec_correction*($C47*_c+'Input spectra'!Q47))</f>
        <v>0.72977416025660635</v>
      </c>
      <c r="M47" s="7">
        <f t="shared" si="0"/>
        <v>3.7606206135252966E+18</v>
      </c>
      <c r="N47" s="7">
        <f t="shared" si="1"/>
        <v>3.7606206135252966E+18</v>
      </c>
      <c r="O47" s="7">
        <f t="shared" si="2"/>
        <v>2.2015056527957533E+19</v>
      </c>
      <c r="Q47" s="7">
        <f t="shared" si="70"/>
        <v>1.5387690526599122E+18</v>
      </c>
      <c r="R47" s="7"/>
      <c r="S47" s="7">
        <f t="shared" si="42"/>
        <v>1.6321181949789791E+18</v>
      </c>
      <c r="T47" s="7">
        <f t="shared" si="43"/>
        <v>2.7004139537940419E+18</v>
      </c>
      <c r="U47" s="7">
        <f t="shared" si="44"/>
        <v>2.0148074937796014E+19</v>
      </c>
      <c r="V47" s="7">
        <f t="shared" si="45"/>
        <v>1.0162168632461896E+18</v>
      </c>
      <c r="AC47" s="7">
        <f t="shared" si="8"/>
        <v>2.5654699210778322E+18</v>
      </c>
      <c r="AD47" s="7">
        <f t="shared" si="9"/>
        <v>2.5654699210778322E+18</v>
      </c>
      <c r="AE47" s="7">
        <f t="shared" si="10"/>
        <v>1.501852250933616E+19</v>
      </c>
      <c r="AG47" s="7">
        <f t="shared" si="66"/>
        <v>1.0497378294120977E+18</v>
      </c>
      <c r="AH47" s="7"/>
      <c r="AI47" s="7">
        <f t="shared" si="47"/>
        <v>1.1134199822771485E+18</v>
      </c>
      <c r="AJ47" s="7">
        <f t="shared" si="48"/>
        <v>1.8422041159911534E+18</v>
      </c>
      <c r="AK47" s="7">
        <f t="shared" si="49"/>
        <v>1.3744880309019795E+19</v>
      </c>
      <c r="AL47" s="7">
        <f t="shared" si="50"/>
        <v>6.9325626375967501E+17</v>
      </c>
      <c r="AS47" s="7">
        <f t="shared" si="16"/>
        <v>1.7501462105174484E+18</v>
      </c>
      <c r="AT47" s="7">
        <f t="shared" si="17"/>
        <v>1.7501462105174484E+18</v>
      </c>
      <c r="AU47" s="7">
        <f t="shared" si="18"/>
        <v>1.0245534372214628E+19</v>
      </c>
      <c r="AW47" s="7">
        <f t="shared" si="67"/>
        <v>7.161240399226871E+17</v>
      </c>
      <c r="AX47" s="7"/>
      <c r="AY47" s="7">
        <f t="shared" si="52"/>
        <v>7.5956757344403789E+17</v>
      </c>
      <c r="AZ47" s="7">
        <f t="shared" si="53"/>
        <v>1.2567391751944645E+18</v>
      </c>
      <c r="BA47" s="7">
        <f t="shared" si="54"/>
        <v>9.3766642864167444E+18</v>
      </c>
      <c r="BB47" s="7">
        <f t="shared" si="55"/>
        <v>4.7293472941079571E+17</v>
      </c>
      <c r="BI47" s="7">
        <f t="shared" si="24"/>
        <v>1.1939378953629363E+18</v>
      </c>
      <c r="BJ47" s="7">
        <f t="shared" si="25"/>
        <v>1.1939378953629363E+18</v>
      </c>
      <c r="BK47" s="7">
        <f t="shared" si="26"/>
        <v>6.9894341808241756E+18</v>
      </c>
      <c r="BM47" s="7">
        <f t="shared" si="68"/>
        <v>4.8853497148178541E+17</v>
      </c>
      <c r="BN47" s="7"/>
      <c r="BO47" s="7">
        <f t="shared" si="57"/>
        <v>5.1817185591344384E+17</v>
      </c>
      <c r="BP47" s="7">
        <f t="shared" si="58"/>
        <v>8.5733895650249869E+17</v>
      </c>
      <c r="BQ47" s="7">
        <f t="shared" si="59"/>
        <v>6.3966968910210396E+18</v>
      </c>
      <c r="BR47" s="7">
        <f t="shared" si="60"/>
        <v>3.226328703759095E+17</v>
      </c>
      <c r="BY47" s="7">
        <f t="shared" si="32"/>
        <v>8.1449634860062208E+17</v>
      </c>
      <c r="BZ47" s="7">
        <f t="shared" si="33"/>
        <v>8.1449634860062208E+17</v>
      </c>
      <c r="CA47" s="7">
        <f t="shared" si="34"/>
        <v>4.7681446758460897E+18</v>
      </c>
      <c r="CC47" s="7">
        <f t="shared" si="69"/>
        <v>3.3327524989452282E+17</v>
      </c>
      <c r="CD47" s="7"/>
      <c r="CE47" s="7">
        <f t="shared" si="62"/>
        <v>3.5349333179579834E+17</v>
      </c>
      <c r="CF47" s="7">
        <f t="shared" si="63"/>
        <v>5.8487083146990822E+17</v>
      </c>
      <c r="CG47" s="7">
        <f t="shared" si="64"/>
        <v>4.3637833098997263E+18</v>
      </c>
      <c r="CH47" s="7">
        <f t="shared" si="65"/>
        <v>2.2009795976853098E+17</v>
      </c>
    </row>
    <row r="48" spans="2:86" x14ac:dyDescent="0.25">
      <c r="B48">
        <v>510</v>
      </c>
      <c r="C48">
        <f>'Input spectra'!B48</f>
        <v>9.7137960120607297E-2</v>
      </c>
      <c r="D48">
        <f>'Initial absorption'!J48</f>
        <v>0.98151662776925741</v>
      </c>
      <c r="E48">
        <f>'Input spectra'!C48</f>
        <v>0.59135893418453001</v>
      </c>
      <c r="F48" s="54">
        <f t="shared" si="40"/>
        <v>7.8133304311429078E-2</v>
      </c>
      <c r="H48">
        <f>'Absorption prob after ems'!$EY49</f>
        <v>7.8708256515163832E-2</v>
      </c>
      <c r="I48" s="14">
        <f>1-EXP(-'Absorption prob after ems'!FC49*_k_in_ec_correction*($C48*_c+'Input spectra'!Q48))</f>
        <v>0.41674521043571122</v>
      </c>
      <c r="J48" s="14">
        <f>1-EXP(-(_t-'Absorption prob after ems'!FC49)*_k_in_ec_correction*($C48*_c+'Input spectra'!Q48))</f>
        <v>0.66644054109858542</v>
      </c>
      <c r="M48" s="7">
        <f t="shared" si="0"/>
        <v>4.8823088525701079E+18</v>
      </c>
      <c r="N48" s="7">
        <f t="shared" si="1"/>
        <v>4.8823088525701079E+18</v>
      </c>
      <c r="O48" s="7">
        <f t="shared" si="2"/>
        <v>2.8581533853668909E+19</v>
      </c>
      <c r="Q48" s="7">
        <f t="shared" si="70"/>
        <v>2.2496026981514115E+18</v>
      </c>
      <c r="R48" s="7"/>
      <c r="S48" s="7">
        <f t="shared" si="42"/>
        <v>1.9970711039883018E+18</v>
      </c>
      <c r="T48" s="7">
        <f t="shared" si="43"/>
        <v>3.1936279381898921E+18</v>
      </c>
      <c r="U48" s="7">
        <f t="shared" si="44"/>
        <v>2.5845228270415778E+19</v>
      </c>
      <c r="V48" s="7">
        <f t="shared" si="45"/>
        <v>1.6285402990528714E+18</v>
      </c>
      <c r="AC48" s="7">
        <f t="shared" si="8"/>
        <v>3.3306780433081252E+18</v>
      </c>
      <c r="AD48" s="7">
        <f t="shared" si="9"/>
        <v>3.3306780433081252E+18</v>
      </c>
      <c r="AE48" s="7">
        <f t="shared" si="10"/>
        <v>1.9498128882274746E+19</v>
      </c>
      <c r="AG48" s="7">
        <f t="shared" si="66"/>
        <v>1.5346637296318054E+18</v>
      </c>
      <c r="AH48" s="7"/>
      <c r="AI48" s="7">
        <f t="shared" si="47"/>
        <v>1.3623883858714652E+18</v>
      </c>
      <c r="AJ48" s="7">
        <f t="shared" si="48"/>
        <v>2.1786713568161615E+18</v>
      </c>
      <c r="AK48" s="7">
        <f t="shared" si="49"/>
        <v>1.763143973967267E+19</v>
      </c>
      <c r="AL48" s="7">
        <f t="shared" si="50"/>
        <v>1.1109791659006806E+18</v>
      </c>
      <c r="AS48" s="7">
        <f t="shared" si="16"/>
        <v>2.2721660106232589E+18</v>
      </c>
      <c r="AT48" s="7">
        <f t="shared" si="17"/>
        <v>2.2721660106232589E+18</v>
      </c>
      <c r="AU48" s="7">
        <f t="shared" si="18"/>
        <v>1.3301491510435322E+19</v>
      </c>
      <c r="AW48" s="7">
        <f t="shared" si="67"/>
        <v>1.0469372058376173E+18</v>
      </c>
      <c r="AX48" s="7"/>
      <c r="AY48" s="7">
        <f t="shared" si="52"/>
        <v>9.2941213272310669E+17</v>
      </c>
      <c r="AZ48" s="7">
        <f t="shared" si="53"/>
        <v>1.4862748488170765E+18</v>
      </c>
      <c r="BA48" s="7">
        <f t="shared" si="54"/>
        <v>1.2028048815863976E+19</v>
      </c>
      <c r="BB48" s="7">
        <f t="shared" si="55"/>
        <v>7.5790246503768E+17</v>
      </c>
      <c r="BI48" s="7">
        <f t="shared" si="24"/>
        <v>1.5500562686340695E+18</v>
      </c>
      <c r="BJ48" s="7">
        <f t="shared" si="25"/>
        <v>1.5500562686340695E+18</v>
      </c>
      <c r="BK48" s="7">
        <f t="shared" si="26"/>
        <v>9.0741874500083558E+18</v>
      </c>
      <c r="BM48" s="7">
        <f t="shared" si="68"/>
        <v>7.1421347348193805E+17</v>
      </c>
      <c r="BN48" s="7"/>
      <c r="BO48" s="7">
        <f t="shared" si="57"/>
        <v>6.3403866431257856E+17</v>
      </c>
      <c r="BP48" s="7">
        <f t="shared" si="58"/>
        <v>1.0139266389651364E+18</v>
      </c>
      <c r="BQ48" s="7">
        <f t="shared" si="59"/>
        <v>8.2054534656789586E+18</v>
      </c>
      <c r="BR48" s="7">
        <f t="shared" si="60"/>
        <v>5.1703593023232595E+17</v>
      </c>
      <c r="BY48" s="7">
        <f t="shared" si="32"/>
        <v>1.0574378917290098E+18</v>
      </c>
      <c r="BZ48" s="7">
        <f t="shared" si="33"/>
        <v>1.0574378917290098E+18</v>
      </c>
      <c r="CA48" s="7">
        <f t="shared" si="34"/>
        <v>6.190349241157717E+18</v>
      </c>
      <c r="CC48" s="7">
        <f t="shared" si="69"/>
        <v>4.8723159599149139E+17</v>
      </c>
      <c r="CD48" s="7"/>
      <c r="CE48" s="7">
        <f t="shared" si="62"/>
        <v>4.3253688400369216E+17</v>
      </c>
      <c r="CF48" s="7">
        <f t="shared" si="63"/>
        <v>6.9169388826121818E+17</v>
      </c>
      <c r="CG48" s="7">
        <f t="shared" si="64"/>
        <v>5.5977047988549028E+18</v>
      </c>
      <c r="CH48" s="7">
        <f t="shared" si="65"/>
        <v>3.5271841098698112E+17</v>
      </c>
    </row>
    <row r="49" spans="2:86" x14ac:dyDescent="0.25">
      <c r="B49">
        <v>515</v>
      </c>
      <c r="C49">
        <f>'Input spectra'!B49</f>
        <v>8.1835402661186996E-2</v>
      </c>
      <c r="D49">
        <f>'Initial absorption'!J49</f>
        <v>0.97813439577421901</v>
      </c>
      <c r="E49">
        <f>'Input spectra'!C49</f>
        <v>0.81506496098971004</v>
      </c>
      <c r="F49" s="54">
        <f t="shared" si="40"/>
        <v>0.10769046504456795</v>
      </c>
      <c r="H49">
        <f>'Absorption prob after ems'!$EY50</f>
        <v>9.0671672076676563E-2</v>
      </c>
      <c r="I49" s="14">
        <f>1-EXP(-'Absorption prob after ems'!FC50*_k_in_ec_correction*($C49*_c+'Input spectra'!Q49))</f>
        <v>0.38601146326436675</v>
      </c>
      <c r="J49" s="14">
        <f>1-EXP(-(_t-'Absorption prob after ems'!FC50)*_k_in_ec_correction*($C49*_c+'Input spectra'!Q49))</f>
        <v>0.59186666130001764</v>
      </c>
      <c r="M49" s="7">
        <f t="shared" si="0"/>
        <v>6.7292445322522573E+18</v>
      </c>
      <c r="N49" s="7">
        <f t="shared" si="1"/>
        <v>6.7292445322522573E+18</v>
      </c>
      <c r="O49" s="7">
        <f t="shared" si="2"/>
        <v>3.9393683647632876E+19</v>
      </c>
      <c r="Q49" s="7">
        <f t="shared" si="70"/>
        <v>3.5718911655905039E+18</v>
      </c>
      <c r="R49" s="7"/>
      <c r="S49" s="7">
        <f t="shared" si="42"/>
        <v>2.5407681887604424E+18</v>
      </c>
      <c r="T49" s="7">
        <f t="shared" si="43"/>
        <v>3.8957288270712182E+18</v>
      </c>
      <c r="U49" s="7">
        <f t="shared" si="44"/>
        <v>3.5038527344971977E+19</v>
      </c>
      <c r="V49" s="7">
        <f t="shared" si="45"/>
        <v>2.746429037876715E+18</v>
      </c>
      <c r="AC49" s="7">
        <f t="shared" si="8"/>
        <v>4.5906450592173E+18</v>
      </c>
      <c r="AD49" s="7">
        <f t="shared" si="9"/>
        <v>4.5906450592173E+18</v>
      </c>
      <c r="AE49" s="7">
        <f t="shared" si="10"/>
        <v>2.6874104267518394E+19</v>
      </c>
      <c r="AG49" s="7">
        <f t="shared" si="66"/>
        <v>2.4367199694988421E+18</v>
      </c>
      <c r="AH49" s="7"/>
      <c r="AI49" s="7">
        <f t="shared" si="47"/>
        <v>1.7332948559748339E+18</v>
      </c>
      <c r="AJ49" s="7">
        <f t="shared" si="48"/>
        <v>2.6576398296019732E+18</v>
      </c>
      <c r="AK49" s="7">
        <f t="shared" si="49"/>
        <v>2.3903046124645745E+19</v>
      </c>
      <c r="AL49" s="7">
        <f t="shared" si="50"/>
        <v>1.8735952948049349E+18</v>
      </c>
      <c r="AS49" s="7">
        <f t="shared" si="16"/>
        <v>3.1317069782070758E+18</v>
      </c>
      <c r="AT49" s="7">
        <f t="shared" si="17"/>
        <v>3.1317069782070758E+18</v>
      </c>
      <c r="AU49" s="7">
        <f t="shared" si="18"/>
        <v>1.83333319788399E+19</v>
      </c>
      <c r="AW49" s="7">
        <f t="shared" si="67"/>
        <v>1.6623138652582193E+18</v>
      </c>
      <c r="AX49" s="7"/>
      <c r="AY49" s="7">
        <f t="shared" si="52"/>
        <v>1.1824420153868992E+18</v>
      </c>
      <c r="AZ49" s="7">
        <f t="shared" si="53"/>
        <v>1.8130238980716613E+18</v>
      </c>
      <c r="BA49" s="7">
        <f t="shared" si="54"/>
        <v>1.6306496229469278E+19</v>
      </c>
      <c r="BB49" s="7">
        <f t="shared" si="55"/>
        <v>1.2781540248456868E+18</v>
      </c>
      <c r="BI49" s="7">
        <f t="shared" si="24"/>
        <v>2.1364292971548275E+18</v>
      </c>
      <c r="BJ49" s="7">
        <f t="shared" si="25"/>
        <v>2.1364292971548275E+18</v>
      </c>
      <c r="BK49" s="7">
        <f t="shared" si="26"/>
        <v>1.2506874949227508E+19</v>
      </c>
      <c r="BM49" s="7">
        <f t="shared" si="68"/>
        <v>1.1340192641003574E+18</v>
      </c>
      <c r="BN49" s="7"/>
      <c r="BO49" s="7">
        <f t="shared" si="57"/>
        <v>8.066539371143977E+17</v>
      </c>
      <c r="BP49" s="7">
        <f t="shared" si="58"/>
        <v>1.2368326280959058E+18</v>
      </c>
      <c r="BQ49" s="7">
        <f t="shared" si="59"/>
        <v>1.1124181323799237E+19</v>
      </c>
      <c r="BR49" s="7">
        <f t="shared" si="60"/>
        <v>8.7194802194425651E+17</v>
      </c>
      <c r="BY49" s="7">
        <f t="shared" si="32"/>
        <v>1.4574576017180826E+18</v>
      </c>
      <c r="BZ49" s="7">
        <f t="shared" si="33"/>
        <v>1.4574576017180826E+18</v>
      </c>
      <c r="CA49" s="7">
        <f t="shared" si="34"/>
        <v>8.5321054119433769E+18</v>
      </c>
      <c r="CC49" s="7">
        <f t="shared" si="69"/>
        <v>7.736202640353673E+17</v>
      </c>
      <c r="CD49" s="7"/>
      <c r="CE49" s="7">
        <f t="shared" si="62"/>
        <v>5.5029385440879322E+17</v>
      </c>
      <c r="CF49" s="7">
        <f t="shared" si="63"/>
        <v>8.4375884485012992E+17</v>
      </c>
      <c r="CG49" s="7">
        <f t="shared" si="64"/>
        <v>7.5888411822722529E+18</v>
      </c>
      <c r="CH49" s="7">
        <f t="shared" si="65"/>
        <v>5.9483703700287014E+17</v>
      </c>
    </row>
    <row r="50" spans="2:86" x14ac:dyDescent="0.25">
      <c r="B50">
        <v>520</v>
      </c>
      <c r="C50">
        <f>'Input spectra'!B50</f>
        <v>6.9876539603496199E-2</v>
      </c>
      <c r="D50">
        <f>'Initial absorption'!J50</f>
        <v>0.97448591501131654</v>
      </c>
      <c r="E50">
        <f>'Input spectra'!C50</f>
        <v>0.96550870010022305</v>
      </c>
      <c r="F50" s="54">
        <f t="shared" si="40"/>
        <v>0.1275678453802187</v>
      </c>
      <c r="H50">
        <f>'Absorption prob after ems'!$EY51</f>
        <v>0.10347001495885555</v>
      </c>
      <c r="I50" s="14">
        <f>1-EXP(-'Absorption prob after ems'!FC51*_k_in_ec_correction*($C50*_c+'Input spectra'!Q50))</f>
        <v>0.35643443292286026</v>
      </c>
      <c r="J50" s="14">
        <f>1-EXP(-(_t-'Absorption prob after ems'!FC51)*_k_in_ec_correction*($C50*_c+'Input spectra'!Q50))</f>
        <v>0.5254525981502034</v>
      </c>
      <c r="M50" s="7">
        <f t="shared" si="0"/>
        <v>7.971320633268439E+18</v>
      </c>
      <c r="N50" s="7">
        <f t="shared" si="1"/>
        <v>7.971320633268439E+18</v>
      </c>
      <c r="O50" s="7">
        <f t="shared" si="2"/>
        <v>4.6664923792823452E+19</v>
      </c>
      <c r="Q50" s="7">
        <f t="shared" si="70"/>
        <v>4.8284203628972964E+18</v>
      </c>
      <c r="R50" s="7"/>
      <c r="S50" s="7">
        <f t="shared" si="42"/>
        <v>2.7687611752329569E+18</v>
      </c>
      <c r="T50" s="7">
        <f t="shared" si="43"/>
        <v>4.0816840877391544E+18</v>
      </c>
      <c r="U50" s="7">
        <f t="shared" si="44"/>
        <v>4.0769083325785678E+19</v>
      </c>
      <c r="V50" s="7">
        <f t="shared" si="45"/>
        <v>3.7827694958292132E+18</v>
      </c>
      <c r="AC50" s="7">
        <f t="shared" si="8"/>
        <v>5.4379809657924475E+18</v>
      </c>
      <c r="AD50" s="7">
        <f t="shared" si="9"/>
        <v>5.4379809657924475E+18</v>
      </c>
      <c r="AE50" s="7">
        <f t="shared" si="10"/>
        <v>3.1834495064273924E+19</v>
      </c>
      <c r="AG50" s="7">
        <f t="shared" si="66"/>
        <v>3.2939156805080361E+18</v>
      </c>
      <c r="AH50" s="7"/>
      <c r="AI50" s="7">
        <f t="shared" si="47"/>
        <v>1.8888301277085151E+18</v>
      </c>
      <c r="AJ50" s="7">
        <f t="shared" si="48"/>
        <v>2.7844972494102866E+18</v>
      </c>
      <c r="AK50" s="7">
        <f t="shared" si="49"/>
        <v>2.7812392615742218E+19</v>
      </c>
      <c r="AL50" s="7">
        <f t="shared" si="50"/>
        <v>2.5805797386254536E+18</v>
      </c>
      <c r="AS50" s="7">
        <f t="shared" si="16"/>
        <v>3.7097537967426929E+18</v>
      </c>
      <c r="AT50" s="7">
        <f t="shared" si="17"/>
        <v>3.7097537967426929E+18</v>
      </c>
      <c r="AU50" s="7">
        <f t="shared" si="18"/>
        <v>2.171727699581363E+19</v>
      </c>
      <c r="AW50" s="7">
        <f t="shared" si="67"/>
        <v>2.2470869756224458E+18</v>
      </c>
      <c r="AX50" s="7"/>
      <c r="AY50" s="7">
        <f t="shared" si="52"/>
        <v>1.2885471247043144E+18</v>
      </c>
      <c r="AZ50" s="7">
        <f t="shared" si="53"/>
        <v>1.8995651709704156E+18</v>
      </c>
      <c r="BA50" s="7">
        <f t="shared" si="54"/>
        <v>1.8973425937270206E+19</v>
      </c>
      <c r="BB50" s="7">
        <f t="shared" si="55"/>
        <v>1.7604540257466634E+18</v>
      </c>
      <c r="BI50" s="7">
        <f t="shared" si="24"/>
        <v>2.5307689230650568E+18</v>
      </c>
      <c r="BJ50" s="7">
        <f t="shared" si="25"/>
        <v>2.5307689230650568E+18</v>
      </c>
      <c r="BK50" s="7">
        <f t="shared" si="26"/>
        <v>1.4815379328638745E+19</v>
      </c>
      <c r="BM50" s="7">
        <f t="shared" si="68"/>
        <v>1.5329475207553702E+18</v>
      </c>
      <c r="BN50" s="7"/>
      <c r="BO50" s="7">
        <f t="shared" si="57"/>
        <v>8.7903812430081229E+17</v>
      </c>
      <c r="BP50" s="7">
        <f t="shared" si="58"/>
        <v>1.2958704985354386E+18</v>
      </c>
      <c r="BQ50" s="7">
        <f t="shared" si="59"/>
        <v>1.2943542713880646E+19</v>
      </c>
      <c r="BR50" s="7">
        <f t="shared" si="60"/>
        <v>1.2009698171227305E+18</v>
      </c>
      <c r="BY50" s="7">
        <f t="shared" si="32"/>
        <v>1.7264734246179674E+18</v>
      </c>
      <c r="BZ50" s="7">
        <f t="shared" si="33"/>
        <v>1.7264734246179674E+18</v>
      </c>
      <c r="CA50" s="7">
        <f t="shared" si="34"/>
        <v>1.010695146973387E+19</v>
      </c>
      <c r="CC50" s="7">
        <f t="shared" si="69"/>
        <v>1.0457664197617906E+18</v>
      </c>
      <c r="CD50" s="7"/>
      <c r="CE50" s="7">
        <f t="shared" si="62"/>
        <v>5.9967385682662144E+17</v>
      </c>
      <c r="CF50" s="7">
        <f t="shared" si="63"/>
        <v>8.8403408034513741E+17</v>
      </c>
      <c r="CG50" s="7">
        <f t="shared" si="64"/>
        <v>8.8299972045089034E+18</v>
      </c>
      <c r="CH50" s="7">
        <f t="shared" si="65"/>
        <v>8.1929347801517709E+17</v>
      </c>
    </row>
    <row r="51" spans="2:86" x14ac:dyDescent="0.25">
      <c r="B51">
        <v>525</v>
      </c>
      <c r="C51">
        <f>'Input spectra'!B51</f>
        <v>6.1498627272259597E-2</v>
      </c>
      <c r="D51">
        <f>'Initial absorption'!J51</f>
        <v>0.97110851884910232</v>
      </c>
      <c r="E51">
        <f>'Input spectra'!C51</f>
        <v>0.95154559490105795</v>
      </c>
      <c r="F51" s="54">
        <f t="shared" si="40"/>
        <v>0.12572296998459573</v>
      </c>
      <c r="H51">
        <f>'Absorption prob after ems'!$EY52</f>
        <v>0.11520863154929256</v>
      </c>
      <c r="I51" s="14">
        <f>1-EXP(-'Absorption prob after ems'!FC52*_k_in_ec_correction*($C51*_c+'Input spectra'!Q51))</f>
        <v>0.33222197120512453</v>
      </c>
      <c r="J51" s="14">
        <f>1-EXP(-(_t-'Absorption prob after ems'!FC52)*_k_in_ec_correction*($C51*_c+'Input spectra'!Q51))</f>
        <v>0.47467844270752113</v>
      </c>
      <c r="M51" s="7">
        <f t="shared" si="0"/>
        <v>7.8560400681455667E+18</v>
      </c>
      <c r="N51" s="7">
        <f t="shared" si="1"/>
        <v>7.8560400681455667E+18</v>
      </c>
      <c r="O51" s="7">
        <f t="shared" si="2"/>
        <v>4.5990059609867272E+19</v>
      </c>
      <c r="Q51" s="7">
        <f t="shared" si="70"/>
        <v>5.2984518325232005E+18</v>
      </c>
      <c r="R51" s="7"/>
      <c r="S51" s="7">
        <f t="shared" si="42"/>
        <v>2.5345438215783199E+18</v>
      </c>
      <c r="T51" s="7">
        <f t="shared" si="43"/>
        <v>3.6213538491647124E+18</v>
      </c>
      <c r="U51" s="7">
        <f t="shared" si="44"/>
        <v>3.9515966958245208E+19</v>
      </c>
      <c r="V51" s="7">
        <f t="shared" si="45"/>
        <v>4.1269472027503411E+18</v>
      </c>
      <c r="AC51" s="7">
        <f t="shared" si="8"/>
        <v>5.3593373447784305E+18</v>
      </c>
      <c r="AD51" s="7">
        <f t="shared" si="9"/>
        <v>5.3593373447784305E+18</v>
      </c>
      <c r="AE51" s="7">
        <f t="shared" si="10"/>
        <v>3.1374107287862776E+19</v>
      </c>
      <c r="AG51" s="7">
        <f t="shared" si="66"/>
        <v>3.6145679667153572E+18</v>
      </c>
      <c r="AH51" s="7"/>
      <c r="AI51" s="7">
        <f t="shared" si="47"/>
        <v>1.7290486348255772E+18</v>
      </c>
      <c r="AJ51" s="7">
        <f t="shared" si="48"/>
        <v>2.4704630773436047E+18</v>
      </c>
      <c r="AK51" s="7">
        <f t="shared" si="49"/>
        <v>2.6957525114092884E+19</v>
      </c>
      <c r="AL51" s="7">
        <f t="shared" si="50"/>
        <v>2.8153754400147441E+18</v>
      </c>
      <c r="AS51" s="7">
        <f t="shared" si="16"/>
        <v>3.6561036509474836E+18</v>
      </c>
      <c r="AT51" s="7">
        <f t="shared" si="17"/>
        <v>3.6561036509474836E+18</v>
      </c>
      <c r="AU51" s="7">
        <f t="shared" si="18"/>
        <v>2.1403203571824312E+19</v>
      </c>
      <c r="AW51" s="7">
        <f t="shared" si="67"/>
        <v>2.4658337942808095E+18</v>
      </c>
      <c r="AX51" s="7"/>
      <c r="AY51" s="7">
        <f t="shared" si="52"/>
        <v>1.1795452720681285E+18</v>
      </c>
      <c r="AZ51" s="7">
        <f t="shared" si="53"/>
        <v>1.6853331849705252E+18</v>
      </c>
      <c r="BA51" s="7">
        <f t="shared" si="54"/>
        <v>1.8390241115568022E+19</v>
      </c>
      <c r="BB51" s="7">
        <f t="shared" si="55"/>
        <v>1.9206300635384497E+18</v>
      </c>
      <c r="BI51" s="7">
        <f t="shared" si="24"/>
        <v>2.4941691568445481E+18</v>
      </c>
      <c r="BJ51" s="7">
        <f t="shared" si="25"/>
        <v>2.4941691568445481E+18</v>
      </c>
      <c r="BK51" s="7">
        <f t="shared" si="26"/>
        <v>1.4601120565242986E+19</v>
      </c>
      <c r="BM51" s="7">
        <f t="shared" si="68"/>
        <v>1.6821751194078776E+18</v>
      </c>
      <c r="BN51" s="7"/>
      <c r="BO51" s="7">
        <f t="shared" si="57"/>
        <v>8.0467779843487706E+17</v>
      </c>
      <c r="BP51" s="7">
        <f t="shared" si="58"/>
        <v>1.1497228881546418E+18</v>
      </c>
      <c r="BQ51" s="7">
        <f t="shared" si="59"/>
        <v>1.2545697976997288E+19</v>
      </c>
      <c r="BR51" s="7">
        <f t="shared" si="60"/>
        <v>1.310240825624447E+18</v>
      </c>
      <c r="BY51" s="7">
        <f t="shared" si="32"/>
        <v>1.7015053119028764E+18</v>
      </c>
      <c r="BZ51" s="7">
        <f t="shared" si="33"/>
        <v>1.7015053119028764E+18</v>
      </c>
      <c r="CA51" s="7">
        <f t="shared" si="34"/>
        <v>9.9607855919949107E+18</v>
      </c>
      <c r="CC51" s="7">
        <f t="shared" si="69"/>
        <v>1.1475684772096436E+18</v>
      </c>
      <c r="CD51" s="7"/>
      <c r="CE51" s="7">
        <f t="shared" si="62"/>
        <v>5.4894574598116966E+17</v>
      </c>
      <c r="CF51" s="7">
        <f t="shared" si="63"/>
        <v>7.8433317004303168E+17</v>
      </c>
      <c r="CG51" s="7">
        <f t="shared" si="64"/>
        <v>8.5585902186346793E+18</v>
      </c>
      <c r="CH51" s="7">
        <f t="shared" si="65"/>
        <v>8.9383742019024397E+17</v>
      </c>
    </row>
    <row r="52" spans="2:86" x14ac:dyDescent="0.25">
      <c r="B52">
        <v>530</v>
      </c>
      <c r="C52">
        <f>'Input spectra'!B52</f>
        <v>5.3120714941022898E-2</v>
      </c>
      <c r="D52">
        <f>'Initial absorption'!J52</f>
        <v>0.96670128380164277</v>
      </c>
      <c r="E52">
        <f>'Input spectra'!C52</f>
        <v>0.84678871717280702</v>
      </c>
      <c r="F52" s="54">
        <f t="shared" si="40"/>
        <v>0.11188196660558442</v>
      </c>
      <c r="H52">
        <f>'Absorption prob after ems'!$EY53</f>
        <v>0.13036137007621632</v>
      </c>
      <c r="I52" s="14">
        <f>1-EXP(-'Absorption prob after ems'!FC53*_k_in_ec_correction*($C52*_c+'Input spectra'!Q52))</f>
        <v>0.30466815756500731</v>
      </c>
      <c r="J52" s="14">
        <f>1-EXP(-(_t-'Absorption prob after ems'!FC53)*_k_in_ec_correction*($C52*_c+'Input spectra'!Q52))</f>
        <v>0.42050435072646086</v>
      </c>
      <c r="M52" s="7">
        <f t="shared" si="0"/>
        <v>6.9911585183207895E+18</v>
      </c>
      <c r="N52" s="7">
        <f t="shared" si="1"/>
        <v>6.9911585183207895E+18</v>
      </c>
      <c r="O52" s="7">
        <f t="shared" si="2"/>
        <v>4.0926954828464964E+19</v>
      </c>
      <c r="Q52" s="7">
        <f t="shared" si="70"/>
        <v>5.3352939044861092E+18</v>
      </c>
      <c r="R52" s="7"/>
      <c r="S52" s="7">
        <f t="shared" si="42"/>
        <v>2.0590576727766474E+18</v>
      </c>
      <c r="T52" s="7">
        <f t="shared" si="43"/>
        <v>2.8419205890085053E+18</v>
      </c>
      <c r="U52" s="7">
        <f t="shared" si="44"/>
        <v>3.4406504307843121E+19</v>
      </c>
      <c r="V52" s="7">
        <f t="shared" si="45"/>
        <v>4.0513459447485399E+18</v>
      </c>
      <c r="AC52" s="7">
        <f t="shared" si="8"/>
        <v>4.7693210072115681E+18</v>
      </c>
      <c r="AD52" s="7">
        <f t="shared" si="9"/>
        <v>4.7693210072115681E+18</v>
      </c>
      <c r="AE52" s="7">
        <f t="shared" si="10"/>
        <v>2.7920091485993165E+19</v>
      </c>
      <c r="AG52" s="7">
        <f t="shared" si="66"/>
        <v>3.6397013787673713E+18</v>
      </c>
      <c r="AH52" s="7"/>
      <c r="AI52" s="7">
        <f t="shared" si="47"/>
        <v>1.4046752034157243E+18</v>
      </c>
      <c r="AJ52" s="7">
        <f t="shared" si="48"/>
        <v>1.9387389844567404E+18</v>
      </c>
      <c r="AK52" s="7">
        <f t="shared" si="49"/>
        <v>2.347188428785988E+19</v>
      </c>
      <c r="AL52" s="7">
        <f t="shared" si="50"/>
        <v>2.7638007736679972E+18</v>
      </c>
      <c r="AS52" s="7">
        <f t="shared" si="16"/>
        <v>3.2535985001943629E+18</v>
      </c>
      <c r="AT52" s="7">
        <f t="shared" si="17"/>
        <v>3.2535985001943629E+18</v>
      </c>
      <c r="AU52" s="7">
        <f t="shared" si="18"/>
        <v>1.9046897377374843E+19</v>
      </c>
      <c r="AW52" s="7">
        <f t="shared" si="67"/>
        <v>2.4829796378156759E+18</v>
      </c>
      <c r="AX52" s="7"/>
      <c r="AY52" s="7">
        <f t="shared" si="52"/>
        <v>9.5825991334679616E+17</v>
      </c>
      <c r="AZ52" s="7">
        <f t="shared" si="53"/>
        <v>1.322594608867554E+18</v>
      </c>
      <c r="BA52" s="7">
        <f t="shared" si="54"/>
        <v>1.6012360543616653E+19</v>
      </c>
      <c r="BB52" s="7">
        <f t="shared" si="55"/>
        <v>1.8854461753455455E+18</v>
      </c>
      <c r="BI52" s="7">
        <f t="shared" si="24"/>
        <v>2.2195828681819356E+18</v>
      </c>
      <c r="BJ52" s="7">
        <f t="shared" si="25"/>
        <v>2.2195828681819356E+18</v>
      </c>
      <c r="BK52" s="7">
        <f t="shared" si="26"/>
        <v>1.2993664432877984E+19</v>
      </c>
      <c r="BM52" s="7">
        <f t="shared" si="68"/>
        <v>1.6938718977805763E+18</v>
      </c>
      <c r="BN52" s="7"/>
      <c r="BO52" s="7">
        <f t="shared" si="57"/>
        <v>6.5371842493872448E+17</v>
      </c>
      <c r="BP52" s="7">
        <f t="shared" si="58"/>
        <v>9.0226508747678733E+17</v>
      </c>
      <c r="BQ52" s="7">
        <f t="shared" si="59"/>
        <v>1.0923523950370884E+19</v>
      </c>
      <c r="BR52" s="7">
        <f t="shared" si="60"/>
        <v>1.286238615313515E+18</v>
      </c>
      <c r="BY52" s="7">
        <f t="shared" si="32"/>
        <v>1.5141844048773824E+18</v>
      </c>
      <c r="BZ52" s="7">
        <f t="shared" si="33"/>
        <v>1.5141844048773824E+18</v>
      </c>
      <c r="CA52" s="7">
        <f t="shared" si="34"/>
        <v>8.8641899018572923E+18</v>
      </c>
      <c r="CC52" s="7">
        <f t="shared" si="69"/>
        <v>1.155547940221878E+18</v>
      </c>
      <c r="CD52" s="7"/>
      <c r="CE52" s="7">
        <f t="shared" si="62"/>
        <v>4.459622834600496E+17</v>
      </c>
      <c r="CF52" s="7">
        <f t="shared" si="63"/>
        <v>6.1551913384596083E+17</v>
      </c>
      <c r="CG52" s="7">
        <f t="shared" si="64"/>
        <v>7.4519540806801684E+18</v>
      </c>
      <c r="CH52" s="7">
        <f t="shared" si="65"/>
        <v>8.7746327482428621E+17</v>
      </c>
    </row>
    <row r="53" spans="2:86" x14ac:dyDescent="0.25">
      <c r="B53">
        <v>535</v>
      </c>
      <c r="C53">
        <f>'Input spectra'!B53</f>
        <v>4.4742802609786303E-2</v>
      </c>
      <c r="D53">
        <f>'Initial absorption'!J53</f>
        <v>0.96070844912389575</v>
      </c>
      <c r="E53">
        <f>'Input spectra'!C53</f>
        <v>0.67134617040854705</v>
      </c>
      <c r="F53" s="54">
        <f t="shared" si="40"/>
        <v>8.8701618591722195E-2</v>
      </c>
      <c r="H53">
        <f>'Absorption prob after ems'!$EY54</f>
        <v>0.15064200103224762</v>
      </c>
      <c r="I53" s="14">
        <f>1-EXP(-'Absorption prob after ems'!FC54*_k_in_ec_correction*($C53*_c+'Input spectra'!Q53))</f>
        <v>0.2733013637549756</v>
      </c>
      <c r="J53" s="14">
        <f>1-EXP(-(_t-'Absorption prob after ems'!FC54)*_k_in_ec_correction*($C53*_c+'Input spectra'!Q53))</f>
        <v>0.36309757601136061</v>
      </c>
      <c r="M53" s="7">
        <f t="shared" si="0"/>
        <v>5.542690169117994E+18</v>
      </c>
      <c r="N53" s="7">
        <f t="shared" si="1"/>
        <v>5.542690169117994E+18</v>
      </c>
      <c r="O53" s="7">
        <f t="shared" si="2"/>
        <v>3.2447473417346445E+19</v>
      </c>
      <c r="Q53" s="7">
        <f t="shared" si="70"/>
        <v>4.8879523240297308E+18</v>
      </c>
      <c r="R53" s="7"/>
      <c r="S53" s="7">
        <f t="shared" si="42"/>
        <v>1.4553049670973225E+18</v>
      </c>
      <c r="T53" s="7">
        <f t="shared" si="43"/>
        <v>1.9334616507222262E+18</v>
      </c>
      <c r="U53" s="7">
        <f t="shared" si="44"/>
        <v>2.6476664768157598E+19</v>
      </c>
      <c r="V53" s="7">
        <f t="shared" si="45"/>
        <v>3.5301528041292518E+18</v>
      </c>
      <c r="AC53" s="7">
        <f t="shared" si="8"/>
        <v>3.7811857063125059E+18</v>
      </c>
      <c r="AD53" s="7">
        <f t="shared" si="9"/>
        <v>3.7811857063125059E+18</v>
      </c>
      <c r="AE53" s="7">
        <f t="shared" si="10"/>
        <v>2.2135446678079242E+19</v>
      </c>
      <c r="AG53" s="7">
        <f t="shared" si="66"/>
        <v>3.3345279813284751E+18</v>
      </c>
      <c r="AH53" s="7"/>
      <c r="AI53" s="7">
        <f t="shared" si="47"/>
        <v>9.927991953390464E+17</v>
      </c>
      <c r="AJ53" s="7">
        <f t="shared" si="48"/>
        <v>1.3189944475243192E+18</v>
      </c>
      <c r="AK53" s="7">
        <f t="shared" si="49"/>
        <v>1.8062201443259886E+19</v>
      </c>
      <c r="AL53" s="7">
        <f t="shared" si="50"/>
        <v>2.4082463419016305E+18</v>
      </c>
      <c r="AS53" s="7">
        <f t="shared" si="16"/>
        <v>2.5794992881402819E+18</v>
      </c>
      <c r="AT53" s="7">
        <f t="shared" si="17"/>
        <v>2.5794992881402819E+18</v>
      </c>
      <c r="AU53" s="7">
        <f t="shared" si="18"/>
        <v>1.5100651854641684E+19</v>
      </c>
      <c r="AW53" s="7">
        <f t="shared" si="67"/>
        <v>2.2747924122745446E+18</v>
      </c>
      <c r="AX53" s="7"/>
      <c r="AY53" s="7">
        <f t="shared" si="52"/>
        <v>6.7728088926390861E+17</v>
      </c>
      <c r="AZ53" s="7">
        <f t="shared" si="53"/>
        <v>8.99809081783504E+17</v>
      </c>
      <c r="BA53" s="7">
        <f t="shared" si="54"/>
        <v>1.2321911533557608E+19</v>
      </c>
      <c r="BB53" s="7">
        <f t="shared" si="55"/>
        <v>1.6428893492935153E+18</v>
      </c>
      <c r="BI53" s="7">
        <f t="shared" si="24"/>
        <v>1.7597169497409234E+18</v>
      </c>
      <c r="BJ53" s="7">
        <f t="shared" si="25"/>
        <v>1.7597169497409234E+18</v>
      </c>
      <c r="BK53" s="7">
        <f t="shared" si="26"/>
        <v>1.0301562455521237E+19</v>
      </c>
      <c r="BM53" s="7">
        <f t="shared" si="68"/>
        <v>1.5518479820583936E+18</v>
      </c>
      <c r="BN53" s="7"/>
      <c r="BO53" s="7">
        <f t="shared" si="57"/>
        <v>4.6203643709185248E+17</v>
      </c>
      <c r="BP53" s="7">
        <f t="shared" si="58"/>
        <v>6.1384366339051213E+17</v>
      </c>
      <c r="BQ53" s="7">
        <f t="shared" si="59"/>
        <v>8.4059246220773929E+18</v>
      </c>
      <c r="BR53" s="7">
        <f t="shared" si="60"/>
        <v>1.1207679908238888E+18</v>
      </c>
      <c r="BY53" s="7">
        <f t="shared" si="32"/>
        <v>1.2004669888620239E+18</v>
      </c>
      <c r="BZ53" s="7">
        <f t="shared" si="33"/>
        <v>1.2004669888620239E+18</v>
      </c>
      <c r="CA53" s="7">
        <f t="shared" si="34"/>
        <v>7.0276561599150121E+18</v>
      </c>
      <c r="CC53" s="7">
        <f t="shared" si="69"/>
        <v>1.0586601864961985E+18</v>
      </c>
      <c r="CD53" s="7"/>
      <c r="CE53" s="7">
        <f t="shared" si="62"/>
        <v>3.1519812914335712E+17</v>
      </c>
      <c r="CF53" s="7">
        <f t="shared" si="63"/>
        <v>4.1875999110591776E+17</v>
      </c>
      <c r="CG53" s="7">
        <f t="shared" si="64"/>
        <v>5.7344648644499671E+18</v>
      </c>
      <c r="CH53" s="7">
        <f t="shared" si="65"/>
        <v>7.6458033512456602E+17</v>
      </c>
    </row>
    <row r="54" spans="2:86" x14ac:dyDescent="0.25">
      <c r="B54">
        <v>540</v>
      </c>
      <c r="C54">
        <f>'Input spectra'!B54</f>
        <v>3.72882151810741E-2</v>
      </c>
      <c r="D54">
        <f>'Initial absorption'!J54</f>
        <v>0.95321756508746469</v>
      </c>
      <c r="E54">
        <f>'Input spectra'!C54</f>
        <v>0.40186628024540899</v>
      </c>
      <c r="F54" s="54">
        <f t="shared" si="40"/>
        <v>5.309658576514998E-2</v>
      </c>
      <c r="H54">
        <f>'Absorption prob after ems'!$EY55</f>
        <v>0.17541426368049984</v>
      </c>
      <c r="I54" s="14">
        <f>1-EXP(-'Absorption prob after ems'!FC55*_k_in_ec_correction*($C54*_c+'Input spectra'!Q54))</f>
        <v>0.24174994351980716</v>
      </c>
      <c r="J54" s="14">
        <f>1-EXP(-(_t-'Absorption prob after ems'!FC55)*_k_in_ec_correction*($C54*_c+'Input spectra'!Q54))</f>
        <v>0.30949521815002046</v>
      </c>
      <c r="M54" s="7">
        <f t="shared" si="0"/>
        <v>3.3178416426517345E+18</v>
      </c>
      <c r="N54" s="7">
        <f t="shared" si="1"/>
        <v>3.3178416426517345E+18</v>
      </c>
      <c r="O54" s="7">
        <f t="shared" si="2"/>
        <v>1.9422983283952603E+19</v>
      </c>
      <c r="Q54" s="7">
        <f t="shared" si="70"/>
        <v>3.4070683112332027E+18</v>
      </c>
      <c r="R54" s="7"/>
      <c r="S54" s="7">
        <f t="shared" si="42"/>
        <v>7.6456439867428122E+17</v>
      </c>
      <c r="T54" s="7">
        <f t="shared" si="43"/>
        <v>9.7881729324188365E+17</v>
      </c>
      <c r="U54" s="7">
        <f t="shared" si="44"/>
        <v>1.5266651472943456E+19</v>
      </c>
      <c r="V54" s="7">
        <f t="shared" si="45"/>
        <v>2.2909855196720138E+18</v>
      </c>
      <c r="AC54" s="7">
        <f t="shared" si="8"/>
        <v>2.263409105004959E+18</v>
      </c>
      <c r="AD54" s="7">
        <f t="shared" si="9"/>
        <v>2.263409105004959E+18</v>
      </c>
      <c r="AE54" s="7">
        <f t="shared" si="10"/>
        <v>1.325022769203697E+19</v>
      </c>
      <c r="AG54" s="7">
        <f t="shared" si="66"/>
        <v>2.324278934197634E+18</v>
      </c>
      <c r="AH54" s="7"/>
      <c r="AI54" s="7">
        <f t="shared" si="47"/>
        <v>5.2158065625426182E+17</v>
      </c>
      <c r="AJ54" s="7">
        <f t="shared" si="48"/>
        <v>6.6774253031838861E+17</v>
      </c>
      <c r="AK54" s="7">
        <f t="shared" si="49"/>
        <v>1.0414806271218022E+19</v>
      </c>
      <c r="AL54" s="7">
        <f t="shared" si="50"/>
        <v>1.5628948102887066E+18</v>
      </c>
      <c r="AS54" s="7">
        <f t="shared" si="16"/>
        <v>1.5440823669103304E+18</v>
      </c>
      <c r="AT54" s="7">
        <f t="shared" si="17"/>
        <v>1.5440823669103304E+18</v>
      </c>
      <c r="AU54" s="7">
        <f t="shared" si="18"/>
        <v>9.0392156201812326E+18</v>
      </c>
      <c r="AW54" s="7">
        <f t="shared" si="67"/>
        <v>1.5856073522633636E+18</v>
      </c>
      <c r="AX54" s="7"/>
      <c r="AY54" s="7">
        <f t="shared" si="52"/>
        <v>3.5581879230885197E+17</v>
      </c>
      <c r="AZ54" s="7">
        <f t="shared" si="53"/>
        <v>4.5552943319915277E+17</v>
      </c>
      <c r="BA54" s="7">
        <f t="shared" si="54"/>
        <v>7.1049103242604667E+18</v>
      </c>
      <c r="BB54" s="7">
        <f t="shared" si="55"/>
        <v>1.0661962579218177E+18</v>
      </c>
      <c r="BI54" s="7">
        <f t="shared" si="24"/>
        <v>1.0533625364196745E+18</v>
      </c>
      <c r="BJ54" s="7">
        <f t="shared" si="25"/>
        <v>1.0533625364196745E+18</v>
      </c>
      <c r="BK54" s="7">
        <f t="shared" si="26"/>
        <v>6.1664916956281713E+18</v>
      </c>
      <c r="BM54" s="7">
        <f t="shared" si="68"/>
        <v>1.0816906002805326E+18</v>
      </c>
      <c r="BN54" s="7"/>
      <c r="BO54" s="7">
        <f t="shared" si="57"/>
        <v>2.4273717102424742E+17</v>
      </c>
      <c r="BP54" s="7">
        <f t="shared" si="58"/>
        <v>3.1075909514375142E+17</v>
      </c>
      <c r="BQ54" s="7">
        <f t="shared" si="59"/>
        <v>4.8469217190613494E+18</v>
      </c>
      <c r="BR54" s="7">
        <f t="shared" si="60"/>
        <v>7.2735186841940851E+17</v>
      </c>
      <c r="BY54" s="7">
        <f t="shared" si="32"/>
        <v>7.1859679050199654E+17</v>
      </c>
      <c r="BZ54" s="7">
        <f t="shared" si="33"/>
        <v>7.1859679050199654E+17</v>
      </c>
      <c r="CA54" s="7">
        <f t="shared" si="34"/>
        <v>4.2067388842184509E+18</v>
      </c>
      <c r="CC54" s="7">
        <f t="shared" si="69"/>
        <v>7.3792200387130701E+17</v>
      </c>
      <c r="CD54" s="7"/>
      <c r="CE54" s="7">
        <f t="shared" si="62"/>
        <v>1.6559365460863798E+17</v>
      </c>
      <c r="CF54" s="7">
        <f t="shared" si="63"/>
        <v>2.119977506971392E+17</v>
      </c>
      <c r="CG54" s="7">
        <f t="shared" si="64"/>
        <v>3.3065371804187996E+18</v>
      </c>
      <c r="CH54" s="7">
        <f t="shared" si="65"/>
        <v>4.9619452006367654E+17</v>
      </c>
    </row>
    <row r="55" spans="2:86" x14ac:dyDescent="0.25">
      <c r="B55">
        <v>545</v>
      </c>
      <c r="C55">
        <f>'Input spectra'!B55</f>
        <v>3.1829941816214402E-2</v>
      </c>
      <c r="D55">
        <f>'Initial absorption'!J55</f>
        <v>0.94584388099167505</v>
      </c>
      <c r="E55">
        <f>'Input spectra'!C55</f>
        <v>0.29380057716941899</v>
      </c>
      <c r="F55" s="54">
        <f t="shared" si="40"/>
        <v>3.8818403808351963E-2</v>
      </c>
      <c r="H55">
        <f>'Absorption prob after ems'!$EY56</f>
        <v>0.19982673844844845</v>
      </c>
      <c r="I55" s="14">
        <f>1-EXP(-'Absorption prob after ems'!FC56*_k_in_ec_correction*($C55*_c+'Input spectra'!Q55))</f>
        <v>0.21617774057111938</v>
      </c>
      <c r="J55" s="14">
        <f>1-EXP(-(_t-'Absorption prob after ems'!FC56)*_k_in_ec_correction*($C55*_c+'Input spectra'!Q55))</f>
        <v>0.26881469704726679</v>
      </c>
      <c r="M55" s="7">
        <f t="shared" si="0"/>
        <v>2.4256421538342021E+18</v>
      </c>
      <c r="N55" s="7">
        <f t="shared" si="1"/>
        <v>2.4256421538342021E+18</v>
      </c>
      <c r="O55" s="7">
        <f t="shared" si="2"/>
        <v>1.419995650217892E+19</v>
      </c>
      <c r="Q55" s="7">
        <f t="shared" si="70"/>
        <v>2.8375309939402522E+18</v>
      </c>
      <c r="R55" s="7"/>
      <c r="S55" s="7">
        <f t="shared" si="42"/>
        <v>4.9597200477698918E+17</v>
      </c>
      <c r="T55" s="7">
        <f t="shared" si="43"/>
        <v>6.1673585752086272E+17</v>
      </c>
      <c r="U55" s="7">
        <f t="shared" si="44"/>
        <v>1.0747080640191267E+19</v>
      </c>
      <c r="V55" s="7">
        <f t="shared" si="45"/>
        <v>1.7735938931061814E+18</v>
      </c>
      <c r="AC55" s="7">
        <f t="shared" si="8"/>
        <v>1.6547566544147044E+18</v>
      </c>
      <c r="AD55" s="7">
        <f t="shared" si="9"/>
        <v>1.6547566544147044E+18</v>
      </c>
      <c r="AE55" s="7">
        <f t="shared" si="10"/>
        <v>9.6871141842738708E+18</v>
      </c>
      <c r="AG55" s="7">
        <f t="shared" si="66"/>
        <v>1.93574443242115E+18</v>
      </c>
      <c r="AH55" s="7"/>
      <c r="AI55" s="7">
        <f t="shared" si="47"/>
        <v>3.3834874365570656E+17</v>
      </c>
      <c r="AJ55" s="7">
        <f t="shared" si="48"/>
        <v>4.2073302635989862E+17</v>
      </c>
      <c r="AK55" s="7">
        <f t="shared" si="49"/>
        <v>7.3315856490938552E+18</v>
      </c>
      <c r="AL55" s="7">
        <f t="shared" si="50"/>
        <v>1.2099337456712668E+18</v>
      </c>
      <c r="AS55" s="7">
        <f t="shared" si="16"/>
        <v>1.1288637860293837E+18</v>
      </c>
      <c r="AT55" s="7">
        <f t="shared" si="17"/>
        <v>1.1288637860293837E+18</v>
      </c>
      <c r="AU55" s="7">
        <f t="shared" si="18"/>
        <v>6.608483709422678E+18</v>
      </c>
      <c r="AW55" s="7">
        <f t="shared" si="67"/>
        <v>1.3205517457436378E+18</v>
      </c>
      <c r="AX55" s="7"/>
      <c r="AY55" s="7">
        <f t="shared" si="52"/>
        <v>2.3081922211490595E+17</v>
      </c>
      <c r="AZ55" s="7">
        <f t="shared" si="53"/>
        <v>2.8702122198881738E+17</v>
      </c>
      <c r="BA55" s="7">
        <f t="shared" si="54"/>
        <v>5.0015580909461125E+18</v>
      </c>
      <c r="BB55" s="7">
        <f t="shared" si="55"/>
        <v>8.2540860938026432E+17</v>
      </c>
      <c r="BI55" s="7">
        <f t="shared" si="24"/>
        <v>7.7010323180077043E+17</v>
      </c>
      <c r="BJ55" s="7">
        <f t="shared" si="25"/>
        <v>7.7010323180077043E+17</v>
      </c>
      <c r="BK55" s="7">
        <f t="shared" si="26"/>
        <v>4.5082628435001267E+18</v>
      </c>
      <c r="BM55" s="7">
        <f t="shared" si="68"/>
        <v>9.0087146008495834E+17</v>
      </c>
      <c r="BN55" s="7"/>
      <c r="BO55" s="7">
        <f t="shared" si="57"/>
        <v>1.5746331055375187E+17</v>
      </c>
      <c r="BP55" s="7">
        <f t="shared" si="58"/>
        <v>1.9580393434929552E+17</v>
      </c>
      <c r="BQ55" s="7">
        <f t="shared" si="59"/>
        <v>3.4120290663453307E+18</v>
      </c>
      <c r="BR55" s="7">
        <f t="shared" si="60"/>
        <v>5.6308816484912525E+17</v>
      </c>
      <c r="BY55" s="7">
        <f t="shared" si="32"/>
        <v>5.2535921071220704E+17</v>
      </c>
      <c r="BZ55" s="7">
        <f t="shared" si="33"/>
        <v>5.2535921071220704E+17</v>
      </c>
      <c r="CA55" s="7">
        <f t="shared" si="34"/>
        <v>3.0755063884177137E+18</v>
      </c>
      <c r="CC55" s="7">
        <f t="shared" si="69"/>
        <v>6.1456841067487872E+17</v>
      </c>
      <c r="CD55" s="7"/>
      <c r="CE55" s="7">
        <f t="shared" si="62"/>
        <v>1.0742040434658446E+17</v>
      </c>
      <c r="CF55" s="7">
        <f t="shared" si="63"/>
        <v>1.3357611831280174E+17</v>
      </c>
      <c r="CG55" s="7">
        <f t="shared" si="64"/>
        <v>2.3276631277480873E+18</v>
      </c>
      <c r="CH55" s="7">
        <f t="shared" si="65"/>
        <v>3.8413493364361389E+17</v>
      </c>
    </row>
    <row r="56" spans="2:86" x14ac:dyDescent="0.25">
      <c r="B56">
        <v>550</v>
      </c>
      <c r="C56">
        <f>'Input spectra'!B56</f>
        <v>2.6371668451354802E-2</v>
      </c>
      <c r="D56">
        <f>'Initial absorption'!J56</f>
        <v>0.93562111158844186</v>
      </c>
      <c r="E56">
        <f>'Input spectra'!C56</f>
        <v>0.17638675894497099</v>
      </c>
      <c r="F56" s="54">
        <f t="shared" si="40"/>
        <v>2.3305102056433318E-2</v>
      </c>
      <c r="H56">
        <f>'Absorption prob after ems'!$EY57</f>
        <v>0.23237869130084052</v>
      </c>
      <c r="I56" s="14">
        <f>1-EXP(-'Absorption prob after ems'!FC57*_k_in_ec_correction*($C56*_c+'Input spectra'!Q56))</f>
        <v>0.18833067044049212</v>
      </c>
      <c r="J56" s="14">
        <f>1-EXP(-(_t-'Absorption prob after ems'!FC57)*_k_in_ec_correction*($C56*_c+'Input spectra'!Q56))</f>
        <v>0.22708075071181444</v>
      </c>
      <c r="M56" s="7">
        <f t="shared" si="0"/>
        <v>1.4562638439896422E+18</v>
      </c>
      <c r="N56" s="7">
        <f t="shared" si="1"/>
        <v>1.4562638439896422E+18</v>
      </c>
      <c r="O56" s="7">
        <f t="shared" si="2"/>
        <v>8.5251170324780892E+18</v>
      </c>
      <c r="Q56" s="7">
        <f t="shared" si="70"/>
        <v>1.9810555391937636E+18</v>
      </c>
      <c r="R56" s="7"/>
      <c r="S56" s="7">
        <f t="shared" si="42"/>
        <v>2.5660264711568886E+17</v>
      </c>
      <c r="T56" s="7">
        <f t="shared" si="43"/>
        <v>3.0940006534985056E+17</v>
      </c>
      <c r="U56" s="7">
        <f t="shared" si="44"/>
        <v>6.1227620886497997E+18</v>
      </c>
      <c r="V56" s="7">
        <f t="shared" si="45"/>
        <v>1.1255743570620017E+18</v>
      </c>
      <c r="AC56" s="7">
        <f t="shared" si="8"/>
        <v>9.9345333466286323E+17</v>
      </c>
      <c r="AD56" s="7">
        <f t="shared" si="9"/>
        <v>9.9345333466286323E+17</v>
      </c>
      <c r="AE56" s="7">
        <f t="shared" si="10"/>
        <v>5.8157771198271734E+18</v>
      </c>
      <c r="AG56" s="7">
        <f t="shared" si="66"/>
        <v>1.3514626760028101E+18</v>
      </c>
      <c r="AH56" s="7"/>
      <c r="AI56" s="7">
        <f t="shared" si="47"/>
        <v>1.7505258852132307E+17</v>
      </c>
      <c r="AJ56" s="7">
        <f t="shared" si="48"/>
        <v>2.1107062977311898E+17</v>
      </c>
      <c r="AK56" s="7">
        <f t="shared" si="49"/>
        <v>4.176906842411287E+18</v>
      </c>
      <c r="AL56" s="7">
        <f t="shared" si="50"/>
        <v>7.6785920563046477E+17</v>
      </c>
      <c r="AS56" s="7">
        <f t="shared" si="16"/>
        <v>6.7772713868173363E+17</v>
      </c>
      <c r="AT56" s="7">
        <f t="shared" si="17"/>
        <v>6.7772713868173363E+17</v>
      </c>
      <c r="AU56" s="7">
        <f t="shared" si="18"/>
        <v>3.9674837751375094E+18</v>
      </c>
      <c r="AW56" s="7">
        <f t="shared" si="67"/>
        <v>9.2195868742377267E+17</v>
      </c>
      <c r="AX56" s="7"/>
      <c r="AY56" s="7">
        <f t="shared" si="52"/>
        <v>1.1941969068697922E+17</v>
      </c>
      <c r="AZ56" s="7">
        <f t="shared" si="53"/>
        <v>1.4399095456701256E+17</v>
      </c>
      <c r="BA56" s="7">
        <f t="shared" si="54"/>
        <v>2.8494575679372134E+18</v>
      </c>
      <c r="BB56" s="7">
        <f t="shared" si="55"/>
        <v>5.2382835125211558E+17</v>
      </c>
      <c r="BI56" s="7">
        <f t="shared" si="24"/>
        <v>4.6234086542333882E+17</v>
      </c>
      <c r="BJ56" s="7">
        <f t="shared" si="25"/>
        <v>4.6234086542333882E+17</v>
      </c>
      <c r="BK56" s="7">
        <f t="shared" si="26"/>
        <v>2.7065905693523487E+18</v>
      </c>
      <c r="BM56" s="7">
        <f t="shared" si="68"/>
        <v>6.2895397439329562E+17</v>
      </c>
      <c r="BN56" s="7"/>
      <c r="BO56" s="7">
        <f t="shared" si="57"/>
        <v>8.1467304449694912E+16</v>
      </c>
      <c r="BP56" s="7">
        <f t="shared" si="58"/>
        <v>9.8229654307688032E+16</v>
      </c>
      <c r="BQ56" s="7">
        <f t="shared" si="59"/>
        <v>1.9438806604524145E+18</v>
      </c>
      <c r="BR56" s="7">
        <f t="shared" si="60"/>
        <v>3.5735215461825709E+17</v>
      </c>
      <c r="BY56" s="7">
        <f t="shared" si="32"/>
        <v>3.1540580808994995E+17</v>
      </c>
      <c r="BZ56" s="7">
        <f t="shared" si="33"/>
        <v>3.1540580808994995E+17</v>
      </c>
      <c r="CA56" s="7">
        <f t="shared" si="34"/>
        <v>1.8464177613059466E+18</v>
      </c>
      <c r="CC56" s="7">
        <f t="shared" si="69"/>
        <v>4.2906814296690362E+17</v>
      </c>
      <c r="CD56" s="7"/>
      <c r="CE56" s="7">
        <f t="shared" si="62"/>
        <v>5.55764435171404E+16</v>
      </c>
      <c r="CF56" s="7">
        <f t="shared" si="63"/>
        <v>6.7011605099938912E+16</v>
      </c>
      <c r="CG56" s="7">
        <f t="shared" si="64"/>
        <v>1.3261022254198292E+18</v>
      </c>
      <c r="CH56" s="7">
        <f t="shared" si="65"/>
        <v>2.4378322041001763E+17</v>
      </c>
    </row>
    <row r="57" spans="2:86" x14ac:dyDescent="0.25">
      <c r="B57">
        <v>555</v>
      </c>
      <c r="C57">
        <f>'Input spectra'!B57</f>
        <v>2.0913395086495201E-2</v>
      </c>
      <c r="D57">
        <f>'Initial absorption'!J57</f>
        <v>0.92047941672254818</v>
      </c>
      <c r="E57">
        <f>'Input spectra'!C57</f>
        <v>0.126812948279583</v>
      </c>
      <c r="F57" s="54">
        <f t="shared" si="40"/>
        <v>1.6755161892026721E-2</v>
      </c>
      <c r="H57">
        <f>'Absorption prob after ems'!$EY58</f>
        <v>0.27754201197117934</v>
      </c>
      <c r="I57" s="14">
        <f>1-EXP(-'Absorption prob after ems'!FC58*_k_in_ec_correction*($C57*_c+'Input spectra'!Q57))</f>
        <v>0.15800310755834346</v>
      </c>
      <c r="J57" s="14">
        <f>1-EXP(-(_t-'Absorption prob after ems'!FC58)*_k_in_ec_correction*($C57*_c+'Input spectra'!Q57))</f>
        <v>0.18441170674017993</v>
      </c>
      <c r="M57" s="7">
        <f t="shared" si="0"/>
        <v>1.0469783142106454E+18</v>
      </c>
      <c r="N57" s="7">
        <f t="shared" si="1"/>
        <v>1.0469783142106454E+18</v>
      </c>
      <c r="O57" s="7">
        <f t="shared" si="2"/>
        <v>6.1291178078413189E+18</v>
      </c>
      <c r="Q57" s="7">
        <f t="shared" si="70"/>
        <v>1.7010876879966638E+18</v>
      </c>
      <c r="R57" s="7"/>
      <c r="S57" s="7">
        <f t="shared" si="42"/>
        <v>1.5227106892405648E+17</v>
      </c>
      <c r="T57" s="7">
        <f t="shared" si="43"/>
        <v>1.7772161662749533E+17</v>
      </c>
      <c r="U57" s="7">
        <f t="shared" si="44"/>
        <v>4.0759105819444833E+18</v>
      </c>
      <c r="V57" s="7">
        <f t="shared" si="45"/>
        <v>8.5390325636710387E+17</v>
      </c>
      <c r="AC57" s="7">
        <f t="shared" si="8"/>
        <v>7.1424151733569139E+17</v>
      </c>
      <c r="AD57" s="7">
        <f t="shared" si="9"/>
        <v>7.1424151733569139E+17</v>
      </c>
      <c r="AE57" s="7">
        <f t="shared" si="10"/>
        <v>4.1812426710120289E+18</v>
      </c>
      <c r="AG57" s="7">
        <f t="shared" si="66"/>
        <v>1.1604705034524265E+18</v>
      </c>
      <c r="AH57" s="7"/>
      <c r="AI57" s="7">
        <f t="shared" si="47"/>
        <v>1.038782922611368E+17</v>
      </c>
      <c r="AJ57" s="7">
        <f t="shared" si="48"/>
        <v>1.2124048359022224E+17</v>
      </c>
      <c r="AK57" s="7">
        <f t="shared" si="49"/>
        <v>2.7805586028469709E+18</v>
      </c>
      <c r="AL57" s="7">
        <f t="shared" si="50"/>
        <v>5.8252702009912077E+17</v>
      </c>
      <c r="AS57" s="7">
        <f t="shared" si="16"/>
        <v>4.8725072731864966E+17</v>
      </c>
      <c r="AT57" s="7">
        <f t="shared" si="17"/>
        <v>4.8725072731864966E+17</v>
      </c>
      <c r="AU57" s="7">
        <f t="shared" si="18"/>
        <v>2.8524154408526961E+18</v>
      </c>
      <c r="AW57" s="7">
        <f t="shared" si="67"/>
        <v>7.9166512043191578E+17</v>
      </c>
      <c r="AX57" s="7"/>
      <c r="AY57" s="7">
        <f t="shared" si="52"/>
        <v>7.0865067667397112E+16</v>
      </c>
      <c r="AZ57" s="7">
        <f t="shared" si="53"/>
        <v>8.2709437040518256E+16</v>
      </c>
      <c r="BA57" s="7">
        <f t="shared" si="54"/>
        <v>1.896878252951724E+18</v>
      </c>
      <c r="BB57" s="7">
        <f t="shared" si="55"/>
        <v>3.9739598908342349E+17</v>
      </c>
      <c r="BI57" s="7">
        <f t="shared" si="24"/>
        <v>3.3239914722147078E+17</v>
      </c>
      <c r="BJ57" s="7">
        <f t="shared" si="25"/>
        <v>3.3239914722147078E+17</v>
      </c>
      <c r="BK57" s="7">
        <f t="shared" si="26"/>
        <v>1.9458985013289306E+18</v>
      </c>
      <c r="BM57" s="7">
        <f t="shared" si="68"/>
        <v>5.4006858515053395E+17</v>
      </c>
      <c r="BN57" s="7"/>
      <c r="BO57" s="7">
        <f t="shared" si="57"/>
        <v>4.8343669367228936E+16</v>
      </c>
      <c r="BP57" s="7">
        <f t="shared" si="58"/>
        <v>5.6423817960679544E+16</v>
      </c>
      <c r="BQ57" s="7">
        <f t="shared" si="59"/>
        <v>1.2940375012549993E+18</v>
      </c>
      <c r="BR57" s="7">
        <f t="shared" si="60"/>
        <v>2.7110085316337901E+17</v>
      </c>
      <c r="BY57" s="7">
        <f t="shared" si="32"/>
        <v>2.2676044770950918E+17</v>
      </c>
      <c r="BZ57" s="7">
        <f t="shared" si="33"/>
        <v>2.2676044770950918E+17</v>
      </c>
      <c r="CA57" s="7">
        <f t="shared" si="34"/>
        <v>1.3274787828038966E+18</v>
      </c>
      <c r="CC57" s="7">
        <f t="shared" si="69"/>
        <v>3.6843113222844563E+17</v>
      </c>
      <c r="CD57" s="7"/>
      <c r="CE57" s="7">
        <f t="shared" si="62"/>
        <v>3.297972392910284E+16</v>
      </c>
      <c r="CF57" s="7">
        <f t="shared" si="63"/>
        <v>3.849194659250644E+16</v>
      </c>
      <c r="CG57" s="7">
        <f t="shared" si="64"/>
        <v>8.8278362201082125E+17</v>
      </c>
      <c r="CH57" s="7">
        <f t="shared" si="65"/>
        <v>1.8494316652623126E+17</v>
      </c>
    </row>
    <row r="58" spans="2:86" x14ac:dyDescent="0.25">
      <c r="B58">
        <v>560</v>
      </c>
      <c r="C58">
        <f>'Input spectra'!B58</f>
        <v>1.54551217216355E-2</v>
      </c>
      <c r="D58">
        <f>'Initial absorption'!J58</f>
        <v>0.89574375995724309</v>
      </c>
      <c r="E58">
        <f>'Input spectra'!C58</f>
        <v>9.8405117182461699E-2</v>
      </c>
      <c r="F58" s="54">
        <f t="shared" si="40"/>
        <v>1.3001776961773102E-2</v>
      </c>
      <c r="H58">
        <f>'Absorption prob after ems'!$EY59</f>
        <v>0.34334938555986932</v>
      </c>
      <c r="I58" s="14">
        <f>1-EXP(-'Absorption prob after ems'!FC59*_k_in_ec_correction*($C58*_c+'Input spectra'!Q58))</f>
        <v>0.12496859987317488</v>
      </c>
      <c r="J58" s="14">
        <f>1-EXP(-(_t-'Absorption prob after ems'!FC59)*_k_in_ec_correction*($C58*_c+'Input spectra'!Q58))</f>
        <v>0.14093495665340483</v>
      </c>
      <c r="M58" s="7">
        <f t="shared" si="0"/>
        <v>8.1244088316794048E+17</v>
      </c>
      <c r="N58" s="7">
        <f t="shared" si="1"/>
        <v>8.1244088316794048E+17</v>
      </c>
      <c r="O58" s="7">
        <f t="shared" si="2"/>
        <v>4.7561117716150702E+18</v>
      </c>
      <c r="Q58" s="7">
        <f t="shared" si="70"/>
        <v>1.6330080544380959E+18</v>
      </c>
      <c r="R58" s="7"/>
      <c r="S58" s="7">
        <f t="shared" si="42"/>
        <v>9.0944505336748752E+16</v>
      </c>
      <c r="T58" s="7">
        <f t="shared" si="43"/>
        <v>1.0256384348154418E+17</v>
      </c>
      <c r="U58" s="7">
        <f t="shared" si="44"/>
        <v>2.7975006663605453E+18</v>
      </c>
      <c r="V58" s="7">
        <f t="shared" si="45"/>
        <v>6.979395625152128E+17</v>
      </c>
      <c r="AC58" s="7">
        <f t="shared" si="8"/>
        <v>5.5424166982571386E+17</v>
      </c>
      <c r="AD58" s="7">
        <f t="shared" si="9"/>
        <v>5.5424166982571386E+17</v>
      </c>
      <c r="AE58" s="7">
        <f t="shared" si="10"/>
        <v>3.2445872491042196E+18</v>
      </c>
      <c r="AG58" s="7">
        <f t="shared" si="66"/>
        <v>1.1140270383753204E+18</v>
      </c>
      <c r="AH58" s="7"/>
      <c r="AI58" s="7">
        <f t="shared" si="47"/>
        <v>6.2041725796428016E+16</v>
      </c>
      <c r="AJ58" s="7">
        <f t="shared" si="48"/>
        <v>6.996835960949996E+16</v>
      </c>
      <c r="AK58" s="7">
        <f t="shared" si="49"/>
        <v>1.9084360139736005E+18</v>
      </c>
      <c r="AL58" s="7">
        <f t="shared" si="50"/>
        <v>4.7612964411331616E+17</v>
      </c>
      <c r="AS58" s="7">
        <f t="shared" si="16"/>
        <v>3.7809991463427782E+17</v>
      </c>
      <c r="AT58" s="7">
        <f t="shared" si="17"/>
        <v>3.7809991463427782E+17</v>
      </c>
      <c r="AU58" s="7">
        <f t="shared" si="18"/>
        <v>2.2134354536993636E+18</v>
      </c>
      <c r="AW58" s="7">
        <f t="shared" si="67"/>
        <v>7.5998170300410714E+17</v>
      </c>
      <c r="AX58" s="7"/>
      <c r="AY58" s="7">
        <f t="shared" si="52"/>
        <v>4.2324445281729312E+16</v>
      </c>
      <c r="AZ58" s="7">
        <f t="shared" si="53"/>
        <v>4.773194120133804E+16</v>
      </c>
      <c r="BA58" s="7">
        <f t="shared" si="54"/>
        <v>1.3019221275717266E+18</v>
      </c>
      <c r="BB58" s="7">
        <f t="shared" si="55"/>
        <v>3.2481241955463981E+17</v>
      </c>
      <c r="BI58" s="7">
        <f t="shared" si="24"/>
        <v>2.5793720181920474E+17</v>
      </c>
      <c r="BJ58" s="7">
        <f t="shared" si="25"/>
        <v>2.5793720181920474E+17</v>
      </c>
      <c r="BK58" s="7">
        <f t="shared" si="26"/>
        <v>1.5099906803387482E+18</v>
      </c>
      <c r="BM58" s="7">
        <f t="shared" si="68"/>
        <v>5.1845437229543821E+17</v>
      </c>
      <c r="BN58" s="7"/>
      <c r="BO58" s="7">
        <f t="shared" si="57"/>
        <v>2.8873450011431396E+16</v>
      </c>
      <c r="BP58" s="7">
        <f t="shared" si="58"/>
        <v>3.2562407116068088E+16</v>
      </c>
      <c r="BQ58" s="7">
        <f t="shared" si="59"/>
        <v>8.8816246070083763E+17</v>
      </c>
      <c r="BR58" s="7">
        <f t="shared" si="60"/>
        <v>2.2158483346151459E+17</v>
      </c>
      <c r="BY58" s="7">
        <f t="shared" si="32"/>
        <v>1.7596301270439248E+17</v>
      </c>
      <c r="BZ58" s="7">
        <f t="shared" si="33"/>
        <v>1.7596301270439248E+17</v>
      </c>
      <c r="CA58" s="7">
        <f t="shared" si="34"/>
        <v>1.0301054186600022E+18</v>
      </c>
      <c r="CC58" s="7">
        <f t="shared" si="69"/>
        <v>3.5368606255880371E+17</v>
      </c>
      <c r="CD58" s="7"/>
      <c r="CE58" s="7">
        <f t="shared" si="62"/>
        <v>1.9697272108667432E+16</v>
      </c>
      <c r="CF58" s="7">
        <f t="shared" si="63"/>
        <v>2.2213853669182812E+16</v>
      </c>
      <c r="CG58" s="7">
        <f t="shared" si="64"/>
        <v>6.0589841734194496E+17</v>
      </c>
      <c r="CH58" s="7">
        <f t="shared" si="65"/>
        <v>1.5116367313629642E+17</v>
      </c>
    </row>
    <row r="59" spans="2:86" x14ac:dyDescent="0.25">
      <c r="B59">
        <v>565</v>
      </c>
      <c r="C59">
        <f>'Input spectra'!B59</f>
        <v>9.9968483567759499E-3</v>
      </c>
      <c r="D59">
        <f>'Initial absorption'!J59</f>
        <v>0.84806759942490162</v>
      </c>
      <c r="E59">
        <f>'Input spectra'!C59</f>
        <v>7.8225153862883506E-2</v>
      </c>
      <c r="F59" s="54">
        <f t="shared" si="40"/>
        <v>1.0335499133035555E-2</v>
      </c>
      <c r="H59">
        <f>'Absorption prob after ems'!$EY60</f>
        <v>0.44525765219842905</v>
      </c>
      <c r="I59" s="14">
        <f>1-EXP(-'Absorption prob after ems'!FC60*_k_in_ec_correction*($C59*_c+'Input spectra'!Q59))</f>
        <v>8.8979457765600234E-2</v>
      </c>
      <c r="J59" s="14">
        <f>1-EXP(-(_t-'Absorption prob after ems'!FC60)*_k_in_ec_correction*($C59*_c+'Input spectra'!Q59))</f>
        <v>9.6787939029108538E-2</v>
      </c>
      <c r="M59" s="7">
        <f t="shared" si="0"/>
        <v>6.4583341710237747E+17</v>
      </c>
      <c r="N59" s="7">
        <f t="shared" si="1"/>
        <v>6.4583341710237747E+17</v>
      </c>
      <c r="O59" s="7">
        <f t="shared" si="2"/>
        <v>3.7807746769287803E+18</v>
      </c>
      <c r="Q59" s="7">
        <f t="shared" si="70"/>
        <v>1.6834188561405829E+18</v>
      </c>
      <c r="R59" s="7"/>
      <c r="S59" s="7">
        <f t="shared" si="42"/>
        <v>4.8734974019334064E+16</v>
      </c>
      <c r="T59" s="7">
        <f t="shared" si="43"/>
        <v>5.3011760381755056E+16</v>
      </c>
      <c r="U59" s="7">
        <f t="shared" si="44"/>
        <v>1.7786995160756908E+18</v>
      </c>
      <c r="V59" s="7">
        <f t="shared" si="45"/>
        <v>5.8332453170491174E+17</v>
      </c>
      <c r="AC59" s="7">
        <f t="shared" si="8"/>
        <v>4.4058318449993197E+17</v>
      </c>
      <c r="AD59" s="7">
        <f t="shared" si="9"/>
        <v>4.4058318449993197E+17</v>
      </c>
      <c r="AE59" s="7">
        <f t="shared" si="10"/>
        <v>2.5792188866775992E+18</v>
      </c>
      <c r="AG59" s="7">
        <f t="shared" si="66"/>
        <v>1.1484169459879139E+18</v>
      </c>
      <c r="AH59" s="7"/>
      <c r="AI59" s="7">
        <f t="shared" si="47"/>
        <v>3.3246669313421324E+16</v>
      </c>
      <c r="AJ59" s="7">
        <f t="shared" si="48"/>
        <v>3.6164264013669896E+16</v>
      </c>
      <c r="AK59" s="7">
        <f t="shared" si="49"/>
        <v>1.2134167670931919E+18</v>
      </c>
      <c r="AL59" s="7">
        <f t="shared" si="50"/>
        <v>3.9794004610130208E+17</v>
      </c>
      <c r="AS59" s="7">
        <f t="shared" si="16"/>
        <v>3.0056286547546394E+17</v>
      </c>
      <c r="AT59" s="7">
        <f t="shared" si="17"/>
        <v>3.0056286547546394E+17</v>
      </c>
      <c r="AU59" s="7">
        <f t="shared" si="18"/>
        <v>1.7595256617615529E+18</v>
      </c>
      <c r="AW59" s="7">
        <f t="shared" si="67"/>
        <v>7.8344226513883622E+17</v>
      </c>
      <c r="AX59" s="7"/>
      <c r="AY59" s="7">
        <f t="shared" si="52"/>
        <v>2.2680652707385912E+16</v>
      </c>
      <c r="AZ59" s="7">
        <f t="shared" si="53"/>
        <v>2.4671016058175288E+16</v>
      </c>
      <c r="BA59" s="7">
        <f t="shared" si="54"/>
        <v>8.2778470301233139E+17</v>
      </c>
      <c r="BB59" s="7">
        <f t="shared" si="55"/>
        <v>2.7147200517741059E+17</v>
      </c>
      <c r="BI59" s="7">
        <f t="shared" si="24"/>
        <v>2.0504195185151427E+17</v>
      </c>
      <c r="BJ59" s="7">
        <f t="shared" si="25"/>
        <v>2.0504195185151427E+17</v>
      </c>
      <c r="BK59" s="7">
        <f t="shared" si="26"/>
        <v>1.2003364934976228E+18</v>
      </c>
      <c r="BM59" s="7">
        <f t="shared" si="68"/>
        <v>5.344590089428464E+17</v>
      </c>
      <c r="BN59" s="7"/>
      <c r="BO59" s="7">
        <f t="shared" si="57"/>
        <v>1.5472587716490132E+16</v>
      </c>
      <c r="BP59" s="7">
        <f t="shared" si="58"/>
        <v>1.6830400118544466E+16</v>
      </c>
      <c r="BQ59" s="7">
        <f t="shared" si="59"/>
        <v>5.6470911983746118E+17</v>
      </c>
      <c r="BR59" s="7">
        <f t="shared" si="60"/>
        <v>1.8519636391730051E+17</v>
      </c>
      <c r="BY59" s="7">
        <f t="shared" si="32"/>
        <v>1.3987823130635787E+17</v>
      </c>
      <c r="BZ59" s="7">
        <f t="shared" si="33"/>
        <v>1.3987823130635787E+17</v>
      </c>
      <c r="CA59" s="7">
        <f t="shared" si="34"/>
        <v>8.1886142892607782E+17</v>
      </c>
      <c r="CC59" s="7">
        <f t="shared" si="69"/>
        <v>3.6460431731947622E+17</v>
      </c>
      <c r="CD59" s="7"/>
      <c r="CE59" s="7">
        <f t="shared" si="62"/>
        <v>1.0555294582263968E+16</v>
      </c>
      <c r="CF59" s="7">
        <f t="shared" si="63"/>
        <v>1.1481585009808954E+16</v>
      </c>
      <c r="CG59" s="7">
        <f t="shared" si="64"/>
        <v>3.8524073816190022E+17</v>
      </c>
      <c r="CH59" s="7">
        <f t="shared" si="65"/>
        <v>1.2633970558317856E+17</v>
      </c>
    </row>
    <row r="60" spans="2:86" x14ac:dyDescent="0.25">
      <c r="B60">
        <v>570</v>
      </c>
      <c r="C60">
        <f>'Input spectra'!B60</f>
        <v>4.5385749919163304E-3</v>
      </c>
      <c r="D60">
        <f>'Initial absorption'!J60</f>
        <v>0.71794275752650838</v>
      </c>
      <c r="E60">
        <f>'Input spectra'!C60</f>
        <v>5.80451905433053E-2</v>
      </c>
      <c r="F60" s="54">
        <f t="shared" si="40"/>
        <v>7.6692213042980038E-3</v>
      </c>
      <c r="H60">
        <f>'Absorption prob after ems'!$EY61</f>
        <v>0.61556753804621034</v>
      </c>
      <c r="I60" s="14">
        <f>1-EXP(-'Absorption prob after ems'!FC61*_k_in_ec_correction*($C60*_c+'Input spectra'!Q60))</f>
        <v>4.9764725609176219E-2</v>
      </c>
      <c r="J60" s="14">
        <f>1-EXP(-(_t-'Absorption prob after ems'!FC61)*_k_in_ec_correction*($C60*_c+'Input spectra'!Q60))</f>
        <v>5.2116501153891326E-2</v>
      </c>
      <c r="M60" s="7">
        <f t="shared" si="0"/>
        <v>4.7922595103681414E+17</v>
      </c>
      <c r="N60" s="7">
        <f t="shared" si="1"/>
        <v>4.7922595103681414E+17</v>
      </c>
      <c r="O60" s="7">
        <f t="shared" si="2"/>
        <v>2.8054375822424888E+18</v>
      </c>
      <c r="Q60" s="7">
        <f t="shared" si="70"/>
        <v>1.7269363056433216E+18</v>
      </c>
      <c r="R60" s="7"/>
      <c r="S60" s="7">
        <f t="shared" si="42"/>
        <v>1.7121892284072778E+16</v>
      </c>
      <c r="T60" s="7">
        <f t="shared" si="43"/>
        <v>1.7931036654106314E+16</v>
      </c>
      <c r="U60" s="7">
        <f t="shared" si="44"/>
        <v>7.7430218051746573E+17</v>
      </c>
      <c r="V60" s="7">
        <f t="shared" si="45"/>
        <v>4.5425037120662938E+17</v>
      </c>
      <c r="AC60" s="7">
        <f t="shared" si="8"/>
        <v>3.2692469917414995E+17</v>
      </c>
      <c r="AD60" s="7">
        <f t="shared" si="9"/>
        <v>3.2692469917414995E+17</v>
      </c>
      <c r="AE60" s="7">
        <f t="shared" si="10"/>
        <v>1.9138505242509778E+18</v>
      </c>
      <c r="AG60" s="7">
        <f t="shared" si="66"/>
        <v>1.1781042554016233E+18</v>
      </c>
      <c r="AH60" s="7"/>
      <c r="AI60" s="7">
        <f t="shared" si="47"/>
        <v>1.1680438991570152E+16</v>
      </c>
      <c r="AJ60" s="7">
        <f t="shared" si="48"/>
        <v>1.223243180245478E+16</v>
      </c>
      <c r="AK60" s="7">
        <f t="shared" si="49"/>
        <v>5.2822370509754528E+17</v>
      </c>
      <c r="AL60" s="7">
        <f t="shared" si="50"/>
        <v>3.098865277124048E+17</v>
      </c>
      <c r="AS60" s="7">
        <f t="shared" si="16"/>
        <v>2.2302581631665002E+17</v>
      </c>
      <c r="AT60" s="7">
        <f t="shared" si="17"/>
        <v>2.2302581631665002E+17</v>
      </c>
      <c r="AU60" s="7">
        <f t="shared" si="18"/>
        <v>1.305615869823742E+18</v>
      </c>
      <c r="AW60" s="7">
        <f t="shared" si="67"/>
        <v>8.0369474662146227E+17</v>
      </c>
      <c r="AX60" s="7"/>
      <c r="AY60" s="7">
        <f t="shared" si="52"/>
        <v>7968316397055333</v>
      </c>
      <c r="AZ60" s="7">
        <f t="shared" si="53"/>
        <v>8344882155346015</v>
      </c>
      <c r="BA60" s="7">
        <f t="shared" si="54"/>
        <v>3.6035063525264704E+17</v>
      </c>
      <c r="BB60" s="7">
        <f t="shared" si="55"/>
        <v>2.1140249110323578E+17</v>
      </c>
      <c r="BI60" s="7">
        <f t="shared" si="24"/>
        <v>1.5214670188382368E+17</v>
      </c>
      <c r="BJ60" s="7">
        <f t="shared" si="25"/>
        <v>1.5214670188382368E+17</v>
      </c>
      <c r="BK60" s="7">
        <f t="shared" si="26"/>
        <v>8.9068230665649677E+17</v>
      </c>
      <c r="BM60" s="7">
        <f t="shared" si="68"/>
        <v>5.4827511468985946E+17</v>
      </c>
      <c r="BN60" s="7"/>
      <c r="BO60" s="7">
        <f t="shared" si="57"/>
        <v>5435931496188199</v>
      </c>
      <c r="BP60" s="7">
        <f t="shared" si="58"/>
        <v>5692822106936884</v>
      </c>
      <c r="BQ60" s="7">
        <f t="shared" si="59"/>
        <v>2.458287635974361E+17</v>
      </c>
      <c r="BR60" s="7">
        <f t="shared" si="60"/>
        <v>1.4421734811953462E+17</v>
      </c>
      <c r="BY60" s="7">
        <f t="shared" si="32"/>
        <v>1.0379344990832322E+17</v>
      </c>
      <c r="BZ60" s="7">
        <f t="shared" si="33"/>
        <v>1.0379344990832322E+17</v>
      </c>
      <c r="CA60" s="7">
        <f t="shared" si="34"/>
        <v>6.0761743919215309E+17</v>
      </c>
      <c r="CC60" s="7">
        <f t="shared" si="69"/>
        <v>3.7402957111745658E+17</v>
      </c>
      <c r="CD60" s="7"/>
      <c r="CE60" s="7">
        <f t="shared" si="62"/>
        <v>3708355662454710.5</v>
      </c>
      <c r="CF60" s="7">
        <f t="shared" si="63"/>
        <v>3883604697816791.5</v>
      </c>
      <c r="CG60" s="7">
        <f t="shared" si="64"/>
        <v>1.6770271813028586E+17</v>
      </c>
      <c r="CH60" s="7">
        <f t="shared" si="65"/>
        <v>9.8384098456409728E+16</v>
      </c>
    </row>
    <row r="61" spans="2:86" x14ac:dyDescent="0.25">
      <c r="B61">
        <v>575</v>
      </c>
      <c r="C61">
        <f>'Input spectra'!B61</f>
        <v>0</v>
      </c>
      <c r="D61">
        <f>'Initial absorption'!J61</f>
        <v>0</v>
      </c>
      <c r="E61">
        <f>'Input spectra'!C61</f>
        <v>5.1152681415280003E-2</v>
      </c>
      <c r="F61" s="54">
        <f t="shared" si="40"/>
        <v>6.7585484759388114E-3</v>
      </c>
      <c r="H61">
        <f>'Absorption prob after ems'!$EY62</f>
        <v>0.86021700723160832</v>
      </c>
      <c r="I61" s="14">
        <f>1-EXP(-'Absorption prob after ems'!FC62*_k_in_ec_correction*($C61*_c+'Input spectra'!Q61))</f>
        <v>1.4478491900493551E-2</v>
      </c>
      <c r="J61" s="14">
        <f>1-EXP(-(_t-'Absorption prob after ems'!FC62)*_k_in_ec_correction*($C61*_c+'Input spectra'!Q61))</f>
        <v>1.467111197536175E-2</v>
      </c>
      <c r="M61" s="7">
        <f t="shared" si="0"/>
        <v>4.2232081882877094E+17</v>
      </c>
      <c r="N61" s="7">
        <f t="shared" si="1"/>
        <v>4.2232081882877094E+17</v>
      </c>
      <c r="O61" s="7">
        <f t="shared" si="2"/>
        <v>2.4723091358936847E+18</v>
      </c>
      <c r="Q61" s="7">
        <f t="shared" si="70"/>
        <v>2.1267223658298291E+18</v>
      </c>
      <c r="R61" s="7"/>
      <c r="S61" s="7">
        <f t="shared" si="42"/>
        <v>0</v>
      </c>
      <c r="T61" s="7">
        <f t="shared" si="43"/>
        <v>0</v>
      </c>
      <c r="U61" s="7">
        <f t="shared" si="44"/>
        <v>0</v>
      </c>
      <c r="V61" s="7">
        <f t="shared" si="45"/>
        <v>4.1612490280620755E+17</v>
      </c>
      <c r="AC61" s="7">
        <f t="shared" si="8"/>
        <v>2.8810440326085411E+17</v>
      </c>
      <c r="AD61" s="7">
        <f t="shared" si="9"/>
        <v>2.8810440326085411E+17</v>
      </c>
      <c r="AE61" s="7">
        <f t="shared" si="10"/>
        <v>1.686592553614558E+18</v>
      </c>
      <c r="AG61" s="7">
        <f t="shared" si="66"/>
        <v>1.450835598889431E+18</v>
      </c>
      <c r="AH61" s="7"/>
      <c r="AI61" s="7">
        <f t="shared" si="47"/>
        <v>0</v>
      </c>
      <c r="AJ61" s="7">
        <f t="shared" si="48"/>
        <v>0</v>
      </c>
      <c r="AK61" s="7">
        <f t="shared" si="49"/>
        <v>0</v>
      </c>
      <c r="AL61" s="7">
        <f t="shared" si="50"/>
        <v>2.8387759130001936E+17</v>
      </c>
      <c r="AS61" s="7">
        <f t="shared" si="16"/>
        <v>1.9654287327934614E+17</v>
      </c>
      <c r="AT61" s="7">
        <f t="shared" si="17"/>
        <v>1.9654287327934614E+17</v>
      </c>
      <c r="AU61" s="7">
        <f t="shared" si="18"/>
        <v>1.1505820209169828E+18</v>
      </c>
      <c r="AW61" s="7">
        <f t="shared" si="67"/>
        <v>9.8975022260770266E+17</v>
      </c>
      <c r="AX61" s="7"/>
      <c r="AY61" s="7">
        <f t="shared" si="52"/>
        <v>0</v>
      </c>
      <c r="AZ61" s="7">
        <f t="shared" si="53"/>
        <v>0</v>
      </c>
      <c r="BA61" s="7">
        <f t="shared" si="54"/>
        <v>0</v>
      </c>
      <c r="BB61" s="7">
        <f t="shared" si="55"/>
        <v>1.9365937077750554E+17</v>
      </c>
      <c r="BI61" s="7">
        <f t="shared" si="24"/>
        <v>1.3408021744785954E+17</v>
      </c>
      <c r="BJ61" s="7">
        <f t="shared" si="25"/>
        <v>1.3408021744785954E+17</v>
      </c>
      <c r="BK61" s="7">
        <f t="shared" si="26"/>
        <v>7.8491926459669978E+17</v>
      </c>
      <c r="BM61" s="7">
        <f t="shared" si="68"/>
        <v>6.75200900709808E+17</v>
      </c>
      <c r="BN61" s="7"/>
      <c r="BO61" s="7">
        <f t="shared" si="57"/>
        <v>0</v>
      </c>
      <c r="BP61" s="7">
        <f t="shared" si="58"/>
        <v>0</v>
      </c>
      <c r="BQ61" s="7">
        <f t="shared" si="59"/>
        <v>0</v>
      </c>
      <c r="BR61" s="7">
        <f t="shared" si="60"/>
        <v>1.3211311156400114E+17</v>
      </c>
      <c r="BY61" s="7">
        <f t="shared" si="32"/>
        <v>9.146861654614096E+16</v>
      </c>
      <c r="BZ61" s="7">
        <f t="shared" si="33"/>
        <v>9.146861654614096E+16</v>
      </c>
      <c r="CA61" s="7">
        <f t="shared" si="34"/>
        <v>5.3546660797290221E+17</v>
      </c>
      <c r="CC61" s="7">
        <f t="shared" si="69"/>
        <v>4.6061748298291078E+17</v>
      </c>
      <c r="CD61" s="7"/>
      <c r="CE61" s="7">
        <f t="shared" si="62"/>
        <v>0</v>
      </c>
      <c r="CF61" s="7">
        <f t="shared" si="63"/>
        <v>0</v>
      </c>
      <c r="CG61" s="7">
        <f t="shared" si="64"/>
        <v>0</v>
      </c>
      <c r="CH61" s="7">
        <f t="shared" si="65"/>
        <v>9.0126670230561104E+16</v>
      </c>
    </row>
    <row r="62" spans="2:86" x14ac:dyDescent="0.25">
      <c r="B62">
        <v>580</v>
      </c>
      <c r="C62">
        <f>'Input spectra'!B62</f>
        <v>0</v>
      </c>
      <c r="D62">
        <f>'Initial absorption'!J62</f>
        <v>0</v>
      </c>
      <c r="E62">
        <f>'Input spectra'!C62</f>
        <v>4.62285502356422E-2</v>
      </c>
      <c r="F62" s="54">
        <f t="shared" si="40"/>
        <v>6.107947601093516E-3</v>
      </c>
      <c r="H62">
        <f>'Absorption prob after ems'!$EY63</f>
        <v>0.86076944258733135</v>
      </c>
      <c r="I62" s="14">
        <f>1-EXP(-'Absorption prob after ems'!FC63*_k_in_ec_correction*($C62*_c+'Input spectra'!Q62))</f>
        <v>1.4415079838292488E-2</v>
      </c>
      <c r="J62" s="14">
        <f>1-EXP(-(_t-'Absorption prob after ems'!FC63)*_k_in_ec_correction*($C62*_c+'Input spectra'!Q62))</f>
        <v>1.4606005236196373E-2</v>
      </c>
      <c r="M62" s="7">
        <f t="shared" si="0"/>
        <v>3.8166677969987155E+17</v>
      </c>
      <c r="N62" s="7">
        <f t="shared" si="1"/>
        <v>3.8166677969987155E+17</v>
      </c>
      <c r="O62" s="7">
        <f t="shared" si="2"/>
        <v>2.2343162454932032E+18</v>
      </c>
      <c r="Q62" s="7">
        <f t="shared" si="70"/>
        <v>1.9232311491970035E+18</v>
      </c>
      <c r="R62" s="7"/>
      <c r="S62" s="7">
        <f t="shared" si="42"/>
        <v>0</v>
      </c>
      <c r="T62" s="7">
        <f t="shared" si="43"/>
        <v>0</v>
      </c>
      <c r="U62" s="7">
        <f t="shared" si="44"/>
        <v>0</v>
      </c>
      <c r="V62" s="7">
        <f t="shared" si="45"/>
        <v>3.7609215271709299E+17</v>
      </c>
      <c r="AC62" s="7">
        <f t="shared" si="8"/>
        <v>2.6037049301731523E+17</v>
      </c>
      <c r="AD62" s="7">
        <f t="shared" si="9"/>
        <v>2.6037049301731523E+17</v>
      </c>
      <c r="AE62" s="7">
        <f t="shared" si="10"/>
        <v>1.5242354151260649E+18</v>
      </c>
      <c r="AG62" s="7">
        <f t="shared" si="66"/>
        <v>1.3120152686499325E+18</v>
      </c>
      <c r="AH62" s="7"/>
      <c r="AI62" s="7">
        <f t="shared" si="47"/>
        <v>0</v>
      </c>
      <c r="AJ62" s="7">
        <f t="shared" si="48"/>
        <v>0</v>
      </c>
      <c r="AK62" s="7">
        <f t="shared" si="49"/>
        <v>0</v>
      </c>
      <c r="AL62" s="7">
        <f t="shared" si="50"/>
        <v>2.5656752023295328E+17</v>
      </c>
      <c r="AS62" s="7">
        <f t="shared" si="16"/>
        <v>1.7762298748502426E+17</v>
      </c>
      <c r="AT62" s="7">
        <f t="shared" si="17"/>
        <v>1.7762298748502426E+17</v>
      </c>
      <c r="AU62" s="7">
        <f t="shared" si="18"/>
        <v>1.0398230802872236E+18</v>
      </c>
      <c r="AW62" s="7">
        <f t="shared" si="67"/>
        <v>8.9504793320827533E+17</v>
      </c>
      <c r="AX62" s="7"/>
      <c r="AY62" s="7">
        <f t="shared" si="52"/>
        <v>0</v>
      </c>
      <c r="AZ62" s="7">
        <f t="shared" si="53"/>
        <v>0</v>
      </c>
      <c r="BA62" s="7">
        <f t="shared" si="54"/>
        <v>0</v>
      </c>
      <c r="BB62" s="7">
        <f t="shared" si="55"/>
        <v>1.7502862519974915E+17</v>
      </c>
      <c r="BI62" s="7">
        <f t="shared" si="24"/>
        <v>1.2117319945700202E+17</v>
      </c>
      <c r="BJ62" s="7">
        <f t="shared" si="25"/>
        <v>1.2117319945700202E+17</v>
      </c>
      <c r="BK62" s="7">
        <f t="shared" si="26"/>
        <v>7.0936026519800077E+17</v>
      </c>
      <c r="BM62" s="7">
        <f t="shared" si="68"/>
        <v>6.1059564006808461E+17</v>
      </c>
      <c r="BN62" s="7"/>
      <c r="BO62" s="7">
        <f t="shared" si="57"/>
        <v>0</v>
      </c>
      <c r="BP62" s="7">
        <f t="shared" si="58"/>
        <v>0</v>
      </c>
      <c r="BQ62" s="7">
        <f t="shared" si="59"/>
        <v>0</v>
      </c>
      <c r="BR62" s="7">
        <f t="shared" si="60"/>
        <v>1.1940334307124638E+17</v>
      </c>
      <c r="BY62" s="7">
        <f t="shared" si="32"/>
        <v>8.2663536260386E+16</v>
      </c>
      <c r="BZ62" s="7">
        <f t="shared" si="33"/>
        <v>8.2663536260386E+16</v>
      </c>
      <c r="CA62" s="7">
        <f t="shared" si="34"/>
        <v>4.8392077015907776E+17</v>
      </c>
      <c r="CC62" s="7">
        <f t="shared" si="69"/>
        <v>4.1654421158626144E+17</v>
      </c>
      <c r="CD62" s="7"/>
      <c r="CE62" s="7">
        <f t="shared" si="62"/>
        <v>0</v>
      </c>
      <c r="CF62" s="7">
        <f t="shared" si="63"/>
        <v>0</v>
      </c>
      <c r="CG62" s="7">
        <f t="shared" si="64"/>
        <v>0</v>
      </c>
      <c r="CH62" s="7">
        <f t="shared" si="65"/>
        <v>8.1456152216924288E+16</v>
      </c>
    </row>
    <row r="63" spans="2:86" x14ac:dyDescent="0.25">
      <c r="B63">
        <v>585</v>
      </c>
      <c r="C63">
        <f>'Input spectra'!B63</f>
        <v>0</v>
      </c>
      <c r="D63">
        <f>'Initial absorption'!J63</f>
        <v>0</v>
      </c>
      <c r="E63">
        <f>'Input spectra'!C63</f>
        <v>4.13044190560043E-2</v>
      </c>
      <c r="F63" s="54">
        <f t="shared" si="40"/>
        <v>5.4573467262482075E-3</v>
      </c>
      <c r="H63">
        <f>'Absorption prob after ems'!$EY64</f>
        <v>0.86093455075661063</v>
      </c>
      <c r="I63" s="14">
        <f>1-EXP(-'Absorption prob after ems'!FC64*_k_in_ec_correction*($C63*_c+'Input spectra'!Q63))</f>
        <v>1.4396138469806474E-2</v>
      </c>
      <c r="J63" s="14">
        <f>1-EXP(-(_t-'Absorption prob after ems'!FC64)*_k_in_ec_correction*($C63*_c+'Input spectra'!Q63))</f>
        <v>1.4586559134249888E-2</v>
      </c>
      <c r="M63" s="7">
        <f t="shared" si="0"/>
        <v>3.4101274057097133E+17</v>
      </c>
      <c r="N63" s="7">
        <f t="shared" si="1"/>
        <v>3.4101274057097133E+17</v>
      </c>
      <c r="O63" s="7">
        <f t="shared" si="2"/>
        <v>1.9963233550927168E+18</v>
      </c>
      <c r="Q63" s="7">
        <f t="shared" si="70"/>
        <v>1.7187037508816778E+18</v>
      </c>
      <c r="R63" s="7"/>
      <c r="S63" s="7">
        <f t="shared" si="42"/>
        <v>0</v>
      </c>
      <c r="T63" s="7">
        <f t="shared" si="43"/>
        <v>0</v>
      </c>
      <c r="U63" s="7">
        <f t="shared" si="44"/>
        <v>0</v>
      </c>
      <c r="V63" s="7">
        <f t="shared" si="45"/>
        <v>3.3603853806510022E+17</v>
      </c>
      <c r="AC63" s="7">
        <f t="shared" si="8"/>
        <v>2.3263658277377578E+17</v>
      </c>
      <c r="AD63" s="7">
        <f t="shared" si="9"/>
        <v>2.3263658277377578E+17</v>
      </c>
      <c r="AE63" s="7">
        <f t="shared" si="10"/>
        <v>1.3618782766375683E+18</v>
      </c>
      <c r="AG63" s="7">
        <f t="shared" si="66"/>
        <v>1.1724880622821519E+18</v>
      </c>
      <c r="AH63" s="7"/>
      <c r="AI63" s="7">
        <f t="shared" si="47"/>
        <v>0</v>
      </c>
      <c r="AJ63" s="7">
        <f t="shared" si="48"/>
        <v>0</v>
      </c>
      <c r="AK63" s="7">
        <f t="shared" si="49"/>
        <v>0</v>
      </c>
      <c r="AL63" s="7">
        <f t="shared" si="50"/>
        <v>2.2924321550235629E+17</v>
      </c>
      <c r="AS63" s="7">
        <f t="shared" si="16"/>
        <v>1.5870310169070195E+17</v>
      </c>
      <c r="AT63" s="7">
        <f t="shared" si="17"/>
        <v>1.5870310169070195E+17</v>
      </c>
      <c r="AU63" s="7">
        <f t="shared" si="18"/>
        <v>9.2906413965746202E+17</v>
      </c>
      <c r="AW63" s="7">
        <f t="shared" si="67"/>
        <v>7.9986341770007398E+17</v>
      </c>
      <c r="AX63" s="7"/>
      <c r="AY63" s="7">
        <f t="shared" si="52"/>
        <v>0</v>
      </c>
      <c r="AZ63" s="7">
        <f t="shared" si="53"/>
        <v>0</v>
      </c>
      <c r="BA63" s="7">
        <f t="shared" si="54"/>
        <v>0</v>
      </c>
      <c r="BB63" s="7">
        <f t="shared" si="55"/>
        <v>1.5638816951310166E+17</v>
      </c>
      <c r="BI63" s="7">
        <f t="shared" si="24"/>
        <v>1.0826618146614424E+17</v>
      </c>
      <c r="BJ63" s="7">
        <f t="shared" si="25"/>
        <v>1.0826618146614424E+17</v>
      </c>
      <c r="BK63" s="7">
        <f t="shared" si="26"/>
        <v>6.338012657993001E+17</v>
      </c>
      <c r="BM63" s="7">
        <f t="shared" si="68"/>
        <v>5.4566140803989158E+17</v>
      </c>
      <c r="BN63" s="7"/>
      <c r="BO63" s="7">
        <f t="shared" si="57"/>
        <v>0</v>
      </c>
      <c r="BP63" s="7">
        <f t="shared" si="58"/>
        <v>0</v>
      </c>
      <c r="BQ63" s="7">
        <f t="shared" si="59"/>
        <v>0</v>
      </c>
      <c r="BR63" s="7">
        <f t="shared" si="60"/>
        <v>1.066869504079489E+17</v>
      </c>
      <c r="BY63" s="7">
        <f t="shared" si="32"/>
        <v>7.3858455974630832E+16</v>
      </c>
      <c r="BZ63" s="7">
        <f t="shared" si="33"/>
        <v>7.3858455974630832E+16</v>
      </c>
      <c r="CA63" s="7">
        <f t="shared" si="34"/>
        <v>4.323749323452521E+17</v>
      </c>
      <c r="CC63" s="7">
        <f t="shared" si="69"/>
        <v>3.7224651813707955E+17</v>
      </c>
      <c r="CD63" s="7"/>
      <c r="CE63" s="7">
        <f t="shared" si="62"/>
        <v>0</v>
      </c>
      <c r="CF63" s="7">
        <f t="shared" si="63"/>
        <v>0</v>
      </c>
      <c r="CG63" s="7">
        <f t="shared" si="64"/>
        <v>0</v>
      </c>
      <c r="CH63" s="7">
        <f t="shared" si="65"/>
        <v>7.278111523899248E+16</v>
      </c>
    </row>
    <row r="64" spans="2:86" x14ac:dyDescent="0.25">
      <c r="B64">
        <v>590</v>
      </c>
      <c r="C64">
        <f>'Input spectra'!B64</f>
        <v>0</v>
      </c>
      <c r="D64">
        <f>'Initial absorption'!J64</f>
        <v>0</v>
      </c>
      <c r="E64">
        <f>'Input spectra'!C64</f>
        <v>3.6380287876366497E-2</v>
      </c>
      <c r="F64" s="54">
        <f t="shared" si="40"/>
        <v>4.8067458514029129E-3</v>
      </c>
      <c r="H64">
        <f>'Absorption prob after ems'!$EY65</f>
        <v>0.86109135869687159</v>
      </c>
      <c r="I64" s="14">
        <f>1-EXP(-'Absorption prob after ems'!FC65*_k_in_ec_correction*($C64*_c+'Input spectra'!Q64))</f>
        <v>1.4378153910626024E-2</v>
      </c>
      <c r="J64" s="14">
        <f>1-EXP(-(_t-'Absorption prob after ems'!FC65)*_k_in_ec_correction*($C64*_c+'Input spectra'!Q64))</f>
        <v>1.456809596426123E-2</v>
      </c>
      <c r="M64" s="7">
        <f t="shared" si="0"/>
        <v>3.0035870144207194E+17</v>
      </c>
      <c r="N64" s="7">
        <f t="shared" si="1"/>
        <v>3.0035870144207194E+17</v>
      </c>
      <c r="O64" s="7">
        <f t="shared" si="2"/>
        <v>1.7583304646922355E+18</v>
      </c>
      <c r="Q64" s="7">
        <f t="shared" si="70"/>
        <v>1.5140831688799386E+18</v>
      </c>
      <c r="R64" s="7"/>
      <c r="S64" s="7">
        <f t="shared" si="42"/>
        <v>0</v>
      </c>
      <c r="T64" s="7">
        <f t="shared" si="43"/>
        <v>0</v>
      </c>
      <c r="U64" s="7">
        <f t="shared" si="44"/>
        <v>0</v>
      </c>
      <c r="V64" s="7">
        <f t="shared" si="45"/>
        <v>2.9598304705576294E+17</v>
      </c>
      <c r="AC64" s="7">
        <f t="shared" si="8"/>
        <v>2.0490267253023696E+17</v>
      </c>
      <c r="AD64" s="7">
        <f t="shared" si="9"/>
        <v>2.0490267253023696E+17</v>
      </c>
      <c r="AE64" s="7">
        <f t="shared" si="10"/>
        <v>1.1995211381490755E+18</v>
      </c>
      <c r="AG64" s="7">
        <f t="shared" si="66"/>
        <v>1.0328972866344052E+18</v>
      </c>
      <c r="AH64" s="7"/>
      <c r="AI64" s="7">
        <f t="shared" si="47"/>
        <v>0</v>
      </c>
      <c r="AJ64" s="7">
        <f t="shared" si="48"/>
        <v>0</v>
      </c>
      <c r="AK64" s="7">
        <f t="shared" si="49"/>
        <v>0</v>
      </c>
      <c r="AL64" s="7">
        <f t="shared" si="50"/>
        <v>2.0191763073348288E+17</v>
      </c>
      <c r="AS64" s="7">
        <f t="shared" si="16"/>
        <v>1.3978321589638008E+17</v>
      </c>
      <c r="AT64" s="7">
        <f t="shared" si="17"/>
        <v>1.3978321589638008E+17</v>
      </c>
      <c r="AU64" s="7">
        <f t="shared" si="18"/>
        <v>8.1830519902770278E+17</v>
      </c>
      <c r="AW64" s="7">
        <f t="shared" si="67"/>
        <v>7.0463553565947853E+17</v>
      </c>
      <c r="AX64" s="7"/>
      <c r="AY64" s="7">
        <f t="shared" si="52"/>
        <v>0</v>
      </c>
      <c r="AZ64" s="7">
        <f t="shared" si="53"/>
        <v>0</v>
      </c>
      <c r="BA64" s="7">
        <f t="shared" si="54"/>
        <v>0</v>
      </c>
      <c r="BB64" s="7">
        <f t="shared" si="55"/>
        <v>1.3774684059300858E+17</v>
      </c>
      <c r="BI64" s="7">
        <f t="shared" si="24"/>
        <v>9.5359163475286752E+16</v>
      </c>
      <c r="BJ64" s="7">
        <f t="shared" si="25"/>
        <v>9.5359163475286752E+16</v>
      </c>
      <c r="BK64" s="7">
        <f t="shared" si="26"/>
        <v>5.5824226640060128E+17</v>
      </c>
      <c r="BM64" s="7">
        <f t="shared" si="68"/>
        <v>4.8069759165691469E+17</v>
      </c>
      <c r="BN64" s="7"/>
      <c r="BO64" s="7">
        <f t="shared" si="57"/>
        <v>0</v>
      </c>
      <c r="BP64" s="7">
        <f t="shared" si="58"/>
        <v>0</v>
      </c>
      <c r="BQ64" s="7">
        <f t="shared" si="59"/>
        <v>0</v>
      </c>
      <c r="BR64" s="7">
        <f t="shared" si="60"/>
        <v>9.3969962030707104E+16</v>
      </c>
      <c r="BY64" s="7">
        <f t="shared" si="32"/>
        <v>6.5053375688875872E+16</v>
      </c>
      <c r="BZ64" s="7">
        <f t="shared" si="33"/>
        <v>6.5053375688875872E+16</v>
      </c>
      <c r="CA64" s="7">
        <f t="shared" si="34"/>
        <v>3.8082909453142765E+17</v>
      </c>
      <c r="CC64" s="7">
        <f t="shared" si="69"/>
        <v>3.279286424413664E+17</v>
      </c>
      <c r="CD64" s="7"/>
      <c r="CE64" s="7">
        <f t="shared" si="62"/>
        <v>0</v>
      </c>
      <c r="CF64" s="7">
        <f t="shared" si="63"/>
        <v>0</v>
      </c>
      <c r="CG64" s="7">
        <f t="shared" si="64"/>
        <v>0</v>
      </c>
      <c r="CH64" s="7">
        <f t="shared" si="65"/>
        <v>6.4105671869041192E+16</v>
      </c>
    </row>
    <row r="65" spans="2:86" x14ac:dyDescent="0.25">
      <c r="B65">
        <v>595</v>
      </c>
      <c r="C65">
        <f>'Input spectra'!B65</f>
        <v>0</v>
      </c>
      <c r="D65">
        <f>'Initial absorption'!J65</f>
        <v>0</v>
      </c>
      <c r="E65">
        <f>'Input spectra'!C65</f>
        <v>3.0129612818437401E-2</v>
      </c>
      <c r="F65" s="54">
        <f t="shared" si="40"/>
        <v>3.9808753551255436E-3</v>
      </c>
      <c r="H65">
        <f>'Absorption prob after ems'!$EY66</f>
        <v>0.86124821122651896</v>
      </c>
      <c r="I65" s="14">
        <f>1-EXP(-'Absorption prob after ems'!FC66*_k_in_ec_correction*($C65*_c+'Input spectra'!Q65))</f>
        <v>1.4360168717705957E-2</v>
      </c>
      <c r="J65" s="14">
        <f>1-EXP(-(_t-'Absorption prob after ems'!FC66)*_k_in_ec_correction*($C65*_c+'Input spectra'!Q65))</f>
        <v>1.4549632753850128E-2</v>
      </c>
      <c r="M65" s="7">
        <f t="shared" si="0"/>
        <v>2.4875260503304477E+17</v>
      </c>
      <c r="N65" s="7">
        <f t="shared" si="1"/>
        <v>2.4875260503304477E+17</v>
      </c>
      <c r="O65" s="7">
        <f t="shared" si="2"/>
        <v>1.4562231142336786E+18</v>
      </c>
      <c r="Q65" s="7">
        <f t="shared" si="70"/>
        <v>1.2541695522804664E+18</v>
      </c>
      <c r="R65" s="7"/>
      <c r="S65" s="7">
        <f t="shared" si="42"/>
        <v>0</v>
      </c>
      <c r="T65" s="7">
        <f t="shared" si="43"/>
        <v>0</v>
      </c>
      <c r="U65" s="7">
        <f t="shared" si="44"/>
        <v>0</v>
      </c>
      <c r="V65" s="7">
        <f t="shared" si="45"/>
        <v>2.4513334598325043E+17</v>
      </c>
      <c r="AC65" s="7">
        <f t="shared" si="8"/>
        <v>1.696973429616441E+17</v>
      </c>
      <c r="AD65" s="7">
        <f t="shared" si="9"/>
        <v>1.696973429616441E+17</v>
      </c>
      <c r="AE65" s="7">
        <f t="shared" si="10"/>
        <v>9.9342554909910771E+17</v>
      </c>
      <c r="AG65" s="7">
        <f t="shared" si="66"/>
        <v>8.5558597714832896E+17</v>
      </c>
      <c r="AH65" s="7"/>
      <c r="AI65" s="7">
        <f t="shared" si="47"/>
        <v>0</v>
      </c>
      <c r="AJ65" s="7">
        <f t="shared" si="48"/>
        <v>0</v>
      </c>
      <c r="AK65" s="7">
        <f t="shared" si="49"/>
        <v>0</v>
      </c>
      <c r="AL65" s="7">
        <f t="shared" si="50"/>
        <v>1.6722830894224803E+17</v>
      </c>
      <c r="AS65" s="7">
        <f t="shared" si="16"/>
        <v>1.1576637842412294E+17</v>
      </c>
      <c r="AT65" s="7">
        <f t="shared" si="17"/>
        <v>1.1576637842412294E+17</v>
      </c>
      <c r="AU65" s="7">
        <f t="shared" si="18"/>
        <v>6.7770818355826317E+17</v>
      </c>
      <c r="AW65" s="7">
        <f t="shared" si="67"/>
        <v>5.8367496082312755E+17</v>
      </c>
      <c r="AX65" s="7"/>
      <c r="AY65" s="7">
        <f t="shared" si="52"/>
        <v>0</v>
      </c>
      <c r="AZ65" s="7">
        <f t="shared" si="53"/>
        <v>0</v>
      </c>
      <c r="BA65" s="7">
        <f t="shared" si="54"/>
        <v>0</v>
      </c>
      <c r="BB65" s="7">
        <f t="shared" si="55"/>
        <v>1.1408202013280872E+17</v>
      </c>
      <c r="BI65" s="7">
        <f t="shared" si="24"/>
        <v>7.8975039558906944E+16</v>
      </c>
      <c r="BJ65" s="7">
        <f t="shared" si="25"/>
        <v>7.8975039558906944E+16</v>
      </c>
      <c r="BK65" s="7">
        <f t="shared" si="26"/>
        <v>4.6232793436644378E+17</v>
      </c>
      <c r="BM65" s="7">
        <f t="shared" si="68"/>
        <v>3.9817910647315117E+17</v>
      </c>
      <c r="BN65" s="7"/>
      <c r="BO65" s="7">
        <f t="shared" si="57"/>
        <v>0</v>
      </c>
      <c r="BP65" s="7">
        <f t="shared" si="58"/>
        <v>0</v>
      </c>
      <c r="BQ65" s="7">
        <f t="shared" si="59"/>
        <v>0</v>
      </c>
      <c r="BR65" s="7">
        <f t="shared" si="60"/>
        <v>7.7825981736604064E+16</v>
      </c>
      <c r="BY65" s="7">
        <f t="shared" si="32"/>
        <v>5.38762372826484E+16</v>
      </c>
      <c r="BZ65" s="7">
        <f t="shared" si="33"/>
        <v>5.38762372826484E+16</v>
      </c>
      <c r="CA65" s="7">
        <f t="shared" si="34"/>
        <v>3.1539698661048653E+17</v>
      </c>
      <c r="CC65" s="7">
        <f t="shared" si="69"/>
        <v>2.7163509054451587E+17</v>
      </c>
      <c r="CD65" s="7"/>
      <c r="CE65" s="7">
        <f t="shared" si="62"/>
        <v>0</v>
      </c>
      <c r="CF65" s="7">
        <f t="shared" si="63"/>
        <v>0</v>
      </c>
      <c r="CG65" s="7">
        <f t="shared" si="64"/>
        <v>0</v>
      </c>
      <c r="CH65" s="7">
        <f t="shared" si="65"/>
        <v>5.3092357816026576E+16</v>
      </c>
    </row>
    <row r="66" spans="2:86" x14ac:dyDescent="0.25">
      <c r="B66">
        <v>600</v>
      </c>
      <c r="C66">
        <f>'Input spectra'!B66</f>
        <v>0</v>
      </c>
      <c r="D66">
        <f>'Initial absorption'!J66</f>
        <v>0</v>
      </c>
      <c r="E66">
        <f>'Input spectra'!C66</f>
        <v>2.3312916656067599E-2</v>
      </c>
      <c r="F66" s="54">
        <f t="shared" si="40"/>
        <v>3.0802193155115508E-3</v>
      </c>
      <c r="H66">
        <f>'Absorption prob after ems'!$EY67</f>
        <v>0.86140510836138684</v>
      </c>
      <c r="I66" s="14">
        <f>1-EXP(-'Absorption prob after ems'!FC67*_k_in_ec_correction*($C66*_c+'Input spectra'!Q66))</f>
        <v>1.4342182891023292E-2</v>
      </c>
      <c r="J66" s="14">
        <f>1-EXP(-(_t-'Absorption prob after ems'!FC67)*_k_in_ec_correction*($C66*_c+'Input spectra'!Q66))</f>
        <v>1.4531169503027463E-2</v>
      </c>
      <c r="M66" s="7">
        <f t="shared" ref="M66:M129" si="71">K$3*$F66*_ec_loss/2</f>
        <v>1.924733910143832E+17</v>
      </c>
      <c r="N66" s="7">
        <f t="shared" ref="N66:N129" si="72">K$3*$F66*_ec_loss/2</f>
        <v>1.924733910143832E+17</v>
      </c>
      <c r="O66" s="7">
        <f t="shared" ref="O66:O129" si="73">K$3*$F66*(1-_ec_loss)</f>
        <v>1.1267588567880451E+18</v>
      </c>
      <c r="Q66" s="7">
        <f t="shared" si="70"/>
        <v>9.705958351286583E+17</v>
      </c>
      <c r="R66" s="7"/>
      <c r="S66" s="7">
        <f t="shared" si="42"/>
        <v>0</v>
      </c>
      <c r="T66" s="7">
        <f t="shared" si="43"/>
        <v>0</v>
      </c>
      <c r="U66" s="7">
        <f t="shared" si="44"/>
        <v>0</v>
      </c>
      <c r="V66" s="7">
        <f t="shared" si="45"/>
        <v>1.8967652754473072E+17</v>
      </c>
      <c r="AC66" s="7">
        <f t="shared" ref="AC66:AC129" si="74">AA$3*$F66*_ec_loss/2</f>
        <v>1.313040441993341E+17</v>
      </c>
      <c r="AD66" s="7">
        <f t="shared" ref="AD66:AD129" si="75">AA$3*$F66*_ec_loss/2</f>
        <v>1.313040441993341E+17</v>
      </c>
      <c r="AE66" s="7">
        <f t="shared" ref="AE66:AE129" si="76">AA$3*$F66*(1-_ec_loss)</f>
        <v>7.6866726332385728E+17</v>
      </c>
      <c r="AG66" s="7">
        <f t="shared" si="66"/>
        <v>6.6213390725733798E+17</v>
      </c>
      <c r="AH66" s="7"/>
      <c r="AI66" s="7">
        <f t="shared" si="47"/>
        <v>0</v>
      </c>
      <c r="AJ66" s="7">
        <f t="shared" si="48"/>
        <v>0</v>
      </c>
      <c r="AK66" s="7">
        <f t="shared" si="49"/>
        <v>0</v>
      </c>
      <c r="AL66" s="7">
        <f t="shared" si="50"/>
        <v>1.2939604287664056E+17</v>
      </c>
      <c r="AS66" s="7">
        <f t="shared" ref="AS66:AS129" si="77">AQ$3*$F66*_ec_loss/2</f>
        <v>8.957472995221616E+16</v>
      </c>
      <c r="AT66" s="7">
        <f t="shared" ref="AT66:AT129" si="78">AQ$3*$F66*_ec_loss/2</f>
        <v>8.957472995221616E+16</v>
      </c>
      <c r="AU66" s="7">
        <f t="shared" ref="AU66:AU129" si="79">AQ$3*$F66*(1-_ec_loss)</f>
        <v>5.2437960273955309E+17</v>
      </c>
      <c r="AW66" s="7">
        <f t="shared" si="67"/>
        <v>4.517032685203657E+17</v>
      </c>
      <c r="AX66" s="7"/>
      <c r="AY66" s="7">
        <f t="shared" si="52"/>
        <v>0</v>
      </c>
      <c r="AZ66" s="7">
        <f t="shared" si="53"/>
        <v>0</v>
      </c>
      <c r="BA66" s="7">
        <f t="shared" si="54"/>
        <v>0</v>
      </c>
      <c r="BB66" s="7">
        <f t="shared" si="55"/>
        <v>8.8273104368092592E+16</v>
      </c>
      <c r="BI66" s="7">
        <f t="shared" ref="BI66:BI129" si="80">BG$3*$F66*_ec_loss/2</f>
        <v>6.1107274303232328E+16</v>
      </c>
      <c r="BJ66" s="7">
        <f t="shared" ref="BJ66:BJ129" si="81">BG$3*$F66*_ec_loss/2</f>
        <v>6.1107274303232328E+16</v>
      </c>
      <c r="BK66" s="7">
        <f t="shared" ref="BK66:BK129" si="82">BG$3*$F66*(1-_ec_loss)</f>
        <v>3.5772821465071123E+17</v>
      </c>
      <c r="BM66" s="7">
        <f t="shared" si="68"/>
        <v>3.0814891150512134E+17</v>
      </c>
      <c r="BN66" s="7"/>
      <c r="BO66" s="7">
        <f t="shared" si="57"/>
        <v>0</v>
      </c>
      <c r="BP66" s="7">
        <f t="shared" si="58"/>
        <v>0</v>
      </c>
      <c r="BQ66" s="7">
        <f t="shared" si="59"/>
        <v>0</v>
      </c>
      <c r="BR66" s="7">
        <f t="shared" si="60"/>
        <v>6.0219314142464064E+16</v>
      </c>
      <c r="BY66" s="7">
        <f t="shared" ref="BY66:BY129" si="83">BW$3*$F66*_ec_loss/2</f>
        <v>4.1686968799821568E+16</v>
      </c>
      <c r="BZ66" s="7">
        <f t="shared" ref="BZ66:BZ129" si="84">BW$3*$F66*_ec_loss/2</f>
        <v>4.1686968799821568E+16</v>
      </c>
      <c r="CA66" s="7">
        <f t="shared" ref="CA66:CA129" si="85">BW$3*$F66*(1-_ec_loss)</f>
        <v>2.440397660180247E+17</v>
      </c>
      <c r="CC66" s="7">
        <f t="shared" si="69"/>
        <v>2.1021710109124406E+17</v>
      </c>
      <c r="CD66" s="7"/>
      <c r="CE66" s="7">
        <f t="shared" si="62"/>
        <v>0</v>
      </c>
      <c r="CF66" s="7">
        <f t="shared" si="63"/>
        <v>0</v>
      </c>
      <c r="CG66" s="7">
        <f t="shared" si="64"/>
        <v>0</v>
      </c>
      <c r="CH66" s="7">
        <f t="shared" si="65"/>
        <v>4.1081208390123944E+16</v>
      </c>
    </row>
    <row r="67" spans="2:86" x14ac:dyDescent="0.25">
      <c r="B67">
        <v>605</v>
      </c>
      <c r="C67">
        <f>'Input spectra'!B67</f>
        <v>0</v>
      </c>
      <c r="D67">
        <f>'Initial absorption'!J67</f>
        <v>0</v>
      </c>
      <c r="E67">
        <f>'Input spectra'!C67</f>
        <v>1.64962204936978E-2</v>
      </c>
      <c r="F67" s="54">
        <f t="shared" ref="F67:F130" si="86">E67/SUM($E$2:$E$256)</f>
        <v>2.179563275897559E-3</v>
      </c>
      <c r="H67">
        <f>'Absorption prob after ems'!$EY68</f>
        <v>0.86156205011731501</v>
      </c>
      <c r="I67" s="14">
        <f>1-EXP(-'Absorption prob after ems'!FC68*_k_in_ec_correction*($C67*_c+'Input spectra'!Q67))</f>
        <v>1.432419643055538E-2</v>
      </c>
      <c r="J67" s="14">
        <f>1-EXP(-(_t-'Absorption prob after ems'!FC68)*_k_in_ec_correction*($C67*_c+'Input spectra'!Q67))</f>
        <v>1.4512706211803894E-2</v>
      </c>
      <c r="M67" s="7">
        <f t="shared" si="71"/>
        <v>1.3619417699572168E+17</v>
      </c>
      <c r="N67" s="7">
        <f t="shared" si="72"/>
        <v>1.3619417699572168E+17</v>
      </c>
      <c r="O67" s="7">
        <f t="shared" si="73"/>
        <v>7.972945993424119E+17</v>
      </c>
      <c r="Q67" s="7">
        <f t="shared" si="70"/>
        <v>6.8691876955691162E+17</v>
      </c>
      <c r="R67" s="7"/>
      <c r="S67" s="7">
        <f t="shared" si="42"/>
        <v>0</v>
      </c>
      <c r="T67" s="7">
        <f t="shared" si="43"/>
        <v>0</v>
      </c>
      <c r="U67" s="7">
        <f t="shared" si="44"/>
        <v>0</v>
      </c>
      <c r="V67" s="7">
        <f t="shared" si="45"/>
        <v>1.3421763091722435E+17</v>
      </c>
      <c r="AC67" s="7">
        <f t="shared" si="74"/>
        <v>9.291074543702416E+16</v>
      </c>
      <c r="AD67" s="7">
        <f t="shared" si="75"/>
        <v>9.291074543702416E+16</v>
      </c>
      <c r="AE67" s="7">
        <f t="shared" si="76"/>
        <v>5.4390897754860704E+17</v>
      </c>
      <c r="AG67" s="7">
        <f t="shared" si="66"/>
        <v>4.6861133377399053E+17</v>
      </c>
      <c r="AH67" s="7"/>
      <c r="AI67" s="7">
        <f t="shared" si="47"/>
        <v>0</v>
      </c>
      <c r="AJ67" s="7">
        <f t="shared" si="48"/>
        <v>0</v>
      </c>
      <c r="AK67" s="7">
        <f t="shared" si="49"/>
        <v>0</v>
      </c>
      <c r="AL67" s="7">
        <f t="shared" si="50"/>
        <v>9.1562359084576928E+16</v>
      </c>
      <c r="AS67" s="7">
        <f t="shared" si="77"/>
        <v>6.3383081480309384E+16</v>
      </c>
      <c r="AT67" s="7">
        <f t="shared" si="78"/>
        <v>6.3383081480309384E+16</v>
      </c>
      <c r="AU67" s="7">
        <f t="shared" si="79"/>
        <v>3.7105102192084314E+17</v>
      </c>
      <c r="AW67" s="7">
        <f t="shared" si="67"/>
        <v>3.196834791442464E+17</v>
      </c>
      <c r="AX67" s="7"/>
      <c r="AY67" s="7">
        <f t="shared" si="52"/>
        <v>0</v>
      </c>
      <c r="AZ67" s="7">
        <f t="shared" si="53"/>
        <v>0</v>
      </c>
      <c r="BA67" s="7">
        <f t="shared" si="54"/>
        <v>0</v>
      </c>
      <c r="BB67" s="7">
        <f t="shared" si="55"/>
        <v>6.2463221439986824E+16</v>
      </c>
      <c r="BI67" s="7">
        <f t="shared" si="80"/>
        <v>4.3239509047557736E+16</v>
      </c>
      <c r="BJ67" s="7">
        <f t="shared" si="81"/>
        <v>4.3239509047557736E+16</v>
      </c>
      <c r="BK67" s="7">
        <f t="shared" si="82"/>
        <v>2.5312849493497875E+17</v>
      </c>
      <c r="BM67" s="7">
        <f t="shared" si="68"/>
        <v>2.1808590503929069E+17</v>
      </c>
      <c r="BN67" s="7"/>
      <c r="BO67" s="7">
        <f t="shared" si="57"/>
        <v>0</v>
      </c>
      <c r="BP67" s="7">
        <f t="shared" si="58"/>
        <v>0</v>
      </c>
      <c r="BQ67" s="7">
        <f t="shared" si="59"/>
        <v>0</v>
      </c>
      <c r="BR67" s="7">
        <f t="shared" si="60"/>
        <v>4.2611986756007896E+16</v>
      </c>
      <c r="BY67" s="7">
        <f t="shared" si="83"/>
        <v>2.9497700316994752E+16</v>
      </c>
      <c r="BZ67" s="7">
        <f t="shared" si="84"/>
        <v>2.9497700316994752E+16</v>
      </c>
      <c r="CA67" s="7">
        <f t="shared" si="85"/>
        <v>1.7268254542556291E+17</v>
      </c>
      <c r="CC67" s="7">
        <f t="shared" si="69"/>
        <v>1.4877672785632435E+17</v>
      </c>
      <c r="CD67" s="7"/>
      <c r="CE67" s="7">
        <f t="shared" si="62"/>
        <v>0</v>
      </c>
      <c r="CF67" s="7">
        <f t="shared" si="63"/>
        <v>0</v>
      </c>
      <c r="CG67" s="7">
        <f t="shared" si="64"/>
        <v>0</v>
      </c>
      <c r="CH67" s="7">
        <f t="shared" si="65"/>
        <v>2.9069608858370372E+16</v>
      </c>
    </row>
    <row r="68" spans="2:86" x14ac:dyDescent="0.25">
      <c r="B68">
        <v>610</v>
      </c>
      <c r="C68">
        <f>'Input spectra'!B68</f>
        <v>0</v>
      </c>
      <c r="D68">
        <f>'Initial absorption'!J68</f>
        <v>0</v>
      </c>
      <c r="E68">
        <f>'Input spectra'!C68</f>
        <v>9.6795243313279808E-3</v>
      </c>
      <c r="F68" s="54">
        <f t="shared" si="86"/>
        <v>1.2789072362835638E-3</v>
      </c>
      <c r="H68">
        <f>'Absorption prob after ems'!$EY69</f>
        <v>0.86171903651015203</v>
      </c>
      <c r="I68" s="14">
        <f>1-EXP(-'Absorption prob after ems'!FC69*_k_in_ec_correction*($C68*_c+'Input spectra'!Q68))</f>
        <v>1.4306209336278908E-2</v>
      </c>
      <c r="J68" s="14">
        <f>1-EXP(-(_t-'Absorption prob after ems'!FC69)*_k_in_ec_correction*($C68*_c+'Input spectra'!Q68))</f>
        <v>1.4494242880190633E-2</v>
      </c>
      <c r="M68" s="7">
        <f t="shared" si="71"/>
        <v>7.9914962977059968E+16</v>
      </c>
      <c r="N68" s="7">
        <f t="shared" si="72"/>
        <v>7.9914962977059968E+16</v>
      </c>
      <c r="O68" s="7">
        <f t="shared" si="73"/>
        <v>4.6783034189677747E+17</v>
      </c>
      <c r="Q68" s="7">
        <f t="shared" si="70"/>
        <v>4.0313831146950611E+17</v>
      </c>
      <c r="R68" s="7"/>
      <c r="S68" s="7">
        <f t="shared" si="42"/>
        <v>0</v>
      </c>
      <c r="T68" s="7">
        <f t="shared" si="43"/>
        <v>0</v>
      </c>
      <c r="U68" s="7">
        <f t="shared" si="44"/>
        <v>0</v>
      </c>
      <c r="V68" s="7">
        <f t="shared" si="45"/>
        <v>7.8756656093909024E+16</v>
      </c>
      <c r="AC68" s="7">
        <f t="shared" si="74"/>
        <v>5.451744667471408E+16</v>
      </c>
      <c r="AD68" s="7">
        <f t="shared" si="75"/>
        <v>5.451744667471408E+16</v>
      </c>
      <c r="AE68" s="7">
        <f t="shared" si="76"/>
        <v>3.1915069177335603E+17</v>
      </c>
      <c r="AG68" s="7">
        <f t="shared" si="66"/>
        <v>2.7501822661648486E+17</v>
      </c>
      <c r="AH68" s="7"/>
      <c r="AI68" s="7">
        <f t="shared" si="47"/>
        <v>0</v>
      </c>
      <c r="AJ68" s="7">
        <f t="shared" si="48"/>
        <v>0</v>
      </c>
      <c r="AK68" s="7">
        <f t="shared" si="49"/>
        <v>0</v>
      </c>
      <c r="AL68" s="7">
        <f t="shared" si="50"/>
        <v>5.3727257561402936E+16</v>
      </c>
      <c r="AS68" s="7">
        <f t="shared" si="77"/>
        <v>3.719143300840252E+16</v>
      </c>
      <c r="AT68" s="7">
        <f t="shared" si="78"/>
        <v>3.719143300840252E+16</v>
      </c>
      <c r="AU68" s="7">
        <f t="shared" si="79"/>
        <v>2.1772244110213261E+17</v>
      </c>
      <c r="AW68" s="7">
        <f t="shared" si="67"/>
        <v>1.8761557217316803E+17</v>
      </c>
      <c r="AX68" s="7"/>
      <c r="AY68" s="7">
        <f t="shared" si="52"/>
        <v>0</v>
      </c>
      <c r="AZ68" s="7">
        <f t="shared" si="53"/>
        <v>0</v>
      </c>
      <c r="BA68" s="7">
        <f t="shared" si="54"/>
        <v>0</v>
      </c>
      <c r="BB68" s="7">
        <f t="shared" si="55"/>
        <v>3.6652371345316392E+16</v>
      </c>
      <c r="BI68" s="7">
        <f t="shared" si="80"/>
        <v>2.5371743791883068E+16</v>
      </c>
      <c r="BJ68" s="7">
        <f t="shared" si="81"/>
        <v>2.5371743791883068E+16</v>
      </c>
      <c r="BK68" s="7">
        <f t="shared" si="82"/>
        <v>1.4852877521924589E+17</v>
      </c>
      <c r="BM68" s="7">
        <f t="shared" si="68"/>
        <v>1.279900730759615E+17</v>
      </c>
      <c r="BN68" s="7"/>
      <c r="BO68" s="7">
        <f t="shared" si="57"/>
        <v>0</v>
      </c>
      <c r="BP68" s="7">
        <f t="shared" si="58"/>
        <v>0</v>
      </c>
      <c r="BQ68" s="7">
        <f t="shared" si="59"/>
        <v>0</v>
      </c>
      <c r="BR68" s="7">
        <f t="shared" si="60"/>
        <v>2.5003999575069544E+16</v>
      </c>
      <c r="BY68" s="7">
        <f t="shared" si="83"/>
        <v>1.730843183416789E+16</v>
      </c>
      <c r="BZ68" s="7">
        <f t="shared" si="84"/>
        <v>1.730843183416789E+16</v>
      </c>
      <c r="CA68" s="7">
        <f t="shared" si="85"/>
        <v>1.0132532483310088E+17</v>
      </c>
      <c r="CC68" s="7">
        <f t="shared" si="69"/>
        <v>8.7313961289257872E+16</v>
      </c>
      <c r="CD68" s="7"/>
      <c r="CE68" s="7">
        <f t="shared" si="62"/>
        <v>0</v>
      </c>
      <c r="CF68" s="7">
        <f t="shared" si="63"/>
        <v>0</v>
      </c>
      <c r="CG68" s="7">
        <f t="shared" si="64"/>
        <v>0</v>
      </c>
      <c r="CH68" s="7">
        <f t="shared" si="65"/>
        <v>1.7057559219288238E+16</v>
      </c>
    </row>
    <row r="69" spans="2:86" x14ac:dyDescent="0.25">
      <c r="B69">
        <v>615</v>
      </c>
      <c r="C69">
        <f>'Input spectra'!B69</f>
        <v>0</v>
      </c>
      <c r="D69">
        <f>'Initial absorption'!J69</f>
        <v>0</v>
      </c>
      <c r="E69">
        <f>'Input spectra'!C69</f>
        <v>2.86282816895815E-3</v>
      </c>
      <c r="F69" s="54">
        <f t="shared" si="86"/>
        <v>3.7825119666956743E-4</v>
      </c>
      <c r="H69">
        <f>'Absorption prob after ems'!$EY70</f>
        <v>0.86201259735097113</v>
      </c>
      <c r="I69" s="14">
        <f>1-EXP(-'Absorption prob after ems'!FC70*_k_in_ec_correction*($C69*_c+'Input spectra'!Q69))</f>
        <v>1.427258591674585E-2</v>
      </c>
      <c r="J69" s="14">
        <f>1-EXP(-(_t-'Absorption prob after ems'!FC70)*_k_in_ec_correction*($C69*_c+'Input spectra'!Q69))</f>
        <v>1.4459730862805942E-2</v>
      </c>
      <c r="M69" s="7">
        <f t="shared" si="71"/>
        <v>2.3635748958398156E+16</v>
      </c>
      <c r="N69" s="7">
        <f t="shared" si="72"/>
        <v>2.3635748958398156E+16</v>
      </c>
      <c r="O69" s="7">
        <f t="shared" si="73"/>
        <v>1.3836608445114258E+17</v>
      </c>
      <c r="Q69" s="7">
        <f t="shared" si="70"/>
        <v>1.1927330784301323E+17</v>
      </c>
      <c r="R69" s="7"/>
      <c r="S69" s="7">
        <f t="shared" si="42"/>
        <v>0</v>
      </c>
      <c r="T69" s="7">
        <f t="shared" si="43"/>
        <v>0</v>
      </c>
      <c r="U69" s="7">
        <f t="shared" si="44"/>
        <v>0</v>
      </c>
      <c r="V69" s="7">
        <f t="shared" si="45"/>
        <v>2.3293982389718872E+16</v>
      </c>
      <c r="AC69" s="7">
        <f t="shared" si="74"/>
        <v>1.612414791240395E+16</v>
      </c>
      <c r="AD69" s="7">
        <f t="shared" si="75"/>
        <v>1.612414791240395E+16</v>
      </c>
      <c r="AE69" s="7">
        <f t="shared" si="76"/>
        <v>9.4392405998104704E+16</v>
      </c>
      <c r="AG69" s="7">
        <f t="shared" si="66"/>
        <v>8.1367443064633616E+16</v>
      </c>
      <c r="AH69" s="7"/>
      <c r="AI69" s="7">
        <f t="shared" si="47"/>
        <v>0</v>
      </c>
      <c r="AJ69" s="7">
        <f t="shared" si="48"/>
        <v>0</v>
      </c>
      <c r="AK69" s="7">
        <f t="shared" si="49"/>
        <v>0</v>
      </c>
      <c r="AL69" s="7">
        <f t="shared" si="50"/>
        <v>1.5890997073198514E+16</v>
      </c>
      <c r="AS69" s="7">
        <f t="shared" si="77"/>
        <v>1.0999784536495628E+16</v>
      </c>
      <c r="AT69" s="7">
        <f t="shared" si="78"/>
        <v>1.0999784536495628E+16</v>
      </c>
      <c r="AU69" s="7">
        <f t="shared" si="79"/>
        <v>6.4393860283421928E+16</v>
      </c>
      <c r="AW69" s="7">
        <f t="shared" si="67"/>
        <v>5.550831875636808E+16</v>
      </c>
      <c r="AX69" s="7"/>
      <c r="AY69" s="7">
        <f t="shared" si="52"/>
        <v>0</v>
      </c>
      <c r="AZ69" s="7">
        <f t="shared" si="53"/>
        <v>0</v>
      </c>
      <c r="BA69" s="7">
        <f t="shared" si="54"/>
        <v>0</v>
      </c>
      <c r="BB69" s="7">
        <f t="shared" si="55"/>
        <v>1.0840730612549046E+16</v>
      </c>
      <c r="BI69" s="7">
        <f t="shared" si="80"/>
        <v>7503978536208377</v>
      </c>
      <c r="BJ69" s="7">
        <f t="shared" si="81"/>
        <v>7503978536208377</v>
      </c>
      <c r="BK69" s="7">
        <f t="shared" si="82"/>
        <v>4.3929055503512888E+16</v>
      </c>
      <c r="BM69" s="7">
        <f t="shared" si="68"/>
        <v>3.786739923375812E+16</v>
      </c>
      <c r="BN69" s="7"/>
      <c r="BO69" s="7">
        <f t="shared" si="57"/>
        <v>0</v>
      </c>
      <c r="BP69" s="7">
        <f t="shared" si="58"/>
        <v>0</v>
      </c>
      <c r="BQ69" s="7">
        <f t="shared" si="59"/>
        <v>0</v>
      </c>
      <c r="BR69" s="7">
        <f t="shared" si="60"/>
        <v>7395473026174531</v>
      </c>
      <c r="BY69" s="7">
        <f t="shared" si="83"/>
        <v>5119163351341012</v>
      </c>
      <c r="BZ69" s="7">
        <f t="shared" si="84"/>
        <v>5119163351341012</v>
      </c>
      <c r="CA69" s="7">
        <f t="shared" si="85"/>
        <v>2.9968104240638744E+16</v>
      </c>
      <c r="CC69" s="7">
        <f t="shared" si="69"/>
        <v>2.5832883374157656E+16</v>
      </c>
      <c r="CD69" s="7"/>
      <c r="CE69" s="7">
        <f t="shared" si="62"/>
        <v>0</v>
      </c>
      <c r="CF69" s="7">
        <f t="shared" si="63"/>
        <v>0</v>
      </c>
      <c r="CG69" s="7">
        <f t="shared" si="64"/>
        <v>0</v>
      </c>
      <c r="CH69" s="7">
        <f t="shared" si="65"/>
        <v>5045141627037881</v>
      </c>
    </row>
    <row r="70" spans="2:86" x14ac:dyDescent="0.25">
      <c r="B70">
        <v>620</v>
      </c>
      <c r="C70">
        <f>'Input spectra'!B70</f>
        <v>0</v>
      </c>
      <c r="D70">
        <f>'Initial absorption'!J70</f>
        <v>0</v>
      </c>
      <c r="E70">
        <f>'Input spectra'!C70</f>
        <v>0</v>
      </c>
      <c r="F70" s="54">
        <f t="shared" si="86"/>
        <v>0</v>
      </c>
      <c r="H70">
        <f>'Absorption prob after ems'!$EY71</f>
        <v>0.86277264064554904</v>
      </c>
      <c r="I70" s="14">
        <f>1-EXP(-'Absorption prob after ems'!FC71*_k_in_ec_correction*($C70*_c+'Input spectra'!Q70))</f>
        <v>1.4185605946107405E-2</v>
      </c>
      <c r="J70" s="14">
        <f>1-EXP(-(_t-'Absorption prob after ems'!FC71)*_k_in_ec_correction*($C70*_c+'Input spectra'!Q70))</f>
        <v>1.4370462081328195E-2</v>
      </c>
      <c r="M70" s="7">
        <f t="shared" si="71"/>
        <v>0</v>
      </c>
      <c r="N70" s="7">
        <f t="shared" si="72"/>
        <v>0</v>
      </c>
      <c r="O70" s="7">
        <f t="shared" si="73"/>
        <v>0</v>
      </c>
      <c r="Q70" s="7">
        <f t="shared" ref="Q70:Q101" si="87">O70*$H70</f>
        <v>0</v>
      </c>
      <c r="R70" s="7"/>
      <c r="S70" s="7">
        <f t="shared" si="42"/>
        <v>0</v>
      </c>
      <c r="T70" s="7">
        <f t="shared" si="43"/>
        <v>0</v>
      </c>
      <c r="U70" s="7">
        <f t="shared" si="44"/>
        <v>0</v>
      </c>
      <c r="V70" s="7">
        <f t="shared" si="45"/>
        <v>0</v>
      </c>
      <c r="AC70" s="7">
        <f t="shared" si="74"/>
        <v>0</v>
      </c>
      <c r="AD70" s="7">
        <f t="shared" si="75"/>
        <v>0</v>
      </c>
      <c r="AE70" s="7">
        <f t="shared" si="76"/>
        <v>0</v>
      </c>
      <c r="AG70" s="7">
        <f t="shared" si="66"/>
        <v>0</v>
      </c>
      <c r="AH70" s="7"/>
      <c r="AI70" s="7">
        <f t="shared" si="47"/>
        <v>0</v>
      </c>
      <c r="AJ70" s="7">
        <f t="shared" si="48"/>
        <v>0</v>
      </c>
      <c r="AK70" s="7">
        <f t="shared" si="49"/>
        <v>0</v>
      </c>
      <c r="AL70" s="7">
        <f t="shared" si="50"/>
        <v>0</v>
      </c>
      <c r="AS70" s="7">
        <f t="shared" si="77"/>
        <v>0</v>
      </c>
      <c r="AT70" s="7">
        <f t="shared" si="78"/>
        <v>0</v>
      </c>
      <c r="AU70" s="7">
        <f t="shared" si="79"/>
        <v>0</v>
      </c>
      <c r="AW70" s="7">
        <f t="shared" si="67"/>
        <v>0</v>
      </c>
      <c r="AX70" s="7"/>
      <c r="AY70" s="7">
        <f t="shared" si="52"/>
        <v>0</v>
      </c>
      <c r="AZ70" s="7">
        <f t="shared" si="53"/>
        <v>0</v>
      </c>
      <c r="BA70" s="7">
        <f t="shared" si="54"/>
        <v>0</v>
      </c>
      <c r="BB70" s="7">
        <f t="shared" si="55"/>
        <v>0</v>
      </c>
      <c r="BI70" s="7">
        <f t="shared" si="80"/>
        <v>0</v>
      </c>
      <c r="BJ70" s="7">
        <f t="shared" si="81"/>
        <v>0</v>
      </c>
      <c r="BK70" s="7">
        <f t="shared" si="82"/>
        <v>0</v>
      </c>
      <c r="BM70" s="7">
        <f t="shared" si="68"/>
        <v>0</v>
      </c>
      <c r="BN70" s="7"/>
      <c r="BO70" s="7">
        <f t="shared" si="57"/>
        <v>0</v>
      </c>
      <c r="BP70" s="7">
        <f t="shared" si="58"/>
        <v>0</v>
      </c>
      <c r="BQ70" s="7">
        <f t="shared" si="59"/>
        <v>0</v>
      </c>
      <c r="BR70" s="7">
        <f t="shared" si="60"/>
        <v>0</v>
      </c>
      <c r="BY70" s="7">
        <f t="shared" si="83"/>
        <v>0</v>
      </c>
      <c r="BZ70" s="7">
        <f t="shared" si="84"/>
        <v>0</v>
      </c>
      <c r="CA70" s="7">
        <f t="shared" si="85"/>
        <v>0</v>
      </c>
      <c r="CC70" s="7">
        <f t="shared" si="69"/>
        <v>0</v>
      </c>
      <c r="CD70" s="7"/>
      <c r="CE70" s="7">
        <f t="shared" si="62"/>
        <v>0</v>
      </c>
      <c r="CF70" s="7">
        <f t="shared" si="63"/>
        <v>0</v>
      </c>
      <c r="CG70" s="7">
        <f t="shared" si="64"/>
        <v>0</v>
      </c>
      <c r="CH70" s="7">
        <f t="shared" si="65"/>
        <v>0</v>
      </c>
    </row>
    <row r="71" spans="2:86" x14ac:dyDescent="0.25">
      <c r="B71">
        <v>625</v>
      </c>
      <c r="C71">
        <f>'Input spectra'!B71</f>
        <v>0</v>
      </c>
      <c r="D71">
        <f>'Initial absorption'!J71</f>
        <v>0</v>
      </c>
      <c r="E71">
        <f>'Input spectra'!C71</f>
        <v>0</v>
      </c>
      <c r="F71" s="54">
        <f t="shared" si="86"/>
        <v>0</v>
      </c>
      <c r="H71">
        <f>'Absorption prob after ems'!$EY72</f>
        <v>0.86353373023128466</v>
      </c>
      <c r="I71" s="14">
        <f>1-EXP(-'Absorption prob after ems'!FC72*_k_in_ec_correction*($C71*_c+'Input spectra'!Q71))</f>
        <v>1.4098611155458296E-2</v>
      </c>
      <c r="J71" s="14">
        <f>1-EXP(-(_t-'Absorption prob after ems'!FC72)*_k_in_ec_correction*($C71*_c+'Input spectra'!Q71))</f>
        <v>1.4281192357645134E-2</v>
      </c>
      <c r="M71" s="7">
        <f t="shared" si="71"/>
        <v>0</v>
      </c>
      <c r="N71" s="7">
        <f t="shared" si="72"/>
        <v>0</v>
      </c>
      <c r="O71" s="7">
        <f t="shared" si="73"/>
        <v>0</v>
      </c>
      <c r="Q71" s="7">
        <f t="shared" si="87"/>
        <v>0</v>
      </c>
      <c r="R71" s="7"/>
      <c r="S71" s="7">
        <f t="shared" ref="S71:S134" si="88">$I71*M71*$D71</f>
        <v>0</v>
      </c>
      <c r="T71" s="7">
        <f t="shared" ref="T71:T134" si="89">$J71*N71*$D71</f>
        <v>0</v>
      </c>
      <c r="U71" s="7">
        <f t="shared" ref="U71:U134" si="90">(1-$H71)*O71*$D71</f>
        <v>0</v>
      </c>
      <c r="V71" s="7">
        <f t="shared" ref="V71:V134" si="91">(1-$J71)*N71</f>
        <v>0</v>
      </c>
      <c r="AC71" s="7">
        <f t="shared" si="74"/>
        <v>0</v>
      </c>
      <c r="AD71" s="7">
        <f t="shared" si="75"/>
        <v>0</v>
      </c>
      <c r="AE71" s="7">
        <f t="shared" si="76"/>
        <v>0</v>
      </c>
      <c r="AG71" s="7">
        <f t="shared" si="66"/>
        <v>0</v>
      </c>
      <c r="AH71" s="7"/>
      <c r="AI71" s="7">
        <f t="shared" ref="AI71:AI134" si="92">$I71*AC71*$D71</f>
        <v>0</v>
      </c>
      <c r="AJ71" s="7">
        <f t="shared" ref="AJ71:AJ134" si="93">$J71*AD71*$D71</f>
        <v>0</v>
      </c>
      <c r="AK71" s="7">
        <f t="shared" ref="AK71:AK134" si="94">(1-$H71)*AE71*$D71</f>
        <v>0</v>
      </c>
      <c r="AL71" s="7">
        <f t="shared" ref="AL71:AL134" si="95">(1-$J71)*AD71</f>
        <v>0</v>
      </c>
      <c r="AS71" s="7">
        <f t="shared" si="77"/>
        <v>0</v>
      </c>
      <c r="AT71" s="7">
        <f t="shared" si="78"/>
        <v>0</v>
      </c>
      <c r="AU71" s="7">
        <f t="shared" si="79"/>
        <v>0</v>
      </c>
      <c r="AW71" s="7">
        <f t="shared" si="67"/>
        <v>0</v>
      </c>
      <c r="AX71" s="7"/>
      <c r="AY71" s="7">
        <f t="shared" ref="AY71:AY134" si="96">$I71*AS71*$D71</f>
        <v>0</v>
      </c>
      <c r="AZ71" s="7">
        <f t="shared" ref="AZ71:AZ134" si="97">$J71*AT71*$D71</f>
        <v>0</v>
      </c>
      <c r="BA71" s="7">
        <f t="shared" ref="BA71:BA134" si="98">(1-$H71)*AU71*$D71</f>
        <v>0</v>
      </c>
      <c r="BB71" s="7">
        <f t="shared" ref="BB71:BB134" si="99">(1-$J71)*AT71</f>
        <v>0</v>
      </c>
      <c r="BI71" s="7">
        <f t="shared" si="80"/>
        <v>0</v>
      </c>
      <c r="BJ71" s="7">
        <f t="shared" si="81"/>
        <v>0</v>
      </c>
      <c r="BK71" s="7">
        <f t="shared" si="82"/>
        <v>0</v>
      </c>
      <c r="BM71" s="7">
        <f t="shared" si="68"/>
        <v>0</v>
      </c>
      <c r="BN71" s="7"/>
      <c r="BO71" s="7">
        <f t="shared" ref="BO71:BO134" si="100">$I71*BI71*$D71</f>
        <v>0</v>
      </c>
      <c r="BP71" s="7">
        <f t="shared" ref="BP71:BP134" si="101">$J71*BJ71*$D71</f>
        <v>0</v>
      </c>
      <c r="BQ71" s="7">
        <f t="shared" ref="BQ71:BQ134" si="102">(1-$H71)*BK71*$D71</f>
        <v>0</v>
      </c>
      <c r="BR71" s="7">
        <f t="shared" ref="BR71:BR134" si="103">(1-$J71)*BJ71</f>
        <v>0</v>
      </c>
      <c r="BY71" s="7">
        <f t="shared" si="83"/>
        <v>0</v>
      </c>
      <c r="BZ71" s="7">
        <f t="shared" si="84"/>
        <v>0</v>
      </c>
      <c r="CA71" s="7">
        <f t="shared" si="85"/>
        <v>0</v>
      </c>
      <c r="CC71" s="7">
        <f t="shared" si="69"/>
        <v>0</v>
      </c>
      <c r="CD71" s="7"/>
      <c r="CE71" s="7">
        <f t="shared" ref="CE71:CE134" si="104">$I71*BY71*$D71</f>
        <v>0</v>
      </c>
      <c r="CF71" s="7">
        <f t="shared" ref="CF71:CF134" si="105">$J71*BZ71*$D71</f>
        <v>0</v>
      </c>
      <c r="CG71" s="7">
        <f t="shared" ref="CG71:CG134" si="106">(1-$H71)*CA71*$D71</f>
        <v>0</v>
      </c>
      <c r="CH71" s="7">
        <f t="shared" ref="CH71:CH134" si="107">(1-$J71)*BZ71</f>
        <v>0</v>
      </c>
    </row>
    <row r="72" spans="2:86" x14ac:dyDescent="0.25">
      <c r="B72">
        <v>630</v>
      </c>
      <c r="C72">
        <f>'Input spectra'!B72</f>
        <v>0</v>
      </c>
      <c r="D72">
        <f>'Initial absorption'!J72</f>
        <v>0</v>
      </c>
      <c r="E72">
        <f>'Input spectra'!C72</f>
        <v>0</v>
      </c>
      <c r="F72" s="54">
        <f t="shared" si="86"/>
        <v>0</v>
      </c>
      <c r="H72">
        <f>'Absorption prob after ems'!$EY73</f>
        <v>0.86429586790704127</v>
      </c>
      <c r="I72" s="14">
        <f>1-EXP(-'Absorption prob after ems'!FC73*_k_in_ec_correction*($C72*_c+'Input spectra'!Q72))</f>
        <v>1.4011601542214813E-2</v>
      </c>
      <c r="J72" s="14">
        <f>1-EXP(-(_t-'Absorption prob after ems'!FC73)*_k_in_ec_correction*($C72*_c+'Input spectra'!Q72))</f>
        <v>1.419192169298078E-2</v>
      </c>
      <c r="M72" s="7">
        <f t="shared" si="71"/>
        <v>0</v>
      </c>
      <c r="N72" s="7">
        <f t="shared" si="72"/>
        <v>0</v>
      </c>
      <c r="O72" s="7">
        <f t="shared" si="73"/>
        <v>0</v>
      </c>
      <c r="Q72" s="7">
        <f t="shared" si="87"/>
        <v>0</v>
      </c>
      <c r="R72" s="7"/>
      <c r="S72" s="7">
        <f t="shared" si="88"/>
        <v>0</v>
      </c>
      <c r="T72" s="7">
        <f t="shared" si="89"/>
        <v>0</v>
      </c>
      <c r="U72" s="7">
        <f t="shared" si="90"/>
        <v>0</v>
      </c>
      <c r="V72" s="7">
        <f t="shared" si="91"/>
        <v>0</v>
      </c>
      <c r="AC72" s="7">
        <f t="shared" si="74"/>
        <v>0</v>
      </c>
      <c r="AD72" s="7">
        <f t="shared" si="75"/>
        <v>0</v>
      </c>
      <c r="AE72" s="7">
        <f t="shared" si="76"/>
        <v>0</v>
      </c>
      <c r="AG72" s="7">
        <f t="shared" si="66"/>
        <v>0</v>
      </c>
      <c r="AH72" s="7"/>
      <c r="AI72" s="7">
        <f t="shared" si="92"/>
        <v>0</v>
      </c>
      <c r="AJ72" s="7">
        <f t="shared" si="93"/>
        <v>0</v>
      </c>
      <c r="AK72" s="7">
        <f t="shared" si="94"/>
        <v>0</v>
      </c>
      <c r="AL72" s="7">
        <f t="shared" si="95"/>
        <v>0</v>
      </c>
      <c r="AS72" s="7">
        <f t="shared" si="77"/>
        <v>0</v>
      </c>
      <c r="AT72" s="7">
        <f t="shared" si="78"/>
        <v>0</v>
      </c>
      <c r="AU72" s="7">
        <f t="shared" si="79"/>
        <v>0</v>
      </c>
      <c r="AW72" s="7">
        <f t="shared" si="67"/>
        <v>0</v>
      </c>
      <c r="AX72" s="7"/>
      <c r="AY72" s="7">
        <f t="shared" si="96"/>
        <v>0</v>
      </c>
      <c r="AZ72" s="7">
        <f t="shared" si="97"/>
        <v>0</v>
      </c>
      <c r="BA72" s="7">
        <f t="shared" si="98"/>
        <v>0</v>
      </c>
      <c r="BB72" s="7">
        <f t="shared" si="99"/>
        <v>0</v>
      </c>
      <c r="BI72" s="7">
        <f t="shared" si="80"/>
        <v>0</v>
      </c>
      <c r="BJ72" s="7">
        <f t="shared" si="81"/>
        <v>0</v>
      </c>
      <c r="BK72" s="7">
        <f t="shared" si="82"/>
        <v>0</v>
      </c>
      <c r="BM72" s="7">
        <f t="shared" si="68"/>
        <v>0</v>
      </c>
      <c r="BN72" s="7"/>
      <c r="BO72" s="7">
        <f t="shared" si="100"/>
        <v>0</v>
      </c>
      <c r="BP72" s="7">
        <f t="shared" si="101"/>
        <v>0</v>
      </c>
      <c r="BQ72" s="7">
        <f t="shared" si="102"/>
        <v>0</v>
      </c>
      <c r="BR72" s="7">
        <f t="shared" si="103"/>
        <v>0</v>
      </c>
      <c r="BY72" s="7">
        <f t="shared" si="83"/>
        <v>0</v>
      </c>
      <c r="BZ72" s="7">
        <f t="shared" si="84"/>
        <v>0</v>
      </c>
      <c r="CA72" s="7">
        <f t="shared" si="85"/>
        <v>0</v>
      </c>
      <c r="CC72" s="7">
        <f t="shared" si="69"/>
        <v>0</v>
      </c>
      <c r="CD72" s="7"/>
      <c r="CE72" s="7">
        <f t="shared" si="104"/>
        <v>0</v>
      </c>
      <c r="CF72" s="7">
        <f t="shared" si="105"/>
        <v>0</v>
      </c>
      <c r="CG72" s="7">
        <f t="shared" si="106"/>
        <v>0</v>
      </c>
      <c r="CH72" s="7">
        <f t="shared" si="107"/>
        <v>0</v>
      </c>
    </row>
    <row r="73" spans="2:86" x14ac:dyDescent="0.25">
      <c r="B73">
        <v>635</v>
      </c>
      <c r="C73">
        <f>'Input spectra'!B73</f>
        <v>0</v>
      </c>
      <c r="D73">
        <f>'Initial absorption'!J73</f>
        <v>0</v>
      </c>
      <c r="E73">
        <f>'Input spectra'!C73</f>
        <v>0</v>
      </c>
      <c r="F73" s="54">
        <f t="shared" si="86"/>
        <v>0</v>
      </c>
      <c r="H73">
        <f>'Absorption prob after ems'!$EY74</f>
        <v>0.86505905547525197</v>
      </c>
      <c r="I73" s="14">
        <f>1-EXP(-'Absorption prob after ems'!FC74*_k_in_ec_correction*($C73*_c+'Input spectra'!Q73))</f>
        <v>1.3924577103792468E-2</v>
      </c>
      <c r="J73" s="14">
        <f>1-EXP(-(_t-'Absorption prob after ems'!FC74)*_k_in_ec_correction*($C73*_c+'Input spectra'!Q73))</f>
        <v>1.4102650088558599E-2</v>
      </c>
      <c r="M73" s="7">
        <f t="shared" si="71"/>
        <v>0</v>
      </c>
      <c r="N73" s="7">
        <f t="shared" si="72"/>
        <v>0</v>
      </c>
      <c r="O73" s="7">
        <f t="shared" si="73"/>
        <v>0</v>
      </c>
      <c r="Q73" s="7">
        <f t="shared" si="87"/>
        <v>0</v>
      </c>
      <c r="R73" s="7"/>
      <c r="S73" s="7">
        <f t="shared" si="88"/>
        <v>0</v>
      </c>
      <c r="T73" s="7">
        <f t="shared" si="89"/>
        <v>0</v>
      </c>
      <c r="U73" s="7">
        <f t="shared" si="90"/>
        <v>0</v>
      </c>
      <c r="V73" s="7">
        <f t="shared" si="91"/>
        <v>0</v>
      </c>
      <c r="AC73" s="7">
        <f t="shared" si="74"/>
        <v>0</v>
      </c>
      <c r="AD73" s="7">
        <f t="shared" si="75"/>
        <v>0</v>
      </c>
      <c r="AE73" s="7">
        <f t="shared" si="76"/>
        <v>0</v>
      </c>
      <c r="AG73" s="7">
        <f t="shared" si="66"/>
        <v>0</v>
      </c>
      <c r="AH73" s="7"/>
      <c r="AI73" s="7">
        <f t="shared" si="92"/>
        <v>0</v>
      </c>
      <c r="AJ73" s="7">
        <f t="shared" si="93"/>
        <v>0</v>
      </c>
      <c r="AK73" s="7">
        <f t="shared" si="94"/>
        <v>0</v>
      </c>
      <c r="AL73" s="7">
        <f t="shared" si="95"/>
        <v>0</v>
      </c>
      <c r="AS73" s="7">
        <f t="shared" si="77"/>
        <v>0</v>
      </c>
      <c r="AT73" s="7">
        <f t="shared" si="78"/>
        <v>0</v>
      </c>
      <c r="AU73" s="7">
        <f t="shared" si="79"/>
        <v>0</v>
      </c>
      <c r="AW73" s="7">
        <f t="shared" si="67"/>
        <v>0</v>
      </c>
      <c r="AX73" s="7"/>
      <c r="AY73" s="7">
        <f t="shared" si="96"/>
        <v>0</v>
      </c>
      <c r="AZ73" s="7">
        <f t="shared" si="97"/>
        <v>0</v>
      </c>
      <c r="BA73" s="7">
        <f t="shared" si="98"/>
        <v>0</v>
      </c>
      <c r="BB73" s="7">
        <f t="shared" si="99"/>
        <v>0</v>
      </c>
      <c r="BI73" s="7">
        <f t="shared" si="80"/>
        <v>0</v>
      </c>
      <c r="BJ73" s="7">
        <f t="shared" si="81"/>
        <v>0</v>
      </c>
      <c r="BK73" s="7">
        <f t="shared" si="82"/>
        <v>0</v>
      </c>
      <c r="BM73" s="7">
        <f t="shared" si="68"/>
        <v>0</v>
      </c>
      <c r="BN73" s="7"/>
      <c r="BO73" s="7">
        <f t="shared" si="100"/>
        <v>0</v>
      </c>
      <c r="BP73" s="7">
        <f t="shared" si="101"/>
        <v>0</v>
      </c>
      <c r="BQ73" s="7">
        <f t="shared" si="102"/>
        <v>0</v>
      </c>
      <c r="BR73" s="7">
        <f t="shared" si="103"/>
        <v>0</v>
      </c>
      <c r="BY73" s="7">
        <f t="shared" si="83"/>
        <v>0</v>
      </c>
      <c r="BZ73" s="7">
        <f t="shared" si="84"/>
        <v>0</v>
      </c>
      <c r="CA73" s="7">
        <f t="shared" si="85"/>
        <v>0</v>
      </c>
      <c r="CC73" s="7">
        <f t="shared" si="69"/>
        <v>0</v>
      </c>
      <c r="CD73" s="7"/>
      <c r="CE73" s="7">
        <f t="shared" si="104"/>
        <v>0</v>
      </c>
      <c r="CF73" s="7">
        <f t="shared" si="105"/>
        <v>0</v>
      </c>
      <c r="CG73" s="7">
        <f t="shared" si="106"/>
        <v>0</v>
      </c>
      <c r="CH73" s="7">
        <f t="shared" si="107"/>
        <v>0</v>
      </c>
    </row>
    <row r="74" spans="2:86" x14ac:dyDescent="0.25">
      <c r="B74">
        <v>640</v>
      </c>
      <c r="C74">
        <f>'Input spectra'!B74</f>
        <v>0</v>
      </c>
      <c r="D74">
        <f>'Initial absorption'!J74</f>
        <v>0</v>
      </c>
      <c r="E74">
        <f>'Input spectra'!C74</f>
        <v>0</v>
      </c>
      <c r="F74" s="54">
        <f t="shared" si="86"/>
        <v>0</v>
      </c>
      <c r="H74">
        <f>'Absorption prob after ems'!$EY75</f>
        <v>0.86582329474193276</v>
      </c>
      <c r="I74" s="14">
        <f>1-EXP(-'Absorption prob after ems'!FC75*_k_in_ec_correction*($C74*_c+'Input spectra'!Q74))</f>
        <v>1.3837537837606773E-2</v>
      </c>
      <c r="J74" s="14">
        <f>1-EXP(-(_t-'Absorption prob after ems'!FC75)*_k_in_ec_correction*($C74*_c+'Input spectra'!Q74))</f>
        <v>1.4013377545602501E-2</v>
      </c>
      <c r="M74" s="7">
        <f t="shared" si="71"/>
        <v>0</v>
      </c>
      <c r="N74" s="7">
        <f t="shared" si="72"/>
        <v>0</v>
      </c>
      <c r="O74" s="7">
        <f t="shared" si="73"/>
        <v>0</v>
      </c>
      <c r="Q74" s="7">
        <f t="shared" si="87"/>
        <v>0</v>
      </c>
      <c r="R74" s="7"/>
      <c r="S74" s="7">
        <f t="shared" si="88"/>
        <v>0</v>
      </c>
      <c r="T74" s="7">
        <f t="shared" si="89"/>
        <v>0</v>
      </c>
      <c r="U74" s="7">
        <f t="shared" si="90"/>
        <v>0</v>
      </c>
      <c r="V74" s="7">
        <f t="shared" si="91"/>
        <v>0</v>
      </c>
      <c r="AC74" s="7">
        <f t="shared" si="74"/>
        <v>0</v>
      </c>
      <c r="AD74" s="7">
        <f t="shared" si="75"/>
        <v>0</v>
      </c>
      <c r="AE74" s="7">
        <f t="shared" si="76"/>
        <v>0</v>
      </c>
      <c r="AG74" s="7">
        <f t="shared" si="66"/>
        <v>0</v>
      </c>
      <c r="AH74" s="7"/>
      <c r="AI74" s="7">
        <f t="shared" si="92"/>
        <v>0</v>
      </c>
      <c r="AJ74" s="7">
        <f t="shared" si="93"/>
        <v>0</v>
      </c>
      <c r="AK74" s="7">
        <f t="shared" si="94"/>
        <v>0</v>
      </c>
      <c r="AL74" s="7">
        <f t="shared" si="95"/>
        <v>0</v>
      </c>
      <c r="AS74" s="7">
        <f t="shared" si="77"/>
        <v>0</v>
      </c>
      <c r="AT74" s="7">
        <f t="shared" si="78"/>
        <v>0</v>
      </c>
      <c r="AU74" s="7">
        <f t="shared" si="79"/>
        <v>0</v>
      </c>
      <c r="AW74" s="7">
        <f t="shared" si="67"/>
        <v>0</v>
      </c>
      <c r="AX74" s="7"/>
      <c r="AY74" s="7">
        <f t="shared" si="96"/>
        <v>0</v>
      </c>
      <c r="AZ74" s="7">
        <f t="shared" si="97"/>
        <v>0</v>
      </c>
      <c r="BA74" s="7">
        <f t="shared" si="98"/>
        <v>0</v>
      </c>
      <c r="BB74" s="7">
        <f t="shared" si="99"/>
        <v>0</v>
      </c>
      <c r="BI74" s="7">
        <f t="shared" si="80"/>
        <v>0</v>
      </c>
      <c r="BJ74" s="7">
        <f t="shared" si="81"/>
        <v>0</v>
      </c>
      <c r="BK74" s="7">
        <f t="shared" si="82"/>
        <v>0</v>
      </c>
      <c r="BM74" s="7">
        <f t="shared" si="68"/>
        <v>0</v>
      </c>
      <c r="BN74" s="7"/>
      <c r="BO74" s="7">
        <f t="shared" si="100"/>
        <v>0</v>
      </c>
      <c r="BP74" s="7">
        <f t="shared" si="101"/>
        <v>0</v>
      </c>
      <c r="BQ74" s="7">
        <f t="shared" si="102"/>
        <v>0</v>
      </c>
      <c r="BR74" s="7">
        <f t="shared" si="103"/>
        <v>0</v>
      </c>
      <c r="BY74" s="7">
        <f t="shared" si="83"/>
        <v>0</v>
      </c>
      <c r="BZ74" s="7">
        <f t="shared" si="84"/>
        <v>0</v>
      </c>
      <c r="CA74" s="7">
        <f t="shared" si="85"/>
        <v>0</v>
      </c>
      <c r="CC74" s="7">
        <f t="shared" si="69"/>
        <v>0</v>
      </c>
      <c r="CD74" s="7"/>
      <c r="CE74" s="7">
        <f t="shared" si="104"/>
        <v>0</v>
      </c>
      <c r="CF74" s="7">
        <f t="shared" si="105"/>
        <v>0</v>
      </c>
      <c r="CG74" s="7">
        <f t="shared" si="106"/>
        <v>0</v>
      </c>
      <c r="CH74" s="7">
        <f t="shared" si="107"/>
        <v>0</v>
      </c>
    </row>
    <row r="75" spans="2:86" x14ac:dyDescent="0.25">
      <c r="B75">
        <v>645</v>
      </c>
      <c r="C75">
        <f>'Input spectra'!B75</f>
        <v>0</v>
      </c>
      <c r="D75">
        <f>'Initial absorption'!J75</f>
        <v>0</v>
      </c>
      <c r="E75">
        <f>'Input spectra'!C75</f>
        <v>0</v>
      </c>
      <c r="F75" s="54">
        <f t="shared" si="86"/>
        <v>0</v>
      </c>
      <c r="H75">
        <f>'Absorption prob after ems'!$EY76</f>
        <v>0.86658858751668444</v>
      </c>
      <c r="I75" s="14">
        <f>1-EXP(-'Absorption prob after ems'!FC76*_k_in_ec_correction*($C75*_c+'Input spectra'!Q75))</f>
        <v>1.3750483741072461E-2</v>
      </c>
      <c r="J75" s="14">
        <f>1-EXP(-(_t-'Absorption prob after ems'!FC76)*_k_in_ec_correction*($C75*_c+'Input spectra'!Q75))</f>
        <v>1.3924104065336063E-2</v>
      </c>
      <c r="M75" s="7">
        <f t="shared" si="71"/>
        <v>0</v>
      </c>
      <c r="N75" s="7">
        <f t="shared" si="72"/>
        <v>0</v>
      </c>
      <c r="O75" s="7">
        <f t="shared" si="73"/>
        <v>0</v>
      </c>
      <c r="Q75" s="7">
        <f t="shared" si="87"/>
        <v>0</v>
      </c>
      <c r="R75" s="7"/>
      <c r="S75" s="7">
        <f t="shared" si="88"/>
        <v>0</v>
      </c>
      <c r="T75" s="7">
        <f t="shared" si="89"/>
        <v>0</v>
      </c>
      <c r="U75" s="7">
        <f t="shared" si="90"/>
        <v>0</v>
      </c>
      <c r="V75" s="7">
        <f t="shared" si="91"/>
        <v>0</v>
      </c>
      <c r="AC75" s="7">
        <f t="shared" si="74"/>
        <v>0</v>
      </c>
      <c r="AD75" s="7">
        <f t="shared" si="75"/>
        <v>0</v>
      </c>
      <c r="AE75" s="7">
        <f t="shared" si="76"/>
        <v>0</v>
      </c>
      <c r="AG75" s="7">
        <f t="shared" si="66"/>
        <v>0</v>
      </c>
      <c r="AH75" s="7"/>
      <c r="AI75" s="7">
        <f t="shared" si="92"/>
        <v>0</v>
      </c>
      <c r="AJ75" s="7">
        <f t="shared" si="93"/>
        <v>0</v>
      </c>
      <c r="AK75" s="7">
        <f t="shared" si="94"/>
        <v>0</v>
      </c>
      <c r="AL75" s="7">
        <f t="shared" si="95"/>
        <v>0</v>
      </c>
      <c r="AS75" s="7">
        <f t="shared" si="77"/>
        <v>0</v>
      </c>
      <c r="AT75" s="7">
        <f t="shared" si="78"/>
        <v>0</v>
      </c>
      <c r="AU75" s="7">
        <f t="shared" si="79"/>
        <v>0</v>
      </c>
      <c r="AW75" s="7">
        <f t="shared" si="67"/>
        <v>0</v>
      </c>
      <c r="AX75" s="7"/>
      <c r="AY75" s="7">
        <f t="shared" si="96"/>
        <v>0</v>
      </c>
      <c r="AZ75" s="7">
        <f t="shared" si="97"/>
        <v>0</v>
      </c>
      <c r="BA75" s="7">
        <f t="shared" si="98"/>
        <v>0</v>
      </c>
      <c r="BB75" s="7">
        <f t="shared" si="99"/>
        <v>0</v>
      </c>
      <c r="BI75" s="7">
        <f t="shared" si="80"/>
        <v>0</v>
      </c>
      <c r="BJ75" s="7">
        <f t="shared" si="81"/>
        <v>0</v>
      </c>
      <c r="BK75" s="7">
        <f t="shared" si="82"/>
        <v>0</v>
      </c>
      <c r="BM75" s="7">
        <f t="shared" si="68"/>
        <v>0</v>
      </c>
      <c r="BN75" s="7"/>
      <c r="BO75" s="7">
        <f t="shared" si="100"/>
        <v>0</v>
      </c>
      <c r="BP75" s="7">
        <f t="shared" si="101"/>
        <v>0</v>
      </c>
      <c r="BQ75" s="7">
        <f t="shared" si="102"/>
        <v>0</v>
      </c>
      <c r="BR75" s="7">
        <f t="shared" si="103"/>
        <v>0</v>
      </c>
      <c r="BY75" s="7">
        <f t="shared" si="83"/>
        <v>0</v>
      </c>
      <c r="BZ75" s="7">
        <f t="shared" si="84"/>
        <v>0</v>
      </c>
      <c r="CA75" s="7">
        <f t="shared" si="85"/>
        <v>0</v>
      </c>
      <c r="CC75" s="7">
        <f t="shared" si="69"/>
        <v>0</v>
      </c>
      <c r="CD75" s="7"/>
      <c r="CE75" s="7">
        <f t="shared" si="104"/>
        <v>0</v>
      </c>
      <c r="CF75" s="7">
        <f t="shared" si="105"/>
        <v>0</v>
      </c>
      <c r="CG75" s="7">
        <f t="shared" si="106"/>
        <v>0</v>
      </c>
      <c r="CH75" s="7">
        <f t="shared" si="107"/>
        <v>0</v>
      </c>
    </row>
    <row r="76" spans="2:86" x14ac:dyDescent="0.25">
      <c r="B76">
        <v>650</v>
      </c>
      <c r="C76">
        <f>'Input spectra'!B76</f>
        <v>0</v>
      </c>
      <c r="D76">
        <f>'Initial absorption'!J76</f>
        <v>0</v>
      </c>
      <c r="E76">
        <f>'Input spectra'!C76</f>
        <v>0</v>
      </c>
      <c r="F76" s="54">
        <f t="shared" si="86"/>
        <v>0</v>
      </c>
      <c r="H76">
        <f>'Absorption prob after ems'!$EY77</f>
        <v>0.86735493561270505</v>
      </c>
      <c r="I76" s="14">
        <f>1-EXP(-'Absorption prob after ems'!FC77*_k_in_ec_correction*($C76*_c+'Input spectra'!Q76))</f>
        <v>1.3663414811603269E-2</v>
      </c>
      <c r="J76" s="14">
        <f>1-EXP(-(_t-'Absorption prob after ems'!FC77)*_k_in_ec_correction*($C76*_c+'Input spectra'!Q76))</f>
        <v>1.3834829648983638E-2</v>
      </c>
      <c r="M76" s="7">
        <f t="shared" si="71"/>
        <v>0</v>
      </c>
      <c r="N76" s="7">
        <f t="shared" si="72"/>
        <v>0</v>
      </c>
      <c r="O76" s="7">
        <f t="shared" si="73"/>
        <v>0</v>
      </c>
      <c r="Q76" s="7">
        <f t="shared" si="87"/>
        <v>0</v>
      </c>
      <c r="R76" s="7"/>
      <c r="S76" s="7">
        <f t="shared" si="88"/>
        <v>0</v>
      </c>
      <c r="T76" s="7">
        <f t="shared" si="89"/>
        <v>0</v>
      </c>
      <c r="U76" s="7">
        <f t="shared" si="90"/>
        <v>0</v>
      </c>
      <c r="V76" s="7">
        <f t="shared" si="91"/>
        <v>0</v>
      </c>
      <c r="AC76" s="7">
        <f t="shared" si="74"/>
        <v>0</v>
      </c>
      <c r="AD76" s="7">
        <f t="shared" si="75"/>
        <v>0</v>
      </c>
      <c r="AE76" s="7">
        <f t="shared" si="76"/>
        <v>0</v>
      </c>
      <c r="AG76" s="7">
        <f t="shared" si="66"/>
        <v>0</v>
      </c>
      <c r="AH76" s="7"/>
      <c r="AI76" s="7">
        <f t="shared" si="92"/>
        <v>0</v>
      </c>
      <c r="AJ76" s="7">
        <f t="shared" si="93"/>
        <v>0</v>
      </c>
      <c r="AK76" s="7">
        <f t="shared" si="94"/>
        <v>0</v>
      </c>
      <c r="AL76" s="7">
        <f t="shared" si="95"/>
        <v>0</v>
      </c>
      <c r="AS76" s="7">
        <f t="shared" si="77"/>
        <v>0</v>
      </c>
      <c r="AT76" s="7">
        <f t="shared" si="78"/>
        <v>0</v>
      </c>
      <c r="AU76" s="7">
        <f t="shared" si="79"/>
        <v>0</v>
      </c>
      <c r="AW76" s="7">
        <f t="shared" si="67"/>
        <v>0</v>
      </c>
      <c r="AX76" s="7"/>
      <c r="AY76" s="7">
        <f t="shared" si="96"/>
        <v>0</v>
      </c>
      <c r="AZ76" s="7">
        <f t="shared" si="97"/>
        <v>0</v>
      </c>
      <c r="BA76" s="7">
        <f t="shared" si="98"/>
        <v>0</v>
      </c>
      <c r="BB76" s="7">
        <f t="shared" si="99"/>
        <v>0</v>
      </c>
      <c r="BI76" s="7">
        <f t="shared" si="80"/>
        <v>0</v>
      </c>
      <c r="BJ76" s="7">
        <f t="shared" si="81"/>
        <v>0</v>
      </c>
      <c r="BK76" s="7">
        <f t="shared" si="82"/>
        <v>0</v>
      </c>
      <c r="BM76" s="7">
        <f t="shared" si="68"/>
        <v>0</v>
      </c>
      <c r="BN76" s="7"/>
      <c r="BO76" s="7">
        <f t="shared" si="100"/>
        <v>0</v>
      </c>
      <c r="BP76" s="7">
        <f t="shared" si="101"/>
        <v>0</v>
      </c>
      <c r="BQ76" s="7">
        <f t="shared" si="102"/>
        <v>0</v>
      </c>
      <c r="BR76" s="7">
        <f t="shared" si="103"/>
        <v>0</v>
      </c>
      <c r="BY76" s="7">
        <f t="shared" si="83"/>
        <v>0</v>
      </c>
      <c r="BZ76" s="7">
        <f t="shared" si="84"/>
        <v>0</v>
      </c>
      <c r="CA76" s="7">
        <f t="shared" si="85"/>
        <v>0</v>
      </c>
      <c r="CC76" s="7">
        <f t="shared" si="69"/>
        <v>0</v>
      </c>
      <c r="CD76" s="7"/>
      <c r="CE76" s="7">
        <f t="shared" si="104"/>
        <v>0</v>
      </c>
      <c r="CF76" s="7">
        <f t="shared" si="105"/>
        <v>0</v>
      </c>
      <c r="CG76" s="7">
        <f t="shared" si="106"/>
        <v>0</v>
      </c>
      <c r="CH76" s="7">
        <f t="shared" si="107"/>
        <v>0</v>
      </c>
    </row>
    <row r="77" spans="2:86" x14ac:dyDescent="0.25">
      <c r="B77">
        <v>655</v>
      </c>
      <c r="C77">
        <f>'Input spectra'!B77</f>
        <v>0</v>
      </c>
      <c r="D77">
        <f>'Initial absorption'!J77</f>
        <v>0</v>
      </c>
      <c r="E77">
        <f>'Input spectra'!C77</f>
        <v>0</v>
      </c>
      <c r="F77" s="54">
        <f t="shared" si="86"/>
        <v>0</v>
      </c>
      <c r="H77">
        <f>'Absorption prob after ems'!$EY78</f>
        <v>0.86812234084679774</v>
      </c>
      <c r="I77" s="14">
        <f>1-EXP(-'Absorption prob after ems'!FC78*_k_in_ec_correction*($C77*_c+'Input spectra'!Q77))</f>
        <v>1.3576331046613821E-2</v>
      </c>
      <c r="J77" s="14">
        <f>1-EXP(-(_t-'Absorption prob after ems'!FC78)*_k_in_ec_correction*($C77*_c+'Input spectra'!Q77))</f>
        <v>1.374555429776847E-2</v>
      </c>
      <c r="M77" s="7">
        <f t="shared" si="71"/>
        <v>0</v>
      </c>
      <c r="N77" s="7">
        <f t="shared" si="72"/>
        <v>0</v>
      </c>
      <c r="O77" s="7">
        <f t="shared" si="73"/>
        <v>0</v>
      </c>
      <c r="Q77" s="7">
        <f t="shared" si="87"/>
        <v>0</v>
      </c>
      <c r="R77" s="7"/>
      <c r="S77" s="7">
        <f t="shared" si="88"/>
        <v>0</v>
      </c>
      <c r="T77" s="7">
        <f t="shared" si="89"/>
        <v>0</v>
      </c>
      <c r="U77" s="7">
        <f t="shared" si="90"/>
        <v>0</v>
      </c>
      <c r="V77" s="7">
        <f t="shared" si="91"/>
        <v>0</v>
      </c>
      <c r="AC77" s="7">
        <f t="shared" si="74"/>
        <v>0</v>
      </c>
      <c r="AD77" s="7">
        <f t="shared" si="75"/>
        <v>0</v>
      </c>
      <c r="AE77" s="7">
        <f t="shared" si="76"/>
        <v>0</v>
      </c>
      <c r="AG77" s="7">
        <f t="shared" si="66"/>
        <v>0</v>
      </c>
      <c r="AH77" s="7"/>
      <c r="AI77" s="7">
        <f t="shared" si="92"/>
        <v>0</v>
      </c>
      <c r="AJ77" s="7">
        <f t="shared" si="93"/>
        <v>0</v>
      </c>
      <c r="AK77" s="7">
        <f t="shared" si="94"/>
        <v>0</v>
      </c>
      <c r="AL77" s="7">
        <f t="shared" si="95"/>
        <v>0</v>
      </c>
      <c r="AS77" s="7">
        <f t="shared" si="77"/>
        <v>0</v>
      </c>
      <c r="AT77" s="7">
        <f t="shared" si="78"/>
        <v>0</v>
      </c>
      <c r="AU77" s="7">
        <f t="shared" si="79"/>
        <v>0</v>
      </c>
      <c r="AW77" s="7">
        <f t="shared" si="67"/>
        <v>0</v>
      </c>
      <c r="AX77" s="7"/>
      <c r="AY77" s="7">
        <f t="shared" si="96"/>
        <v>0</v>
      </c>
      <c r="AZ77" s="7">
        <f t="shared" si="97"/>
        <v>0</v>
      </c>
      <c r="BA77" s="7">
        <f t="shared" si="98"/>
        <v>0</v>
      </c>
      <c r="BB77" s="7">
        <f t="shared" si="99"/>
        <v>0</v>
      </c>
      <c r="BI77" s="7">
        <f t="shared" si="80"/>
        <v>0</v>
      </c>
      <c r="BJ77" s="7">
        <f t="shared" si="81"/>
        <v>0</v>
      </c>
      <c r="BK77" s="7">
        <f t="shared" si="82"/>
        <v>0</v>
      </c>
      <c r="BM77" s="7">
        <f t="shared" si="68"/>
        <v>0</v>
      </c>
      <c r="BN77" s="7"/>
      <c r="BO77" s="7">
        <f t="shared" si="100"/>
        <v>0</v>
      </c>
      <c r="BP77" s="7">
        <f t="shared" si="101"/>
        <v>0</v>
      </c>
      <c r="BQ77" s="7">
        <f t="shared" si="102"/>
        <v>0</v>
      </c>
      <c r="BR77" s="7">
        <f t="shared" si="103"/>
        <v>0</v>
      </c>
      <c r="BY77" s="7">
        <f t="shared" si="83"/>
        <v>0</v>
      </c>
      <c r="BZ77" s="7">
        <f t="shared" si="84"/>
        <v>0</v>
      </c>
      <c r="CA77" s="7">
        <f t="shared" si="85"/>
        <v>0</v>
      </c>
      <c r="CC77" s="7">
        <f t="shared" si="69"/>
        <v>0</v>
      </c>
      <c r="CD77" s="7"/>
      <c r="CE77" s="7">
        <f t="shared" si="104"/>
        <v>0</v>
      </c>
      <c r="CF77" s="7">
        <f t="shared" si="105"/>
        <v>0</v>
      </c>
      <c r="CG77" s="7">
        <f t="shared" si="106"/>
        <v>0</v>
      </c>
      <c r="CH77" s="7">
        <f t="shared" si="107"/>
        <v>0</v>
      </c>
    </row>
    <row r="78" spans="2:86" x14ac:dyDescent="0.25">
      <c r="B78">
        <v>660</v>
      </c>
      <c r="C78">
        <f>'Input spectra'!B78</f>
        <v>0</v>
      </c>
      <c r="D78">
        <f>'Initial absorption'!J78</f>
        <v>0</v>
      </c>
      <c r="E78">
        <f>'Input spectra'!C78</f>
        <v>0</v>
      </c>
      <c r="F78" s="54">
        <f t="shared" si="86"/>
        <v>0</v>
      </c>
      <c r="H78">
        <f>'Absorption prob after ems'!$EY79</f>
        <v>0.86889080503937288</v>
      </c>
      <c r="I78" s="14">
        <f>1-EXP(-'Absorption prob after ems'!FC79*_k_in_ec_correction*($C78*_c+'Input spectra'!Q78))</f>
        <v>1.3489232443517074E-2</v>
      </c>
      <c r="J78" s="14">
        <f>1-EXP(-(_t-'Absorption prob after ems'!FC79)*_k_in_ec_correction*($C78*_c+'Input spectra'!Q78))</f>
        <v>1.3656278012914913E-2</v>
      </c>
      <c r="M78" s="7">
        <f t="shared" si="71"/>
        <v>0</v>
      </c>
      <c r="N78" s="7">
        <f t="shared" si="72"/>
        <v>0</v>
      </c>
      <c r="O78" s="7">
        <f t="shared" si="73"/>
        <v>0</v>
      </c>
      <c r="Q78" s="7">
        <f t="shared" si="87"/>
        <v>0</v>
      </c>
      <c r="R78" s="7"/>
      <c r="S78" s="7">
        <f t="shared" si="88"/>
        <v>0</v>
      </c>
      <c r="T78" s="7">
        <f t="shared" si="89"/>
        <v>0</v>
      </c>
      <c r="U78" s="7">
        <f t="shared" si="90"/>
        <v>0</v>
      </c>
      <c r="V78" s="7">
        <f t="shared" si="91"/>
        <v>0</v>
      </c>
      <c r="AC78" s="7">
        <f t="shared" si="74"/>
        <v>0</v>
      </c>
      <c r="AD78" s="7">
        <f t="shared" si="75"/>
        <v>0</v>
      </c>
      <c r="AE78" s="7">
        <f t="shared" si="76"/>
        <v>0</v>
      </c>
      <c r="AG78" s="7">
        <f t="shared" si="66"/>
        <v>0</v>
      </c>
      <c r="AH78" s="7"/>
      <c r="AI78" s="7">
        <f t="shared" si="92"/>
        <v>0</v>
      </c>
      <c r="AJ78" s="7">
        <f t="shared" si="93"/>
        <v>0</v>
      </c>
      <c r="AK78" s="7">
        <f t="shared" si="94"/>
        <v>0</v>
      </c>
      <c r="AL78" s="7">
        <f t="shared" si="95"/>
        <v>0</v>
      </c>
      <c r="AS78" s="7">
        <f t="shared" si="77"/>
        <v>0</v>
      </c>
      <c r="AT78" s="7">
        <f t="shared" si="78"/>
        <v>0</v>
      </c>
      <c r="AU78" s="7">
        <f t="shared" si="79"/>
        <v>0</v>
      </c>
      <c r="AW78" s="7">
        <f t="shared" si="67"/>
        <v>0</v>
      </c>
      <c r="AX78" s="7"/>
      <c r="AY78" s="7">
        <f t="shared" si="96"/>
        <v>0</v>
      </c>
      <c r="AZ78" s="7">
        <f t="shared" si="97"/>
        <v>0</v>
      </c>
      <c r="BA78" s="7">
        <f t="shared" si="98"/>
        <v>0</v>
      </c>
      <c r="BB78" s="7">
        <f t="shared" si="99"/>
        <v>0</v>
      </c>
      <c r="BI78" s="7">
        <f t="shared" si="80"/>
        <v>0</v>
      </c>
      <c r="BJ78" s="7">
        <f t="shared" si="81"/>
        <v>0</v>
      </c>
      <c r="BK78" s="7">
        <f t="shared" si="82"/>
        <v>0</v>
      </c>
      <c r="BM78" s="7">
        <f t="shared" si="68"/>
        <v>0</v>
      </c>
      <c r="BN78" s="7"/>
      <c r="BO78" s="7">
        <f t="shared" si="100"/>
        <v>0</v>
      </c>
      <c r="BP78" s="7">
        <f t="shared" si="101"/>
        <v>0</v>
      </c>
      <c r="BQ78" s="7">
        <f t="shared" si="102"/>
        <v>0</v>
      </c>
      <c r="BR78" s="7">
        <f t="shared" si="103"/>
        <v>0</v>
      </c>
      <c r="BY78" s="7">
        <f t="shared" si="83"/>
        <v>0</v>
      </c>
      <c r="BZ78" s="7">
        <f t="shared" si="84"/>
        <v>0</v>
      </c>
      <c r="CA78" s="7">
        <f t="shared" si="85"/>
        <v>0</v>
      </c>
      <c r="CC78" s="7">
        <f t="shared" si="69"/>
        <v>0</v>
      </c>
      <c r="CD78" s="7"/>
      <c r="CE78" s="7">
        <f t="shared" si="104"/>
        <v>0</v>
      </c>
      <c r="CF78" s="7">
        <f t="shared" si="105"/>
        <v>0</v>
      </c>
      <c r="CG78" s="7">
        <f t="shared" si="106"/>
        <v>0</v>
      </c>
      <c r="CH78" s="7">
        <f t="shared" si="107"/>
        <v>0</v>
      </c>
    </row>
    <row r="79" spans="2:86" x14ac:dyDescent="0.25">
      <c r="B79">
        <v>665</v>
      </c>
      <c r="C79">
        <f>'Input spectra'!B79</f>
        <v>0</v>
      </c>
      <c r="D79">
        <f>'Initial absorption'!J79</f>
        <v>0</v>
      </c>
      <c r="E79">
        <f>'Input spectra'!C79</f>
        <v>0</v>
      </c>
      <c r="F79" s="54">
        <f t="shared" si="86"/>
        <v>0</v>
      </c>
      <c r="H79">
        <f>'Absorption prob after ems'!$EY80</f>
        <v>0.86966033001446441</v>
      </c>
      <c r="I79" s="14">
        <f>1-EXP(-'Absorption prob after ems'!FC80*_k_in_ec_correction*($C79*_c+'Input spectra'!Q79))</f>
        <v>1.3402118999725876E-2</v>
      </c>
      <c r="J79" s="14">
        <f>1-EXP(-(_t-'Absorption prob after ems'!FC80)*_k_in_ec_correction*($C79*_c+'Input spectra'!Q79))</f>
        <v>1.3567000795646877E-2</v>
      </c>
      <c r="M79" s="7">
        <f t="shared" si="71"/>
        <v>0</v>
      </c>
      <c r="N79" s="7">
        <f t="shared" si="72"/>
        <v>0</v>
      </c>
      <c r="O79" s="7">
        <f t="shared" si="73"/>
        <v>0</v>
      </c>
      <c r="Q79" s="7">
        <f t="shared" si="87"/>
        <v>0</v>
      </c>
      <c r="R79" s="7"/>
      <c r="S79" s="7">
        <f t="shared" si="88"/>
        <v>0</v>
      </c>
      <c r="T79" s="7">
        <f t="shared" si="89"/>
        <v>0</v>
      </c>
      <c r="U79" s="7">
        <f t="shared" si="90"/>
        <v>0</v>
      </c>
      <c r="V79" s="7">
        <f t="shared" si="91"/>
        <v>0</v>
      </c>
      <c r="AC79" s="7">
        <f t="shared" si="74"/>
        <v>0</v>
      </c>
      <c r="AD79" s="7">
        <f t="shared" si="75"/>
        <v>0</v>
      </c>
      <c r="AE79" s="7">
        <f t="shared" si="76"/>
        <v>0</v>
      </c>
      <c r="AG79" s="7">
        <f t="shared" si="66"/>
        <v>0</v>
      </c>
      <c r="AH79" s="7"/>
      <c r="AI79" s="7">
        <f t="shared" si="92"/>
        <v>0</v>
      </c>
      <c r="AJ79" s="7">
        <f t="shared" si="93"/>
        <v>0</v>
      </c>
      <c r="AK79" s="7">
        <f t="shared" si="94"/>
        <v>0</v>
      </c>
      <c r="AL79" s="7">
        <f t="shared" si="95"/>
        <v>0</v>
      </c>
      <c r="AS79" s="7">
        <f t="shared" si="77"/>
        <v>0</v>
      </c>
      <c r="AT79" s="7">
        <f t="shared" si="78"/>
        <v>0</v>
      </c>
      <c r="AU79" s="7">
        <f t="shared" si="79"/>
        <v>0</v>
      </c>
      <c r="AW79" s="7">
        <f t="shared" si="67"/>
        <v>0</v>
      </c>
      <c r="AX79" s="7"/>
      <c r="AY79" s="7">
        <f t="shared" si="96"/>
        <v>0</v>
      </c>
      <c r="AZ79" s="7">
        <f t="shared" si="97"/>
        <v>0</v>
      </c>
      <c r="BA79" s="7">
        <f t="shared" si="98"/>
        <v>0</v>
      </c>
      <c r="BB79" s="7">
        <f t="shared" si="99"/>
        <v>0</v>
      </c>
      <c r="BI79" s="7">
        <f t="shared" si="80"/>
        <v>0</v>
      </c>
      <c r="BJ79" s="7">
        <f t="shared" si="81"/>
        <v>0</v>
      </c>
      <c r="BK79" s="7">
        <f t="shared" si="82"/>
        <v>0</v>
      </c>
      <c r="BM79" s="7">
        <f t="shared" si="68"/>
        <v>0</v>
      </c>
      <c r="BN79" s="7"/>
      <c r="BO79" s="7">
        <f t="shared" si="100"/>
        <v>0</v>
      </c>
      <c r="BP79" s="7">
        <f t="shared" si="101"/>
        <v>0</v>
      </c>
      <c r="BQ79" s="7">
        <f t="shared" si="102"/>
        <v>0</v>
      </c>
      <c r="BR79" s="7">
        <f t="shared" si="103"/>
        <v>0</v>
      </c>
      <c r="BY79" s="7">
        <f t="shared" si="83"/>
        <v>0</v>
      </c>
      <c r="BZ79" s="7">
        <f t="shared" si="84"/>
        <v>0</v>
      </c>
      <c r="CA79" s="7">
        <f t="shared" si="85"/>
        <v>0</v>
      </c>
      <c r="CC79" s="7">
        <f t="shared" si="69"/>
        <v>0</v>
      </c>
      <c r="CD79" s="7"/>
      <c r="CE79" s="7">
        <f t="shared" si="104"/>
        <v>0</v>
      </c>
      <c r="CF79" s="7">
        <f t="shared" si="105"/>
        <v>0</v>
      </c>
      <c r="CG79" s="7">
        <f t="shared" si="106"/>
        <v>0</v>
      </c>
      <c r="CH79" s="7">
        <f t="shared" si="107"/>
        <v>0</v>
      </c>
    </row>
    <row r="80" spans="2:86" x14ac:dyDescent="0.25">
      <c r="B80">
        <v>670</v>
      </c>
      <c r="C80">
        <f>'Input spectra'!B80</f>
        <v>0</v>
      </c>
      <c r="D80">
        <f>'Initial absorption'!J80</f>
        <v>0</v>
      </c>
      <c r="E80">
        <f>'Input spectra'!C80</f>
        <v>0</v>
      </c>
      <c r="F80" s="54">
        <f t="shared" si="86"/>
        <v>0</v>
      </c>
      <c r="H80">
        <f>'Absorption prob after ems'!$EY81</f>
        <v>0.87078221254936727</v>
      </c>
      <c r="I80" s="14">
        <f>1-EXP(-'Absorption prob after ems'!FC81*_k_in_ec_correction*($C80*_c+'Input spectra'!Q80))</f>
        <v>1.3275305682340144E-2</v>
      </c>
      <c r="J80" s="14">
        <f>1-EXP(-(_t-'Absorption prob after ems'!FC81)*_k_in_ec_correction*($C80*_c+'Input spectra'!Q80))</f>
        <v>1.3437063135119054E-2</v>
      </c>
      <c r="M80" s="7">
        <f t="shared" si="71"/>
        <v>0</v>
      </c>
      <c r="N80" s="7">
        <f t="shared" si="72"/>
        <v>0</v>
      </c>
      <c r="O80" s="7">
        <f t="shared" si="73"/>
        <v>0</v>
      </c>
      <c r="Q80" s="7">
        <f t="shared" si="87"/>
        <v>0</v>
      </c>
      <c r="R80" s="7"/>
      <c r="S80" s="7">
        <f t="shared" si="88"/>
        <v>0</v>
      </c>
      <c r="T80" s="7">
        <f t="shared" si="89"/>
        <v>0</v>
      </c>
      <c r="U80" s="7">
        <f t="shared" si="90"/>
        <v>0</v>
      </c>
      <c r="V80" s="7">
        <f t="shared" si="91"/>
        <v>0</v>
      </c>
      <c r="AC80" s="7">
        <f t="shared" si="74"/>
        <v>0</v>
      </c>
      <c r="AD80" s="7">
        <f t="shared" si="75"/>
        <v>0</v>
      </c>
      <c r="AE80" s="7">
        <f t="shared" si="76"/>
        <v>0</v>
      </c>
      <c r="AG80" s="7">
        <f t="shared" si="66"/>
        <v>0</v>
      </c>
      <c r="AH80" s="7"/>
      <c r="AI80" s="7">
        <f t="shared" si="92"/>
        <v>0</v>
      </c>
      <c r="AJ80" s="7">
        <f t="shared" si="93"/>
        <v>0</v>
      </c>
      <c r="AK80" s="7">
        <f t="shared" si="94"/>
        <v>0</v>
      </c>
      <c r="AL80" s="7">
        <f t="shared" si="95"/>
        <v>0</v>
      </c>
      <c r="AS80" s="7">
        <f t="shared" si="77"/>
        <v>0</v>
      </c>
      <c r="AT80" s="7">
        <f t="shared" si="78"/>
        <v>0</v>
      </c>
      <c r="AU80" s="7">
        <f t="shared" si="79"/>
        <v>0</v>
      </c>
      <c r="AW80" s="7">
        <f t="shared" si="67"/>
        <v>0</v>
      </c>
      <c r="AX80" s="7"/>
      <c r="AY80" s="7">
        <f t="shared" si="96"/>
        <v>0</v>
      </c>
      <c r="AZ80" s="7">
        <f t="shared" si="97"/>
        <v>0</v>
      </c>
      <c r="BA80" s="7">
        <f t="shared" si="98"/>
        <v>0</v>
      </c>
      <c r="BB80" s="7">
        <f t="shared" si="99"/>
        <v>0</v>
      </c>
      <c r="BI80" s="7">
        <f t="shared" si="80"/>
        <v>0</v>
      </c>
      <c r="BJ80" s="7">
        <f t="shared" si="81"/>
        <v>0</v>
      </c>
      <c r="BK80" s="7">
        <f t="shared" si="82"/>
        <v>0</v>
      </c>
      <c r="BM80" s="7">
        <f t="shared" si="68"/>
        <v>0</v>
      </c>
      <c r="BN80" s="7"/>
      <c r="BO80" s="7">
        <f t="shared" si="100"/>
        <v>0</v>
      </c>
      <c r="BP80" s="7">
        <f t="shared" si="101"/>
        <v>0</v>
      </c>
      <c r="BQ80" s="7">
        <f t="shared" si="102"/>
        <v>0</v>
      </c>
      <c r="BR80" s="7">
        <f t="shared" si="103"/>
        <v>0</v>
      </c>
      <c r="BY80" s="7">
        <f t="shared" si="83"/>
        <v>0</v>
      </c>
      <c r="BZ80" s="7">
        <f t="shared" si="84"/>
        <v>0</v>
      </c>
      <c r="CA80" s="7">
        <f t="shared" si="85"/>
        <v>0</v>
      </c>
      <c r="CC80" s="7">
        <f t="shared" si="69"/>
        <v>0</v>
      </c>
      <c r="CD80" s="7"/>
      <c r="CE80" s="7">
        <f t="shared" si="104"/>
        <v>0</v>
      </c>
      <c r="CF80" s="7">
        <f t="shared" si="105"/>
        <v>0</v>
      </c>
      <c r="CG80" s="7">
        <f t="shared" si="106"/>
        <v>0</v>
      </c>
      <c r="CH80" s="7">
        <f t="shared" si="107"/>
        <v>0</v>
      </c>
    </row>
    <row r="81" spans="2:86" x14ac:dyDescent="0.25">
      <c r="B81">
        <v>675</v>
      </c>
      <c r="C81">
        <f>'Input spectra'!B81</f>
        <v>0</v>
      </c>
      <c r="D81">
        <f>'Initial absorption'!J81</f>
        <v>0</v>
      </c>
      <c r="E81">
        <f>'Input spectra'!C81</f>
        <v>0</v>
      </c>
      <c r="F81" s="54">
        <f t="shared" si="86"/>
        <v>0</v>
      </c>
      <c r="H81">
        <f>'Absorption prob after ems'!$EY82</f>
        <v>0.87190850011864118</v>
      </c>
      <c r="I81" s="14">
        <f>1-EXP(-'Absorption prob after ems'!FC82*_k_in_ec_correction*($C81*_c+'Input spectra'!Q81))</f>
        <v>1.3148218697171754E-2</v>
      </c>
      <c r="J81" s="14">
        <f>1-EXP(-(_t-'Absorption prob after ems'!FC82)*_k_in_ec_correction*($C81*_c+'Input spectra'!Q81))</f>
        <v>1.3306875406987717E-2</v>
      </c>
      <c r="M81" s="7">
        <f t="shared" si="71"/>
        <v>0</v>
      </c>
      <c r="N81" s="7">
        <f t="shared" si="72"/>
        <v>0</v>
      </c>
      <c r="O81" s="7">
        <f t="shared" si="73"/>
        <v>0</v>
      </c>
      <c r="Q81" s="7">
        <f t="shared" si="87"/>
        <v>0</v>
      </c>
      <c r="R81" s="7"/>
      <c r="S81" s="7">
        <f t="shared" si="88"/>
        <v>0</v>
      </c>
      <c r="T81" s="7">
        <f t="shared" si="89"/>
        <v>0</v>
      </c>
      <c r="U81" s="7">
        <f t="shared" si="90"/>
        <v>0</v>
      </c>
      <c r="V81" s="7">
        <f t="shared" si="91"/>
        <v>0</v>
      </c>
      <c r="AC81" s="7">
        <f t="shared" si="74"/>
        <v>0</v>
      </c>
      <c r="AD81" s="7">
        <f t="shared" si="75"/>
        <v>0</v>
      </c>
      <c r="AE81" s="7">
        <f t="shared" si="76"/>
        <v>0</v>
      </c>
      <c r="AG81" s="7">
        <f t="shared" si="66"/>
        <v>0</v>
      </c>
      <c r="AH81" s="7"/>
      <c r="AI81" s="7">
        <f t="shared" si="92"/>
        <v>0</v>
      </c>
      <c r="AJ81" s="7">
        <f t="shared" si="93"/>
        <v>0</v>
      </c>
      <c r="AK81" s="7">
        <f t="shared" si="94"/>
        <v>0</v>
      </c>
      <c r="AL81" s="7">
        <f t="shared" si="95"/>
        <v>0</v>
      </c>
      <c r="AS81" s="7">
        <f t="shared" si="77"/>
        <v>0</v>
      </c>
      <c r="AT81" s="7">
        <f t="shared" si="78"/>
        <v>0</v>
      </c>
      <c r="AU81" s="7">
        <f t="shared" si="79"/>
        <v>0</v>
      </c>
      <c r="AW81" s="7">
        <f t="shared" si="67"/>
        <v>0</v>
      </c>
      <c r="AX81" s="7"/>
      <c r="AY81" s="7">
        <f t="shared" si="96"/>
        <v>0</v>
      </c>
      <c r="AZ81" s="7">
        <f t="shared" si="97"/>
        <v>0</v>
      </c>
      <c r="BA81" s="7">
        <f t="shared" si="98"/>
        <v>0</v>
      </c>
      <c r="BB81" s="7">
        <f t="shared" si="99"/>
        <v>0</v>
      </c>
      <c r="BI81" s="7">
        <f t="shared" si="80"/>
        <v>0</v>
      </c>
      <c r="BJ81" s="7">
        <f t="shared" si="81"/>
        <v>0</v>
      </c>
      <c r="BK81" s="7">
        <f t="shared" si="82"/>
        <v>0</v>
      </c>
      <c r="BM81" s="7">
        <f t="shared" si="68"/>
        <v>0</v>
      </c>
      <c r="BN81" s="7"/>
      <c r="BO81" s="7">
        <f t="shared" si="100"/>
        <v>0</v>
      </c>
      <c r="BP81" s="7">
        <f t="shared" si="101"/>
        <v>0</v>
      </c>
      <c r="BQ81" s="7">
        <f t="shared" si="102"/>
        <v>0</v>
      </c>
      <c r="BR81" s="7">
        <f t="shared" si="103"/>
        <v>0</v>
      </c>
      <c r="BY81" s="7">
        <f t="shared" si="83"/>
        <v>0</v>
      </c>
      <c r="BZ81" s="7">
        <f t="shared" si="84"/>
        <v>0</v>
      </c>
      <c r="CA81" s="7">
        <f t="shared" si="85"/>
        <v>0</v>
      </c>
      <c r="CC81" s="7">
        <f t="shared" si="69"/>
        <v>0</v>
      </c>
      <c r="CD81" s="7"/>
      <c r="CE81" s="7">
        <f t="shared" si="104"/>
        <v>0</v>
      </c>
      <c r="CF81" s="7">
        <f t="shared" si="105"/>
        <v>0</v>
      </c>
      <c r="CG81" s="7">
        <f t="shared" si="106"/>
        <v>0</v>
      </c>
      <c r="CH81" s="7">
        <f t="shared" si="107"/>
        <v>0</v>
      </c>
    </row>
    <row r="82" spans="2:86" x14ac:dyDescent="0.25">
      <c r="B82">
        <v>680</v>
      </c>
      <c r="C82">
        <f>'Input spectra'!B82</f>
        <v>0</v>
      </c>
      <c r="D82">
        <f>'Initial absorption'!J82</f>
        <v>0</v>
      </c>
      <c r="E82">
        <f>'Input spectra'!C82</f>
        <v>0</v>
      </c>
      <c r="F82" s="54">
        <f t="shared" si="86"/>
        <v>0</v>
      </c>
      <c r="H82">
        <f>'Absorption prob after ems'!$EY83</f>
        <v>0.87303705853572611</v>
      </c>
      <c r="I82" s="14">
        <f>1-EXP(-'Absorption prob after ems'!FC83*_k_in_ec_correction*($C82*_c+'Input spectra'!Q82))</f>
        <v>1.3021100133971841E-2</v>
      </c>
      <c r="J82" s="14">
        <f>1-EXP(-(_t-'Absorption prob after ems'!FC83)*_k_in_ec_correction*($C82*_c+'Input spectra'!Q82))</f>
        <v>1.3176685706404179E-2</v>
      </c>
      <c r="M82" s="7">
        <f t="shared" si="71"/>
        <v>0</v>
      </c>
      <c r="N82" s="7">
        <f t="shared" si="72"/>
        <v>0</v>
      </c>
      <c r="O82" s="7">
        <f t="shared" si="73"/>
        <v>0</v>
      </c>
      <c r="Q82" s="7">
        <f t="shared" si="87"/>
        <v>0</v>
      </c>
      <c r="R82" s="7"/>
      <c r="S82" s="7">
        <f t="shared" si="88"/>
        <v>0</v>
      </c>
      <c r="T82" s="7">
        <f t="shared" si="89"/>
        <v>0</v>
      </c>
      <c r="U82" s="7">
        <f t="shared" si="90"/>
        <v>0</v>
      </c>
      <c r="V82" s="7">
        <f t="shared" si="91"/>
        <v>0</v>
      </c>
      <c r="AC82" s="7">
        <f t="shared" si="74"/>
        <v>0</v>
      </c>
      <c r="AD82" s="7">
        <f t="shared" si="75"/>
        <v>0</v>
      </c>
      <c r="AE82" s="7">
        <f t="shared" si="76"/>
        <v>0</v>
      </c>
      <c r="AG82" s="7">
        <f t="shared" si="66"/>
        <v>0</v>
      </c>
      <c r="AH82" s="7"/>
      <c r="AI82" s="7">
        <f t="shared" si="92"/>
        <v>0</v>
      </c>
      <c r="AJ82" s="7">
        <f t="shared" si="93"/>
        <v>0</v>
      </c>
      <c r="AK82" s="7">
        <f t="shared" si="94"/>
        <v>0</v>
      </c>
      <c r="AL82" s="7">
        <f t="shared" si="95"/>
        <v>0</v>
      </c>
      <c r="AS82" s="7">
        <f t="shared" si="77"/>
        <v>0</v>
      </c>
      <c r="AT82" s="7">
        <f t="shared" si="78"/>
        <v>0</v>
      </c>
      <c r="AU82" s="7">
        <f t="shared" si="79"/>
        <v>0</v>
      </c>
      <c r="AW82" s="7">
        <f t="shared" si="67"/>
        <v>0</v>
      </c>
      <c r="AX82" s="7"/>
      <c r="AY82" s="7">
        <f t="shared" si="96"/>
        <v>0</v>
      </c>
      <c r="AZ82" s="7">
        <f t="shared" si="97"/>
        <v>0</v>
      </c>
      <c r="BA82" s="7">
        <f t="shared" si="98"/>
        <v>0</v>
      </c>
      <c r="BB82" s="7">
        <f t="shared" si="99"/>
        <v>0</v>
      </c>
      <c r="BI82" s="7">
        <f t="shared" si="80"/>
        <v>0</v>
      </c>
      <c r="BJ82" s="7">
        <f t="shared" si="81"/>
        <v>0</v>
      </c>
      <c r="BK82" s="7">
        <f t="shared" si="82"/>
        <v>0</v>
      </c>
      <c r="BM82" s="7">
        <f t="shared" si="68"/>
        <v>0</v>
      </c>
      <c r="BN82" s="7"/>
      <c r="BO82" s="7">
        <f t="shared" si="100"/>
        <v>0</v>
      </c>
      <c r="BP82" s="7">
        <f t="shared" si="101"/>
        <v>0</v>
      </c>
      <c r="BQ82" s="7">
        <f t="shared" si="102"/>
        <v>0</v>
      </c>
      <c r="BR82" s="7">
        <f t="shared" si="103"/>
        <v>0</v>
      </c>
      <c r="BY82" s="7">
        <f t="shared" si="83"/>
        <v>0</v>
      </c>
      <c r="BZ82" s="7">
        <f t="shared" si="84"/>
        <v>0</v>
      </c>
      <c r="CA82" s="7">
        <f t="shared" si="85"/>
        <v>0</v>
      </c>
      <c r="CC82" s="7">
        <f t="shared" si="69"/>
        <v>0</v>
      </c>
      <c r="CD82" s="7"/>
      <c r="CE82" s="7">
        <f t="shared" si="104"/>
        <v>0</v>
      </c>
      <c r="CF82" s="7">
        <f t="shared" si="105"/>
        <v>0</v>
      </c>
      <c r="CG82" s="7">
        <f t="shared" si="106"/>
        <v>0</v>
      </c>
      <c r="CH82" s="7">
        <f t="shared" si="107"/>
        <v>0</v>
      </c>
    </row>
    <row r="83" spans="2:86" x14ac:dyDescent="0.25">
      <c r="B83">
        <v>685</v>
      </c>
      <c r="C83">
        <f>'Input spectra'!B83</f>
        <v>0</v>
      </c>
      <c r="D83">
        <f>'Initial absorption'!J83</f>
        <v>0</v>
      </c>
      <c r="E83">
        <f>'Input spectra'!C83</f>
        <v>0</v>
      </c>
      <c r="F83" s="54">
        <f t="shared" si="86"/>
        <v>0</v>
      </c>
      <c r="H83">
        <f>'Absorption prob after ems'!$EY84</f>
        <v>0.87416789351440349</v>
      </c>
      <c r="I83" s="14">
        <f>1-EXP(-'Absorption prob after ems'!FC84*_k_in_ec_correction*($C83*_c+'Input spectra'!Q83))</f>
        <v>1.2893949984711162E-2</v>
      </c>
      <c r="J83" s="14">
        <f>1-EXP(-(_t-'Absorption prob after ems'!FC84)*_k_in_ec_correction*($C83*_c+'Input spectra'!Q83))</f>
        <v>1.304649403716418E-2</v>
      </c>
      <c r="M83" s="7">
        <f t="shared" si="71"/>
        <v>0</v>
      </c>
      <c r="N83" s="7">
        <f t="shared" si="72"/>
        <v>0</v>
      </c>
      <c r="O83" s="7">
        <f t="shared" si="73"/>
        <v>0</v>
      </c>
      <c r="Q83" s="7">
        <f t="shared" si="87"/>
        <v>0</v>
      </c>
      <c r="R83" s="7"/>
      <c r="S83" s="7">
        <f t="shared" si="88"/>
        <v>0</v>
      </c>
      <c r="T83" s="7">
        <f t="shared" si="89"/>
        <v>0</v>
      </c>
      <c r="U83" s="7">
        <f t="shared" si="90"/>
        <v>0</v>
      </c>
      <c r="V83" s="7">
        <f t="shared" si="91"/>
        <v>0</v>
      </c>
      <c r="AC83" s="7">
        <f t="shared" si="74"/>
        <v>0</v>
      </c>
      <c r="AD83" s="7">
        <f t="shared" si="75"/>
        <v>0</v>
      </c>
      <c r="AE83" s="7">
        <f t="shared" si="76"/>
        <v>0</v>
      </c>
      <c r="AG83" s="7">
        <f t="shared" si="66"/>
        <v>0</v>
      </c>
      <c r="AH83" s="7"/>
      <c r="AI83" s="7">
        <f t="shared" si="92"/>
        <v>0</v>
      </c>
      <c r="AJ83" s="7">
        <f t="shared" si="93"/>
        <v>0</v>
      </c>
      <c r="AK83" s="7">
        <f t="shared" si="94"/>
        <v>0</v>
      </c>
      <c r="AL83" s="7">
        <f t="shared" si="95"/>
        <v>0</v>
      </c>
      <c r="AS83" s="7">
        <f t="shared" si="77"/>
        <v>0</v>
      </c>
      <c r="AT83" s="7">
        <f t="shared" si="78"/>
        <v>0</v>
      </c>
      <c r="AU83" s="7">
        <f t="shared" si="79"/>
        <v>0</v>
      </c>
      <c r="AW83" s="7">
        <f t="shared" si="67"/>
        <v>0</v>
      </c>
      <c r="AX83" s="7"/>
      <c r="AY83" s="7">
        <f t="shared" si="96"/>
        <v>0</v>
      </c>
      <c r="AZ83" s="7">
        <f t="shared" si="97"/>
        <v>0</v>
      </c>
      <c r="BA83" s="7">
        <f t="shared" si="98"/>
        <v>0</v>
      </c>
      <c r="BB83" s="7">
        <f t="shared" si="99"/>
        <v>0</v>
      </c>
      <c r="BI83" s="7">
        <f t="shared" si="80"/>
        <v>0</v>
      </c>
      <c r="BJ83" s="7">
        <f t="shared" si="81"/>
        <v>0</v>
      </c>
      <c r="BK83" s="7">
        <f t="shared" si="82"/>
        <v>0</v>
      </c>
      <c r="BM83" s="7">
        <f t="shared" si="68"/>
        <v>0</v>
      </c>
      <c r="BN83" s="7"/>
      <c r="BO83" s="7">
        <f t="shared" si="100"/>
        <v>0</v>
      </c>
      <c r="BP83" s="7">
        <f t="shared" si="101"/>
        <v>0</v>
      </c>
      <c r="BQ83" s="7">
        <f t="shared" si="102"/>
        <v>0</v>
      </c>
      <c r="BR83" s="7">
        <f t="shared" si="103"/>
        <v>0</v>
      </c>
      <c r="BY83" s="7">
        <f t="shared" si="83"/>
        <v>0</v>
      </c>
      <c r="BZ83" s="7">
        <f t="shared" si="84"/>
        <v>0</v>
      </c>
      <c r="CA83" s="7">
        <f t="shared" si="85"/>
        <v>0</v>
      </c>
      <c r="CC83" s="7">
        <f t="shared" si="69"/>
        <v>0</v>
      </c>
      <c r="CD83" s="7"/>
      <c r="CE83" s="7">
        <f t="shared" si="104"/>
        <v>0</v>
      </c>
      <c r="CF83" s="7">
        <f t="shared" si="105"/>
        <v>0</v>
      </c>
      <c r="CG83" s="7">
        <f t="shared" si="106"/>
        <v>0</v>
      </c>
      <c r="CH83" s="7">
        <f t="shared" si="107"/>
        <v>0</v>
      </c>
    </row>
    <row r="84" spans="2:86" x14ac:dyDescent="0.25">
      <c r="B84">
        <v>690</v>
      </c>
      <c r="C84">
        <f>'Input spectra'!B84</f>
        <v>0</v>
      </c>
      <c r="D84">
        <f>'Initial absorption'!J84</f>
        <v>0</v>
      </c>
      <c r="E84">
        <f>'Input spectra'!C84</f>
        <v>0</v>
      </c>
      <c r="F84" s="54">
        <f t="shared" si="86"/>
        <v>0</v>
      </c>
      <c r="H84">
        <f>'Absorption prob after ems'!$EY85</f>
        <v>0.87530101078504896</v>
      </c>
      <c r="I84" s="14">
        <f>1-EXP(-'Absorption prob after ems'!FC85*_k_in_ec_correction*($C84*_c+'Input spectra'!Q84))</f>
        <v>1.2766768241358917E-2</v>
      </c>
      <c r="J84" s="14">
        <f>1-EXP(-(_t-'Absorption prob after ems'!FC85)*_k_in_ec_correction*($C84*_c+'Input spectra'!Q84))</f>
        <v>1.2916300403063796E-2</v>
      </c>
      <c r="M84" s="7">
        <f t="shared" si="71"/>
        <v>0</v>
      </c>
      <c r="N84" s="7">
        <f t="shared" si="72"/>
        <v>0</v>
      </c>
      <c r="O84" s="7">
        <f t="shared" si="73"/>
        <v>0</v>
      </c>
      <c r="Q84" s="7">
        <f t="shared" si="87"/>
        <v>0</v>
      </c>
      <c r="R84" s="7"/>
      <c r="S84" s="7">
        <f t="shared" si="88"/>
        <v>0</v>
      </c>
      <c r="T84" s="7">
        <f t="shared" si="89"/>
        <v>0</v>
      </c>
      <c r="U84" s="7">
        <f t="shared" si="90"/>
        <v>0</v>
      </c>
      <c r="V84" s="7">
        <f t="shared" si="91"/>
        <v>0</v>
      </c>
      <c r="AC84" s="7">
        <f t="shared" si="74"/>
        <v>0</v>
      </c>
      <c r="AD84" s="7">
        <f t="shared" si="75"/>
        <v>0</v>
      </c>
      <c r="AE84" s="7">
        <f t="shared" si="76"/>
        <v>0</v>
      </c>
      <c r="AG84" s="7">
        <f t="shared" si="66"/>
        <v>0</v>
      </c>
      <c r="AH84" s="7"/>
      <c r="AI84" s="7">
        <f t="shared" si="92"/>
        <v>0</v>
      </c>
      <c r="AJ84" s="7">
        <f t="shared" si="93"/>
        <v>0</v>
      </c>
      <c r="AK84" s="7">
        <f t="shared" si="94"/>
        <v>0</v>
      </c>
      <c r="AL84" s="7">
        <f t="shared" si="95"/>
        <v>0</v>
      </c>
      <c r="AS84" s="7">
        <f t="shared" si="77"/>
        <v>0</v>
      </c>
      <c r="AT84" s="7">
        <f t="shared" si="78"/>
        <v>0</v>
      </c>
      <c r="AU84" s="7">
        <f t="shared" si="79"/>
        <v>0</v>
      </c>
      <c r="AW84" s="7">
        <f t="shared" si="67"/>
        <v>0</v>
      </c>
      <c r="AX84" s="7"/>
      <c r="AY84" s="7">
        <f t="shared" si="96"/>
        <v>0</v>
      </c>
      <c r="AZ84" s="7">
        <f t="shared" si="97"/>
        <v>0</v>
      </c>
      <c r="BA84" s="7">
        <f t="shared" si="98"/>
        <v>0</v>
      </c>
      <c r="BB84" s="7">
        <f t="shared" si="99"/>
        <v>0</v>
      </c>
      <c r="BI84" s="7">
        <f t="shared" si="80"/>
        <v>0</v>
      </c>
      <c r="BJ84" s="7">
        <f t="shared" si="81"/>
        <v>0</v>
      </c>
      <c r="BK84" s="7">
        <f t="shared" si="82"/>
        <v>0</v>
      </c>
      <c r="BM84" s="7">
        <f t="shared" si="68"/>
        <v>0</v>
      </c>
      <c r="BN84" s="7"/>
      <c r="BO84" s="7">
        <f t="shared" si="100"/>
        <v>0</v>
      </c>
      <c r="BP84" s="7">
        <f t="shared" si="101"/>
        <v>0</v>
      </c>
      <c r="BQ84" s="7">
        <f t="shared" si="102"/>
        <v>0</v>
      </c>
      <c r="BR84" s="7">
        <f t="shared" si="103"/>
        <v>0</v>
      </c>
      <c r="BY84" s="7">
        <f t="shared" si="83"/>
        <v>0</v>
      </c>
      <c r="BZ84" s="7">
        <f t="shared" si="84"/>
        <v>0</v>
      </c>
      <c r="CA84" s="7">
        <f t="shared" si="85"/>
        <v>0</v>
      </c>
      <c r="CC84" s="7">
        <f t="shared" si="69"/>
        <v>0</v>
      </c>
      <c r="CD84" s="7"/>
      <c r="CE84" s="7">
        <f t="shared" si="104"/>
        <v>0</v>
      </c>
      <c r="CF84" s="7">
        <f t="shared" si="105"/>
        <v>0</v>
      </c>
      <c r="CG84" s="7">
        <f t="shared" si="106"/>
        <v>0</v>
      </c>
      <c r="CH84" s="7">
        <f t="shared" si="107"/>
        <v>0</v>
      </c>
    </row>
    <row r="85" spans="2:86" x14ac:dyDescent="0.25">
      <c r="B85">
        <v>695</v>
      </c>
      <c r="C85">
        <f>'Input spectra'!B85</f>
        <v>0</v>
      </c>
      <c r="D85">
        <f>'Initial absorption'!J85</f>
        <v>0</v>
      </c>
      <c r="E85">
        <f>'Input spectra'!C85</f>
        <v>0</v>
      </c>
      <c r="F85" s="54">
        <f t="shared" si="86"/>
        <v>0</v>
      </c>
      <c r="H85">
        <f>'Absorption prob after ems'!$EY86</f>
        <v>0.87643641609468614</v>
      </c>
      <c r="I85" s="14">
        <f>1-EXP(-'Absorption prob after ems'!FC86*_k_in_ec_correction*($C85*_c+'Input spectra'!Q85))</f>
        <v>1.2639554895881977E-2</v>
      </c>
      <c r="J85" s="14">
        <f>1-EXP(-(_t-'Absorption prob after ems'!FC86)*_k_in_ec_correction*($C85*_c+'Input spectra'!Q85))</f>
        <v>1.2786104807898879E-2</v>
      </c>
      <c r="M85" s="7">
        <f t="shared" si="71"/>
        <v>0</v>
      </c>
      <c r="N85" s="7">
        <f t="shared" si="72"/>
        <v>0</v>
      </c>
      <c r="O85" s="7">
        <f t="shared" si="73"/>
        <v>0</v>
      </c>
      <c r="Q85" s="7">
        <f t="shared" si="87"/>
        <v>0</v>
      </c>
      <c r="R85" s="7"/>
      <c r="S85" s="7">
        <f t="shared" si="88"/>
        <v>0</v>
      </c>
      <c r="T85" s="7">
        <f t="shared" si="89"/>
        <v>0</v>
      </c>
      <c r="U85" s="7">
        <f t="shared" si="90"/>
        <v>0</v>
      </c>
      <c r="V85" s="7">
        <f t="shared" si="91"/>
        <v>0</v>
      </c>
      <c r="AC85" s="7">
        <f t="shared" si="74"/>
        <v>0</v>
      </c>
      <c r="AD85" s="7">
        <f t="shared" si="75"/>
        <v>0</v>
      </c>
      <c r="AE85" s="7">
        <f t="shared" si="76"/>
        <v>0</v>
      </c>
      <c r="AG85" s="7">
        <f t="shared" si="66"/>
        <v>0</v>
      </c>
      <c r="AH85" s="7"/>
      <c r="AI85" s="7">
        <f t="shared" si="92"/>
        <v>0</v>
      </c>
      <c r="AJ85" s="7">
        <f t="shared" si="93"/>
        <v>0</v>
      </c>
      <c r="AK85" s="7">
        <f t="shared" si="94"/>
        <v>0</v>
      </c>
      <c r="AL85" s="7">
        <f t="shared" si="95"/>
        <v>0</v>
      </c>
      <c r="AS85" s="7">
        <f t="shared" si="77"/>
        <v>0</v>
      </c>
      <c r="AT85" s="7">
        <f t="shared" si="78"/>
        <v>0</v>
      </c>
      <c r="AU85" s="7">
        <f t="shared" si="79"/>
        <v>0</v>
      </c>
      <c r="AW85" s="7">
        <f t="shared" si="67"/>
        <v>0</v>
      </c>
      <c r="AX85" s="7"/>
      <c r="AY85" s="7">
        <f t="shared" si="96"/>
        <v>0</v>
      </c>
      <c r="AZ85" s="7">
        <f t="shared" si="97"/>
        <v>0</v>
      </c>
      <c r="BA85" s="7">
        <f t="shared" si="98"/>
        <v>0</v>
      </c>
      <c r="BB85" s="7">
        <f t="shared" si="99"/>
        <v>0</v>
      </c>
      <c r="BI85" s="7">
        <f t="shared" si="80"/>
        <v>0</v>
      </c>
      <c r="BJ85" s="7">
        <f t="shared" si="81"/>
        <v>0</v>
      </c>
      <c r="BK85" s="7">
        <f t="shared" si="82"/>
        <v>0</v>
      </c>
      <c r="BM85" s="7">
        <f t="shared" si="68"/>
        <v>0</v>
      </c>
      <c r="BN85" s="7"/>
      <c r="BO85" s="7">
        <f t="shared" si="100"/>
        <v>0</v>
      </c>
      <c r="BP85" s="7">
        <f t="shared" si="101"/>
        <v>0</v>
      </c>
      <c r="BQ85" s="7">
        <f t="shared" si="102"/>
        <v>0</v>
      </c>
      <c r="BR85" s="7">
        <f t="shared" si="103"/>
        <v>0</v>
      </c>
      <c r="BY85" s="7">
        <f t="shared" si="83"/>
        <v>0</v>
      </c>
      <c r="BZ85" s="7">
        <f t="shared" si="84"/>
        <v>0</v>
      </c>
      <c r="CA85" s="7">
        <f t="shared" si="85"/>
        <v>0</v>
      </c>
      <c r="CC85" s="7">
        <f t="shared" si="69"/>
        <v>0</v>
      </c>
      <c r="CD85" s="7"/>
      <c r="CE85" s="7">
        <f t="shared" si="104"/>
        <v>0</v>
      </c>
      <c r="CF85" s="7">
        <f t="shared" si="105"/>
        <v>0</v>
      </c>
      <c r="CG85" s="7">
        <f t="shared" si="106"/>
        <v>0</v>
      </c>
      <c r="CH85" s="7">
        <f t="shared" si="107"/>
        <v>0</v>
      </c>
    </row>
    <row r="86" spans="2:86" x14ac:dyDescent="0.25">
      <c r="B86">
        <v>700</v>
      </c>
      <c r="C86">
        <f>'Input spectra'!B86</f>
        <v>0</v>
      </c>
      <c r="D86">
        <f>'Initial absorption'!J86</f>
        <v>0</v>
      </c>
      <c r="E86">
        <f>'Input spectra'!C86</f>
        <v>0</v>
      </c>
      <c r="F86" s="54">
        <f t="shared" si="86"/>
        <v>0</v>
      </c>
      <c r="H86">
        <f>'Absorption prob after ems'!$EY87</f>
        <v>0.87684276175747</v>
      </c>
      <c r="I86" s="14">
        <f>1-EXP(-'Absorption prob after ems'!FC87*_k_in_ec_correction*($C86*_c+'Input spectra'!Q86))</f>
        <v>1.2594081659704659E-2</v>
      </c>
      <c r="J86" s="14">
        <f>1-EXP(-(_t-'Absorption prob after ems'!FC87)*_k_in_ec_correction*($C86*_c+'Input spectra'!Q86))</f>
        <v>1.2739572919062359E-2</v>
      </c>
      <c r="M86" s="7">
        <f t="shared" si="71"/>
        <v>0</v>
      </c>
      <c r="N86" s="7">
        <f t="shared" si="72"/>
        <v>0</v>
      </c>
      <c r="O86" s="7">
        <f t="shared" si="73"/>
        <v>0</v>
      </c>
      <c r="Q86" s="7">
        <f t="shared" si="87"/>
        <v>0</v>
      </c>
      <c r="R86" s="7"/>
      <c r="S86" s="7">
        <f t="shared" si="88"/>
        <v>0</v>
      </c>
      <c r="T86" s="7">
        <f t="shared" si="89"/>
        <v>0</v>
      </c>
      <c r="U86" s="7">
        <f t="shared" si="90"/>
        <v>0</v>
      </c>
      <c r="V86" s="7">
        <f t="shared" si="91"/>
        <v>0</v>
      </c>
      <c r="AC86" s="7">
        <f t="shared" si="74"/>
        <v>0</v>
      </c>
      <c r="AD86" s="7">
        <f t="shared" si="75"/>
        <v>0</v>
      </c>
      <c r="AE86" s="7">
        <f t="shared" si="76"/>
        <v>0</v>
      </c>
      <c r="AG86" s="7">
        <f t="shared" si="66"/>
        <v>0</v>
      </c>
      <c r="AH86" s="7"/>
      <c r="AI86" s="7">
        <f t="shared" si="92"/>
        <v>0</v>
      </c>
      <c r="AJ86" s="7">
        <f t="shared" si="93"/>
        <v>0</v>
      </c>
      <c r="AK86" s="7">
        <f t="shared" si="94"/>
        <v>0</v>
      </c>
      <c r="AL86" s="7">
        <f t="shared" si="95"/>
        <v>0</v>
      </c>
      <c r="AS86" s="7">
        <f t="shared" si="77"/>
        <v>0</v>
      </c>
      <c r="AT86" s="7">
        <f t="shared" si="78"/>
        <v>0</v>
      </c>
      <c r="AU86" s="7">
        <f t="shared" si="79"/>
        <v>0</v>
      </c>
      <c r="AW86" s="7">
        <f t="shared" si="67"/>
        <v>0</v>
      </c>
      <c r="AX86" s="7"/>
      <c r="AY86" s="7">
        <f t="shared" si="96"/>
        <v>0</v>
      </c>
      <c r="AZ86" s="7">
        <f t="shared" si="97"/>
        <v>0</v>
      </c>
      <c r="BA86" s="7">
        <f t="shared" si="98"/>
        <v>0</v>
      </c>
      <c r="BB86" s="7">
        <f t="shared" si="99"/>
        <v>0</v>
      </c>
      <c r="BI86" s="7">
        <f t="shared" si="80"/>
        <v>0</v>
      </c>
      <c r="BJ86" s="7">
        <f t="shared" si="81"/>
        <v>0</v>
      </c>
      <c r="BK86" s="7">
        <f t="shared" si="82"/>
        <v>0</v>
      </c>
      <c r="BM86" s="7">
        <f t="shared" si="68"/>
        <v>0</v>
      </c>
      <c r="BN86" s="7"/>
      <c r="BO86" s="7">
        <f t="shared" si="100"/>
        <v>0</v>
      </c>
      <c r="BP86" s="7">
        <f t="shared" si="101"/>
        <v>0</v>
      </c>
      <c r="BQ86" s="7">
        <f t="shared" si="102"/>
        <v>0</v>
      </c>
      <c r="BR86" s="7">
        <f t="shared" si="103"/>
        <v>0</v>
      </c>
      <c r="BY86" s="7">
        <f t="shared" si="83"/>
        <v>0</v>
      </c>
      <c r="BZ86" s="7">
        <f t="shared" si="84"/>
        <v>0</v>
      </c>
      <c r="CA86" s="7">
        <f t="shared" si="85"/>
        <v>0</v>
      </c>
      <c r="CC86" s="7">
        <f t="shared" si="69"/>
        <v>0</v>
      </c>
      <c r="CD86" s="7"/>
      <c r="CE86" s="7">
        <f t="shared" si="104"/>
        <v>0</v>
      </c>
      <c r="CF86" s="7">
        <f t="shared" si="105"/>
        <v>0</v>
      </c>
      <c r="CG86" s="7">
        <f t="shared" si="106"/>
        <v>0</v>
      </c>
      <c r="CH86" s="7">
        <f t="shared" si="107"/>
        <v>0</v>
      </c>
    </row>
    <row r="87" spans="2:86" x14ac:dyDescent="0.25">
      <c r="B87">
        <v>705</v>
      </c>
      <c r="C87">
        <f>'Input spectra'!B87</f>
        <v>0</v>
      </c>
      <c r="D87">
        <f>'Initial absorption'!J87</f>
        <v>0</v>
      </c>
      <c r="E87">
        <f>'Input spectra'!C87</f>
        <v>0</v>
      </c>
      <c r="F87" s="54">
        <f t="shared" si="86"/>
        <v>0</v>
      </c>
      <c r="H87">
        <f>'Absorption prob after ems'!$EY88</f>
        <v>0.8772156896909663</v>
      </c>
      <c r="I87" s="14">
        <f>1-EXP(-'Absorption prob after ems'!FC88*_k_in_ec_correction*($C87*_c+'Input spectra'!Q87))</f>
        <v>1.2552373427109575E-2</v>
      </c>
      <c r="J87" s="14">
        <f>1-EXP(-(_t-'Absorption prob after ems'!FC88)*_k_in_ec_correction*($C87*_c+'Input spectra'!Q87))</f>
        <v>1.2696897098942728E-2</v>
      </c>
      <c r="M87" s="7">
        <f t="shared" si="71"/>
        <v>0</v>
      </c>
      <c r="N87" s="7">
        <f t="shared" si="72"/>
        <v>0</v>
      </c>
      <c r="O87" s="7">
        <f t="shared" si="73"/>
        <v>0</v>
      </c>
      <c r="Q87" s="7">
        <f t="shared" si="87"/>
        <v>0</v>
      </c>
      <c r="R87" s="7"/>
      <c r="S87" s="7">
        <f t="shared" si="88"/>
        <v>0</v>
      </c>
      <c r="T87" s="7">
        <f t="shared" si="89"/>
        <v>0</v>
      </c>
      <c r="U87" s="7">
        <f t="shared" si="90"/>
        <v>0</v>
      </c>
      <c r="V87" s="7">
        <f t="shared" si="91"/>
        <v>0</v>
      </c>
      <c r="AC87" s="7">
        <f t="shared" si="74"/>
        <v>0</v>
      </c>
      <c r="AD87" s="7">
        <f t="shared" si="75"/>
        <v>0</v>
      </c>
      <c r="AE87" s="7">
        <f t="shared" si="76"/>
        <v>0</v>
      </c>
      <c r="AG87" s="7">
        <f t="shared" si="66"/>
        <v>0</v>
      </c>
      <c r="AH87" s="7"/>
      <c r="AI87" s="7">
        <f t="shared" si="92"/>
        <v>0</v>
      </c>
      <c r="AJ87" s="7">
        <f t="shared" si="93"/>
        <v>0</v>
      </c>
      <c r="AK87" s="7">
        <f t="shared" si="94"/>
        <v>0</v>
      </c>
      <c r="AL87" s="7">
        <f t="shared" si="95"/>
        <v>0</v>
      </c>
      <c r="AS87" s="7">
        <f t="shared" si="77"/>
        <v>0</v>
      </c>
      <c r="AT87" s="7">
        <f t="shared" si="78"/>
        <v>0</v>
      </c>
      <c r="AU87" s="7">
        <f t="shared" si="79"/>
        <v>0</v>
      </c>
      <c r="AW87" s="7">
        <f t="shared" si="67"/>
        <v>0</v>
      </c>
      <c r="AX87" s="7"/>
      <c r="AY87" s="7">
        <f t="shared" si="96"/>
        <v>0</v>
      </c>
      <c r="AZ87" s="7">
        <f t="shared" si="97"/>
        <v>0</v>
      </c>
      <c r="BA87" s="7">
        <f t="shared" si="98"/>
        <v>0</v>
      </c>
      <c r="BB87" s="7">
        <f t="shared" si="99"/>
        <v>0</v>
      </c>
      <c r="BI87" s="7">
        <f t="shared" si="80"/>
        <v>0</v>
      </c>
      <c r="BJ87" s="7">
        <f t="shared" si="81"/>
        <v>0</v>
      </c>
      <c r="BK87" s="7">
        <f t="shared" si="82"/>
        <v>0</v>
      </c>
      <c r="BM87" s="7">
        <f t="shared" si="68"/>
        <v>0</v>
      </c>
      <c r="BN87" s="7"/>
      <c r="BO87" s="7">
        <f t="shared" si="100"/>
        <v>0</v>
      </c>
      <c r="BP87" s="7">
        <f t="shared" si="101"/>
        <v>0</v>
      </c>
      <c r="BQ87" s="7">
        <f t="shared" si="102"/>
        <v>0</v>
      </c>
      <c r="BR87" s="7">
        <f t="shared" si="103"/>
        <v>0</v>
      </c>
      <c r="BY87" s="7">
        <f t="shared" si="83"/>
        <v>0</v>
      </c>
      <c r="BZ87" s="7">
        <f t="shared" si="84"/>
        <v>0</v>
      </c>
      <c r="CA87" s="7">
        <f t="shared" si="85"/>
        <v>0</v>
      </c>
      <c r="CC87" s="7">
        <f t="shared" si="69"/>
        <v>0</v>
      </c>
      <c r="CD87" s="7"/>
      <c r="CE87" s="7">
        <f t="shared" si="104"/>
        <v>0</v>
      </c>
      <c r="CF87" s="7">
        <f t="shared" si="105"/>
        <v>0</v>
      </c>
      <c r="CG87" s="7">
        <f t="shared" si="106"/>
        <v>0</v>
      </c>
      <c r="CH87" s="7">
        <f t="shared" si="107"/>
        <v>0</v>
      </c>
    </row>
    <row r="88" spans="2:86" x14ac:dyDescent="0.25">
      <c r="B88">
        <v>710</v>
      </c>
      <c r="C88">
        <f>'Input spectra'!B88</f>
        <v>0</v>
      </c>
      <c r="D88">
        <f>'Initial absorption'!J88</f>
        <v>0</v>
      </c>
      <c r="E88">
        <f>'Input spectra'!C88</f>
        <v>0</v>
      </c>
      <c r="F88" s="54">
        <f t="shared" si="86"/>
        <v>0</v>
      </c>
      <c r="H88">
        <f>'Absorption prob after ems'!$EY89</f>
        <v>0.87758886449118501</v>
      </c>
      <c r="I88" s="14">
        <f>1-EXP(-'Absorption prob after ems'!FC89*_k_in_ec_correction*($C88*_c+'Input spectra'!Q88))</f>
        <v>1.2510661797791034E-2</v>
      </c>
      <c r="J88" s="14">
        <f>1-EXP(-(_t-'Absorption prob after ems'!FC89)*_k_in_ec_correction*($C88*_c+'Input spectra'!Q88))</f>
        <v>1.265422106881775E-2</v>
      </c>
      <c r="M88" s="7">
        <f t="shared" si="71"/>
        <v>0</v>
      </c>
      <c r="N88" s="7">
        <f t="shared" si="72"/>
        <v>0</v>
      </c>
      <c r="O88" s="7">
        <f t="shared" si="73"/>
        <v>0</v>
      </c>
      <c r="Q88" s="7">
        <f t="shared" si="87"/>
        <v>0</v>
      </c>
      <c r="R88" s="7"/>
      <c r="S88" s="7">
        <f t="shared" si="88"/>
        <v>0</v>
      </c>
      <c r="T88" s="7">
        <f t="shared" si="89"/>
        <v>0</v>
      </c>
      <c r="U88" s="7">
        <f t="shared" si="90"/>
        <v>0</v>
      </c>
      <c r="V88" s="7">
        <f t="shared" si="91"/>
        <v>0</v>
      </c>
      <c r="AC88" s="7">
        <f t="shared" si="74"/>
        <v>0</v>
      </c>
      <c r="AD88" s="7">
        <f t="shared" si="75"/>
        <v>0</v>
      </c>
      <c r="AE88" s="7">
        <f t="shared" si="76"/>
        <v>0</v>
      </c>
      <c r="AG88" s="7">
        <f t="shared" si="66"/>
        <v>0</v>
      </c>
      <c r="AH88" s="7"/>
      <c r="AI88" s="7">
        <f t="shared" si="92"/>
        <v>0</v>
      </c>
      <c r="AJ88" s="7">
        <f t="shared" si="93"/>
        <v>0</v>
      </c>
      <c r="AK88" s="7">
        <f t="shared" si="94"/>
        <v>0</v>
      </c>
      <c r="AL88" s="7">
        <f t="shared" si="95"/>
        <v>0</v>
      </c>
      <c r="AS88" s="7">
        <f t="shared" si="77"/>
        <v>0</v>
      </c>
      <c r="AT88" s="7">
        <f t="shared" si="78"/>
        <v>0</v>
      </c>
      <c r="AU88" s="7">
        <f t="shared" si="79"/>
        <v>0</v>
      </c>
      <c r="AW88" s="7">
        <f t="shared" si="67"/>
        <v>0</v>
      </c>
      <c r="AX88" s="7"/>
      <c r="AY88" s="7">
        <f t="shared" si="96"/>
        <v>0</v>
      </c>
      <c r="AZ88" s="7">
        <f t="shared" si="97"/>
        <v>0</v>
      </c>
      <c r="BA88" s="7">
        <f t="shared" si="98"/>
        <v>0</v>
      </c>
      <c r="BB88" s="7">
        <f t="shared" si="99"/>
        <v>0</v>
      </c>
      <c r="BI88" s="7">
        <f t="shared" si="80"/>
        <v>0</v>
      </c>
      <c r="BJ88" s="7">
        <f t="shared" si="81"/>
        <v>0</v>
      </c>
      <c r="BK88" s="7">
        <f t="shared" si="82"/>
        <v>0</v>
      </c>
      <c r="BM88" s="7">
        <f t="shared" si="68"/>
        <v>0</v>
      </c>
      <c r="BN88" s="7"/>
      <c r="BO88" s="7">
        <f t="shared" si="100"/>
        <v>0</v>
      </c>
      <c r="BP88" s="7">
        <f t="shared" si="101"/>
        <v>0</v>
      </c>
      <c r="BQ88" s="7">
        <f t="shared" si="102"/>
        <v>0</v>
      </c>
      <c r="BR88" s="7">
        <f t="shared" si="103"/>
        <v>0</v>
      </c>
      <c r="BY88" s="7">
        <f t="shared" si="83"/>
        <v>0</v>
      </c>
      <c r="BZ88" s="7">
        <f t="shared" si="84"/>
        <v>0</v>
      </c>
      <c r="CA88" s="7">
        <f t="shared" si="85"/>
        <v>0</v>
      </c>
      <c r="CC88" s="7">
        <f t="shared" si="69"/>
        <v>0</v>
      </c>
      <c r="CD88" s="7"/>
      <c r="CE88" s="7">
        <f t="shared" si="104"/>
        <v>0</v>
      </c>
      <c r="CF88" s="7">
        <f t="shared" si="105"/>
        <v>0</v>
      </c>
      <c r="CG88" s="7">
        <f t="shared" si="106"/>
        <v>0</v>
      </c>
      <c r="CH88" s="7">
        <f t="shared" si="107"/>
        <v>0</v>
      </c>
    </row>
    <row r="89" spans="2:86" x14ac:dyDescent="0.25">
      <c r="B89">
        <v>715</v>
      </c>
      <c r="C89">
        <f>'Input spectra'!B89</f>
        <v>0</v>
      </c>
      <c r="D89">
        <f>'Initial absorption'!J89</f>
        <v>0</v>
      </c>
      <c r="E89">
        <f>'Input spectra'!C89</f>
        <v>0</v>
      </c>
      <c r="F89" s="54">
        <f t="shared" si="86"/>
        <v>0</v>
      </c>
      <c r="H89">
        <f>'Absorption prob after ems'!$EY90</f>
        <v>0.87796228636189888</v>
      </c>
      <c r="I89" s="14">
        <f>1-EXP(-'Absorption prob after ems'!FC90*_k_in_ec_correction*($C89*_c+'Input spectra'!Q89))</f>
        <v>1.2468946771466038E-2</v>
      </c>
      <c r="J89" s="14">
        <f>1-EXP(-(_t-'Absorption prob after ems'!FC90)*_k_in_ec_correction*($C89*_c+'Input spectra'!Q89))</f>
        <v>1.2611544828821097E-2</v>
      </c>
      <c r="M89" s="7">
        <f t="shared" si="71"/>
        <v>0</v>
      </c>
      <c r="N89" s="7">
        <f t="shared" si="72"/>
        <v>0</v>
      </c>
      <c r="O89" s="7">
        <f t="shared" si="73"/>
        <v>0</v>
      </c>
      <c r="Q89" s="7">
        <f t="shared" si="87"/>
        <v>0</v>
      </c>
      <c r="R89" s="7"/>
      <c r="S89" s="7">
        <f t="shared" si="88"/>
        <v>0</v>
      </c>
      <c r="T89" s="7">
        <f t="shared" si="89"/>
        <v>0</v>
      </c>
      <c r="U89" s="7">
        <f t="shared" si="90"/>
        <v>0</v>
      </c>
      <c r="V89" s="7">
        <f t="shared" si="91"/>
        <v>0</v>
      </c>
      <c r="AC89" s="7">
        <f t="shared" si="74"/>
        <v>0</v>
      </c>
      <c r="AD89" s="7">
        <f t="shared" si="75"/>
        <v>0</v>
      </c>
      <c r="AE89" s="7">
        <f t="shared" si="76"/>
        <v>0</v>
      </c>
      <c r="AG89" s="7">
        <f t="shared" si="66"/>
        <v>0</v>
      </c>
      <c r="AH89" s="7"/>
      <c r="AI89" s="7">
        <f t="shared" si="92"/>
        <v>0</v>
      </c>
      <c r="AJ89" s="7">
        <f t="shared" si="93"/>
        <v>0</v>
      </c>
      <c r="AK89" s="7">
        <f t="shared" si="94"/>
        <v>0</v>
      </c>
      <c r="AL89" s="7">
        <f t="shared" si="95"/>
        <v>0</v>
      </c>
      <c r="AS89" s="7">
        <f t="shared" si="77"/>
        <v>0</v>
      </c>
      <c r="AT89" s="7">
        <f t="shared" si="78"/>
        <v>0</v>
      </c>
      <c r="AU89" s="7">
        <f t="shared" si="79"/>
        <v>0</v>
      </c>
      <c r="AW89" s="7">
        <f t="shared" si="67"/>
        <v>0</v>
      </c>
      <c r="AX89" s="7"/>
      <c r="AY89" s="7">
        <f t="shared" si="96"/>
        <v>0</v>
      </c>
      <c r="AZ89" s="7">
        <f t="shared" si="97"/>
        <v>0</v>
      </c>
      <c r="BA89" s="7">
        <f t="shared" si="98"/>
        <v>0</v>
      </c>
      <c r="BB89" s="7">
        <f t="shared" si="99"/>
        <v>0</v>
      </c>
      <c r="BI89" s="7">
        <f t="shared" si="80"/>
        <v>0</v>
      </c>
      <c r="BJ89" s="7">
        <f t="shared" si="81"/>
        <v>0</v>
      </c>
      <c r="BK89" s="7">
        <f t="shared" si="82"/>
        <v>0</v>
      </c>
      <c r="BM89" s="7">
        <f t="shared" si="68"/>
        <v>0</v>
      </c>
      <c r="BN89" s="7"/>
      <c r="BO89" s="7">
        <f t="shared" si="100"/>
        <v>0</v>
      </c>
      <c r="BP89" s="7">
        <f t="shared" si="101"/>
        <v>0</v>
      </c>
      <c r="BQ89" s="7">
        <f t="shared" si="102"/>
        <v>0</v>
      </c>
      <c r="BR89" s="7">
        <f t="shared" si="103"/>
        <v>0</v>
      </c>
      <c r="BY89" s="7">
        <f t="shared" si="83"/>
        <v>0</v>
      </c>
      <c r="BZ89" s="7">
        <f t="shared" si="84"/>
        <v>0</v>
      </c>
      <c r="CA89" s="7">
        <f t="shared" si="85"/>
        <v>0</v>
      </c>
      <c r="CC89" s="7">
        <f t="shared" si="69"/>
        <v>0</v>
      </c>
      <c r="CD89" s="7"/>
      <c r="CE89" s="7">
        <f t="shared" si="104"/>
        <v>0</v>
      </c>
      <c r="CF89" s="7">
        <f t="shared" si="105"/>
        <v>0</v>
      </c>
      <c r="CG89" s="7">
        <f t="shared" si="106"/>
        <v>0</v>
      </c>
      <c r="CH89" s="7">
        <f t="shared" si="107"/>
        <v>0</v>
      </c>
    </row>
    <row r="90" spans="2:86" x14ac:dyDescent="0.25">
      <c r="B90">
        <v>720</v>
      </c>
      <c r="C90">
        <f>'Input spectra'!B90</f>
        <v>0</v>
      </c>
      <c r="D90">
        <f>'Initial absorption'!J90</f>
        <v>0</v>
      </c>
      <c r="E90">
        <f>'Input spectra'!C90</f>
        <v>0</v>
      </c>
      <c r="F90" s="54">
        <f t="shared" si="86"/>
        <v>0</v>
      </c>
      <c r="H90">
        <f>'Absorption prob after ems'!$EY91</f>
        <v>0.87833595550706944</v>
      </c>
      <c r="I90" s="14">
        <f>1-EXP(-'Absorption prob after ems'!FC91*_k_in_ec_correction*($C90*_c+'Input spectra'!Q90))</f>
        <v>1.2427228347851704E-2</v>
      </c>
      <c r="J90" s="14">
        <f>1-EXP(-(_t-'Absorption prob after ems'!FC91)*_k_in_ec_correction*($C90*_c+'Input spectra'!Q90))</f>
        <v>1.2568868379086107E-2</v>
      </c>
      <c r="M90" s="7">
        <f t="shared" si="71"/>
        <v>0</v>
      </c>
      <c r="N90" s="7">
        <f t="shared" si="72"/>
        <v>0</v>
      </c>
      <c r="O90" s="7">
        <f t="shared" si="73"/>
        <v>0</v>
      </c>
      <c r="Q90" s="7">
        <f t="shared" si="87"/>
        <v>0</v>
      </c>
      <c r="R90" s="7"/>
      <c r="S90" s="7">
        <f t="shared" si="88"/>
        <v>0</v>
      </c>
      <c r="T90" s="7">
        <f t="shared" si="89"/>
        <v>0</v>
      </c>
      <c r="U90" s="7">
        <f t="shared" si="90"/>
        <v>0</v>
      </c>
      <c r="V90" s="7">
        <f t="shared" si="91"/>
        <v>0</v>
      </c>
      <c r="AC90" s="7">
        <f t="shared" si="74"/>
        <v>0</v>
      </c>
      <c r="AD90" s="7">
        <f t="shared" si="75"/>
        <v>0</v>
      </c>
      <c r="AE90" s="7">
        <f t="shared" si="76"/>
        <v>0</v>
      </c>
      <c r="AG90" s="7">
        <f t="shared" si="66"/>
        <v>0</v>
      </c>
      <c r="AH90" s="7"/>
      <c r="AI90" s="7">
        <f t="shared" si="92"/>
        <v>0</v>
      </c>
      <c r="AJ90" s="7">
        <f t="shared" si="93"/>
        <v>0</v>
      </c>
      <c r="AK90" s="7">
        <f t="shared" si="94"/>
        <v>0</v>
      </c>
      <c r="AL90" s="7">
        <f t="shared" si="95"/>
        <v>0</v>
      </c>
      <c r="AS90" s="7">
        <f t="shared" si="77"/>
        <v>0</v>
      </c>
      <c r="AT90" s="7">
        <f t="shared" si="78"/>
        <v>0</v>
      </c>
      <c r="AU90" s="7">
        <f t="shared" si="79"/>
        <v>0</v>
      </c>
      <c r="AW90" s="7">
        <f t="shared" si="67"/>
        <v>0</v>
      </c>
      <c r="AX90" s="7"/>
      <c r="AY90" s="7">
        <f t="shared" si="96"/>
        <v>0</v>
      </c>
      <c r="AZ90" s="7">
        <f t="shared" si="97"/>
        <v>0</v>
      </c>
      <c r="BA90" s="7">
        <f t="shared" si="98"/>
        <v>0</v>
      </c>
      <c r="BB90" s="7">
        <f t="shared" si="99"/>
        <v>0</v>
      </c>
      <c r="BI90" s="7">
        <f t="shared" si="80"/>
        <v>0</v>
      </c>
      <c r="BJ90" s="7">
        <f t="shared" si="81"/>
        <v>0</v>
      </c>
      <c r="BK90" s="7">
        <f t="shared" si="82"/>
        <v>0</v>
      </c>
      <c r="BM90" s="7">
        <f t="shared" si="68"/>
        <v>0</v>
      </c>
      <c r="BN90" s="7"/>
      <c r="BO90" s="7">
        <f t="shared" si="100"/>
        <v>0</v>
      </c>
      <c r="BP90" s="7">
        <f t="shared" si="101"/>
        <v>0</v>
      </c>
      <c r="BQ90" s="7">
        <f t="shared" si="102"/>
        <v>0</v>
      </c>
      <c r="BR90" s="7">
        <f t="shared" si="103"/>
        <v>0</v>
      </c>
      <c r="BY90" s="7">
        <f t="shared" si="83"/>
        <v>0</v>
      </c>
      <c r="BZ90" s="7">
        <f t="shared" si="84"/>
        <v>0</v>
      </c>
      <c r="CA90" s="7">
        <f t="shared" si="85"/>
        <v>0</v>
      </c>
      <c r="CC90" s="7">
        <f t="shared" si="69"/>
        <v>0</v>
      </c>
      <c r="CD90" s="7"/>
      <c r="CE90" s="7">
        <f t="shared" si="104"/>
        <v>0</v>
      </c>
      <c r="CF90" s="7">
        <f t="shared" si="105"/>
        <v>0</v>
      </c>
      <c r="CG90" s="7">
        <f t="shared" si="106"/>
        <v>0</v>
      </c>
      <c r="CH90" s="7">
        <f t="shared" si="107"/>
        <v>0</v>
      </c>
    </row>
    <row r="91" spans="2:86" x14ac:dyDescent="0.25">
      <c r="B91">
        <v>725</v>
      </c>
      <c r="C91">
        <f>'Input spectra'!B91</f>
        <v>0</v>
      </c>
      <c r="D91">
        <f>'Initial absorption'!J91</f>
        <v>0</v>
      </c>
      <c r="E91">
        <f>'Input spectra'!C91</f>
        <v>0</v>
      </c>
      <c r="F91" s="54">
        <f t="shared" si="86"/>
        <v>0</v>
      </c>
      <c r="H91">
        <f>'Absorption prob after ems'!$EY92</f>
        <v>0.87870987213085516</v>
      </c>
      <c r="I91" s="14">
        <f>1-EXP(-'Absorption prob after ems'!FC92*_k_in_ec_correction*($C91*_c+'Input spectra'!Q91))</f>
        <v>1.238550652666448E-2</v>
      </c>
      <c r="J91" s="14">
        <f>1-EXP(-(_t-'Absorption prob after ems'!FC92)*_k_in_ec_correction*($C91*_c+'Input spectra'!Q91))</f>
        <v>1.2526191719747004E-2</v>
      </c>
      <c r="M91" s="7">
        <f t="shared" si="71"/>
        <v>0</v>
      </c>
      <c r="N91" s="7">
        <f t="shared" si="72"/>
        <v>0</v>
      </c>
      <c r="O91" s="7">
        <f t="shared" si="73"/>
        <v>0</v>
      </c>
      <c r="Q91" s="7">
        <f t="shared" si="87"/>
        <v>0</v>
      </c>
      <c r="R91" s="7"/>
      <c r="S91" s="7">
        <f t="shared" si="88"/>
        <v>0</v>
      </c>
      <c r="T91" s="7">
        <f t="shared" si="89"/>
        <v>0</v>
      </c>
      <c r="U91" s="7">
        <f t="shared" si="90"/>
        <v>0</v>
      </c>
      <c r="V91" s="7">
        <f t="shared" si="91"/>
        <v>0</v>
      </c>
      <c r="AC91" s="7">
        <f t="shared" si="74"/>
        <v>0</v>
      </c>
      <c r="AD91" s="7">
        <f t="shared" si="75"/>
        <v>0</v>
      </c>
      <c r="AE91" s="7">
        <f t="shared" si="76"/>
        <v>0</v>
      </c>
      <c r="AG91" s="7">
        <f t="shared" si="66"/>
        <v>0</v>
      </c>
      <c r="AH91" s="7"/>
      <c r="AI91" s="7">
        <f t="shared" si="92"/>
        <v>0</v>
      </c>
      <c r="AJ91" s="7">
        <f t="shared" si="93"/>
        <v>0</v>
      </c>
      <c r="AK91" s="7">
        <f t="shared" si="94"/>
        <v>0</v>
      </c>
      <c r="AL91" s="7">
        <f t="shared" si="95"/>
        <v>0</v>
      </c>
      <c r="AS91" s="7">
        <f t="shared" si="77"/>
        <v>0</v>
      </c>
      <c r="AT91" s="7">
        <f t="shared" si="78"/>
        <v>0</v>
      </c>
      <c r="AU91" s="7">
        <f t="shared" si="79"/>
        <v>0</v>
      </c>
      <c r="AW91" s="7">
        <f t="shared" si="67"/>
        <v>0</v>
      </c>
      <c r="AX91" s="7"/>
      <c r="AY91" s="7">
        <f t="shared" si="96"/>
        <v>0</v>
      </c>
      <c r="AZ91" s="7">
        <f t="shared" si="97"/>
        <v>0</v>
      </c>
      <c r="BA91" s="7">
        <f t="shared" si="98"/>
        <v>0</v>
      </c>
      <c r="BB91" s="7">
        <f t="shared" si="99"/>
        <v>0</v>
      </c>
      <c r="BI91" s="7">
        <f t="shared" si="80"/>
        <v>0</v>
      </c>
      <c r="BJ91" s="7">
        <f t="shared" si="81"/>
        <v>0</v>
      </c>
      <c r="BK91" s="7">
        <f t="shared" si="82"/>
        <v>0</v>
      </c>
      <c r="BM91" s="7">
        <f t="shared" si="68"/>
        <v>0</v>
      </c>
      <c r="BN91" s="7"/>
      <c r="BO91" s="7">
        <f t="shared" si="100"/>
        <v>0</v>
      </c>
      <c r="BP91" s="7">
        <f t="shared" si="101"/>
        <v>0</v>
      </c>
      <c r="BQ91" s="7">
        <f t="shared" si="102"/>
        <v>0</v>
      </c>
      <c r="BR91" s="7">
        <f t="shared" si="103"/>
        <v>0</v>
      </c>
      <c r="BY91" s="7">
        <f t="shared" si="83"/>
        <v>0</v>
      </c>
      <c r="BZ91" s="7">
        <f t="shared" si="84"/>
        <v>0</v>
      </c>
      <c r="CA91" s="7">
        <f t="shared" si="85"/>
        <v>0</v>
      </c>
      <c r="CC91" s="7">
        <f t="shared" si="69"/>
        <v>0</v>
      </c>
      <c r="CD91" s="7"/>
      <c r="CE91" s="7">
        <f t="shared" si="104"/>
        <v>0</v>
      </c>
      <c r="CF91" s="7">
        <f t="shared" si="105"/>
        <v>0</v>
      </c>
      <c r="CG91" s="7">
        <f t="shared" si="106"/>
        <v>0</v>
      </c>
      <c r="CH91" s="7">
        <f t="shared" si="107"/>
        <v>0</v>
      </c>
    </row>
    <row r="92" spans="2:86" x14ac:dyDescent="0.25">
      <c r="B92">
        <v>730</v>
      </c>
      <c r="C92">
        <f>'Input spectra'!B92</f>
        <v>0</v>
      </c>
      <c r="D92">
        <f>'Initial absorption'!J92</f>
        <v>0</v>
      </c>
      <c r="E92">
        <f>'Input spectra'!C92</f>
        <v>0</v>
      </c>
      <c r="F92" s="54">
        <f t="shared" si="86"/>
        <v>0</v>
      </c>
      <c r="H92">
        <f>'Absorption prob after ems'!$EY93</f>
        <v>0.87856594317846803</v>
      </c>
      <c r="I92" s="14">
        <f>1-EXP(-'Absorption prob after ems'!FC93*_k_in_ec_correction*($C92*_c+'Input spectra'!Q92))</f>
        <v>1.2401563329914711E-2</v>
      </c>
      <c r="J92" s="14">
        <f>1-EXP(-(_t-'Absorption prob after ems'!FC93)*_k_in_ec_correction*($C92*_c+'Input spectra'!Q92))</f>
        <v>1.2542615609540619E-2</v>
      </c>
      <c r="M92" s="7">
        <f t="shared" si="71"/>
        <v>0</v>
      </c>
      <c r="N92" s="7">
        <f t="shared" si="72"/>
        <v>0</v>
      </c>
      <c r="O92" s="7">
        <f t="shared" si="73"/>
        <v>0</v>
      </c>
      <c r="Q92" s="7">
        <f t="shared" si="87"/>
        <v>0</v>
      </c>
      <c r="R92" s="7"/>
      <c r="S92" s="7">
        <f t="shared" si="88"/>
        <v>0</v>
      </c>
      <c r="T92" s="7">
        <f t="shared" si="89"/>
        <v>0</v>
      </c>
      <c r="U92" s="7">
        <f t="shared" si="90"/>
        <v>0</v>
      </c>
      <c r="V92" s="7">
        <f t="shared" si="91"/>
        <v>0</v>
      </c>
      <c r="AC92" s="7">
        <f t="shared" si="74"/>
        <v>0</v>
      </c>
      <c r="AD92" s="7">
        <f t="shared" si="75"/>
        <v>0</v>
      </c>
      <c r="AE92" s="7">
        <f t="shared" si="76"/>
        <v>0</v>
      </c>
      <c r="AG92" s="7">
        <f t="shared" si="66"/>
        <v>0</v>
      </c>
      <c r="AH92" s="7"/>
      <c r="AI92" s="7">
        <f t="shared" si="92"/>
        <v>0</v>
      </c>
      <c r="AJ92" s="7">
        <f t="shared" si="93"/>
        <v>0</v>
      </c>
      <c r="AK92" s="7">
        <f t="shared" si="94"/>
        <v>0</v>
      </c>
      <c r="AL92" s="7">
        <f t="shared" si="95"/>
        <v>0</v>
      </c>
      <c r="AS92" s="7">
        <f t="shared" si="77"/>
        <v>0</v>
      </c>
      <c r="AT92" s="7">
        <f t="shared" si="78"/>
        <v>0</v>
      </c>
      <c r="AU92" s="7">
        <f t="shared" si="79"/>
        <v>0</v>
      </c>
      <c r="AW92" s="7">
        <f t="shared" si="67"/>
        <v>0</v>
      </c>
      <c r="AX92" s="7"/>
      <c r="AY92" s="7">
        <f t="shared" si="96"/>
        <v>0</v>
      </c>
      <c r="AZ92" s="7">
        <f t="shared" si="97"/>
        <v>0</v>
      </c>
      <c r="BA92" s="7">
        <f t="shared" si="98"/>
        <v>0</v>
      </c>
      <c r="BB92" s="7">
        <f t="shared" si="99"/>
        <v>0</v>
      </c>
      <c r="BI92" s="7">
        <f t="shared" si="80"/>
        <v>0</v>
      </c>
      <c r="BJ92" s="7">
        <f t="shared" si="81"/>
        <v>0</v>
      </c>
      <c r="BK92" s="7">
        <f t="shared" si="82"/>
        <v>0</v>
      </c>
      <c r="BM92" s="7">
        <f t="shared" si="68"/>
        <v>0</v>
      </c>
      <c r="BN92" s="7"/>
      <c r="BO92" s="7">
        <f t="shared" si="100"/>
        <v>0</v>
      </c>
      <c r="BP92" s="7">
        <f t="shared" si="101"/>
        <v>0</v>
      </c>
      <c r="BQ92" s="7">
        <f t="shared" si="102"/>
        <v>0</v>
      </c>
      <c r="BR92" s="7">
        <f t="shared" si="103"/>
        <v>0</v>
      </c>
      <c r="BY92" s="7">
        <f t="shared" si="83"/>
        <v>0</v>
      </c>
      <c r="BZ92" s="7">
        <f t="shared" si="84"/>
        <v>0</v>
      </c>
      <c r="CA92" s="7">
        <f t="shared" si="85"/>
        <v>0</v>
      </c>
      <c r="CC92" s="7">
        <f t="shared" si="69"/>
        <v>0</v>
      </c>
      <c r="CD92" s="7"/>
      <c r="CE92" s="7">
        <f t="shared" si="104"/>
        <v>0</v>
      </c>
      <c r="CF92" s="7">
        <f t="shared" si="105"/>
        <v>0</v>
      </c>
      <c r="CG92" s="7">
        <f t="shared" si="106"/>
        <v>0</v>
      </c>
      <c r="CH92" s="7">
        <f t="shared" si="107"/>
        <v>0</v>
      </c>
    </row>
    <row r="93" spans="2:86" x14ac:dyDescent="0.25">
      <c r="B93">
        <v>735</v>
      </c>
      <c r="C93">
        <f>'Input spectra'!B93</f>
        <v>0</v>
      </c>
      <c r="D93">
        <f>'Initial absorption'!J93</f>
        <v>0</v>
      </c>
      <c r="E93">
        <f>'Input spectra'!C93</f>
        <v>0</v>
      </c>
      <c r="F93" s="54">
        <f t="shared" si="86"/>
        <v>0</v>
      </c>
      <c r="H93">
        <f>'Absorption prob after ems'!$EY94</f>
        <v>0.87837667540977293</v>
      </c>
      <c r="I93" s="14">
        <f>1-EXP(-'Absorption prob after ems'!FC94*_k_in_ec_correction*($C93*_c+'Input spectra'!Q93))</f>
        <v>1.2422683623160236E-2</v>
      </c>
      <c r="J93" s="14">
        <f>1-EXP(-(_t-'Absorption prob after ems'!FC94)*_k_in_ec_correction*($C93*_c+'Input spectra'!Q93))</f>
        <v>1.2564219486132622E-2</v>
      </c>
      <c r="M93" s="7">
        <f t="shared" si="71"/>
        <v>0</v>
      </c>
      <c r="N93" s="7">
        <f t="shared" si="72"/>
        <v>0</v>
      </c>
      <c r="O93" s="7">
        <f t="shared" si="73"/>
        <v>0</v>
      </c>
      <c r="Q93" s="7">
        <f t="shared" si="87"/>
        <v>0</v>
      </c>
      <c r="R93" s="7"/>
      <c r="S93" s="7">
        <f t="shared" si="88"/>
        <v>0</v>
      </c>
      <c r="T93" s="7">
        <f t="shared" si="89"/>
        <v>0</v>
      </c>
      <c r="U93" s="7">
        <f t="shared" si="90"/>
        <v>0</v>
      </c>
      <c r="V93" s="7">
        <f t="shared" si="91"/>
        <v>0</v>
      </c>
      <c r="AC93" s="7">
        <f t="shared" si="74"/>
        <v>0</v>
      </c>
      <c r="AD93" s="7">
        <f t="shared" si="75"/>
        <v>0</v>
      </c>
      <c r="AE93" s="7">
        <f t="shared" si="76"/>
        <v>0</v>
      </c>
      <c r="AG93" s="7">
        <f t="shared" si="66"/>
        <v>0</v>
      </c>
      <c r="AH93" s="7"/>
      <c r="AI93" s="7">
        <f t="shared" si="92"/>
        <v>0</v>
      </c>
      <c r="AJ93" s="7">
        <f t="shared" si="93"/>
        <v>0</v>
      </c>
      <c r="AK93" s="7">
        <f t="shared" si="94"/>
        <v>0</v>
      </c>
      <c r="AL93" s="7">
        <f t="shared" si="95"/>
        <v>0</v>
      </c>
      <c r="AS93" s="7">
        <f t="shared" si="77"/>
        <v>0</v>
      </c>
      <c r="AT93" s="7">
        <f t="shared" si="78"/>
        <v>0</v>
      </c>
      <c r="AU93" s="7">
        <f t="shared" si="79"/>
        <v>0</v>
      </c>
      <c r="AW93" s="7">
        <f t="shared" si="67"/>
        <v>0</v>
      </c>
      <c r="AX93" s="7"/>
      <c r="AY93" s="7">
        <f t="shared" si="96"/>
        <v>0</v>
      </c>
      <c r="AZ93" s="7">
        <f t="shared" si="97"/>
        <v>0</v>
      </c>
      <c r="BA93" s="7">
        <f t="shared" si="98"/>
        <v>0</v>
      </c>
      <c r="BB93" s="7">
        <f t="shared" si="99"/>
        <v>0</v>
      </c>
      <c r="BI93" s="7">
        <f t="shared" si="80"/>
        <v>0</v>
      </c>
      <c r="BJ93" s="7">
        <f t="shared" si="81"/>
        <v>0</v>
      </c>
      <c r="BK93" s="7">
        <f t="shared" si="82"/>
        <v>0</v>
      </c>
      <c r="BM93" s="7">
        <f t="shared" si="68"/>
        <v>0</v>
      </c>
      <c r="BN93" s="7"/>
      <c r="BO93" s="7">
        <f t="shared" si="100"/>
        <v>0</v>
      </c>
      <c r="BP93" s="7">
        <f t="shared" si="101"/>
        <v>0</v>
      </c>
      <c r="BQ93" s="7">
        <f t="shared" si="102"/>
        <v>0</v>
      </c>
      <c r="BR93" s="7">
        <f t="shared" si="103"/>
        <v>0</v>
      </c>
      <c r="BY93" s="7">
        <f t="shared" si="83"/>
        <v>0</v>
      </c>
      <c r="BZ93" s="7">
        <f t="shared" si="84"/>
        <v>0</v>
      </c>
      <c r="CA93" s="7">
        <f t="shared" si="85"/>
        <v>0</v>
      </c>
      <c r="CC93" s="7">
        <f t="shared" si="69"/>
        <v>0</v>
      </c>
      <c r="CD93" s="7"/>
      <c r="CE93" s="7">
        <f t="shared" si="104"/>
        <v>0</v>
      </c>
      <c r="CF93" s="7">
        <f t="shared" si="105"/>
        <v>0</v>
      </c>
      <c r="CG93" s="7">
        <f t="shared" si="106"/>
        <v>0</v>
      </c>
      <c r="CH93" s="7">
        <f t="shared" si="107"/>
        <v>0</v>
      </c>
    </row>
    <row r="94" spans="2:86" x14ac:dyDescent="0.25">
      <c r="B94">
        <v>740</v>
      </c>
      <c r="C94">
        <f>'Input spectra'!B94</f>
        <v>0</v>
      </c>
      <c r="D94">
        <f>'Initial absorption'!J94</f>
        <v>0</v>
      </c>
      <c r="E94">
        <f>'Input spectra'!C94</f>
        <v>0</v>
      </c>
      <c r="F94" s="54">
        <f t="shared" si="86"/>
        <v>0</v>
      </c>
      <c r="H94">
        <f>'Absorption prob after ems'!$EY95</f>
        <v>0.87818747106598327</v>
      </c>
      <c r="I94" s="14">
        <f>1-EXP(-'Absorption prob after ems'!FC95*_k_in_ec_correction*($C94*_c+'Input spectra'!Q94))</f>
        <v>1.2443803045731561E-2</v>
      </c>
      <c r="J94" s="14">
        <f>1-EXP(-(_t-'Absorption prob after ems'!FC95)*_k_in_ec_correction*($C94*_c+'Input spectra'!Q94))</f>
        <v>1.258582330901481E-2</v>
      </c>
      <c r="M94" s="7">
        <f t="shared" si="71"/>
        <v>0</v>
      </c>
      <c r="N94" s="7">
        <f t="shared" si="72"/>
        <v>0</v>
      </c>
      <c r="O94" s="7">
        <f t="shared" si="73"/>
        <v>0</v>
      </c>
      <c r="Q94" s="7">
        <f t="shared" si="87"/>
        <v>0</v>
      </c>
      <c r="R94" s="7"/>
      <c r="S94" s="7">
        <f t="shared" si="88"/>
        <v>0</v>
      </c>
      <c r="T94" s="7">
        <f t="shared" si="89"/>
        <v>0</v>
      </c>
      <c r="U94" s="7">
        <f t="shared" si="90"/>
        <v>0</v>
      </c>
      <c r="V94" s="7">
        <f t="shared" si="91"/>
        <v>0</v>
      </c>
      <c r="AC94" s="7">
        <f t="shared" si="74"/>
        <v>0</v>
      </c>
      <c r="AD94" s="7">
        <f t="shared" si="75"/>
        <v>0</v>
      </c>
      <c r="AE94" s="7">
        <f t="shared" si="76"/>
        <v>0</v>
      </c>
      <c r="AG94" s="7">
        <f t="shared" si="66"/>
        <v>0</v>
      </c>
      <c r="AH94" s="7"/>
      <c r="AI94" s="7">
        <f t="shared" si="92"/>
        <v>0</v>
      </c>
      <c r="AJ94" s="7">
        <f t="shared" si="93"/>
        <v>0</v>
      </c>
      <c r="AK94" s="7">
        <f t="shared" si="94"/>
        <v>0</v>
      </c>
      <c r="AL94" s="7">
        <f t="shared" si="95"/>
        <v>0</v>
      </c>
      <c r="AS94" s="7">
        <f t="shared" si="77"/>
        <v>0</v>
      </c>
      <c r="AT94" s="7">
        <f t="shared" si="78"/>
        <v>0</v>
      </c>
      <c r="AU94" s="7">
        <f t="shared" si="79"/>
        <v>0</v>
      </c>
      <c r="AW94" s="7">
        <f t="shared" si="67"/>
        <v>0</v>
      </c>
      <c r="AX94" s="7"/>
      <c r="AY94" s="7">
        <f t="shared" si="96"/>
        <v>0</v>
      </c>
      <c r="AZ94" s="7">
        <f t="shared" si="97"/>
        <v>0</v>
      </c>
      <c r="BA94" s="7">
        <f t="shared" si="98"/>
        <v>0</v>
      </c>
      <c r="BB94" s="7">
        <f t="shared" si="99"/>
        <v>0</v>
      </c>
      <c r="BI94" s="7">
        <f t="shared" si="80"/>
        <v>0</v>
      </c>
      <c r="BJ94" s="7">
        <f t="shared" si="81"/>
        <v>0</v>
      </c>
      <c r="BK94" s="7">
        <f t="shared" si="82"/>
        <v>0</v>
      </c>
      <c r="BM94" s="7">
        <f t="shared" si="68"/>
        <v>0</v>
      </c>
      <c r="BN94" s="7"/>
      <c r="BO94" s="7">
        <f t="shared" si="100"/>
        <v>0</v>
      </c>
      <c r="BP94" s="7">
        <f t="shared" si="101"/>
        <v>0</v>
      </c>
      <c r="BQ94" s="7">
        <f t="shared" si="102"/>
        <v>0</v>
      </c>
      <c r="BR94" s="7">
        <f t="shared" si="103"/>
        <v>0</v>
      </c>
      <c r="BY94" s="7">
        <f t="shared" si="83"/>
        <v>0</v>
      </c>
      <c r="BZ94" s="7">
        <f t="shared" si="84"/>
        <v>0</v>
      </c>
      <c r="CA94" s="7">
        <f t="shared" si="85"/>
        <v>0</v>
      </c>
      <c r="CC94" s="7">
        <f t="shared" si="69"/>
        <v>0</v>
      </c>
      <c r="CD94" s="7"/>
      <c r="CE94" s="7">
        <f t="shared" si="104"/>
        <v>0</v>
      </c>
      <c r="CF94" s="7">
        <f t="shared" si="105"/>
        <v>0</v>
      </c>
      <c r="CG94" s="7">
        <f t="shared" si="106"/>
        <v>0</v>
      </c>
      <c r="CH94" s="7">
        <f t="shared" si="107"/>
        <v>0</v>
      </c>
    </row>
    <row r="95" spans="2:86" x14ac:dyDescent="0.25">
      <c r="B95">
        <v>745</v>
      </c>
      <c r="C95">
        <f>'Input spectra'!B95</f>
        <v>0</v>
      </c>
      <c r="D95">
        <f>'Initial absorption'!J95</f>
        <v>0</v>
      </c>
      <c r="E95">
        <f>'Input spectra'!C95</f>
        <v>0</v>
      </c>
      <c r="F95" s="54">
        <f t="shared" si="86"/>
        <v>0</v>
      </c>
      <c r="H95">
        <f>'Absorption prob after ems'!$EY96</f>
        <v>0.8779983301206078</v>
      </c>
      <c r="I95" s="14">
        <f>1-EXP(-'Absorption prob after ems'!FC96*_k_in_ec_correction*($C95*_c+'Input spectra'!Q95))</f>
        <v>1.2464921597664769E-2</v>
      </c>
      <c r="J95" s="14">
        <f>1-EXP(-(_t-'Absorption prob after ems'!FC96)*_k_in_ec_correction*($C95*_c+'Input spectra'!Q95))</f>
        <v>1.2607427078170086E-2</v>
      </c>
      <c r="M95" s="7">
        <f t="shared" si="71"/>
        <v>0</v>
      </c>
      <c r="N95" s="7">
        <f t="shared" si="72"/>
        <v>0</v>
      </c>
      <c r="O95" s="7">
        <f t="shared" si="73"/>
        <v>0</v>
      </c>
      <c r="Q95" s="7">
        <f t="shared" si="87"/>
        <v>0</v>
      </c>
      <c r="R95" s="7"/>
      <c r="S95" s="7">
        <f t="shared" si="88"/>
        <v>0</v>
      </c>
      <c r="T95" s="7">
        <f t="shared" si="89"/>
        <v>0</v>
      </c>
      <c r="U95" s="7">
        <f t="shared" si="90"/>
        <v>0</v>
      </c>
      <c r="V95" s="7">
        <f t="shared" si="91"/>
        <v>0</v>
      </c>
      <c r="AC95" s="7">
        <f t="shared" si="74"/>
        <v>0</v>
      </c>
      <c r="AD95" s="7">
        <f t="shared" si="75"/>
        <v>0</v>
      </c>
      <c r="AE95" s="7">
        <f t="shared" si="76"/>
        <v>0</v>
      </c>
      <c r="AG95" s="7">
        <f t="shared" si="66"/>
        <v>0</v>
      </c>
      <c r="AH95" s="7"/>
      <c r="AI95" s="7">
        <f t="shared" si="92"/>
        <v>0</v>
      </c>
      <c r="AJ95" s="7">
        <f t="shared" si="93"/>
        <v>0</v>
      </c>
      <c r="AK95" s="7">
        <f t="shared" si="94"/>
        <v>0</v>
      </c>
      <c r="AL95" s="7">
        <f t="shared" si="95"/>
        <v>0</v>
      </c>
      <c r="AS95" s="7">
        <f t="shared" si="77"/>
        <v>0</v>
      </c>
      <c r="AT95" s="7">
        <f t="shared" si="78"/>
        <v>0</v>
      </c>
      <c r="AU95" s="7">
        <f t="shared" si="79"/>
        <v>0</v>
      </c>
      <c r="AW95" s="7">
        <f t="shared" si="67"/>
        <v>0</v>
      </c>
      <c r="AX95" s="7"/>
      <c r="AY95" s="7">
        <f t="shared" si="96"/>
        <v>0</v>
      </c>
      <c r="AZ95" s="7">
        <f t="shared" si="97"/>
        <v>0</v>
      </c>
      <c r="BA95" s="7">
        <f t="shared" si="98"/>
        <v>0</v>
      </c>
      <c r="BB95" s="7">
        <f t="shared" si="99"/>
        <v>0</v>
      </c>
      <c r="BI95" s="7">
        <f t="shared" si="80"/>
        <v>0</v>
      </c>
      <c r="BJ95" s="7">
        <f t="shared" si="81"/>
        <v>0</v>
      </c>
      <c r="BK95" s="7">
        <f t="shared" si="82"/>
        <v>0</v>
      </c>
      <c r="BM95" s="7">
        <f t="shared" si="68"/>
        <v>0</v>
      </c>
      <c r="BN95" s="7"/>
      <c r="BO95" s="7">
        <f t="shared" si="100"/>
        <v>0</v>
      </c>
      <c r="BP95" s="7">
        <f t="shared" si="101"/>
        <v>0</v>
      </c>
      <c r="BQ95" s="7">
        <f t="shared" si="102"/>
        <v>0</v>
      </c>
      <c r="BR95" s="7">
        <f t="shared" si="103"/>
        <v>0</v>
      </c>
      <c r="BY95" s="7">
        <f t="shared" si="83"/>
        <v>0</v>
      </c>
      <c r="BZ95" s="7">
        <f t="shared" si="84"/>
        <v>0</v>
      </c>
      <c r="CA95" s="7">
        <f t="shared" si="85"/>
        <v>0</v>
      </c>
      <c r="CC95" s="7">
        <f t="shared" si="69"/>
        <v>0</v>
      </c>
      <c r="CD95" s="7"/>
      <c r="CE95" s="7">
        <f t="shared" si="104"/>
        <v>0</v>
      </c>
      <c r="CF95" s="7">
        <f t="shared" si="105"/>
        <v>0</v>
      </c>
      <c r="CG95" s="7">
        <f t="shared" si="106"/>
        <v>0</v>
      </c>
      <c r="CH95" s="7">
        <f t="shared" si="107"/>
        <v>0</v>
      </c>
    </row>
    <row r="96" spans="2:86" x14ac:dyDescent="0.25">
      <c r="B96">
        <v>750</v>
      </c>
      <c r="C96">
        <f>'Input spectra'!B96</f>
        <v>0</v>
      </c>
      <c r="D96">
        <f>'Initial absorption'!J96</f>
        <v>0</v>
      </c>
      <c r="E96">
        <f>'Input spectra'!C96</f>
        <v>0</v>
      </c>
      <c r="F96" s="54">
        <f t="shared" si="86"/>
        <v>0</v>
      </c>
      <c r="H96">
        <f>'Absorption prob after ems'!$EY97</f>
        <v>0.87780925254716424</v>
      </c>
      <c r="I96" s="14">
        <f>1-EXP(-'Absorption prob after ems'!FC97*_k_in_ec_correction*($C96*_c+'Input spectra'!Q96))</f>
        <v>1.2486039278997163E-2</v>
      </c>
      <c r="J96" s="14">
        <f>1-EXP(-(_t-'Absorption prob after ems'!FC97)*_k_in_ec_correction*($C96*_c+'Input spectra'!Q96))</f>
        <v>1.2629030793580798E-2</v>
      </c>
      <c r="M96" s="7">
        <f t="shared" si="71"/>
        <v>0</v>
      </c>
      <c r="N96" s="7">
        <f t="shared" si="72"/>
        <v>0</v>
      </c>
      <c r="O96" s="7">
        <f t="shared" si="73"/>
        <v>0</v>
      </c>
      <c r="Q96" s="7">
        <f t="shared" si="87"/>
        <v>0</v>
      </c>
      <c r="R96" s="7"/>
      <c r="S96" s="7">
        <f t="shared" si="88"/>
        <v>0</v>
      </c>
      <c r="T96" s="7">
        <f t="shared" si="89"/>
        <v>0</v>
      </c>
      <c r="U96" s="7">
        <f t="shared" si="90"/>
        <v>0</v>
      </c>
      <c r="V96" s="7">
        <f t="shared" si="91"/>
        <v>0</v>
      </c>
      <c r="AC96" s="7">
        <f t="shared" si="74"/>
        <v>0</v>
      </c>
      <c r="AD96" s="7">
        <f t="shared" si="75"/>
        <v>0</v>
      </c>
      <c r="AE96" s="7">
        <f t="shared" si="76"/>
        <v>0</v>
      </c>
      <c r="AG96" s="7">
        <f t="shared" si="66"/>
        <v>0</v>
      </c>
      <c r="AH96" s="7"/>
      <c r="AI96" s="7">
        <f t="shared" si="92"/>
        <v>0</v>
      </c>
      <c r="AJ96" s="7">
        <f t="shared" si="93"/>
        <v>0</v>
      </c>
      <c r="AK96" s="7">
        <f t="shared" si="94"/>
        <v>0</v>
      </c>
      <c r="AL96" s="7">
        <f t="shared" si="95"/>
        <v>0</v>
      </c>
      <c r="AS96" s="7">
        <f t="shared" si="77"/>
        <v>0</v>
      </c>
      <c r="AT96" s="7">
        <f t="shared" si="78"/>
        <v>0</v>
      </c>
      <c r="AU96" s="7">
        <f t="shared" si="79"/>
        <v>0</v>
      </c>
      <c r="AW96" s="7">
        <f t="shared" si="67"/>
        <v>0</v>
      </c>
      <c r="AX96" s="7"/>
      <c r="AY96" s="7">
        <f t="shared" si="96"/>
        <v>0</v>
      </c>
      <c r="AZ96" s="7">
        <f t="shared" si="97"/>
        <v>0</v>
      </c>
      <c r="BA96" s="7">
        <f t="shared" si="98"/>
        <v>0</v>
      </c>
      <c r="BB96" s="7">
        <f t="shared" si="99"/>
        <v>0</v>
      </c>
      <c r="BI96" s="7">
        <f t="shared" si="80"/>
        <v>0</v>
      </c>
      <c r="BJ96" s="7">
        <f t="shared" si="81"/>
        <v>0</v>
      </c>
      <c r="BK96" s="7">
        <f t="shared" si="82"/>
        <v>0</v>
      </c>
      <c r="BM96" s="7">
        <f t="shared" si="68"/>
        <v>0</v>
      </c>
      <c r="BN96" s="7"/>
      <c r="BO96" s="7">
        <f t="shared" si="100"/>
        <v>0</v>
      </c>
      <c r="BP96" s="7">
        <f t="shared" si="101"/>
        <v>0</v>
      </c>
      <c r="BQ96" s="7">
        <f t="shared" si="102"/>
        <v>0</v>
      </c>
      <c r="BR96" s="7">
        <f t="shared" si="103"/>
        <v>0</v>
      </c>
      <c r="BY96" s="7">
        <f t="shared" si="83"/>
        <v>0</v>
      </c>
      <c r="BZ96" s="7">
        <f t="shared" si="84"/>
        <v>0</v>
      </c>
      <c r="CA96" s="7">
        <f t="shared" si="85"/>
        <v>0</v>
      </c>
      <c r="CC96" s="7">
        <f t="shared" si="69"/>
        <v>0</v>
      </c>
      <c r="CD96" s="7"/>
      <c r="CE96" s="7">
        <f t="shared" si="104"/>
        <v>0</v>
      </c>
      <c r="CF96" s="7">
        <f t="shared" si="105"/>
        <v>0</v>
      </c>
      <c r="CG96" s="7">
        <f t="shared" si="106"/>
        <v>0</v>
      </c>
      <c r="CH96" s="7">
        <f t="shared" si="107"/>
        <v>0</v>
      </c>
    </row>
    <row r="97" spans="2:86" x14ac:dyDescent="0.25">
      <c r="B97">
        <v>755</v>
      </c>
      <c r="C97">
        <f>'Input spectra'!B97</f>
        <v>0</v>
      </c>
      <c r="D97">
        <f>'Initial absorption'!J97</f>
        <v>0</v>
      </c>
      <c r="E97">
        <f>'Input spectra'!C97</f>
        <v>0</v>
      </c>
      <c r="F97" s="54">
        <f t="shared" si="86"/>
        <v>0</v>
      </c>
      <c r="H97">
        <f>'Absorption prob after ems'!$EY98</f>
        <v>0.8776202383191849</v>
      </c>
      <c r="I97" s="14">
        <f>1-EXP(-'Absorption prob after ems'!FC98*_k_in_ec_correction*($C97*_c+'Input spectra'!Q97))</f>
        <v>1.250715608976527E-2</v>
      </c>
      <c r="J97" s="14">
        <f>1-EXP(-(_t-'Absorption prob after ems'!FC98)*_k_in_ec_correction*($C97*_c+'Input spectra'!Q97))</f>
        <v>1.2650634455229515E-2</v>
      </c>
      <c r="M97" s="7">
        <f t="shared" si="71"/>
        <v>0</v>
      </c>
      <c r="N97" s="7">
        <f t="shared" si="72"/>
        <v>0</v>
      </c>
      <c r="O97" s="7">
        <f t="shared" si="73"/>
        <v>0</v>
      </c>
      <c r="Q97" s="7">
        <f t="shared" si="87"/>
        <v>0</v>
      </c>
      <c r="R97" s="7"/>
      <c r="S97" s="7">
        <f t="shared" si="88"/>
        <v>0</v>
      </c>
      <c r="T97" s="7">
        <f t="shared" si="89"/>
        <v>0</v>
      </c>
      <c r="U97" s="7">
        <f t="shared" si="90"/>
        <v>0</v>
      </c>
      <c r="V97" s="7">
        <f t="shared" si="91"/>
        <v>0</v>
      </c>
      <c r="AC97" s="7">
        <f t="shared" si="74"/>
        <v>0</v>
      </c>
      <c r="AD97" s="7">
        <f t="shared" si="75"/>
        <v>0</v>
      </c>
      <c r="AE97" s="7">
        <f t="shared" si="76"/>
        <v>0</v>
      </c>
      <c r="AG97" s="7">
        <f t="shared" si="66"/>
        <v>0</v>
      </c>
      <c r="AH97" s="7"/>
      <c r="AI97" s="7">
        <f t="shared" si="92"/>
        <v>0</v>
      </c>
      <c r="AJ97" s="7">
        <f t="shared" si="93"/>
        <v>0</v>
      </c>
      <c r="AK97" s="7">
        <f t="shared" si="94"/>
        <v>0</v>
      </c>
      <c r="AL97" s="7">
        <f t="shared" si="95"/>
        <v>0</v>
      </c>
      <c r="AS97" s="7">
        <f t="shared" si="77"/>
        <v>0</v>
      </c>
      <c r="AT97" s="7">
        <f t="shared" si="78"/>
        <v>0</v>
      </c>
      <c r="AU97" s="7">
        <f t="shared" si="79"/>
        <v>0</v>
      </c>
      <c r="AW97" s="7">
        <f t="shared" si="67"/>
        <v>0</v>
      </c>
      <c r="AX97" s="7"/>
      <c r="AY97" s="7">
        <f t="shared" si="96"/>
        <v>0</v>
      </c>
      <c r="AZ97" s="7">
        <f t="shared" si="97"/>
        <v>0</v>
      </c>
      <c r="BA97" s="7">
        <f t="shared" si="98"/>
        <v>0</v>
      </c>
      <c r="BB97" s="7">
        <f t="shared" si="99"/>
        <v>0</v>
      </c>
      <c r="BI97" s="7">
        <f t="shared" si="80"/>
        <v>0</v>
      </c>
      <c r="BJ97" s="7">
        <f t="shared" si="81"/>
        <v>0</v>
      </c>
      <c r="BK97" s="7">
        <f t="shared" si="82"/>
        <v>0</v>
      </c>
      <c r="BM97" s="7">
        <f t="shared" si="68"/>
        <v>0</v>
      </c>
      <c r="BN97" s="7"/>
      <c r="BO97" s="7">
        <f t="shared" si="100"/>
        <v>0</v>
      </c>
      <c r="BP97" s="7">
        <f t="shared" si="101"/>
        <v>0</v>
      </c>
      <c r="BQ97" s="7">
        <f t="shared" si="102"/>
        <v>0</v>
      </c>
      <c r="BR97" s="7">
        <f t="shared" si="103"/>
        <v>0</v>
      </c>
      <c r="BY97" s="7">
        <f t="shared" si="83"/>
        <v>0</v>
      </c>
      <c r="BZ97" s="7">
        <f t="shared" si="84"/>
        <v>0</v>
      </c>
      <c r="CA97" s="7">
        <f t="shared" si="85"/>
        <v>0</v>
      </c>
      <c r="CC97" s="7">
        <f t="shared" si="69"/>
        <v>0</v>
      </c>
      <c r="CD97" s="7"/>
      <c r="CE97" s="7">
        <f t="shared" si="104"/>
        <v>0</v>
      </c>
      <c r="CF97" s="7">
        <f t="shared" si="105"/>
        <v>0</v>
      </c>
      <c r="CG97" s="7">
        <f t="shared" si="106"/>
        <v>0</v>
      </c>
      <c r="CH97" s="7">
        <f t="shared" si="107"/>
        <v>0</v>
      </c>
    </row>
    <row r="98" spans="2:86" x14ac:dyDescent="0.25">
      <c r="B98">
        <v>760</v>
      </c>
      <c r="C98">
        <f>'Input spectra'!B98</f>
        <v>0</v>
      </c>
      <c r="D98">
        <f>'Initial absorption'!J98</f>
        <v>0</v>
      </c>
      <c r="E98">
        <f>'Input spectra'!C98</f>
        <v>0</v>
      </c>
      <c r="F98" s="54">
        <f t="shared" si="86"/>
        <v>0</v>
      </c>
      <c r="H98">
        <f>'Absorption prob after ems'!$EY99</f>
        <v>0.87766966439298588</v>
      </c>
      <c r="I98" s="14">
        <f>1-EXP(-'Absorption prob after ems'!FC99*_k_in_ec_correction*($C98*_c+'Input spectra'!Q98))</f>
        <v>1.250163357271028E-2</v>
      </c>
      <c r="J98" s="14">
        <f>1-EXP(-(_t-'Absorption prob after ems'!FC99)*_k_in_ec_correction*($C98*_c+'Input spectra'!Q98))</f>
        <v>1.2644984534999626E-2</v>
      </c>
      <c r="M98" s="7">
        <f t="shared" si="71"/>
        <v>0</v>
      </c>
      <c r="N98" s="7">
        <f t="shared" si="72"/>
        <v>0</v>
      </c>
      <c r="O98" s="7">
        <f t="shared" si="73"/>
        <v>0</v>
      </c>
      <c r="Q98" s="7">
        <f t="shared" si="87"/>
        <v>0</v>
      </c>
      <c r="R98" s="7"/>
      <c r="S98" s="7">
        <f t="shared" si="88"/>
        <v>0</v>
      </c>
      <c r="T98" s="7">
        <f t="shared" si="89"/>
        <v>0</v>
      </c>
      <c r="U98" s="7">
        <f t="shared" si="90"/>
        <v>0</v>
      </c>
      <c r="V98" s="7">
        <f t="shared" si="91"/>
        <v>0</v>
      </c>
      <c r="AC98" s="7">
        <f t="shared" si="74"/>
        <v>0</v>
      </c>
      <c r="AD98" s="7">
        <f t="shared" si="75"/>
        <v>0</v>
      </c>
      <c r="AE98" s="7">
        <f t="shared" si="76"/>
        <v>0</v>
      </c>
      <c r="AG98" s="7">
        <f t="shared" si="66"/>
        <v>0</v>
      </c>
      <c r="AH98" s="7"/>
      <c r="AI98" s="7">
        <f t="shared" si="92"/>
        <v>0</v>
      </c>
      <c r="AJ98" s="7">
        <f t="shared" si="93"/>
        <v>0</v>
      </c>
      <c r="AK98" s="7">
        <f t="shared" si="94"/>
        <v>0</v>
      </c>
      <c r="AL98" s="7">
        <f t="shared" si="95"/>
        <v>0</v>
      </c>
      <c r="AS98" s="7">
        <f t="shared" si="77"/>
        <v>0</v>
      </c>
      <c r="AT98" s="7">
        <f t="shared" si="78"/>
        <v>0</v>
      </c>
      <c r="AU98" s="7">
        <f t="shared" si="79"/>
        <v>0</v>
      </c>
      <c r="AW98" s="7">
        <f t="shared" si="67"/>
        <v>0</v>
      </c>
      <c r="AX98" s="7"/>
      <c r="AY98" s="7">
        <f t="shared" si="96"/>
        <v>0</v>
      </c>
      <c r="AZ98" s="7">
        <f t="shared" si="97"/>
        <v>0</v>
      </c>
      <c r="BA98" s="7">
        <f t="shared" si="98"/>
        <v>0</v>
      </c>
      <c r="BB98" s="7">
        <f t="shared" si="99"/>
        <v>0</v>
      </c>
      <c r="BI98" s="7">
        <f t="shared" si="80"/>
        <v>0</v>
      </c>
      <c r="BJ98" s="7">
        <f t="shared" si="81"/>
        <v>0</v>
      </c>
      <c r="BK98" s="7">
        <f t="shared" si="82"/>
        <v>0</v>
      </c>
      <c r="BM98" s="7">
        <f t="shared" si="68"/>
        <v>0</v>
      </c>
      <c r="BN98" s="7"/>
      <c r="BO98" s="7">
        <f t="shared" si="100"/>
        <v>0</v>
      </c>
      <c r="BP98" s="7">
        <f t="shared" si="101"/>
        <v>0</v>
      </c>
      <c r="BQ98" s="7">
        <f t="shared" si="102"/>
        <v>0</v>
      </c>
      <c r="BR98" s="7">
        <f t="shared" si="103"/>
        <v>0</v>
      </c>
      <c r="BY98" s="7">
        <f t="shared" si="83"/>
        <v>0</v>
      </c>
      <c r="BZ98" s="7">
        <f t="shared" si="84"/>
        <v>0</v>
      </c>
      <c r="CA98" s="7">
        <f t="shared" si="85"/>
        <v>0</v>
      </c>
      <c r="CC98" s="7">
        <f t="shared" si="69"/>
        <v>0</v>
      </c>
      <c r="CD98" s="7"/>
      <c r="CE98" s="7">
        <f t="shared" si="104"/>
        <v>0</v>
      </c>
      <c r="CF98" s="7">
        <f t="shared" si="105"/>
        <v>0</v>
      </c>
      <c r="CG98" s="7">
        <f t="shared" si="106"/>
        <v>0</v>
      </c>
      <c r="CH98" s="7">
        <f t="shared" si="107"/>
        <v>0</v>
      </c>
    </row>
    <row r="99" spans="2:86" x14ac:dyDescent="0.25">
      <c r="B99">
        <v>765</v>
      </c>
      <c r="C99">
        <f>'Input spectra'!B99</f>
        <v>0</v>
      </c>
      <c r="D99">
        <f>'Initial absorption'!J99</f>
        <v>0</v>
      </c>
      <c r="E99">
        <f>'Input spectra'!C99</f>
        <v>0</v>
      </c>
      <c r="F99" s="54">
        <f t="shared" si="86"/>
        <v>0</v>
      </c>
      <c r="H99">
        <f>'Absorption prob after ems'!$EY100</f>
        <v>0.87798292601210493</v>
      </c>
      <c r="I99" s="14">
        <f>1-EXP(-'Absorption prob after ems'!FC100*_k_in_ec_correction*($C99*_c+'Input spectra'!Q99))</f>
        <v>1.2466641818357438E-2</v>
      </c>
      <c r="J99" s="14">
        <f>1-EXP(-(_t-'Absorption prob after ems'!FC100)*_k_in_ec_correction*($C99*_c+'Input spectra'!Q99))</f>
        <v>1.2609186859300681E-2</v>
      </c>
      <c r="M99" s="7">
        <f t="shared" si="71"/>
        <v>0</v>
      </c>
      <c r="N99" s="7">
        <f t="shared" si="72"/>
        <v>0</v>
      </c>
      <c r="O99" s="7">
        <f t="shared" si="73"/>
        <v>0</v>
      </c>
      <c r="Q99" s="7">
        <f t="shared" si="87"/>
        <v>0</v>
      </c>
      <c r="R99" s="7"/>
      <c r="S99" s="7">
        <f t="shared" si="88"/>
        <v>0</v>
      </c>
      <c r="T99" s="7">
        <f t="shared" si="89"/>
        <v>0</v>
      </c>
      <c r="U99" s="7">
        <f t="shared" si="90"/>
        <v>0</v>
      </c>
      <c r="V99" s="7">
        <f t="shared" si="91"/>
        <v>0</v>
      </c>
      <c r="AC99" s="7">
        <f t="shared" si="74"/>
        <v>0</v>
      </c>
      <c r="AD99" s="7">
        <f t="shared" si="75"/>
        <v>0</v>
      </c>
      <c r="AE99" s="7">
        <f t="shared" si="76"/>
        <v>0</v>
      </c>
      <c r="AG99" s="7">
        <f t="shared" si="66"/>
        <v>0</v>
      </c>
      <c r="AH99" s="7"/>
      <c r="AI99" s="7">
        <f t="shared" si="92"/>
        <v>0</v>
      </c>
      <c r="AJ99" s="7">
        <f t="shared" si="93"/>
        <v>0</v>
      </c>
      <c r="AK99" s="7">
        <f t="shared" si="94"/>
        <v>0</v>
      </c>
      <c r="AL99" s="7">
        <f t="shared" si="95"/>
        <v>0</v>
      </c>
      <c r="AS99" s="7">
        <f t="shared" si="77"/>
        <v>0</v>
      </c>
      <c r="AT99" s="7">
        <f t="shared" si="78"/>
        <v>0</v>
      </c>
      <c r="AU99" s="7">
        <f t="shared" si="79"/>
        <v>0</v>
      </c>
      <c r="AW99" s="7">
        <f t="shared" si="67"/>
        <v>0</v>
      </c>
      <c r="AX99" s="7"/>
      <c r="AY99" s="7">
        <f t="shared" si="96"/>
        <v>0</v>
      </c>
      <c r="AZ99" s="7">
        <f t="shared" si="97"/>
        <v>0</v>
      </c>
      <c r="BA99" s="7">
        <f t="shared" si="98"/>
        <v>0</v>
      </c>
      <c r="BB99" s="7">
        <f t="shared" si="99"/>
        <v>0</v>
      </c>
      <c r="BI99" s="7">
        <f t="shared" si="80"/>
        <v>0</v>
      </c>
      <c r="BJ99" s="7">
        <f t="shared" si="81"/>
        <v>0</v>
      </c>
      <c r="BK99" s="7">
        <f t="shared" si="82"/>
        <v>0</v>
      </c>
      <c r="BM99" s="7">
        <f t="shared" si="68"/>
        <v>0</v>
      </c>
      <c r="BN99" s="7"/>
      <c r="BO99" s="7">
        <f t="shared" si="100"/>
        <v>0</v>
      </c>
      <c r="BP99" s="7">
        <f t="shared" si="101"/>
        <v>0</v>
      </c>
      <c r="BQ99" s="7">
        <f t="shared" si="102"/>
        <v>0</v>
      </c>
      <c r="BR99" s="7">
        <f t="shared" si="103"/>
        <v>0</v>
      </c>
      <c r="BY99" s="7">
        <f t="shared" si="83"/>
        <v>0</v>
      </c>
      <c r="BZ99" s="7">
        <f t="shared" si="84"/>
        <v>0</v>
      </c>
      <c r="CA99" s="7">
        <f t="shared" si="85"/>
        <v>0</v>
      </c>
      <c r="CC99" s="7">
        <f t="shared" si="69"/>
        <v>0</v>
      </c>
      <c r="CD99" s="7"/>
      <c r="CE99" s="7">
        <f t="shared" si="104"/>
        <v>0</v>
      </c>
      <c r="CF99" s="7">
        <f t="shared" si="105"/>
        <v>0</v>
      </c>
      <c r="CG99" s="7">
        <f t="shared" si="106"/>
        <v>0</v>
      </c>
      <c r="CH99" s="7">
        <f t="shared" si="107"/>
        <v>0</v>
      </c>
    </row>
    <row r="100" spans="2:86" x14ac:dyDescent="0.25">
      <c r="B100">
        <v>770</v>
      </c>
      <c r="C100">
        <f>'Input spectra'!B100</f>
        <v>0</v>
      </c>
      <c r="D100">
        <f>'Initial absorption'!J100</f>
        <v>0</v>
      </c>
      <c r="E100">
        <f>'Input spectra'!C100</f>
        <v>0</v>
      </c>
      <c r="F100" s="54">
        <f t="shared" si="86"/>
        <v>0</v>
      </c>
      <c r="H100">
        <f>'Absorption prob after ems'!$EY101</f>
        <v>0.87829636162584879</v>
      </c>
      <c r="I100" s="14">
        <f>1-EXP(-'Absorption prob after ems'!FC101*_k_in_ec_correction*($C100*_c+'Input spectra'!Q100))</f>
        <v>1.243164767360061E-2</v>
      </c>
      <c r="J100" s="14">
        <f>1-EXP(-(_t-'Absorption prob after ems'!FC101)*_k_in_ec_correction*($C100*_c+'Input spectra'!Q100))</f>
        <v>1.2573389036031224E-2</v>
      </c>
      <c r="M100" s="7">
        <f t="shared" si="71"/>
        <v>0</v>
      </c>
      <c r="N100" s="7">
        <f t="shared" si="72"/>
        <v>0</v>
      </c>
      <c r="O100" s="7">
        <f t="shared" si="73"/>
        <v>0</v>
      </c>
      <c r="Q100" s="7">
        <f t="shared" si="87"/>
        <v>0</v>
      </c>
      <c r="R100" s="7"/>
      <c r="S100" s="7">
        <f t="shared" si="88"/>
        <v>0</v>
      </c>
      <c r="T100" s="7">
        <f t="shared" si="89"/>
        <v>0</v>
      </c>
      <c r="U100" s="7">
        <f t="shared" si="90"/>
        <v>0</v>
      </c>
      <c r="V100" s="7">
        <f t="shared" si="91"/>
        <v>0</v>
      </c>
      <c r="AC100" s="7">
        <f t="shared" si="74"/>
        <v>0</v>
      </c>
      <c r="AD100" s="7">
        <f t="shared" si="75"/>
        <v>0</v>
      </c>
      <c r="AE100" s="7">
        <f t="shared" si="76"/>
        <v>0</v>
      </c>
      <c r="AG100" s="7">
        <f t="shared" si="66"/>
        <v>0</v>
      </c>
      <c r="AH100" s="7"/>
      <c r="AI100" s="7">
        <f t="shared" si="92"/>
        <v>0</v>
      </c>
      <c r="AJ100" s="7">
        <f t="shared" si="93"/>
        <v>0</v>
      </c>
      <c r="AK100" s="7">
        <f t="shared" si="94"/>
        <v>0</v>
      </c>
      <c r="AL100" s="7">
        <f t="shared" si="95"/>
        <v>0</v>
      </c>
      <c r="AS100" s="7">
        <f t="shared" si="77"/>
        <v>0</v>
      </c>
      <c r="AT100" s="7">
        <f t="shared" si="78"/>
        <v>0</v>
      </c>
      <c r="AU100" s="7">
        <f t="shared" si="79"/>
        <v>0</v>
      </c>
      <c r="AW100" s="7">
        <f t="shared" si="67"/>
        <v>0</v>
      </c>
      <c r="AX100" s="7"/>
      <c r="AY100" s="7">
        <f t="shared" si="96"/>
        <v>0</v>
      </c>
      <c r="AZ100" s="7">
        <f t="shared" si="97"/>
        <v>0</v>
      </c>
      <c r="BA100" s="7">
        <f t="shared" si="98"/>
        <v>0</v>
      </c>
      <c r="BB100" s="7">
        <f t="shared" si="99"/>
        <v>0</v>
      </c>
      <c r="BI100" s="7">
        <f t="shared" si="80"/>
        <v>0</v>
      </c>
      <c r="BJ100" s="7">
        <f t="shared" si="81"/>
        <v>0</v>
      </c>
      <c r="BK100" s="7">
        <f t="shared" si="82"/>
        <v>0</v>
      </c>
      <c r="BM100" s="7">
        <f t="shared" si="68"/>
        <v>0</v>
      </c>
      <c r="BN100" s="7"/>
      <c r="BO100" s="7">
        <f t="shared" si="100"/>
        <v>0</v>
      </c>
      <c r="BP100" s="7">
        <f t="shared" si="101"/>
        <v>0</v>
      </c>
      <c r="BQ100" s="7">
        <f t="shared" si="102"/>
        <v>0</v>
      </c>
      <c r="BR100" s="7">
        <f t="shared" si="103"/>
        <v>0</v>
      </c>
      <c r="BY100" s="7">
        <f t="shared" si="83"/>
        <v>0</v>
      </c>
      <c r="BZ100" s="7">
        <f t="shared" si="84"/>
        <v>0</v>
      </c>
      <c r="CA100" s="7">
        <f t="shared" si="85"/>
        <v>0</v>
      </c>
      <c r="CC100" s="7">
        <f t="shared" si="69"/>
        <v>0</v>
      </c>
      <c r="CD100" s="7"/>
      <c r="CE100" s="7">
        <f t="shared" si="104"/>
        <v>0</v>
      </c>
      <c r="CF100" s="7">
        <f t="shared" si="105"/>
        <v>0</v>
      </c>
      <c r="CG100" s="7">
        <f t="shared" si="106"/>
        <v>0</v>
      </c>
      <c r="CH100" s="7">
        <f t="shared" si="107"/>
        <v>0</v>
      </c>
    </row>
    <row r="101" spans="2:86" x14ac:dyDescent="0.25">
      <c r="B101">
        <v>775</v>
      </c>
      <c r="C101">
        <f>'Input spectra'!B101</f>
        <v>0</v>
      </c>
      <c r="D101">
        <f>'Initial absorption'!J101</f>
        <v>0</v>
      </c>
      <c r="E101">
        <f>'Input spectra'!C101</f>
        <v>0</v>
      </c>
      <c r="F101" s="54">
        <f t="shared" si="86"/>
        <v>0</v>
      </c>
      <c r="H101">
        <f>'Absorption prob after ems'!$EY102</f>
        <v>0.87860997135471119</v>
      </c>
      <c r="I101" s="14">
        <f>1-EXP(-'Absorption prob after ems'!FC102*_k_in_ec_correction*($C101*_c+'Input spectra'!Q101))</f>
        <v>1.2396651138272374E-2</v>
      </c>
      <c r="J101" s="14">
        <f>1-EXP(-(_t-'Absorption prob after ems'!FC102)*_k_in_ec_correction*($C101*_c+'Input spectra'!Q101))</f>
        <v>1.2537591065270526E-2</v>
      </c>
      <c r="M101" s="7">
        <f t="shared" si="71"/>
        <v>0</v>
      </c>
      <c r="N101" s="7">
        <f t="shared" si="72"/>
        <v>0</v>
      </c>
      <c r="O101" s="7">
        <f t="shared" si="73"/>
        <v>0</v>
      </c>
      <c r="Q101" s="7">
        <f t="shared" si="87"/>
        <v>0</v>
      </c>
      <c r="R101" s="7"/>
      <c r="S101" s="7">
        <f t="shared" si="88"/>
        <v>0</v>
      </c>
      <c r="T101" s="7">
        <f t="shared" si="89"/>
        <v>0</v>
      </c>
      <c r="U101" s="7">
        <f t="shared" si="90"/>
        <v>0</v>
      </c>
      <c r="V101" s="7">
        <f t="shared" si="91"/>
        <v>0</v>
      </c>
      <c r="AC101" s="7">
        <f t="shared" si="74"/>
        <v>0</v>
      </c>
      <c r="AD101" s="7">
        <f t="shared" si="75"/>
        <v>0</v>
      </c>
      <c r="AE101" s="7">
        <f t="shared" si="76"/>
        <v>0</v>
      </c>
      <c r="AG101" s="7">
        <f t="shared" ref="AG101:AG164" si="108">AE101*$H101</f>
        <v>0</v>
      </c>
      <c r="AH101" s="7"/>
      <c r="AI101" s="7">
        <f t="shared" si="92"/>
        <v>0</v>
      </c>
      <c r="AJ101" s="7">
        <f t="shared" si="93"/>
        <v>0</v>
      </c>
      <c r="AK101" s="7">
        <f t="shared" si="94"/>
        <v>0</v>
      </c>
      <c r="AL101" s="7">
        <f t="shared" si="95"/>
        <v>0</v>
      </c>
      <c r="AS101" s="7">
        <f t="shared" si="77"/>
        <v>0</v>
      </c>
      <c r="AT101" s="7">
        <f t="shared" si="78"/>
        <v>0</v>
      </c>
      <c r="AU101" s="7">
        <f t="shared" si="79"/>
        <v>0</v>
      </c>
      <c r="AW101" s="7">
        <f t="shared" ref="AW101:AW164" si="109">AU101*$H101</f>
        <v>0</v>
      </c>
      <c r="AX101" s="7"/>
      <c r="AY101" s="7">
        <f t="shared" si="96"/>
        <v>0</v>
      </c>
      <c r="AZ101" s="7">
        <f t="shared" si="97"/>
        <v>0</v>
      </c>
      <c r="BA101" s="7">
        <f t="shared" si="98"/>
        <v>0</v>
      </c>
      <c r="BB101" s="7">
        <f t="shared" si="99"/>
        <v>0</v>
      </c>
      <c r="BI101" s="7">
        <f t="shared" si="80"/>
        <v>0</v>
      </c>
      <c r="BJ101" s="7">
        <f t="shared" si="81"/>
        <v>0</v>
      </c>
      <c r="BK101" s="7">
        <f t="shared" si="82"/>
        <v>0</v>
      </c>
      <c r="BM101" s="7">
        <f t="shared" ref="BM101:BM164" si="110">BK101*$H101</f>
        <v>0</v>
      </c>
      <c r="BN101" s="7"/>
      <c r="BO101" s="7">
        <f t="shared" si="100"/>
        <v>0</v>
      </c>
      <c r="BP101" s="7">
        <f t="shared" si="101"/>
        <v>0</v>
      </c>
      <c r="BQ101" s="7">
        <f t="shared" si="102"/>
        <v>0</v>
      </c>
      <c r="BR101" s="7">
        <f t="shared" si="103"/>
        <v>0</v>
      </c>
      <c r="BY101" s="7">
        <f t="shared" si="83"/>
        <v>0</v>
      </c>
      <c r="BZ101" s="7">
        <f t="shared" si="84"/>
        <v>0</v>
      </c>
      <c r="CA101" s="7">
        <f t="shared" si="85"/>
        <v>0</v>
      </c>
      <c r="CC101" s="7">
        <f t="shared" ref="CC101:CC164" si="111">CA101*$H101</f>
        <v>0</v>
      </c>
      <c r="CD101" s="7"/>
      <c r="CE101" s="7">
        <f t="shared" si="104"/>
        <v>0</v>
      </c>
      <c r="CF101" s="7">
        <f t="shared" si="105"/>
        <v>0</v>
      </c>
      <c r="CG101" s="7">
        <f t="shared" si="106"/>
        <v>0</v>
      </c>
      <c r="CH101" s="7">
        <f t="shared" si="107"/>
        <v>0</v>
      </c>
    </row>
    <row r="102" spans="2:86" x14ac:dyDescent="0.25">
      <c r="B102">
        <v>780</v>
      </c>
      <c r="C102">
        <f>'Input spectra'!B102</f>
        <v>0</v>
      </c>
      <c r="D102">
        <f>'Initial absorption'!J102</f>
        <v>0</v>
      </c>
      <c r="E102">
        <f>'Input spectra'!C102</f>
        <v>0</v>
      </c>
      <c r="F102" s="54">
        <f t="shared" si="86"/>
        <v>0</v>
      </c>
      <c r="H102">
        <f>'Absorption prob after ems'!$EY103</f>
        <v>0.87892375531928102</v>
      </c>
      <c r="I102" s="14">
        <f>1-EXP(-'Absorption prob after ems'!FC103*_k_in_ec_correction*($C102*_c+'Input spectra'!Q102))</f>
        <v>1.2361652212205865E-2</v>
      </c>
      <c r="J102" s="14">
        <f>1-EXP(-(_t-'Absorption prob after ems'!FC103)*_k_in_ec_correction*($C102*_c+'Input spectra'!Q102))</f>
        <v>1.2501792947097523E-2</v>
      </c>
      <c r="M102" s="7">
        <f t="shared" si="71"/>
        <v>0</v>
      </c>
      <c r="N102" s="7">
        <f t="shared" si="72"/>
        <v>0</v>
      </c>
      <c r="O102" s="7">
        <f t="shared" si="73"/>
        <v>0</v>
      </c>
      <c r="Q102" s="7">
        <f t="shared" ref="Q102:Q133" si="112">O102*$H102</f>
        <v>0</v>
      </c>
      <c r="R102" s="7"/>
      <c r="S102" s="7">
        <f t="shared" si="88"/>
        <v>0</v>
      </c>
      <c r="T102" s="7">
        <f t="shared" si="89"/>
        <v>0</v>
      </c>
      <c r="U102" s="7">
        <f t="shared" si="90"/>
        <v>0</v>
      </c>
      <c r="V102" s="7">
        <f t="shared" si="91"/>
        <v>0</v>
      </c>
      <c r="AC102" s="7">
        <f t="shared" si="74"/>
        <v>0</v>
      </c>
      <c r="AD102" s="7">
        <f t="shared" si="75"/>
        <v>0</v>
      </c>
      <c r="AE102" s="7">
        <f t="shared" si="76"/>
        <v>0</v>
      </c>
      <c r="AG102" s="7">
        <f t="shared" si="108"/>
        <v>0</v>
      </c>
      <c r="AH102" s="7"/>
      <c r="AI102" s="7">
        <f t="shared" si="92"/>
        <v>0</v>
      </c>
      <c r="AJ102" s="7">
        <f t="shared" si="93"/>
        <v>0</v>
      </c>
      <c r="AK102" s="7">
        <f t="shared" si="94"/>
        <v>0</v>
      </c>
      <c r="AL102" s="7">
        <f t="shared" si="95"/>
        <v>0</v>
      </c>
      <c r="AS102" s="7">
        <f t="shared" si="77"/>
        <v>0</v>
      </c>
      <c r="AT102" s="7">
        <f t="shared" si="78"/>
        <v>0</v>
      </c>
      <c r="AU102" s="7">
        <f t="shared" si="79"/>
        <v>0</v>
      </c>
      <c r="AW102" s="7">
        <f t="shared" si="109"/>
        <v>0</v>
      </c>
      <c r="AX102" s="7"/>
      <c r="AY102" s="7">
        <f t="shared" si="96"/>
        <v>0</v>
      </c>
      <c r="AZ102" s="7">
        <f t="shared" si="97"/>
        <v>0</v>
      </c>
      <c r="BA102" s="7">
        <f t="shared" si="98"/>
        <v>0</v>
      </c>
      <c r="BB102" s="7">
        <f t="shared" si="99"/>
        <v>0</v>
      </c>
      <c r="BI102" s="7">
        <f t="shared" si="80"/>
        <v>0</v>
      </c>
      <c r="BJ102" s="7">
        <f t="shared" si="81"/>
        <v>0</v>
      </c>
      <c r="BK102" s="7">
        <f t="shared" si="82"/>
        <v>0</v>
      </c>
      <c r="BM102" s="7">
        <f t="shared" si="110"/>
        <v>0</v>
      </c>
      <c r="BN102" s="7"/>
      <c r="BO102" s="7">
        <f t="shared" si="100"/>
        <v>0</v>
      </c>
      <c r="BP102" s="7">
        <f t="shared" si="101"/>
        <v>0</v>
      </c>
      <c r="BQ102" s="7">
        <f t="shared" si="102"/>
        <v>0</v>
      </c>
      <c r="BR102" s="7">
        <f t="shared" si="103"/>
        <v>0</v>
      </c>
      <c r="BY102" s="7">
        <f t="shared" si="83"/>
        <v>0</v>
      </c>
      <c r="BZ102" s="7">
        <f t="shared" si="84"/>
        <v>0</v>
      </c>
      <c r="CA102" s="7">
        <f t="shared" si="85"/>
        <v>0</v>
      </c>
      <c r="CC102" s="7">
        <f t="shared" si="111"/>
        <v>0</v>
      </c>
      <c r="CD102" s="7"/>
      <c r="CE102" s="7">
        <f t="shared" si="104"/>
        <v>0</v>
      </c>
      <c r="CF102" s="7">
        <f t="shared" si="105"/>
        <v>0</v>
      </c>
      <c r="CG102" s="7">
        <f t="shared" si="106"/>
        <v>0</v>
      </c>
      <c r="CH102" s="7">
        <f t="shared" si="107"/>
        <v>0</v>
      </c>
    </row>
    <row r="103" spans="2:86" x14ac:dyDescent="0.25">
      <c r="B103">
        <v>785</v>
      </c>
      <c r="C103">
        <f>'Input spectra'!B103</f>
        <v>0</v>
      </c>
      <c r="D103">
        <f>'Initial absorption'!J103</f>
        <v>0</v>
      </c>
      <c r="E103">
        <f>'Input spectra'!C103</f>
        <v>0</v>
      </c>
      <c r="F103" s="54">
        <f t="shared" si="86"/>
        <v>0</v>
      </c>
      <c r="H103">
        <f>'Absorption prob after ems'!$EY104</f>
        <v>0.87923771364024395</v>
      </c>
      <c r="I103" s="14">
        <f>1-EXP(-'Absorption prob after ems'!FC104*_k_in_ec_correction*($C103*_c+'Input spectra'!Q103))</f>
        <v>1.232665089523366E-2</v>
      </c>
      <c r="J103" s="14">
        <f>1-EXP(-(_t-'Absorption prob after ems'!FC104)*_k_in_ec_correction*($C103*_c+'Input spectra'!Q103))</f>
        <v>1.2465994681591042E-2</v>
      </c>
      <c r="M103" s="7">
        <f t="shared" si="71"/>
        <v>0</v>
      </c>
      <c r="N103" s="7">
        <f t="shared" si="72"/>
        <v>0</v>
      </c>
      <c r="O103" s="7">
        <f t="shared" si="73"/>
        <v>0</v>
      </c>
      <c r="Q103" s="7">
        <f t="shared" si="112"/>
        <v>0</v>
      </c>
      <c r="R103" s="7"/>
      <c r="S103" s="7">
        <f t="shared" si="88"/>
        <v>0</v>
      </c>
      <c r="T103" s="7">
        <f t="shared" si="89"/>
        <v>0</v>
      </c>
      <c r="U103" s="7">
        <f t="shared" si="90"/>
        <v>0</v>
      </c>
      <c r="V103" s="7">
        <f t="shared" si="91"/>
        <v>0</v>
      </c>
      <c r="AC103" s="7">
        <f t="shared" si="74"/>
        <v>0</v>
      </c>
      <c r="AD103" s="7">
        <f t="shared" si="75"/>
        <v>0</v>
      </c>
      <c r="AE103" s="7">
        <f t="shared" si="76"/>
        <v>0</v>
      </c>
      <c r="AG103" s="7">
        <f t="shared" si="108"/>
        <v>0</v>
      </c>
      <c r="AH103" s="7"/>
      <c r="AI103" s="7">
        <f t="shared" si="92"/>
        <v>0</v>
      </c>
      <c r="AJ103" s="7">
        <f t="shared" si="93"/>
        <v>0</v>
      </c>
      <c r="AK103" s="7">
        <f t="shared" si="94"/>
        <v>0</v>
      </c>
      <c r="AL103" s="7">
        <f t="shared" si="95"/>
        <v>0</v>
      </c>
      <c r="AS103" s="7">
        <f t="shared" si="77"/>
        <v>0</v>
      </c>
      <c r="AT103" s="7">
        <f t="shared" si="78"/>
        <v>0</v>
      </c>
      <c r="AU103" s="7">
        <f t="shared" si="79"/>
        <v>0</v>
      </c>
      <c r="AW103" s="7">
        <f t="shared" si="109"/>
        <v>0</v>
      </c>
      <c r="AX103" s="7"/>
      <c r="AY103" s="7">
        <f t="shared" si="96"/>
        <v>0</v>
      </c>
      <c r="AZ103" s="7">
        <f t="shared" si="97"/>
        <v>0</v>
      </c>
      <c r="BA103" s="7">
        <f t="shared" si="98"/>
        <v>0</v>
      </c>
      <c r="BB103" s="7">
        <f t="shared" si="99"/>
        <v>0</v>
      </c>
      <c r="BI103" s="7">
        <f t="shared" si="80"/>
        <v>0</v>
      </c>
      <c r="BJ103" s="7">
        <f t="shared" si="81"/>
        <v>0</v>
      </c>
      <c r="BK103" s="7">
        <f t="shared" si="82"/>
        <v>0</v>
      </c>
      <c r="BM103" s="7">
        <f t="shared" si="110"/>
        <v>0</v>
      </c>
      <c r="BN103" s="7"/>
      <c r="BO103" s="7">
        <f t="shared" si="100"/>
        <v>0</v>
      </c>
      <c r="BP103" s="7">
        <f t="shared" si="101"/>
        <v>0</v>
      </c>
      <c r="BQ103" s="7">
        <f t="shared" si="102"/>
        <v>0</v>
      </c>
      <c r="BR103" s="7">
        <f t="shared" si="103"/>
        <v>0</v>
      </c>
      <c r="BY103" s="7">
        <f t="shared" si="83"/>
        <v>0</v>
      </c>
      <c r="BZ103" s="7">
        <f t="shared" si="84"/>
        <v>0</v>
      </c>
      <c r="CA103" s="7">
        <f t="shared" si="85"/>
        <v>0</v>
      </c>
      <c r="CC103" s="7">
        <f t="shared" si="111"/>
        <v>0</v>
      </c>
      <c r="CD103" s="7"/>
      <c r="CE103" s="7">
        <f t="shared" si="104"/>
        <v>0</v>
      </c>
      <c r="CF103" s="7">
        <f t="shared" si="105"/>
        <v>0</v>
      </c>
      <c r="CG103" s="7">
        <f t="shared" si="106"/>
        <v>0</v>
      </c>
      <c r="CH103" s="7">
        <f t="shared" si="107"/>
        <v>0</v>
      </c>
    </row>
    <row r="104" spans="2:86" x14ac:dyDescent="0.25">
      <c r="B104">
        <v>790</v>
      </c>
      <c r="C104">
        <f>'Input spectra'!B104</f>
        <v>0</v>
      </c>
      <c r="D104">
        <f>'Initial absorption'!J104</f>
        <v>0</v>
      </c>
      <c r="E104">
        <f>'Input spectra'!C104</f>
        <v>0</v>
      </c>
      <c r="F104" s="54">
        <f t="shared" si="86"/>
        <v>0</v>
      </c>
      <c r="H104">
        <f>'Absorption prob after ems'!$EY105</f>
        <v>0.8795518464383818</v>
      </c>
      <c r="I104" s="14">
        <f>1-EXP(-'Absorption prob after ems'!FC105*_k_in_ec_correction*($C104*_c+'Input spectra'!Q104))</f>
        <v>1.2291647187189003E-2</v>
      </c>
      <c r="J104" s="14">
        <f>1-EXP(-(_t-'Absorption prob after ems'!FC105)*_k_in_ec_correction*($C104*_c+'Input spectra'!Q104))</f>
        <v>1.2430196268830018E-2</v>
      </c>
      <c r="M104" s="7">
        <f t="shared" si="71"/>
        <v>0</v>
      </c>
      <c r="N104" s="7">
        <f t="shared" si="72"/>
        <v>0</v>
      </c>
      <c r="O104" s="7">
        <f t="shared" si="73"/>
        <v>0</v>
      </c>
      <c r="Q104" s="7">
        <f t="shared" si="112"/>
        <v>0</v>
      </c>
      <c r="R104" s="7"/>
      <c r="S104" s="7">
        <f t="shared" si="88"/>
        <v>0</v>
      </c>
      <c r="T104" s="7">
        <f t="shared" si="89"/>
        <v>0</v>
      </c>
      <c r="U104" s="7">
        <f t="shared" si="90"/>
        <v>0</v>
      </c>
      <c r="V104" s="7">
        <f t="shared" si="91"/>
        <v>0</v>
      </c>
      <c r="AC104" s="7">
        <f t="shared" si="74"/>
        <v>0</v>
      </c>
      <c r="AD104" s="7">
        <f t="shared" si="75"/>
        <v>0</v>
      </c>
      <c r="AE104" s="7">
        <f t="shared" si="76"/>
        <v>0</v>
      </c>
      <c r="AG104" s="7">
        <f t="shared" si="108"/>
        <v>0</v>
      </c>
      <c r="AH104" s="7"/>
      <c r="AI104" s="7">
        <f t="shared" si="92"/>
        <v>0</v>
      </c>
      <c r="AJ104" s="7">
        <f t="shared" si="93"/>
        <v>0</v>
      </c>
      <c r="AK104" s="7">
        <f t="shared" si="94"/>
        <v>0</v>
      </c>
      <c r="AL104" s="7">
        <f t="shared" si="95"/>
        <v>0</v>
      </c>
      <c r="AS104" s="7">
        <f t="shared" si="77"/>
        <v>0</v>
      </c>
      <c r="AT104" s="7">
        <f t="shared" si="78"/>
        <v>0</v>
      </c>
      <c r="AU104" s="7">
        <f t="shared" si="79"/>
        <v>0</v>
      </c>
      <c r="AW104" s="7">
        <f t="shared" si="109"/>
        <v>0</v>
      </c>
      <c r="AX104" s="7"/>
      <c r="AY104" s="7">
        <f t="shared" si="96"/>
        <v>0</v>
      </c>
      <c r="AZ104" s="7">
        <f t="shared" si="97"/>
        <v>0</v>
      </c>
      <c r="BA104" s="7">
        <f t="shared" si="98"/>
        <v>0</v>
      </c>
      <c r="BB104" s="7">
        <f t="shared" si="99"/>
        <v>0</v>
      </c>
      <c r="BI104" s="7">
        <f t="shared" si="80"/>
        <v>0</v>
      </c>
      <c r="BJ104" s="7">
        <f t="shared" si="81"/>
        <v>0</v>
      </c>
      <c r="BK104" s="7">
        <f t="shared" si="82"/>
        <v>0</v>
      </c>
      <c r="BM104" s="7">
        <f t="shared" si="110"/>
        <v>0</v>
      </c>
      <c r="BN104" s="7"/>
      <c r="BO104" s="7">
        <f t="shared" si="100"/>
        <v>0</v>
      </c>
      <c r="BP104" s="7">
        <f t="shared" si="101"/>
        <v>0</v>
      </c>
      <c r="BQ104" s="7">
        <f t="shared" si="102"/>
        <v>0</v>
      </c>
      <c r="BR104" s="7">
        <f t="shared" si="103"/>
        <v>0</v>
      </c>
      <c r="BY104" s="7">
        <f t="shared" si="83"/>
        <v>0</v>
      </c>
      <c r="BZ104" s="7">
        <f t="shared" si="84"/>
        <v>0</v>
      </c>
      <c r="CA104" s="7">
        <f t="shared" si="85"/>
        <v>0</v>
      </c>
      <c r="CC104" s="7">
        <f t="shared" si="111"/>
        <v>0</v>
      </c>
      <c r="CD104" s="7"/>
      <c r="CE104" s="7">
        <f t="shared" si="104"/>
        <v>0</v>
      </c>
      <c r="CF104" s="7">
        <f t="shared" si="105"/>
        <v>0</v>
      </c>
      <c r="CG104" s="7">
        <f t="shared" si="106"/>
        <v>0</v>
      </c>
      <c r="CH104" s="7">
        <f t="shared" si="107"/>
        <v>0</v>
      </c>
    </row>
    <row r="105" spans="2:86" x14ac:dyDescent="0.25">
      <c r="B105">
        <v>795</v>
      </c>
      <c r="C105">
        <f>'Input spectra'!B105</f>
        <v>0</v>
      </c>
      <c r="D105">
        <f>'Initial absorption'!J105</f>
        <v>0</v>
      </c>
      <c r="E105">
        <f>'Input spectra'!C105</f>
        <v>0</v>
      </c>
      <c r="F105" s="54">
        <f t="shared" si="86"/>
        <v>0</v>
      </c>
      <c r="H105">
        <f>'Absorption prob after ems'!$EY106</f>
        <v>0.87954290856399886</v>
      </c>
      <c r="I105" s="14">
        <f>1-EXP(-'Absorption prob after ems'!FC106*_k_in_ec_correction*($C105*_c+'Input spectra'!Q105))</f>
        <v>1.2292642895684214E-2</v>
      </c>
      <c r="J105" s="14">
        <f>1-EXP(-(_t-'Absorption prob after ems'!FC106)*_k_in_ec_correction*($C105*_c+'Input spectra'!Q105))</f>
        <v>1.2431214551579806E-2</v>
      </c>
      <c r="M105" s="7">
        <f t="shared" si="71"/>
        <v>0</v>
      </c>
      <c r="N105" s="7">
        <f t="shared" si="72"/>
        <v>0</v>
      </c>
      <c r="O105" s="7">
        <f t="shared" si="73"/>
        <v>0</v>
      </c>
      <c r="Q105" s="7">
        <f t="shared" si="112"/>
        <v>0</v>
      </c>
      <c r="R105" s="7"/>
      <c r="S105" s="7">
        <f t="shared" si="88"/>
        <v>0</v>
      </c>
      <c r="T105" s="7">
        <f t="shared" si="89"/>
        <v>0</v>
      </c>
      <c r="U105" s="7">
        <f t="shared" si="90"/>
        <v>0</v>
      </c>
      <c r="V105" s="7">
        <f t="shared" si="91"/>
        <v>0</v>
      </c>
      <c r="AC105" s="7">
        <f t="shared" si="74"/>
        <v>0</v>
      </c>
      <c r="AD105" s="7">
        <f t="shared" si="75"/>
        <v>0</v>
      </c>
      <c r="AE105" s="7">
        <f t="shared" si="76"/>
        <v>0</v>
      </c>
      <c r="AG105" s="7">
        <f t="shared" si="108"/>
        <v>0</v>
      </c>
      <c r="AH105" s="7"/>
      <c r="AI105" s="7">
        <f t="shared" si="92"/>
        <v>0</v>
      </c>
      <c r="AJ105" s="7">
        <f t="shared" si="93"/>
        <v>0</v>
      </c>
      <c r="AK105" s="7">
        <f t="shared" si="94"/>
        <v>0</v>
      </c>
      <c r="AL105" s="7">
        <f t="shared" si="95"/>
        <v>0</v>
      </c>
      <c r="AS105" s="7">
        <f t="shared" si="77"/>
        <v>0</v>
      </c>
      <c r="AT105" s="7">
        <f t="shared" si="78"/>
        <v>0</v>
      </c>
      <c r="AU105" s="7">
        <f t="shared" si="79"/>
        <v>0</v>
      </c>
      <c r="AW105" s="7">
        <f t="shared" si="109"/>
        <v>0</v>
      </c>
      <c r="AX105" s="7"/>
      <c r="AY105" s="7">
        <f t="shared" si="96"/>
        <v>0</v>
      </c>
      <c r="AZ105" s="7">
        <f t="shared" si="97"/>
        <v>0</v>
      </c>
      <c r="BA105" s="7">
        <f t="shared" si="98"/>
        <v>0</v>
      </c>
      <c r="BB105" s="7">
        <f t="shared" si="99"/>
        <v>0</v>
      </c>
      <c r="BI105" s="7">
        <f t="shared" si="80"/>
        <v>0</v>
      </c>
      <c r="BJ105" s="7">
        <f t="shared" si="81"/>
        <v>0</v>
      </c>
      <c r="BK105" s="7">
        <f t="shared" si="82"/>
        <v>0</v>
      </c>
      <c r="BM105" s="7">
        <f t="shared" si="110"/>
        <v>0</v>
      </c>
      <c r="BN105" s="7"/>
      <c r="BO105" s="7">
        <f t="shared" si="100"/>
        <v>0</v>
      </c>
      <c r="BP105" s="7">
        <f t="shared" si="101"/>
        <v>0</v>
      </c>
      <c r="BQ105" s="7">
        <f t="shared" si="102"/>
        <v>0</v>
      </c>
      <c r="BR105" s="7">
        <f t="shared" si="103"/>
        <v>0</v>
      </c>
      <c r="BY105" s="7">
        <f t="shared" si="83"/>
        <v>0</v>
      </c>
      <c r="BZ105" s="7">
        <f t="shared" si="84"/>
        <v>0</v>
      </c>
      <c r="CA105" s="7">
        <f t="shared" si="85"/>
        <v>0</v>
      </c>
      <c r="CC105" s="7">
        <f t="shared" si="111"/>
        <v>0</v>
      </c>
      <c r="CD105" s="7"/>
      <c r="CE105" s="7">
        <f t="shared" si="104"/>
        <v>0</v>
      </c>
      <c r="CF105" s="7">
        <f t="shared" si="105"/>
        <v>0</v>
      </c>
      <c r="CG105" s="7">
        <f t="shared" si="106"/>
        <v>0</v>
      </c>
      <c r="CH105" s="7">
        <f t="shared" si="107"/>
        <v>0</v>
      </c>
    </row>
    <row r="106" spans="2:86" x14ac:dyDescent="0.25">
      <c r="B106">
        <v>800</v>
      </c>
      <c r="C106">
        <f>'Input spectra'!B106</f>
        <v>0</v>
      </c>
      <c r="D106">
        <f>'Initial absorption'!J106</f>
        <v>0</v>
      </c>
      <c r="E106">
        <f>'Input spectra'!C106</f>
        <v>0</v>
      </c>
      <c r="F106" s="54">
        <f t="shared" si="86"/>
        <v>0</v>
      </c>
      <c r="H106">
        <f>'Absorption prob after ems'!$EY107</f>
        <v>0.87882497991225628</v>
      </c>
      <c r="I106" s="14">
        <f>1-EXP(-'Absorption prob after ems'!FC107*_k_in_ec_correction*($C106*_c+'Input spectra'!Q106))</f>
        <v>1.2372667613260058E-2</v>
      </c>
      <c r="J106" s="14">
        <f>1-EXP(-(_t-'Absorption prob after ems'!FC107)*_k_in_ec_correction*($C106*_c+'Input spectra'!Q106))</f>
        <v>1.2513059634384316E-2</v>
      </c>
      <c r="M106" s="7">
        <f t="shared" si="71"/>
        <v>0</v>
      </c>
      <c r="N106" s="7">
        <f t="shared" si="72"/>
        <v>0</v>
      </c>
      <c r="O106" s="7">
        <f t="shared" si="73"/>
        <v>0</v>
      </c>
      <c r="Q106" s="7">
        <f t="shared" si="112"/>
        <v>0</v>
      </c>
      <c r="R106" s="7"/>
      <c r="S106" s="7">
        <f t="shared" si="88"/>
        <v>0</v>
      </c>
      <c r="T106" s="7">
        <f t="shared" si="89"/>
        <v>0</v>
      </c>
      <c r="U106" s="7">
        <f t="shared" si="90"/>
        <v>0</v>
      </c>
      <c r="V106" s="7">
        <f t="shared" si="91"/>
        <v>0</v>
      </c>
      <c r="AC106" s="7">
        <f t="shared" si="74"/>
        <v>0</v>
      </c>
      <c r="AD106" s="7">
        <f t="shared" si="75"/>
        <v>0</v>
      </c>
      <c r="AE106" s="7">
        <f t="shared" si="76"/>
        <v>0</v>
      </c>
      <c r="AG106" s="7">
        <f t="shared" si="108"/>
        <v>0</v>
      </c>
      <c r="AH106" s="7"/>
      <c r="AI106" s="7">
        <f t="shared" si="92"/>
        <v>0</v>
      </c>
      <c r="AJ106" s="7">
        <f t="shared" si="93"/>
        <v>0</v>
      </c>
      <c r="AK106" s="7">
        <f t="shared" si="94"/>
        <v>0</v>
      </c>
      <c r="AL106" s="7">
        <f t="shared" si="95"/>
        <v>0</v>
      </c>
      <c r="AS106" s="7">
        <f t="shared" si="77"/>
        <v>0</v>
      </c>
      <c r="AT106" s="7">
        <f t="shared" si="78"/>
        <v>0</v>
      </c>
      <c r="AU106" s="7">
        <f t="shared" si="79"/>
        <v>0</v>
      </c>
      <c r="AW106" s="7">
        <f t="shared" si="109"/>
        <v>0</v>
      </c>
      <c r="AX106" s="7"/>
      <c r="AY106" s="7">
        <f t="shared" si="96"/>
        <v>0</v>
      </c>
      <c r="AZ106" s="7">
        <f t="shared" si="97"/>
        <v>0</v>
      </c>
      <c r="BA106" s="7">
        <f t="shared" si="98"/>
        <v>0</v>
      </c>
      <c r="BB106" s="7">
        <f t="shared" si="99"/>
        <v>0</v>
      </c>
      <c r="BI106" s="7">
        <f t="shared" si="80"/>
        <v>0</v>
      </c>
      <c r="BJ106" s="7">
        <f t="shared" si="81"/>
        <v>0</v>
      </c>
      <c r="BK106" s="7">
        <f t="shared" si="82"/>
        <v>0</v>
      </c>
      <c r="BM106" s="7">
        <f t="shared" si="110"/>
        <v>0</v>
      </c>
      <c r="BN106" s="7"/>
      <c r="BO106" s="7">
        <f t="shared" si="100"/>
        <v>0</v>
      </c>
      <c r="BP106" s="7">
        <f t="shared" si="101"/>
        <v>0</v>
      </c>
      <c r="BQ106" s="7">
        <f t="shared" si="102"/>
        <v>0</v>
      </c>
      <c r="BR106" s="7">
        <f t="shared" si="103"/>
        <v>0</v>
      </c>
      <c r="BY106" s="7">
        <f t="shared" si="83"/>
        <v>0</v>
      </c>
      <c r="BZ106" s="7">
        <f t="shared" si="84"/>
        <v>0</v>
      </c>
      <c r="CA106" s="7">
        <f t="shared" si="85"/>
        <v>0</v>
      </c>
      <c r="CC106" s="7">
        <f t="shared" si="111"/>
        <v>0</v>
      </c>
      <c r="CD106" s="7"/>
      <c r="CE106" s="7">
        <f t="shared" si="104"/>
        <v>0</v>
      </c>
      <c r="CF106" s="7">
        <f t="shared" si="105"/>
        <v>0</v>
      </c>
      <c r="CG106" s="7">
        <f t="shared" si="106"/>
        <v>0</v>
      </c>
      <c r="CH106" s="7">
        <f t="shared" si="107"/>
        <v>0</v>
      </c>
    </row>
    <row r="107" spans="2:86" x14ac:dyDescent="0.25">
      <c r="B107">
        <v>805</v>
      </c>
      <c r="C107">
        <f>'Input spectra'!B107</f>
        <v>0</v>
      </c>
      <c r="D107">
        <f>'Initial absorption'!J107</f>
        <v>0</v>
      </c>
      <c r="E107">
        <f>'Input spectra'!C107</f>
        <v>0</v>
      </c>
      <c r="F107" s="54">
        <f t="shared" si="86"/>
        <v>0</v>
      </c>
      <c r="H107">
        <f>'Absorption prob after ems'!$EY108</f>
        <v>0.87810796243878797</v>
      </c>
      <c r="I107" s="14">
        <f>1-EXP(-'Absorption prob after ems'!FC108*_k_in_ec_correction*($C107*_c+'Input spectra'!Q107))</f>
        <v>1.2452679833630631E-2</v>
      </c>
      <c r="J107" s="14">
        <f>1-EXP(-(_t-'Absorption prob after ems'!FC108)*_k_in_ec_correction*($C107*_c+'Input spectra'!Q107))</f>
        <v>1.2594903946933633E-2</v>
      </c>
      <c r="M107" s="7">
        <f t="shared" si="71"/>
        <v>0</v>
      </c>
      <c r="N107" s="7">
        <f t="shared" si="72"/>
        <v>0</v>
      </c>
      <c r="O107" s="7">
        <f t="shared" si="73"/>
        <v>0</v>
      </c>
      <c r="Q107" s="7">
        <f t="shared" si="112"/>
        <v>0</v>
      </c>
      <c r="R107" s="7"/>
      <c r="S107" s="7">
        <f t="shared" si="88"/>
        <v>0</v>
      </c>
      <c r="T107" s="7">
        <f t="shared" si="89"/>
        <v>0</v>
      </c>
      <c r="U107" s="7">
        <f t="shared" si="90"/>
        <v>0</v>
      </c>
      <c r="V107" s="7">
        <f t="shared" si="91"/>
        <v>0</v>
      </c>
      <c r="AC107" s="7">
        <f t="shared" si="74"/>
        <v>0</v>
      </c>
      <c r="AD107" s="7">
        <f t="shared" si="75"/>
        <v>0</v>
      </c>
      <c r="AE107" s="7">
        <f t="shared" si="76"/>
        <v>0</v>
      </c>
      <c r="AG107" s="7">
        <f t="shared" si="108"/>
        <v>0</v>
      </c>
      <c r="AH107" s="7"/>
      <c r="AI107" s="7">
        <f t="shared" si="92"/>
        <v>0</v>
      </c>
      <c r="AJ107" s="7">
        <f t="shared" si="93"/>
        <v>0</v>
      </c>
      <c r="AK107" s="7">
        <f t="shared" si="94"/>
        <v>0</v>
      </c>
      <c r="AL107" s="7">
        <f t="shared" si="95"/>
        <v>0</v>
      </c>
      <c r="AS107" s="7">
        <f t="shared" si="77"/>
        <v>0</v>
      </c>
      <c r="AT107" s="7">
        <f t="shared" si="78"/>
        <v>0</v>
      </c>
      <c r="AU107" s="7">
        <f t="shared" si="79"/>
        <v>0</v>
      </c>
      <c r="AW107" s="7">
        <f t="shared" si="109"/>
        <v>0</v>
      </c>
      <c r="AX107" s="7"/>
      <c r="AY107" s="7">
        <f t="shared" si="96"/>
        <v>0</v>
      </c>
      <c r="AZ107" s="7">
        <f t="shared" si="97"/>
        <v>0</v>
      </c>
      <c r="BA107" s="7">
        <f t="shared" si="98"/>
        <v>0</v>
      </c>
      <c r="BB107" s="7">
        <f t="shared" si="99"/>
        <v>0</v>
      </c>
      <c r="BI107" s="7">
        <f t="shared" si="80"/>
        <v>0</v>
      </c>
      <c r="BJ107" s="7">
        <f t="shared" si="81"/>
        <v>0</v>
      </c>
      <c r="BK107" s="7">
        <f t="shared" si="82"/>
        <v>0</v>
      </c>
      <c r="BM107" s="7">
        <f t="shared" si="110"/>
        <v>0</v>
      </c>
      <c r="BN107" s="7"/>
      <c r="BO107" s="7">
        <f t="shared" si="100"/>
        <v>0</v>
      </c>
      <c r="BP107" s="7">
        <f t="shared" si="101"/>
        <v>0</v>
      </c>
      <c r="BQ107" s="7">
        <f t="shared" si="102"/>
        <v>0</v>
      </c>
      <c r="BR107" s="7">
        <f t="shared" si="103"/>
        <v>0</v>
      </c>
      <c r="BY107" s="7">
        <f t="shared" si="83"/>
        <v>0</v>
      </c>
      <c r="BZ107" s="7">
        <f t="shared" si="84"/>
        <v>0</v>
      </c>
      <c r="CA107" s="7">
        <f t="shared" si="85"/>
        <v>0</v>
      </c>
      <c r="CC107" s="7">
        <f t="shared" si="111"/>
        <v>0</v>
      </c>
      <c r="CD107" s="7"/>
      <c r="CE107" s="7">
        <f t="shared" si="104"/>
        <v>0</v>
      </c>
      <c r="CF107" s="7">
        <f t="shared" si="105"/>
        <v>0</v>
      </c>
      <c r="CG107" s="7">
        <f t="shared" si="106"/>
        <v>0</v>
      </c>
      <c r="CH107" s="7">
        <f t="shared" si="107"/>
        <v>0</v>
      </c>
    </row>
    <row r="108" spans="2:86" x14ac:dyDescent="0.25">
      <c r="B108">
        <v>810</v>
      </c>
      <c r="C108">
        <f>'Input spectra'!B108</f>
        <v>0</v>
      </c>
      <c r="D108">
        <f>'Initial absorption'!J108</f>
        <v>0</v>
      </c>
      <c r="E108">
        <f>'Input spectra'!C108</f>
        <v>0</v>
      </c>
      <c r="F108" s="54">
        <f t="shared" si="86"/>
        <v>0</v>
      </c>
      <c r="H108">
        <f>'Absorption prob after ems'!$EY109</f>
        <v>0.87739185470243009</v>
      </c>
      <c r="I108" s="14">
        <f>1-EXP(-'Absorption prob after ems'!FC109*_k_in_ec_correction*($C108*_c+'Input spectra'!Q108))</f>
        <v>1.2532679558793225E-2</v>
      </c>
      <c r="J108" s="14">
        <f>1-EXP(-(_t-'Absorption prob after ems'!FC109)*_k_in_ec_correction*($C108*_c+'Input spectra'!Q108))</f>
        <v>1.2676747488284512E-2</v>
      </c>
      <c r="M108" s="7">
        <f t="shared" si="71"/>
        <v>0</v>
      </c>
      <c r="N108" s="7">
        <f t="shared" si="72"/>
        <v>0</v>
      </c>
      <c r="O108" s="7">
        <f t="shared" si="73"/>
        <v>0</v>
      </c>
      <c r="Q108" s="7">
        <f t="shared" si="112"/>
        <v>0</v>
      </c>
      <c r="R108" s="7"/>
      <c r="S108" s="7">
        <f t="shared" si="88"/>
        <v>0</v>
      </c>
      <c r="T108" s="7">
        <f t="shared" si="89"/>
        <v>0</v>
      </c>
      <c r="U108" s="7">
        <f t="shared" si="90"/>
        <v>0</v>
      </c>
      <c r="V108" s="7">
        <f t="shared" si="91"/>
        <v>0</v>
      </c>
      <c r="AC108" s="7">
        <f t="shared" si="74"/>
        <v>0</v>
      </c>
      <c r="AD108" s="7">
        <f t="shared" si="75"/>
        <v>0</v>
      </c>
      <c r="AE108" s="7">
        <f t="shared" si="76"/>
        <v>0</v>
      </c>
      <c r="AG108" s="7">
        <f t="shared" si="108"/>
        <v>0</v>
      </c>
      <c r="AH108" s="7"/>
      <c r="AI108" s="7">
        <f t="shared" si="92"/>
        <v>0</v>
      </c>
      <c r="AJ108" s="7">
        <f t="shared" si="93"/>
        <v>0</v>
      </c>
      <c r="AK108" s="7">
        <f t="shared" si="94"/>
        <v>0</v>
      </c>
      <c r="AL108" s="7">
        <f t="shared" si="95"/>
        <v>0</v>
      </c>
      <c r="AS108" s="7">
        <f t="shared" si="77"/>
        <v>0</v>
      </c>
      <c r="AT108" s="7">
        <f t="shared" si="78"/>
        <v>0</v>
      </c>
      <c r="AU108" s="7">
        <f t="shared" si="79"/>
        <v>0</v>
      </c>
      <c r="AW108" s="7">
        <f t="shared" si="109"/>
        <v>0</v>
      </c>
      <c r="AX108" s="7"/>
      <c r="AY108" s="7">
        <f t="shared" si="96"/>
        <v>0</v>
      </c>
      <c r="AZ108" s="7">
        <f t="shared" si="97"/>
        <v>0</v>
      </c>
      <c r="BA108" s="7">
        <f t="shared" si="98"/>
        <v>0</v>
      </c>
      <c r="BB108" s="7">
        <f t="shared" si="99"/>
        <v>0</v>
      </c>
      <c r="BI108" s="7">
        <f t="shared" si="80"/>
        <v>0</v>
      </c>
      <c r="BJ108" s="7">
        <f t="shared" si="81"/>
        <v>0</v>
      </c>
      <c r="BK108" s="7">
        <f t="shared" si="82"/>
        <v>0</v>
      </c>
      <c r="BM108" s="7">
        <f t="shared" si="110"/>
        <v>0</v>
      </c>
      <c r="BN108" s="7"/>
      <c r="BO108" s="7">
        <f t="shared" si="100"/>
        <v>0</v>
      </c>
      <c r="BP108" s="7">
        <f t="shared" si="101"/>
        <v>0</v>
      </c>
      <c r="BQ108" s="7">
        <f t="shared" si="102"/>
        <v>0</v>
      </c>
      <c r="BR108" s="7">
        <f t="shared" si="103"/>
        <v>0</v>
      </c>
      <c r="BY108" s="7">
        <f t="shared" si="83"/>
        <v>0</v>
      </c>
      <c r="BZ108" s="7">
        <f t="shared" si="84"/>
        <v>0</v>
      </c>
      <c r="CA108" s="7">
        <f t="shared" si="85"/>
        <v>0</v>
      </c>
      <c r="CC108" s="7">
        <f t="shared" si="111"/>
        <v>0</v>
      </c>
      <c r="CD108" s="7"/>
      <c r="CE108" s="7">
        <f t="shared" si="104"/>
        <v>0</v>
      </c>
      <c r="CF108" s="7">
        <f t="shared" si="105"/>
        <v>0</v>
      </c>
      <c r="CG108" s="7">
        <f t="shared" si="106"/>
        <v>0</v>
      </c>
      <c r="CH108" s="7">
        <f t="shared" si="107"/>
        <v>0</v>
      </c>
    </row>
    <row r="109" spans="2:86" x14ac:dyDescent="0.25">
      <c r="B109">
        <v>815</v>
      </c>
      <c r="C109">
        <f>'Input spectra'!B109</f>
        <v>0</v>
      </c>
      <c r="D109">
        <f>'Initial absorption'!J109</f>
        <v>0</v>
      </c>
      <c r="E109">
        <f>'Input spectra'!C109</f>
        <v>0</v>
      </c>
      <c r="F109" s="54">
        <f t="shared" si="86"/>
        <v>0</v>
      </c>
      <c r="H109">
        <f>'Absorption prob after ems'!$EY110</f>
        <v>0.876676655264647</v>
      </c>
      <c r="I109" s="14">
        <f>1-EXP(-'Absorption prob after ems'!FC110*_k_in_ec_correction*($C109*_c+'Input spectra'!Q109))</f>
        <v>1.2612666790744465E-2</v>
      </c>
      <c r="J109" s="14">
        <f>1-EXP(-(_t-'Absorption prob after ems'!FC110)*_k_in_ec_correction*($C109*_c+'Input spectra'!Q109))</f>
        <v>1.2758590257493929E-2</v>
      </c>
      <c r="M109" s="7">
        <f t="shared" si="71"/>
        <v>0</v>
      </c>
      <c r="N109" s="7">
        <f t="shared" si="72"/>
        <v>0</v>
      </c>
      <c r="O109" s="7">
        <f t="shared" si="73"/>
        <v>0</v>
      </c>
      <c r="Q109" s="7">
        <f t="shared" si="112"/>
        <v>0</v>
      </c>
      <c r="R109" s="7"/>
      <c r="S109" s="7">
        <f t="shared" si="88"/>
        <v>0</v>
      </c>
      <c r="T109" s="7">
        <f t="shared" si="89"/>
        <v>0</v>
      </c>
      <c r="U109" s="7">
        <f t="shared" si="90"/>
        <v>0</v>
      </c>
      <c r="V109" s="7">
        <f t="shared" si="91"/>
        <v>0</v>
      </c>
      <c r="AC109" s="7">
        <f t="shared" si="74"/>
        <v>0</v>
      </c>
      <c r="AD109" s="7">
        <f t="shared" si="75"/>
        <v>0</v>
      </c>
      <c r="AE109" s="7">
        <f t="shared" si="76"/>
        <v>0</v>
      </c>
      <c r="AG109" s="7">
        <f t="shared" si="108"/>
        <v>0</v>
      </c>
      <c r="AH109" s="7"/>
      <c r="AI109" s="7">
        <f t="shared" si="92"/>
        <v>0</v>
      </c>
      <c r="AJ109" s="7">
        <f t="shared" si="93"/>
        <v>0</v>
      </c>
      <c r="AK109" s="7">
        <f t="shared" si="94"/>
        <v>0</v>
      </c>
      <c r="AL109" s="7">
        <f t="shared" si="95"/>
        <v>0</v>
      </c>
      <c r="AS109" s="7">
        <f t="shared" si="77"/>
        <v>0</v>
      </c>
      <c r="AT109" s="7">
        <f t="shared" si="78"/>
        <v>0</v>
      </c>
      <c r="AU109" s="7">
        <f t="shared" si="79"/>
        <v>0</v>
      </c>
      <c r="AW109" s="7">
        <f t="shared" si="109"/>
        <v>0</v>
      </c>
      <c r="AX109" s="7"/>
      <c r="AY109" s="7">
        <f t="shared" si="96"/>
        <v>0</v>
      </c>
      <c r="AZ109" s="7">
        <f t="shared" si="97"/>
        <v>0</v>
      </c>
      <c r="BA109" s="7">
        <f t="shared" si="98"/>
        <v>0</v>
      </c>
      <c r="BB109" s="7">
        <f t="shared" si="99"/>
        <v>0</v>
      </c>
      <c r="BI109" s="7">
        <f t="shared" si="80"/>
        <v>0</v>
      </c>
      <c r="BJ109" s="7">
        <f t="shared" si="81"/>
        <v>0</v>
      </c>
      <c r="BK109" s="7">
        <f t="shared" si="82"/>
        <v>0</v>
      </c>
      <c r="BM109" s="7">
        <f t="shared" si="110"/>
        <v>0</v>
      </c>
      <c r="BN109" s="7"/>
      <c r="BO109" s="7">
        <f t="shared" si="100"/>
        <v>0</v>
      </c>
      <c r="BP109" s="7">
        <f t="shared" si="101"/>
        <v>0</v>
      </c>
      <c r="BQ109" s="7">
        <f t="shared" si="102"/>
        <v>0</v>
      </c>
      <c r="BR109" s="7">
        <f t="shared" si="103"/>
        <v>0</v>
      </c>
      <c r="BY109" s="7">
        <f t="shared" si="83"/>
        <v>0</v>
      </c>
      <c r="BZ109" s="7">
        <f t="shared" si="84"/>
        <v>0</v>
      </c>
      <c r="CA109" s="7">
        <f t="shared" si="85"/>
        <v>0</v>
      </c>
      <c r="CC109" s="7">
        <f t="shared" si="111"/>
        <v>0</v>
      </c>
      <c r="CD109" s="7"/>
      <c r="CE109" s="7">
        <f t="shared" si="104"/>
        <v>0</v>
      </c>
      <c r="CF109" s="7">
        <f t="shared" si="105"/>
        <v>0</v>
      </c>
      <c r="CG109" s="7">
        <f t="shared" si="106"/>
        <v>0</v>
      </c>
      <c r="CH109" s="7">
        <f t="shared" si="107"/>
        <v>0</v>
      </c>
    </row>
    <row r="110" spans="2:86" x14ac:dyDescent="0.25">
      <c r="B110">
        <v>820</v>
      </c>
      <c r="C110">
        <f>'Input spectra'!B110</f>
        <v>0</v>
      </c>
      <c r="D110">
        <f>'Initial absorption'!J110</f>
        <v>0</v>
      </c>
      <c r="E110">
        <f>'Input spectra'!C110</f>
        <v>0</v>
      </c>
      <c r="F110" s="54">
        <f t="shared" si="86"/>
        <v>0</v>
      </c>
      <c r="H110">
        <f>'Absorption prob after ems'!$EY111</f>
        <v>0.87596236268952721</v>
      </c>
      <c r="I110" s="14">
        <f>1-EXP(-'Absorption prob after ems'!FC111*_k_in_ec_correction*($C110*_c+'Input spectra'!Q110))</f>
        <v>1.2692641531480753E-2</v>
      </c>
      <c r="J110" s="14">
        <f>1-EXP(-(_t-'Absorption prob after ems'!FC111)*_k_in_ec_correction*($C110*_c+'Input spectra'!Q110))</f>
        <v>1.2840432253618972E-2</v>
      </c>
      <c r="M110" s="7">
        <f t="shared" si="71"/>
        <v>0</v>
      </c>
      <c r="N110" s="7">
        <f t="shared" si="72"/>
        <v>0</v>
      </c>
      <c r="O110" s="7">
        <f t="shared" si="73"/>
        <v>0</v>
      </c>
      <c r="Q110" s="7">
        <f t="shared" si="112"/>
        <v>0</v>
      </c>
      <c r="R110" s="7"/>
      <c r="S110" s="7">
        <f t="shared" si="88"/>
        <v>0</v>
      </c>
      <c r="T110" s="7">
        <f t="shared" si="89"/>
        <v>0</v>
      </c>
      <c r="U110" s="7">
        <f t="shared" si="90"/>
        <v>0</v>
      </c>
      <c r="V110" s="7">
        <f t="shared" si="91"/>
        <v>0</v>
      </c>
      <c r="AC110" s="7">
        <f t="shared" si="74"/>
        <v>0</v>
      </c>
      <c r="AD110" s="7">
        <f t="shared" si="75"/>
        <v>0</v>
      </c>
      <c r="AE110" s="7">
        <f t="shared" si="76"/>
        <v>0</v>
      </c>
      <c r="AG110" s="7">
        <f t="shared" si="108"/>
        <v>0</v>
      </c>
      <c r="AH110" s="7"/>
      <c r="AI110" s="7">
        <f t="shared" si="92"/>
        <v>0</v>
      </c>
      <c r="AJ110" s="7">
        <f t="shared" si="93"/>
        <v>0</v>
      </c>
      <c r="AK110" s="7">
        <f t="shared" si="94"/>
        <v>0</v>
      </c>
      <c r="AL110" s="7">
        <f t="shared" si="95"/>
        <v>0</v>
      </c>
      <c r="AS110" s="7">
        <f t="shared" si="77"/>
        <v>0</v>
      </c>
      <c r="AT110" s="7">
        <f t="shared" si="78"/>
        <v>0</v>
      </c>
      <c r="AU110" s="7">
        <f t="shared" si="79"/>
        <v>0</v>
      </c>
      <c r="AW110" s="7">
        <f t="shared" si="109"/>
        <v>0</v>
      </c>
      <c r="AX110" s="7"/>
      <c r="AY110" s="7">
        <f t="shared" si="96"/>
        <v>0</v>
      </c>
      <c r="AZ110" s="7">
        <f t="shared" si="97"/>
        <v>0</v>
      </c>
      <c r="BA110" s="7">
        <f t="shared" si="98"/>
        <v>0</v>
      </c>
      <c r="BB110" s="7">
        <f t="shared" si="99"/>
        <v>0</v>
      </c>
      <c r="BI110" s="7">
        <f t="shared" si="80"/>
        <v>0</v>
      </c>
      <c r="BJ110" s="7">
        <f t="shared" si="81"/>
        <v>0</v>
      </c>
      <c r="BK110" s="7">
        <f t="shared" si="82"/>
        <v>0</v>
      </c>
      <c r="BM110" s="7">
        <f t="shared" si="110"/>
        <v>0</v>
      </c>
      <c r="BN110" s="7"/>
      <c r="BO110" s="7">
        <f t="shared" si="100"/>
        <v>0</v>
      </c>
      <c r="BP110" s="7">
        <f t="shared" si="101"/>
        <v>0</v>
      </c>
      <c r="BQ110" s="7">
        <f t="shared" si="102"/>
        <v>0</v>
      </c>
      <c r="BR110" s="7">
        <f t="shared" si="103"/>
        <v>0</v>
      </c>
      <c r="BY110" s="7">
        <f t="shared" si="83"/>
        <v>0</v>
      </c>
      <c r="BZ110" s="7">
        <f t="shared" si="84"/>
        <v>0</v>
      </c>
      <c r="CA110" s="7">
        <f t="shared" si="85"/>
        <v>0</v>
      </c>
      <c r="CC110" s="7">
        <f t="shared" si="111"/>
        <v>0</v>
      </c>
      <c r="CD110" s="7"/>
      <c r="CE110" s="7">
        <f t="shared" si="104"/>
        <v>0</v>
      </c>
      <c r="CF110" s="7">
        <f t="shared" si="105"/>
        <v>0</v>
      </c>
      <c r="CG110" s="7">
        <f t="shared" si="106"/>
        <v>0</v>
      </c>
      <c r="CH110" s="7">
        <f t="shared" si="107"/>
        <v>0</v>
      </c>
    </row>
    <row r="111" spans="2:86" x14ac:dyDescent="0.25">
      <c r="B111">
        <v>825</v>
      </c>
      <c r="C111">
        <f>'Input spectra'!B111</f>
        <v>0</v>
      </c>
      <c r="D111">
        <f>'Initial absorption'!J111</f>
        <v>0</v>
      </c>
      <c r="E111">
        <f>'Input spectra'!C111</f>
        <v>0</v>
      </c>
      <c r="F111" s="54">
        <f t="shared" si="86"/>
        <v>0</v>
      </c>
      <c r="H111">
        <f>'Absorption prob after ems'!$EY112</f>
        <v>0.87524897554377601</v>
      </c>
      <c r="I111" s="14">
        <f>1-EXP(-'Absorption prob after ems'!FC112*_k_in_ec_correction*($C111*_c+'Input spectra'!Q111))</f>
        <v>1.2772603782998049E-2</v>
      </c>
      <c r="J111" s="14">
        <f>1-EXP(-(_t-'Absorption prob after ems'!FC112)*_k_in_ec_correction*($C111*_c+'Input spectra'!Q111))</f>
        <v>1.2922273475716617E-2</v>
      </c>
      <c r="M111" s="7">
        <f t="shared" si="71"/>
        <v>0</v>
      </c>
      <c r="N111" s="7">
        <f t="shared" si="72"/>
        <v>0</v>
      </c>
      <c r="O111" s="7">
        <f t="shared" si="73"/>
        <v>0</v>
      </c>
      <c r="Q111" s="7">
        <f t="shared" si="112"/>
        <v>0</v>
      </c>
      <c r="R111" s="7"/>
      <c r="S111" s="7">
        <f t="shared" si="88"/>
        <v>0</v>
      </c>
      <c r="T111" s="7">
        <f t="shared" si="89"/>
        <v>0</v>
      </c>
      <c r="U111" s="7">
        <f t="shared" si="90"/>
        <v>0</v>
      </c>
      <c r="V111" s="7">
        <f t="shared" si="91"/>
        <v>0</v>
      </c>
      <c r="AC111" s="7">
        <f t="shared" si="74"/>
        <v>0</v>
      </c>
      <c r="AD111" s="7">
        <f t="shared" si="75"/>
        <v>0</v>
      </c>
      <c r="AE111" s="7">
        <f t="shared" si="76"/>
        <v>0</v>
      </c>
      <c r="AG111" s="7">
        <f t="shared" si="108"/>
        <v>0</v>
      </c>
      <c r="AH111" s="7"/>
      <c r="AI111" s="7">
        <f t="shared" si="92"/>
        <v>0</v>
      </c>
      <c r="AJ111" s="7">
        <f t="shared" si="93"/>
        <v>0</v>
      </c>
      <c r="AK111" s="7">
        <f t="shared" si="94"/>
        <v>0</v>
      </c>
      <c r="AL111" s="7">
        <f t="shared" si="95"/>
        <v>0</v>
      </c>
      <c r="AS111" s="7">
        <f t="shared" si="77"/>
        <v>0</v>
      </c>
      <c r="AT111" s="7">
        <f t="shared" si="78"/>
        <v>0</v>
      </c>
      <c r="AU111" s="7">
        <f t="shared" si="79"/>
        <v>0</v>
      </c>
      <c r="AW111" s="7">
        <f t="shared" si="109"/>
        <v>0</v>
      </c>
      <c r="AX111" s="7"/>
      <c r="AY111" s="7">
        <f t="shared" si="96"/>
        <v>0</v>
      </c>
      <c r="AZ111" s="7">
        <f t="shared" si="97"/>
        <v>0</v>
      </c>
      <c r="BA111" s="7">
        <f t="shared" si="98"/>
        <v>0</v>
      </c>
      <c r="BB111" s="7">
        <f t="shared" si="99"/>
        <v>0</v>
      </c>
      <c r="BI111" s="7">
        <f t="shared" si="80"/>
        <v>0</v>
      </c>
      <c r="BJ111" s="7">
        <f t="shared" si="81"/>
        <v>0</v>
      </c>
      <c r="BK111" s="7">
        <f t="shared" si="82"/>
        <v>0</v>
      </c>
      <c r="BM111" s="7">
        <f t="shared" si="110"/>
        <v>0</v>
      </c>
      <c r="BN111" s="7"/>
      <c r="BO111" s="7">
        <f t="shared" si="100"/>
        <v>0</v>
      </c>
      <c r="BP111" s="7">
        <f t="shared" si="101"/>
        <v>0</v>
      </c>
      <c r="BQ111" s="7">
        <f t="shared" si="102"/>
        <v>0</v>
      </c>
      <c r="BR111" s="7">
        <f t="shared" si="103"/>
        <v>0</v>
      </c>
      <c r="BY111" s="7">
        <f t="shared" si="83"/>
        <v>0</v>
      </c>
      <c r="BZ111" s="7">
        <f t="shared" si="84"/>
        <v>0</v>
      </c>
      <c r="CA111" s="7">
        <f t="shared" si="85"/>
        <v>0</v>
      </c>
      <c r="CC111" s="7">
        <f t="shared" si="111"/>
        <v>0</v>
      </c>
      <c r="CD111" s="7"/>
      <c r="CE111" s="7">
        <f t="shared" si="104"/>
        <v>0</v>
      </c>
      <c r="CF111" s="7">
        <f t="shared" si="105"/>
        <v>0</v>
      </c>
      <c r="CG111" s="7">
        <f t="shared" si="106"/>
        <v>0</v>
      </c>
      <c r="CH111" s="7">
        <f t="shared" si="107"/>
        <v>0</v>
      </c>
    </row>
    <row r="112" spans="2:86" x14ac:dyDescent="0.25">
      <c r="B112">
        <v>830</v>
      </c>
      <c r="C112">
        <f>'Input spectra'!B112</f>
        <v>0</v>
      </c>
      <c r="D112">
        <f>'Initial absorption'!J112</f>
        <v>0</v>
      </c>
      <c r="E112">
        <f>'Input spectra'!C112</f>
        <v>0</v>
      </c>
      <c r="F112" s="54">
        <f t="shared" si="86"/>
        <v>0</v>
      </c>
      <c r="H112">
        <f>'Absorption prob after ems'!$EY113</f>
        <v>0.87543519521483482</v>
      </c>
      <c r="I112" s="14">
        <f>1-EXP(-'Absorption prob after ems'!FC113*_k_in_ec_correction*($C112*_c+'Input spectra'!Q112))</f>
        <v>1.2751722185485259E-2</v>
      </c>
      <c r="J112" s="14">
        <f>1-EXP(-(_t-'Absorption prob after ems'!FC113)*_k_in_ec_correction*($C112*_c+'Input spectra'!Q112))</f>
        <v>1.2900900039434116E-2</v>
      </c>
      <c r="M112" s="7">
        <f t="shared" si="71"/>
        <v>0</v>
      </c>
      <c r="N112" s="7">
        <f t="shared" si="72"/>
        <v>0</v>
      </c>
      <c r="O112" s="7">
        <f t="shared" si="73"/>
        <v>0</v>
      </c>
      <c r="Q112" s="7">
        <f t="shared" si="112"/>
        <v>0</v>
      </c>
      <c r="R112" s="7"/>
      <c r="S112" s="7">
        <f t="shared" si="88"/>
        <v>0</v>
      </c>
      <c r="T112" s="7">
        <f t="shared" si="89"/>
        <v>0</v>
      </c>
      <c r="U112" s="7">
        <f t="shared" si="90"/>
        <v>0</v>
      </c>
      <c r="V112" s="7">
        <f t="shared" si="91"/>
        <v>0</v>
      </c>
      <c r="AC112" s="7">
        <f t="shared" si="74"/>
        <v>0</v>
      </c>
      <c r="AD112" s="7">
        <f t="shared" si="75"/>
        <v>0</v>
      </c>
      <c r="AE112" s="7">
        <f t="shared" si="76"/>
        <v>0</v>
      </c>
      <c r="AG112" s="7">
        <f t="shared" si="108"/>
        <v>0</v>
      </c>
      <c r="AH112" s="7"/>
      <c r="AI112" s="7">
        <f t="shared" si="92"/>
        <v>0</v>
      </c>
      <c r="AJ112" s="7">
        <f t="shared" si="93"/>
        <v>0</v>
      </c>
      <c r="AK112" s="7">
        <f t="shared" si="94"/>
        <v>0</v>
      </c>
      <c r="AL112" s="7">
        <f t="shared" si="95"/>
        <v>0</v>
      </c>
      <c r="AS112" s="7">
        <f t="shared" si="77"/>
        <v>0</v>
      </c>
      <c r="AT112" s="7">
        <f t="shared" si="78"/>
        <v>0</v>
      </c>
      <c r="AU112" s="7">
        <f t="shared" si="79"/>
        <v>0</v>
      </c>
      <c r="AW112" s="7">
        <f t="shared" si="109"/>
        <v>0</v>
      </c>
      <c r="AX112" s="7"/>
      <c r="AY112" s="7">
        <f t="shared" si="96"/>
        <v>0</v>
      </c>
      <c r="AZ112" s="7">
        <f t="shared" si="97"/>
        <v>0</v>
      </c>
      <c r="BA112" s="7">
        <f t="shared" si="98"/>
        <v>0</v>
      </c>
      <c r="BB112" s="7">
        <f t="shared" si="99"/>
        <v>0</v>
      </c>
      <c r="BI112" s="7">
        <f t="shared" si="80"/>
        <v>0</v>
      </c>
      <c r="BJ112" s="7">
        <f t="shared" si="81"/>
        <v>0</v>
      </c>
      <c r="BK112" s="7">
        <f t="shared" si="82"/>
        <v>0</v>
      </c>
      <c r="BM112" s="7">
        <f t="shared" si="110"/>
        <v>0</v>
      </c>
      <c r="BN112" s="7"/>
      <c r="BO112" s="7">
        <f t="shared" si="100"/>
        <v>0</v>
      </c>
      <c r="BP112" s="7">
        <f t="shared" si="101"/>
        <v>0</v>
      </c>
      <c r="BQ112" s="7">
        <f t="shared" si="102"/>
        <v>0</v>
      </c>
      <c r="BR112" s="7">
        <f t="shared" si="103"/>
        <v>0</v>
      </c>
      <c r="BY112" s="7">
        <f t="shared" si="83"/>
        <v>0</v>
      </c>
      <c r="BZ112" s="7">
        <f t="shared" si="84"/>
        <v>0</v>
      </c>
      <c r="CA112" s="7">
        <f t="shared" si="85"/>
        <v>0</v>
      </c>
      <c r="CC112" s="7">
        <f t="shared" si="111"/>
        <v>0</v>
      </c>
      <c r="CD112" s="7"/>
      <c r="CE112" s="7">
        <f t="shared" si="104"/>
        <v>0</v>
      </c>
      <c r="CF112" s="7">
        <f t="shared" si="105"/>
        <v>0</v>
      </c>
      <c r="CG112" s="7">
        <f t="shared" si="106"/>
        <v>0</v>
      </c>
      <c r="CH112" s="7">
        <f t="shared" si="107"/>
        <v>0</v>
      </c>
    </row>
    <row r="113" spans="2:86" x14ac:dyDescent="0.25">
      <c r="B113">
        <v>835</v>
      </c>
      <c r="C113">
        <f>'Input spectra'!B113</f>
        <v>0</v>
      </c>
      <c r="D113">
        <f>'Initial absorption'!J113</f>
        <v>0</v>
      </c>
      <c r="E113">
        <f>'Input spectra'!C113</f>
        <v>0</v>
      </c>
      <c r="F113" s="54">
        <f t="shared" si="86"/>
        <v>0</v>
      </c>
      <c r="H113">
        <f>'Absorption prob after ems'!$EY114</f>
        <v>0.87589466307773578</v>
      </c>
      <c r="I113" s="14">
        <f>1-EXP(-'Absorption prob after ems'!FC114*_k_in_ec_correction*($C113*_c+'Input spectra'!Q113))</f>
        <v>1.2700226038564355E-2</v>
      </c>
      <c r="J113" s="14">
        <f>1-EXP(-(_t-'Absorption prob after ems'!FC114)*_k_in_ec_correction*($C113*_c+'Input spectra'!Q113))</f>
        <v>1.2848194467700025E-2</v>
      </c>
      <c r="M113" s="7">
        <f t="shared" si="71"/>
        <v>0</v>
      </c>
      <c r="N113" s="7">
        <f t="shared" si="72"/>
        <v>0</v>
      </c>
      <c r="O113" s="7">
        <f t="shared" si="73"/>
        <v>0</v>
      </c>
      <c r="Q113" s="7">
        <f t="shared" si="112"/>
        <v>0</v>
      </c>
      <c r="R113" s="7"/>
      <c r="S113" s="7">
        <f t="shared" si="88"/>
        <v>0</v>
      </c>
      <c r="T113" s="7">
        <f t="shared" si="89"/>
        <v>0</v>
      </c>
      <c r="U113" s="7">
        <f t="shared" si="90"/>
        <v>0</v>
      </c>
      <c r="V113" s="7">
        <f t="shared" si="91"/>
        <v>0</v>
      </c>
      <c r="AC113" s="7">
        <f t="shared" si="74"/>
        <v>0</v>
      </c>
      <c r="AD113" s="7">
        <f t="shared" si="75"/>
        <v>0</v>
      </c>
      <c r="AE113" s="7">
        <f t="shared" si="76"/>
        <v>0</v>
      </c>
      <c r="AG113" s="7">
        <f t="shared" si="108"/>
        <v>0</v>
      </c>
      <c r="AH113" s="7"/>
      <c r="AI113" s="7">
        <f t="shared" si="92"/>
        <v>0</v>
      </c>
      <c r="AJ113" s="7">
        <f t="shared" si="93"/>
        <v>0</v>
      </c>
      <c r="AK113" s="7">
        <f t="shared" si="94"/>
        <v>0</v>
      </c>
      <c r="AL113" s="7">
        <f t="shared" si="95"/>
        <v>0</v>
      </c>
      <c r="AS113" s="7">
        <f t="shared" si="77"/>
        <v>0</v>
      </c>
      <c r="AT113" s="7">
        <f t="shared" si="78"/>
        <v>0</v>
      </c>
      <c r="AU113" s="7">
        <f t="shared" si="79"/>
        <v>0</v>
      </c>
      <c r="AW113" s="7">
        <f t="shared" si="109"/>
        <v>0</v>
      </c>
      <c r="AX113" s="7"/>
      <c r="AY113" s="7">
        <f t="shared" si="96"/>
        <v>0</v>
      </c>
      <c r="AZ113" s="7">
        <f t="shared" si="97"/>
        <v>0</v>
      </c>
      <c r="BA113" s="7">
        <f t="shared" si="98"/>
        <v>0</v>
      </c>
      <c r="BB113" s="7">
        <f t="shared" si="99"/>
        <v>0</v>
      </c>
      <c r="BI113" s="7">
        <f t="shared" si="80"/>
        <v>0</v>
      </c>
      <c r="BJ113" s="7">
        <f t="shared" si="81"/>
        <v>0</v>
      </c>
      <c r="BK113" s="7">
        <f t="shared" si="82"/>
        <v>0</v>
      </c>
      <c r="BM113" s="7">
        <f t="shared" si="110"/>
        <v>0</v>
      </c>
      <c r="BN113" s="7"/>
      <c r="BO113" s="7">
        <f t="shared" si="100"/>
        <v>0</v>
      </c>
      <c r="BP113" s="7">
        <f t="shared" si="101"/>
        <v>0</v>
      </c>
      <c r="BQ113" s="7">
        <f t="shared" si="102"/>
        <v>0</v>
      </c>
      <c r="BR113" s="7">
        <f t="shared" si="103"/>
        <v>0</v>
      </c>
      <c r="BY113" s="7">
        <f t="shared" si="83"/>
        <v>0</v>
      </c>
      <c r="BZ113" s="7">
        <f t="shared" si="84"/>
        <v>0</v>
      </c>
      <c r="CA113" s="7">
        <f t="shared" si="85"/>
        <v>0</v>
      </c>
      <c r="CC113" s="7">
        <f t="shared" si="111"/>
        <v>0</v>
      </c>
      <c r="CD113" s="7"/>
      <c r="CE113" s="7">
        <f t="shared" si="104"/>
        <v>0</v>
      </c>
      <c r="CF113" s="7">
        <f t="shared" si="105"/>
        <v>0</v>
      </c>
      <c r="CG113" s="7">
        <f t="shared" si="106"/>
        <v>0</v>
      </c>
      <c r="CH113" s="7">
        <f t="shared" si="107"/>
        <v>0</v>
      </c>
    </row>
    <row r="114" spans="2:86" x14ac:dyDescent="0.25">
      <c r="B114">
        <v>840</v>
      </c>
      <c r="C114">
        <f>'Input spectra'!B114</f>
        <v>0</v>
      </c>
      <c r="D114">
        <f>'Initial absorption'!J114</f>
        <v>0</v>
      </c>
      <c r="E114">
        <f>'Input spectra'!C114</f>
        <v>0</v>
      </c>
      <c r="F114" s="54">
        <f t="shared" si="86"/>
        <v>0</v>
      </c>
      <c r="H114">
        <f>'Absorption prob after ems'!$EY115</f>
        <v>0.87635450639532686</v>
      </c>
      <c r="I114" s="14">
        <f>1-EXP(-'Absorption prob after ems'!FC115*_k_in_ec_correction*($C114*_c+'Input spectra'!Q114))</f>
        <v>1.2648724712035708E-2</v>
      </c>
      <c r="J114" s="14">
        <f>1-EXP(-(_t-'Absorption prob after ems'!FC115)*_k_in_ec_correction*($C114*_c+'Input spectra'!Q114))</f>
        <v>1.2795488574914526E-2</v>
      </c>
      <c r="M114" s="7">
        <f t="shared" si="71"/>
        <v>0</v>
      </c>
      <c r="N114" s="7">
        <f t="shared" si="72"/>
        <v>0</v>
      </c>
      <c r="O114" s="7">
        <f t="shared" si="73"/>
        <v>0</v>
      </c>
      <c r="Q114" s="7">
        <f t="shared" si="112"/>
        <v>0</v>
      </c>
      <c r="R114" s="7"/>
      <c r="S114" s="7">
        <f t="shared" si="88"/>
        <v>0</v>
      </c>
      <c r="T114" s="7">
        <f t="shared" si="89"/>
        <v>0</v>
      </c>
      <c r="U114" s="7">
        <f t="shared" si="90"/>
        <v>0</v>
      </c>
      <c r="V114" s="7">
        <f t="shared" si="91"/>
        <v>0</v>
      </c>
      <c r="AC114" s="7">
        <f t="shared" si="74"/>
        <v>0</v>
      </c>
      <c r="AD114" s="7">
        <f t="shared" si="75"/>
        <v>0</v>
      </c>
      <c r="AE114" s="7">
        <f t="shared" si="76"/>
        <v>0</v>
      </c>
      <c r="AG114" s="7">
        <f t="shared" si="108"/>
        <v>0</v>
      </c>
      <c r="AH114" s="7"/>
      <c r="AI114" s="7">
        <f t="shared" si="92"/>
        <v>0</v>
      </c>
      <c r="AJ114" s="7">
        <f t="shared" si="93"/>
        <v>0</v>
      </c>
      <c r="AK114" s="7">
        <f t="shared" si="94"/>
        <v>0</v>
      </c>
      <c r="AL114" s="7">
        <f t="shared" si="95"/>
        <v>0</v>
      </c>
      <c r="AS114" s="7">
        <f t="shared" si="77"/>
        <v>0</v>
      </c>
      <c r="AT114" s="7">
        <f t="shared" si="78"/>
        <v>0</v>
      </c>
      <c r="AU114" s="7">
        <f t="shared" si="79"/>
        <v>0</v>
      </c>
      <c r="AW114" s="7">
        <f t="shared" si="109"/>
        <v>0</v>
      </c>
      <c r="AX114" s="7"/>
      <c r="AY114" s="7">
        <f t="shared" si="96"/>
        <v>0</v>
      </c>
      <c r="AZ114" s="7">
        <f t="shared" si="97"/>
        <v>0</v>
      </c>
      <c r="BA114" s="7">
        <f t="shared" si="98"/>
        <v>0</v>
      </c>
      <c r="BB114" s="7">
        <f t="shared" si="99"/>
        <v>0</v>
      </c>
      <c r="BI114" s="7">
        <f t="shared" si="80"/>
        <v>0</v>
      </c>
      <c r="BJ114" s="7">
        <f t="shared" si="81"/>
        <v>0</v>
      </c>
      <c r="BK114" s="7">
        <f t="shared" si="82"/>
        <v>0</v>
      </c>
      <c r="BM114" s="7">
        <f t="shared" si="110"/>
        <v>0</v>
      </c>
      <c r="BN114" s="7"/>
      <c r="BO114" s="7">
        <f t="shared" si="100"/>
        <v>0</v>
      </c>
      <c r="BP114" s="7">
        <f t="shared" si="101"/>
        <v>0</v>
      </c>
      <c r="BQ114" s="7">
        <f t="shared" si="102"/>
        <v>0</v>
      </c>
      <c r="BR114" s="7">
        <f t="shared" si="103"/>
        <v>0</v>
      </c>
      <c r="BY114" s="7">
        <f t="shared" si="83"/>
        <v>0</v>
      </c>
      <c r="BZ114" s="7">
        <f t="shared" si="84"/>
        <v>0</v>
      </c>
      <c r="CA114" s="7">
        <f t="shared" si="85"/>
        <v>0</v>
      </c>
      <c r="CC114" s="7">
        <f t="shared" si="111"/>
        <v>0</v>
      </c>
      <c r="CD114" s="7"/>
      <c r="CE114" s="7">
        <f t="shared" si="104"/>
        <v>0</v>
      </c>
      <c r="CF114" s="7">
        <f t="shared" si="105"/>
        <v>0</v>
      </c>
      <c r="CG114" s="7">
        <f t="shared" si="106"/>
        <v>0</v>
      </c>
      <c r="CH114" s="7">
        <f t="shared" si="107"/>
        <v>0</v>
      </c>
    </row>
    <row r="115" spans="2:86" x14ac:dyDescent="0.25">
      <c r="B115">
        <v>845</v>
      </c>
      <c r="C115">
        <f>'Input spectra'!B115</f>
        <v>0</v>
      </c>
      <c r="D115">
        <f>'Initial absorption'!J115</f>
        <v>0</v>
      </c>
      <c r="E115">
        <f>'Input spectra'!C115</f>
        <v>0</v>
      </c>
      <c r="F115" s="54">
        <f t="shared" si="86"/>
        <v>0</v>
      </c>
      <c r="H115">
        <f>'Absorption prob after ems'!$EY116</f>
        <v>0.87681472555022999</v>
      </c>
      <c r="I115" s="14">
        <f>1-EXP(-'Absorption prob after ems'!FC116*_k_in_ec_correction*($C115*_c+'Input spectra'!Q115))</f>
        <v>1.2597218205366412E-2</v>
      </c>
      <c r="J115" s="14">
        <f>1-EXP(-(_t-'Absorption prob after ems'!FC116)*_k_in_ec_correction*($C115*_c+'Input spectra'!Q115))</f>
        <v>1.2742782361329419E-2</v>
      </c>
      <c r="M115" s="7">
        <f t="shared" si="71"/>
        <v>0</v>
      </c>
      <c r="N115" s="7">
        <f t="shared" si="72"/>
        <v>0</v>
      </c>
      <c r="O115" s="7">
        <f t="shared" si="73"/>
        <v>0</v>
      </c>
      <c r="Q115" s="7">
        <f t="shared" si="112"/>
        <v>0</v>
      </c>
      <c r="R115" s="7"/>
      <c r="S115" s="7">
        <f t="shared" si="88"/>
        <v>0</v>
      </c>
      <c r="T115" s="7">
        <f t="shared" si="89"/>
        <v>0</v>
      </c>
      <c r="U115" s="7">
        <f t="shared" si="90"/>
        <v>0</v>
      </c>
      <c r="V115" s="7">
        <f t="shared" si="91"/>
        <v>0</v>
      </c>
      <c r="AC115" s="7">
        <f t="shared" si="74"/>
        <v>0</v>
      </c>
      <c r="AD115" s="7">
        <f t="shared" si="75"/>
        <v>0</v>
      </c>
      <c r="AE115" s="7">
        <f t="shared" si="76"/>
        <v>0</v>
      </c>
      <c r="AG115" s="7">
        <f t="shared" si="108"/>
        <v>0</v>
      </c>
      <c r="AH115" s="7"/>
      <c r="AI115" s="7">
        <f t="shared" si="92"/>
        <v>0</v>
      </c>
      <c r="AJ115" s="7">
        <f t="shared" si="93"/>
        <v>0</v>
      </c>
      <c r="AK115" s="7">
        <f t="shared" si="94"/>
        <v>0</v>
      </c>
      <c r="AL115" s="7">
        <f t="shared" si="95"/>
        <v>0</v>
      </c>
      <c r="AS115" s="7">
        <f t="shared" si="77"/>
        <v>0</v>
      </c>
      <c r="AT115" s="7">
        <f t="shared" si="78"/>
        <v>0</v>
      </c>
      <c r="AU115" s="7">
        <f t="shared" si="79"/>
        <v>0</v>
      </c>
      <c r="AW115" s="7">
        <f t="shared" si="109"/>
        <v>0</v>
      </c>
      <c r="AX115" s="7"/>
      <c r="AY115" s="7">
        <f t="shared" si="96"/>
        <v>0</v>
      </c>
      <c r="AZ115" s="7">
        <f t="shared" si="97"/>
        <v>0</v>
      </c>
      <c r="BA115" s="7">
        <f t="shared" si="98"/>
        <v>0</v>
      </c>
      <c r="BB115" s="7">
        <f t="shared" si="99"/>
        <v>0</v>
      </c>
      <c r="BI115" s="7">
        <f t="shared" si="80"/>
        <v>0</v>
      </c>
      <c r="BJ115" s="7">
        <f t="shared" si="81"/>
        <v>0</v>
      </c>
      <c r="BK115" s="7">
        <f t="shared" si="82"/>
        <v>0</v>
      </c>
      <c r="BM115" s="7">
        <f t="shared" si="110"/>
        <v>0</v>
      </c>
      <c r="BN115" s="7"/>
      <c r="BO115" s="7">
        <f t="shared" si="100"/>
        <v>0</v>
      </c>
      <c r="BP115" s="7">
        <f t="shared" si="101"/>
        <v>0</v>
      </c>
      <c r="BQ115" s="7">
        <f t="shared" si="102"/>
        <v>0</v>
      </c>
      <c r="BR115" s="7">
        <f t="shared" si="103"/>
        <v>0</v>
      </c>
      <c r="BY115" s="7">
        <f t="shared" si="83"/>
        <v>0</v>
      </c>
      <c r="BZ115" s="7">
        <f t="shared" si="84"/>
        <v>0</v>
      </c>
      <c r="CA115" s="7">
        <f t="shared" si="85"/>
        <v>0</v>
      </c>
      <c r="CC115" s="7">
        <f t="shared" si="111"/>
        <v>0</v>
      </c>
      <c r="CD115" s="7"/>
      <c r="CE115" s="7">
        <f t="shared" si="104"/>
        <v>0</v>
      </c>
      <c r="CF115" s="7">
        <f t="shared" si="105"/>
        <v>0</v>
      </c>
      <c r="CG115" s="7">
        <f t="shared" si="106"/>
        <v>0</v>
      </c>
      <c r="CH115" s="7">
        <f t="shared" si="107"/>
        <v>0</v>
      </c>
    </row>
    <row r="116" spans="2:86" x14ac:dyDescent="0.25">
      <c r="B116">
        <v>850</v>
      </c>
      <c r="C116">
        <f>'Input spectra'!B116</f>
        <v>0</v>
      </c>
      <c r="D116">
        <f>'Initial absorption'!J116</f>
        <v>0</v>
      </c>
      <c r="E116">
        <f>'Input spectra'!C116</f>
        <v>0</v>
      </c>
      <c r="F116" s="54">
        <f t="shared" si="86"/>
        <v>0</v>
      </c>
      <c r="H116">
        <f>'Absorption prob after ems'!$EY117</f>
        <v>0.87727532092552052</v>
      </c>
      <c r="I116" s="14">
        <f>1-EXP(-'Absorption prob after ems'!FC117*_k_in_ec_correction*($C116*_c+'Input spectra'!Q116))</f>
        <v>1.2545706518023447E-2</v>
      </c>
      <c r="J116" s="14">
        <f>1-EXP(-(_t-'Absorption prob after ems'!FC117)*_k_in_ec_correction*($C116*_c+'Input spectra'!Q116))</f>
        <v>1.269007582719639E-2</v>
      </c>
      <c r="M116" s="7">
        <f t="shared" si="71"/>
        <v>0</v>
      </c>
      <c r="N116" s="7">
        <f t="shared" si="72"/>
        <v>0</v>
      </c>
      <c r="O116" s="7">
        <f t="shared" si="73"/>
        <v>0</v>
      </c>
      <c r="Q116" s="7">
        <f t="shared" si="112"/>
        <v>0</v>
      </c>
      <c r="R116" s="7"/>
      <c r="S116" s="7">
        <f t="shared" si="88"/>
        <v>0</v>
      </c>
      <c r="T116" s="7">
        <f t="shared" si="89"/>
        <v>0</v>
      </c>
      <c r="U116" s="7">
        <f t="shared" si="90"/>
        <v>0</v>
      </c>
      <c r="V116" s="7">
        <f t="shared" si="91"/>
        <v>0</v>
      </c>
      <c r="AC116" s="7">
        <f t="shared" si="74"/>
        <v>0</v>
      </c>
      <c r="AD116" s="7">
        <f t="shared" si="75"/>
        <v>0</v>
      </c>
      <c r="AE116" s="7">
        <f t="shared" si="76"/>
        <v>0</v>
      </c>
      <c r="AG116" s="7">
        <f t="shared" si="108"/>
        <v>0</v>
      </c>
      <c r="AH116" s="7"/>
      <c r="AI116" s="7">
        <f t="shared" si="92"/>
        <v>0</v>
      </c>
      <c r="AJ116" s="7">
        <f t="shared" si="93"/>
        <v>0</v>
      </c>
      <c r="AK116" s="7">
        <f t="shared" si="94"/>
        <v>0</v>
      </c>
      <c r="AL116" s="7">
        <f t="shared" si="95"/>
        <v>0</v>
      </c>
      <c r="AS116" s="7">
        <f t="shared" si="77"/>
        <v>0</v>
      </c>
      <c r="AT116" s="7">
        <f t="shared" si="78"/>
        <v>0</v>
      </c>
      <c r="AU116" s="7">
        <f t="shared" si="79"/>
        <v>0</v>
      </c>
      <c r="AW116" s="7">
        <f t="shared" si="109"/>
        <v>0</v>
      </c>
      <c r="AX116" s="7"/>
      <c r="AY116" s="7">
        <f t="shared" si="96"/>
        <v>0</v>
      </c>
      <c r="AZ116" s="7">
        <f t="shared" si="97"/>
        <v>0</v>
      </c>
      <c r="BA116" s="7">
        <f t="shared" si="98"/>
        <v>0</v>
      </c>
      <c r="BB116" s="7">
        <f t="shared" si="99"/>
        <v>0</v>
      </c>
      <c r="BI116" s="7">
        <f t="shared" si="80"/>
        <v>0</v>
      </c>
      <c r="BJ116" s="7">
        <f t="shared" si="81"/>
        <v>0</v>
      </c>
      <c r="BK116" s="7">
        <f t="shared" si="82"/>
        <v>0</v>
      </c>
      <c r="BM116" s="7">
        <f t="shared" si="110"/>
        <v>0</v>
      </c>
      <c r="BN116" s="7"/>
      <c r="BO116" s="7">
        <f t="shared" si="100"/>
        <v>0</v>
      </c>
      <c r="BP116" s="7">
        <f t="shared" si="101"/>
        <v>0</v>
      </c>
      <c r="BQ116" s="7">
        <f t="shared" si="102"/>
        <v>0</v>
      </c>
      <c r="BR116" s="7">
        <f t="shared" si="103"/>
        <v>0</v>
      </c>
      <c r="BY116" s="7">
        <f t="shared" si="83"/>
        <v>0</v>
      </c>
      <c r="BZ116" s="7">
        <f t="shared" si="84"/>
        <v>0</v>
      </c>
      <c r="CA116" s="7">
        <f t="shared" si="85"/>
        <v>0</v>
      </c>
      <c r="CC116" s="7">
        <f t="shared" si="111"/>
        <v>0</v>
      </c>
      <c r="CD116" s="7"/>
      <c r="CE116" s="7">
        <f t="shared" si="104"/>
        <v>0</v>
      </c>
      <c r="CF116" s="7">
        <f t="shared" si="105"/>
        <v>0</v>
      </c>
      <c r="CG116" s="7">
        <f t="shared" si="106"/>
        <v>0</v>
      </c>
      <c r="CH116" s="7">
        <f t="shared" si="107"/>
        <v>0</v>
      </c>
    </row>
    <row r="117" spans="2:86" x14ac:dyDescent="0.25">
      <c r="B117">
        <v>855</v>
      </c>
      <c r="C117">
        <f>'Input spectra'!B117</f>
        <v>0</v>
      </c>
      <c r="D117">
        <f>'Initial absorption'!J117</f>
        <v>0</v>
      </c>
      <c r="E117">
        <f>'Input spectra'!C117</f>
        <v>0</v>
      </c>
      <c r="F117" s="54">
        <f t="shared" si="86"/>
        <v>0</v>
      </c>
      <c r="H117">
        <f>'Absorption prob after ems'!$EY118</f>
        <v>0.87773629290472077</v>
      </c>
      <c r="I117" s="14">
        <f>1-EXP(-'Absorption prob after ems'!FC118*_k_in_ec_correction*($C117*_c+'Input spectra'!Q117))</f>
        <v>1.2494189649473353E-2</v>
      </c>
      <c r="J117" s="14">
        <f>1-EXP(-(_t-'Absorption prob after ems'!FC118)*_k_in_ec_correction*($C117*_c+'Input spectra'!Q117))</f>
        <v>1.2637368972767571E-2</v>
      </c>
      <c r="M117" s="7">
        <f t="shared" si="71"/>
        <v>0</v>
      </c>
      <c r="N117" s="7">
        <f t="shared" si="72"/>
        <v>0</v>
      </c>
      <c r="O117" s="7">
        <f t="shared" si="73"/>
        <v>0</v>
      </c>
      <c r="Q117" s="7">
        <f t="shared" si="112"/>
        <v>0</v>
      </c>
      <c r="R117" s="7"/>
      <c r="S117" s="7">
        <f t="shared" si="88"/>
        <v>0</v>
      </c>
      <c r="T117" s="7">
        <f t="shared" si="89"/>
        <v>0</v>
      </c>
      <c r="U117" s="7">
        <f t="shared" si="90"/>
        <v>0</v>
      </c>
      <c r="V117" s="7">
        <f t="shared" si="91"/>
        <v>0</v>
      </c>
      <c r="AC117" s="7">
        <f t="shared" si="74"/>
        <v>0</v>
      </c>
      <c r="AD117" s="7">
        <f t="shared" si="75"/>
        <v>0</v>
      </c>
      <c r="AE117" s="7">
        <f t="shared" si="76"/>
        <v>0</v>
      </c>
      <c r="AG117" s="7">
        <f t="shared" si="108"/>
        <v>0</v>
      </c>
      <c r="AH117" s="7"/>
      <c r="AI117" s="7">
        <f t="shared" si="92"/>
        <v>0</v>
      </c>
      <c r="AJ117" s="7">
        <f t="shared" si="93"/>
        <v>0</v>
      </c>
      <c r="AK117" s="7">
        <f t="shared" si="94"/>
        <v>0</v>
      </c>
      <c r="AL117" s="7">
        <f t="shared" si="95"/>
        <v>0</v>
      </c>
      <c r="AS117" s="7">
        <f t="shared" si="77"/>
        <v>0</v>
      </c>
      <c r="AT117" s="7">
        <f t="shared" si="78"/>
        <v>0</v>
      </c>
      <c r="AU117" s="7">
        <f t="shared" si="79"/>
        <v>0</v>
      </c>
      <c r="AW117" s="7">
        <f t="shared" si="109"/>
        <v>0</v>
      </c>
      <c r="AX117" s="7"/>
      <c r="AY117" s="7">
        <f t="shared" si="96"/>
        <v>0</v>
      </c>
      <c r="AZ117" s="7">
        <f t="shared" si="97"/>
        <v>0</v>
      </c>
      <c r="BA117" s="7">
        <f t="shared" si="98"/>
        <v>0</v>
      </c>
      <c r="BB117" s="7">
        <f t="shared" si="99"/>
        <v>0</v>
      </c>
      <c r="BI117" s="7">
        <f t="shared" si="80"/>
        <v>0</v>
      </c>
      <c r="BJ117" s="7">
        <f t="shared" si="81"/>
        <v>0</v>
      </c>
      <c r="BK117" s="7">
        <f t="shared" si="82"/>
        <v>0</v>
      </c>
      <c r="BM117" s="7">
        <f t="shared" si="110"/>
        <v>0</v>
      </c>
      <c r="BN117" s="7"/>
      <c r="BO117" s="7">
        <f t="shared" si="100"/>
        <v>0</v>
      </c>
      <c r="BP117" s="7">
        <f t="shared" si="101"/>
        <v>0</v>
      </c>
      <c r="BQ117" s="7">
        <f t="shared" si="102"/>
        <v>0</v>
      </c>
      <c r="BR117" s="7">
        <f t="shared" si="103"/>
        <v>0</v>
      </c>
      <c r="BY117" s="7">
        <f t="shared" si="83"/>
        <v>0</v>
      </c>
      <c r="BZ117" s="7">
        <f t="shared" si="84"/>
        <v>0</v>
      </c>
      <c r="CA117" s="7">
        <f t="shared" si="85"/>
        <v>0</v>
      </c>
      <c r="CC117" s="7">
        <f t="shared" si="111"/>
        <v>0</v>
      </c>
      <c r="CD117" s="7"/>
      <c r="CE117" s="7">
        <f t="shared" si="104"/>
        <v>0</v>
      </c>
      <c r="CF117" s="7">
        <f t="shared" si="105"/>
        <v>0</v>
      </c>
      <c r="CG117" s="7">
        <f t="shared" si="106"/>
        <v>0</v>
      </c>
      <c r="CH117" s="7">
        <f t="shared" si="107"/>
        <v>0</v>
      </c>
    </row>
    <row r="118" spans="2:86" x14ac:dyDescent="0.25">
      <c r="B118">
        <v>860</v>
      </c>
      <c r="C118">
        <f>'Input spectra'!B118</f>
        <v>0</v>
      </c>
      <c r="D118">
        <f>'Initial absorption'!J118</f>
        <v>0</v>
      </c>
      <c r="E118">
        <f>'Input spectra'!C118</f>
        <v>0</v>
      </c>
      <c r="F118" s="54">
        <f t="shared" si="86"/>
        <v>0</v>
      </c>
      <c r="H118">
        <f>'Absorption prob after ems'!$EY119</f>
        <v>0.87819764187180649</v>
      </c>
      <c r="I118" s="14">
        <f>1-EXP(-'Absorption prob after ems'!FC119*_k_in_ec_correction*($C118*_c+'Input spectra'!Q118))</f>
        <v>1.2442667599182999E-2</v>
      </c>
      <c r="J118" s="14">
        <f>1-EXP(-(_t-'Absorption prob after ems'!FC119)*_k_in_ec_correction*($C118*_c+'Input spectra'!Q118))</f>
        <v>1.258466179829465E-2</v>
      </c>
      <c r="M118" s="7">
        <f t="shared" si="71"/>
        <v>0</v>
      </c>
      <c r="N118" s="7">
        <f t="shared" si="72"/>
        <v>0</v>
      </c>
      <c r="O118" s="7">
        <f t="shared" si="73"/>
        <v>0</v>
      </c>
      <c r="Q118" s="7">
        <f t="shared" si="112"/>
        <v>0</v>
      </c>
      <c r="R118" s="7"/>
      <c r="S118" s="7">
        <f t="shared" si="88"/>
        <v>0</v>
      </c>
      <c r="T118" s="7">
        <f t="shared" si="89"/>
        <v>0</v>
      </c>
      <c r="U118" s="7">
        <f t="shared" si="90"/>
        <v>0</v>
      </c>
      <c r="V118" s="7">
        <f t="shared" si="91"/>
        <v>0</v>
      </c>
      <c r="AC118" s="7">
        <f t="shared" si="74"/>
        <v>0</v>
      </c>
      <c r="AD118" s="7">
        <f t="shared" si="75"/>
        <v>0</v>
      </c>
      <c r="AE118" s="7">
        <f t="shared" si="76"/>
        <v>0</v>
      </c>
      <c r="AG118" s="7">
        <f t="shared" si="108"/>
        <v>0</v>
      </c>
      <c r="AH118" s="7"/>
      <c r="AI118" s="7">
        <f t="shared" si="92"/>
        <v>0</v>
      </c>
      <c r="AJ118" s="7">
        <f t="shared" si="93"/>
        <v>0</v>
      </c>
      <c r="AK118" s="7">
        <f t="shared" si="94"/>
        <v>0</v>
      </c>
      <c r="AL118" s="7">
        <f t="shared" si="95"/>
        <v>0</v>
      </c>
      <c r="AS118" s="7">
        <f t="shared" si="77"/>
        <v>0</v>
      </c>
      <c r="AT118" s="7">
        <f t="shared" si="78"/>
        <v>0</v>
      </c>
      <c r="AU118" s="7">
        <f t="shared" si="79"/>
        <v>0</v>
      </c>
      <c r="AW118" s="7">
        <f t="shared" si="109"/>
        <v>0</v>
      </c>
      <c r="AX118" s="7"/>
      <c r="AY118" s="7">
        <f t="shared" si="96"/>
        <v>0</v>
      </c>
      <c r="AZ118" s="7">
        <f t="shared" si="97"/>
        <v>0</v>
      </c>
      <c r="BA118" s="7">
        <f t="shared" si="98"/>
        <v>0</v>
      </c>
      <c r="BB118" s="7">
        <f t="shared" si="99"/>
        <v>0</v>
      </c>
      <c r="BI118" s="7">
        <f t="shared" si="80"/>
        <v>0</v>
      </c>
      <c r="BJ118" s="7">
        <f t="shared" si="81"/>
        <v>0</v>
      </c>
      <c r="BK118" s="7">
        <f t="shared" si="82"/>
        <v>0</v>
      </c>
      <c r="BM118" s="7">
        <f t="shared" si="110"/>
        <v>0</v>
      </c>
      <c r="BN118" s="7"/>
      <c r="BO118" s="7">
        <f t="shared" si="100"/>
        <v>0</v>
      </c>
      <c r="BP118" s="7">
        <f t="shared" si="101"/>
        <v>0</v>
      </c>
      <c r="BQ118" s="7">
        <f t="shared" si="102"/>
        <v>0</v>
      </c>
      <c r="BR118" s="7">
        <f t="shared" si="103"/>
        <v>0</v>
      </c>
      <c r="BY118" s="7">
        <f t="shared" si="83"/>
        <v>0</v>
      </c>
      <c r="BZ118" s="7">
        <f t="shared" si="84"/>
        <v>0</v>
      </c>
      <c r="CA118" s="7">
        <f t="shared" si="85"/>
        <v>0</v>
      </c>
      <c r="CC118" s="7">
        <f t="shared" si="111"/>
        <v>0</v>
      </c>
      <c r="CD118" s="7"/>
      <c r="CE118" s="7">
        <f t="shared" si="104"/>
        <v>0</v>
      </c>
      <c r="CF118" s="7">
        <f t="shared" si="105"/>
        <v>0</v>
      </c>
      <c r="CG118" s="7">
        <f t="shared" si="106"/>
        <v>0</v>
      </c>
      <c r="CH118" s="7">
        <f t="shared" si="107"/>
        <v>0</v>
      </c>
    </row>
    <row r="119" spans="2:86" x14ac:dyDescent="0.25">
      <c r="B119">
        <v>865</v>
      </c>
      <c r="C119">
        <f>'Input spectra'!B119</f>
        <v>0</v>
      </c>
      <c r="D119">
        <f>'Initial absorption'!J119</f>
        <v>0</v>
      </c>
      <c r="E119">
        <f>'Input spectra'!C119</f>
        <v>0</v>
      </c>
      <c r="F119" s="54">
        <f t="shared" si="86"/>
        <v>0</v>
      </c>
      <c r="H119">
        <f>'Absorption prob after ems'!$EY120</f>
        <v>0.87847062371954698</v>
      </c>
      <c r="I119" s="14">
        <f>1-EXP(-'Absorption prob after ems'!FC120*_k_in_ec_correction*($C119*_c+'Input spectra'!Q119))</f>
        <v>1.241219920345038E-2</v>
      </c>
      <c r="J119" s="14">
        <f>1-EXP(-(_t-'Absorption prob after ems'!FC120)*_k_in_ec_correction*($C119*_c+'Input spectra'!Q119))</f>
        <v>1.2553494904029239E-2</v>
      </c>
      <c r="M119" s="7">
        <f t="shared" si="71"/>
        <v>0</v>
      </c>
      <c r="N119" s="7">
        <f t="shared" si="72"/>
        <v>0</v>
      </c>
      <c r="O119" s="7">
        <f t="shared" si="73"/>
        <v>0</v>
      </c>
      <c r="Q119" s="7">
        <f t="shared" si="112"/>
        <v>0</v>
      </c>
      <c r="R119" s="7"/>
      <c r="S119" s="7">
        <f t="shared" si="88"/>
        <v>0</v>
      </c>
      <c r="T119" s="7">
        <f t="shared" si="89"/>
        <v>0</v>
      </c>
      <c r="U119" s="7">
        <f t="shared" si="90"/>
        <v>0</v>
      </c>
      <c r="V119" s="7">
        <f t="shared" si="91"/>
        <v>0</v>
      </c>
      <c r="AC119" s="7">
        <f t="shared" si="74"/>
        <v>0</v>
      </c>
      <c r="AD119" s="7">
        <f t="shared" si="75"/>
        <v>0</v>
      </c>
      <c r="AE119" s="7">
        <f t="shared" si="76"/>
        <v>0</v>
      </c>
      <c r="AG119" s="7">
        <f t="shared" si="108"/>
        <v>0</v>
      </c>
      <c r="AH119" s="7"/>
      <c r="AI119" s="7">
        <f t="shared" si="92"/>
        <v>0</v>
      </c>
      <c r="AJ119" s="7">
        <f t="shared" si="93"/>
        <v>0</v>
      </c>
      <c r="AK119" s="7">
        <f t="shared" si="94"/>
        <v>0</v>
      </c>
      <c r="AL119" s="7">
        <f t="shared" si="95"/>
        <v>0</v>
      </c>
      <c r="AS119" s="7">
        <f t="shared" si="77"/>
        <v>0</v>
      </c>
      <c r="AT119" s="7">
        <f t="shared" si="78"/>
        <v>0</v>
      </c>
      <c r="AU119" s="7">
        <f t="shared" si="79"/>
        <v>0</v>
      </c>
      <c r="AW119" s="7">
        <f t="shared" si="109"/>
        <v>0</v>
      </c>
      <c r="AX119" s="7"/>
      <c r="AY119" s="7">
        <f t="shared" si="96"/>
        <v>0</v>
      </c>
      <c r="AZ119" s="7">
        <f t="shared" si="97"/>
        <v>0</v>
      </c>
      <c r="BA119" s="7">
        <f t="shared" si="98"/>
        <v>0</v>
      </c>
      <c r="BB119" s="7">
        <f t="shared" si="99"/>
        <v>0</v>
      </c>
      <c r="BI119" s="7">
        <f t="shared" si="80"/>
        <v>0</v>
      </c>
      <c r="BJ119" s="7">
        <f t="shared" si="81"/>
        <v>0</v>
      </c>
      <c r="BK119" s="7">
        <f t="shared" si="82"/>
        <v>0</v>
      </c>
      <c r="BM119" s="7">
        <f t="shared" si="110"/>
        <v>0</v>
      </c>
      <c r="BN119" s="7"/>
      <c r="BO119" s="7">
        <f t="shared" si="100"/>
        <v>0</v>
      </c>
      <c r="BP119" s="7">
        <f t="shared" si="101"/>
        <v>0</v>
      </c>
      <c r="BQ119" s="7">
        <f t="shared" si="102"/>
        <v>0</v>
      </c>
      <c r="BR119" s="7">
        <f t="shared" si="103"/>
        <v>0</v>
      </c>
      <c r="BY119" s="7">
        <f t="shared" si="83"/>
        <v>0</v>
      </c>
      <c r="BZ119" s="7">
        <f t="shared" si="84"/>
        <v>0</v>
      </c>
      <c r="CA119" s="7">
        <f t="shared" si="85"/>
        <v>0</v>
      </c>
      <c r="CC119" s="7">
        <f t="shared" si="111"/>
        <v>0</v>
      </c>
      <c r="CD119" s="7"/>
      <c r="CE119" s="7">
        <f t="shared" si="104"/>
        <v>0</v>
      </c>
      <c r="CF119" s="7">
        <f t="shared" si="105"/>
        <v>0</v>
      </c>
      <c r="CG119" s="7">
        <f t="shared" si="106"/>
        <v>0</v>
      </c>
      <c r="CH119" s="7">
        <f t="shared" si="107"/>
        <v>0</v>
      </c>
    </row>
    <row r="120" spans="2:86" x14ac:dyDescent="0.25">
      <c r="B120">
        <v>870</v>
      </c>
      <c r="C120">
        <f>'Input spectra'!B120</f>
        <v>0</v>
      </c>
      <c r="D120">
        <f>'Initial absorption'!J120</f>
        <v>0</v>
      </c>
      <c r="E120">
        <f>'Input spectra'!C120</f>
        <v>0</v>
      </c>
      <c r="F120" s="54">
        <f t="shared" si="86"/>
        <v>0</v>
      </c>
      <c r="H120">
        <f>'Absorption prob after ems'!$EY121</f>
        <v>0.87846097722118222</v>
      </c>
      <c r="I120" s="14">
        <f>1-EXP(-'Absorption prob after ems'!FC121*_k_in_ec_correction*($C120*_c+'Input spectra'!Q120))</f>
        <v>1.24132756604588E-2</v>
      </c>
      <c r="J120" s="14">
        <f>1-EXP(-(_t-'Absorption prob after ems'!FC121)*_k_in_ec_correction*($C120*_c+'Input spectra'!Q120))</f>
        <v>1.2554596009505481E-2</v>
      </c>
      <c r="M120" s="7">
        <f t="shared" si="71"/>
        <v>0</v>
      </c>
      <c r="N120" s="7">
        <f t="shared" si="72"/>
        <v>0</v>
      </c>
      <c r="O120" s="7">
        <f t="shared" si="73"/>
        <v>0</v>
      </c>
      <c r="Q120" s="7">
        <f t="shared" si="112"/>
        <v>0</v>
      </c>
      <c r="R120" s="7"/>
      <c r="S120" s="7">
        <f t="shared" si="88"/>
        <v>0</v>
      </c>
      <c r="T120" s="7">
        <f t="shared" si="89"/>
        <v>0</v>
      </c>
      <c r="U120" s="7">
        <f t="shared" si="90"/>
        <v>0</v>
      </c>
      <c r="V120" s="7">
        <f t="shared" si="91"/>
        <v>0</v>
      </c>
      <c r="AC120" s="7">
        <f t="shared" si="74"/>
        <v>0</v>
      </c>
      <c r="AD120" s="7">
        <f t="shared" si="75"/>
        <v>0</v>
      </c>
      <c r="AE120" s="7">
        <f t="shared" si="76"/>
        <v>0</v>
      </c>
      <c r="AG120" s="7">
        <f t="shared" si="108"/>
        <v>0</v>
      </c>
      <c r="AH120" s="7"/>
      <c r="AI120" s="7">
        <f t="shared" si="92"/>
        <v>0</v>
      </c>
      <c r="AJ120" s="7">
        <f t="shared" si="93"/>
        <v>0</v>
      </c>
      <c r="AK120" s="7">
        <f t="shared" si="94"/>
        <v>0</v>
      </c>
      <c r="AL120" s="7">
        <f t="shared" si="95"/>
        <v>0</v>
      </c>
      <c r="AS120" s="7">
        <f t="shared" si="77"/>
        <v>0</v>
      </c>
      <c r="AT120" s="7">
        <f t="shared" si="78"/>
        <v>0</v>
      </c>
      <c r="AU120" s="7">
        <f t="shared" si="79"/>
        <v>0</v>
      </c>
      <c r="AW120" s="7">
        <f t="shared" si="109"/>
        <v>0</v>
      </c>
      <c r="AX120" s="7"/>
      <c r="AY120" s="7">
        <f t="shared" si="96"/>
        <v>0</v>
      </c>
      <c r="AZ120" s="7">
        <f t="shared" si="97"/>
        <v>0</v>
      </c>
      <c r="BA120" s="7">
        <f t="shared" si="98"/>
        <v>0</v>
      </c>
      <c r="BB120" s="7">
        <f t="shared" si="99"/>
        <v>0</v>
      </c>
      <c r="BI120" s="7">
        <f t="shared" si="80"/>
        <v>0</v>
      </c>
      <c r="BJ120" s="7">
        <f t="shared" si="81"/>
        <v>0</v>
      </c>
      <c r="BK120" s="7">
        <f t="shared" si="82"/>
        <v>0</v>
      </c>
      <c r="BM120" s="7">
        <f t="shared" si="110"/>
        <v>0</v>
      </c>
      <c r="BN120" s="7"/>
      <c r="BO120" s="7">
        <f t="shared" si="100"/>
        <v>0</v>
      </c>
      <c r="BP120" s="7">
        <f t="shared" si="101"/>
        <v>0</v>
      </c>
      <c r="BQ120" s="7">
        <f t="shared" si="102"/>
        <v>0</v>
      </c>
      <c r="BR120" s="7">
        <f t="shared" si="103"/>
        <v>0</v>
      </c>
      <c r="BY120" s="7">
        <f t="shared" si="83"/>
        <v>0</v>
      </c>
      <c r="BZ120" s="7">
        <f t="shared" si="84"/>
        <v>0</v>
      </c>
      <c r="CA120" s="7">
        <f t="shared" si="85"/>
        <v>0</v>
      </c>
      <c r="CC120" s="7">
        <f t="shared" si="111"/>
        <v>0</v>
      </c>
      <c r="CD120" s="7"/>
      <c r="CE120" s="7">
        <f t="shared" si="104"/>
        <v>0</v>
      </c>
      <c r="CF120" s="7">
        <f t="shared" si="105"/>
        <v>0</v>
      </c>
      <c r="CG120" s="7">
        <f t="shared" si="106"/>
        <v>0</v>
      </c>
      <c r="CH120" s="7">
        <f t="shared" si="107"/>
        <v>0</v>
      </c>
    </row>
    <row r="121" spans="2:86" x14ac:dyDescent="0.25">
      <c r="B121">
        <v>875</v>
      </c>
      <c r="C121">
        <f>'Input spectra'!B121</f>
        <v>0</v>
      </c>
      <c r="D121">
        <f>'Initial absorption'!J121</f>
        <v>0</v>
      </c>
      <c r="E121">
        <f>'Input spectra'!C121</f>
        <v>0</v>
      </c>
      <c r="F121" s="54">
        <f t="shared" si="86"/>
        <v>0</v>
      </c>
      <c r="H121">
        <f>'Absorption prob after ems'!$EY122</f>
        <v>0.87845133088760874</v>
      </c>
      <c r="I121" s="14">
        <f>1-EXP(-'Absorption prob after ems'!FC122*_k_in_ec_correction*($C121*_c+'Input spectra'!Q121))</f>
        <v>1.2414352115205252E-2</v>
      </c>
      <c r="J121" s="14">
        <f>1-EXP(-(_t-'Absorption prob after ems'!FC122)*_k_in_ec_correction*($C121*_c+'Input spectra'!Q121))</f>
        <v>1.2555697114842279E-2</v>
      </c>
      <c r="M121" s="7">
        <f t="shared" si="71"/>
        <v>0</v>
      </c>
      <c r="N121" s="7">
        <f t="shared" si="72"/>
        <v>0</v>
      </c>
      <c r="O121" s="7">
        <f t="shared" si="73"/>
        <v>0</v>
      </c>
      <c r="Q121" s="7">
        <f t="shared" si="112"/>
        <v>0</v>
      </c>
      <c r="R121" s="7"/>
      <c r="S121" s="7">
        <f t="shared" si="88"/>
        <v>0</v>
      </c>
      <c r="T121" s="7">
        <f t="shared" si="89"/>
        <v>0</v>
      </c>
      <c r="U121" s="7">
        <f t="shared" si="90"/>
        <v>0</v>
      </c>
      <c r="V121" s="7">
        <f t="shared" si="91"/>
        <v>0</v>
      </c>
      <c r="AC121" s="7">
        <f t="shared" si="74"/>
        <v>0</v>
      </c>
      <c r="AD121" s="7">
        <f t="shared" si="75"/>
        <v>0</v>
      </c>
      <c r="AE121" s="7">
        <f t="shared" si="76"/>
        <v>0</v>
      </c>
      <c r="AG121" s="7">
        <f t="shared" si="108"/>
        <v>0</v>
      </c>
      <c r="AH121" s="7"/>
      <c r="AI121" s="7">
        <f t="shared" si="92"/>
        <v>0</v>
      </c>
      <c r="AJ121" s="7">
        <f t="shared" si="93"/>
        <v>0</v>
      </c>
      <c r="AK121" s="7">
        <f t="shared" si="94"/>
        <v>0</v>
      </c>
      <c r="AL121" s="7">
        <f t="shared" si="95"/>
        <v>0</v>
      </c>
      <c r="AS121" s="7">
        <f t="shared" si="77"/>
        <v>0</v>
      </c>
      <c r="AT121" s="7">
        <f t="shared" si="78"/>
        <v>0</v>
      </c>
      <c r="AU121" s="7">
        <f t="shared" si="79"/>
        <v>0</v>
      </c>
      <c r="AW121" s="7">
        <f t="shared" si="109"/>
        <v>0</v>
      </c>
      <c r="AX121" s="7"/>
      <c r="AY121" s="7">
        <f t="shared" si="96"/>
        <v>0</v>
      </c>
      <c r="AZ121" s="7">
        <f t="shared" si="97"/>
        <v>0</v>
      </c>
      <c r="BA121" s="7">
        <f t="shared" si="98"/>
        <v>0</v>
      </c>
      <c r="BB121" s="7">
        <f t="shared" si="99"/>
        <v>0</v>
      </c>
      <c r="BI121" s="7">
        <f t="shared" si="80"/>
        <v>0</v>
      </c>
      <c r="BJ121" s="7">
        <f t="shared" si="81"/>
        <v>0</v>
      </c>
      <c r="BK121" s="7">
        <f t="shared" si="82"/>
        <v>0</v>
      </c>
      <c r="BM121" s="7">
        <f t="shared" si="110"/>
        <v>0</v>
      </c>
      <c r="BN121" s="7"/>
      <c r="BO121" s="7">
        <f t="shared" si="100"/>
        <v>0</v>
      </c>
      <c r="BP121" s="7">
        <f t="shared" si="101"/>
        <v>0</v>
      </c>
      <c r="BQ121" s="7">
        <f t="shared" si="102"/>
        <v>0</v>
      </c>
      <c r="BR121" s="7">
        <f t="shared" si="103"/>
        <v>0</v>
      </c>
      <c r="BY121" s="7">
        <f t="shared" si="83"/>
        <v>0</v>
      </c>
      <c r="BZ121" s="7">
        <f t="shared" si="84"/>
        <v>0</v>
      </c>
      <c r="CA121" s="7">
        <f t="shared" si="85"/>
        <v>0</v>
      </c>
      <c r="CC121" s="7">
        <f t="shared" si="111"/>
        <v>0</v>
      </c>
      <c r="CD121" s="7"/>
      <c r="CE121" s="7">
        <f t="shared" si="104"/>
        <v>0</v>
      </c>
      <c r="CF121" s="7">
        <f t="shared" si="105"/>
        <v>0</v>
      </c>
      <c r="CG121" s="7">
        <f t="shared" si="106"/>
        <v>0</v>
      </c>
      <c r="CH121" s="7">
        <f t="shared" si="107"/>
        <v>0</v>
      </c>
    </row>
    <row r="122" spans="2:86" x14ac:dyDescent="0.25">
      <c r="B122">
        <v>880</v>
      </c>
      <c r="C122">
        <f>'Input spectra'!B122</f>
        <v>0</v>
      </c>
      <c r="D122">
        <f>'Initial absorption'!J122</f>
        <v>0</v>
      </c>
      <c r="E122">
        <f>'Input spectra'!C122</f>
        <v>0</v>
      </c>
      <c r="F122" s="54">
        <f t="shared" si="86"/>
        <v>0</v>
      </c>
      <c r="H122">
        <f>'Absorption prob after ems'!$EY123</f>
        <v>0.87844168471882322</v>
      </c>
      <c r="I122" s="14">
        <f>1-EXP(-'Absorption prob after ems'!FC123*_k_in_ec_correction*($C122*_c+'Input spectra'!Q122))</f>
        <v>1.2415428567689957E-2</v>
      </c>
      <c r="J122" s="14">
        <f>1-EXP(-(_t-'Absorption prob after ems'!FC123)*_k_in_ec_correction*($C122*_c+'Input spectra'!Q122))</f>
        <v>1.2556798220039522E-2</v>
      </c>
      <c r="M122" s="7">
        <f t="shared" si="71"/>
        <v>0</v>
      </c>
      <c r="N122" s="7">
        <f t="shared" si="72"/>
        <v>0</v>
      </c>
      <c r="O122" s="7">
        <f t="shared" si="73"/>
        <v>0</v>
      </c>
      <c r="Q122" s="7">
        <f t="shared" si="112"/>
        <v>0</v>
      </c>
      <c r="R122" s="7"/>
      <c r="S122" s="7">
        <f t="shared" si="88"/>
        <v>0</v>
      </c>
      <c r="T122" s="7">
        <f t="shared" si="89"/>
        <v>0</v>
      </c>
      <c r="U122" s="7">
        <f t="shared" si="90"/>
        <v>0</v>
      </c>
      <c r="V122" s="7">
        <f t="shared" si="91"/>
        <v>0</v>
      </c>
      <c r="AC122" s="7">
        <f t="shared" si="74"/>
        <v>0</v>
      </c>
      <c r="AD122" s="7">
        <f t="shared" si="75"/>
        <v>0</v>
      </c>
      <c r="AE122" s="7">
        <f t="shared" si="76"/>
        <v>0</v>
      </c>
      <c r="AG122" s="7">
        <f t="shared" si="108"/>
        <v>0</v>
      </c>
      <c r="AH122" s="7"/>
      <c r="AI122" s="7">
        <f t="shared" si="92"/>
        <v>0</v>
      </c>
      <c r="AJ122" s="7">
        <f t="shared" si="93"/>
        <v>0</v>
      </c>
      <c r="AK122" s="7">
        <f t="shared" si="94"/>
        <v>0</v>
      </c>
      <c r="AL122" s="7">
        <f t="shared" si="95"/>
        <v>0</v>
      </c>
      <c r="AS122" s="7">
        <f t="shared" si="77"/>
        <v>0</v>
      </c>
      <c r="AT122" s="7">
        <f t="shared" si="78"/>
        <v>0</v>
      </c>
      <c r="AU122" s="7">
        <f t="shared" si="79"/>
        <v>0</v>
      </c>
      <c r="AW122" s="7">
        <f t="shared" si="109"/>
        <v>0</v>
      </c>
      <c r="AX122" s="7"/>
      <c r="AY122" s="7">
        <f t="shared" si="96"/>
        <v>0</v>
      </c>
      <c r="AZ122" s="7">
        <f t="shared" si="97"/>
        <v>0</v>
      </c>
      <c r="BA122" s="7">
        <f t="shared" si="98"/>
        <v>0</v>
      </c>
      <c r="BB122" s="7">
        <f t="shared" si="99"/>
        <v>0</v>
      </c>
      <c r="BI122" s="7">
        <f t="shared" si="80"/>
        <v>0</v>
      </c>
      <c r="BJ122" s="7">
        <f t="shared" si="81"/>
        <v>0</v>
      </c>
      <c r="BK122" s="7">
        <f t="shared" si="82"/>
        <v>0</v>
      </c>
      <c r="BM122" s="7">
        <f t="shared" si="110"/>
        <v>0</v>
      </c>
      <c r="BN122" s="7"/>
      <c r="BO122" s="7">
        <f t="shared" si="100"/>
        <v>0</v>
      </c>
      <c r="BP122" s="7">
        <f t="shared" si="101"/>
        <v>0</v>
      </c>
      <c r="BQ122" s="7">
        <f t="shared" si="102"/>
        <v>0</v>
      </c>
      <c r="BR122" s="7">
        <f t="shared" si="103"/>
        <v>0</v>
      </c>
      <c r="BY122" s="7">
        <f t="shared" si="83"/>
        <v>0</v>
      </c>
      <c r="BZ122" s="7">
        <f t="shared" si="84"/>
        <v>0</v>
      </c>
      <c r="CA122" s="7">
        <f t="shared" si="85"/>
        <v>0</v>
      </c>
      <c r="CC122" s="7">
        <f t="shared" si="111"/>
        <v>0</v>
      </c>
      <c r="CD122" s="7"/>
      <c r="CE122" s="7">
        <f t="shared" si="104"/>
        <v>0</v>
      </c>
      <c r="CF122" s="7">
        <f t="shared" si="105"/>
        <v>0</v>
      </c>
      <c r="CG122" s="7">
        <f t="shared" si="106"/>
        <v>0</v>
      </c>
      <c r="CH122" s="7">
        <f t="shared" si="107"/>
        <v>0</v>
      </c>
    </row>
    <row r="123" spans="2:86" x14ac:dyDescent="0.25">
      <c r="B123">
        <v>885</v>
      </c>
      <c r="C123">
        <f>'Input spectra'!B123</f>
        <v>0</v>
      </c>
      <c r="D123">
        <f>'Initial absorption'!J123</f>
        <v>0</v>
      </c>
      <c r="E123">
        <f>'Input spectra'!C123</f>
        <v>0</v>
      </c>
      <c r="F123" s="54">
        <f t="shared" si="86"/>
        <v>0</v>
      </c>
      <c r="H123">
        <f>'Absorption prob after ems'!$EY124</f>
        <v>0.87843203871482267</v>
      </c>
      <c r="I123" s="14">
        <f>1-EXP(-'Absorption prob after ems'!FC124*_k_in_ec_correction*($C123*_c+'Input spectra'!Q123))</f>
        <v>1.2416505017912915E-2</v>
      </c>
      <c r="J123" s="14">
        <f>1-EXP(-(_t-'Absorption prob after ems'!FC124)*_k_in_ec_correction*($C123*_c+'Input spectra'!Q123))</f>
        <v>1.255789932509721E-2</v>
      </c>
      <c r="M123" s="7">
        <f t="shared" si="71"/>
        <v>0</v>
      </c>
      <c r="N123" s="7">
        <f t="shared" si="72"/>
        <v>0</v>
      </c>
      <c r="O123" s="7">
        <f t="shared" si="73"/>
        <v>0</v>
      </c>
      <c r="Q123" s="7">
        <f t="shared" si="112"/>
        <v>0</v>
      </c>
      <c r="R123" s="7"/>
      <c r="S123" s="7">
        <f t="shared" si="88"/>
        <v>0</v>
      </c>
      <c r="T123" s="7">
        <f t="shared" si="89"/>
        <v>0</v>
      </c>
      <c r="U123" s="7">
        <f t="shared" si="90"/>
        <v>0</v>
      </c>
      <c r="V123" s="7">
        <f t="shared" si="91"/>
        <v>0</v>
      </c>
      <c r="AC123" s="7">
        <f t="shared" si="74"/>
        <v>0</v>
      </c>
      <c r="AD123" s="7">
        <f t="shared" si="75"/>
        <v>0</v>
      </c>
      <c r="AE123" s="7">
        <f t="shared" si="76"/>
        <v>0</v>
      </c>
      <c r="AG123" s="7">
        <f t="shared" si="108"/>
        <v>0</v>
      </c>
      <c r="AH123" s="7"/>
      <c r="AI123" s="7">
        <f t="shared" si="92"/>
        <v>0</v>
      </c>
      <c r="AJ123" s="7">
        <f t="shared" si="93"/>
        <v>0</v>
      </c>
      <c r="AK123" s="7">
        <f t="shared" si="94"/>
        <v>0</v>
      </c>
      <c r="AL123" s="7">
        <f t="shared" si="95"/>
        <v>0</v>
      </c>
      <c r="AS123" s="7">
        <f t="shared" si="77"/>
        <v>0</v>
      </c>
      <c r="AT123" s="7">
        <f t="shared" si="78"/>
        <v>0</v>
      </c>
      <c r="AU123" s="7">
        <f t="shared" si="79"/>
        <v>0</v>
      </c>
      <c r="AW123" s="7">
        <f t="shared" si="109"/>
        <v>0</v>
      </c>
      <c r="AX123" s="7"/>
      <c r="AY123" s="7">
        <f t="shared" si="96"/>
        <v>0</v>
      </c>
      <c r="AZ123" s="7">
        <f t="shared" si="97"/>
        <v>0</v>
      </c>
      <c r="BA123" s="7">
        <f t="shared" si="98"/>
        <v>0</v>
      </c>
      <c r="BB123" s="7">
        <f t="shared" si="99"/>
        <v>0</v>
      </c>
      <c r="BI123" s="7">
        <f t="shared" si="80"/>
        <v>0</v>
      </c>
      <c r="BJ123" s="7">
        <f t="shared" si="81"/>
        <v>0</v>
      </c>
      <c r="BK123" s="7">
        <f t="shared" si="82"/>
        <v>0</v>
      </c>
      <c r="BM123" s="7">
        <f t="shared" si="110"/>
        <v>0</v>
      </c>
      <c r="BN123" s="7"/>
      <c r="BO123" s="7">
        <f t="shared" si="100"/>
        <v>0</v>
      </c>
      <c r="BP123" s="7">
        <f t="shared" si="101"/>
        <v>0</v>
      </c>
      <c r="BQ123" s="7">
        <f t="shared" si="102"/>
        <v>0</v>
      </c>
      <c r="BR123" s="7">
        <f t="shared" si="103"/>
        <v>0</v>
      </c>
      <c r="BY123" s="7">
        <f t="shared" si="83"/>
        <v>0</v>
      </c>
      <c r="BZ123" s="7">
        <f t="shared" si="84"/>
        <v>0</v>
      </c>
      <c r="CA123" s="7">
        <f t="shared" si="85"/>
        <v>0</v>
      </c>
      <c r="CC123" s="7">
        <f t="shared" si="111"/>
        <v>0</v>
      </c>
      <c r="CD123" s="7"/>
      <c r="CE123" s="7">
        <f t="shared" si="104"/>
        <v>0</v>
      </c>
      <c r="CF123" s="7">
        <f t="shared" si="105"/>
        <v>0</v>
      </c>
      <c r="CG123" s="7">
        <f t="shared" si="106"/>
        <v>0</v>
      </c>
      <c r="CH123" s="7">
        <f t="shared" si="107"/>
        <v>0</v>
      </c>
    </row>
    <row r="124" spans="2:86" x14ac:dyDescent="0.25">
      <c r="B124">
        <v>890</v>
      </c>
      <c r="C124">
        <f>'Input spectra'!B124</f>
        <v>0</v>
      </c>
      <c r="D124">
        <f>'Initial absorption'!J124</f>
        <v>0</v>
      </c>
      <c r="E124">
        <f>'Input spectra'!C124</f>
        <v>0</v>
      </c>
      <c r="F124" s="54">
        <f t="shared" si="86"/>
        <v>0</v>
      </c>
      <c r="H124">
        <f>'Absorption prob after ems'!$EY125</f>
        <v>0.87842239287560253</v>
      </c>
      <c r="I124" s="14">
        <f>1-EXP(-'Absorption prob after ems'!FC125*_k_in_ec_correction*($C124*_c+'Input spectra'!Q124))</f>
        <v>1.2417581465874017E-2</v>
      </c>
      <c r="J124" s="14">
        <f>1-EXP(-(_t-'Absorption prob after ems'!FC125)*_k_in_ec_correction*($C124*_c+'Input spectra'!Q124))</f>
        <v>1.2559000430015343E-2</v>
      </c>
      <c r="M124" s="7">
        <f t="shared" si="71"/>
        <v>0</v>
      </c>
      <c r="N124" s="7">
        <f t="shared" si="72"/>
        <v>0</v>
      </c>
      <c r="O124" s="7">
        <f t="shared" si="73"/>
        <v>0</v>
      </c>
      <c r="Q124" s="7">
        <f t="shared" si="112"/>
        <v>0</v>
      </c>
      <c r="R124" s="7"/>
      <c r="S124" s="7">
        <f t="shared" si="88"/>
        <v>0</v>
      </c>
      <c r="T124" s="7">
        <f t="shared" si="89"/>
        <v>0</v>
      </c>
      <c r="U124" s="7">
        <f t="shared" si="90"/>
        <v>0</v>
      </c>
      <c r="V124" s="7">
        <f t="shared" si="91"/>
        <v>0</v>
      </c>
      <c r="AC124" s="7">
        <f t="shared" si="74"/>
        <v>0</v>
      </c>
      <c r="AD124" s="7">
        <f t="shared" si="75"/>
        <v>0</v>
      </c>
      <c r="AE124" s="7">
        <f t="shared" si="76"/>
        <v>0</v>
      </c>
      <c r="AG124" s="7">
        <f t="shared" si="108"/>
        <v>0</v>
      </c>
      <c r="AH124" s="7"/>
      <c r="AI124" s="7">
        <f t="shared" si="92"/>
        <v>0</v>
      </c>
      <c r="AJ124" s="7">
        <f t="shared" si="93"/>
        <v>0</v>
      </c>
      <c r="AK124" s="7">
        <f t="shared" si="94"/>
        <v>0</v>
      </c>
      <c r="AL124" s="7">
        <f t="shared" si="95"/>
        <v>0</v>
      </c>
      <c r="AS124" s="7">
        <f t="shared" si="77"/>
        <v>0</v>
      </c>
      <c r="AT124" s="7">
        <f t="shared" si="78"/>
        <v>0</v>
      </c>
      <c r="AU124" s="7">
        <f t="shared" si="79"/>
        <v>0</v>
      </c>
      <c r="AW124" s="7">
        <f t="shared" si="109"/>
        <v>0</v>
      </c>
      <c r="AX124" s="7"/>
      <c r="AY124" s="7">
        <f t="shared" si="96"/>
        <v>0</v>
      </c>
      <c r="AZ124" s="7">
        <f t="shared" si="97"/>
        <v>0</v>
      </c>
      <c r="BA124" s="7">
        <f t="shared" si="98"/>
        <v>0</v>
      </c>
      <c r="BB124" s="7">
        <f t="shared" si="99"/>
        <v>0</v>
      </c>
      <c r="BI124" s="7">
        <f t="shared" si="80"/>
        <v>0</v>
      </c>
      <c r="BJ124" s="7">
        <f t="shared" si="81"/>
        <v>0</v>
      </c>
      <c r="BK124" s="7">
        <f t="shared" si="82"/>
        <v>0</v>
      </c>
      <c r="BM124" s="7">
        <f t="shared" si="110"/>
        <v>0</v>
      </c>
      <c r="BN124" s="7"/>
      <c r="BO124" s="7">
        <f t="shared" si="100"/>
        <v>0</v>
      </c>
      <c r="BP124" s="7">
        <f t="shared" si="101"/>
        <v>0</v>
      </c>
      <c r="BQ124" s="7">
        <f t="shared" si="102"/>
        <v>0</v>
      </c>
      <c r="BR124" s="7">
        <f t="shared" si="103"/>
        <v>0</v>
      </c>
      <c r="BY124" s="7">
        <f t="shared" si="83"/>
        <v>0</v>
      </c>
      <c r="BZ124" s="7">
        <f t="shared" si="84"/>
        <v>0</v>
      </c>
      <c r="CA124" s="7">
        <f t="shared" si="85"/>
        <v>0</v>
      </c>
      <c r="CC124" s="7">
        <f t="shared" si="111"/>
        <v>0</v>
      </c>
      <c r="CD124" s="7"/>
      <c r="CE124" s="7">
        <f t="shared" si="104"/>
        <v>0</v>
      </c>
      <c r="CF124" s="7">
        <f t="shared" si="105"/>
        <v>0</v>
      </c>
      <c r="CG124" s="7">
        <f t="shared" si="106"/>
        <v>0</v>
      </c>
      <c r="CH124" s="7">
        <f t="shared" si="107"/>
        <v>0</v>
      </c>
    </row>
    <row r="125" spans="2:86" x14ac:dyDescent="0.25">
      <c r="B125">
        <v>895</v>
      </c>
      <c r="C125">
        <f>'Input spectra'!B125</f>
        <v>0</v>
      </c>
      <c r="D125">
        <f>'Initial absorption'!J125</f>
        <v>0</v>
      </c>
      <c r="E125">
        <f>'Input spectra'!C125</f>
        <v>0</v>
      </c>
      <c r="F125" s="54">
        <f t="shared" si="86"/>
        <v>0</v>
      </c>
      <c r="H125">
        <f>'Absorption prob after ems'!$EY126</f>
        <v>0.87841274720116069</v>
      </c>
      <c r="I125" s="14">
        <f>1-EXP(-'Absorption prob after ems'!FC126*_k_in_ec_correction*($C125*_c+'Input spectra'!Q125))</f>
        <v>1.2418657911573261E-2</v>
      </c>
      <c r="J125" s="14">
        <f>1-EXP(-(_t-'Absorption prob after ems'!FC126)*_k_in_ec_correction*($C125*_c+'Input spectra'!Q125))</f>
        <v>1.2560101534794033E-2</v>
      </c>
      <c r="M125" s="7">
        <f t="shared" si="71"/>
        <v>0</v>
      </c>
      <c r="N125" s="7">
        <f t="shared" si="72"/>
        <v>0</v>
      </c>
      <c r="O125" s="7">
        <f t="shared" si="73"/>
        <v>0</v>
      </c>
      <c r="Q125" s="7">
        <f t="shared" si="112"/>
        <v>0</v>
      </c>
      <c r="R125" s="7"/>
      <c r="S125" s="7">
        <f t="shared" si="88"/>
        <v>0</v>
      </c>
      <c r="T125" s="7">
        <f t="shared" si="89"/>
        <v>0</v>
      </c>
      <c r="U125" s="7">
        <f t="shared" si="90"/>
        <v>0</v>
      </c>
      <c r="V125" s="7">
        <f t="shared" si="91"/>
        <v>0</v>
      </c>
      <c r="AC125" s="7">
        <f t="shared" si="74"/>
        <v>0</v>
      </c>
      <c r="AD125" s="7">
        <f t="shared" si="75"/>
        <v>0</v>
      </c>
      <c r="AE125" s="7">
        <f t="shared" si="76"/>
        <v>0</v>
      </c>
      <c r="AG125" s="7">
        <f t="shared" si="108"/>
        <v>0</v>
      </c>
      <c r="AH125" s="7"/>
      <c r="AI125" s="7">
        <f t="shared" si="92"/>
        <v>0</v>
      </c>
      <c r="AJ125" s="7">
        <f t="shared" si="93"/>
        <v>0</v>
      </c>
      <c r="AK125" s="7">
        <f t="shared" si="94"/>
        <v>0</v>
      </c>
      <c r="AL125" s="7">
        <f t="shared" si="95"/>
        <v>0</v>
      </c>
      <c r="AS125" s="7">
        <f t="shared" si="77"/>
        <v>0</v>
      </c>
      <c r="AT125" s="7">
        <f t="shared" si="78"/>
        <v>0</v>
      </c>
      <c r="AU125" s="7">
        <f t="shared" si="79"/>
        <v>0</v>
      </c>
      <c r="AW125" s="7">
        <f t="shared" si="109"/>
        <v>0</v>
      </c>
      <c r="AX125" s="7"/>
      <c r="AY125" s="7">
        <f t="shared" si="96"/>
        <v>0</v>
      </c>
      <c r="AZ125" s="7">
        <f t="shared" si="97"/>
        <v>0</v>
      </c>
      <c r="BA125" s="7">
        <f t="shared" si="98"/>
        <v>0</v>
      </c>
      <c r="BB125" s="7">
        <f t="shared" si="99"/>
        <v>0</v>
      </c>
      <c r="BI125" s="7">
        <f t="shared" si="80"/>
        <v>0</v>
      </c>
      <c r="BJ125" s="7">
        <f t="shared" si="81"/>
        <v>0</v>
      </c>
      <c r="BK125" s="7">
        <f t="shared" si="82"/>
        <v>0</v>
      </c>
      <c r="BM125" s="7">
        <f t="shared" si="110"/>
        <v>0</v>
      </c>
      <c r="BN125" s="7"/>
      <c r="BO125" s="7">
        <f t="shared" si="100"/>
        <v>0</v>
      </c>
      <c r="BP125" s="7">
        <f t="shared" si="101"/>
        <v>0</v>
      </c>
      <c r="BQ125" s="7">
        <f t="shared" si="102"/>
        <v>0</v>
      </c>
      <c r="BR125" s="7">
        <f t="shared" si="103"/>
        <v>0</v>
      </c>
      <c r="BY125" s="7">
        <f t="shared" si="83"/>
        <v>0</v>
      </c>
      <c r="BZ125" s="7">
        <f t="shared" si="84"/>
        <v>0</v>
      </c>
      <c r="CA125" s="7">
        <f t="shared" si="85"/>
        <v>0</v>
      </c>
      <c r="CC125" s="7">
        <f t="shared" si="111"/>
        <v>0</v>
      </c>
      <c r="CD125" s="7"/>
      <c r="CE125" s="7">
        <f t="shared" si="104"/>
        <v>0</v>
      </c>
      <c r="CF125" s="7">
        <f t="shared" si="105"/>
        <v>0</v>
      </c>
      <c r="CG125" s="7">
        <f t="shared" si="106"/>
        <v>0</v>
      </c>
      <c r="CH125" s="7">
        <f t="shared" si="107"/>
        <v>0</v>
      </c>
    </row>
    <row r="126" spans="2:86" x14ac:dyDescent="0.25">
      <c r="B126">
        <v>900</v>
      </c>
      <c r="C126">
        <f>'Input spectra'!B126</f>
        <v>0</v>
      </c>
      <c r="D126">
        <f>'Initial absorption'!J126</f>
        <v>0</v>
      </c>
      <c r="E126">
        <f>'Input spectra'!C126</f>
        <v>0</v>
      </c>
      <c r="F126" s="54">
        <f t="shared" si="86"/>
        <v>0</v>
      </c>
      <c r="H126">
        <f>'Absorption prob after ems'!$EY127</f>
        <v>0.87840310169149272</v>
      </c>
      <c r="I126" s="14">
        <f>1-EXP(-'Absorption prob after ems'!FC127*_k_in_ec_correction*($C126*_c+'Input spectra'!Q126))</f>
        <v>1.241973435501087E-2</v>
      </c>
      <c r="J126" s="14">
        <f>1-EXP(-(_t-'Absorption prob after ems'!FC127)*_k_in_ec_correction*($C126*_c+'Input spectra'!Q126))</f>
        <v>1.2561202639433167E-2</v>
      </c>
      <c r="M126" s="7">
        <f t="shared" si="71"/>
        <v>0</v>
      </c>
      <c r="N126" s="7">
        <f t="shared" si="72"/>
        <v>0</v>
      </c>
      <c r="O126" s="7">
        <f t="shared" si="73"/>
        <v>0</v>
      </c>
      <c r="Q126" s="7">
        <f t="shared" si="112"/>
        <v>0</v>
      </c>
      <c r="R126" s="7"/>
      <c r="S126" s="7">
        <f t="shared" si="88"/>
        <v>0</v>
      </c>
      <c r="T126" s="7">
        <f t="shared" si="89"/>
        <v>0</v>
      </c>
      <c r="U126" s="7">
        <f t="shared" si="90"/>
        <v>0</v>
      </c>
      <c r="V126" s="7">
        <f t="shared" si="91"/>
        <v>0</v>
      </c>
      <c r="AC126" s="7">
        <f t="shared" si="74"/>
        <v>0</v>
      </c>
      <c r="AD126" s="7">
        <f t="shared" si="75"/>
        <v>0</v>
      </c>
      <c r="AE126" s="7">
        <f t="shared" si="76"/>
        <v>0</v>
      </c>
      <c r="AG126" s="7">
        <f t="shared" si="108"/>
        <v>0</v>
      </c>
      <c r="AH126" s="7"/>
      <c r="AI126" s="7">
        <f t="shared" si="92"/>
        <v>0</v>
      </c>
      <c r="AJ126" s="7">
        <f t="shared" si="93"/>
        <v>0</v>
      </c>
      <c r="AK126" s="7">
        <f t="shared" si="94"/>
        <v>0</v>
      </c>
      <c r="AL126" s="7">
        <f t="shared" si="95"/>
        <v>0</v>
      </c>
      <c r="AS126" s="7">
        <f t="shared" si="77"/>
        <v>0</v>
      </c>
      <c r="AT126" s="7">
        <f t="shared" si="78"/>
        <v>0</v>
      </c>
      <c r="AU126" s="7">
        <f t="shared" si="79"/>
        <v>0</v>
      </c>
      <c r="AW126" s="7">
        <f t="shared" si="109"/>
        <v>0</v>
      </c>
      <c r="AX126" s="7"/>
      <c r="AY126" s="7">
        <f t="shared" si="96"/>
        <v>0</v>
      </c>
      <c r="AZ126" s="7">
        <f t="shared" si="97"/>
        <v>0</v>
      </c>
      <c r="BA126" s="7">
        <f t="shared" si="98"/>
        <v>0</v>
      </c>
      <c r="BB126" s="7">
        <f t="shared" si="99"/>
        <v>0</v>
      </c>
      <c r="BI126" s="7">
        <f t="shared" si="80"/>
        <v>0</v>
      </c>
      <c r="BJ126" s="7">
        <f t="shared" si="81"/>
        <v>0</v>
      </c>
      <c r="BK126" s="7">
        <f t="shared" si="82"/>
        <v>0</v>
      </c>
      <c r="BM126" s="7">
        <f t="shared" si="110"/>
        <v>0</v>
      </c>
      <c r="BN126" s="7"/>
      <c r="BO126" s="7">
        <f t="shared" si="100"/>
        <v>0</v>
      </c>
      <c r="BP126" s="7">
        <f t="shared" si="101"/>
        <v>0</v>
      </c>
      <c r="BQ126" s="7">
        <f t="shared" si="102"/>
        <v>0</v>
      </c>
      <c r="BR126" s="7">
        <f t="shared" si="103"/>
        <v>0</v>
      </c>
      <c r="BY126" s="7">
        <f t="shared" si="83"/>
        <v>0</v>
      </c>
      <c r="BZ126" s="7">
        <f t="shared" si="84"/>
        <v>0</v>
      </c>
      <c r="CA126" s="7">
        <f t="shared" si="85"/>
        <v>0</v>
      </c>
      <c r="CC126" s="7">
        <f t="shared" si="111"/>
        <v>0</v>
      </c>
      <c r="CD126" s="7"/>
      <c r="CE126" s="7">
        <f t="shared" si="104"/>
        <v>0</v>
      </c>
      <c r="CF126" s="7">
        <f t="shared" si="105"/>
        <v>0</v>
      </c>
      <c r="CG126" s="7">
        <f t="shared" si="106"/>
        <v>0</v>
      </c>
      <c r="CH126" s="7">
        <f t="shared" si="107"/>
        <v>0</v>
      </c>
    </row>
    <row r="127" spans="2:86" x14ac:dyDescent="0.25">
      <c r="B127">
        <v>905</v>
      </c>
      <c r="C127">
        <f>'Input spectra'!B127</f>
        <v>0</v>
      </c>
      <c r="D127">
        <f>'Initial absorption'!J127</f>
        <v>0</v>
      </c>
      <c r="E127">
        <f>'Input spectra'!C127</f>
        <v>0</v>
      </c>
      <c r="F127" s="54">
        <f t="shared" si="86"/>
        <v>0</v>
      </c>
      <c r="H127">
        <f>'Absorption prob after ems'!$EY128</f>
        <v>0.87839345634659505</v>
      </c>
      <c r="I127" s="14">
        <f>1-EXP(-'Absorption prob after ems'!FC128*_k_in_ec_correction*($C127*_c+'Input spectra'!Q127))</f>
        <v>1.242081079618651E-2</v>
      </c>
      <c r="J127" s="14">
        <f>1-EXP(-(_t-'Absorption prob after ems'!FC128)*_k_in_ec_correction*($C127*_c+'Input spectra'!Q127))</f>
        <v>1.2562303743932857E-2</v>
      </c>
      <c r="M127" s="7">
        <f t="shared" si="71"/>
        <v>0</v>
      </c>
      <c r="N127" s="7">
        <f t="shared" si="72"/>
        <v>0</v>
      </c>
      <c r="O127" s="7">
        <f t="shared" si="73"/>
        <v>0</v>
      </c>
      <c r="Q127" s="7">
        <f t="shared" si="112"/>
        <v>0</v>
      </c>
      <c r="R127" s="7"/>
      <c r="S127" s="7">
        <f t="shared" si="88"/>
        <v>0</v>
      </c>
      <c r="T127" s="7">
        <f t="shared" si="89"/>
        <v>0</v>
      </c>
      <c r="U127" s="7">
        <f t="shared" si="90"/>
        <v>0</v>
      </c>
      <c r="V127" s="7">
        <f t="shared" si="91"/>
        <v>0</v>
      </c>
      <c r="AC127" s="7">
        <f t="shared" si="74"/>
        <v>0</v>
      </c>
      <c r="AD127" s="7">
        <f t="shared" si="75"/>
        <v>0</v>
      </c>
      <c r="AE127" s="7">
        <f t="shared" si="76"/>
        <v>0</v>
      </c>
      <c r="AG127" s="7">
        <f t="shared" si="108"/>
        <v>0</v>
      </c>
      <c r="AH127" s="7"/>
      <c r="AI127" s="7">
        <f t="shared" si="92"/>
        <v>0</v>
      </c>
      <c r="AJ127" s="7">
        <f t="shared" si="93"/>
        <v>0</v>
      </c>
      <c r="AK127" s="7">
        <f t="shared" si="94"/>
        <v>0</v>
      </c>
      <c r="AL127" s="7">
        <f t="shared" si="95"/>
        <v>0</v>
      </c>
      <c r="AS127" s="7">
        <f t="shared" si="77"/>
        <v>0</v>
      </c>
      <c r="AT127" s="7">
        <f t="shared" si="78"/>
        <v>0</v>
      </c>
      <c r="AU127" s="7">
        <f t="shared" si="79"/>
        <v>0</v>
      </c>
      <c r="AW127" s="7">
        <f t="shared" si="109"/>
        <v>0</v>
      </c>
      <c r="AX127" s="7"/>
      <c r="AY127" s="7">
        <f t="shared" si="96"/>
        <v>0</v>
      </c>
      <c r="AZ127" s="7">
        <f t="shared" si="97"/>
        <v>0</v>
      </c>
      <c r="BA127" s="7">
        <f t="shared" si="98"/>
        <v>0</v>
      </c>
      <c r="BB127" s="7">
        <f t="shared" si="99"/>
        <v>0</v>
      </c>
      <c r="BI127" s="7">
        <f t="shared" si="80"/>
        <v>0</v>
      </c>
      <c r="BJ127" s="7">
        <f t="shared" si="81"/>
        <v>0</v>
      </c>
      <c r="BK127" s="7">
        <f t="shared" si="82"/>
        <v>0</v>
      </c>
      <c r="BM127" s="7">
        <f t="shared" si="110"/>
        <v>0</v>
      </c>
      <c r="BN127" s="7"/>
      <c r="BO127" s="7">
        <f t="shared" si="100"/>
        <v>0</v>
      </c>
      <c r="BP127" s="7">
        <f t="shared" si="101"/>
        <v>0</v>
      </c>
      <c r="BQ127" s="7">
        <f t="shared" si="102"/>
        <v>0</v>
      </c>
      <c r="BR127" s="7">
        <f t="shared" si="103"/>
        <v>0</v>
      </c>
      <c r="BY127" s="7">
        <f t="shared" si="83"/>
        <v>0</v>
      </c>
      <c r="BZ127" s="7">
        <f t="shared" si="84"/>
        <v>0</v>
      </c>
      <c r="CA127" s="7">
        <f t="shared" si="85"/>
        <v>0</v>
      </c>
      <c r="CC127" s="7">
        <f t="shared" si="111"/>
        <v>0</v>
      </c>
      <c r="CD127" s="7"/>
      <c r="CE127" s="7">
        <f t="shared" si="104"/>
        <v>0</v>
      </c>
      <c r="CF127" s="7">
        <f t="shared" si="105"/>
        <v>0</v>
      </c>
      <c r="CG127" s="7">
        <f t="shared" si="106"/>
        <v>0</v>
      </c>
      <c r="CH127" s="7">
        <f t="shared" si="107"/>
        <v>0</v>
      </c>
    </row>
    <row r="128" spans="2:86" x14ac:dyDescent="0.25">
      <c r="B128">
        <v>910</v>
      </c>
      <c r="C128">
        <f>'Input spectra'!B128</f>
        <v>0</v>
      </c>
      <c r="D128">
        <f>'Initial absorption'!J128</f>
        <v>0</v>
      </c>
      <c r="E128">
        <f>'Input spectra'!C128</f>
        <v>0</v>
      </c>
      <c r="F128" s="54">
        <f t="shared" si="86"/>
        <v>0</v>
      </c>
      <c r="H128">
        <f>'Absorption prob after ems'!$EY129</f>
        <v>0.87843803395947151</v>
      </c>
      <c r="I128" s="14">
        <f>1-EXP(-'Absorption prob after ems'!FC129*_k_in_ec_correction*($C128*_c+'Input spectra'!Q128))</f>
        <v>1.2415835973950795E-2</v>
      </c>
      <c r="J128" s="14">
        <f>1-EXP(-(_t-'Absorption prob after ems'!FC129)*_k_in_ec_correction*($C128*_c+'Input spectra'!Q128))</f>
        <v>1.2557214957208962E-2</v>
      </c>
      <c r="M128" s="7">
        <f t="shared" si="71"/>
        <v>0</v>
      </c>
      <c r="N128" s="7">
        <f t="shared" si="72"/>
        <v>0</v>
      </c>
      <c r="O128" s="7">
        <f t="shared" si="73"/>
        <v>0</v>
      </c>
      <c r="Q128" s="7">
        <f t="shared" si="112"/>
        <v>0</v>
      </c>
      <c r="R128" s="7"/>
      <c r="S128" s="7">
        <f t="shared" si="88"/>
        <v>0</v>
      </c>
      <c r="T128" s="7">
        <f t="shared" si="89"/>
        <v>0</v>
      </c>
      <c r="U128" s="7">
        <f t="shared" si="90"/>
        <v>0</v>
      </c>
      <c r="V128" s="7">
        <f t="shared" si="91"/>
        <v>0</v>
      </c>
      <c r="AC128" s="7">
        <f t="shared" si="74"/>
        <v>0</v>
      </c>
      <c r="AD128" s="7">
        <f t="shared" si="75"/>
        <v>0</v>
      </c>
      <c r="AE128" s="7">
        <f t="shared" si="76"/>
        <v>0</v>
      </c>
      <c r="AG128" s="7">
        <f t="shared" si="108"/>
        <v>0</v>
      </c>
      <c r="AH128" s="7"/>
      <c r="AI128" s="7">
        <f t="shared" si="92"/>
        <v>0</v>
      </c>
      <c r="AJ128" s="7">
        <f t="shared" si="93"/>
        <v>0</v>
      </c>
      <c r="AK128" s="7">
        <f t="shared" si="94"/>
        <v>0</v>
      </c>
      <c r="AL128" s="7">
        <f t="shared" si="95"/>
        <v>0</v>
      </c>
      <c r="AS128" s="7">
        <f t="shared" si="77"/>
        <v>0</v>
      </c>
      <c r="AT128" s="7">
        <f t="shared" si="78"/>
        <v>0</v>
      </c>
      <c r="AU128" s="7">
        <f t="shared" si="79"/>
        <v>0</v>
      </c>
      <c r="AW128" s="7">
        <f t="shared" si="109"/>
        <v>0</v>
      </c>
      <c r="AX128" s="7"/>
      <c r="AY128" s="7">
        <f t="shared" si="96"/>
        <v>0</v>
      </c>
      <c r="AZ128" s="7">
        <f t="shared" si="97"/>
        <v>0</v>
      </c>
      <c r="BA128" s="7">
        <f t="shared" si="98"/>
        <v>0</v>
      </c>
      <c r="BB128" s="7">
        <f t="shared" si="99"/>
        <v>0</v>
      </c>
      <c r="BI128" s="7">
        <f t="shared" si="80"/>
        <v>0</v>
      </c>
      <c r="BJ128" s="7">
        <f t="shared" si="81"/>
        <v>0</v>
      </c>
      <c r="BK128" s="7">
        <f t="shared" si="82"/>
        <v>0</v>
      </c>
      <c r="BM128" s="7">
        <f t="shared" si="110"/>
        <v>0</v>
      </c>
      <c r="BN128" s="7"/>
      <c r="BO128" s="7">
        <f t="shared" si="100"/>
        <v>0</v>
      </c>
      <c r="BP128" s="7">
        <f t="shared" si="101"/>
        <v>0</v>
      </c>
      <c r="BQ128" s="7">
        <f t="shared" si="102"/>
        <v>0</v>
      </c>
      <c r="BR128" s="7">
        <f t="shared" si="103"/>
        <v>0</v>
      </c>
      <c r="BY128" s="7">
        <f t="shared" si="83"/>
        <v>0</v>
      </c>
      <c r="BZ128" s="7">
        <f t="shared" si="84"/>
        <v>0</v>
      </c>
      <c r="CA128" s="7">
        <f t="shared" si="85"/>
        <v>0</v>
      </c>
      <c r="CC128" s="7">
        <f t="shared" si="111"/>
        <v>0</v>
      </c>
      <c r="CD128" s="7"/>
      <c r="CE128" s="7">
        <f t="shared" si="104"/>
        <v>0</v>
      </c>
      <c r="CF128" s="7">
        <f t="shared" si="105"/>
        <v>0</v>
      </c>
      <c r="CG128" s="7">
        <f t="shared" si="106"/>
        <v>0</v>
      </c>
      <c r="CH128" s="7">
        <f t="shared" si="107"/>
        <v>0</v>
      </c>
    </row>
    <row r="129" spans="2:86" x14ac:dyDescent="0.25">
      <c r="B129">
        <v>915</v>
      </c>
      <c r="C129">
        <f>'Input spectra'!B129</f>
        <v>0</v>
      </c>
      <c r="D129">
        <f>'Initial absorption'!J129</f>
        <v>0</v>
      </c>
      <c r="E129">
        <f>'Input spectra'!C129</f>
        <v>0</v>
      </c>
      <c r="F129" s="54">
        <f t="shared" si="86"/>
        <v>0</v>
      </c>
      <c r="H129">
        <f>'Absorption prob after ems'!$EY130</f>
        <v>0.87856471937710023</v>
      </c>
      <c r="I129" s="14">
        <f>1-EXP(-'Absorption prob after ems'!FC130*_k_in_ec_correction*($C129*_c+'Input spectra'!Q129))</f>
        <v>1.2401699873341721E-2</v>
      </c>
      <c r="J129" s="14">
        <f>1-EXP(-(_t-'Absorption prob after ems'!FC130)*_k_in_ec_correction*($C129*_c+'Input spectra'!Q129))</f>
        <v>1.2542755276662931E-2</v>
      </c>
      <c r="M129" s="7">
        <f t="shared" si="71"/>
        <v>0</v>
      </c>
      <c r="N129" s="7">
        <f t="shared" si="72"/>
        <v>0</v>
      </c>
      <c r="O129" s="7">
        <f t="shared" si="73"/>
        <v>0</v>
      </c>
      <c r="Q129" s="7">
        <f t="shared" si="112"/>
        <v>0</v>
      </c>
      <c r="R129" s="7"/>
      <c r="S129" s="7">
        <f t="shared" si="88"/>
        <v>0</v>
      </c>
      <c r="T129" s="7">
        <f t="shared" si="89"/>
        <v>0</v>
      </c>
      <c r="U129" s="7">
        <f t="shared" si="90"/>
        <v>0</v>
      </c>
      <c r="V129" s="7">
        <f t="shared" si="91"/>
        <v>0</v>
      </c>
      <c r="AC129" s="7">
        <f t="shared" si="74"/>
        <v>0</v>
      </c>
      <c r="AD129" s="7">
        <f t="shared" si="75"/>
        <v>0</v>
      </c>
      <c r="AE129" s="7">
        <f t="shared" si="76"/>
        <v>0</v>
      </c>
      <c r="AG129" s="7">
        <f t="shared" si="108"/>
        <v>0</v>
      </c>
      <c r="AH129" s="7"/>
      <c r="AI129" s="7">
        <f t="shared" si="92"/>
        <v>0</v>
      </c>
      <c r="AJ129" s="7">
        <f t="shared" si="93"/>
        <v>0</v>
      </c>
      <c r="AK129" s="7">
        <f t="shared" si="94"/>
        <v>0</v>
      </c>
      <c r="AL129" s="7">
        <f t="shared" si="95"/>
        <v>0</v>
      </c>
      <c r="AS129" s="7">
        <f t="shared" si="77"/>
        <v>0</v>
      </c>
      <c r="AT129" s="7">
        <f t="shared" si="78"/>
        <v>0</v>
      </c>
      <c r="AU129" s="7">
        <f t="shared" si="79"/>
        <v>0</v>
      </c>
      <c r="AW129" s="7">
        <f t="shared" si="109"/>
        <v>0</v>
      </c>
      <c r="AX129" s="7"/>
      <c r="AY129" s="7">
        <f t="shared" si="96"/>
        <v>0</v>
      </c>
      <c r="AZ129" s="7">
        <f t="shared" si="97"/>
        <v>0</v>
      </c>
      <c r="BA129" s="7">
        <f t="shared" si="98"/>
        <v>0</v>
      </c>
      <c r="BB129" s="7">
        <f t="shared" si="99"/>
        <v>0</v>
      </c>
      <c r="BI129" s="7">
        <f t="shared" si="80"/>
        <v>0</v>
      </c>
      <c r="BJ129" s="7">
        <f t="shared" si="81"/>
        <v>0</v>
      </c>
      <c r="BK129" s="7">
        <f t="shared" si="82"/>
        <v>0</v>
      </c>
      <c r="BM129" s="7">
        <f t="shared" si="110"/>
        <v>0</v>
      </c>
      <c r="BN129" s="7"/>
      <c r="BO129" s="7">
        <f t="shared" si="100"/>
        <v>0</v>
      </c>
      <c r="BP129" s="7">
        <f t="shared" si="101"/>
        <v>0</v>
      </c>
      <c r="BQ129" s="7">
        <f t="shared" si="102"/>
        <v>0</v>
      </c>
      <c r="BR129" s="7">
        <f t="shared" si="103"/>
        <v>0</v>
      </c>
      <c r="BY129" s="7">
        <f t="shared" si="83"/>
        <v>0</v>
      </c>
      <c r="BZ129" s="7">
        <f t="shared" si="84"/>
        <v>0</v>
      </c>
      <c r="CA129" s="7">
        <f t="shared" si="85"/>
        <v>0</v>
      </c>
      <c r="CC129" s="7">
        <f t="shared" si="111"/>
        <v>0</v>
      </c>
      <c r="CD129" s="7"/>
      <c r="CE129" s="7">
        <f t="shared" si="104"/>
        <v>0</v>
      </c>
      <c r="CF129" s="7">
        <f t="shared" si="105"/>
        <v>0</v>
      </c>
      <c r="CG129" s="7">
        <f t="shared" si="106"/>
        <v>0</v>
      </c>
      <c r="CH129" s="7">
        <f t="shared" si="107"/>
        <v>0</v>
      </c>
    </row>
    <row r="130" spans="2:86" x14ac:dyDescent="0.25">
      <c r="B130">
        <v>920</v>
      </c>
      <c r="C130">
        <f>'Input spectra'!B130</f>
        <v>0</v>
      </c>
      <c r="D130">
        <f>'Initial absorption'!J130</f>
        <v>0</v>
      </c>
      <c r="E130">
        <f>'Input spectra'!C130</f>
        <v>0</v>
      </c>
      <c r="F130" s="54">
        <f t="shared" si="86"/>
        <v>0</v>
      </c>
      <c r="H130">
        <f>'Absorption prob after ems'!$EY131</f>
        <v>0.87869143321929066</v>
      </c>
      <c r="I130" s="14">
        <f>1-EXP(-'Absorption prob after ems'!FC131*_k_in_ec_correction*($C130*_c+'Input spectra'!Q130))</f>
        <v>1.2387563382676103E-2</v>
      </c>
      <c r="J130" s="14">
        <f>1-EXP(-(_t-'Absorption prob after ems'!FC131)*_k_in_ec_correction*($C130*_c+'Input spectra'!Q130))</f>
        <v>1.2528295572063919E-2</v>
      </c>
      <c r="M130" s="7">
        <f t="shared" ref="M130:M193" si="113">K$3*$F130*_ec_loss/2</f>
        <v>0</v>
      </c>
      <c r="N130" s="7">
        <f t="shared" ref="N130:N193" si="114">K$3*$F130*_ec_loss/2</f>
        <v>0</v>
      </c>
      <c r="O130" s="7">
        <f t="shared" ref="O130:O193" si="115">K$3*$F130*(1-_ec_loss)</f>
        <v>0</v>
      </c>
      <c r="Q130" s="7">
        <f t="shared" si="112"/>
        <v>0</v>
      </c>
      <c r="R130" s="7"/>
      <c r="S130" s="7">
        <f t="shared" si="88"/>
        <v>0</v>
      </c>
      <c r="T130" s="7">
        <f t="shared" si="89"/>
        <v>0</v>
      </c>
      <c r="U130" s="7">
        <f t="shared" si="90"/>
        <v>0</v>
      </c>
      <c r="V130" s="7">
        <f t="shared" si="91"/>
        <v>0</v>
      </c>
      <c r="AC130" s="7">
        <f t="shared" ref="AC130:AC193" si="116">AA$3*$F130*_ec_loss/2</f>
        <v>0</v>
      </c>
      <c r="AD130" s="7">
        <f t="shared" ref="AD130:AD193" si="117">AA$3*$F130*_ec_loss/2</f>
        <v>0</v>
      </c>
      <c r="AE130" s="7">
        <f t="shared" ref="AE130:AE193" si="118">AA$3*$F130*(1-_ec_loss)</f>
        <v>0</v>
      </c>
      <c r="AG130" s="7">
        <f t="shared" si="108"/>
        <v>0</v>
      </c>
      <c r="AH130" s="7"/>
      <c r="AI130" s="7">
        <f t="shared" si="92"/>
        <v>0</v>
      </c>
      <c r="AJ130" s="7">
        <f t="shared" si="93"/>
        <v>0</v>
      </c>
      <c r="AK130" s="7">
        <f t="shared" si="94"/>
        <v>0</v>
      </c>
      <c r="AL130" s="7">
        <f t="shared" si="95"/>
        <v>0</v>
      </c>
      <c r="AS130" s="7">
        <f t="shared" ref="AS130:AS193" si="119">AQ$3*$F130*_ec_loss/2</f>
        <v>0</v>
      </c>
      <c r="AT130" s="7">
        <f t="shared" ref="AT130:AT193" si="120">AQ$3*$F130*_ec_loss/2</f>
        <v>0</v>
      </c>
      <c r="AU130" s="7">
        <f t="shared" ref="AU130:AU193" si="121">AQ$3*$F130*(1-_ec_loss)</f>
        <v>0</v>
      </c>
      <c r="AW130" s="7">
        <f t="shared" si="109"/>
        <v>0</v>
      </c>
      <c r="AX130" s="7"/>
      <c r="AY130" s="7">
        <f t="shared" si="96"/>
        <v>0</v>
      </c>
      <c r="AZ130" s="7">
        <f t="shared" si="97"/>
        <v>0</v>
      </c>
      <c r="BA130" s="7">
        <f t="shared" si="98"/>
        <v>0</v>
      </c>
      <c r="BB130" s="7">
        <f t="shared" si="99"/>
        <v>0</v>
      </c>
      <c r="BI130" s="7">
        <f t="shared" ref="BI130:BI193" si="122">BG$3*$F130*_ec_loss/2</f>
        <v>0</v>
      </c>
      <c r="BJ130" s="7">
        <f t="shared" ref="BJ130:BJ193" si="123">BG$3*$F130*_ec_loss/2</f>
        <v>0</v>
      </c>
      <c r="BK130" s="7">
        <f t="shared" ref="BK130:BK193" si="124">BG$3*$F130*(1-_ec_loss)</f>
        <v>0</v>
      </c>
      <c r="BM130" s="7">
        <f t="shared" si="110"/>
        <v>0</v>
      </c>
      <c r="BN130" s="7"/>
      <c r="BO130" s="7">
        <f t="shared" si="100"/>
        <v>0</v>
      </c>
      <c r="BP130" s="7">
        <f t="shared" si="101"/>
        <v>0</v>
      </c>
      <c r="BQ130" s="7">
        <f t="shared" si="102"/>
        <v>0</v>
      </c>
      <c r="BR130" s="7">
        <f t="shared" si="103"/>
        <v>0</v>
      </c>
      <c r="BY130" s="7">
        <f t="shared" ref="BY130:BY193" si="125">BW$3*$F130*_ec_loss/2</f>
        <v>0</v>
      </c>
      <c r="BZ130" s="7">
        <f t="shared" ref="BZ130:BZ193" si="126">BW$3*$F130*_ec_loss/2</f>
        <v>0</v>
      </c>
      <c r="CA130" s="7">
        <f t="shared" ref="CA130:CA193" si="127">BW$3*$F130*(1-_ec_loss)</f>
        <v>0</v>
      </c>
      <c r="CC130" s="7">
        <f t="shared" si="111"/>
        <v>0</v>
      </c>
      <c r="CD130" s="7"/>
      <c r="CE130" s="7">
        <f t="shared" si="104"/>
        <v>0</v>
      </c>
      <c r="CF130" s="7">
        <f t="shared" si="105"/>
        <v>0</v>
      </c>
      <c r="CG130" s="7">
        <f t="shared" si="106"/>
        <v>0</v>
      </c>
      <c r="CH130" s="7">
        <f t="shared" si="107"/>
        <v>0</v>
      </c>
    </row>
    <row r="131" spans="2:86" x14ac:dyDescent="0.25">
      <c r="B131">
        <v>925</v>
      </c>
      <c r="C131">
        <f>'Input spectra'!B131</f>
        <v>0</v>
      </c>
      <c r="D131">
        <f>'Initial absorption'!J131</f>
        <v>0</v>
      </c>
      <c r="E131">
        <f>'Input spectra'!C131</f>
        <v>0</v>
      </c>
      <c r="F131" s="54">
        <f t="shared" ref="F131:F194" si="128">E131/SUM($E$2:$E$256)</f>
        <v>0</v>
      </c>
      <c r="H131">
        <f>'Absorption prob after ems'!$EY132</f>
        <v>0.87881817549399588</v>
      </c>
      <c r="I131" s="14">
        <f>1-EXP(-'Absorption prob after ems'!FC132*_k_in_ec_correction*($C131*_c+'Input spectra'!Q131))</f>
        <v>1.237342650194273E-2</v>
      </c>
      <c r="J131" s="14">
        <f>1-EXP(-(_t-'Absorption prob after ems'!FC132)*_k_in_ec_correction*($C131*_c+'Input spectra'!Q131))</f>
        <v>1.2513835843417254E-2</v>
      </c>
      <c r="M131" s="7">
        <f t="shared" si="113"/>
        <v>0</v>
      </c>
      <c r="N131" s="7">
        <f t="shared" si="114"/>
        <v>0</v>
      </c>
      <c r="O131" s="7">
        <f t="shared" si="115"/>
        <v>0</v>
      </c>
      <c r="Q131" s="7">
        <f t="shared" si="112"/>
        <v>0</v>
      </c>
      <c r="R131" s="7"/>
      <c r="S131" s="7">
        <f t="shared" si="88"/>
        <v>0</v>
      </c>
      <c r="T131" s="7">
        <f t="shared" si="89"/>
        <v>0</v>
      </c>
      <c r="U131" s="7">
        <f t="shared" si="90"/>
        <v>0</v>
      </c>
      <c r="V131" s="7">
        <f t="shared" si="91"/>
        <v>0</v>
      </c>
      <c r="AC131" s="7">
        <f t="shared" si="116"/>
        <v>0</v>
      </c>
      <c r="AD131" s="7">
        <f t="shared" si="117"/>
        <v>0</v>
      </c>
      <c r="AE131" s="7">
        <f t="shared" si="118"/>
        <v>0</v>
      </c>
      <c r="AG131" s="7">
        <f t="shared" si="108"/>
        <v>0</v>
      </c>
      <c r="AH131" s="7"/>
      <c r="AI131" s="7">
        <f t="shared" si="92"/>
        <v>0</v>
      </c>
      <c r="AJ131" s="7">
        <f t="shared" si="93"/>
        <v>0</v>
      </c>
      <c r="AK131" s="7">
        <f t="shared" si="94"/>
        <v>0</v>
      </c>
      <c r="AL131" s="7">
        <f t="shared" si="95"/>
        <v>0</v>
      </c>
      <c r="AS131" s="7">
        <f t="shared" si="119"/>
        <v>0</v>
      </c>
      <c r="AT131" s="7">
        <f t="shared" si="120"/>
        <v>0</v>
      </c>
      <c r="AU131" s="7">
        <f t="shared" si="121"/>
        <v>0</v>
      </c>
      <c r="AW131" s="7">
        <f t="shared" si="109"/>
        <v>0</v>
      </c>
      <c r="AX131" s="7"/>
      <c r="AY131" s="7">
        <f t="shared" si="96"/>
        <v>0</v>
      </c>
      <c r="AZ131" s="7">
        <f t="shared" si="97"/>
        <v>0</v>
      </c>
      <c r="BA131" s="7">
        <f t="shared" si="98"/>
        <v>0</v>
      </c>
      <c r="BB131" s="7">
        <f t="shared" si="99"/>
        <v>0</v>
      </c>
      <c r="BI131" s="7">
        <f t="shared" si="122"/>
        <v>0</v>
      </c>
      <c r="BJ131" s="7">
        <f t="shared" si="123"/>
        <v>0</v>
      </c>
      <c r="BK131" s="7">
        <f t="shared" si="124"/>
        <v>0</v>
      </c>
      <c r="BM131" s="7">
        <f t="shared" si="110"/>
        <v>0</v>
      </c>
      <c r="BN131" s="7"/>
      <c r="BO131" s="7">
        <f t="shared" si="100"/>
        <v>0</v>
      </c>
      <c r="BP131" s="7">
        <f t="shared" si="101"/>
        <v>0</v>
      </c>
      <c r="BQ131" s="7">
        <f t="shared" si="102"/>
        <v>0</v>
      </c>
      <c r="BR131" s="7">
        <f t="shared" si="103"/>
        <v>0</v>
      </c>
      <c r="BY131" s="7">
        <f t="shared" si="125"/>
        <v>0</v>
      </c>
      <c r="BZ131" s="7">
        <f t="shared" si="126"/>
        <v>0</v>
      </c>
      <c r="CA131" s="7">
        <f t="shared" si="127"/>
        <v>0</v>
      </c>
      <c r="CC131" s="7">
        <f t="shared" si="111"/>
        <v>0</v>
      </c>
      <c r="CD131" s="7"/>
      <c r="CE131" s="7">
        <f t="shared" si="104"/>
        <v>0</v>
      </c>
      <c r="CF131" s="7">
        <f t="shared" si="105"/>
        <v>0</v>
      </c>
      <c r="CG131" s="7">
        <f t="shared" si="106"/>
        <v>0</v>
      </c>
      <c r="CH131" s="7">
        <f t="shared" si="107"/>
        <v>0</v>
      </c>
    </row>
    <row r="132" spans="2:86" x14ac:dyDescent="0.25">
      <c r="B132">
        <v>930</v>
      </c>
      <c r="C132">
        <f>'Input spectra'!B132</f>
        <v>0</v>
      </c>
      <c r="D132">
        <f>'Initial absorption'!J132</f>
        <v>0</v>
      </c>
      <c r="E132">
        <f>'Input spectra'!C132</f>
        <v>0</v>
      </c>
      <c r="F132" s="54">
        <f t="shared" si="128"/>
        <v>0</v>
      </c>
      <c r="H132">
        <f>'Absorption prob after ems'!$EY133</f>
        <v>0.87894494620916697</v>
      </c>
      <c r="I132" s="14">
        <f>1-EXP(-'Absorption prob after ems'!FC133*_k_in_ec_correction*($C132*_c+'Input spectra'!Q132))</f>
        <v>1.2359289231130721E-2</v>
      </c>
      <c r="J132" s="14">
        <f>1-EXP(-(_t-'Absorption prob after ems'!FC133)*_k_in_ec_correction*($C132*_c+'Input spectra'!Q132))</f>
        <v>1.2499376090728154E-2</v>
      </c>
      <c r="M132" s="7">
        <f t="shared" si="113"/>
        <v>0</v>
      </c>
      <c r="N132" s="7">
        <f t="shared" si="114"/>
        <v>0</v>
      </c>
      <c r="O132" s="7">
        <f t="shared" si="115"/>
        <v>0</v>
      </c>
      <c r="Q132" s="7">
        <f t="shared" si="112"/>
        <v>0</v>
      </c>
      <c r="R132" s="7"/>
      <c r="S132" s="7">
        <f t="shared" si="88"/>
        <v>0</v>
      </c>
      <c r="T132" s="7">
        <f t="shared" si="89"/>
        <v>0</v>
      </c>
      <c r="U132" s="7">
        <f t="shared" si="90"/>
        <v>0</v>
      </c>
      <c r="V132" s="7">
        <f t="shared" si="91"/>
        <v>0</v>
      </c>
      <c r="AC132" s="7">
        <f t="shared" si="116"/>
        <v>0</v>
      </c>
      <c r="AD132" s="7">
        <f t="shared" si="117"/>
        <v>0</v>
      </c>
      <c r="AE132" s="7">
        <f t="shared" si="118"/>
        <v>0</v>
      </c>
      <c r="AG132" s="7">
        <f t="shared" si="108"/>
        <v>0</v>
      </c>
      <c r="AH132" s="7"/>
      <c r="AI132" s="7">
        <f t="shared" si="92"/>
        <v>0</v>
      </c>
      <c r="AJ132" s="7">
        <f t="shared" si="93"/>
        <v>0</v>
      </c>
      <c r="AK132" s="7">
        <f t="shared" si="94"/>
        <v>0</v>
      </c>
      <c r="AL132" s="7">
        <f t="shared" si="95"/>
        <v>0</v>
      </c>
      <c r="AS132" s="7">
        <f t="shared" si="119"/>
        <v>0</v>
      </c>
      <c r="AT132" s="7">
        <f t="shared" si="120"/>
        <v>0</v>
      </c>
      <c r="AU132" s="7">
        <f t="shared" si="121"/>
        <v>0</v>
      </c>
      <c r="AW132" s="7">
        <f t="shared" si="109"/>
        <v>0</v>
      </c>
      <c r="AX132" s="7"/>
      <c r="AY132" s="7">
        <f t="shared" si="96"/>
        <v>0</v>
      </c>
      <c r="AZ132" s="7">
        <f t="shared" si="97"/>
        <v>0</v>
      </c>
      <c r="BA132" s="7">
        <f t="shared" si="98"/>
        <v>0</v>
      </c>
      <c r="BB132" s="7">
        <f t="shared" si="99"/>
        <v>0</v>
      </c>
      <c r="BI132" s="7">
        <f t="shared" si="122"/>
        <v>0</v>
      </c>
      <c r="BJ132" s="7">
        <f t="shared" si="123"/>
        <v>0</v>
      </c>
      <c r="BK132" s="7">
        <f t="shared" si="124"/>
        <v>0</v>
      </c>
      <c r="BM132" s="7">
        <f t="shared" si="110"/>
        <v>0</v>
      </c>
      <c r="BN132" s="7"/>
      <c r="BO132" s="7">
        <f t="shared" si="100"/>
        <v>0</v>
      </c>
      <c r="BP132" s="7">
        <f t="shared" si="101"/>
        <v>0</v>
      </c>
      <c r="BQ132" s="7">
        <f t="shared" si="102"/>
        <v>0</v>
      </c>
      <c r="BR132" s="7">
        <f t="shared" si="103"/>
        <v>0</v>
      </c>
      <c r="BY132" s="7">
        <f t="shared" si="125"/>
        <v>0</v>
      </c>
      <c r="BZ132" s="7">
        <f t="shared" si="126"/>
        <v>0</v>
      </c>
      <c r="CA132" s="7">
        <f t="shared" si="127"/>
        <v>0</v>
      </c>
      <c r="CC132" s="7">
        <f t="shared" si="111"/>
        <v>0</v>
      </c>
      <c r="CD132" s="7"/>
      <c r="CE132" s="7">
        <f t="shared" si="104"/>
        <v>0</v>
      </c>
      <c r="CF132" s="7">
        <f t="shared" si="105"/>
        <v>0</v>
      </c>
      <c r="CG132" s="7">
        <f t="shared" si="106"/>
        <v>0</v>
      </c>
      <c r="CH132" s="7">
        <f t="shared" si="107"/>
        <v>0</v>
      </c>
    </row>
    <row r="133" spans="2:86" x14ac:dyDescent="0.25">
      <c r="B133">
        <v>935</v>
      </c>
      <c r="C133">
        <f>'Input spectra'!B133</f>
        <v>0</v>
      </c>
      <c r="D133">
        <f>'Initial absorption'!J133</f>
        <v>0</v>
      </c>
      <c r="E133">
        <f>'Input spectra'!C133</f>
        <v>0</v>
      </c>
      <c r="F133" s="54">
        <f t="shared" si="128"/>
        <v>0</v>
      </c>
      <c r="H133">
        <f>'Absorption prob after ems'!$EY134</f>
        <v>0.87907174537276089</v>
      </c>
      <c r="I133" s="14">
        <f>1-EXP(-'Absorption prob after ems'!FC134*_k_in_ec_correction*($C133*_c+'Input spectra'!Q133))</f>
        <v>1.2345151570229085E-2</v>
      </c>
      <c r="J133" s="14">
        <f>1-EXP(-(_t-'Absorption prob after ems'!FC134)*_k_in_ec_correction*($C133*_c+'Input spectra'!Q133))</f>
        <v>1.2484916314001504E-2</v>
      </c>
      <c r="M133" s="7">
        <f t="shared" si="113"/>
        <v>0</v>
      </c>
      <c r="N133" s="7">
        <f t="shared" si="114"/>
        <v>0</v>
      </c>
      <c r="O133" s="7">
        <f t="shared" si="115"/>
        <v>0</v>
      </c>
      <c r="Q133" s="7">
        <f t="shared" si="112"/>
        <v>0</v>
      </c>
      <c r="R133" s="7"/>
      <c r="S133" s="7">
        <f t="shared" si="88"/>
        <v>0</v>
      </c>
      <c r="T133" s="7">
        <f t="shared" si="89"/>
        <v>0</v>
      </c>
      <c r="U133" s="7">
        <f t="shared" si="90"/>
        <v>0</v>
      </c>
      <c r="V133" s="7">
        <f t="shared" si="91"/>
        <v>0</v>
      </c>
      <c r="AC133" s="7">
        <f t="shared" si="116"/>
        <v>0</v>
      </c>
      <c r="AD133" s="7">
        <f t="shared" si="117"/>
        <v>0</v>
      </c>
      <c r="AE133" s="7">
        <f t="shared" si="118"/>
        <v>0</v>
      </c>
      <c r="AG133" s="7">
        <f t="shared" si="108"/>
        <v>0</v>
      </c>
      <c r="AH133" s="7"/>
      <c r="AI133" s="7">
        <f t="shared" si="92"/>
        <v>0</v>
      </c>
      <c r="AJ133" s="7">
        <f t="shared" si="93"/>
        <v>0</v>
      </c>
      <c r="AK133" s="7">
        <f t="shared" si="94"/>
        <v>0</v>
      </c>
      <c r="AL133" s="7">
        <f t="shared" si="95"/>
        <v>0</v>
      </c>
      <c r="AS133" s="7">
        <f t="shared" si="119"/>
        <v>0</v>
      </c>
      <c r="AT133" s="7">
        <f t="shared" si="120"/>
        <v>0</v>
      </c>
      <c r="AU133" s="7">
        <f t="shared" si="121"/>
        <v>0</v>
      </c>
      <c r="AW133" s="7">
        <f t="shared" si="109"/>
        <v>0</v>
      </c>
      <c r="AX133" s="7"/>
      <c r="AY133" s="7">
        <f t="shared" si="96"/>
        <v>0</v>
      </c>
      <c r="AZ133" s="7">
        <f t="shared" si="97"/>
        <v>0</v>
      </c>
      <c r="BA133" s="7">
        <f t="shared" si="98"/>
        <v>0</v>
      </c>
      <c r="BB133" s="7">
        <f t="shared" si="99"/>
        <v>0</v>
      </c>
      <c r="BI133" s="7">
        <f t="shared" si="122"/>
        <v>0</v>
      </c>
      <c r="BJ133" s="7">
        <f t="shared" si="123"/>
        <v>0</v>
      </c>
      <c r="BK133" s="7">
        <f t="shared" si="124"/>
        <v>0</v>
      </c>
      <c r="BM133" s="7">
        <f t="shared" si="110"/>
        <v>0</v>
      </c>
      <c r="BN133" s="7"/>
      <c r="BO133" s="7">
        <f t="shared" si="100"/>
        <v>0</v>
      </c>
      <c r="BP133" s="7">
        <f t="shared" si="101"/>
        <v>0</v>
      </c>
      <c r="BQ133" s="7">
        <f t="shared" si="102"/>
        <v>0</v>
      </c>
      <c r="BR133" s="7">
        <f t="shared" si="103"/>
        <v>0</v>
      </c>
      <c r="BY133" s="7">
        <f t="shared" si="125"/>
        <v>0</v>
      </c>
      <c r="BZ133" s="7">
        <f t="shared" si="126"/>
        <v>0</v>
      </c>
      <c r="CA133" s="7">
        <f t="shared" si="127"/>
        <v>0</v>
      </c>
      <c r="CC133" s="7">
        <f t="shared" si="111"/>
        <v>0</v>
      </c>
      <c r="CD133" s="7"/>
      <c r="CE133" s="7">
        <f t="shared" si="104"/>
        <v>0</v>
      </c>
      <c r="CF133" s="7">
        <f t="shared" si="105"/>
        <v>0</v>
      </c>
      <c r="CG133" s="7">
        <f t="shared" si="106"/>
        <v>0</v>
      </c>
      <c r="CH133" s="7">
        <f t="shared" si="107"/>
        <v>0</v>
      </c>
    </row>
    <row r="134" spans="2:86" x14ac:dyDescent="0.25">
      <c r="B134">
        <v>940</v>
      </c>
      <c r="C134">
        <f>'Input spectra'!B134</f>
        <v>0</v>
      </c>
      <c r="D134">
        <f>'Initial absorption'!J134</f>
        <v>0</v>
      </c>
      <c r="E134">
        <f>'Input spectra'!C134</f>
        <v>0</v>
      </c>
      <c r="F134" s="54">
        <f t="shared" si="128"/>
        <v>0</v>
      </c>
      <c r="H134">
        <f>'Absorption prob after ems'!$EY135</f>
        <v>0.8791985729927364</v>
      </c>
      <c r="I134" s="14">
        <f>1-EXP(-'Absorption prob after ems'!FC135*_k_in_ec_correction*($C134*_c+'Input spectra'!Q134))</f>
        <v>1.2331013519226608E-2</v>
      </c>
      <c r="J134" s="14">
        <f>1-EXP(-(_t-'Absorption prob after ems'!FC135)*_k_in_ec_correction*($C134*_c+'Input spectra'!Q134))</f>
        <v>1.2470456513242967E-2</v>
      </c>
      <c r="M134" s="7">
        <f t="shared" si="113"/>
        <v>0</v>
      </c>
      <c r="N134" s="7">
        <f t="shared" si="114"/>
        <v>0</v>
      </c>
      <c r="O134" s="7">
        <f t="shared" si="115"/>
        <v>0</v>
      </c>
      <c r="Q134" s="7">
        <f t="shared" ref="Q134:Q156" si="129">O134*$H134</f>
        <v>0</v>
      </c>
      <c r="R134" s="7"/>
      <c r="S134" s="7">
        <f t="shared" si="88"/>
        <v>0</v>
      </c>
      <c r="T134" s="7">
        <f t="shared" si="89"/>
        <v>0</v>
      </c>
      <c r="U134" s="7">
        <f t="shared" si="90"/>
        <v>0</v>
      </c>
      <c r="V134" s="7">
        <f t="shared" si="91"/>
        <v>0</v>
      </c>
      <c r="AC134" s="7">
        <f t="shared" si="116"/>
        <v>0</v>
      </c>
      <c r="AD134" s="7">
        <f t="shared" si="117"/>
        <v>0</v>
      </c>
      <c r="AE134" s="7">
        <f t="shared" si="118"/>
        <v>0</v>
      </c>
      <c r="AG134" s="7">
        <f t="shared" si="108"/>
        <v>0</v>
      </c>
      <c r="AH134" s="7"/>
      <c r="AI134" s="7">
        <f t="shared" si="92"/>
        <v>0</v>
      </c>
      <c r="AJ134" s="7">
        <f t="shared" si="93"/>
        <v>0</v>
      </c>
      <c r="AK134" s="7">
        <f t="shared" si="94"/>
        <v>0</v>
      </c>
      <c r="AL134" s="7">
        <f t="shared" si="95"/>
        <v>0</v>
      </c>
      <c r="AS134" s="7">
        <f t="shared" si="119"/>
        <v>0</v>
      </c>
      <c r="AT134" s="7">
        <f t="shared" si="120"/>
        <v>0</v>
      </c>
      <c r="AU134" s="7">
        <f t="shared" si="121"/>
        <v>0</v>
      </c>
      <c r="AW134" s="7">
        <f t="shared" si="109"/>
        <v>0</v>
      </c>
      <c r="AX134" s="7"/>
      <c r="AY134" s="7">
        <f t="shared" si="96"/>
        <v>0</v>
      </c>
      <c r="AZ134" s="7">
        <f t="shared" si="97"/>
        <v>0</v>
      </c>
      <c r="BA134" s="7">
        <f t="shared" si="98"/>
        <v>0</v>
      </c>
      <c r="BB134" s="7">
        <f t="shared" si="99"/>
        <v>0</v>
      </c>
      <c r="BI134" s="7">
        <f t="shared" si="122"/>
        <v>0</v>
      </c>
      <c r="BJ134" s="7">
        <f t="shared" si="123"/>
        <v>0</v>
      </c>
      <c r="BK134" s="7">
        <f t="shared" si="124"/>
        <v>0</v>
      </c>
      <c r="BM134" s="7">
        <f t="shared" si="110"/>
        <v>0</v>
      </c>
      <c r="BN134" s="7"/>
      <c r="BO134" s="7">
        <f t="shared" si="100"/>
        <v>0</v>
      </c>
      <c r="BP134" s="7">
        <f t="shared" si="101"/>
        <v>0</v>
      </c>
      <c r="BQ134" s="7">
        <f t="shared" si="102"/>
        <v>0</v>
      </c>
      <c r="BR134" s="7">
        <f t="shared" si="103"/>
        <v>0</v>
      </c>
      <c r="BY134" s="7">
        <f t="shared" si="125"/>
        <v>0</v>
      </c>
      <c r="BZ134" s="7">
        <f t="shared" si="126"/>
        <v>0</v>
      </c>
      <c r="CA134" s="7">
        <f t="shared" si="127"/>
        <v>0</v>
      </c>
      <c r="CC134" s="7">
        <f t="shared" si="111"/>
        <v>0</v>
      </c>
      <c r="CD134" s="7"/>
      <c r="CE134" s="7">
        <f t="shared" si="104"/>
        <v>0</v>
      </c>
      <c r="CF134" s="7">
        <f t="shared" si="105"/>
        <v>0</v>
      </c>
      <c r="CG134" s="7">
        <f t="shared" si="106"/>
        <v>0</v>
      </c>
      <c r="CH134" s="7">
        <f t="shared" si="107"/>
        <v>0</v>
      </c>
    </row>
    <row r="135" spans="2:86" x14ac:dyDescent="0.25">
      <c r="B135">
        <v>945</v>
      </c>
      <c r="C135">
        <f>'Input spectra'!B135</f>
        <v>0</v>
      </c>
      <c r="D135">
        <f>'Initial absorption'!J135</f>
        <v>0</v>
      </c>
      <c r="E135">
        <f>'Input spectra'!C135</f>
        <v>0</v>
      </c>
      <c r="F135" s="54">
        <f t="shared" si="128"/>
        <v>0</v>
      </c>
      <c r="H135">
        <f>'Absorption prob after ems'!$EY136</f>
        <v>0.87932542907705269</v>
      </c>
      <c r="I135" s="14">
        <f>1-EXP(-'Absorption prob after ems'!FC136*_k_in_ec_correction*($C135*_c+'Input spectra'!Q135))</f>
        <v>1.231687507811241E-2</v>
      </c>
      <c r="J135" s="14">
        <f>1-EXP(-(_t-'Absorption prob after ems'!FC136)*_k_in_ec_correction*($C135*_c+'Input spectra'!Q135))</f>
        <v>1.2455996688457427E-2</v>
      </c>
      <c r="M135" s="7">
        <f t="shared" si="113"/>
        <v>0</v>
      </c>
      <c r="N135" s="7">
        <f t="shared" si="114"/>
        <v>0</v>
      </c>
      <c r="O135" s="7">
        <f t="shared" si="115"/>
        <v>0</v>
      </c>
      <c r="Q135" s="7">
        <f t="shared" si="129"/>
        <v>0</v>
      </c>
      <c r="R135" s="7"/>
      <c r="S135" s="7">
        <f t="shared" ref="S135:S156" si="130">$I135*M135*$D135</f>
        <v>0</v>
      </c>
      <c r="T135" s="7">
        <f t="shared" ref="T135:T156" si="131">$J135*N135*$D135</f>
        <v>0</v>
      </c>
      <c r="U135" s="7">
        <f t="shared" ref="U135:U156" si="132">(1-$H135)*O135*$D135</f>
        <v>0</v>
      </c>
      <c r="V135" s="7">
        <f t="shared" ref="V135:V186" si="133">(1-$J135)*N135</f>
        <v>0</v>
      </c>
      <c r="AC135" s="7">
        <f t="shared" si="116"/>
        <v>0</v>
      </c>
      <c r="AD135" s="7">
        <f t="shared" si="117"/>
        <v>0</v>
      </c>
      <c r="AE135" s="7">
        <f t="shared" si="118"/>
        <v>0</v>
      </c>
      <c r="AG135" s="7">
        <f t="shared" si="108"/>
        <v>0</v>
      </c>
      <c r="AH135" s="7"/>
      <c r="AI135" s="7">
        <f t="shared" ref="AI135:AI198" si="134">$I135*AC135*$D135</f>
        <v>0</v>
      </c>
      <c r="AJ135" s="7">
        <f t="shared" ref="AJ135:AJ198" si="135">$J135*AD135*$D135</f>
        <v>0</v>
      </c>
      <c r="AK135" s="7">
        <f t="shared" ref="AK135:AK198" si="136">(1-$H135)*AE135*$D135</f>
        <v>0</v>
      </c>
      <c r="AL135" s="7">
        <f t="shared" ref="AL135:AL198" si="137">(1-$J135)*AD135</f>
        <v>0</v>
      </c>
      <c r="AS135" s="7">
        <f t="shared" si="119"/>
        <v>0</v>
      </c>
      <c r="AT135" s="7">
        <f t="shared" si="120"/>
        <v>0</v>
      </c>
      <c r="AU135" s="7">
        <f t="shared" si="121"/>
        <v>0</v>
      </c>
      <c r="AW135" s="7">
        <f t="shared" si="109"/>
        <v>0</v>
      </c>
      <c r="AX135" s="7"/>
      <c r="AY135" s="7">
        <f t="shared" ref="AY135:AY198" si="138">$I135*AS135*$D135</f>
        <v>0</v>
      </c>
      <c r="AZ135" s="7">
        <f t="shared" ref="AZ135:AZ198" si="139">$J135*AT135*$D135</f>
        <v>0</v>
      </c>
      <c r="BA135" s="7">
        <f t="shared" ref="BA135:BA198" si="140">(1-$H135)*AU135*$D135</f>
        <v>0</v>
      </c>
      <c r="BB135" s="7">
        <f t="shared" ref="BB135:BB198" si="141">(1-$J135)*AT135</f>
        <v>0</v>
      </c>
      <c r="BI135" s="7">
        <f t="shared" si="122"/>
        <v>0</v>
      </c>
      <c r="BJ135" s="7">
        <f t="shared" si="123"/>
        <v>0</v>
      </c>
      <c r="BK135" s="7">
        <f t="shared" si="124"/>
        <v>0</v>
      </c>
      <c r="BM135" s="7">
        <f t="shared" si="110"/>
        <v>0</v>
      </c>
      <c r="BN135" s="7"/>
      <c r="BO135" s="7">
        <f t="shared" ref="BO135:BO198" si="142">$I135*BI135*$D135</f>
        <v>0</v>
      </c>
      <c r="BP135" s="7">
        <f t="shared" ref="BP135:BP198" si="143">$J135*BJ135*$D135</f>
        <v>0</v>
      </c>
      <c r="BQ135" s="7">
        <f t="shared" ref="BQ135:BQ198" si="144">(1-$H135)*BK135*$D135</f>
        <v>0</v>
      </c>
      <c r="BR135" s="7">
        <f t="shared" ref="BR135:BR198" si="145">(1-$J135)*BJ135</f>
        <v>0</v>
      </c>
      <c r="BY135" s="7">
        <f t="shared" si="125"/>
        <v>0</v>
      </c>
      <c r="BZ135" s="7">
        <f t="shared" si="126"/>
        <v>0</v>
      </c>
      <c r="CA135" s="7">
        <f t="shared" si="127"/>
        <v>0</v>
      </c>
      <c r="CC135" s="7">
        <f t="shared" si="111"/>
        <v>0</v>
      </c>
      <c r="CD135" s="7"/>
      <c r="CE135" s="7">
        <f t="shared" ref="CE135:CE198" si="146">$I135*BY135*$D135</f>
        <v>0</v>
      </c>
      <c r="CF135" s="7">
        <f t="shared" ref="CF135:CF198" si="147">$J135*BZ135*$D135</f>
        <v>0</v>
      </c>
      <c r="CG135" s="7">
        <f t="shared" ref="CG135:CG198" si="148">(1-$H135)*CA135*$D135</f>
        <v>0</v>
      </c>
      <c r="CH135" s="7">
        <f t="shared" ref="CH135:CH198" si="149">(1-$J135)*BZ135</f>
        <v>0</v>
      </c>
    </row>
    <row r="136" spans="2:86" x14ac:dyDescent="0.25">
      <c r="B136">
        <v>950</v>
      </c>
      <c r="C136">
        <f>'Input spectra'!B136</f>
        <v>0</v>
      </c>
      <c r="D136">
        <f>'Initial absorption'!J136</f>
        <v>0</v>
      </c>
      <c r="E136">
        <f>'Input spectra'!C136</f>
        <v>0</v>
      </c>
      <c r="F136" s="54">
        <f t="shared" si="128"/>
        <v>0</v>
      </c>
      <c r="H136">
        <f>'Absorption prob after ems'!$EY137</f>
        <v>0.87945231363367504</v>
      </c>
      <c r="I136" s="14">
        <f>1-EXP(-'Absorption prob after ems'!FC137*_k_in_ec_correction*($C136*_c+'Input spectra'!Q136))</f>
        <v>1.2302736246875501E-2</v>
      </c>
      <c r="J136" s="14">
        <f>1-EXP(-(_t-'Absorption prob after ems'!FC137)*_k_in_ec_correction*($C136*_c+'Input spectra'!Q136))</f>
        <v>1.2441536839650325E-2</v>
      </c>
      <c r="M136" s="7">
        <f t="shared" si="113"/>
        <v>0</v>
      </c>
      <c r="N136" s="7">
        <f t="shared" si="114"/>
        <v>0</v>
      </c>
      <c r="O136" s="7">
        <f t="shared" si="115"/>
        <v>0</v>
      </c>
      <c r="Q136" s="7">
        <f t="shared" si="129"/>
        <v>0</v>
      </c>
      <c r="R136" s="7"/>
      <c r="S136" s="7">
        <f t="shared" si="130"/>
        <v>0</v>
      </c>
      <c r="T136" s="7">
        <f t="shared" si="131"/>
        <v>0</v>
      </c>
      <c r="U136" s="7">
        <f t="shared" si="132"/>
        <v>0</v>
      </c>
      <c r="V136" s="7">
        <f t="shared" si="133"/>
        <v>0</v>
      </c>
      <c r="AC136" s="7">
        <f t="shared" si="116"/>
        <v>0</v>
      </c>
      <c r="AD136" s="7">
        <f t="shared" si="117"/>
        <v>0</v>
      </c>
      <c r="AE136" s="7">
        <f t="shared" si="118"/>
        <v>0</v>
      </c>
      <c r="AG136" s="7">
        <f t="shared" si="108"/>
        <v>0</v>
      </c>
      <c r="AH136" s="7"/>
      <c r="AI136" s="7">
        <f t="shared" si="134"/>
        <v>0</v>
      </c>
      <c r="AJ136" s="7">
        <f t="shared" si="135"/>
        <v>0</v>
      </c>
      <c r="AK136" s="7">
        <f t="shared" si="136"/>
        <v>0</v>
      </c>
      <c r="AL136" s="7">
        <f t="shared" si="137"/>
        <v>0</v>
      </c>
      <c r="AS136" s="7">
        <f t="shared" si="119"/>
        <v>0</v>
      </c>
      <c r="AT136" s="7">
        <f t="shared" si="120"/>
        <v>0</v>
      </c>
      <c r="AU136" s="7">
        <f t="shared" si="121"/>
        <v>0</v>
      </c>
      <c r="AW136" s="7">
        <f t="shared" si="109"/>
        <v>0</v>
      </c>
      <c r="AX136" s="7"/>
      <c r="AY136" s="7">
        <f t="shared" si="138"/>
        <v>0</v>
      </c>
      <c r="AZ136" s="7">
        <f t="shared" si="139"/>
        <v>0</v>
      </c>
      <c r="BA136" s="7">
        <f t="shared" si="140"/>
        <v>0</v>
      </c>
      <c r="BB136" s="7">
        <f t="shared" si="141"/>
        <v>0</v>
      </c>
      <c r="BI136" s="7">
        <f t="shared" si="122"/>
        <v>0</v>
      </c>
      <c r="BJ136" s="7">
        <f t="shared" si="123"/>
        <v>0</v>
      </c>
      <c r="BK136" s="7">
        <f t="shared" si="124"/>
        <v>0</v>
      </c>
      <c r="BM136" s="7">
        <f t="shared" si="110"/>
        <v>0</v>
      </c>
      <c r="BN136" s="7"/>
      <c r="BO136" s="7">
        <f t="shared" si="142"/>
        <v>0</v>
      </c>
      <c r="BP136" s="7">
        <f t="shared" si="143"/>
        <v>0</v>
      </c>
      <c r="BQ136" s="7">
        <f t="shared" si="144"/>
        <v>0</v>
      </c>
      <c r="BR136" s="7">
        <f t="shared" si="145"/>
        <v>0</v>
      </c>
      <c r="BY136" s="7">
        <f t="shared" si="125"/>
        <v>0</v>
      </c>
      <c r="BZ136" s="7">
        <f t="shared" si="126"/>
        <v>0</v>
      </c>
      <c r="CA136" s="7">
        <f t="shared" si="127"/>
        <v>0</v>
      </c>
      <c r="CC136" s="7">
        <f t="shared" si="111"/>
        <v>0</v>
      </c>
      <c r="CD136" s="7"/>
      <c r="CE136" s="7">
        <f t="shared" si="146"/>
        <v>0</v>
      </c>
      <c r="CF136" s="7">
        <f t="shared" si="147"/>
        <v>0</v>
      </c>
      <c r="CG136" s="7">
        <f t="shared" si="148"/>
        <v>0</v>
      </c>
      <c r="CH136" s="7">
        <f t="shared" si="149"/>
        <v>0</v>
      </c>
    </row>
    <row r="137" spans="2:86" x14ac:dyDescent="0.25">
      <c r="B137">
        <v>955</v>
      </c>
      <c r="C137">
        <f>'Input spectra'!B137</f>
        <v>0</v>
      </c>
      <c r="D137">
        <f>'Initial absorption'!J137</f>
        <v>0</v>
      </c>
      <c r="E137">
        <f>'Input spectra'!C137</f>
        <v>0</v>
      </c>
      <c r="F137" s="54">
        <f t="shared" si="128"/>
        <v>0</v>
      </c>
      <c r="H137">
        <f>'Absorption prob after ems'!$EY138</f>
        <v>0.87957922667056909</v>
      </c>
      <c r="I137" s="14">
        <f>1-EXP(-'Absorption prob after ems'!FC138*_k_in_ec_correction*($C137*_c+'Input spectra'!Q137))</f>
        <v>1.2288597025504777E-2</v>
      </c>
      <c r="J137" s="14">
        <f>1-EXP(-(_t-'Absorption prob after ems'!FC138)*_k_in_ec_correction*($C137*_c+'Input spectra'!Q137))</f>
        <v>1.2427076966826656E-2</v>
      </c>
      <c r="M137" s="7">
        <f t="shared" si="113"/>
        <v>0</v>
      </c>
      <c r="N137" s="7">
        <f t="shared" si="114"/>
        <v>0</v>
      </c>
      <c r="O137" s="7">
        <f t="shared" si="115"/>
        <v>0</v>
      </c>
      <c r="Q137" s="7">
        <f t="shared" si="129"/>
        <v>0</v>
      </c>
      <c r="R137" s="7"/>
      <c r="S137" s="7">
        <f t="shared" si="130"/>
        <v>0</v>
      </c>
      <c r="T137" s="7">
        <f t="shared" si="131"/>
        <v>0</v>
      </c>
      <c r="U137" s="7">
        <f t="shared" si="132"/>
        <v>0</v>
      </c>
      <c r="V137" s="7">
        <f t="shared" si="133"/>
        <v>0</v>
      </c>
      <c r="AC137" s="7">
        <f t="shared" si="116"/>
        <v>0</v>
      </c>
      <c r="AD137" s="7">
        <f t="shared" si="117"/>
        <v>0</v>
      </c>
      <c r="AE137" s="7">
        <f t="shared" si="118"/>
        <v>0</v>
      </c>
      <c r="AG137" s="7">
        <f t="shared" si="108"/>
        <v>0</v>
      </c>
      <c r="AH137" s="7"/>
      <c r="AI137" s="7">
        <f t="shared" si="134"/>
        <v>0</v>
      </c>
      <c r="AJ137" s="7">
        <f t="shared" si="135"/>
        <v>0</v>
      </c>
      <c r="AK137" s="7">
        <f t="shared" si="136"/>
        <v>0</v>
      </c>
      <c r="AL137" s="7">
        <f t="shared" si="137"/>
        <v>0</v>
      </c>
      <c r="AS137" s="7">
        <f t="shared" si="119"/>
        <v>0</v>
      </c>
      <c r="AT137" s="7">
        <f t="shared" si="120"/>
        <v>0</v>
      </c>
      <c r="AU137" s="7">
        <f t="shared" si="121"/>
        <v>0</v>
      </c>
      <c r="AW137" s="7">
        <f t="shared" si="109"/>
        <v>0</v>
      </c>
      <c r="AX137" s="7"/>
      <c r="AY137" s="7">
        <f t="shared" si="138"/>
        <v>0</v>
      </c>
      <c r="AZ137" s="7">
        <f t="shared" si="139"/>
        <v>0</v>
      </c>
      <c r="BA137" s="7">
        <f t="shared" si="140"/>
        <v>0</v>
      </c>
      <c r="BB137" s="7">
        <f t="shared" si="141"/>
        <v>0</v>
      </c>
      <c r="BI137" s="7">
        <f t="shared" si="122"/>
        <v>0</v>
      </c>
      <c r="BJ137" s="7">
        <f t="shared" si="123"/>
        <v>0</v>
      </c>
      <c r="BK137" s="7">
        <f t="shared" si="124"/>
        <v>0</v>
      </c>
      <c r="BM137" s="7">
        <f t="shared" si="110"/>
        <v>0</v>
      </c>
      <c r="BN137" s="7"/>
      <c r="BO137" s="7">
        <f t="shared" si="142"/>
        <v>0</v>
      </c>
      <c r="BP137" s="7">
        <f t="shared" si="143"/>
        <v>0</v>
      </c>
      <c r="BQ137" s="7">
        <f t="shared" si="144"/>
        <v>0</v>
      </c>
      <c r="BR137" s="7">
        <f t="shared" si="145"/>
        <v>0</v>
      </c>
      <c r="BY137" s="7">
        <f t="shared" si="125"/>
        <v>0</v>
      </c>
      <c r="BZ137" s="7">
        <f t="shared" si="126"/>
        <v>0</v>
      </c>
      <c r="CA137" s="7">
        <f t="shared" si="127"/>
        <v>0</v>
      </c>
      <c r="CC137" s="7">
        <f t="shared" si="111"/>
        <v>0</v>
      </c>
      <c r="CD137" s="7"/>
      <c r="CE137" s="7">
        <f t="shared" si="146"/>
        <v>0</v>
      </c>
      <c r="CF137" s="7">
        <f t="shared" si="147"/>
        <v>0</v>
      </c>
      <c r="CG137" s="7">
        <f t="shared" si="148"/>
        <v>0</v>
      </c>
      <c r="CH137" s="7">
        <f t="shared" si="149"/>
        <v>0</v>
      </c>
    </row>
    <row r="138" spans="2:86" x14ac:dyDescent="0.25">
      <c r="B138">
        <v>960</v>
      </c>
      <c r="C138">
        <f>'Input spectra'!B138</f>
        <v>0</v>
      </c>
      <c r="D138">
        <f>'Initial absorption'!J138</f>
        <v>0</v>
      </c>
      <c r="E138">
        <f>'Input spectra'!C138</f>
        <v>0</v>
      </c>
      <c r="F138" s="54">
        <f t="shared" si="128"/>
        <v>0</v>
      </c>
      <c r="H138">
        <f>'Absorption prob after ems'!$EY139</f>
        <v>0.87970616819570235</v>
      </c>
      <c r="I138" s="14">
        <f>1-EXP(-'Absorption prob after ems'!FC139*_k_in_ec_correction*($C138*_c+'Input spectra'!Q138))</f>
        <v>1.227445741398947E-2</v>
      </c>
      <c r="J138" s="14">
        <f>1-EXP(-(_t-'Absorption prob after ems'!FC139)*_k_in_ec_correction*($C138*_c+'Input spectra'!Q138))</f>
        <v>1.2412617069991527E-2</v>
      </c>
      <c r="M138" s="7">
        <f t="shared" si="113"/>
        <v>0</v>
      </c>
      <c r="N138" s="7">
        <f t="shared" si="114"/>
        <v>0</v>
      </c>
      <c r="O138" s="7">
        <f t="shared" si="115"/>
        <v>0</v>
      </c>
      <c r="Q138" s="7">
        <f t="shared" si="129"/>
        <v>0</v>
      </c>
      <c r="R138" s="7"/>
      <c r="S138" s="7">
        <f t="shared" si="130"/>
        <v>0</v>
      </c>
      <c r="T138" s="7">
        <f t="shared" si="131"/>
        <v>0</v>
      </c>
      <c r="U138" s="7">
        <f t="shared" si="132"/>
        <v>0</v>
      </c>
      <c r="V138" s="7">
        <f t="shared" si="133"/>
        <v>0</v>
      </c>
      <c r="AC138" s="7">
        <f t="shared" si="116"/>
        <v>0</v>
      </c>
      <c r="AD138" s="7">
        <f t="shared" si="117"/>
        <v>0</v>
      </c>
      <c r="AE138" s="7">
        <f t="shared" si="118"/>
        <v>0</v>
      </c>
      <c r="AG138" s="7">
        <f t="shared" si="108"/>
        <v>0</v>
      </c>
      <c r="AH138" s="7"/>
      <c r="AI138" s="7">
        <f t="shared" si="134"/>
        <v>0</v>
      </c>
      <c r="AJ138" s="7">
        <f t="shared" si="135"/>
        <v>0</v>
      </c>
      <c r="AK138" s="7">
        <f t="shared" si="136"/>
        <v>0</v>
      </c>
      <c r="AL138" s="7">
        <f t="shared" si="137"/>
        <v>0</v>
      </c>
      <c r="AS138" s="7">
        <f t="shared" si="119"/>
        <v>0</v>
      </c>
      <c r="AT138" s="7">
        <f t="shared" si="120"/>
        <v>0</v>
      </c>
      <c r="AU138" s="7">
        <f t="shared" si="121"/>
        <v>0</v>
      </c>
      <c r="AW138" s="7">
        <f t="shared" si="109"/>
        <v>0</v>
      </c>
      <c r="AX138" s="7"/>
      <c r="AY138" s="7">
        <f t="shared" si="138"/>
        <v>0</v>
      </c>
      <c r="AZ138" s="7">
        <f t="shared" si="139"/>
        <v>0</v>
      </c>
      <c r="BA138" s="7">
        <f t="shared" si="140"/>
        <v>0</v>
      </c>
      <c r="BB138" s="7">
        <f t="shared" si="141"/>
        <v>0</v>
      </c>
      <c r="BI138" s="7">
        <f t="shared" si="122"/>
        <v>0</v>
      </c>
      <c r="BJ138" s="7">
        <f t="shared" si="123"/>
        <v>0</v>
      </c>
      <c r="BK138" s="7">
        <f t="shared" si="124"/>
        <v>0</v>
      </c>
      <c r="BM138" s="7">
        <f t="shared" si="110"/>
        <v>0</v>
      </c>
      <c r="BN138" s="7"/>
      <c r="BO138" s="7">
        <f t="shared" si="142"/>
        <v>0</v>
      </c>
      <c r="BP138" s="7">
        <f t="shared" si="143"/>
        <v>0</v>
      </c>
      <c r="BQ138" s="7">
        <f t="shared" si="144"/>
        <v>0</v>
      </c>
      <c r="BR138" s="7">
        <f t="shared" si="145"/>
        <v>0</v>
      </c>
      <c r="BY138" s="7">
        <f t="shared" si="125"/>
        <v>0</v>
      </c>
      <c r="BZ138" s="7">
        <f t="shared" si="126"/>
        <v>0</v>
      </c>
      <c r="CA138" s="7">
        <f t="shared" si="127"/>
        <v>0</v>
      </c>
      <c r="CC138" s="7">
        <f t="shared" si="111"/>
        <v>0</v>
      </c>
      <c r="CD138" s="7"/>
      <c r="CE138" s="7">
        <f t="shared" si="146"/>
        <v>0</v>
      </c>
      <c r="CF138" s="7">
        <f t="shared" si="147"/>
        <v>0</v>
      </c>
      <c r="CG138" s="7">
        <f t="shared" si="148"/>
        <v>0</v>
      </c>
      <c r="CH138" s="7">
        <f t="shared" si="149"/>
        <v>0</v>
      </c>
    </row>
    <row r="139" spans="2:86" x14ac:dyDescent="0.25">
      <c r="B139">
        <v>965</v>
      </c>
      <c r="C139">
        <f>'Input spectra'!B139</f>
        <v>0</v>
      </c>
      <c r="D139">
        <f>'Initial absorption'!J139</f>
        <v>0</v>
      </c>
      <c r="E139">
        <f>'Input spectra'!C139</f>
        <v>0</v>
      </c>
      <c r="F139" s="54">
        <f t="shared" si="128"/>
        <v>0</v>
      </c>
      <c r="H139">
        <f>'Absorption prob after ems'!$EY140</f>
        <v>0.87983313821704712</v>
      </c>
      <c r="I139" s="14">
        <f>1-EXP(-'Absorption prob after ems'!FC140*_k_in_ec_correction*($C139*_c+'Input spectra'!Q139))</f>
        <v>1.2260317412318145E-2</v>
      </c>
      <c r="J139" s="14">
        <f>1-EXP(-(_t-'Absorption prob after ems'!FC140)*_k_in_ec_correction*($C139*_c+'Input spectra'!Q139))</f>
        <v>1.2398157149150379E-2</v>
      </c>
      <c r="M139" s="7">
        <f t="shared" si="113"/>
        <v>0</v>
      </c>
      <c r="N139" s="7">
        <f t="shared" si="114"/>
        <v>0</v>
      </c>
      <c r="O139" s="7">
        <f t="shared" si="115"/>
        <v>0</v>
      </c>
      <c r="Q139" s="7">
        <f t="shared" si="129"/>
        <v>0</v>
      </c>
      <c r="R139" s="7"/>
      <c r="S139" s="7">
        <f t="shared" si="130"/>
        <v>0</v>
      </c>
      <c r="T139" s="7">
        <f t="shared" si="131"/>
        <v>0</v>
      </c>
      <c r="U139" s="7">
        <f t="shared" si="132"/>
        <v>0</v>
      </c>
      <c r="V139" s="7">
        <f t="shared" si="133"/>
        <v>0</v>
      </c>
      <c r="AC139" s="7">
        <f t="shared" si="116"/>
        <v>0</v>
      </c>
      <c r="AD139" s="7">
        <f t="shared" si="117"/>
        <v>0</v>
      </c>
      <c r="AE139" s="7">
        <f t="shared" si="118"/>
        <v>0</v>
      </c>
      <c r="AG139" s="7">
        <f t="shared" si="108"/>
        <v>0</v>
      </c>
      <c r="AH139" s="7"/>
      <c r="AI139" s="7">
        <f t="shared" si="134"/>
        <v>0</v>
      </c>
      <c r="AJ139" s="7">
        <f t="shared" si="135"/>
        <v>0</v>
      </c>
      <c r="AK139" s="7">
        <f t="shared" si="136"/>
        <v>0</v>
      </c>
      <c r="AL139" s="7">
        <f t="shared" si="137"/>
        <v>0</v>
      </c>
      <c r="AS139" s="7">
        <f t="shared" si="119"/>
        <v>0</v>
      </c>
      <c r="AT139" s="7">
        <f t="shared" si="120"/>
        <v>0</v>
      </c>
      <c r="AU139" s="7">
        <f t="shared" si="121"/>
        <v>0</v>
      </c>
      <c r="AW139" s="7">
        <f t="shared" si="109"/>
        <v>0</v>
      </c>
      <c r="AX139" s="7"/>
      <c r="AY139" s="7">
        <f t="shared" si="138"/>
        <v>0</v>
      </c>
      <c r="AZ139" s="7">
        <f t="shared" si="139"/>
        <v>0</v>
      </c>
      <c r="BA139" s="7">
        <f t="shared" si="140"/>
        <v>0</v>
      </c>
      <c r="BB139" s="7">
        <f t="shared" si="141"/>
        <v>0</v>
      </c>
      <c r="BI139" s="7">
        <f t="shared" si="122"/>
        <v>0</v>
      </c>
      <c r="BJ139" s="7">
        <f t="shared" si="123"/>
        <v>0</v>
      </c>
      <c r="BK139" s="7">
        <f t="shared" si="124"/>
        <v>0</v>
      </c>
      <c r="BM139" s="7">
        <f t="shared" si="110"/>
        <v>0</v>
      </c>
      <c r="BN139" s="7"/>
      <c r="BO139" s="7">
        <f t="shared" si="142"/>
        <v>0</v>
      </c>
      <c r="BP139" s="7">
        <f t="shared" si="143"/>
        <v>0</v>
      </c>
      <c r="BQ139" s="7">
        <f t="shared" si="144"/>
        <v>0</v>
      </c>
      <c r="BR139" s="7">
        <f t="shared" si="145"/>
        <v>0</v>
      </c>
      <c r="BY139" s="7">
        <f t="shared" si="125"/>
        <v>0</v>
      </c>
      <c r="BZ139" s="7">
        <f t="shared" si="126"/>
        <v>0</v>
      </c>
      <c r="CA139" s="7">
        <f t="shared" si="127"/>
        <v>0</v>
      </c>
      <c r="CC139" s="7">
        <f t="shared" si="111"/>
        <v>0</v>
      </c>
      <c r="CD139" s="7"/>
      <c r="CE139" s="7">
        <f t="shared" si="146"/>
        <v>0</v>
      </c>
      <c r="CF139" s="7">
        <f t="shared" si="147"/>
        <v>0</v>
      </c>
      <c r="CG139" s="7">
        <f t="shared" si="148"/>
        <v>0</v>
      </c>
      <c r="CH139" s="7">
        <f t="shared" si="149"/>
        <v>0</v>
      </c>
    </row>
    <row r="140" spans="2:86" x14ac:dyDescent="0.25">
      <c r="B140">
        <v>970</v>
      </c>
      <c r="C140">
        <f>'Input spectra'!B140</f>
        <v>0</v>
      </c>
      <c r="D140">
        <f>'Initial absorption'!J140</f>
        <v>0</v>
      </c>
      <c r="E140">
        <f>'Input spectra'!C140</f>
        <v>0</v>
      </c>
      <c r="F140" s="54">
        <f t="shared" si="128"/>
        <v>0</v>
      </c>
      <c r="H140">
        <f>'Absorption prob after ems'!$EY141</f>
        <v>0.87996013674257678</v>
      </c>
      <c r="I140" s="14">
        <f>1-EXP(-'Absorption prob after ems'!FC141*_k_in_ec_correction*($C140*_c+'Input spectra'!Q140))</f>
        <v>1.2246177020480031E-2</v>
      </c>
      <c r="J140" s="14">
        <f>1-EXP(-(_t-'Absorption prob after ems'!FC141)*_k_in_ec_correction*($C140*_c+'Input spectra'!Q140))</f>
        <v>1.238369720430843E-2</v>
      </c>
      <c r="M140" s="7">
        <f t="shared" si="113"/>
        <v>0</v>
      </c>
      <c r="N140" s="7">
        <f t="shared" si="114"/>
        <v>0</v>
      </c>
      <c r="O140" s="7">
        <f t="shared" si="115"/>
        <v>0</v>
      </c>
      <c r="Q140" s="7">
        <f t="shared" si="129"/>
        <v>0</v>
      </c>
      <c r="R140" s="7"/>
      <c r="S140" s="7">
        <f t="shared" si="130"/>
        <v>0</v>
      </c>
      <c r="T140" s="7">
        <f t="shared" si="131"/>
        <v>0</v>
      </c>
      <c r="U140" s="7">
        <f t="shared" si="132"/>
        <v>0</v>
      </c>
      <c r="V140" s="7">
        <f t="shared" si="133"/>
        <v>0</v>
      </c>
      <c r="AC140" s="7">
        <f t="shared" si="116"/>
        <v>0</v>
      </c>
      <c r="AD140" s="7">
        <f t="shared" si="117"/>
        <v>0</v>
      </c>
      <c r="AE140" s="7">
        <f t="shared" si="118"/>
        <v>0</v>
      </c>
      <c r="AG140" s="7">
        <f t="shared" si="108"/>
        <v>0</v>
      </c>
      <c r="AH140" s="7"/>
      <c r="AI140" s="7">
        <f t="shared" si="134"/>
        <v>0</v>
      </c>
      <c r="AJ140" s="7">
        <f t="shared" si="135"/>
        <v>0</v>
      </c>
      <c r="AK140" s="7">
        <f t="shared" si="136"/>
        <v>0</v>
      </c>
      <c r="AL140" s="7">
        <f t="shared" si="137"/>
        <v>0</v>
      </c>
      <c r="AS140" s="7">
        <f t="shared" si="119"/>
        <v>0</v>
      </c>
      <c r="AT140" s="7">
        <f t="shared" si="120"/>
        <v>0</v>
      </c>
      <c r="AU140" s="7">
        <f t="shared" si="121"/>
        <v>0</v>
      </c>
      <c r="AW140" s="7">
        <f t="shared" si="109"/>
        <v>0</v>
      </c>
      <c r="AX140" s="7"/>
      <c r="AY140" s="7">
        <f t="shared" si="138"/>
        <v>0</v>
      </c>
      <c r="AZ140" s="7">
        <f t="shared" si="139"/>
        <v>0</v>
      </c>
      <c r="BA140" s="7">
        <f t="shared" si="140"/>
        <v>0</v>
      </c>
      <c r="BB140" s="7">
        <f t="shared" si="141"/>
        <v>0</v>
      </c>
      <c r="BI140" s="7">
        <f t="shared" si="122"/>
        <v>0</v>
      </c>
      <c r="BJ140" s="7">
        <f t="shared" si="123"/>
        <v>0</v>
      </c>
      <c r="BK140" s="7">
        <f t="shared" si="124"/>
        <v>0</v>
      </c>
      <c r="BM140" s="7">
        <f t="shared" si="110"/>
        <v>0</v>
      </c>
      <c r="BN140" s="7"/>
      <c r="BO140" s="7">
        <f t="shared" si="142"/>
        <v>0</v>
      </c>
      <c r="BP140" s="7">
        <f t="shared" si="143"/>
        <v>0</v>
      </c>
      <c r="BQ140" s="7">
        <f t="shared" si="144"/>
        <v>0</v>
      </c>
      <c r="BR140" s="7">
        <f t="shared" si="145"/>
        <v>0</v>
      </c>
      <c r="BY140" s="7">
        <f t="shared" si="125"/>
        <v>0</v>
      </c>
      <c r="BZ140" s="7">
        <f t="shared" si="126"/>
        <v>0</v>
      </c>
      <c r="CA140" s="7">
        <f t="shared" si="127"/>
        <v>0</v>
      </c>
      <c r="CC140" s="7">
        <f t="shared" si="111"/>
        <v>0</v>
      </c>
      <c r="CD140" s="7"/>
      <c r="CE140" s="7">
        <f t="shared" si="146"/>
        <v>0</v>
      </c>
      <c r="CF140" s="7">
        <f t="shared" si="147"/>
        <v>0</v>
      </c>
      <c r="CG140" s="7">
        <f t="shared" si="148"/>
        <v>0</v>
      </c>
      <c r="CH140" s="7">
        <f t="shared" si="149"/>
        <v>0</v>
      </c>
    </row>
    <row r="141" spans="2:86" x14ac:dyDescent="0.25">
      <c r="B141">
        <v>975</v>
      </c>
      <c r="C141">
        <f>'Input spectra'!B141</f>
        <v>0</v>
      </c>
      <c r="D141">
        <f>'Initial absorption'!J141</f>
        <v>0</v>
      </c>
      <c r="E141">
        <f>'Input spectra'!C141</f>
        <v>0</v>
      </c>
      <c r="F141" s="54">
        <f t="shared" si="128"/>
        <v>0</v>
      </c>
      <c r="H141">
        <f>'Absorption prob after ems'!$EY142</f>
        <v>0.88008716378026763</v>
      </c>
      <c r="I141" s="14">
        <f>1-EXP(-'Absorption prob after ems'!FC142*_k_in_ec_correction*($C141*_c+'Input spectra'!Q141))</f>
        <v>1.223203623846425E-2</v>
      </c>
      <c r="J141" s="14">
        <f>1-EXP(-(_t-'Absorption prob after ems'!FC142)*_k_in_ec_correction*($C141*_c+'Input spectra'!Q141))</f>
        <v>1.2369237235470676E-2</v>
      </c>
      <c r="M141" s="7">
        <f t="shared" si="113"/>
        <v>0</v>
      </c>
      <c r="N141" s="7">
        <f t="shared" si="114"/>
        <v>0</v>
      </c>
      <c r="O141" s="7">
        <f t="shared" si="115"/>
        <v>0</v>
      </c>
      <c r="Q141" s="7">
        <f t="shared" si="129"/>
        <v>0</v>
      </c>
      <c r="R141" s="7"/>
      <c r="S141" s="7">
        <f t="shared" si="130"/>
        <v>0</v>
      </c>
      <c r="T141" s="7">
        <f t="shared" si="131"/>
        <v>0</v>
      </c>
      <c r="U141" s="7">
        <f t="shared" si="132"/>
        <v>0</v>
      </c>
      <c r="V141" s="7">
        <f t="shared" si="133"/>
        <v>0</v>
      </c>
      <c r="AC141" s="7">
        <f t="shared" si="116"/>
        <v>0</v>
      </c>
      <c r="AD141" s="7">
        <f t="shared" si="117"/>
        <v>0</v>
      </c>
      <c r="AE141" s="7">
        <f t="shared" si="118"/>
        <v>0</v>
      </c>
      <c r="AG141" s="7">
        <f t="shared" si="108"/>
        <v>0</v>
      </c>
      <c r="AH141" s="7"/>
      <c r="AI141" s="7">
        <f t="shared" si="134"/>
        <v>0</v>
      </c>
      <c r="AJ141" s="7">
        <f t="shared" si="135"/>
        <v>0</v>
      </c>
      <c r="AK141" s="7">
        <f t="shared" si="136"/>
        <v>0</v>
      </c>
      <c r="AL141" s="7">
        <f t="shared" si="137"/>
        <v>0</v>
      </c>
      <c r="AS141" s="7">
        <f t="shared" si="119"/>
        <v>0</v>
      </c>
      <c r="AT141" s="7">
        <f t="shared" si="120"/>
        <v>0</v>
      </c>
      <c r="AU141" s="7">
        <f t="shared" si="121"/>
        <v>0</v>
      </c>
      <c r="AW141" s="7">
        <f t="shared" si="109"/>
        <v>0</v>
      </c>
      <c r="AX141" s="7"/>
      <c r="AY141" s="7">
        <f t="shared" si="138"/>
        <v>0</v>
      </c>
      <c r="AZ141" s="7">
        <f t="shared" si="139"/>
        <v>0</v>
      </c>
      <c r="BA141" s="7">
        <f t="shared" si="140"/>
        <v>0</v>
      </c>
      <c r="BB141" s="7">
        <f t="shared" si="141"/>
        <v>0</v>
      </c>
      <c r="BI141" s="7">
        <f t="shared" si="122"/>
        <v>0</v>
      </c>
      <c r="BJ141" s="7">
        <f t="shared" si="123"/>
        <v>0</v>
      </c>
      <c r="BK141" s="7">
        <f t="shared" si="124"/>
        <v>0</v>
      </c>
      <c r="BM141" s="7">
        <f t="shared" si="110"/>
        <v>0</v>
      </c>
      <c r="BN141" s="7"/>
      <c r="BO141" s="7">
        <f t="shared" si="142"/>
        <v>0</v>
      </c>
      <c r="BP141" s="7">
        <f t="shared" si="143"/>
        <v>0</v>
      </c>
      <c r="BQ141" s="7">
        <f t="shared" si="144"/>
        <v>0</v>
      </c>
      <c r="BR141" s="7">
        <f t="shared" si="145"/>
        <v>0</v>
      </c>
      <c r="BY141" s="7">
        <f t="shared" si="125"/>
        <v>0</v>
      </c>
      <c r="BZ141" s="7">
        <f t="shared" si="126"/>
        <v>0</v>
      </c>
      <c r="CA141" s="7">
        <f t="shared" si="127"/>
        <v>0</v>
      </c>
      <c r="CC141" s="7">
        <f t="shared" si="111"/>
        <v>0</v>
      </c>
      <c r="CD141" s="7"/>
      <c r="CE141" s="7">
        <f t="shared" si="146"/>
        <v>0</v>
      </c>
      <c r="CF141" s="7">
        <f t="shared" si="147"/>
        <v>0</v>
      </c>
      <c r="CG141" s="7">
        <f t="shared" si="148"/>
        <v>0</v>
      </c>
      <c r="CH141" s="7">
        <f t="shared" si="149"/>
        <v>0</v>
      </c>
    </row>
    <row r="142" spans="2:86" x14ac:dyDescent="0.25">
      <c r="B142">
        <v>980</v>
      </c>
      <c r="C142">
        <f>'Input spectra'!B142</f>
        <v>0</v>
      </c>
      <c r="D142">
        <f>'Initial absorption'!J142</f>
        <v>0</v>
      </c>
      <c r="E142">
        <f>'Input spectra'!C142</f>
        <v>0</v>
      </c>
      <c r="F142" s="54">
        <f t="shared" si="128"/>
        <v>0</v>
      </c>
      <c r="H142">
        <f>'Absorption prob after ems'!$EY143</f>
        <v>0.88021421933809851</v>
      </c>
      <c r="I142" s="14">
        <f>1-EXP(-'Absorption prob after ems'!FC143*_k_in_ec_correction*($C142*_c+'Input spectra'!Q142))</f>
        <v>1.2217895066259477E-2</v>
      </c>
      <c r="J142" s="14">
        <f>1-EXP(-(_t-'Absorption prob after ems'!FC143)*_k_in_ec_correction*($C142*_c+'Input spectra'!Q142))</f>
        <v>1.2354777242642445E-2</v>
      </c>
      <c r="M142" s="7">
        <f t="shared" si="113"/>
        <v>0</v>
      </c>
      <c r="N142" s="7">
        <f t="shared" si="114"/>
        <v>0</v>
      </c>
      <c r="O142" s="7">
        <f t="shared" si="115"/>
        <v>0</v>
      </c>
      <c r="Q142" s="7">
        <f t="shared" si="129"/>
        <v>0</v>
      </c>
      <c r="R142" s="7"/>
      <c r="S142" s="7">
        <f t="shared" si="130"/>
        <v>0</v>
      </c>
      <c r="T142" s="7">
        <f t="shared" si="131"/>
        <v>0</v>
      </c>
      <c r="U142" s="7">
        <f t="shared" si="132"/>
        <v>0</v>
      </c>
      <c r="V142" s="7">
        <f t="shared" si="133"/>
        <v>0</v>
      </c>
      <c r="AC142" s="7">
        <f t="shared" si="116"/>
        <v>0</v>
      </c>
      <c r="AD142" s="7">
        <f t="shared" si="117"/>
        <v>0</v>
      </c>
      <c r="AE142" s="7">
        <f t="shared" si="118"/>
        <v>0</v>
      </c>
      <c r="AG142" s="7">
        <f t="shared" si="108"/>
        <v>0</v>
      </c>
      <c r="AH142" s="7"/>
      <c r="AI142" s="7">
        <f t="shared" si="134"/>
        <v>0</v>
      </c>
      <c r="AJ142" s="7">
        <f t="shared" si="135"/>
        <v>0</v>
      </c>
      <c r="AK142" s="7">
        <f t="shared" si="136"/>
        <v>0</v>
      </c>
      <c r="AL142" s="7">
        <f t="shared" si="137"/>
        <v>0</v>
      </c>
      <c r="AS142" s="7">
        <f t="shared" si="119"/>
        <v>0</v>
      </c>
      <c r="AT142" s="7">
        <f t="shared" si="120"/>
        <v>0</v>
      </c>
      <c r="AU142" s="7">
        <f t="shared" si="121"/>
        <v>0</v>
      </c>
      <c r="AW142" s="7">
        <f t="shared" si="109"/>
        <v>0</v>
      </c>
      <c r="AX142" s="7"/>
      <c r="AY142" s="7">
        <f t="shared" si="138"/>
        <v>0</v>
      </c>
      <c r="AZ142" s="7">
        <f t="shared" si="139"/>
        <v>0</v>
      </c>
      <c r="BA142" s="7">
        <f t="shared" si="140"/>
        <v>0</v>
      </c>
      <c r="BB142" s="7">
        <f t="shared" si="141"/>
        <v>0</v>
      </c>
      <c r="BI142" s="7">
        <f t="shared" si="122"/>
        <v>0</v>
      </c>
      <c r="BJ142" s="7">
        <f t="shared" si="123"/>
        <v>0</v>
      </c>
      <c r="BK142" s="7">
        <f t="shared" si="124"/>
        <v>0</v>
      </c>
      <c r="BM142" s="7">
        <f t="shared" si="110"/>
        <v>0</v>
      </c>
      <c r="BN142" s="7"/>
      <c r="BO142" s="7">
        <f t="shared" si="142"/>
        <v>0</v>
      </c>
      <c r="BP142" s="7">
        <f t="shared" si="143"/>
        <v>0</v>
      </c>
      <c r="BQ142" s="7">
        <f t="shared" si="144"/>
        <v>0</v>
      </c>
      <c r="BR142" s="7">
        <f t="shared" si="145"/>
        <v>0</v>
      </c>
      <c r="BY142" s="7">
        <f t="shared" si="125"/>
        <v>0</v>
      </c>
      <c r="BZ142" s="7">
        <f t="shared" si="126"/>
        <v>0</v>
      </c>
      <c r="CA142" s="7">
        <f t="shared" si="127"/>
        <v>0</v>
      </c>
      <c r="CC142" s="7">
        <f t="shared" si="111"/>
        <v>0</v>
      </c>
      <c r="CD142" s="7"/>
      <c r="CE142" s="7">
        <f t="shared" si="146"/>
        <v>0</v>
      </c>
      <c r="CF142" s="7">
        <f t="shared" si="147"/>
        <v>0</v>
      </c>
      <c r="CG142" s="7">
        <f t="shared" si="148"/>
        <v>0</v>
      </c>
      <c r="CH142" s="7">
        <f t="shared" si="149"/>
        <v>0</v>
      </c>
    </row>
    <row r="143" spans="2:86" x14ac:dyDescent="0.25">
      <c r="B143">
        <v>985</v>
      </c>
      <c r="C143">
        <f>'Input spectra'!B143</f>
        <v>0</v>
      </c>
      <c r="D143">
        <f>'Initial absorption'!J143</f>
        <v>0</v>
      </c>
      <c r="E143">
        <f>'Input spectra'!C143</f>
        <v>0</v>
      </c>
      <c r="F143" s="54">
        <f t="shared" si="128"/>
        <v>0</v>
      </c>
      <c r="H143">
        <f>'Absorption prob after ems'!$EY144</f>
        <v>0.88034130342405092</v>
      </c>
      <c r="I143" s="14">
        <f>1-EXP(-'Absorption prob after ems'!FC144*_k_in_ec_correction*($C143*_c+'Input spectra'!Q143))</f>
        <v>1.2203753503854942E-2</v>
      </c>
      <c r="J143" s="14">
        <f>1-EXP(-(_t-'Absorption prob after ems'!FC144)*_k_in_ec_correction*($C143*_c+'Input spectra'!Q143))</f>
        <v>1.2340317225828956E-2</v>
      </c>
      <c r="M143" s="7">
        <f t="shared" si="113"/>
        <v>0</v>
      </c>
      <c r="N143" s="7">
        <f t="shared" si="114"/>
        <v>0</v>
      </c>
      <c r="O143" s="7">
        <f t="shared" si="115"/>
        <v>0</v>
      </c>
      <c r="Q143" s="7">
        <f t="shared" si="129"/>
        <v>0</v>
      </c>
      <c r="R143" s="7"/>
      <c r="S143" s="7">
        <f t="shared" si="130"/>
        <v>0</v>
      </c>
      <c r="T143" s="7">
        <f t="shared" si="131"/>
        <v>0</v>
      </c>
      <c r="U143" s="7">
        <f t="shared" si="132"/>
        <v>0</v>
      </c>
      <c r="V143" s="7">
        <f t="shared" si="133"/>
        <v>0</v>
      </c>
      <c r="AC143" s="7">
        <f t="shared" si="116"/>
        <v>0</v>
      </c>
      <c r="AD143" s="7">
        <f t="shared" si="117"/>
        <v>0</v>
      </c>
      <c r="AE143" s="7">
        <f t="shared" si="118"/>
        <v>0</v>
      </c>
      <c r="AG143" s="7">
        <f t="shared" si="108"/>
        <v>0</v>
      </c>
      <c r="AH143" s="7"/>
      <c r="AI143" s="7">
        <f t="shared" si="134"/>
        <v>0</v>
      </c>
      <c r="AJ143" s="7">
        <f t="shared" si="135"/>
        <v>0</v>
      </c>
      <c r="AK143" s="7">
        <f t="shared" si="136"/>
        <v>0</v>
      </c>
      <c r="AL143" s="7">
        <f t="shared" si="137"/>
        <v>0</v>
      </c>
      <c r="AS143" s="7">
        <f t="shared" si="119"/>
        <v>0</v>
      </c>
      <c r="AT143" s="7">
        <f t="shared" si="120"/>
        <v>0</v>
      </c>
      <c r="AU143" s="7">
        <f t="shared" si="121"/>
        <v>0</v>
      </c>
      <c r="AW143" s="7">
        <f t="shared" si="109"/>
        <v>0</v>
      </c>
      <c r="AX143" s="7"/>
      <c r="AY143" s="7">
        <f t="shared" si="138"/>
        <v>0</v>
      </c>
      <c r="AZ143" s="7">
        <f t="shared" si="139"/>
        <v>0</v>
      </c>
      <c r="BA143" s="7">
        <f t="shared" si="140"/>
        <v>0</v>
      </c>
      <c r="BB143" s="7">
        <f t="shared" si="141"/>
        <v>0</v>
      </c>
      <c r="BI143" s="7">
        <f t="shared" si="122"/>
        <v>0</v>
      </c>
      <c r="BJ143" s="7">
        <f t="shared" si="123"/>
        <v>0</v>
      </c>
      <c r="BK143" s="7">
        <f t="shared" si="124"/>
        <v>0</v>
      </c>
      <c r="BM143" s="7">
        <f t="shared" si="110"/>
        <v>0</v>
      </c>
      <c r="BN143" s="7"/>
      <c r="BO143" s="7">
        <f t="shared" si="142"/>
        <v>0</v>
      </c>
      <c r="BP143" s="7">
        <f t="shared" si="143"/>
        <v>0</v>
      </c>
      <c r="BQ143" s="7">
        <f t="shared" si="144"/>
        <v>0</v>
      </c>
      <c r="BR143" s="7">
        <f t="shared" si="145"/>
        <v>0</v>
      </c>
      <c r="BY143" s="7">
        <f t="shared" si="125"/>
        <v>0</v>
      </c>
      <c r="BZ143" s="7">
        <f t="shared" si="126"/>
        <v>0</v>
      </c>
      <c r="CA143" s="7">
        <f t="shared" si="127"/>
        <v>0</v>
      </c>
      <c r="CC143" s="7">
        <f t="shared" si="111"/>
        <v>0</v>
      </c>
      <c r="CD143" s="7"/>
      <c r="CE143" s="7">
        <f t="shared" si="146"/>
        <v>0</v>
      </c>
      <c r="CF143" s="7">
        <f t="shared" si="147"/>
        <v>0</v>
      </c>
      <c r="CG143" s="7">
        <f t="shared" si="148"/>
        <v>0</v>
      </c>
      <c r="CH143" s="7">
        <f t="shared" si="149"/>
        <v>0</v>
      </c>
    </row>
    <row r="144" spans="2:86" x14ac:dyDescent="0.25">
      <c r="B144">
        <v>990</v>
      </c>
      <c r="C144">
        <f>'Input spectra'!B144</f>
        <v>0</v>
      </c>
      <c r="D144">
        <f>'Initial absorption'!J144</f>
        <v>0</v>
      </c>
      <c r="E144">
        <f>'Input spectra'!C144</f>
        <v>0</v>
      </c>
      <c r="F144" s="54">
        <f t="shared" si="128"/>
        <v>0</v>
      </c>
      <c r="H144">
        <f>'Absorption prob after ems'!$EY145</f>
        <v>0.8804684160461097</v>
      </c>
      <c r="I144" s="14">
        <f>1-EXP(-'Absorption prob after ems'!FC145*_k_in_ec_correction*($C144*_c+'Input spectra'!Q144))</f>
        <v>1.2189611551239432E-2</v>
      </c>
      <c r="J144" s="14">
        <f>1-EXP(-(_t-'Absorption prob after ems'!FC145)*_k_in_ec_correction*($C144*_c+'Input spectra'!Q144))</f>
        <v>1.2325857185035316E-2</v>
      </c>
      <c r="M144" s="7">
        <f t="shared" si="113"/>
        <v>0</v>
      </c>
      <c r="N144" s="7">
        <f t="shared" si="114"/>
        <v>0</v>
      </c>
      <c r="O144" s="7">
        <f t="shared" si="115"/>
        <v>0</v>
      </c>
      <c r="Q144" s="7">
        <f t="shared" si="129"/>
        <v>0</v>
      </c>
      <c r="R144" s="7"/>
      <c r="S144" s="7">
        <f t="shared" si="130"/>
        <v>0</v>
      </c>
      <c r="T144" s="7">
        <f t="shared" si="131"/>
        <v>0</v>
      </c>
      <c r="U144" s="7">
        <f t="shared" si="132"/>
        <v>0</v>
      </c>
      <c r="V144" s="7">
        <f t="shared" si="133"/>
        <v>0</v>
      </c>
      <c r="AC144" s="7">
        <f t="shared" si="116"/>
        <v>0</v>
      </c>
      <c r="AD144" s="7">
        <f t="shared" si="117"/>
        <v>0</v>
      </c>
      <c r="AE144" s="7">
        <f t="shared" si="118"/>
        <v>0</v>
      </c>
      <c r="AG144" s="7">
        <f t="shared" si="108"/>
        <v>0</v>
      </c>
      <c r="AH144" s="7"/>
      <c r="AI144" s="7">
        <f t="shared" si="134"/>
        <v>0</v>
      </c>
      <c r="AJ144" s="7">
        <f t="shared" si="135"/>
        <v>0</v>
      </c>
      <c r="AK144" s="7">
        <f t="shared" si="136"/>
        <v>0</v>
      </c>
      <c r="AL144" s="7">
        <f t="shared" si="137"/>
        <v>0</v>
      </c>
      <c r="AS144" s="7">
        <f t="shared" si="119"/>
        <v>0</v>
      </c>
      <c r="AT144" s="7">
        <f t="shared" si="120"/>
        <v>0</v>
      </c>
      <c r="AU144" s="7">
        <f t="shared" si="121"/>
        <v>0</v>
      </c>
      <c r="AW144" s="7">
        <f t="shared" si="109"/>
        <v>0</v>
      </c>
      <c r="AX144" s="7"/>
      <c r="AY144" s="7">
        <f t="shared" si="138"/>
        <v>0</v>
      </c>
      <c r="AZ144" s="7">
        <f t="shared" si="139"/>
        <v>0</v>
      </c>
      <c r="BA144" s="7">
        <f t="shared" si="140"/>
        <v>0</v>
      </c>
      <c r="BB144" s="7">
        <f t="shared" si="141"/>
        <v>0</v>
      </c>
      <c r="BI144" s="7">
        <f t="shared" si="122"/>
        <v>0</v>
      </c>
      <c r="BJ144" s="7">
        <f t="shared" si="123"/>
        <v>0</v>
      </c>
      <c r="BK144" s="7">
        <f t="shared" si="124"/>
        <v>0</v>
      </c>
      <c r="BM144" s="7">
        <f t="shared" si="110"/>
        <v>0</v>
      </c>
      <c r="BN144" s="7"/>
      <c r="BO144" s="7">
        <f t="shared" si="142"/>
        <v>0</v>
      </c>
      <c r="BP144" s="7">
        <f t="shared" si="143"/>
        <v>0</v>
      </c>
      <c r="BQ144" s="7">
        <f t="shared" si="144"/>
        <v>0</v>
      </c>
      <c r="BR144" s="7">
        <f t="shared" si="145"/>
        <v>0</v>
      </c>
      <c r="BY144" s="7">
        <f t="shared" si="125"/>
        <v>0</v>
      </c>
      <c r="BZ144" s="7">
        <f t="shared" si="126"/>
        <v>0</v>
      </c>
      <c r="CA144" s="7">
        <f t="shared" si="127"/>
        <v>0</v>
      </c>
      <c r="CC144" s="7">
        <f t="shared" si="111"/>
        <v>0</v>
      </c>
      <c r="CD144" s="7"/>
      <c r="CE144" s="7">
        <f t="shared" si="146"/>
        <v>0</v>
      </c>
      <c r="CF144" s="7">
        <f t="shared" si="147"/>
        <v>0</v>
      </c>
      <c r="CG144" s="7">
        <f t="shared" si="148"/>
        <v>0</v>
      </c>
      <c r="CH144" s="7">
        <f t="shared" si="149"/>
        <v>0</v>
      </c>
    </row>
    <row r="145" spans="2:86" x14ac:dyDescent="0.25">
      <c r="B145">
        <v>995</v>
      </c>
      <c r="C145">
        <f>'Input spectra'!B145</f>
        <v>0</v>
      </c>
      <c r="D145">
        <f>'Initial absorption'!J145</f>
        <v>0</v>
      </c>
      <c r="E145">
        <f>'Input spectra'!C145</f>
        <v>0</v>
      </c>
      <c r="F145" s="54">
        <f t="shared" si="128"/>
        <v>0</v>
      </c>
      <c r="H145">
        <f>'Absorption prob after ems'!$EY146</f>
        <v>0.88059555721226013</v>
      </c>
      <c r="I145" s="14">
        <f>1-EXP(-'Absorption prob after ems'!FC146*_k_in_ec_correction*($C145*_c+'Input spectra'!Q145))</f>
        <v>1.2175469208402068E-2</v>
      </c>
      <c r="J145" s="14">
        <f>1-EXP(-(_t-'Absorption prob after ems'!FC146)*_k_in_ec_correction*($C145*_c+'Input spectra'!Q145))</f>
        <v>1.2311397120266854E-2</v>
      </c>
      <c r="M145" s="7">
        <f t="shared" si="113"/>
        <v>0</v>
      </c>
      <c r="N145" s="7">
        <f t="shared" si="114"/>
        <v>0</v>
      </c>
      <c r="O145" s="7">
        <f t="shared" si="115"/>
        <v>0</v>
      </c>
      <c r="Q145" s="7">
        <f t="shared" si="129"/>
        <v>0</v>
      </c>
      <c r="R145" s="7"/>
      <c r="S145" s="7">
        <f t="shared" si="130"/>
        <v>0</v>
      </c>
      <c r="T145" s="7">
        <f t="shared" si="131"/>
        <v>0</v>
      </c>
      <c r="U145" s="7">
        <f t="shared" si="132"/>
        <v>0</v>
      </c>
      <c r="V145" s="7">
        <f t="shared" si="133"/>
        <v>0</v>
      </c>
      <c r="AC145" s="7">
        <f t="shared" si="116"/>
        <v>0</v>
      </c>
      <c r="AD145" s="7">
        <f t="shared" si="117"/>
        <v>0</v>
      </c>
      <c r="AE145" s="7">
        <f t="shared" si="118"/>
        <v>0</v>
      </c>
      <c r="AG145" s="7">
        <f t="shared" si="108"/>
        <v>0</v>
      </c>
      <c r="AH145" s="7"/>
      <c r="AI145" s="7">
        <f t="shared" si="134"/>
        <v>0</v>
      </c>
      <c r="AJ145" s="7">
        <f t="shared" si="135"/>
        <v>0</v>
      </c>
      <c r="AK145" s="7">
        <f t="shared" si="136"/>
        <v>0</v>
      </c>
      <c r="AL145" s="7">
        <f t="shared" si="137"/>
        <v>0</v>
      </c>
      <c r="AS145" s="7">
        <f t="shared" si="119"/>
        <v>0</v>
      </c>
      <c r="AT145" s="7">
        <f t="shared" si="120"/>
        <v>0</v>
      </c>
      <c r="AU145" s="7">
        <f t="shared" si="121"/>
        <v>0</v>
      </c>
      <c r="AW145" s="7">
        <f t="shared" si="109"/>
        <v>0</v>
      </c>
      <c r="AX145" s="7"/>
      <c r="AY145" s="7">
        <f t="shared" si="138"/>
        <v>0</v>
      </c>
      <c r="AZ145" s="7">
        <f t="shared" si="139"/>
        <v>0</v>
      </c>
      <c r="BA145" s="7">
        <f t="shared" si="140"/>
        <v>0</v>
      </c>
      <c r="BB145" s="7">
        <f t="shared" si="141"/>
        <v>0</v>
      </c>
      <c r="BI145" s="7">
        <f t="shared" si="122"/>
        <v>0</v>
      </c>
      <c r="BJ145" s="7">
        <f t="shared" si="123"/>
        <v>0</v>
      </c>
      <c r="BK145" s="7">
        <f t="shared" si="124"/>
        <v>0</v>
      </c>
      <c r="BM145" s="7">
        <f t="shared" si="110"/>
        <v>0</v>
      </c>
      <c r="BN145" s="7"/>
      <c r="BO145" s="7">
        <f t="shared" si="142"/>
        <v>0</v>
      </c>
      <c r="BP145" s="7">
        <f t="shared" si="143"/>
        <v>0</v>
      </c>
      <c r="BQ145" s="7">
        <f t="shared" si="144"/>
        <v>0</v>
      </c>
      <c r="BR145" s="7">
        <f t="shared" si="145"/>
        <v>0</v>
      </c>
      <c r="BY145" s="7">
        <f t="shared" si="125"/>
        <v>0</v>
      </c>
      <c r="BZ145" s="7">
        <f t="shared" si="126"/>
        <v>0</v>
      </c>
      <c r="CA145" s="7">
        <f t="shared" si="127"/>
        <v>0</v>
      </c>
      <c r="CC145" s="7">
        <f t="shared" si="111"/>
        <v>0</v>
      </c>
      <c r="CD145" s="7"/>
      <c r="CE145" s="7">
        <f t="shared" si="146"/>
        <v>0</v>
      </c>
      <c r="CF145" s="7">
        <f t="shared" si="147"/>
        <v>0</v>
      </c>
      <c r="CG145" s="7">
        <f t="shared" si="148"/>
        <v>0</v>
      </c>
      <c r="CH145" s="7">
        <f t="shared" si="149"/>
        <v>0</v>
      </c>
    </row>
    <row r="146" spans="2:86" x14ac:dyDescent="0.25">
      <c r="B146">
        <v>1000</v>
      </c>
      <c r="C146">
        <f>'Input spectra'!B146</f>
        <v>0</v>
      </c>
      <c r="D146">
        <f>'Initial absorption'!J146</f>
        <v>0</v>
      </c>
      <c r="E146">
        <f>'Input spectra'!C146</f>
        <v>0</v>
      </c>
      <c r="F146" s="54">
        <f t="shared" si="128"/>
        <v>0</v>
      </c>
      <c r="H146">
        <f>'Absorption prob after ems'!$EY147</f>
        <v>0.88072272693049236</v>
      </c>
      <c r="I146" s="14">
        <f>1-EXP(-'Absorption prob after ems'!FC147*_k_in_ec_correction*($C146*_c+'Input spectra'!Q146))</f>
        <v>1.2161326475331857E-2</v>
      </c>
      <c r="J146" s="14">
        <f>1-EXP(-(_t-'Absorption prob after ems'!FC147)*_k_in_ec_correction*($C146*_c+'Input spectra'!Q146))</f>
        <v>1.2296937031528565E-2</v>
      </c>
      <c r="M146" s="7">
        <f t="shared" si="113"/>
        <v>0</v>
      </c>
      <c r="N146" s="7">
        <f t="shared" si="114"/>
        <v>0</v>
      </c>
      <c r="O146" s="7">
        <f t="shared" si="115"/>
        <v>0</v>
      </c>
      <c r="Q146" s="7">
        <f t="shared" si="129"/>
        <v>0</v>
      </c>
      <c r="R146" s="7"/>
      <c r="S146" s="7">
        <f t="shared" si="130"/>
        <v>0</v>
      </c>
      <c r="T146" s="7">
        <f t="shared" si="131"/>
        <v>0</v>
      </c>
      <c r="U146" s="7">
        <f t="shared" si="132"/>
        <v>0</v>
      </c>
      <c r="V146" s="7">
        <f t="shared" si="133"/>
        <v>0</v>
      </c>
      <c r="AC146" s="7">
        <f t="shared" si="116"/>
        <v>0</v>
      </c>
      <c r="AD146" s="7">
        <f t="shared" si="117"/>
        <v>0</v>
      </c>
      <c r="AE146" s="7">
        <f t="shared" si="118"/>
        <v>0</v>
      </c>
      <c r="AG146" s="7">
        <f t="shared" si="108"/>
        <v>0</v>
      </c>
      <c r="AH146" s="7"/>
      <c r="AI146" s="7">
        <f t="shared" si="134"/>
        <v>0</v>
      </c>
      <c r="AJ146" s="7">
        <f t="shared" si="135"/>
        <v>0</v>
      </c>
      <c r="AK146" s="7">
        <f t="shared" si="136"/>
        <v>0</v>
      </c>
      <c r="AL146" s="7">
        <f t="shared" si="137"/>
        <v>0</v>
      </c>
      <c r="AS146" s="7">
        <f t="shared" si="119"/>
        <v>0</v>
      </c>
      <c r="AT146" s="7">
        <f t="shared" si="120"/>
        <v>0</v>
      </c>
      <c r="AU146" s="7">
        <f t="shared" si="121"/>
        <v>0</v>
      </c>
      <c r="AW146" s="7">
        <f t="shared" si="109"/>
        <v>0</v>
      </c>
      <c r="AX146" s="7"/>
      <c r="AY146" s="7">
        <f t="shared" si="138"/>
        <v>0</v>
      </c>
      <c r="AZ146" s="7">
        <f t="shared" si="139"/>
        <v>0</v>
      </c>
      <c r="BA146" s="7">
        <f t="shared" si="140"/>
        <v>0</v>
      </c>
      <c r="BB146" s="7">
        <f t="shared" si="141"/>
        <v>0</v>
      </c>
      <c r="BI146" s="7">
        <f t="shared" si="122"/>
        <v>0</v>
      </c>
      <c r="BJ146" s="7">
        <f t="shared" si="123"/>
        <v>0</v>
      </c>
      <c r="BK146" s="7">
        <f t="shared" si="124"/>
        <v>0</v>
      </c>
      <c r="BM146" s="7">
        <f t="shared" si="110"/>
        <v>0</v>
      </c>
      <c r="BN146" s="7"/>
      <c r="BO146" s="7">
        <f t="shared" si="142"/>
        <v>0</v>
      </c>
      <c r="BP146" s="7">
        <f t="shared" si="143"/>
        <v>0</v>
      </c>
      <c r="BQ146" s="7">
        <f t="shared" si="144"/>
        <v>0</v>
      </c>
      <c r="BR146" s="7">
        <f t="shared" si="145"/>
        <v>0</v>
      </c>
      <c r="BY146" s="7">
        <f t="shared" si="125"/>
        <v>0</v>
      </c>
      <c r="BZ146" s="7">
        <f t="shared" si="126"/>
        <v>0</v>
      </c>
      <c r="CA146" s="7">
        <f t="shared" si="127"/>
        <v>0</v>
      </c>
      <c r="CC146" s="7">
        <f t="shared" si="111"/>
        <v>0</v>
      </c>
      <c r="CD146" s="7"/>
      <c r="CE146" s="7">
        <f t="shared" si="146"/>
        <v>0</v>
      </c>
      <c r="CF146" s="7">
        <f t="shared" si="147"/>
        <v>0</v>
      </c>
      <c r="CG146" s="7">
        <f t="shared" si="148"/>
        <v>0</v>
      </c>
      <c r="CH146" s="7">
        <f t="shared" si="149"/>
        <v>0</v>
      </c>
    </row>
    <row r="147" spans="2:86" x14ac:dyDescent="0.25">
      <c r="B147">
        <v>1005</v>
      </c>
      <c r="C147">
        <f>'Input spectra'!B147</f>
        <v>0</v>
      </c>
      <c r="D147">
        <f>'Initial absorption'!J147</f>
        <v>0</v>
      </c>
      <c r="E147">
        <f>'Input spectra'!C147</f>
        <v>0</v>
      </c>
      <c r="F147" s="54">
        <f t="shared" si="128"/>
        <v>0</v>
      </c>
      <c r="H147">
        <f>'Absorption prob after ems'!$EY148</f>
        <v>0.88084992520879746</v>
      </c>
      <c r="I147" s="14">
        <f>1-EXP(-'Absorption prob after ems'!FC148*_k_in_ec_correction*($C147*_c+'Input spectra'!Q147))</f>
        <v>1.2147183352017588E-2</v>
      </c>
      <c r="J147" s="14">
        <f>1-EXP(-(_t-'Absorption prob after ems'!FC148)*_k_in_ec_correction*($C147*_c+'Input spectra'!Q147))</f>
        <v>1.2282476918825891E-2</v>
      </c>
      <c r="M147" s="7">
        <f t="shared" si="113"/>
        <v>0</v>
      </c>
      <c r="N147" s="7">
        <f t="shared" si="114"/>
        <v>0</v>
      </c>
      <c r="O147" s="7">
        <f t="shared" si="115"/>
        <v>0</v>
      </c>
      <c r="Q147" s="7">
        <f t="shared" si="129"/>
        <v>0</v>
      </c>
      <c r="R147" s="7"/>
      <c r="S147" s="7">
        <f t="shared" si="130"/>
        <v>0</v>
      </c>
      <c r="T147" s="7">
        <f t="shared" si="131"/>
        <v>0</v>
      </c>
      <c r="U147" s="7">
        <f t="shared" si="132"/>
        <v>0</v>
      </c>
      <c r="V147" s="7">
        <f t="shared" si="133"/>
        <v>0</v>
      </c>
      <c r="AC147" s="7">
        <f t="shared" si="116"/>
        <v>0</v>
      </c>
      <c r="AD147" s="7">
        <f t="shared" si="117"/>
        <v>0</v>
      </c>
      <c r="AE147" s="7">
        <f t="shared" si="118"/>
        <v>0</v>
      </c>
      <c r="AG147" s="7">
        <f t="shared" si="108"/>
        <v>0</v>
      </c>
      <c r="AH147" s="7"/>
      <c r="AI147" s="7">
        <f t="shared" si="134"/>
        <v>0</v>
      </c>
      <c r="AJ147" s="7">
        <f t="shared" si="135"/>
        <v>0</v>
      </c>
      <c r="AK147" s="7">
        <f t="shared" si="136"/>
        <v>0</v>
      </c>
      <c r="AL147" s="7">
        <f t="shared" si="137"/>
        <v>0</v>
      </c>
      <c r="AS147" s="7">
        <f t="shared" si="119"/>
        <v>0</v>
      </c>
      <c r="AT147" s="7">
        <f t="shared" si="120"/>
        <v>0</v>
      </c>
      <c r="AU147" s="7">
        <f t="shared" si="121"/>
        <v>0</v>
      </c>
      <c r="AW147" s="7">
        <f t="shared" si="109"/>
        <v>0</v>
      </c>
      <c r="AX147" s="7"/>
      <c r="AY147" s="7">
        <f t="shared" si="138"/>
        <v>0</v>
      </c>
      <c r="AZ147" s="7">
        <f t="shared" si="139"/>
        <v>0</v>
      </c>
      <c r="BA147" s="7">
        <f t="shared" si="140"/>
        <v>0</v>
      </c>
      <c r="BB147" s="7">
        <f t="shared" si="141"/>
        <v>0</v>
      </c>
      <c r="BI147" s="7">
        <f t="shared" si="122"/>
        <v>0</v>
      </c>
      <c r="BJ147" s="7">
        <f t="shared" si="123"/>
        <v>0</v>
      </c>
      <c r="BK147" s="7">
        <f t="shared" si="124"/>
        <v>0</v>
      </c>
      <c r="BM147" s="7">
        <f t="shared" si="110"/>
        <v>0</v>
      </c>
      <c r="BN147" s="7"/>
      <c r="BO147" s="7">
        <f t="shared" si="142"/>
        <v>0</v>
      </c>
      <c r="BP147" s="7">
        <f t="shared" si="143"/>
        <v>0</v>
      </c>
      <c r="BQ147" s="7">
        <f t="shared" si="144"/>
        <v>0</v>
      </c>
      <c r="BR147" s="7">
        <f t="shared" si="145"/>
        <v>0</v>
      </c>
      <c r="BY147" s="7">
        <f t="shared" si="125"/>
        <v>0</v>
      </c>
      <c r="BZ147" s="7">
        <f t="shared" si="126"/>
        <v>0</v>
      </c>
      <c r="CA147" s="7">
        <f t="shared" si="127"/>
        <v>0</v>
      </c>
      <c r="CC147" s="7">
        <f t="shared" si="111"/>
        <v>0</v>
      </c>
      <c r="CD147" s="7"/>
      <c r="CE147" s="7">
        <f t="shared" si="146"/>
        <v>0</v>
      </c>
      <c r="CF147" s="7">
        <f t="shared" si="147"/>
        <v>0</v>
      </c>
      <c r="CG147" s="7">
        <f t="shared" si="148"/>
        <v>0</v>
      </c>
      <c r="CH147" s="7">
        <f t="shared" si="149"/>
        <v>0</v>
      </c>
    </row>
    <row r="148" spans="2:86" x14ac:dyDescent="0.25">
      <c r="B148">
        <v>1010</v>
      </c>
      <c r="C148">
        <f>'Input spectra'!B148</f>
        <v>0</v>
      </c>
      <c r="D148">
        <f>'Initial absorption'!J148</f>
        <v>0</v>
      </c>
      <c r="E148">
        <f>'Input spectra'!C148</f>
        <v>0</v>
      </c>
      <c r="F148" s="54">
        <f t="shared" si="128"/>
        <v>0</v>
      </c>
      <c r="H148">
        <f>'Absorption prob after ems'!$EY149</f>
        <v>0.88097715205517024</v>
      </c>
      <c r="I148" s="14">
        <f>1-EXP(-'Absorption prob after ems'!FC149*_k_in_ec_correction*($C148*_c+'Input spectra'!Q148))</f>
        <v>1.2133039838448378E-2</v>
      </c>
      <c r="J148" s="14">
        <f>1-EXP(-(_t-'Absorption prob after ems'!FC149)*_k_in_ec_correction*($C148*_c+'Input spectra'!Q148))</f>
        <v>1.2268016782163937E-2</v>
      </c>
      <c r="M148" s="7">
        <f t="shared" si="113"/>
        <v>0</v>
      </c>
      <c r="N148" s="7">
        <f t="shared" si="114"/>
        <v>0</v>
      </c>
      <c r="O148" s="7">
        <f t="shared" si="115"/>
        <v>0</v>
      </c>
      <c r="Q148" s="7">
        <f t="shared" si="129"/>
        <v>0</v>
      </c>
      <c r="R148" s="7"/>
      <c r="S148" s="7">
        <f t="shared" si="130"/>
        <v>0</v>
      </c>
      <c r="T148" s="7">
        <f t="shared" si="131"/>
        <v>0</v>
      </c>
      <c r="U148" s="7">
        <f t="shared" si="132"/>
        <v>0</v>
      </c>
      <c r="V148" s="7">
        <f t="shared" si="133"/>
        <v>0</v>
      </c>
      <c r="AC148" s="7">
        <f t="shared" si="116"/>
        <v>0</v>
      </c>
      <c r="AD148" s="7">
        <f t="shared" si="117"/>
        <v>0</v>
      </c>
      <c r="AE148" s="7">
        <f t="shared" si="118"/>
        <v>0</v>
      </c>
      <c r="AG148" s="7">
        <f t="shared" si="108"/>
        <v>0</v>
      </c>
      <c r="AH148" s="7"/>
      <c r="AI148" s="7">
        <f t="shared" si="134"/>
        <v>0</v>
      </c>
      <c r="AJ148" s="7">
        <f t="shared" si="135"/>
        <v>0</v>
      </c>
      <c r="AK148" s="7">
        <f t="shared" si="136"/>
        <v>0</v>
      </c>
      <c r="AL148" s="7">
        <f t="shared" si="137"/>
        <v>0</v>
      </c>
      <c r="AS148" s="7">
        <f t="shared" si="119"/>
        <v>0</v>
      </c>
      <c r="AT148" s="7">
        <f t="shared" si="120"/>
        <v>0</v>
      </c>
      <c r="AU148" s="7">
        <f t="shared" si="121"/>
        <v>0</v>
      </c>
      <c r="AW148" s="7">
        <f t="shared" si="109"/>
        <v>0</v>
      </c>
      <c r="AX148" s="7"/>
      <c r="AY148" s="7">
        <f t="shared" si="138"/>
        <v>0</v>
      </c>
      <c r="AZ148" s="7">
        <f t="shared" si="139"/>
        <v>0</v>
      </c>
      <c r="BA148" s="7">
        <f t="shared" si="140"/>
        <v>0</v>
      </c>
      <c r="BB148" s="7">
        <f t="shared" si="141"/>
        <v>0</v>
      </c>
      <c r="BI148" s="7">
        <f t="shared" si="122"/>
        <v>0</v>
      </c>
      <c r="BJ148" s="7">
        <f t="shared" si="123"/>
        <v>0</v>
      </c>
      <c r="BK148" s="7">
        <f t="shared" si="124"/>
        <v>0</v>
      </c>
      <c r="BM148" s="7">
        <f t="shared" si="110"/>
        <v>0</v>
      </c>
      <c r="BN148" s="7"/>
      <c r="BO148" s="7">
        <f t="shared" si="142"/>
        <v>0</v>
      </c>
      <c r="BP148" s="7">
        <f t="shared" si="143"/>
        <v>0</v>
      </c>
      <c r="BQ148" s="7">
        <f t="shared" si="144"/>
        <v>0</v>
      </c>
      <c r="BR148" s="7">
        <f t="shared" si="145"/>
        <v>0</v>
      </c>
      <c r="BY148" s="7">
        <f t="shared" si="125"/>
        <v>0</v>
      </c>
      <c r="BZ148" s="7">
        <f t="shared" si="126"/>
        <v>0</v>
      </c>
      <c r="CA148" s="7">
        <f t="shared" si="127"/>
        <v>0</v>
      </c>
      <c r="CC148" s="7">
        <f t="shared" si="111"/>
        <v>0</v>
      </c>
      <c r="CD148" s="7"/>
      <c r="CE148" s="7">
        <f t="shared" si="146"/>
        <v>0</v>
      </c>
      <c r="CF148" s="7">
        <f t="shared" si="147"/>
        <v>0</v>
      </c>
      <c r="CG148" s="7">
        <f t="shared" si="148"/>
        <v>0</v>
      </c>
      <c r="CH148" s="7">
        <f t="shared" si="149"/>
        <v>0</v>
      </c>
    </row>
    <row r="149" spans="2:86" x14ac:dyDescent="0.25">
      <c r="B149">
        <v>1015</v>
      </c>
      <c r="C149">
        <f>'Input spectra'!B149</f>
        <v>0</v>
      </c>
      <c r="D149">
        <f>'Initial absorption'!J149</f>
        <v>0</v>
      </c>
      <c r="E149">
        <f>'Input spectra'!C149</f>
        <v>0</v>
      </c>
      <c r="F149" s="54">
        <f t="shared" si="128"/>
        <v>0</v>
      </c>
      <c r="H149">
        <f>'Absorption prob after ems'!$EY150</f>
        <v>0.8811044074776081</v>
      </c>
      <c r="I149" s="14">
        <f>1-EXP(-'Absorption prob after ems'!FC150*_k_in_ec_correction*($C149*_c+'Input spectra'!Q149))</f>
        <v>1.211889593461335E-2</v>
      </c>
      <c r="J149" s="14">
        <f>1-EXP(-(_t-'Absorption prob after ems'!FC150)*_k_in_ec_correction*($C149*_c+'Input spectra'!Q149))</f>
        <v>1.2253556621547812E-2</v>
      </c>
      <c r="M149" s="7">
        <f t="shared" si="113"/>
        <v>0</v>
      </c>
      <c r="N149" s="7">
        <f t="shared" si="114"/>
        <v>0</v>
      </c>
      <c r="O149" s="7">
        <f t="shared" si="115"/>
        <v>0</v>
      </c>
      <c r="Q149" s="7">
        <f t="shared" si="129"/>
        <v>0</v>
      </c>
      <c r="R149" s="7"/>
      <c r="S149" s="7">
        <f t="shared" si="130"/>
        <v>0</v>
      </c>
      <c r="T149" s="7">
        <f t="shared" si="131"/>
        <v>0</v>
      </c>
      <c r="U149" s="7">
        <f t="shared" si="132"/>
        <v>0</v>
      </c>
      <c r="V149" s="7">
        <f t="shared" si="133"/>
        <v>0</v>
      </c>
      <c r="AC149" s="7">
        <f t="shared" si="116"/>
        <v>0</v>
      </c>
      <c r="AD149" s="7">
        <f t="shared" si="117"/>
        <v>0</v>
      </c>
      <c r="AE149" s="7">
        <f t="shared" si="118"/>
        <v>0</v>
      </c>
      <c r="AG149" s="7">
        <f t="shared" si="108"/>
        <v>0</v>
      </c>
      <c r="AH149" s="7"/>
      <c r="AI149" s="7">
        <f t="shared" si="134"/>
        <v>0</v>
      </c>
      <c r="AJ149" s="7">
        <f t="shared" si="135"/>
        <v>0</v>
      </c>
      <c r="AK149" s="7">
        <f t="shared" si="136"/>
        <v>0</v>
      </c>
      <c r="AL149" s="7">
        <f t="shared" si="137"/>
        <v>0</v>
      </c>
      <c r="AS149" s="7">
        <f t="shared" si="119"/>
        <v>0</v>
      </c>
      <c r="AT149" s="7">
        <f t="shared" si="120"/>
        <v>0</v>
      </c>
      <c r="AU149" s="7">
        <f t="shared" si="121"/>
        <v>0</v>
      </c>
      <c r="AW149" s="7">
        <f t="shared" si="109"/>
        <v>0</v>
      </c>
      <c r="AX149" s="7"/>
      <c r="AY149" s="7">
        <f t="shared" si="138"/>
        <v>0</v>
      </c>
      <c r="AZ149" s="7">
        <f t="shared" si="139"/>
        <v>0</v>
      </c>
      <c r="BA149" s="7">
        <f t="shared" si="140"/>
        <v>0</v>
      </c>
      <c r="BB149" s="7">
        <f t="shared" si="141"/>
        <v>0</v>
      </c>
      <c r="BI149" s="7">
        <f t="shared" si="122"/>
        <v>0</v>
      </c>
      <c r="BJ149" s="7">
        <f t="shared" si="123"/>
        <v>0</v>
      </c>
      <c r="BK149" s="7">
        <f t="shared" si="124"/>
        <v>0</v>
      </c>
      <c r="BM149" s="7">
        <f t="shared" si="110"/>
        <v>0</v>
      </c>
      <c r="BN149" s="7"/>
      <c r="BO149" s="7">
        <f t="shared" si="142"/>
        <v>0</v>
      </c>
      <c r="BP149" s="7">
        <f t="shared" si="143"/>
        <v>0</v>
      </c>
      <c r="BQ149" s="7">
        <f t="shared" si="144"/>
        <v>0</v>
      </c>
      <c r="BR149" s="7">
        <f t="shared" si="145"/>
        <v>0</v>
      </c>
      <c r="BY149" s="7">
        <f t="shared" si="125"/>
        <v>0</v>
      </c>
      <c r="BZ149" s="7">
        <f t="shared" si="126"/>
        <v>0</v>
      </c>
      <c r="CA149" s="7">
        <f t="shared" si="127"/>
        <v>0</v>
      </c>
      <c r="CC149" s="7">
        <f t="shared" si="111"/>
        <v>0</v>
      </c>
      <c r="CD149" s="7"/>
      <c r="CE149" s="7">
        <f t="shared" si="146"/>
        <v>0</v>
      </c>
      <c r="CF149" s="7">
        <f t="shared" si="147"/>
        <v>0</v>
      </c>
      <c r="CG149" s="7">
        <f t="shared" si="148"/>
        <v>0</v>
      </c>
      <c r="CH149" s="7">
        <f t="shared" si="149"/>
        <v>0</v>
      </c>
    </row>
    <row r="150" spans="2:86" x14ac:dyDescent="0.25">
      <c r="B150">
        <v>1020</v>
      </c>
      <c r="C150">
        <f>'Input spectra'!B150</f>
        <v>0</v>
      </c>
      <c r="D150">
        <f>'Initial absorption'!J150</f>
        <v>0</v>
      </c>
      <c r="E150">
        <f>'Input spectra'!C150</f>
        <v>0</v>
      </c>
      <c r="F150" s="54">
        <f t="shared" si="128"/>
        <v>0</v>
      </c>
      <c r="H150">
        <f>'Absorption prob after ems'!$EY151</f>
        <v>0.88123169148410962</v>
      </c>
      <c r="I150" s="14">
        <f>1-EXP(-'Absorption prob after ems'!FC151*_k_in_ec_correction*($C150*_c+'Input spectra'!Q150))</f>
        <v>1.2104751640501288E-2</v>
      </c>
      <c r="J150" s="14">
        <f>1-EXP(-(_t-'Absorption prob after ems'!FC151)*_k_in_ec_correction*($C150*_c+'Input spectra'!Q150))</f>
        <v>1.2239096436982844E-2</v>
      </c>
      <c r="M150" s="7">
        <f t="shared" si="113"/>
        <v>0</v>
      </c>
      <c r="N150" s="7">
        <f t="shared" si="114"/>
        <v>0</v>
      </c>
      <c r="O150" s="7">
        <f t="shared" si="115"/>
        <v>0</v>
      </c>
      <c r="Q150" s="7">
        <f t="shared" si="129"/>
        <v>0</v>
      </c>
      <c r="R150" s="7"/>
      <c r="S150" s="7">
        <f t="shared" si="130"/>
        <v>0</v>
      </c>
      <c r="T150" s="7">
        <f t="shared" si="131"/>
        <v>0</v>
      </c>
      <c r="U150" s="7">
        <f t="shared" si="132"/>
        <v>0</v>
      </c>
      <c r="V150" s="7">
        <f t="shared" si="133"/>
        <v>0</v>
      </c>
      <c r="AC150" s="7">
        <f t="shared" si="116"/>
        <v>0</v>
      </c>
      <c r="AD150" s="7">
        <f t="shared" si="117"/>
        <v>0</v>
      </c>
      <c r="AE150" s="7">
        <f t="shared" si="118"/>
        <v>0</v>
      </c>
      <c r="AG150" s="7">
        <f t="shared" si="108"/>
        <v>0</v>
      </c>
      <c r="AH150" s="7"/>
      <c r="AI150" s="7">
        <f t="shared" si="134"/>
        <v>0</v>
      </c>
      <c r="AJ150" s="7">
        <f t="shared" si="135"/>
        <v>0</v>
      </c>
      <c r="AK150" s="7">
        <f t="shared" si="136"/>
        <v>0</v>
      </c>
      <c r="AL150" s="7">
        <f t="shared" si="137"/>
        <v>0</v>
      </c>
      <c r="AS150" s="7">
        <f t="shared" si="119"/>
        <v>0</v>
      </c>
      <c r="AT150" s="7">
        <f t="shared" si="120"/>
        <v>0</v>
      </c>
      <c r="AU150" s="7">
        <f t="shared" si="121"/>
        <v>0</v>
      </c>
      <c r="AW150" s="7">
        <f t="shared" si="109"/>
        <v>0</v>
      </c>
      <c r="AX150" s="7"/>
      <c r="AY150" s="7">
        <f t="shared" si="138"/>
        <v>0</v>
      </c>
      <c r="AZ150" s="7">
        <f t="shared" si="139"/>
        <v>0</v>
      </c>
      <c r="BA150" s="7">
        <f t="shared" si="140"/>
        <v>0</v>
      </c>
      <c r="BB150" s="7">
        <f t="shared" si="141"/>
        <v>0</v>
      </c>
      <c r="BI150" s="7">
        <f t="shared" si="122"/>
        <v>0</v>
      </c>
      <c r="BJ150" s="7">
        <f t="shared" si="123"/>
        <v>0</v>
      </c>
      <c r="BK150" s="7">
        <f t="shared" si="124"/>
        <v>0</v>
      </c>
      <c r="BM150" s="7">
        <f t="shared" si="110"/>
        <v>0</v>
      </c>
      <c r="BN150" s="7"/>
      <c r="BO150" s="7">
        <f t="shared" si="142"/>
        <v>0</v>
      </c>
      <c r="BP150" s="7">
        <f t="shared" si="143"/>
        <v>0</v>
      </c>
      <c r="BQ150" s="7">
        <f t="shared" si="144"/>
        <v>0</v>
      </c>
      <c r="BR150" s="7">
        <f t="shared" si="145"/>
        <v>0</v>
      </c>
      <c r="BY150" s="7">
        <f t="shared" si="125"/>
        <v>0</v>
      </c>
      <c r="BZ150" s="7">
        <f t="shared" si="126"/>
        <v>0</v>
      </c>
      <c r="CA150" s="7">
        <f t="shared" si="127"/>
        <v>0</v>
      </c>
      <c r="CC150" s="7">
        <f t="shared" si="111"/>
        <v>0</v>
      </c>
      <c r="CD150" s="7"/>
      <c r="CE150" s="7">
        <f t="shared" si="146"/>
        <v>0</v>
      </c>
      <c r="CF150" s="7">
        <f t="shared" si="147"/>
        <v>0</v>
      </c>
      <c r="CG150" s="7">
        <f t="shared" si="148"/>
        <v>0</v>
      </c>
      <c r="CH150" s="7">
        <f t="shared" si="149"/>
        <v>0</v>
      </c>
    </row>
    <row r="151" spans="2:86" x14ac:dyDescent="0.25">
      <c r="B151">
        <v>1025</v>
      </c>
      <c r="C151">
        <f>'Input spectra'!B151</f>
        <v>0</v>
      </c>
      <c r="D151">
        <f>'Initial absorption'!J151</f>
        <v>0</v>
      </c>
      <c r="E151">
        <f>'Input spectra'!C151</f>
        <v>0</v>
      </c>
      <c r="F151" s="54">
        <f t="shared" si="128"/>
        <v>0</v>
      </c>
      <c r="H151">
        <f>'Absorption prob after ems'!$EY152</f>
        <v>0.88135900408267809</v>
      </c>
      <c r="I151" s="14">
        <f>1-EXP(-'Absorption prob after ems'!FC152*_k_in_ec_correction*($C151*_c+'Input spectra'!Q151))</f>
        <v>1.2090606956101091E-2</v>
      </c>
      <c r="J151" s="14">
        <f>1-EXP(-(_t-'Absorption prob after ems'!FC152)*_k_in_ec_correction*($C151*_c+'Input spectra'!Q151))</f>
        <v>1.222463622847425E-2</v>
      </c>
      <c r="M151" s="7">
        <f t="shared" si="113"/>
        <v>0</v>
      </c>
      <c r="N151" s="7">
        <f t="shared" si="114"/>
        <v>0</v>
      </c>
      <c r="O151" s="7">
        <f t="shared" si="115"/>
        <v>0</v>
      </c>
      <c r="Q151" s="7">
        <f t="shared" si="129"/>
        <v>0</v>
      </c>
      <c r="R151" s="7"/>
      <c r="S151" s="7">
        <f t="shared" si="130"/>
        <v>0</v>
      </c>
      <c r="T151" s="7">
        <f t="shared" si="131"/>
        <v>0</v>
      </c>
      <c r="U151" s="7">
        <f t="shared" si="132"/>
        <v>0</v>
      </c>
      <c r="V151" s="7">
        <f t="shared" si="133"/>
        <v>0</v>
      </c>
      <c r="AC151" s="7">
        <f t="shared" si="116"/>
        <v>0</v>
      </c>
      <c r="AD151" s="7">
        <f t="shared" si="117"/>
        <v>0</v>
      </c>
      <c r="AE151" s="7">
        <f t="shared" si="118"/>
        <v>0</v>
      </c>
      <c r="AG151" s="7">
        <f t="shared" si="108"/>
        <v>0</v>
      </c>
      <c r="AH151" s="7"/>
      <c r="AI151" s="7">
        <f t="shared" si="134"/>
        <v>0</v>
      </c>
      <c r="AJ151" s="7">
        <f t="shared" si="135"/>
        <v>0</v>
      </c>
      <c r="AK151" s="7">
        <f t="shared" si="136"/>
        <v>0</v>
      </c>
      <c r="AL151" s="7">
        <f t="shared" si="137"/>
        <v>0</v>
      </c>
      <c r="AS151" s="7">
        <f t="shared" si="119"/>
        <v>0</v>
      </c>
      <c r="AT151" s="7">
        <f t="shared" si="120"/>
        <v>0</v>
      </c>
      <c r="AU151" s="7">
        <f t="shared" si="121"/>
        <v>0</v>
      </c>
      <c r="AW151" s="7">
        <f t="shared" si="109"/>
        <v>0</v>
      </c>
      <c r="AX151" s="7"/>
      <c r="AY151" s="7">
        <f t="shared" si="138"/>
        <v>0</v>
      </c>
      <c r="AZ151" s="7">
        <f t="shared" si="139"/>
        <v>0</v>
      </c>
      <c r="BA151" s="7">
        <f t="shared" si="140"/>
        <v>0</v>
      </c>
      <c r="BB151" s="7">
        <f t="shared" si="141"/>
        <v>0</v>
      </c>
      <c r="BI151" s="7">
        <f t="shared" si="122"/>
        <v>0</v>
      </c>
      <c r="BJ151" s="7">
        <f t="shared" si="123"/>
        <v>0</v>
      </c>
      <c r="BK151" s="7">
        <f t="shared" si="124"/>
        <v>0</v>
      </c>
      <c r="BM151" s="7">
        <f t="shared" si="110"/>
        <v>0</v>
      </c>
      <c r="BN151" s="7"/>
      <c r="BO151" s="7">
        <f t="shared" si="142"/>
        <v>0</v>
      </c>
      <c r="BP151" s="7">
        <f t="shared" si="143"/>
        <v>0</v>
      </c>
      <c r="BQ151" s="7">
        <f t="shared" si="144"/>
        <v>0</v>
      </c>
      <c r="BR151" s="7">
        <f t="shared" si="145"/>
        <v>0</v>
      </c>
      <c r="BY151" s="7">
        <f t="shared" si="125"/>
        <v>0</v>
      </c>
      <c r="BZ151" s="7">
        <f t="shared" si="126"/>
        <v>0</v>
      </c>
      <c r="CA151" s="7">
        <f t="shared" si="127"/>
        <v>0</v>
      </c>
      <c r="CC151" s="7">
        <f t="shared" si="111"/>
        <v>0</v>
      </c>
      <c r="CD151" s="7"/>
      <c r="CE151" s="7">
        <f t="shared" si="146"/>
        <v>0</v>
      </c>
      <c r="CF151" s="7">
        <f t="shared" si="147"/>
        <v>0</v>
      </c>
      <c r="CG151" s="7">
        <f t="shared" si="148"/>
        <v>0</v>
      </c>
      <c r="CH151" s="7">
        <f t="shared" si="149"/>
        <v>0</v>
      </c>
    </row>
    <row r="152" spans="2:86" x14ac:dyDescent="0.25">
      <c r="B152">
        <v>1030</v>
      </c>
      <c r="C152">
        <f>'Input spectra'!B152</f>
        <v>0</v>
      </c>
      <c r="D152">
        <f>'Initial absorption'!J152</f>
        <v>0</v>
      </c>
      <c r="E152">
        <f>'Input spectra'!C152</f>
        <v>0</v>
      </c>
      <c r="F152" s="54">
        <f t="shared" si="128"/>
        <v>0</v>
      </c>
      <c r="H152">
        <f>'Absorption prob after ems'!$EY153</f>
        <v>0.88148634528131731</v>
      </c>
      <c r="I152" s="14">
        <f>1-EXP(-'Absorption prob after ems'!FC153*_k_in_ec_correction*($C152*_c+'Input spectra'!Q152))</f>
        <v>1.207646188140199E-2</v>
      </c>
      <c r="J152" s="14">
        <f>1-EXP(-(_t-'Absorption prob after ems'!FC153)*_k_in_ec_correction*($C152*_c+'Input spectra'!Q152))</f>
        <v>1.2210175996027028E-2</v>
      </c>
      <c r="M152" s="7">
        <f t="shared" si="113"/>
        <v>0</v>
      </c>
      <c r="N152" s="7">
        <f t="shared" si="114"/>
        <v>0</v>
      </c>
      <c r="O152" s="7">
        <f t="shared" si="115"/>
        <v>0</v>
      </c>
      <c r="Q152" s="7">
        <f t="shared" si="129"/>
        <v>0</v>
      </c>
      <c r="R152" s="7"/>
      <c r="S152" s="7">
        <f t="shared" si="130"/>
        <v>0</v>
      </c>
      <c r="T152" s="7">
        <f t="shared" si="131"/>
        <v>0</v>
      </c>
      <c r="U152" s="7">
        <f t="shared" si="132"/>
        <v>0</v>
      </c>
      <c r="V152" s="7">
        <f t="shared" si="133"/>
        <v>0</v>
      </c>
      <c r="AC152" s="7">
        <f t="shared" si="116"/>
        <v>0</v>
      </c>
      <c r="AD152" s="7">
        <f t="shared" si="117"/>
        <v>0</v>
      </c>
      <c r="AE152" s="7">
        <f t="shared" si="118"/>
        <v>0</v>
      </c>
      <c r="AG152" s="7">
        <f t="shared" si="108"/>
        <v>0</v>
      </c>
      <c r="AH152" s="7"/>
      <c r="AI152" s="7">
        <f t="shared" si="134"/>
        <v>0</v>
      </c>
      <c r="AJ152" s="7">
        <f t="shared" si="135"/>
        <v>0</v>
      </c>
      <c r="AK152" s="7">
        <f t="shared" si="136"/>
        <v>0</v>
      </c>
      <c r="AL152" s="7">
        <f t="shared" si="137"/>
        <v>0</v>
      </c>
      <c r="AS152" s="7">
        <f t="shared" si="119"/>
        <v>0</v>
      </c>
      <c r="AT152" s="7">
        <f t="shared" si="120"/>
        <v>0</v>
      </c>
      <c r="AU152" s="7">
        <f t="shared" si="121"/>
        <v>0</v>
      </c>
      <c r="AW152" s="7">
        <f t="shared" si="109"/>
        <v>0</v>
      </c>
      <c r="AX152" s="7"/>
      <c r="AY152" s="7">
        <f t="shared" si="138"/>
        <v>0</v>
      </c>
      <c r="AZ152" s="7">
        <f t="shared" si="139"/>
        <v>0</v>
      </c>
      <c r="BA152" s="7">
        <f t="shared" si="140"/>
        <v>0</v>
      </c>
      <c r="BB152" s="7">
        <f t="shared" si="141"/>
        <v>0</v>
      </c>
      <c r="BI152" s="7">
        <f t="shared" si="122"/>
        <v>0</v>
      </c>
      <c r="BJ152" s="7">
        <f t="shared" si="123"/>
        <v>0</v>
      </c>
      <c r="BK152" s="7">
        <f t="shared" si="124"/>
        <v>0</v>
      </c>
      <c r="BM152" s="7">
        <f t="shared" si="110"/>
        <v>0</v>
      </c>
      <c r="BN152" s="7"/>
      <c r="BO152" s="7">
        <f t="shared" si="142"/>
        <v>0</v>
      </c>
      <c r="BP152" s="7">
        <f t="shared" si="143"/>
        <v>0</v>
      </c>
      <c r="BQ152" s="7">
        <f t="shared" si="144"/>
        <v>0</v>
      </c>
      <c r="BR152" s="7">
        <f t="shared" si="145"/>
        <v>0</v>
      </c>
      <c r="BY152" s="7">
        <f t="shared" si="125"/>
        <v>0</v>
      </c>
      <c r="BZ152" s="7">
        <f t="shared" si="126"/>
        <v>0</v>
      </c>
      <c r="CA152" s="7">
        <f t="shared" si="127"/>
        <v>0</v>
      </c>
      <c r="CC152" s="7">
        <f t="shared" si="111"/>
        <v>0</v>
      </c>
      <c r="CD152" s="7"/>
      <c r="CE152" s="7">
        <f t="shared" si="146"/>
        <v>0</v>
      </c>
      <c r="CF152" s="7">
        <f t="shared" si="147"/>
        <v>0</v>
      </c>
      <c r="CG152" s="7">
        <f t="shared" si="148"/>
        <v>0</v>
      </c>
      <c r="CH152" s="7">
        <f t="shared" si="149"/>
        <v>0</v>
      </c>
    </row>
    <row r="153" spans="2:86" x14ac:dyDescent="0.25">
      <c r="B153">
        <v>1035</v>
      </c>
      <c r="C153">
        <f>'Input spectra'!B153</f>
        <v>0</v>
      </c>
      <c r="D153">
        <f>'Initial absorption'!J153</f>
        <v>0</v>
      </c>
      <c r="E153">
        <f>'Input spectra'!C153</f>
        <v>0</v>
      </c>
      <c r="F153" s="54">
        <f t="shared" si="128"/>
        <v>0</v>
      </c>
      <c r="H153">
        <f>'Absorption prob after ems'!$EY154</f>
        <v>0.8816137150880341</v>
      </c>
      <c r="I153" s="14">
        <f>1-EXP(-'Absorption prob after ems'!FC154*_k_in_ec_correction*($C153*_c+'Input spectra'!Q153))</f>
        <v>1.2062316416392882E-2</v>
      </c>
      <c r="J153" s="14">
        <f>1-EXP(-(_t-'Absorption prob after ems'!FC154)*_k_in_ec_correction*($C153*_c+'Input spectra'!Q153))</f>
        <v>1.2195715739646507E-2</v>
      </c>
      <c r="M153" s="7">
        <f t="shared" si="113"/>
        <v>0</v>
      </c>
      <c r="N153" s="7">
        <f t="shared" si="114"/>
        <v>0</v>
      </c>
      <c r="O153" s="7">
        <f t="shared" si="115"/>
        <v>0</v>
      </c>
      <c r="Q153" s="7">
        <f t="shared" si="129"/>
        <v>0</v>
      </c>
      <c r="R153" s="7"/>
      <c r="S153" s="7">
        <f t="shared" si="130"/>
        <v>0</v>
      </c>
      <c r="T153" s="7">
        <f t="shared" si="131"/>
        <v>0</v>
      </c>
      <c r="U153" s="7">
        <f t="shared" si="132"/>
        <v>0</v>
      </c>
      <c r="V153" s="7">
        <f t="shared" si="133"/>
        <v>0</v>
      </c>
      <c r="AC153" s="7">
        <f t="shared" si="116"/>
        <v>0</v>
      </c>
      <c r="AD153" s="7">
        <f t="shared" si="117"/>
        <v>0</v>
      </c>
      <c r="AE153" s="7">
        <f t="shared" si="118"/>
        <v>0</v>
      </c>
      <c r="AG153" s="7">
        <f t="shared" si="108"/>
        <v>0</v>
      </c>
      <c r="AH153" s="7"/>
      <c r="AI153" s="7">
        <f t="shared" si="134"/>
        <v>0</v>
      </c>
      <c r="AJ153" s="7">
        <f t="shared" si="135"/>
        <v>0</v>
      </c>
      <c r="AK153" s="7">
        <f t="shared" si="136"/>
        <v>0</v>
      </c>
      <c r="AL153" s="7">
        <f t="shared" si="137"/>
        <v>0</v>
      </c>
      <c r="AS153" s="7">
        <f t="shared" si="119"/>
        <v>0</v>
      </c>
      <c r="AT153" s="7">
        <f t="shared" si="120"/>
        <v>0</v>
      </c>
      <c r="AU153" s="7">
        <f t="shared" si="121"/>
        <v>0</v>
      </c>
      <c r="AW153" s="7">
        <f t="shared" si="109"/>
        <v>0</v>
      </c>
      <c r="AX153" s="7"/>
      <c r="AY153" s="7">
        <f t="shared" si="138"/>
        <v>0</v>
      </c>
      <c r="AZ153" s="7">
        <f t="shared" si="139"/>
        <v>0</v>
      </c>
      <c r="BA153" s="7">
        <f t="shared" si="140"/>
        <v>0</v>
      </c>
      <c r="BB153" s="7">
        <f t="shared" si="141"/>
        <v>0</v>
      </c>
      <c r="BI153" s="7">
        <f t="shared" si="122"/>
        <v>0</v>
      </c>
      <c r="BJ153" s="7">
        <f t="shared" si="123"/>
        <v>0</v>
      </c>
      <c r="BK153" s="7">
        <f t="shared" si="124"/>
        <v>0</v>
      </c>
      <c r="BM153" s="7">
        <f t="shared" si="110"/>
        <v>0</v>
      </c>
      <c r="BN153" s="7"/>
      <c r="BO153" s="7">
        <f t="shared" si="142"/>
        <v>0</v>
      </c>
      <c r="BP153" s="7">
        <f t="shared" si="143"/>
        <v>0</v>
      </c>
      <c r="BQ153" s="7">
        <f t="shared" si="144"/>
        <v>0</v>
      </c>
      <c r="BR153" s="7">
        <f t="shared" si="145"/>
        <v>0</v>
      </c>
      <c r="BY153" s="7">
        <f t="shared" si="125"/>
        <v>0</v>
      </c>
      <c r="BZ153" s="7">
        <f t="shared" si="126"/>
        <v>0</v>
      </c>
      <c r="CA153" s="7">
        <f t="shared" si="127"/>
        <v>0</v>
      </c>
      <c r="CC153" s="7">
        <f t="shared" si="111"/>
        <v>0</v>
      </c>
      <c r="CD153" s="7"/>
      <c r="CE153" s="7">
        <f t="shared" si="146"/>
        <v>0</v>
      </c>
      <c r="CF153" s="7">
        <f t="shared" si="147"/>
        <v>0</v>
      </c>
      <c r="CG153" s="7">
        <f t="shared" si="148"/>
        <v>0</v>
      </c>
      <c r="CH153" s="7">
        <f t="shared" si="149"/>
        <v>0</v>
      </c>
    </row>
    <row r="154" spans="2:86" x14ac:dyDescent="0.25">
      <c r="B154">
        <v>1040</v>
      </c>
      <c r="C154">
        <f>'Input spectra'!B154</f>
        <v>0</v>
      </c>
      <c r="D154">
        <f>'Initial absorption'!J154</f>
        <v>0</v>
      </c>
      <c r="E154">
        <f>'Input spectra'!C154</f>
        <v>0</v>
      </c>
      <c r="F154" s="54">
        <f t="shared" si="128"/>
        <v>0</v>
      </c>
      <c r="H154">
        <f>'Absorption prob after ems'!$EY155</f>
        <v>0.88174111351083984</v>
      </c>
      <c r="I154" s="14">
        <f>1-EXP(-'Absorption prob after ems'!FC155*_k_in_ec_correction*($C154*_c+'Input spectra'!Q154))</f>
        <v>1.2048170561062554E-2</v>
      </c>
      <c r="J154" s="14">
        <f>1-EXP(-(_t-'Absorption prob after ems'!FC155)*_k_in_ec_correction*($C154*_c+'Input spectra'!Q154))</f>
        <v>1.2181255459338014E-2</v>
      </c>
      <c r="M154" s="7">
        <f t="shared" si="113"/>
        <v>0</v>
      </c>
      <c r="N154" s="7">
        <f t="shared" si="114"/>
        <v>0</v>
      </c>
      <c r="O154" s="7">
        <f t="shared" si="115"/>
        <v>0</v>
      </c>
      <c r="Q154" s="7">
        <f t="shared" si="129"/>
        <v>0</v>
      </c>
      <c r="R154" s="7"/>
      <c r="S154" s="7">
        <f t="shared" si="130"/>
        <v>0</v>
      </c>
      <c r="T154" s="7">
        <f t="shared" si="131"/>
        <v>0</v>
      </c>
      <c r="U154" s="7">
        <f t="shared" si="132"/>
        <v>0</v>
      </c>
      <c r="V154" s="7">
        <f t="shared" si="133"/>
        <v>0</v>
      </c>
      <c r="AC154" s="7">
        <f t="shared" si="116"/>
        <v>0</v>
      </c>
      <c r="AD154" s="7">
        <f t="shared" si="117"/>
        <v>0</v>
      </c>
      <c r="AE154" s="7">
        <f t="shared" si="118"/>
        <v>0</v>
      </c>
      <c r="AG154" s="7">
        <f t="shared" si="108"/>
        <v>0</v>
      </c>
      <c r="AH154" s="7"/>
      <c r="AI154" s="7">
        <f t="shared" si="134"/>
        <v>0</v>
      </c>
      <c r="AJ154" s="7">
        <f t="shared" si="135"/>
        <v>0</v>
      </c>
      <c r="AK154" s="7">
        <f t="shared" si="136"/>
        <v>0</v>
      </c>
      <c r="AL154" s="7">
        <f t="shared" si="137"/>
        <v>0</v>
      </c>
      <c r="AS154" s="7">
        <f t="shared" si="119"/>
        <v>0</v>
      </c>
      <c r="AT154" s="7">
        <f t="shared" si="120"/>
        <v>0</v>
      </c>
      <c r="AU154" s="7">
        <f t="shared" si="121"/>
        <v>0</v>
      </c>
      <c r="AW154" s="7">
        <f t="shared" si="109"/>
        <v>0</v>
      </c>
      <c r="AX154" s="7"/>
      <c r="AY154" s="7">
        <f t="shared" si="138"/>
        <v>0</v>
      </c>
      <c r="AZ154" s="7">
        <f t="shared" si="139"/>
        <v>0</v>
      </c>
      <c r="BA154" s="7">
        <f t="shared" si="140"/>
        <v>0</v>
      </c>
      <c r="BB154" s="7">
        <f t="shared" si="141"/>
        <v>0</v>
      </c>
      <c r="BI154" s="7">
        <f t="shared" si="122"/>
        <v>0</v>
      </c>
      <c r="BJ154" s="7">
        <f t="shared" si="123"/>
        <v>0</v>
      </c>
      <c r="BK154" s="7">
        <f t="shared" si="124"/>
        <v>0</v>
      </c>
      <c r="BM154" s="7">
        <f t="shared" si="110"/>
        <v>0</v>
      </c>
      <c r="BN154" s="7"/>
      <c r="BO154" s="7">
        <f t="shared" si="142"/>
        <v>0</v>
      </c>
      <c r="BP154" s="7">
        <f t="shared" si="143"/>
        <v>0</v>
      </c>
      <c r="BQ154" s="7">
        <f t="shared" si="144"/>
        <v>0</v>
      </c>
      <c r="BR154" s="7">
        <f t="shared" si="145"/>
        <v>0</v>
      </c>
      <c r="BY154" s="7">
        <f t="shared" si="125"/>
        <v>0</v>
      </c>
      <c r="BZ154" s="7">
        <f t="shared" si="126"/>
        <v>0</v>
      </c>
      <c r="CA154" s="7">
        <f t="shared" si="127"/>
        <v>0</v>
      </c>
      <c r="CC154" s="7">
        <f t="shared" si="111"/>
        <v>0</v>
      </c>
      <c r="CD154" s="7"/>
      <c r="CE154" s="7">
        <f t="shared" si="146"/>
        <v>0</v>
      </c>
      <c r="CF154" s="7">
        <f t="shared" si="147"/>
        <v>0</v>
      </c>
      <c r="CG154" s="7">
        <f t="shared" si="148"/>
        <v>0</v>
      </c>
      <c r="CH154" s="7">
        <f t="shared" si="149"/>
        <v>0</v>
      </c>
    </row>
    <row r="155" spans="2:86" x14ac:dyDescent="0.25">
      <c r="B155">
        <v>1045</v>
      </c>
      <c r="C155">
        <f>'Input spectra'!B155</f>
        <v>0</v>
      </c>
      <c r="D155">
        <f>'Initial absorption'!J155</f>
        <v>0</v>
      </c>
      <c r="E155">
        <f>'Input spectra'!C155</f>
        <v>0</v>
      </c>
      <c r="F155" s="54">
        <f t="shared" si="128"/>
        <v>0</v>
      </c>
      <c r="H155">
        <f>'Absorption prob after ems'!$EY156</f>
        <v>0.88186854055774555</v>
      </c>
      <c r="I155" s="14">
        <f>1-EXP(-'Absorption prob after ems'!FC156*_k_in_ec_correction*($C155*_c+'Input spectra'!Q155))</f>
        <v>1.2034024315400238E-2</v>
      </c>
      <c r="J155" s="14">
        <f>1-EXP(-(_t-'Absorption prob after ems'!FC156)*_k_in_ec_correction*($C155*_c+'Input spectra'!Q155))</f>
        <v>1.2166795155106658E-2</v>
      </c>
      <c r="M155" s="7">
        <f t="shared" si="113"/>
        <v>0</v>
      </c>
      <c r="N155" s="7">
        <f t="shared" si="114"/>
        <v>0</v>
      </c>
      <c r="O155" s="7">
        <f t="shared" si="115"/>
        <v>0</v>
      </c>
      <c r="Q155" s="7">
        <f t="shared" si="129"/>
        <v>0</v>
      </c>
      <c r="R155" s="7"/>
      <c r="S155" s="7">
        <f t="shared" si="130"/>
        <v>0</v>
      </c>
      <c r="T155" s="7">
        <f t="shared" si="131"/>
        <v>0</v>
      </c>
      <c r="U155" s="7">
        <f t="shared" si="132"/>
        <v>0</v>
      </c>
      <c r="V155" s="7">
        <f t="shared" si="133"/>
        <v>0</v>
      </c>
      <c r="AC155" s="7">
        <f t="shared" si="116"/>
        <v>0</v>
      </c>
      <c r="AD155" s="7">
        <f t="shared" si="117"/>
        <v>0</v>
      </c>
      <c r="AE155" s="7">
        <f t="shared" si="118"/>
        <v>0</v>
      </c>
      <c r="AG155" s="7">
        <f t="shared" si="108"/>
        <v>0</v>
      </c>
      <c r="AH155" s="7"/>
      <c r="AI155" s="7">
        <f t="shared" si="134"/>
        <v>0</v>
      </c>
      <c r="AJ155" s="7">
        <f t="shared" si="135"/>
        <v>0</v>
      </c>
      <c r="AK155" s="7">
        <f t="shared" si="136"/>
        <v>0</v>
      </c>
      <c r="AL155" s="7">
        <f t="shared" si="137"/>
        <v>0</v>
      </c>
      <c r="AS155" s="7">
        <f t="shared" si="119"/>
        <v>0</v>
      </c>
      <c r="AT155" s="7">
        <f t="shared" si="120"/>
        <v>0</v>
      </c>
      <c r="AU155" s="7">
        <f t="shared" si="121"/>
        <v>0</v>
      </c>
      <c r="AW155" s="7">
        <f t="shared" si="109"/>
        <v>0</v>
      </c>
      <c r="AX155" s="7"/>
      <c r="AY155" s="7">
        <f t="shared" si="138"/>
        <v>0</v>
      </c>
      <c r="AZ155" s="7">
        <f t="shared" si="139"/>
        <v>0</v>
      </c>
      <c r="BA155" s="7">
        <f t="shared" si="140"/>
        <v>0</v>
      </c>
      <c r="BB155" s="7">
        <f t="shared" si="141"/>
        <v>0</v>
      </c>
      <c r="BI155" s="7">
        <f t="shared" si="122"/>
        <v>0</v>
      </c>
      <c r="BJ155" s="7">
        <f t="shared" si="123"/>
        <v>0</v>
      </c>
      <c r="BK155" s="7">
        <f t="shared" si="124"/>
        <v>0</v>
      </c>
      <c r="BM155" s="7">
        <f t="shared" si="110"/>
        <v>0</v>
      </c>
      <c r="BN155" s="7"/>
      <c r="BO155" s="7">
        <f t="shared" si="142"/>
        <v>0</v>
      </c>
      <c r="BP155" s="7">
        <f t="shared" si="143"/>
        <v>0</v>
      </c>
      <c r="BQ155" s="7">
        <f t="shared" si="144"/>
        <v>0</v>
      </c>
      <c r="BR155" s="7">
        <f t="shared" si="145"/>
        <v>0</v>
      </c>
      <c r="BY155" s="7">
        <f t="shared" si="125"/>
        <v>0</v>
      </c>
      <c r="BZ155" s="7">
        <f t="shared" si="126"/>
        <v>0</v>
      </c>
      <c r="CA155" s="7">
        <f t="shared" si="127"/>
        <v>0</v>
      </c>
      <c r="CC155" s="7">
        <f t="shared" si="111"/>
        <v>0</v>
      </c>
      <c r="CD155" s="7"/>
      <c r="CE155" s="7">
        <f t="shared" si="146"/>
        <v>0</v>
      </c>
      <c r="CF155" s="7">
        <f t="shared" si="147"/>
        <v>0</v>
      </c>
      <c r="CG155" s="7">
        <f t="shared" si="148"/>
        <v>0</v>
      </c>
      <c r="CH155" s="7">
        <f t="shared" si="149"/>
        <v>0</v>
      </c>
    </row>
    <row r="156" spans="2:86" x14ac:dyDescent="0.25">
      <c r="B156">
        <v>1050</v>
      </c>
      <c r="C156">
        <f>'Input spectra'!B156</f>
        <v>0</v>
      </c>
      <c r="D156">
        <f>'Initial absorption'!J156</f>
        <v>0</v>
      </c>
      <c r="E156">
        <f>'Input spectra'!C156</f>
        <v>0</v>
      </c>
      <c r="F156" s="54">
        <f t="shared" si="128"/>
        <v>0</v>
      </c>
      <c r="H156">
        <f>'Absorption prob after ems'!$EY157</f>
        <v>0.88199599623676772</v>
      </c>
      <c r="I156" s="14">
        <f>1-EXP(-'Absorption prob after ems'!FC157*_k_in_ec_correction*($C156*_c+'Input spectra'!Q156))</f>
        <v>1.2019877679394719E-2</v>
      </c>
      <c r="J156" s="14">
        <f>1-EXP(-(_t-'Absorption prob after ems'!FC157)*_k_in_ec_correction*($C156*_c+'Input spectra'!Q156))</f>
        <v>1.2152334826957545E-2</v>
      </c>
      <c r="M156" s="7">
        <f t="shared" si="113"/>
        <v>0</v>
      </c>
      <c r="N156" s="7">
        <f t="shared" si="114"/>
        <v>0</v>
      </c>
      <c r="O156" s="7">
        <f t="shared" si="115"/>
        <v>0</v>
      </c>
      <c r="Q156" s="7">
        <f t="shared" si="129"/>
        <v>0</v>
      </c>
      <c r="R156" s="7"/>
      <c r="S156" s="7">
        <f t="shared" si="130"/>
        <v>0</v>
      </c>
      <c r="T156" s="7">
        <f t="shared" si="131"/>
        <v>0</v>
      </c>
      <c r="U156" s="7">
        <f t="shared" si="132"/>
        <v>0</v>
      </c>
      <c r="V156" s="7">
        <f t="shared" si="133"/>
        <v>0</v>
      </c>
      <c r="AC156" s="7">
        <f t="shared" si="116"/>
        <v>0</v>
      </c>
      <c r="AD156" s="7">
        <f t="shared" si="117"/>
        <v>0</v>
      </c>
      <c r="AE156" s="7">
        <f t="shared" si="118"/>
        <v>0</v>
      </c>
      <c r="AG156" s="7">
        <f t="shared" si="108"/>
        <v>0</v>
      </c>
      <c r="AH156" s="7"/>
      <c r="AI156" s="7">
        <f t="shared" si="134"/>
        <v>0</v>
      </c>
      <c r="AJ156" s="7">
        <f t="shared" si="135"/>
        <v>0</v>
      </c>
      <c r="AK156" s="7">
        <f t="shared" si="136"/>
        <v>0</v>
      </c>
      <c r="AL156" s="7">
        <f t="shared" si="137"/>
        <v>0</v>
      </c>
      <c r="AS156" s="7">
        <f t="shared" si="119"/>
        <v>0</v>
      </c>
      <c r="AT156" s="7">
        <f t="shared" si="120"/>
        <v>0</v>
      </c>
      <c r="AU156" s="7">
        <f t="shared" si="121"/>
        <v>0</v>
      </c>
      <c r="AW156" s="7">
        <f t="shared" si="109"/>
        <v>0</v>
      </c>
      <c r="AX156" s="7"/>
      <c r="AY156" s="7">
        <f t="shared" si="138"/>
        <v>0</v>
      </c>
      <c r="AZ156" s="7">
        <f t="shared" si="139"/>
        <v>0</v>
      </c>
      <c r="BA156" s="7">
        <f t="shared" si="140"/>
        <v>0</v>
      </c>
      <c r="BB156" s="7">
        <f t="shared" si="141"/>
        <v>0</v>
      </c>
      <c r="BI156" s="7">
        <f t="shared" si="122"/>
        <v>0</v>
      </c>
      <c r="BJ156" s="7">
        <f t="shared" si="123"/>
        <v>0</v>
      </c>
      <c r="BK156" s="7">
        <f t="shared" si="124"/>
        <v>0</v>
      </c>
      <c r="BM156" s="7">
        <f t="shared" si="110"/>
        <v>0</v>
      </c>
      <c r="BN156" s="7"/>
      <c r="BO156" s="7">
        <f t="shared" si="142"/>
        <v>0</v>
      </c>
      <c r="BP156" s="7">
        <f t="shared" si="143"/>
        <v>0</v>
      </c>
      <c r="BQ156" s="7">
        <f t="shared" si="144"/>
        <v>0</v>
      </c>
      <c r="BR156" s="7">
        <f t="shared" si="145"/>
        <v>0</v>
      </c>
      <c r="BY156" s="7">
        <f t="shared" si="125"/>
        <v>0</v>
      </c>
      <c r="BZ156" s="7">
        <f t="shared" si="126"/>
        <v>0</v>
      </c>
      <c r="CA156" s="7">
        <f t="shared" si="127"/>
        <v>0</v>
      </c>
      <c r="CC156" s="7">
        <f t="shared" si="111"/>
        <v>0</v>
      </c>
      <c r="CD156" s="7"/>
      <c r="CE156" s="7">
        <f t="shared" si="146"/>
        <v>0</v>
      </c>
      <c r="CF156" s="7">
        <f t="shared" si="147"/>
        <v>0</v>
      </c>
      <c r="CG156" s="7">
        <f t="shared" si="148"/>
        <v>0</v>
      </c>
      <c r="CH156" s="7">
        <f t="shared" si="149"/>
        <v>0</v>
      </c>
    </row>
    <row r="157" spans="2:86" x14ac:dyDescent="0.25">
      <c r="B157">
        <v>1055</v>
      </c>
      <c r="C157">
        <f>'Input spectra'!B157</f>
        <v>0</v>
      </c>
      <c r="D157">
        <f>'Initial absorption'!J157</f>
        <v>0</v>
      </c>
      <c r="E157">
        <f>'Input spectra'!C157</f>
        <v>0</v>
      </c>
      <c r="F157" s="54">
        <f t="shared" si="128"/>
        <v>0</v>
      </c>
      <c r="H157">
        <f>'Absorption prob after ems'!$EY158</f>
        <v>0.88212348055592216</v>
      </c>
      <c r="I157" s="14">
        <f>1-EXP(-'Absorption prob after ems'!FC158*_k_in_ec_correction*($C157*_c+'Input spectra'!Q157))</f>
        <v>1.2005730653035229E-2</v>
      </c>
      <c r="J157" s="14">
        <f>1-EXP(-(_t-'Absorption prob after ems'!FC158)*_k_in_ec_correction*($C157*_c+'Input spectra'!Q157))</f>
        <v>1.2137874474896004E-2</v>
      </c>
      <c r="M157" s="7">
        <f t="shared" si="113"/>
        <v>0</v>
      </c>
      <c r="N157" s="7">
        <f t="shared" si="114"/>
        <v>0</v>
      </c>
      <c r="O157" s="7">
        <f t="shared" si="115"/>
        <v>0</v>
      </c>
      <c r="Q157" s="7">
        <f t="shared" ref="Q157:Q186" si="150">O157*$H157</f>
        <v>0</v>
      </c>
      <c r="R157" s="7"/>
      <c r="S157" s="7">
        <f t="shared" ref="S157:S186" si="151">$I157*M157*$D157</f>
        <v>0</v>
      </c>
      <c r="T157" s="7">
        <f t="shared" ref="T157:T186" si="152">$J157*N157*$D157</f>
        <v>0</v>
      </c>
      <c r="U157" s="7">
        <f t="shared" ref="U157:U186" si="153">(1-$H157)*O157*$D157</f>
        <v>0</v>
      </c>
      <c r="V157" s="7">
        <f t="shared" si="133"/>
        <v>0</v>
      </c>
      <c r="AC157" s="7">
        <f t="shared" si="116"/>
        <v>0</v>
      </c>
      <c r="AD157" s="7">
        <f t="shared" si="117"/>
        <v>0</v>
      </c>
      <c r="AE157" s="7">
        <f t="shared" si="118"/>
        <v>0</v>
      </c>
      <c r="AG157" s="7">
        <f t="shared" si="108"/>
        <v>0</v>
      </c>
      <c r="AH157" s="7"/>
      <c r="AI157" s="7">
        <f t="shared" si="134"/>
        <v>0</v>
      </c>
      <c r="AJ157" s="7">
        <f t="shared" si="135"/>
        <v>0</v>
      </c>
      <c r="AK157" s="7">
        <f t="shared" si="136"/>
        <v>0</v>
      </c>
      <c r="AL157" s="7">
        <f t="shared" si="137"/>
        <v>0</v>
      </c>
      <c r="AS157" s="7">
        <f t="shared" si="119"/>
        <v>0</v>
      </c>
      <c r="AT157" s="7">
        <f t="shared" si="120"/>
        <v>0</v>
      </c>
      <c r="AU157" s="7">
        <f t="shared" si="121"/>
        <v>0</v>
      </c>
      <c r="AW157" s="7">
        <f t="shared" si="109"/>
        <v>0</v>
      </c>
      <c r="AX157" s="7"/>
      <c r="AY157" s="7">
        <f t="shared" si="138"/>
        <v>0</v>
      </c>
      <c r="AZ157" s="7">
        <f t="shared" si="139"/>
        <v>0</v>
      </c>
      <c r="BA157" s="7">
        <f t="shared" si="140"/>
        <v>0</v>
      </c>
      <c r="BB157" s="7">
        <f t="shared" si="141"/>
        <v>0</v>
      </c>
      <c r="BI157" s="7">
        <f t="shared" si="122"/>
        <v>0</v>
      </c>
      <c r="BJ157" s="7">
        <f t="shared" si="123"/>
        <v>0</v>
      </c>
      <c r="BK157" s="7">
        <f t="shared" si="124"/>
        <v>0</v>
      </c>
      <c r="BM157" s="7">
        <f t="shared" si="110"/>
        <v>0</v>
      </c>
      <c r="BN157" s="7"/>
      <c r="BO157" s="7">
        <f t="shared" si="142"/>
        <v>0</v>
      </c>
      <c r="BP157" s="7">
        <f t="shared" si="143"/>
        <v>0</v>
      </c>
      <c r="BQ157" s="7">
        <f t="shared" si="144"/>
        <v>0</v>
      </c>
      <c r="BR157" s="7">
        <f t="shared" si="145"/>
        <v>0</v>
      </c>
      <c r="BY157" s="7">
        <f t="shared" si="125"/>
        <v>0</v>
      </c>
      <c r="BZ157" s="7">
        <f t="shared" si="126"/>
        <v>0</v>
      </c>
      <c r="CA157" s="7">
        <f t="shared" si="127"/>
        <v>0</v>
      </c>
      <c r="CC157" s="7">
        <f t="shared" si="111"/>
        <v>0</v>
      </c>
      <c r="CD157" s="7"/>
      <c r="CE157" s="7">
        <f t="shared" si="146"/>
        <v>0</v>
      </c>
      <c r="CF157" s="7">
        <f t="shared" si="147"/>
        <v>0</v>
      </c>
      <c r="CG157" s="7">
        <f t="shared" si="148"/>
        <v>0</v>
      </c>
      <c r="CH157" s="7">
        <f t="shared" si="149"/>
        <v>0</v>
      </c>
    </row>
    <row r="158" spans="2:86" x14ac:dyDescent="0.25">
      <c r="B158">
        <v>1060</v>
      </c>
      <c r="C158">
        <f>'Input spectra'!B158</f>
        <v>0</v>
      </c>
      <c r="D158">
        <f>'Initial absorption'!J158</f>
        <v>0</v>
      </c>
      <c r="E158">
        <f>'Input spectra'!C158</f>
        <v>0</v>
      </c>
      <c r="F158" s="54">
        <f t="shared" si="128"/>
        <v>0</v>
      </c>
      <c r="H158">
        <f>'Absorption prob after ems'!$EY159</f>
        <v>0.88225099352323011</v>
      </c>
      <c r="I158" s="14">
        <f>1-EXP(-'Absorption prob after ems'!FC159*_k_in_ec_correction*($C158*_c+'Input spectra'!Q158))</f>
        <v>1.1991583236310444E-2</v>
      </c>
      <c r="J158" s="14">
        <f>1-EXP(-(_t-'Absorption prob after ems'!FC159)*_k_in_ec_correction*($C158*_c+'Input spectra'!Q158))</f>
        <v>1.2123414098927032E-2</v>
      </c>
      <c r="M158" s="7">
        <f t="shared" si="113"/>
        <v>0</v>
      </c>
      <c r="N158" s="7">
        <f t="shared" si="114"/>
        <v>0</v>
      </c>
      <c r="O158" s="7">
        <f t="shared" si="115"/>
        <v>0</v>
      </c>
      <c r="Q158" s="7">
        <f t="shared" si="150"/>
        <v>0</v>
      </c>
      <c r="R158" s="7"/>
      <c r="S158" s="7">
        <f t="shared" si="151"/>
        <v>0</v>
      </c>
      <c r="T158" s="7">
        <f t="shared" si="152"/>
        <v>0</v>
      </c>
      <c r="U158" s="7">
        <f t="shared" si="153"/>
        <v>0</v>
      </c>
      <c r="V158" s="7">
        <f t="shared" si="133"/>
        <v>0</v>
      </c>
      <c r="AC158" s="7">
        <f t="shared" si="116"/>
        <v>0</v>
      </c>
      <c r="AD158" s="7">
        <f t="shared" si="117"/>
        <v>0</v>
      </c>
      <c r="AE158" s="7">
        <f t="shared" si="118"/>
        <v>0</v>
      </c>
      <c r="AG158" s="7">
        <f t="shared" si="108"/>
        <v>0</v>
      </c>
      <c r="AH158" s="7"/>
      <c r="AI158" s="7">
        <f t="shared" si="134"/>
        <v>0</v>
      </c>
      <c r="AJ158" s="7">
        <f t="shared" si="135"/>
        <v>0</v>
      </c>
      <c r="AK158" s="7">
        <f t="shared" si="136"/>
        <v>0</v>
      </c>
      <c r="AL158" s="7">
        <f t="shared" si="137"/>
        <v>0</v>
      </c>
      <c r="AS158" s="7">
        <f t="shared" si="119"/>
        <v>0</v>
      </c>
      <c r="AT158" s="7">
        <f t="shared" si="120"/>
        <v>0</v>
      </c>
      <c r="AU158" s="7">
        <f t="shared" si="121"/>
        <v>0</v>
      </c>
      <c r="AW158" s="7">
        <f t="shared" si="109"/>
        <v>0</v>
      </c>
      <c r="AX158" s="7"/>
      <c r="AY158" s="7">
        <f t="shared" si="138"/>
        <v>0</v>
      </c>
      <c r="AZ158" s="7">
        <f t="shared" si="139"/>
        <v>0</v>
      </c>
      <c r="BA158" s="7">
        <f t="shared" si="140"/>
        <v>0</v>
      </c>
      <c r="BB158" s="7">
        <f t="shared" si="141"/>
        <v>0</v>
      </c>
      <c r="BI158" s="7">
        <f t="shared" si="122"/>
        <v>0</v>
      </c>
      <c r="BJ158" s="7">
        <f t="shared" si="123"/>
        <v>0</v>
      </c>
      <c r="BK158" s="7">
        <f t="shared" si="124"/>
        <v>0</v>
      </c>
      <c r="BM158" s="7">
        <f t="shared" si="110"/>
        <v>0</v>
      </c>
      <c r="BN158" s="7"/>
      <c r="BO158" s="7">
        <f t="shared" si="142"/>
        <v>0</v>
      </c>
      <c r="BP158" s="7">
        <f t="shared" si="143"/>
        <v>0</v>
      </c>
      <c r="BQ158" s="7">
        <f t="shared" si="144"/>
        <v>0</v>
      </c>
      <c r="BR158" s="7">
        <f t="shared" si="145"/>
        <v>0</v>
      </c>
      <c r="BY158" s="7">
        <f t="shared" si="125"/>
        <v>0</v>
      </c>
      <c r="BZ158" s="7">
        <f t="shared" si="126"/>
        <v>0</v>
      </c>
      <c r="CA158" s="7">
        <f t="shared" si="127"/>
        <v>0</v>
      </c>
      <c r="CC158" s="7">
        <f t="shared" si="111"/>
        <v>0</v>
      </c>
      <c r="CD158" s="7"/>
      <c r="CE158" s="7">
        <f t="shared" si="146"/>
        <v>0</v>
      </c>
      <c r="CF158" s="7">
        <f t="shared" si="147"/>
        <v>0</v>
      </c>
      <c r="CG158" s="7">
        <f t="shared" si="148"/>
        <v>0</v>
      </c>
      <c r="CH158" s="7">
        <f t="shared" si="149"/>
        <v>0</v>
      </c>
    </row>
    <row r="159" spans="2:86" x14ac:dyDescent="0.25">
      <c r="B159">
        <v>1065</v>
      </c>
      <c r="C159">
        <f>'Input spectra'!B159</f>
        <v>0</v>
      </c>
      <c r="D159">
        <f>'Initial absorption'!J159</f>
        <v>0</v>
      </c>
      <c r="E159">
        <f>'Input spectra'!C159</f>
        <v>0</v>
      </c>
      <c r="F159" s="54">
        <f t="shared" si="128"/>
        <v>0</v>
      </c>
      <c r="H159">
        <f>'Absorption prob after ems'!$EY160</f>
        <v>0.88237853514671494</v>
      </c>
      <c r="I159" s="14">
        <f>1-EXP(-'Absorption prob after ems'!FC160*_k_in_ec_correction*($C159*_c+'Input spectra'!Q159))</f>
        <v>1.1977435429209593E-2</v>
      </c>
      <c r="J159" s="14">
        <f>1-EXP(-(_t-'Absorption prob after ems'!FC160)*_k_in_ec_correction*($C159*_c+'Input spectra'!Q159))</f>
        <v>1.2108953699056069E-2</v>
      </c>
      <c r="M159" s="7">
        <f t="shared" si="113"/>
        <v>0</v>
      </c>
      <c r="N159" s="7">
        <f t="shared" si="114"/>
        <v>0</v>
      </c>
      <c r="O159" s="7">
        <f t="shared" si="115"/>
        <v>0</v>
      </c>
      <c r="Q159" s="7">
        <f t="shared" si="150"/>
        <v>0</v>
      </c>
      <c r="R159" s="7"/>
      <c r="S159" s="7">
        <f t="shared" si="151"/>
        <v>0</v>
      </c>
      <c r="T159" s="7">
        <f t="shared" si="152"/>
        <v>0</v>
      </c>
      <c r="U159" s="7">
        <f t="shared" si="153"/>
        <v>0</v>
      </c>
      <c r="V159" s="7">
        <f t="shared" si="133"/>
        <v>0</v>
      </c>
      <c r="AC159" s="7">
        <f t="shared" si="116"/>
        <v>0</v>
      </c>
      <c r="AD159" s="7">
        <f t="shared" si="117"/>
        <v>0</v>
      </c>
      <c r="AE159" s="7">
        <f t="shared" si="118"/>
        <v>0</v>
      </c>
      <c r="AG159" s="7">
        <f t="shared" si="108"/>
        <v>0</v>
      </c>
      <c r="AH159" s="7"/>
      <c r="AI159" s="7">
        <f t="shared" si="134"/>
        <v>0</v>
      </c>
      <c r="AJ159" s="7">
        <f t="shared" si="135"/>
        <v>0</v>
      </c>
      <c r="AK159" s="7">
        <f t="shared" si="136"/>
        <v>0</v>
      </c>
      <c r="AL159" s="7">
        <f t="shared" si="137"/>
        <v>0</v>
      </c>
      <c r="AS159" s="7">
        <f t="shared" si="119"/>
        <v>0</v>
      </c>
      <c r="AT159" s="7">
        <f t="shared" si="120"/>
        <v>0</v>
      </c>
      <c r="AU159" s="7">
        <f t="shared" si="121"/>
        <v>0</v>
      </c>
      <c r="AW159" s="7">
        <f t="shared" si="109"/>
        <v>0</v>
      </c>
      <c r="AX159" s="7"/>
      <c r="AY159" s="7">
        <f t="shared" si="138"/>
        <v>0</v>
      </c>
      <c r="AZ159" s="7">
        <f t="shared" si="139"/>
        <v>0</v>
      </c>
      <c r="BA159" s="7">
        <f t="shared" si="140"/>
        <v>0</v>
      </c>
      <c r="BB159" s="7">
        <f t="shared" si="141"/>
        <v>0</v>
      </c>
      <c r="BI159" s="7">
        <f t="shared" si="122"/>
        <v>0</v>
      </c>
      <c r="BJ159" s="7">
        <f t="shared" si="123"/>
        <v>0</v>
      </c>
      <c r="BK159" s="7">
        <f t="shared" si="124"/>
        <v>0</v>
      </c>
      <c r="BM159" s="7">
        <f t="shared" si="110"/>
        <v>0</v>
      </c>
      <c r="BN159" s="7"/>
      <c r="BO159" s="7">
        <f t="shared" si="142"/>
        <v>0</v>
      </c>
      <c r="BP159" s="7">
        <f t="shared" si="143"/>
        <v>0</v>
      </c>
      <c r="BQ159" s="7">
        <f t="shared" si="144"/>
        <v>0</v>
      </c>
      <c r="BR159" s="7">
        <f t="shared" si="145"/>
        <v>0</v>
      </c>
      <c r="BY159" s="7">
        <f t="shared" si="125"/>
        <v>0</v>
      </c>
      <c r="BZ159" s="7">
        <f t="shared" si="126"/>
        <v>0</v>
      </c>
      <c r="CA159" s="7">
        <f t="shared" si="127"/>
        <v>0</v>
      </c>
      <c r="CC159" s="7">
        <f t="shared" si="111"/>
        <v>0</v>
      </c>
      <c r="CD159" s="7"/>
      <c r="CE159" s="7">
        <f t="shared" si="146"/>
        <v>0</v>
      </c>
      <c r="CF159" s="7">
        <f t="shared" si="147"/>
        <v>0</v>
      </c>
      <c r="CG159" s="7">
        <f t="shared" si="148"/>
        <v>0</v>
      </c>
      <c r="CH159" s="7">
        <f t="shared" si="149"/>
        <v>0</v>
      </c>
    </row>
    <row r="160" spans="2:86" x14ac:dyDescent="0.25">
      <c r="B160">
        <v>1070</v>
      </c>
      <c r="C160">
        <f>'Input spectra'!B160</f>
        <v>0</v>
      </c>
      <c r="D160">
        <f>'Initial absorption'!J160</f>
        <v>0</v>
      </c>
      <c r="E160">
        <f>'Input spectra'!C160</f>
        <v>0</v>
      </c>
      <c r="F160" s="54">
        <f t="shared" si="128"/>
        <v>0</v>
      </c>
      <c r="H160">
        <f>'Absorption prob after ems'!$EY161</f>
        <v>0.88250610543440067</v>
      </c>
      <c r="I160" s="14">
        <f>1-EXP(-'Absorption prob after ems'!FC161*_k_in_ec_correction*($C160*_c+'Input spectra'!Q160))</f>
        <v>1.1963287231721464E-2</v>
      </c>
      <c r="J160" s="14">
        <f>1-EXP(-(_t-'Absorption prob after ems'!FC161)*_k_in_ec_correction*($C160*_c+'Input spectra'!Q160))</f>
        <v>1.2094493275288332E-2</v>
      </c>
      <c r="M160" s="7">
        <f t="shared" si="113"/>
        <v>0</v>
      </c>
      <c r="N160" s="7">
        <f t="shared" si="114"/>
        <v>0</v>
      </c>
      <c r="O160" s="7">
        <f t="shared" si="115"/>
        <v>0</v>
      </c>
      <c r="Q160" s="7">
        <f t="shared" si="150"/>
        <v>0</v>
      </c>
      <c r="R160" s="7"/>
      <c r="S160" s="7">
        <f t="shared" si="151"/>
        <v>0</v>
      </c>
      <c r="T160" s="7">
        <f t="shared" si="152"/>
        <v>0</v>
      </c>
      <c r="U160" s="7">
        <f t="shared" si="153"/>
        <v>0</v>
      </c>
      <c r="V160" s="7">
        <f t="shared" si="133"/>
        <v>0</v>
      </c>
      <c r="AC160" s="7">
        <f t="shared" si="116"/>
        <v>0</v>
      </c>
      <c r="AD160" s="7">
        <f t="shared" si="117"/>
        <v>0</v>
      </c>
      <c r="AE160" s="7">
        <f t="shared" si="118"/>
        <v>0</v>
      </c>
      <c r="AG160" s="7">
        <f t="shared" si="108"/>
        <v>0</v>
      </c>
      <c r="AH160" s="7"/>
      <c r="AI160" s="7">
        <f t="shared" si="134"/>
        <v>0</v>
      </c>
      <c r="AJ160" s="7">
        <f t="shared" si="135"/>
        <v>0</v>
      </c>
      <c r="AK160" s="7">
        <f t="shared" si="136"/>
        <v>0</v>
      </c>
      <c r="AL160" s="7">
        <f t="shared" si="137"/>
        <v>0</v>
      </c>
      <c r="AS160" s="7">
        <f t="shared" si="119"/>
        <v>0</v>
      </c>
      <c r="AT160" s="7">
        <f t="shared" si="120"/>
        <v>0</v>
      </c>
      <c r="AU160" s="7">
        <f t="shared" si="121"/>
        <v>0</v>
      </c>
      <c r="AW160" s="7">
        <f t="shared" si="109"/>
        <v>0</v>
      </c>
      <c r="AX160" s="7"/>
      <c r="AY160" s="7">
        <f t="shared" si="138"/>
        <v>0</v>
      </c>
      <c r="AZ160" s="7">
        <f t="shared" si="139"/>
        <v>0</v>
      </c>
      <c r="BA160" s="7">
        <f t="shared" si="140"/>
        <v>0</v>
      </c>
      <c r="BB160" s="7">
        <f t="shared" si="141"/>
        <v>0</v>
      </c>
      <c r="BI160" s="7">
        <f t="shared" si="122"/>
        <v>0</v>
      </c>
      <c r="BJ160" s="7">
        <f t="shared" si="123"/>
        <v>0</v>
      </c>
      <c r="BK160" s="7">
        <f t="shared" si="124"/>
        <v>0</v>
      </c>
      <c r="BM160" s="7">
        <f t="shared" si="110"/>
        <v>0</v>
      </c>
      <c r="BN160" s="7"/>
      <c r="BO160" s="7">
        <f t="shared" si="142"/>
        <v>0</v>
      </c>
      <c r="BP160" s="7">
        <f t="shared" si="143"/>
        <v>0</v>
      </c>
      <c r="BQ160" s="7">
        <f t="shared" si="144"/>
        <v>0</v>
      </c>
      <c r="BR160" s="7">
        <f t="shared" si="145"/>
        <v>0</v>
      </c>
      <c r="BY160" s="7">
        <f t="shared" si="125"/>
        <v>0</v>
      </c>
      <c r="BZ160" s="7">
        <f t="shared" si="126"/>
        <v>0</v>
      </c>
      <c r="CA160" s="7">
        <f t="shared" si="127"/>
        <v>0</v>
      </c>
      <c r="CC160" s="7">
        <f t="shared" si="111"/>
        <v>0</v>
      </c>
      <c r="CD160" s="7"/>
      <c r="CE160" s="7">
        <f t="shared" si="146"/>
        <v>0</v>
      </c>
      <c r="CF160" s="7">
        <f t="shared" si="147"/>
        <v>0</v>
      </c>
      <c r="CG160" s="7">
        <f t="shared" si="148"/>
        <v>0</v>
      </c>
      <c r="CH160" s="7">
        <f t="shared" si="149"/>
        <v>0</v>
      </c>
    </row>
    <row r="161" spans="2:86" x14ac:dyDescent="0.25">
      <c r="B161">
        <v>1075</v>
      </c>
      <c r="C161">
        <f>'Input spectra'!B161</f>
        <v>0</v>
      </c>
      <c r="D161">
        <f>'Initial absorption'!J161</f>
        <v>0</v>
      </c>
      <c r="E161">
        <f>'Input spectra'!C161</f>
        <v>0</v>
      </c>
      <c r="F161" s="54">
        <f t="shared" si="128"/>
        <v>0</v>
      </c>
      <c r="H161">
        <f>'Absorption prob after ems'!$EY162</f>
        <v>0.88263370439431699</v>
      </c>
      <c r="I161" s="14">
        <f>1-EXP(-'Absorption prob after ems'!FC162*_k_in_ec_correction*($C161*_c+'Input spectra'!Q161))</f>
        <v>1.1949138643835067E-2</v>
      </c>
      <c r="J161" s="14">
        <f>1-EXP(-(_t-'Absorption prob after ems'!FC162)*_k_in_ec_correction*($C161*_c+'Input spectra'!Q161))</f>
        <v>1.2080032827628817E-2</v>
      </c>
      <c r="M161" s="7">
        <f t="shared" si="113"/>
        <v>0</v>
      </c>
      <c r="N161" s="7">
        <f t="shared" si="114"/>
        <v>0</v>
      </c>
      <c r="O161" s="7">
        <f t="shared" si="115"/>
        <v>0</v>
      </c>
      <c r="Q161" s="7">
        <f t="shared" si="150"/>
        <v>0</v>
      </c>
      <c r="R161" s="7"/>
      <c r="S161" s="7">
        <f t="shared" si="151"/>
        <v>0</v>
      </c>
      <c r="T161" s="7">
        <f t="shared" si="152"/>
        <v>0</v>
      </c>
      <c r="U161" s="7">
        <f t="shared" si="153"/>
        <v>0</v>
      </c>
      <c r="V161" s="7">
        <f t="shared" si="133"/>
        <v>0</v>
      </c>
      <c r="AC161" s="7">
        <f t="shared" si="116"/>
        <v>0</v>
      </c>
      <c r="AD161" s="7">
        <f t="shared" si="117"/>
        <v>0</v>
      </c>
      <c r="AE161" s="7">
        <f t="shared" si="118"/>
        <v>0</v>
      </c>
      <c r="AG161" s="7">
        <f t="shared" si="108"/>
        <v>0</v>
      </c>
      <c r="AH161" s="7"/>
      <c r="AI161" s="7">
        <f t="shared" si="134"/>
        <v>0</v>
      </c>
      <c r="AJ161" s="7">
        <f t="shared" si="135"/>
        <v>0</v>
      </c>
      <c r="AK161" s="7">
        <f t="shared" si="136"/>
        <v>0</v>
      </c>
      <c r="AL161" s="7">
        <f t="shared" si="137"/>
        <v>0</v>
      </c>
      <c r="AS161" s="7">
        <f t="shared" si="119"/>
        <v>0</v>
      </c>
      <c r="AT161" s="7">
        <f t="shared" si="120"/>
        <v>0</v>
      </c>
      <c r="AU161" s="7">
        <f t="shared" si="121"/>
        <v>0</v>
      </c>
      <c r="AW161" s="7">
        <f t="shared" si="109"/>
        <v>0</v>
      </c>
      <c r="AX161" s="7"/>
      <c r="AY161" s="7">
        <f t="shared" si="138"/>
        <v>0</v>
      </c>
      <c r="AZ161" s="7">
        <f t="shared" si="139"/>
        <v>0</v>
      </c>
      <c r="BA161" s="7">
        <f t="shared" si="140"/>
        <v>0</v>
      </c>
      <c r="BB161" s="7">
        <f t="shared" si="141"/>
        <v>0</v>
      </c>
      <c r="BI161" s="7">
        <f t="shared" si="122"/>
        <v>0</v>
      </c>
      <c r="BJ161" s="7">
        <f t="shared" si="123"/>
        <v>0</v>
      </c>
      <c r="BK161" s="7">
        <f t="shared" si="124"/>
        <v>0</v>
      </c>
      <c r="BM161" s="7">
        <f t="shared" si="110"/>
        <v>0</v>
      </c>
      <c r="BN161" s="7"/>
      <c r="BO161" s="7">
        <f t="shared" si="142"/>
        <v>0</v>
      </c>
      <c r="BP161" s="7">
        <f t="shared" si="143"/>
        <v>0</v>
      </c>
      <c r="BQ161" s="7">
        <f t="shared" si="144"/>
        <v>0</v>
      </c>
      <c r="BR161" s="7">
        <f t="shared" si="145"/>
        <v>0</v>
      </c>
      <c r="BY161" s="7">
        <f t="shared" si="125"/>
        <v>0</v>
      </c>
      <c r="BZ161" s="7">
        <f t="shared" si="126"/>
        <v>0</v>
      </c>
      <c r="CA161" s="7">
        <f t="shared" si="127"/>
        <v>0</v>
      </c>
      <c r="CC161" s="7">
        <f t="shared" si="111"/>
        <v>0</v>
      </c>
      <c r="CD161" s="7"/>
      <c r="CE161" s="7">
        <f t="shared" si="146"/>
        <v>0</v>
      </c>
      <c r="CF161" s="7">
        <f t="shared" si="147"/>
        <v>0</v>
      </c>
      <c r="CG161" s="7">
        <f t="shared" si="148"/>
        <v>0</v>
      </c>
      <c r="CH161" s="7">
        <f t="shared" si="149"/>
        <v>0</v>
      </c>
    </row>
    <row r="162" spans="2:86" x14ac:dyDescent="0.25">
      <c r="B162">
        <v>1080</v>
      </c>
      <c r="C162">
        <f>'Input spectra'!B162</f>
        <v>0</v>
      </c>
      <c r="D162">
        <f>'Initial absorption'!J162</f>
        <v>0</v>
      </c>
      <c r="E162">
        <f>'Input spectra'!C162</f>
        <v>0</v>
      </c>
      <c r="F162" s="54">
        <f t="shared" si="128"/>
        <v>0</v>
      </c>
      <c r="H162">
        <f>'Absorption prob after ems'!$EY163</f>
        <v>0.88276133203449292</v>
      </c>
      <c r="I162" s="14">
        <f>1-EXP(-'Absorption prob after ems'!FC163*_k_in_ec_correction*($C162*_c+'Input spectra'!Q162))</f>
        <v>1.1934989665539519E-2</v>
      </c>
      <c r="J162" s="14">
        <f>1-EXP(-(_t-'Absorption prob after ems'!FC163)*_k_in_ec_correction*($C162*_c+'Input spectra'!Q162))</f>
        <v>1.2065572356082854E-2</v>
      </c>
      <c r="M162" s="7">
        <f t="shared" si="113"/>
        <v>0</v>
      </c>
      <c r="N162" s="7">
        <f t="shared" si="114"/>
        <v>0</v>
      </c>
      <c r="O162" s="7">
        <f t="shared" si="115"/>
        <v>0</v>
      </c>
      <c r="Q162" s="7">
        <f t="shared" si="150"/>
        <v>0</v>
      </c>
      <c r="R162" s="7"/>
      <c r="S162" s="7">
        <f t="shared" si="151"/>
        <v>0</v>
      </c>
      <c r="T162" s="7">
        <f t="shared" si="152"/>
        <v>0</v>
      </c>
      <c r="U162" s="7">
        <f t="shared" si="153"/>
        <v>0</v>
      </c>
      <c r="V162" s="7">
        <f t="shared" si="133"/>
        <v>0</v>
      </c>
      <c r="AC162" s="7">
        <f t="shared" si="116"/>
        <v>0</v>
      </c>
      <c r="AD162" s="7">
        <f t="shared" si="117"/>
        <v>0</v>
      </c>
      <c r="AE162" s="7">
        <f t="shared" si="118"/>
        <v>0</v>
      </c>
      <c r="AG162" s="7">
        <f t="shared" si="108"/>
        <v>0</v>
      </c>
      <c r="AH162" s="7"/>
      <c r="AI162" s="7">
        <f t="shared" si="134"/>
        <v>0</v>
      </c>
      <c r="AJ162" s="7">
        <f t="shared" si="135"/>
        <v>0</v>
      </c>
      <c r="AK162" s="7">
        <f t="shared" si="136"/>
        <v>0</v>
      </c>
      <c r="AL162" s="7">
        <f t="shared" si="137"/>
        <v>0</v>
      </c>
      <c r="AS162" s="7">
        <f t="shared" si="119"/>
        <v>0</v>
      </c>
      <c r="AT162" s="7">
        <f t="shared" si="120"/>
        <v>0</v>
      </c>
      <c r="AU162" s="7">
        <f t="shared" si="121"/>
        <v>0</v>
      </c>
      <c r="AW162" s="7">
        <f t="shared" si="109"/>
        <v>0</v>
      </c>
      <c r="AX162" s="7"/>
      <c r="AY162" s="7">
        <f t="shared" si="138"/>
        <v>0</v>
      </c>
      <c r="AZ162" s="7">
        <f t="shared" si="139"/>
        <v>0</v>
      </c>
      <c r="BA162" s="7">
        <f t="shared" si="140"/>
        <v>0</v>
      </c>
      <c r="BB162" s="7">
        <f t="shared" si="141"/>
        <v>0</v>
      </c>
      <c r="BI162" s="7">
        <f t="shared" si="122"/>
        <v>0</v>
      </c>
      <c r="BJ162" s="7">
        <f t="shared" si="123"/>
        <v>0</v>
      </c>
      <c r="BK162" s="7">
        <f t="shared" si="124"/>
        <v>0</v>
      </c>
      <c r="BM162" s="7">
        <f t="shared" si="110"/>
        <v>0</v>
      </c>
      <c r="BN162" s="7"/>
      <c r="BO162" s="7">
        <f t="shared" si="142"/>
        <v>0</v>
      </c>
      <c r="BP162" s="7">
        <f t="shared" si="143"/>
        <v>0</v>
      </c>
      <c r="BQ162" s="7">
        <f t="shared" si="144"/>
        <v>0</v>
      </c>
      <c r="BR162" s="7">
        <f t="shared" si="145"/>
        <v>0</v>
      </c>
      <c r="BY162" s="7">
        <f t="shared" si="125"/>
        <v>0</v>
      </c>
      <c r="BZ162" s="7">
        <f t="shared" si="126"/>
        <v>0</v>
      </c>
      <c r="CA162" s="7">
        <f t="shared" si="127"/>
        <v>0</v>
      </c>
      <c r="CC162" s="7">
        <f t="shared" si="111"/>
        <v>0</v>
      </c>
      <c r="CD162" s="7"/>
      <c r="CE162" s="7">
        <f t="shared" si="146"/>
        <v>0</v>
      </c>
      <c r="CF162" s="7">
        <f t="shared" si="147"/>
        <v>0</v>
      </c>
      <c r="CG162" s="7">
        <f t="shared" si="148"/>
        <v>0</v>
      </c>
      <c r="CH162" s="7">
        <f t="shared" si="149"/>
        <v>0</v>
      </c>
    </row>
    <row r="163" spans="2:86" x14ac:dyDescent="0.25">
      <c r="B163">
        <v>1085</v>
      </c>
      <c r="C163">
        <f>'Input spectra'!B163</f>
        <v>0</v>
      </c>
      <c r="D163">
        <f>'Initial absorption'!J163</f>
        <v>0</v>
      </c>
      <c r="E163">
        <f>'Input spectra'!C163</f>
        <v>0</v>
      </c>
      <c r="F163" s="54">
        <f t="shared" si="128"/>
        <v>0</v>
      </c>
      <c r="H163">
        <f>'Absorption prob after ems'!$EY164</f>
        <v>0.88288898836296181</v>
      </c>
      <c r="I163" s="14">
        <f>1-EXP(-'Absorption prob after ems'!FC164*_k_in_ec_correction*($C163*_c+'Input spectra'!Q163))</f>
        <v>1.1920840296823831E-2</v>
      </c>
      <c r="J163" s="14">
        <f>1-EXP(-(_t-'Absorption prob after ems'!FC164)*_k_in_ec_correction*($C163*_c+'Input spectra'!Q163))</f>
        <v>1.205111186065555E-2</v>
      </c>
      <c r="M163" s="7">
        <f t="shared" si="113"/>
        <v>0</v>
      </c>
      <c r="N163" s="7">
        <f t="shared" si="114"/>
        <v>0</v>
      </c>
      <c r="O163" s="7">
        <f t="shared" si="115"/>
        <v>0</v>
      </c>
      <c r="Q163" s="7">
        <f t="shared" si="150"/>
        <v>0</v>
      </c>
      <c r="R163" s="7"/>
      <c r="S163" s="7">
        <f t="shared" si="151"/>
        <v>0</v>
      </c>
      <c r="T163" s="7">
        <f t="shared" si="152"/>
        <v>0</v>
      </c>
      <c r="U163" s="7">
        <f t="shared" si="153"/>
        <v>0</v>
      </c>
      <c r="V163" s="7">
        <f t="shared" si="133"/>
        <v>0</v>
      </c>
      <c r="AC163" s="7">
        <f t="shared" si="116"/>
        <v>0</v>
      </c>
      <c r="AD163" s="7">
        <f t="shared" si="117"/>
        <v>0</v>
      </c>
      <c r="AE163" s="7">
        <f t="shared" si="118"/>
        <v>0</v>
      </c>
      <c r="AG163" s="7">
        <f t="shared" si="108"/>
        <v>0</v>
      </c>
      <c r="AH163" s="7"/>
      <c r="AI163" s="7">
        <f t="shared" si="134"/>
        <v>0</v>
      </c>
      <c r="AJ163" s="7">
        <f t="shared" si="135"/>
        <v>0</v>
      </c>
      <c r="AK163" s="7">
        <f t="shared" si="136"/>
        <v>0</v>
      </c>
      <c r="AL163" s="7">
        <f t="shared" si="137"/>
        <v>0</v>
      </c>
      <c r="AS163" s="7">
        <f t="shared" si="119"/>
        <v>0</v>
      </c>
      <c r="AT163" s="7">
        <f t="shared" si="120"/>
        <v>0</v>
      </c>
      <c r="AU163" s="7">
        <f t="shared" si="121"/>
        <v>0</v>
      </c>
      <c r="AW163" s="7">
        <f t="shared" si="109"/>
        <v>0</v>
      </c>
      <c r="AX163" s="7"/>
      <c r="AY163" s="7">
        <f t="shared" si="138"/>
        <v>0</v>
      </c>
      <c r="AZ163" s="7">
        <f t="shared" si="139"/>
        <v>0</v>
      </c>
      <c r="BA163" s="7">
        <f t="shared" si="140"/>
        <v>0</v>
      </c>
      <c r="BB163" s="7">
        <f t="shared" si="141"/>
        <v>0</v>
      </c>
      <c r="BI163" s="7">
        <f t="shared" si="122"/>
        <v>0</v>
      </c>
      <c r="BJ163" s="7">
        <f t="shared" si="123"/>
        <v>0</v>
      </c>
      <c r="BK163" s="7">
        <f t="shared" si="124"/>
        <v>0</v>
      </c>
      <c r="BM163" s="7">
        <f t="shared" si="110"/>
        <v>0</v>
      </c>
      <c r="BN163" s="7"/>
      <c r="BO163" s="7">
        <f t="shared" si="142"/>
        <v>0</v>
      </c>
      <c r="BP163" s="7">
        <f t="shared" si="143"/>
        <v>0</v>
      </c>
      <c r="BQ163" s="7">
        <f t="shared" si="144"/>
        <v>0</v>
      </c>
      <c r="BR163" s="7">
        <f t="shared" si="145"/>
        <v>0</v>
      </c>
      <c r="BY163" s="7">
        <f t="shared" si="125"/>
        <v>0</v>
      </c>
      <c r="BZ163" s="7">
        <f t="shared" si="126"/>
        <v>0</v>
      </c>
      <c r="CA163" s="7">
        <f t="shared" si="127"/>
        <v>0</v>
      </c>
      <c r="CC163" s="7">
        <f t="shared" si="111"/>
        <v>0</v>
      </c>
      <c r="CD163" s="7"/>
      <c r="CE163" s="7">
        <f t="shared" si="146"/>
        <v>0</v>
      </c>
      <c r="CF163" s="7">
        <f t="shared" si="147"/>
        <v>0</v>
      </c>
      <c r="CG163" s="7">
        <f t="shared" si="148"/>
        <v>0</v>
      </c>
      <c r="CH163" s="7">
        <f t="shared" si="149"/>
        <v>0</v>
      </c>
    </row>
    <row r="164" spans="2:86" x14ac:dyDescent="0.25">
      <c r="B164">
        <v>1090</v>
      </c>
      <c r="C164">
        <f>'Input spectra'!B164</f>
        <v>0</v>
      </c>
      <c r="D164">
        <f>'Initial absorption'!J164</f>
        <v>0</v>
      </c>
      <c r="E164">
        <f>'Input spectra'!C164</f>
        <v>0</v>
      </c>
      <c r="F164" s="54">
        <f t="shared" si="128"/>
        <v>0</v>
      </c>
      <c r="H164">
        <f>'Absorption prob after ems'!$EY165</f>
        <v>0.88301667338775991</v>
      </c>
      <c r="I164" s="14">
        <f>1-EXP(-'Absorption prob after ems'!FC165*_k_in_ec_correction*($C164*_c+'Input spectra'!Q164))</f>
        <v>1.1906690537676456E-2</v>
      </c>
      <c r="J164" s="14">
        <f>1-EXP(-(_t-'Absorption prob after ems'!FC165)*_k_in_ec_correction*($C164*_c+'Input spectra'!Q164))</f>
        <v>1.2036651341352345E-2</v>
      </c>
      <c r="M164" s="7">
        <f t="shared" si="113"/>
        <v>0</v>
      </c>
      <c r="N164" s="7">
        <f t="shared" si="114"/>
        <v>0</v>
      </c>
      <c r="O164" s="7">
        <f t="shared" si="115"/>
        <v>0</v>
      </c>
      <c r="Q164" s="7">
        <f t="shared" si="150"/>
        <v>0</v>
      </c>
      <c r="R164" s="7"/>
      <c r="S164" s="7">
        <f t="shared" si="151"/>
        <v>0</v>
      </c>
      <c r="T164" s="7">
        <f t="shared" si="152"/>
        <v>0</v>
      </c>
      <c r="U164" s="7">
        <f t="shared" si="153"/>
        <v>0</v>
      </c>
      <c r="V164" s="7">
        <f t="shared" si="133"/>
        <v>0</v>
      </c>
      <c r="AC164" s="7">
        <f t="shared" si="116"/>
        <v>0</v>
      </c>
      <c r="AD164" s="7">
        <f t="shared" si="117"/>
        <v>0</v>
      </c>
      <c r="AE164" s="7">
        <f t="shared" si="118"/>
        <v>0</v>
      </c>
      <c r="AG164" s="7">
        <f t="shared" si="108"/>
        <v>0</v>
      </c>
      <c r="AH164" s="7"/>
      <c r="AI164" s="7">
        <f t="shared" si="134"/>
        <v>0</v>
      </c>
      <c r="AJ164" s="7">
        <f t="shared" si="135"/>
        <v>0</v>
      </c>
      <c r="AK164" s="7">
        <f t="shared" si="136"/>
        <v>0</v>
      </c>
      <c r="AL164" s="7">
        <f t="shared" si="137"/>
        <v>0</v>
      </c>
      <c r="AS164" s="7">
        <f t="shared" si="119"/>
        <v>0</v>
      </c>
      <c r="AT164" s="7">
        <f t="shared" si="120"/>
        <v>0</v>
      </c>
      <c r="AU164" s="7">
        <f t="shared" si="121"/>
        <v>0</v>
      </c>
      <c r="AW164" s="7">
        <f t="shared" si="109"/>
        <v>0</v>
      </c>
      <c r="AX164" s="7"/>
      <c r="AY164" s="7">
        <f t="shared" si="138"/>
        <v>0</v>
      </c>
      <c r="AZ164" s="7">
        <f t="shared" si="139"/>
        <v>0</v>
      </c>
      <c r="BA164" s="7">
        <f t="shared" si="140"/>
        <v>0</v>
      </c>
      <c r="BB164" s="7">
        <f t="shared" si="141"/>
        <v>0</v>
      </c>
      <c r="BI164" s="7">
        <f t="shared" si="122"/>
        <v>0</v>
      </c>
      <c r="BJ164" s="7">
        <f t="shared" si="123"/>
        <v>0</v>
      </c>
      <c r="BK164" s="7">
        <f t="shared" si="124"/>
        <v>0</v>
      </c>
      <c r="BM164" s="7">
        <f t="shared" si="110"/>
        <v>0</v>
      </c>
      <c r="BN164" s="7"/>
      <c r="BO164" s="7">
        <f t="shared" si="142"/>
        <v>0</v>
      </c>
      <c r="BP164" s="7">
        <f t="shared" si="143"/>
        <v>0</v>
      </c>
      <c r="BQ164" s="7">
        <f t="shared" si="144"/>
        <v>0</v>
      </c>
      <c r="BR164" s="7">
        <f t="shared" si="145"/>
        <v>0</v>
      </c>
      <c r="BY164" s="7">
        <f t="shared" si="125"/>
        <v>0</v>
      </c>
      <c r="BZ164" s="7">
        <f t="shared" si="126"/>
        <v>0</v>
      </c>
      <c r="CA164" s="7">
        <f t="shared" si="127"/>
        <v>0</v>
      </c>
      <c r="CC164" s="7">
        <f t="shared" si="111"/>
        <v>0</v>
      </c>
      <c r="CD164" s="7"/>
      <c r="CE164" s="7">
        <f t="shared" si="146"/>
        <v>0</v>
      </c>
      <c r="CF164" s="7">
        <f t="shared" si="147"/>
        <v>0</v>
      </c>
      <c r="CG164" s="7">
        <f t="shared" si="148"/>
        <v>0</v>
      </c>
      <c r="CH164" s="7">
        <f t="shared" si="149"/>
        <v>0</v>
      </c>
    </row>
    <row r="165" spans="2:86" x14ac:dyDescent="0.25">
      <c r="B165">
        <v>1095</v>
      </c>
      <c r="C165">
        <f>'Input spectra'!B165</f>
        <v>0</v>
      </c>
      <c r="D165">
        <f>'Initial absorption'!J165</f>
        <v>0</v>
      </c>
      <c r="E165">
        <f>'Input spectra'!C165</f>
        <v>0</v>
      </c>
      <c r="F165" s="54">
        <f t="shared" si="128"/>
        <v>0</v>
      </c>
      <c r="H165">
        <f>'Absorption prob after ems'!$EY166</f>
        <v>0.88314438711692689</v>
      </c>
      <c r="I165" s="14">
        <f>1-EXP(-'Absorption prob after ems'!FC166*_k_in_ec_correction*($C165*_c+'Input spectra'!Q165))</f>
        <v>1.1892540388087069E-2</v>
      </c>
      <c r="J165" s="14">
        <f>1-EXP(-(_t-'Absorption prob after ems'!FC166)*_k_in_ec_correction*($C165*_c+'Input spectra'!Q165))</f>
        <v>1.2022190798178123E-2</v>
      </c>
      <c r="M165" s="7">
        <f t="shared" si="113"/>
        <v>0</v>
      </c>
      <c r="N165" s="7">
        <f t="shared" si="114"/>
        <v>0</v>
      </c>
      <c r="O165" s="7">
        <f t="shared" si="115"/>
        <v>0</v>
      </c>
      <c r="Q165" s="7">
        <f t="shared" si="150"/>
        <v>0</v>
      </c>
      <c r="R165" s="7"/>
      <c r="S165" s="7">
        <f t="shared" si="151"/>
        <v>0</v>
      </c>
      <c r="T165" s="7">
        <f t="shared" si="152"/>
        <v>0</v>
      </c>
      <c r="U165" s="7">
        <f t="shared" si="153"/>
        <v>0</v>
      </c>
      <c r="V165" s="7">
        <f t="shared" si="133"/>
        <v>0</v>
      </c>
      <c r="AC165" s="7">
        <f t="shared" si="116"/>
        <v>0</v>
      </c>
      <c r="AD165" s="7">
        <f t="shared" si="117"/>
        <v>0</v>
      </c>
      <c r="AE165" s="7">
        <f t="shared" si="118"/>
        <v>0</v>
      </c>
      <c r="AG165" s="7">
        <f t="shared" ref="AG165:AG228" si="154">AE165*$H165</f>
        <v>0</v>
      </c>
      <c r="AH165" s="7"/>
      <c r="AI165" s="7">
        <f t="shared" si="134"/>
        <v>0</v>
      </c>
      <c r="AJ165" s="7">
        <f t="shared" si="135"/>
        <v>0</v>
      </c>
      <c r="AK165" s="7">
        <f t="shared" si="136"/>
        <v>0</v>
      </c>
      <c r="AL165" s="7">
        <f t="shared" si="137"/>
        <v>0</v>
      </c>
      <c r="AS165" s="7">
        <f t="shared" si="119"/>
        <v>0</v>
      </c>
      <c r="AT165" s="7">
        <f t="shared" si="120"/>
        <v>0</v>
      </c>
      <c r="AU165" s="7">
        <f t="shared" si="121"/>
        <v>0</v>
      </c>
      <c r="AW165" s="7">
        <f t="shared" ref="AW165:AW228" si="155">AU165*$H165</f>
        <v>0</v>
      </c>
      <c r="AX165" s="7"/>
      <c r="AY165" s="7">
        <f t="shared" si="138"/>
        <v>0</v>
      </c>
      <c r="AZ165" s="7">
        <f t="shared" si="139"/>
        <v>0</v>
      </c>
      <c r="BA165" s="7">
        <f t="shared" si="140"/>
        <v>0</v>
      </c>
      <c r="BB165" s="7">
        <f t="shared" si="141"/>
        <v>0</v>
      </c>
      <c r="BI165" s="7">
        <f t="shared" si="122"/>
        <v>0</v>
      </c>
      <c r="BJ165" s="7">
        <f t="shared" si="123"/>
        <v>0</v>
      </c>
      <c r="BK165" s="7">
        <f t="shared" si="124"/>
        <v>0</v>
      </c>
      <c r="BM165" s="7">
        <f t="shared" ref="BM165:BM228" si="156">BK165*$H165</f>
        <v>0</v>
      </c>
      <c r="BN165" s="7"/>
      <c r="BO165" s="7">
        <f t="shared" si="142"/>
        <v>0</v>
      </c>
      <c r="BP165" s="7">
        <f t="shared" si="143"/>
        <v>0</v>
      </c>
      <c r="BQ165" s="7">
        <f t="shared" si="144"/>
        <v>0</v>
      </c>
      <c r="BR165" s="7">
        <f t="shared" si="145"/>
        <v>0</v>
      </c>
      <c r="BY165" s="7">
        <f t="shared" si="125"/>
        <v>0</v>
      </c>
      <c r="BZ165" s="7">
        <f t="shared" si="126"/>
        <v>0</v>
      </c>
      <c r="CA165" s="7">
        <f t="shared" si="127"/>
        <v>0</v>
      </c>
      <c r="CC165" s="7">
        <f t="shared" ref="CC165:CC228" si="157">CA165*$H165</f>
        <v>0</v>
      </c>
      <c r="CD165" s="7"/>
      <c r="CE165" s="7">
        <f t="shared" si="146"/>
        <v>0</v>
      </c>
      <c r="CF165" s="7">
        <f t="shared" si="147"/>
        <v>0</v>
      </c>
      <c r="CG165" s="7">
        <f t="shared" si="148"/>
        <v>0</v>
      </c>
      <c r="CH165" s="7">
        <f t="shared" si="149"/>
        <v>0</v>
      </c>
    </row>
    <row r="166" spans="2:86" x14ac:dyDescent="0.25">
      <c r="B166">
        <v>1100</v>
      </c>
      <c r="C166">
        <f>'Input spectra'!B166</f>
        <v>0</v>
      </c>
      <c r="D166">
        <f>'Initial absorption'!J166</f>
        <v>0</v>
      </c>
      <c r="E166">
        <f>'Input spectra'!C166</f>
        <v>0</v>
      </c>
      <c r="F166" s="54">
        <f t="shared" si="128"/>
        <v>0</v>
      </c>
      <c r="H166">
        <f>'Absorption prob after ems'!$EY167</f>
        <v>0.88327212955850076</v>
      </c>
      <c r="I166" s="14">
        <f>1-EXP(-'Absorption prob after ems'!FC167*_k_in_ec_correction*($C166*_c+'Input spectra'!Q166))</f>
        <v>1.1878389848044346E-2</v>
      </c>
      <c r="J166" s="14">
        <f>1-EXP(-(_t-'Absorption prob after ems'!FC167)*_k_in_ec_correction*($C166*_c+'Input spectra'!Q166))</f>
        <v>1.2007730231138214E-2</v>
      </c>
      <c r="M166" s="7">
        <f t="shared" si="113"/>
        <v>0</v>
      </c>
      <c r="N166" s="7">
        <f t="shared" si="114"/>
        <v>0</v>
      </c>
      <c r="O166" s="7">
        <f t="shared" si="115"/>
        <v>0</v>
      </c>
      <c r="Q166" s="7">
        <f t="shared" si="150"/>
        <v>0</v>
      </c>
      <c r="R166" s="7"/>
      <c r="S166" s="7">
        <f t="shared" si="151"/>
        <v>0</v>
      </c>
      <c r="T166" s="7">
        <f t="shared" si="152"/>
        <v>0</v>
      </c>
      <c r="U166" s="7">
        <f t="shared" si="153"/>
        <v>0</v>
      </c>
      <c r="V166" s="7">
        <f t="shared" si="133"/>
        <v>0</v>
      </c>
      <c r="AC166" s="7">
        <f t="shared" si="116"/>
        <v>0</v>
      </c>
      <c r="AD166" s="7">
        <f t="shared" si="117"/>
        <v>0</v>
      </c>
      <c r="AE166" s="7">
        <f t="shared" si="118"/>
        <v>0</v>
      </c>
      <c r="AG166" s="7">
        <f t="shared" si="154"/>
        <v>0</v>
      </c>
      <c r="AH166" s="7"/>
      <c r="AI166" s="7">
        <f t="shared" si="134"/>
        <v>0</v>
      </c>
      <c r="AJ166" s="7">
        <f t="shared" si="135"/>
        <v>0</v>
      </c>
      <c r="AK166" s="7">
        <f t="shared" si="136"/>
        <v>0</v>
      </c>
      <c r="AL166" s="7">
        <f t="shared" si="137"/>
        <v>0</v>
      </c>
      <c r="AS166" s="7">
        <f t="shared" si="119"/>
        <v>0</v>
      </c>
      <c r="AT166" s="7">
        <f t="shared" si="120"/>
        <v>0</v>
      </c>
      <c r="AU166" s="7">
        <f t="shared" si="121"/>
        <v>0</v>
      </c>
      <c r="AW166" s="7">
        <f t="shared" si="155"/>
        <v>0</v>
      </c>
      <c r="AX166" s="7"/>
      <c r="AY166" s="7">
        <f t="shared" si="138"/>
        <v>0</v>
      </c>
      <c r="AZ166" s="7">
        <f t="shared" si="139"/>
        <v>0</v>
      </c>
      <c r="BA166" s="7">
        <f t="shared" si="140"/>
        <v>0</v>
      </c>
      <c r="BB166" s="7">
        <f t="shared" si="141"/>
        <v>0</v>
      </c>
      <c r="BI166" s="7">
        <f t="shared" si="122"/>
        <v>0</v>
      </c>
      <c r="BJ166" s="7">
        <f t="shared" si="123"/>
        <v>0</v>
      </c>
      <c r="BK166" s="7">
        <f t="shared" si="124"/>
        <v>0</v>
      </c>
      <c r="BM166" s="7">
        <f t="shared" si="156"/>
        <v>0</v>
      </c>
      <c r="BN166" s="7"/>
      <c r="BO166" s="7">
        <f t="shared" si="142"/>
        <v>0</v>
      </c>
      <c r="BP166" s="7">
        <f t="shared" si="143"/>
        <v>0</v>
      </c>
      <c r="BQ166" s="7">
        <f t="shared" si="144"/>
        <v>0</v>
      </c>
      <c r="BR166" s="7">
        <f t="shared" si="145"/>
        <v>0</v>
      </c>
      <c r="BY166" s="7">
        <f t="shared" si="125"/>
        <v>0</v>
      </c>
      <c r="BZ166" s="7">
        <f t="shared" si="126"/>
        <v>0</v>
      </c>
      <c r="CA166" s="7">
        <f t="shared" si="127"/>
        <v>0</v>
      </c>
      <c r="CC166" s="7">
        <f t="shared" si="157"/>
        <v>0</v>
      </c>
      <c r="CD166" s="7"/>
      <c r="CE166" s="7">
        <f t="shared" si="146"/>
        <v>0</v>
      </c>
      <c r="CF166" s="7">
        <f t="shared" si="147"/>
        <v>0</v>
      </c>
      <c r="CG166" s="7">
        <f t="shared" si="148"/>
        <v>0</v>
      </c>
      <c r="CH166" s="7">
        <f t="shared" si="149"/>
        <v>0</v>
      </c>
    </row>
    <row r="167" spans="2:86" x14ac:dyDescent="0.25">
      <c r="B167">
        <v>1105</v>
      </c>
      <c r="C167">
        <f>'Input spectra'!B167</f>
        <v>0</v>
      </c>
      <c r="D167">
        <f>'Initial absorption'!J167</f>
        <v>0</v>
      </c>
      <c r="E167">
        <f>'Input spectra'!C167</f>
        <v>0</v>
      </c>
      <c r="F167" s="54">
        <f t="shared" si="128"/>
        <v>0</v>
      </c>
      <c r="H167">
        <f>'Absorption prob after ems'!$EY168</f>
        <v>0.88339990072052765</v>
      </c>
      <c r="I167" s="14">
        <f>1-EXP(-'Absorption prob after ems'!FC168*_k_in_ec_correction*($C167*_c+'Input spectra'!Q167))</f>
        <v>1.1864238917537295E-2</v>
      </c>
      <c r="J167" s="14">
        <f>1-EXP(-(_t-'Absorption prob after ems'!FC168)*_k_in_ec_correction*($C167*_c+'Input spectra'!Q167))</f>
        <v>1.1993269640237836E-2</v>
      </c>
      <c r="M167" s="7">
        <f t="shared" si="113"/>
        <v>0</v>
      </c>
      <c r="N167" s="7">
        <f t="shared" si="114"/>
        <v>0</v>
      </c>
      <c r="O167" s="7">
        <f t="shared" si="115"/>
        <v>0</v>
      </c>
      <c r="Q167" s="7">
        <f t="shared" si="150"/>
        <v>0</v>
      </c>
      <c r="R167" s="7"/>
      <c r="S167" s="7">
        <f t="shared" si="151"/>
        <v>0</v>
      </c>
      <c r="T167" s="7">
        <f t="shared" si="152"/>
        <v>0</v>
      </c>
      <c r="U167" s="7">
        <f t="shared" si="153"/>
        <v>0</v>
      </c>
      <c r="V167" s="7">
        <f t="shared" si="133"/>
        <v>0</v>
      </c>
      <c r="AC167" s="7">
        <f t="shared" si="116"/>
        <v>0</v>
      </c>
      <c r="AD167" s="7">
        <f t="shared" si="117"/>
        <v>0</v>
      </c>
      <c r="AE167" s="7">
        <f t="shared" si="118"/>
        <v>0</v>
      </c>
      <c r="AG167" s="7">
        <f t="shared" si="154"/>
        <v>0</v>
      </c>
      <c r="AH167" s="7"/>
      <c r="AI167" s="7">
        <f t="shared" si="134"/>
        <v>0</v>
      </c>
      <c r="AJ167" s="7">
        <f t="shared" si="135"/>
        <v>0</v>
      </c>
      <c r="AK167" s="7">
        <f t="shared" si="136"/>
        <v>0</v>
      </c>
      <c r="AL167" s="7">
        <f t="shared" si="137"/>
        <v>0</v>
      </c>
      <c r="AS167" s="7">
        <f t="shared" si="119"/>
        <v>0</v>
      </c>
      <c r="AT167" s="7">
        <f t="shared" si="120"/>
        <v>0</v>
      </c>
      <c r="AU167" s="7">
        <f t="shared" si="121"/>
        <v>0</v>
      </c>
      <c r="AW167" s="7">
        <f t="shared" si="155"/>
        <v>0</v>
      </c>
      <c r="AX167" s="7"/>
      <c r="AY167" s="7">
        <f t="shared" si="138"/>
        <v>0</v>
      </c>
      <c r="AZ167" s="7">
        <f t="shared" si="139"/>
        <v>0</v>
      </c>
      <c r="BA167" s="7">
        <f t="shared" si="140"/>
        <v>0</v>
      </c>
      <c r="BB167" s="7">
        <f t="shared" si="141"/>
        <v>0</v>
      </c>
      <c r="BI167" s="7">
        <f t="shared" si="122"/>
        <v>0</v>
      </c>
      <c r="BJ167" s="7">
        <f t="shared" si="123"/>
        <v>0</v>
      </c>
      <c r="BK167" s="7">
        <f t="shared" si="124"/>
        <v>0</v>
      </c>
      <c r="BM167" s="7">
        <f t="shared" si="156"/>
        <v>0</v>
      </c>
      <c r="BN167" s="7"/>
      <c r="BO167" s="7">
        <f t="shared" si="142"/>
        <v>0</v>
      </c>
      <c r="BP167" s="7">
        <f t="shared" si="143"/>
        <v>0</v>
      </c>
      <c r="BQ167" s="7">
        <f t="shared" si="144"/>
        <v>0</v>
      </c>
      <c r="BR167" s="7">
        <f t="shared" si="145"/>
        <v>0</v>
      </c>
      <c r="BY167" s="7">
        <f t="shared" si="125"/>
        <v>0</v>
      </c>
      <c r="BZ167" s="7">
        <f t="shared" si="126"/>
        <v>0</v>
      </c>
      <c r="CA167" s="7">
        <f t="shared" si="127"/>
        <v>0</v>
      </c>
      <c r="CC167" s="7">
        <f t="shared" si="157"/>
        <v>0</v>
      </c>
      <c r="CD167" s="7"/>
      <c r="CE167" s="7">
        <f t="shared" si="146"/>
        <v>0</v>
      </c>
      <c r="CF167" s="7">
        <f t="shared" si="147"/>
        <v>0</v>
      </c>
      <c r="CG167" s="7">
        <f t="shared" si="148"/>
        <v>0</v>
      </c>
      <c r="CH167" s="7">
        <f t="shared" si="149"/>
        <v>0</v>
      </c>
    </row>
    <row r="168" spans="2:86" x14ac:dyDescent="0.25">
      <c r="B168">
        <v>1110</v>
      </c>
      <c r="C168">
        <f>'Input spectra'!B168</f>
        <v>0</v>
      </c>
      <c r="D168">
        <f>'Initial absorption'!J168</f>
        <v>0</v>
      </c>
      <c r="E168">
        <f>'Input spectra'!C168</f>
        <v>0</v>
      </c>
      <c r="F168" s="54">
        <f t="shared" si="128"/>
        <v>0</v>
      </c>
      <c r="H168">
        <f>'Absorption prob after ems'!$EY169</f>
        <v>0.88352770061105224</v>
      </c>
      <c r="I168" s="14">
        <f>1-EXP(-'Absorption prob after ems'!FC169*_k_in_ec_correction*($C168*_c+'Input spectra'!Q168))</f>
        <v>1.1850087596554704E-2</v>
      </c>
      <c r="J168" s="14">
        <f>1-EXP(-(_t-'Absorption prob after ems'!FC169)*_k_in_ec_correction*($C168*_c+'Input spectra'!Q168))</f>
        <v>1.1978809025482207E-2</v>
      </c>
      <c r="M168" s="7">
        <f t="shared" si="113"/>
        <v>0</v>
      </c>
      <c r="N168" s="7">
        <f t="shared" si="114"/>
        <v>0</v>
      </c>
      <c r="O168" s="7">
        <f t="shared" si="115"/>
        <v>0</v>
      </c>
      <c r="Q168" s="7">
        <f t="shared" si="150"/>
        <v>0</v>
      </c>
      <c r="R168" s="7"/>
      <c r="S168" s="7">
        <f t="shared" si="151"/>
        <v>0</v>
      </c>
      <c r="T168" s="7">
        <f t="shared" si="152"/>
        <v>0</v>
      </c>
      <c r="U168" s="7">
        <f t="shared" si="153"/>
        <v>0</v>
      </c>
      <c r="V168" s="7">
        <f t="shared" si="133"/>
        <v>0</v>
      </c>
      <c r="AC168" s="7">
        <f t="shared" si="116"/>
        <v>0</v>
      </c>
      <c r="AD168" s="7">
        <f t="shared" si="117"/>
        <v>0</v>
      </c>
      <c r="AE168" s="7">
        <f t="shared" si="118"/>
        <v>0</v>
      </c>
      <c r="AG168" s="7">
        <f t="shared" si="154"/>
        <v>0</v>
      </c>
      <c r="AH168" s="7"/>
      <c r="AI168" s="7">
        <f t="shared" si="134"/>
        <v>0</v>
      </c>
      <c r="AJ168" s="7">
        <f t="shared" si="135"/>
        <v>0</v>
      </c>
      <c r="AK168" s="7">
        <f t="shared" si="136"/>
        <v>0</v>
      </c>
      <c r="AL168" s="7">
        <f t="shared" si="137"/>
        <v>0</v>
      </c>
      <c r="AS168" s="7">
        <f t="shared" si="119"/>
        <v>0</v>
      </c>
      <c r="AT168" s="7">
        <f t="shared" si="120"/>
        <v>0</v>
      </c>
      <c r="AU168" s="7">
        <f t="shared" si="121"/>
        <v>0</v>
      </c>
      <c r="AW168" s="7">
        <f t="shared" si="155"/>
        <v>0</v>
      </c>
      <c r="AX168" s="7"/>
      <c r="AY168" s="7">
        <f t="shared" si="138"/>
        <v>0</v>
      </c>
      <c r="AZ168" s="7">
        <f t="shared" si="139"/>
        <v>0</v>
      </c>
      <c r="BA168" s="7">
        <f t="shared" si="140"/>
        <v>0</v>
      </c>
      <c r="BB168" s="7">
        <f t="shared" si="141"/>
        <v>0</v>
      </c>
      <c r="BI168" s="7">
        <f t="shared" si="122"/>
        <v>0</v>
      </c>
      <c r="BJ168" s="7">
        <f t="shared" si="123"/>
        <v>0</v>
      </c>
      <c r="BK168" s="7">
        <f t="shared" si="124"/>
        <v>0</v>
      </c>
      <c r="BM168" s="7">
        <f t="shared" si="156"/>
        <v>0</v>
      </c>
      <c r="BN168" s="7"/>
      <c r="BO168" s="7">
        <f t="shared" si="142"/>
        <v>0</v>
      </c>
      <c r="BP168" s="7">
        <f t="shared" si="143"/>
        <v>0</v>
      </c>
      <c r="BQ168" s="7">
        <f t="shared" si="144"/>
        <v>0</v>
      </c>
      <c r="BR168" s="7">
        <f t="shared" si="145"/>
        <v>0</v>
      </c>
      <c r="BY168" s="7">
        <f t="shared" si="125"/>
        <v>0</v>
      </c>
      <c r="BZ168" s="7">
        <f t="shared" si="126"/>
        <v>0</v>
      </c>
      <c r="CA168" s="7">
        <f t="shared" si="127"/>
        <v>0</v>
      </c>
      <c r="CC168" s="7">
        <f t="shared" si="157"/>
        <v>0</v>
      </c>
      <c r="CD168" s="7"/>
      <c r="CE168" s="7">
        <f t="shared" si="146"/>
        <v>0</v>
      </c>
      <c r="CF168" s="7">
        <f t="shared" si="147"/>
        <v>0</v>
      </c>
      <c r="CG168" s="7">
        <f t="shared" si="148"/>
        <v>0</v>
      </c>
      <c r="CH168" s="7">
        <f t="shared" si="149"/>
        <v>0</v>
      </c>
    </row>
    <row r="169" spans="2:86" x14ac:dyDescent="0.25">
      <c r="B169">
        <v>1115</v>
      </c>
      <c r="C169">
        <f>'Input spectra'!B169</f>
        <v>0</v>
      </c>
      <c r="D169">
        <f>'Initial absorption'!J169</f>
        <v>0</v>
      </c>
      <c r="E169">
        <f>'Input spectra'!C169</f>
        <v>0</v>
      </c>
      <c r="F169" s="54">
        <f t="shared" si="128"/>
        <v>0</v>
      </c>
      <c r="H169">
        <f>'Absorption prob after ems'!$EY170</f>
        <v>0.88365552923812407</v>
      </c>
      <c r="I169" s="14">
        <f>1-EXP(-'Absorption prob after ems'!FC170*_k_in_ec_correction*($C169*_c+'Input spectra'!Q169))</f>
        <v>1.1835935885085691E-2</v>
      </c>
      <c r="J169" s="14">
        <f>1-EXP(-(_t-'Absorption prob after ems'!FC170)*_k_in_ec_correction*($C169*_c+'Input spectra'!Q169))</f>
        <v>1.1964348386876655E-2</v>
      </c>
      <c r="M169" s="7">
        <f t="shared" si="113"/>
        <v>0</v>
      </c>
      <c r="N169" s="7">
        <f t="shared" si="114"/>
        <v>0</v>
      </c>
      <c r="O169" s="7">
        <f t="shared" si="115"/>
        <v>0</v>
      </c>
      <c r="Q169" s="7">
        <f t="shared" si="150"/>
        <v>0</v>
      </c>
      <c r="R169" s="7"/>
      <c r="S169" s="7">
        <f t="shared" si="151"/>
        <v>0</v>
      </c>
      <c r="T169" s="7">
        <f t="shared" si="152"/>
        <v>0</v>
      </c>
      <c r="U169" s="7">
        <f t="shared" si="153"/>
        <v>0</v>
      </c>
      <c r="V169" s="7">
        <f t="shared" si="133"/>
        <v>0</v>
      </c>
      <c r="AC169" s="7">
        <f t="shared" si="116"/>
        <v>0</v>
      </c>
      <c r="AD169" s="7">
        <f t="shared" si="117"/>
        <v>0</v>
      </c>
      <c r="AE169" s="7">
        <f t="shared" si="118"/>
        <v>0</v>
      </c>
      <c r="AG169" s="7">
        <f t="shared" si="154"/>
        <v>0</v>
      </c>
      <c r="AH169" s="7"/>
      <c r="AI169" s="7">
        <f t="shared" si="134"/>
        <v>0</v>
      </c>
      <c r="AJ169" s="7">
        <f t="shared" si="135"/>
        <v>0</v>
      </c>
      <c r="AK169" s="7">
        <f t="shared" si="136"/>
        <v>0</v>
      </c>
      <c r="AL169" s="7">
        <f t="shared" si="137"/>
        <v>0</v>
      </c>
      <c r="AS169" s="7">
        <f t="shared" si="119"/>
        <v>0</v>
      </c>
      <c r="AT169" s="7">
        <f t="shared" si="120"/>
        <v>0</v>
      </c>
      <c r="AU169" s="7">
        <f t="shared" si="121"/>
        <v>0</v>
      </c>
      <c r="AW169" s="7">
        <f t="shared" si="155"/>
        <v>0</v>
      </c>
      <c r="AX169" s="7"/>
      <c r="AY169" s="7">
        <f t="shared" si="138"/>
        <v>0</v>
      </c>
      <c r="AZ169" s="7">
        <f t="shared" si="139"/>
        <v>0</v>
      </c>
      <c r="BA169" s="7">
        <f t="shared" si="140"/>
        <v>0</v>
      </c>
      <c r="BB169" s="7">
        <f t="shared" si="141"/>
        <v>0</v>
      </c>
      <c r="BI169" s="7">
        <f t="shared" si="122"/>
        <v>0</v>
      </c>
      <c r="BJ169" s="7">
        <f t="shared" si="123"/>
        <v>0</v>
      </c>
      <c r="BK169" s="7">
        <f t="shared" si="124"/>
        <v>0</v>
      </c>
      <c r="BM169" s="7">
        <f t="shared" si="156"/>
        <v>0</v>
      </c>
      <c r="BN169" s="7"/>
      <c r="BO169" s="7">
        <f t="shared" si="142"/>
        <v>0</v>
      </c>
      <c r="BP169" s="7">
        <f t="shared" si="143"/>
        <v>0</v>
      </c>
      <c r="BQ169" s="7">
        <f t="shared" si="144"/>
        <v>0</v>
      </c>
      <c r="BR169" s="7">
        <f t="shared" si="145"/>
        <v>0</v>
      </c>
      <c r="BY169" s="7">
        <f t="shared" si="125"/>
        <v>0</v>
      </c>
      <c r="BZ169" s="7">
        <f t="shared" si="126"/>
        <v>0</v>
      </c>
      <c r="CA169" s="7">
        <f t="shared" si="127"/>
        <v>0</v>
      </c>
      <c r="CC169" s="7">
        <f t="shared" si="157"/>
        <v>0</v>
      </c>
      <c r="CD169" s="7"/>
      <c r="CE169" s="7">
        <f t="shared" si="146"/>
        <v>0</v>
      </c>
      <c r="CF169" s="7">
        <f t="shared" si="147"/>
        <v>0</v>
      </c>
      <c r="CG169" s="7">
        <f t="shared" si="148"/>
        <v>0</v>
      </c>
      <c r="CH169" s="7">
        <f t="shared" si="149"/>
        <v>0</v>
      </c>
    </row>
    <row r="170" spans="2:86" x14ac:dyDescent="0.25">
      <c r="B170">
        <v>1120</v>
      </c>
      <c r="C170">
        <f>'Input spectra'!B170</f>
        <v>0</v>
      </c>
      <c r="D170">
        <f>'Initial absorption'!J170</f>
        <v>0</v>
      </c>
      <c r="E170">
        <f>'Input spectra'!C170</f>
        <v>0</v>
      </c>
      <c r="F170" s="54">
        <f t="shared" si="128"/>
        <v>0</v>
      </c>
      <c r="H170">
        <f>'Absorption prob after ems'!$EY171</f>
        <v>0.88378338660979361</v>
      </c>
      <c r="I170" s="14">
        <f>1-EXP(-'Absorption prob after ems'!FC171*_k_in_ec_correction*($C170*_c+'Input spectra'!Q170))</f>
        <v>1.1821783783119377E-2</v>
      </c>
      <c r="J170" s="14">
        <f>1-EXP(-(_t-'Absorption prob after ems'!FC171)*_k_in_ec_correction*($C170*_c+'Input spectra'!Q170))</f>
        <v>1.1949887724426067E-2</v>
      </c>
      <c r="M170" s="7">
        <f t="shared" si="113"/>
        <v>0</v>
      </c>
      <c r="N170" s="7">
        <f t="shared" si="114"/>
        <v>0</v>
      </c>
      <c r="O170" s="7">
        <f t="shared" si="115"/>
        <v>0</v>
      </c>
      <c r="Q170" s="7">
        <f t="shared" si="150"/>
        <v>0</v>
      </c>
      <c r="R170" s="7"/>
      <c r="S170" s="7">
        <f t="shared" si="151"/>
        <v>0</v>
      </c>
      <c r="T170" s="7">
        <f t="shared" si="152"/>
        <v>0</v>
      </c>
      <c r="U170" s="7">
        <f t="shared" si="153"/>
        <v>0</v>
      </c>
      <c r="V170" s="7">
        <f t="shared" si="133"/>
        <v>0</v>
      </c>
      <c r="AC170" s="7">
        <f t="shared" si="116"/>
        <v>0</v>
      </c>
      <c r="AD170" s="7">
        <f t="shared" si="117"/>
        <v>0</v>
      </c>
      <c r="AE170" s="7">
        <f t="shared" si="118"/>
        <v>0</v>
      </c>
      <c r="AG170" s="7">
        <f t="shared" si="154"/>
        <v>0</v>
      </c>
      <c r="AH170" s="7"/>
      <c r="AI170" s="7">
        <f t="shared" si="134"/>
        <v>0</v>
      </c>
      <c r="AJ170" s="7">
        <f t="shared" si="135"/>
        <v>0</v>
      </c>
      <c r="AK170" s="7">
        <f t="shared" si="136"/>
        <v>0</v>
      </c>
      <c r="AL170" s="7">
        <f t="shared" si="137"/>
        <v>0</v>
      </c>
      <c r="AS170" s="7">
        <f t="shared" si="119"/>
        <v>0</v>
      </c>
      <c r="AT170" s="7">
        <f t="shared" si="120"/>
        <v>0</v>
      </c>
      <c r="AU170" s="7">
        <f t="shared" si="121"/>
        <v>0</v>
      </c>
      <c r="AW170" s="7">
        <f t="shared" si="155"/>
        <v>0</v>
      </c>
      <c r="AX170" s="7"/>
      <c r="AY170" s="7">
        <f t="shared" si="138"/>
        <v>0</v>
      </c>
      <c r="AZ170" s="7">
        <f t="shared" si="139"/>
        <v>0</v>
      </c>
      <c r="BA170" s="7">
        <f t="shared" si="140"/>
        <v>0</v>
      </c>
      <c r="BB170" s="7">
        <f t="shared" si="141"/>
        <v>0</v>
      </c>
      <c r="BI170" s="7">
        <f t="shared" si="122"/>
        <v>0</v>
      </c>
      <c r="BJ170" s="7">
        <f t="shared" si="123"/>
        <v>0</v>
      </c>
      <c r="BK170" s="7">
        <f t="shared" si="124"/>
        <v>0</v>
      </c>
      <c r="BM170" s="7">
        <f t="shared" si="156"/>
        <v>0</v>
      </c>
      <c r="BN170" s="7"/>
      <c r="BO170" s="7">
        <f t="shared" si="142"/>
        <v>0</v>
      </c>
      <c r="BP170" s="7">
        <f t="shared" si="143"/>
        <v>0</v>
      </c>
      <c r="BQ170" s="7">
        <f t="shared" si="144"/>
        <v>0</v>
      </c>
      <c r="BR170" s="7">
        <f t="shared" si="145"/>
        <v>0</v>
      </c>
      <c r="BY170" s="7">
        <f t="shared" si="125"/>
        <v>0</v>
      </c>
      <c r="BZ170" s="7">
        <f t="shared" si="126"/>
        <v>0</v>
      </c>
      <c r="CA170" s="7">
        <f t="shared" si="127"/>
        <v>0</v>
      </c>
      <c r="CC170" s="7">
        <f t="shared" si="157"/>
        <v>0</v>
      </c>
      <c r="CD170" s="7"/>
      <c r="CE170" s="7">
        <f t="shared" si="146"/>
        <v>0</v>
      </c>
      <c r="CF170" s="7">
        <f t="shared" si="147"/>
        <v>0</v>
      </c>
      <c r="CG170" s="7">
        <f t="shared" si="148"/>
        <v>0</v>
      </c>
      <c r="CH170" s="7">
        <f t="shared" si="149"/>
        <v>0</v>
      </c>
    </row>
    <row r="171" spans="2:86" x14ac:dyDescent="0.25">
      <c r="B171">
        <v>1125</v>
      </c>
      <c r="C171">
        <f>'Input spectra'!B171</f>
        <v>0</v>
      </c>
      <c r="D171">
        <f>'Initial absorption'!J171</f>
        <v>0</v>
      </c>
      <c r="E171">
        <f>'Input spectra'!C171</f>
        <v>0</v>
      </c>
      <c r="F171" s="54">
        <f t="shared" si="128"/>
        <v>0</v>
      </c>
      <c r="H171">
        <f>'Absorption prob after ems'!$EY172</f>
        <v>0.88391127273411607</v>
      </c>
      <c r="I171" s="14">
        <f>1-EXP(-'Absorption prob after ems'!FC172*_k_in_ec_correction*($C171*_c+'Input spectra'!Q171))</f>
        <v>1.1807631290644438E-2</v>
      </c>
      <c r="J171" s="14">
        <f>1-EXP(-(_t-'Absorption prob after ems'!FC172)*_k_in_ec_correction*($C171*_c+'Input spectra'!Q171))</f>
        <v>1.1935427038135993E-2</v>
      </c>
      <c r="M171" s="7">
        <f t="shared" si="113"/>
        <v>0</v>
      </c>
      <c r="N171" s="7">
        <f t="shared" si="114"/>
        <v>0</v>
      </c>
      <c r="O171" s="7">
        <f t="shared" si="115"/>
        <v>0</v>
      </c>
      <c r="Q171" s="7">
        <f t="shared" si="150"/>
        <v>0</v>
      </c>
      <c r="R171" s="7"/>
      <c r="S171" s="7">
        <f t="shared" si="151"/>
        <v>0</v>
      </c>
      <c r="T171" s="7">
        <f t="shared" si="152"/>
        <v>0</v>
      </c>
      <c r="U171" s="7">
        <f t="shared" si="153"/>
        <v>0</v>
      </c>
      <c r="V171" s="7">
        <f t="shared" si="133"/>
        <v>0</v>
      </c>
      <c r="AC171" s="7">
        <f t="shared" si="116"/>
        <v>0</v>
      </c>
      <c r="AD171" s="7">
        <f t="shared" si="117"/>
        <v>0</v>
      </c>
      <c r="AE171" s="7">
        <f t="shared" si="118"/>
        <v>0</v>
      </c>
      <c r="AG171" s="7">
        <f t="shared" si="154"/>
        <v>0</v>
      </c>
      <c r="AH171" s="7"/>
      <c r="AI171" s="7">
        <f t="shared" si="134"/>
        <v>0</v>
      </c>
      <c r="AJ171" s="7">
        <f t="shared" si="135"/>
        <v>0</v>
      </c>
      <c r="AK171" s="7">
        <f t="shared" si="136"/>
        <v>0</v>
      </c>
      <c r="AL171" s="7">
        <f t="shared" si="137"/>
        <v>0</v>
      </c>
      <c r="AS171" s="7">
        <f t="shared" si="119"/>
        <v>0</v>
      </c>
      <c r="AT171" s="7">
        <f t="shared" si="120"/>
        <v>0</v>
      </c>
      <c r="AU171" s="7">
        <f t="shared" si="121"/>
        <v>0</v>
      </c>
      <c r="AW171" s="7">
        <f t="shared" si="155"/>
        <v>0</v>
      </c>
      <c r="AX171" s="7"/>
      <c r="AY171" s="7">
        <f t="shared" si="138"/>
        <v>0</v>
      </c>
      <c r="AZ171" s="7">
        <f t="shared" si="139"/>
        <v>0</v>
      </c>
      <c r="BA171" s="7">
        <f t="shared" si="140"/>
        <v>0</v>
      </c>
      <c r="BB171" s="7">
        <f t="shared" si="141"/>
        <v>0</v>
      </c>
      <c r="BI171" s="7">
        <f t="shared" si="122"/>
        <v>0</v>
      </c>
      <c r="BJ171" s="7">
        <f t="shared" si="123"/>
        <v>0</v>
      </c>
      <c r="BK171" s="7">
        <f t="shared" si="124"/>
        <v>0</v>
      </c>
      <c r="BM171" s="7">
        <f t="shared" si="156"/>
        <v>0</v>
      </c>
      <c r="BN171" s="7"/>
      <c r="BO171" s="7">
        <f t="shared" si="142"/>
        <v>0</v>
      </c>
      <c r="BP171" s="7">
        <f t="shared" si="143"/>
        <v>0</v>
      </c>
      <c r="BQ171" s="7">
        <f t="shared" si="144"/>
        <v>0</v>
      </c>
      <c r="BR171" s="7">
        <f t="shared" si="145"/>
        <v>0</v>
      </c>
      <c r="BY171" s="7">
        <f t="shared" si="125"/>
        <v>0</v>
      </c>
      <c r="BZ171" s="7">
        <f t="shared" si="126"/>
        <v>0</v>
      </c>
      <c r="CA171" s="7">
        <f t="shared" si="127"/>
        <v>0</v>
      </c>
      <c r="CC171" s="7">
        <f t="shared" si="157"/>
        <v>0</v>
      </c>
      <c r="CD171" s="7"/>
      <c r="CE171" s="7">
        <f t="shared" si="146"/>
        <v>0</v>
      </c>
      <c r="CF171" s="7">
        <f t="shared" si="147"/>
        <v>0</v>
      </c>
      <c r="CG171" s="7">
        <f t="shared" si="148"/>
        <v>0</v>
      </c>
      <c r="CH171" s="7">
        <f t="shared" si="149"/>
        <v>0</v>
      </c>
    </row>
    <row r="172" spans="2:86" x14ac:dyDescent="0.25">
      <c r="B172">
        <v>1130</v>
      </c>
      <c r="C172">
        <f>'Input spectra'!B172</f>
        <v>0</v>
      </c>
      <c r="D172">
        <f>'Initial absorption'!J172</f>
        <v>0</v>
      </c>
      <c r="E172">
        <f>'Input spectra'!C172</f>
        <v>0</v>
      </c>
      <c r="F172" s="54">
        <f t="shared" si="128"/>
        <v>0</v>
      </c>
      <c r="H172">
        <f>'Absorption prob after ems'!$EY173</f>
        <v>0.88403918761914779</v>
      </c>
      <c r="I172" s="14">
        <f>1-EXP(-'Absorption prob after ems'!FC173*_k_in_ec_correction*($C172*_c+'Input spectra'!Q172))</f>
        <v>1.1793478407650215E-2</v>
      </c>
      <c r="J172" s="14">
        <f>1-EXP(-(_t-'Absorption prob after ems'!FC173)*_k_in_ec_correction*($C172*_c+'Input spectra'!Q172))</f>
        <v>1.1920966328011207E-2</v>
      </c>
      <c r="M172" s="7">
        <f t="shared" si="113"/>
        <v>0</v>
      </c>
      <c r="N172" s="7">
        <f t="shared" si="114"/>
        <v>0</v>
      </c>
      <c r="O172" s="7">
        <f t="shared" si="115"/>
        <v>0</v>
      </c>
      <c r="Q172" s="7">
        <f t="shared" si="150"/>
        <v>0</v>
      </c>
      <c r="R172" s="7"/>
      <c r="S172" s="7">
        <f t="shared" si="151"/>
        <v>0</v>
      </c>
      <c r="T172" s="7">
        <f t="shared" si="152"/>
        <v>0</v>
      </c>
      <c r="U172" s="7">
        <f t="shared" si="153"/>
        <v>0</v>
      </c>
      <c r="V172" s="7">
        <f t="shared" si="133"/>
        <v>0</v>
      </c>
      <c r="AC172" s="7">
        <f t="shared" si="116"/>
        <v>0</v>
      </c>
      <c r="AD172" s="7">
        <f t="shared" si="117"/>
        <v>0</v>
      </c>
      <c r="AE172" s="7">
        <f t="shared" si="118"/>
        <v>0</v>
      </c>
      <c r="AG172" s="7">
        <f t="shared" si="154"/>
        <v>0</v>
      </c>
      <c r="AH172" s="7"/>
      <c r="AI172" s="7">
        <f t="shared" si="134"/>
        <v>0</v>
      </c>
      <c r="AJ172" s="7">
        <f t="shared" si="135"/>
        <v>0</v>
      </c>
      <c r="AK172" s="7">
        <f t="shared" si="136"/>
        <v>0</v>
      </c>
      <c r="AL172" s="7">
        <f t="shared" si="137"/>
        <v>0</v>
      </c>
      <c r="AS172" s="7">
        <f t="shared" si="119"/>
        <v>0</v>
      </c>
      <c r="AT172" s="7">
        <f t="shared" si="120"/>
        <v>0</v>
      </c>
      <c r="AU172" s="7">
        <f t="shared" si="121"/>
        <v>0</v>
      </c>
      <c r="AW172" s="7">
        <f t="shared" si="155"/>
        <v>0</v>
      </c>
      <c r="AX172" s="7"/>
      <c r="AY172" s="7">
        <f t="shared" si="138"/>
        <v>0</v>
      </c>
      <c r="AZ172" s="7">
        <f t="shared" si="139"/>
        <v>0</v>
      </c>
      <c r="BA172" s="7">
        <f t="shared" si="140"/>
        <v>0</v>
      </c>
      <c r="BB172" s="7">
        <f t="shared" si="141"/>
        <v>0</v>
      </c>
      <c r="BI172" s="7">
        <f t="shared" si="122"/>
        <v>0</v>
      </c>
      <c r="BJ172" s="7">
        <f t="shared" si="123"/>
        <v>0</v>
      </c>
      <c r="BK172" s="7">
        <f t="shared" si="124"/>
        <v>0</v>
      </c>
      <c r="BM172" s="7">
        <f t="shared" si="156"/>
        <v>0</v>
      </c>
      <c r="BN172" s="7"/>
      <c r="BO172" s="7">
        <f t="shared" si="142"/>
        <v>0</v>
      </c>
      <c r="BP172" s="7">
        <f t="shared" si="143"/>
        <v>0</v>
      </c>
      <c r="BQ172" s="7">
        <f t="shared" si="144"/>
        <v>0</v>
      </c>
      <c r="BR172" s="7">
        <f t="shared" si="145"/>
        <v>0</v>
      </c>
      <c r="BY172" s="7">
        <f t="shared" si="125"/>
        <v>0</v>
      </c>
      <c r="BZ172" s="7">
        <f t="shared" si="126"/>
        <v>0</v>
      </c>
      <c r="CA172" s="7">
        <f t="shared" si="127"/>
        <v>0</v>
      </c>
      <c r="CC172" s="7">
        <f t="shared" si="157"/>
        <v>0</v>
      </c>
      <c r="CD172" s="7"/>
      <c r="CE172" s="7">
        <f t="shared" si="146"/>
        <v>0</v>
      </c>
      <c r="CF172" s="7">
        <f t="shared" si="147"/>
        <v>0</v>
      </c>
      <c r="CG172" s="7">
        <f t="shared" si="148"/>
        <v>0</v>
      </c>
      <c r="CH172" s="7">
        <f t="shared" si="149"/>
        <v>0</v>
      </c>
    </row>
    <row r="173" spans="2:86" x14ac:dyDescent="0.25">
      <c r="B173">
        <v>1135</v>
      </c>
      <c r="C173">
        <f>'Input spectra'!B173</f>
        <v>0</v>
      </c>
      <c r="D173">
        <f>'Initial absorption'!J173</f>
        <v>0</v>
      </c>
      <c r="E173">
        <f>'Input spectra'!C173</f>
        <v>0</v>
      </c>
      <c r="F173" s="54">
        <f t="shared" si="128"/>
        <v>0</v>
      </c>
      <c r="H173">
        <f>'Absorption prob after ems'!$EY174</f>
        <v>0.88416713127294566</v>
      </c>
      <c r="I173" s="14">
        <f>1-EXP(-'Absorption prob after ems'!FC174*_k_in_ec_correction*($C173*_c+'Input spectra'!Q173))</f>
        <v>1.1779325134125385E-2</v>
      </c>
      <c r="J173" s="14">
        <f>1-EXP(-(_t-'Absorption prob after ems'!FC174)*_k_in_ec_correction*($C173*_c+'Input spectra'!Q173))</f>
        <v>1.190650559405726E-2</v>
      </c>
      <c r="M173" s="7">
        <f t="shared" si="113"/>
        <v>0</v>
      </c>
      <c r="N173" s="7">
        <f t="shared" si="114"/>
        <v>0</v>
      </c>
      <c r="O173" s="7">
        <f t="shared" si="115"/>
        <v>0</v>
      </c>
      <c r="Q173" s="7">
        <f t="shared" si="150"/>
        <v>0</v>
      </c>
      <c r="R173" s="7"/>
      <c r="S173" s="7">
        <f t="shared" si="151"/>
        <v>0</v>
      </c>
      <c r="T173" s="7">
        <f t="shared" si="152"/>
        <v>0</v>
      </c>
      <c r="U173" s="7">
        <f t="shared" si="153"/>
        <v>0</v>
      </c>
      <c r="V173" s="7">
        <f t="shared" si="133"/>
        <v>0</v>
      </c>
      <c r="AC173" s="7">
        <f t="shared" si="116"/>
        <v>0</v>
      </c>
      <c r="AD173" s="7">
        <f t="shared" si="117"/>
        <v>0</v>
      </c>
      <c r="AE173" s="7">
        <f t="shared" si="118"/>
        <v>0</v>
      </c>
      <c r="AG173" s="7">
        <f t="shared" si="154"/>
        <v>0</v>
      </c>
      <c r="AH173" s="7"/>
      <c r="AI173" s="7">
        <f t="shared" si="134"/>
        <v>0</v>
      </c>
      <c r="AJ173" s="7">
        <f t="shared" si="135"/>
        <v>0</v>
      </c>
      <c r="AK173" s="7">
        <f t="shared" si="136"/>
        <v>0</v>
      </c>
      <c r="AL173" s="7">
        <f t="shared" si="137"/>
        <v>0</v>
      </c>
      <c r="AS173" s="7">
        <f t="shared" si="119"/>
        <v>0</v>
      </c>
      <c r="AT173" s="7">
        <f t="shared" si="120"/>
        <v>0</v>
      </c>
      <c r="AU173" s="7">
        <f t="shared" si="121"/>
        <v>0</v>
      </c>
      <c r="AW173" s="7">
        <f t="shared" si="155"/>
        <v>0</v>
      </c>
      <c r="AX173" s="7"/>
      <c r="AY173" s="7">
        <f t="shared" si="138"/>
        <v>0</v>
      </c>
      <c r="AZ173" s="7">
        <f t="shared" si="139"/>
        <v>0</v>
      </c>
      <c r="BA173" s="7">
        <f t="shared" si="140"/>
        <v>0</v>
      </c>
      <c r="BB173" s="7">
        <f t="shared" si="141"/>
        <v>0</v>
      </c>
      <c r="BI173" s="7">
        <f t="shared" si="122"/>
        <v>0</v>
      </c>
      <c r="BJ173" s="7">
        <f t="shared" si="123"/>
        <v>0</v>
      </c>
      <c r="BK173" s="7">
        <f t="shared" si="124"/>
        <v>0</v>
      </c>
      <c r="BM173" s="7">
        <f t="shared" si="156"/>
        <v>0</v>
      </c>
      <c r="BN173" s="7"/>
      <c r="BO173" s="7">
        <f t="shared" si="142"/>
        <v>0</v>
      </c>
      <c r="BP173" s="7">
        <f t="shared" si="143"/>
        <v>0</v>
      </c>
      <c r="BQ173" s="7">
        <f t="shared" si="144"/>
        <v>0</v>
      </c>
      <c r="BR173" s="7">
        <f t="shared" si="145"/>
        <v>0</v>
      </c>
      <c r="BY173" s="7">
        <f t="shared" si="125"/>
        <v>0</v>
      </c>
      <c r="BZ173" s="7">
        <f t="shared" si="126"/>
        <v>0</v>
      </c>
      <c r="CA173" s="7">
        <f t="shared" si="127"/>
        <v>0</v>
      </c>
      <c r="CC173" s="7">
        <f t="shared" si="157"/>
        <v>0</v>
      </c>
      <c r="CD173" s="7"/>
      <c r="CE173" s="7">
        <f t="shared" si="146"/>
        <v>0</v>
      </c>
      <c r="CF173" s="7">
        <f t="shared" si="147"/>
        <v>0</v>
      </c>
      <c r="CG173" s="7">
        <f t="shared" si="148"/>
        <v>0</v>
      </c>
      <c r="CH173" s="7">
        <f t="shared" si="149"/>
        <v>0</v>
      </c>
    </row>
    <row r="174" spans="2:86" x14ac:dyDescent="0.25">
      <c r="B174">
        <v>1140</v>
      </c>
      <c r="C174">
        <f>'Input spectra'!B174</f>
        <v>0</v>
      </c>
      <c r="D174">
        <f>'Initial absorption'!J174</f>
        <v>0</v>
      </c>
      <c r="E174">
        <f>'Input spectra'!C174</f>
        <v>0</v>
      </c>
      <c r="F174" s="54">
        <f t="shared" si="128"/>
        <v>0</v>
      </c>
      <c r="H174">
        <f>'Absorption prob after ems'!$EY175</f>
        <v>0.88429510370357456</v>
      </c>
      <c r="I174" s="14">
        <f>1-EXP(-'Absorption prob after ems'!FC175*_k_in_ec_correction*($C174*_c+'Input spectra'!Q174))</f>
        <v>1.1765171470058844E-2</v>
      </c>
      <c r="J174" s="14">
        <f>1-EXP(-(_t-'Absorption prob after ems'!FC175)*_k_in_ec_correction*($C174*_c+'Input spectra'!Q174))</f>
        <v>1.189204483627937E-2</v>
      </c>
      <c r="M174" s="7">
        <f t="shared" si="113"/>
        <v>0</v>
      </c>
      <c r="N174" s="7">
        <f t="shared" si="114"/>
        <v>0</v>
      </c>
      <c r="O174" s="7">
        <f t="shared" si="115"/>
        <v>0</v>
      </c>
      <c r="Q174" s="7">
        <f t="shared" si="150"/>
        <v>0</v>
      </c>
      <c r="R174" s="7"/>
      <c r="S174" s="7">
        <f t="shared" si="151"/>
        <v>0</v>
      </c>
      <c r="T174" s="7">
        <f t="shared" si="152"/>
        <v>0</v>
      </c>
      <c r="U174" s="7">
        <f t="shared" si="153"/>
        <v>0</v>
      </c>
      <c r="V174" s="7">
        <f t="shared" si="133"/>
        <v>0</v>
      </c>
      <c r="AC174" s="7">
        <f t="shared" si="116"/>
        <v>0</v>
      </c>
      <c r="AD174" s="7">
        <f t="shared" si="117"/>
        <v>0</v>
      </c>
      <c r="AE174" s="7">
        <f t="shared" si="118"/>
        <v>0</v>
      </c>
      <c r="AG174" s="7">
        <f t="shared" si="154"/>
        <v>0</v>
      </c>
      <c r="AH174" s="7"/>
      <c r="AI174" s="7">
        <f t="shared" si="134"/>
        <v>0</v>
      </c>
      <c r="AJ174" s="7">
        <f t="shared" si="135"/>
        <v>0</v>
      </c>
      <c r="AK174" s="7">
        <f t="shared" si="136"/>
        <v>0</v>
      </c>
      <c r="AL174" s="7">
        <f t="shared" si="137"/>
        <v>0</v>
      </c>
      <c r="AS174" s="7">
        <f t="shared" si="119"/>
        <v>0</v>
      </c>
      <c r="AT174" s="7">
        <f t="shared" si="120"/>
        <v>0</v>
      </c>
      <c r="AU174" s="7">
        <f t="shared" si="121"/>
        <v>0</v>
      </c>
      <c r="AW174" s="7">
        <f t="shared" si="155"/>
        <v>0</v>
      </c>
      <c r="AX174" s="7"/>
      <c r="AY174" s="7">
        <f t="shared" si="138"/>
        <v>0</v>
      </c>
      <c r="AZ174" s="7">
        <f t="shared" si="139"/>
        <v>0</v>
      </c>
      <c r="BA174" s="7">
        <f t="shared" si="140"/>
        <v>0</v>
      </c>
      <c r="BB174" s="7">
        <f t="shared" si="141"/>
        <v>0</v>
      </c>
      <c r="BI174" s="7">
        <f t="shared" si="122"/>
        <v>0</v>
      </c>
      <c r="BJ174" s="7">
        <f t="shared" si="123"/>
        <v>0</v>
      </c>
      <c r="BK174" s="7">
        <f t="shared" si="124"/>
        <v>0</v>
      </c>
      <c r="BM174" s="7">
        <f t="shared" si="156"/>
        <v>0</v>
      </c>
      <c r="BN174" s="7"/>
      <c r="BO174" s="7">
        <f t="shared" si="142"/>
        <v>0</v>
      </c>
      <c r="BP174" s="7">
        <f t="shared" si="143"/>
        <v>0</v>
      </c>
      <c r="BQ174" s="7">
        <f t="shared" si="144"/>
        <v>0</v>
      </c>
      <c r="BR174" s="7">
        <f t="shared" si="145"/>
        <v>0</v>
      </c>
      <c r="BY174" s="7">
        <f t="shared" si="125"/>
        <v>0</v>
      </c>
      <c r="BZ174" s="7">
        <f t="shared" si="126"/>
        <v>0</v>
      </c>
      <c r="CA174" s="7">
        <f t="shared" si="127"/>
        <v>0</v>
      </c>
      <c r="CC174" s="7">
        <f t="shared" si="157"/>
        <v>0</v>
      </c>
      <c r="CD174" s="7"/>
      <c r="CE174" s="7">
        <f t="shared" si="146"/>
        <v>0</v>
      </c>
      <c r="CF174" s="7">
        <f t="shared" si="147"/>
        <v>0</v>
      </c>
      <c r="CG174" s="7">
        <f t="shared" si="148"/>
        <v>0</v>
      </c>
      <c r="CH174" s="7">
        <f t="shared" si="149"/>
        <v>0</v>
      </c>
    </row>
    <row r="175" spans="2:86" x14ac:dyDescent="0.25">
      <c r="B175">
        <v>1145</v>
      </c>
      <c r="C175">
        <f>'Input spectra'!B175</f>
        <v>0</v>
      </c>
      <c r="D175">
        <f>'Initial absorption'!J175</f>
        <v>0</v>
      </c>
      <c r="E175">
        <f>'Input spectra'!C175</f>
        <v>0</v>
      </c>
      <c r="F175" s="54">
        <f t="shared" si="128"/>
        <v>0</v>
      </c>
      <c r="H175">
        <f>'Absorption prob after ems'!$EY176</f>
        <v>0.88442310491909737</v>
      </c>
      <c r="I175" s="14">
        <f>1-EXP(-'Absorption prob after ems'!FC176*_k_in_ec_correction*($C175*_c+'Input spectra'!Q175))</f>
        <v>1.1751017415439935E-2</v>
      </c>
      <c r="J175" s="14">
        <f>1-EXP(-(_t-'Absorption prob after ems'!FC176)*_k_in_ec_correction*($C175*_c+'Input spectra'!Q175))</f>
        <v>1.1877584054682533E-2</v>
      </c>
      <c r="M175" s="7">
        <f t="shared" si="113"/>
        <v>0</v>
      </c>
      <c r="N175" s="7">
        <f t="shared" si="114"/>
        <v>0</v>
      </c>
      <c r="O175" s="7">
        <f t="shared" si="115"/>
        <v>0</v>
      </c>
      <c r="Q175" s="7">
        <f t="shared" si="150"/>
        <v>0</v>
      </c>
      <c r="R175" s="7"/>
      <c r="S175" s="7">
        <f t="shared" si="151"/>
        <v>0</v>
      </c>
      <c r="T175" s="7">
        <f t="shared" si="152"/>
        <v>0</v>
      </c>
      <c r="U175" s="7">
        <f t="shared" si="153"/>
        <v>0</v>
      </c>
      <c r="V175" s="7">
        <f t="shared" si="133"/>
        <v>0</v>
      </c>
      <c r="AC175" s="7">
        <f t="shared" si="116"/>
        <v>0</v>
      </c>
      <c r="AD175" s="7">
        <f t="shared" si="117"/>
        <v>0</v>
      </c>
      <c r="AE175" s="7">
        <f t="shared" si="118"/>
        <v>0</v>
      </c>
      <c r="AG175" s="7">
        <f t="shared" si="154"/>
        <v>0</v>
      </c>
      <c r="AH175" s="7"/>
      <c r="AI175" s="7">
        <f t="shared" si="134"/>
        <v>0</v>
      </c>
      <c r="AJ175" s="7">
        <f t="shared" si="135"/>
        <v>0</v>
      </c>
      <c r="AK175" s="7">
        <f t="shared" si="136"/>
        <v>0</v>
      </c>
      <c r="AL175" s="7">
        <f t="shared" si="137"/>
        <v>0</v>
      </c>
      <c r="AS175" s="7">
        <f t="shared" si="119"/>
        <v>0</v>
      </c>
      <c r="AT175" s="7">
        <f t="shared" si="120"/>
        <v>0</v>
      </c>
      <c r="AU175" s="7">
        <f t="shared" si="121"/>
        <v>0</v>
      </c>
      <c r="AW175" s="7">
        <f t="shared" si="155"/>
        <v>0</v>
      </c>
      <c r="AX175" s="7"/>
      <c r="AY175" s="7">
        <f t="shared" si="138"/>
        <v>0</v>
      </c>
      <c r="AZ175" s="7">
        <f t="shared" si="139"/>
        <v>0</v>
      </c>
      <c r="BA175" s="7">
        <f t="shared" si="140"/>
        <v>0</v>
      </c>
      <c r="BB175" s="7">
        <f t="shared" si="141"/>
        <v>0</v>
      </c>
      <c r="BI175" s="7">
        <f t="shared" si="122"/>
        <v>0</v>
      </c>
      <c r="BJ175" s="7">
        <f t="shared" si="123"/>
        <v>0</v>
      </c>
      <c r="BK175" s="7">
        <f t="shared" si="124"/>
        <v>0</v>
      </c>
      <c r="BM175" s="7">
        <f t="shared" si="156"/>
        <v>0</v>
      </c>
      <c r="BN175" s="7"/>
      <c r="BO175" s="7">
        <f t="shared" si="142"/>
        <v>0</v>
      </c>
      <c r="BP175" s="7">
        <f t="shared" si="143"/>
        <v>0</v>
      </c>
      <c r="BQ175" s="7">
        <f t="shared" si="144"/>
        <v>0</v>
      </c>
      <c r="BR175" s="7">
        <f t="shared" si="145"/>
        <v>0</v>
      </c>
      <c r="BY175" s="7">
        <f t="shared" si="125"/>
        <v>0</v>
      </c>
      <c r="BZ175" s="7">
        <f t="shared" si="126"/>
        <v>0</v>
      </c>
      <c r="CA175" s="7">
        <f t="shared" si="127"/>
        <v>0</v>
      </c>
      <c r="CC175" s="7">
        <f t="shared" si="157"/>
        <v>0</v>
      </c>
      <c r="CD175" s="7"/>
      <c r="CE175" s="7">
        <f t="shared" si="146"/>
        <v>0</v>
      </c>
      <c r="CF175" s="7">
        <f t="shared" si="147"/>
        <v>0</v>
      </c>
      <c r="CG175" s="7">
        <f t="shared" si="148"/>
        <v>0</v>
      </c>
      <c r="CH175" s="7">
        <f t="shared" si="149"/>
        <v>0</v>
      </c>
    </row>
    <row r="176" spans="2:86" x14ac:dyDescent="0.25">
      <c r="B176">
        <v>1150</v>
      </c>
      <c r="C176">
        <f>'Input spectra'!B176</f>
        <v>0</v>
      </c>
      <c r="D176">
        <f>'Initial absorption'!J176</f>
        <v>0</v>
      </c>
      <c r="E176">
        <f>'Input spectra'!C176</f>
        <v>0</v>
      </c>
      <c r="F176" s="54">
        <f t="shared" si="128"/>
        <v>0</v>
      </c>
      <c r="H176">
        <f>'Absorption prob after ems'!$EY177</f>
        <v>0.88455113492758108</v>
      </c>
      <c r="I176" s="14">
        <f>1-EXP(-'Absorption prob after ems'!FC177*_k_in_ec_correction*($C176*_c+'Input spectra'!Q176))</f>
        <v>1.1736862970257333E-2</v>
      </c>
      <c r="J176" s="14">
        <f>1-EXP(-(_t-'Absorption prob after ems'!FC177)*_k_in_ec_correction*($C176*_c+'Input spectra'!Q176))</f>
        <v>1.1863123249272189E-2</v>
      </c>
      <c r="M176" s="7">
        <f t="shared" si="113"/>
        <v>0</v>
      </c>
      <c r="N176" s="7">
        <f t="shared" si="114"/>
        <v>0</v>
      </c>
      <c r="O176" s="7">
        <f t="shared" si="115"/>
        <v>0</v>
      </c>
      <c r="Q176" s="7">
        <f t="shared" si="150"/>
        <v>0</v>
      </c>
      <c r="R176" s="7"/>
      <c r="S176" s="7">
        <f t="shared" si="151"/>
        <v>0</v>
      </c>
      <c r="T176" s="7">
        <f t="shared" si="152"/>
        <v>0</v>
      </c>
      <c r="U176" s="7">
        <f t="shared" si="153"/>
        <v>0</v>
      </c>
      <c r="V176" s="7">
        <f t="shared" si="133"/>
        <v>0</v>
      </c>
      <c r="AC176" s="7">
        <f t="shared" si="116"/>
        <v>0</v>
      </c>
      <c r="AD176" s="7">
        <f t="shared" si="117"/>
        <v>0</v>
      </c>
      <c r="AE176" s="7">
        <f t="shared" si="118"/>
        <v>0</v>
      </c>
      <c r="AG176" s="7">
        <f t="shared" si="154"/>
        <v>0</v>
      </c>
      <c r="AH176" s="7"/>
      <c r="AI176" s="7">
        <f t="shared" si="134"/>
        <v>0</v>
      </c>
      <c r="AJ176" s="7">
        <f t="shared" si="135"/>
        <v>0</v>
      </c>
      <c r="AK176" s="7">
        <f t="shared" si="136"/>
        <v>0</v>
      </c>
      <c r="AL176" s="7">
        <f t="shared" si="137"/>
        <v>0</v>
      </c>
      <c r="AS176" s="7">
        <f t="shared" si="119"/>
        <v>0</v>
      </c>
      <c r="AT176" s="7">
        <f t="shared" si="120"/>
        <v>0</v>
      </c>
      <c r="AU176" s="7">
        <f t="shared" si="121"/>
        <v>0</v>
      </c>
      <c r="AW176" s="7">
        <f t="shared" si="155"/>
        <v>0</v>
      </c>
      <c r="AX176" s="7"/>
      <c r="AY176" s="7">
        <f t="shared" si="138"/>
        <v>0</v>
      </c>
      <c r="AZ176" s="7">
        <f t="shared" si="139"/>
        <v>0</v>
      </c>
      <c r="BA176" s="7">
        <f t="shared" si="140"/>
        <v>0</v>
      </c>
      <c r="BB176" s="7">
        <f t="shared" si="141"/>
        <v>0</v>
      </c>
      <c r="BI176" s="7">
        <f t="shared" si="122"/>
        <v>0</v>
      </c>
      <c r="BJ176" s="7">
        <f t="shared" si="123"/>
        <v>0</v>
      </c>
      <c r="BK176" s="7">
        <f t="shared" si="124"/>
        <v>0</v>
      </c>
      <c r="BM176" s="7">
        <f t="shared" si="156"/>
        <v>0</v>
      </c>
      <c r="BN176" s="7"/>
      <c r="BO176" s="7">
        <f t="shared" si="142"/>
        <v>0</v>
      </c>
      <c r="BP176" s="7">
        <f t="shared" si="143"/>
        <v>0</v>
      </c>
      <c r="BQ176" s="7">
        <f t="shared" si="144"/>
        <v>0</v>
      </c>
      <c r="BR176" s="7">
        <f t="shared" si="145"/>
        <v>0</v>
      </c>
      <c r="BY176" s="7">
        <f t="shared" si="125"/>
        <v>0</v>
      </c>
      <c r="BZ176" s="7">
        <f t="shared" si="126"/>
        <v>0</v>
      </c>
      <c r="CA176" s="7">
        <f t="shared" si="127"/>
        <v>0</v>
      </c>
      <c r="CC176" s="7">
        <f t="shared" si="157"/>
        <v>0</v>
      </c>
      <c r="CD176" s="7"/>
      <c r="CE176" s="7">
        <f t="shared" si="146"/>
        <v>0</v>
      </c>
      <c r="CF176" s="7">
        <f t="shared" si="147"/>
        <v>0</v>
      </c>
      <c r="CG176" s="7">
        <f t="shared" si="148"/>
        <v>0</v>
      </c>
      <c r="CH176" s="7">
        <f t="shared" si="149"/>
        <v>0</v>
      </c>
    </row>
    <row r="177" spans="2:86" x14ac:dyDescent="0.25">
      <c r="B177">
        <v>1155</v>
      </c>
      <c r="C177">
        <f>'Input spectra'!B177</f>
        <v>0</v>
      </c>
      <c r="D177">
        <f>'Initial absorption'!J177</f>
        <v>0</v>
      </c>
      <c r="E177">
        <f>'Input spectra'!C177</f>
        <v>0</v>
      </c>
      <c r="F177" s="54">
        <f t="shared" si="128"/>
        <v>0</v>
      </c>
      <c r="H177">
        <f>'Absorption prob after ems'!$EY178</f>
        <v>0.88467919373709569</v>
      </c>
      <c r="I177" s="14">
        <f>1-EXP(-'Absorption prob after ems'!FC178*_k_in_ec_correction*($C177*_c+'Input spectra'!Q177))</f>
        <v>1.1722708134500048E-2</v>
      </c>
      <c r="J177" s="14">
        <f>1-EXP(-(_t-'Absorption prob after ems'!FC178)*_k_in_ec_correction*($C177*_c+'Input spectra'!Q177))</f>
        <v>1.1848662420053224E-2</v>
      </c>
      <c r="M177" s="7">
        <f t="shared" si="113"/>
        <v>0</v>
      </c>
      <c r="N177" s="7">
        <f t="shared" si="114"/>
        <v>0</v>
      </c>
      <c r="O177" s="7">
        <f t="shared" si="115"/>
        <v>0</v>
      </c>
      <c r="Q177" s="7">
        <f t="shared" si="150"/>
        <v>0</v>
      </c>
      <c r="R177" s="7"/>
      <c r="S177" s="7">
        <f t="shared" si="151"/>
        <v>0</v>
      </c>
      <c r="T177" s="7">
        <f t="shared" si="152"/>
        <v>0</v>
      </c>
      <c r="U177" s="7">
        <f t="shared" si="153"/>
        <v>0</v>
      </c>
      <c r="V177" s="7">
        <f t="shared" si="133"/>
        <v>0</v>
      </c>
      <c r="AC177" s="7">
        <f t="shared" si="116"/>
        <v>0</v>
      </c>
      <c r="AD177" s="7">
        <f t="shared" si="117"/>
        <v>0</v>
      </c>
      <c r="AE177" s="7">
        <f t="shared" si="118"/>
        <v>0</v>
      </c>
      <c r="AG177" s="7">
        <f t="shared" si="154"/>
        <v>0</v>
      </c>
      <c r="AH177" s="7"/>
      <c r="AI177" s="7">
        <f t="shared" si="134"/>
        <v>0</v>
      </c>
      <c r="AJ177" s="7">
        <f t="shared" si="135"/>
        <v>0</v>
      </c>
      <c r="AK177" s="7">
        <f t="shared" si="136"/>
        <v>0</v>
      </c>
      <c r="AL177" s="7">
        <f t="shared" si="137"/>
        <v>0</v>
      </c>
      <c r="AS177" s="7">
        <f t="shared" si="119"/>
        <v>0</v>
      </c>
      <c r="AT177" s="7">
        <f t="shared" si="120"/>
        <v>0</v>
      </c>
      <c r="AU177" s="7">
        <f t="shared" si="121"/>
        <v>0</v>
      </c>
      <c r="AW177" s="7">
        <f t="shared" si="155"/>
        <v>0</v>
      </c>
      <c r="AX177" s="7"/>
      <c r="AY177" s="7">
        <f t="shared" si="138"/>
        <v>0</v>
      </c>
      <c r="AZ177" s="7">
        <f t="shared" si="139"/>
        <v>0</v>
      </c>
      <c r="BA177" s="7">
        <f t="shared" si="140"/>
        <v>0</v>
      </c>
      <c r="BB177" s="7">
        <f t="shared" si="141"/>
        <v>0</v>
      </c>
      <c r="BI177" s="7">
        <f t="shared" si="122"/>
        <v>0</v>
      </c>
      <c r="BJ177" s="7">
        <f t="shared" si="123"/>
        <v>0</v>
      </c>
      <c r="BK177" s="7">
        <f t="shared" si="124"/>
        <v>0</v>
      </c>
      <c r="BM177" s="7">
        <f t="shared" si="156"/>
        <v>0</v>
      </c>
      <c r="BN177" s="7"/>
      <c r="BO177" s="7">
        <f t="shared" si="142"/>
        <v>0</v>
      </c>
      <c r="BP177" s="7">
        <f t="shared" si="143"/>
        <v>0</v>
      </c>
      <c r="BQ177" s="7">
        <f t="shared" si="144"/>
        <v>0</v>
      </c>
      <c r="BR177" s="7">
        <f t="shared" si="145"/>
        <v>0</v>
      </c>
      <c r="BY177" s="7">
        <f t="shared" si="125"/>
        <v>0</v>
      </c>
      <c r="BZ177" s="7">
        <f t="shared" si="126"/>
        <v>0</v>
      </c>
      <c r="CA177" s="7">
        <f t="shared" si="127"/>
        <v>0</v>
      </c>
      <c r="CC177" s="7">
        <f t="shared" si="157"/>
        <v>0</v>
      </c>
      <c r="CD177" s="7"/>
      <c r="CE177" s="7">
        <f t="shared" si="146"/>
        <v>0</v>
      </c>
      <c r="CF177" s="7">
        <f t="shared" si="147"/>
        <v>0</v>
      </c>
      <c r="CG177" s="7">
        <f t="shared" si="148"/>
        <v>0</v>
      </c>
      <c r="CH177" s="7">
        <f t="shared" si="149"/>
        <v>0</v>
      </c>
    </row>
    <row r="178" spans="2:86" x14ac:dyDescent="0.25">
      <c r="B178">
        <v>1160</v>
      </c>
      <c r="C178">
        <f>'Input spectra'!B178</f>
        <v>0</v>
      </c>
      <c r="D178">
        <f>'Initial absorption'!J178</f>
        <v>0</v>
      </c>
      <c r="E178">
        <f>'Input spectra'!C178</f>
        <v>0</v>
      </c>
      <c r="F178" s="54">
        <f t="shared" si="128"/>
        <v>0</v>
      </c>
      <c r="H178">
        <f>'Absorption prob after ems'!$EY179</f>
        <v>0.88480728135571329</v>
      </c>
      <c r="I178" s="14">
        <f>1-EXP(-'Absorption prob after ems'!FC179*_k_in_ec_correction*($C178*_c+'Input spectra'!Q178))</f>
        <v>1.170855290815731E-2</v>
      </c>
      <c r="J178" s="14">
        <f>1-EXP(-(_t-'Absorption prob after ems'!FC179)*_k_in_ec_correction*($C178*_c+'Input spectra'!Q178))</f>
        <v>1.1834201567031077E-2</v>
      </c>
      <c r="M178" s="7">
        <f t="shared" si="113"/>
        <v>0</v>
      </c>
      <c r="N178" s="7">
        <f t="shared" si="114"/>
        <v>0</v>
      </c>
      <c r="O178" s="7">
        <f t="shared" si="115"/>
        <v>0</v>
      </c>
      <c r="Q178" s="7">
        <f t="shared" si="150"/>
        <v>0</v>
      </c>
      <c r="R178" s="7"/>
      <c r="S178" s="7">
        <f t="shared" si="151"/>
        <v>0</v>
      </c>
      <c r="T178" s="7">
        <f t="shared" si="152"/>
        <v>0</v>
      </c>
      <c r="U178" s="7">
        <f t="shared" si="153"/>
        <v>0</v>
      </c>
      <c r="V178" s="7">
        <f t="shared" si="133"/>
        <v>0</v>
      </c>
      <c r="AC178" s="7">
        <f t="shared" si="116"/>
        <v>0</v>
      </c>
      <c r="AD178" s="7">
        <f t="shared" si="117"/>
        <v>0</v>
      </c>
      <c r="AE178" s="7">
        <f t="shared" si="118"/>
        <v>0</v>
      </c>
      <c r="AG178" s="7">
        <f t="shared" si="154"/>
        <v>0</v>
      </c>
      <c r="AH178" s="7"/>
      <c r="AI178" s="7">
        <f t="shared" si="134"/>
        <v>0</v>
      </c>
      <c r="AJ178" s="7">
        <f t="shared" si="135"/>
        <v>0</v>
      </c>
      <c r="AK178" s="7">
        <f t="shared" si="136"/>
        <v>0</v>
      </c>
      <c r="AL178" s="7">
        <f t="shared" si="137"/>
        <v>0</v>
      </c>
      <c r="AS178" s="7">
        <f t="shared" si="119"/>
        <v>0</v>
      </c>
      <c r="AT178" s="7">
        <f t="shared" si="120"/>
        <v>0</v>
      </c>
      <c r="AU178" s="7">
        <f t="shared" si="121"/>
        <v>0</v>
      </c>
      <c r="AW178" s="7">
        <f t="shared" si="155"/>
        <v>0</v>
      </c>
      <c r="AX178" s="7"/>
      <c r="AY178" s="7">
        <f t="shared" si="138"/>
        <v>0</v>
      </c>
      <c r="AZ178" s="7">
        <f t="shared" si="139"/>
        <v>0</v>
      </c>
      <c r="BA178" s="7">
        <f t="shared" si="140"/>
        <v>0</v>
      </c>
      <c r="BB178" s="7">
        <f t="shared" si="141"/>
        <v>0</v>
      </c>
      <c r="BI178" s="7">
        <f t="shared" si="122"/>
        <v>0</v>
      </c>
      <c r="BJ178" s="7">
        <f t="shared" si="123"/>
        <v>0</v>
      </c>
      <c r="BK178" s="7">
        <f t="shared" si="124"/>
        <v>0</v>
      </c>
      <c r="BM178" s="7">
        <f t="shared" si="156"/>
        <v>0</v>
      </c>
      <c r="BN178" s="7"/>
      <c r="BO178" s="7">
        <f t="shared" si="142"/>
        <v>0</v>
      </c>
      <c r="BP178" s="7">
        <f t="shared" si="143"/>
        <v>0</v>
      </c>
      <c r="BQ178" s="7">
        <f t="shared" si="144"/>
        <v>0</v>
      </c>
      <c r="BR178" s="7">
        <f t="shared" si="145"/>
        <v>0</v>
      </c>
      <c r="BY178" s="7">
        <f t="shared" si="125"/>
        <v>0</v>
      </c>
      <c r="BZ178" s="7">
        <f t="shared" si="126"/>
        <v>0</v>
      </c>
      <c r="CA178" s="7">
        <f t="shared" si="127"/>
        <v>0</v>
      </c>
      <c r="CC178" s="7">
        <f t="shared" si="157"/>
        <v>0</v>
      </c>
      <c r="CD178" s="7"/>
      <c r="CE178" s="7">
        <f t="shared" si="146"/>
        <v>0</v>
      </c>
      <c r="CF178" s="7">
        <f t="shared" si="147"/>
        <v>0</v>
      </c>
      <c r="CG178" s="7">
        <f t="shared" si="148"/>
        <v>0</v>
      </c>
      <c r="CH178" s="7">
        <f t="shared" si="149"/>
        <v>0</v>
      </c>
    </row>
    <row r="179" spans="2:86" x14ac:dyDescent="0.25">
      <c r="B179">
        <v>1165</v>
      </c>
      <c r="C179">
        <f>'Input spectra'!B179</f>
        <v>0</v>
      </c>
      <c r="D179">
        <f>'Initial absorption'!J179</f>
        <v>0</v>
      </c>
      <c r="E179">
        <f>'Input spectra'!C179</f>
        <v>0</v>
      </c>
      <c r="F179" s="54">
        <f t="shared" si="128"/>
        <v>0</v>
      </c>
      <c r="H179">
        <f>'Absorption prob after ems'!$EY180</f>
        <v>0.88493539779150798</v>
      </c>
      <c r="I179" s="14">
        <f>1-EXP(-'Absorption prob after ems'!FC180*_k_in_ec_correction*($C179*_c+'Input spectra'!Q179))</f>
        <v>1.1694397291217684E-2</v>
      </c>
      <c r="J179" s="14">
        <f>1-EXP(-(_t-'Absorption prob after ems'!FC180)*_k_in_ec_correction*($C179*_c+'Input spectra'!Q179))</f>
        <v>1.1819740690210856E-2</v>
      </c>
      <c r="M179" s="7">
        <f t="shared" si="113"/>
        <v>0</v>
      </c>
      <c r="N179" s="7">
        <f t="shared" si="114"/>
        <v>0</v>
      </c>
      <c r="O179" s="7">
        <f t="shared" si="115"/>
        <v>0</v>
      </c>
      <c r="Q179" s="7">
        <f t="shared" si="150"/>
        <v>0</v>
      </c>
      <c r="R179" s="7"/>
      <c r="S179" s="7">
        <f t="shared" si="151"/>
        <v>0</v>
      </c>
      <c r="T179" s="7">
        <f t="shared" si="152"/>
        <v>0</v>
      </c>
      <c r="U179" s="7">
        <f t="shared" si="153"/>
        <v>0</v>
      </c>
      <c r="V179" s="7">
        <f t="shared" si="133"/>
        <v>0</v>
      </c>
      <c r="AC179" s="7">
        <f t="shared" si="116"/>
        <v>0</v>
      </c>
      <c r="AD179" s="7">
        <f t="shared" si="117"/>
        <v>0</v>
      </c>
      <c r="AE179" s="7">
        <f t="shared" si="118"/>
        <v>0</v>
      </c>
      <c r="AG179" s="7">
        <f t="shared" si="154"/>
        <v>0</v>
      </c>
      <c r="AH179" s="7"/>
      <c r="AI179" s="7">
        <f t="shared" si="134"/>
        <v>0</v>
      </c>
      <c r="AJ179" s="7">
        <f t="shared" si="135"/>
        <v>0</v>
      </c>
      <c r="AK179" s="7">
        <f t="shared" si="136"/>
        <v>0</v>
      </c>
      <c r="AL179" s="7">
        <f t="shared" si="137"/>
        <v>0</v>
      </c>
      <c r="AS179" s="7">
        <f t="shared" si="119"/>
        <v>0</v>
      </c>
      <c r="AT179" s="7">
        <f t="shared" si="120"/>
        <v>0</v>
      </c>
      <c r="AU179" s="7">
        <f t="shared" si="121"/>
        <v>0</v>
      </c>
      <c r="AW179" s="7">
        <f t="shared" si="155"/>
        <v>0</v>
      </c>
      <c r="AX179" s="7"/>
      <c r="AY179" s="7">
        <f t="shared" si="138"/>
        <v>0</v>
      </c>
      <c r="AZ179" s="7">
        <f t="shared" si="139"/>
        <v>0</v>
      </c>
      <c r="BA179" s="7">
        <f t="shared" si="140"/>
        <v>0</v>
      </c>
      <c r="BB179" s="7">
        <f t="shared" si="141"/>
        <v>0</v>
      </c>
      <c r="BI179" s="7">
        <f t="shared" si="122"/>
        <v>0</v>
      </c>
      <c r="BJ179" s="7">
        <f t="shared" si="123"/>
        <v>0</v>
      </c>
      <c r="BK179" s="7">
        <f t="shared" si="124"/>
        <v>0</v>
      </c>
      <c r="BM179" s="7">
        <f t="shared" si="156"/>
        <v>0</v>
      </c>
      <c r="BN179" s="7"/>
      <c r="BO179" s="7">
        <f t="shared" si="142"/>
        <v>0</v>
      </c>
      <c r="BP179" s="7">
        <f t="shared" si="143"/>
        <v>0</v>
      </c>
      <c r="BQ179" s="7">
        <f t="shared" si="144"/>
        <v>0</v>
      </c>
      <c r="BR179" s="7">
        <f t="shared" si="145"/>
        <v>0</v>
      </c>
      <c r="BY179" s="7">
        <f t="shared" si="125"/>
        <v>0</v>
      </c>
      <c r="BZ179" s="7">
        <f t="shared" si="126"/>
        <v>0</v>
      </c>
      <c r="CA179" s="7">
        <f t="shared" si="127"/>
        <v>0</v>
      </c>
      <c r="CC179" s="7">
        <f t="shared" si="157"/>
        <v>0</v>
      </c>
      <c r="CD179" s="7"/>
      <c r="CE179" s="7">
        <f t="shared" si="146"/>
        <v>0</v>
      </c>
      <c r="CF179" s="7">
        <f t="shared" si="147"/>
        <v>0</v>
      </c>
      <c r="CG179" s="7">
        <f t="shared" si="148"/>
        <v>0</v>
      </c>
      <c r="CH179" s="7">
        <f t="shared" si="149"/>
        <v>0</v>
      </c>
    </row>
    <row r="180" spans="2:86" x14ac:dyDescent="0.25">
      <c r="B180">
        <v>1170</v>
      </c>
      <c r="C180">
        <f>'Input spectra'!B180</f>
        <v>0</v>
      </c>
      <c r="D180">
        <f>'Initial absorption'!J180</f>
        <v>0</v>
      </c>
      <c r="E180">
        <f>'Input spectra'!C180</f>
        <v>0</v>
      </c>
      <c r="F180" s="54">
        <f t="shared" si="128"/>
        <v>0</v>
      </c>
      <c r="H180">
        <f>'Absorption prob after ems'!$EY181</f>
        <v>0.88506354305255841</v>
      </c>
      <c r="I180" s="14">
        <f>1-EXP(-'Absorption prob after ems'!FC181*_k_in_ec_correction*($C180*_c+'Input spectra'!Q180))</f>
        <v>1.1680241283670512E-2</v>
      </c>
      <c r="J180" s="14">
        <f>1-EXP(-(_t-'Absorption prob after ems'!FC181)*_k_in_ec_correction*($C180*_c+'Input spectra'!Q180))</f>
        <v>1.1805279789597667E-2</v>
      </c>
      <c r="M180" s="7">
        <f t="shared" si="113"/>
        <v>0</v>
      </c>
      <c r="N180" s="7">
        <f t="shared" si="114"/>
        <v>0</v>
      </c>
      <c r="O180" s="7">
        <f t="shared" si="115"/>
        <v>0</v>
      </c>
      <c r="Q180" s="7">
        <f t="shared" si="150"/>
        <v>0</v>
      </c>
      <c r="R180" s="7"/>
      <c r="S180" s="7">
        <f t="shared" si="151"/>
        <v>0</v>
      </c>
      <c r="T180" s="7">
        <f t="shared" si="152"/>
        <v>0</v>
      </c>
      <c r="U180" s="7">
        <f t="shared" si="153"/>
        <v>0</v>
      </c>
      <c r="V180" s="7">
        <f t="shared" si="133"/>
        <v>0</v>
      </c>
      <c r="AC180" s="7">
        <f t="shared" si="116"/>
        <v>0</v>
      </c>
      <c r="AD180" s="7">
        <f t="shared" si="117"/>
        <v>0</v>
      </c>
      <c r="AE180" s="7">
        <f t="shared" si="118"/>
        <v>0</v>
      </c>
      <c r="AG180" s="7">
        <f t="shared" si="154"/>
        <v>0</v>
      </c>
      <c r="AH180" s="7"/>
      <c r="AI180" s="7">
        <f t="shared" si="134"/>
        <v>0</v>
      </c>
      <c r="AJ180" s="7">
        <f t="shared" si="135"/>
        <v>0</v>
      </c>
      <c r="AK180" s="7">
        <f t="shared" si="136"/>
        <v>0</v>
      </c>
      <c r="AL180" s="7">
        <f t="shared" si="137"/>
        <v>0</v>
      </c>
      <c r="AS180" s="7">
        <f t="shared" si="119"/>
        <v>0</v>
      </c>
      <c r="AT180" s="7">
        <f t="shared" si="120"/>
        <v>0</v>
      </c>
      <c r="AU180" s="7">
        <f t="shared" si="121"/>
        <v>0</v>
      </c>
      <c r="AW180" s="7">
        <f t="shared" si="155"/>
        <v>0</v>
      </c>
      <c r="AX180" s="7"/>
      <c r="AY180" s="7">
        <f t="shared" si="138"/>
        <v>0</v>
      </c>
      <c r="AZ180" s="7">
        <f t="shared" si="139"/>
        <v>0</v>
      </c>
      <c r="BA180" s="7">
        <f t="shared" si="140"/>
        <v>0</v>
      </c>
      <c r="BB180" s="7">
        <f t="shared" si="141"/>
        <v>0</v>
      </c>
      <c r="BI180" s="7">
        <f t="shared" si="122"/>
        <v>0</v>
      </c>
      <c r="BJ180" s="7">
        <f t="shared" si="123"/>
        <v>0</v>
      </c>
      <c r="BK180" s="7">
        <f t="shared" si="124"/>
        <v>0</v>
      </c>
      <c r="BM180" s="7">
        <f t="shared" si="156"/>
        <v>0</v>
      </c>
      <c r="BN180" s="7"/>
      <c r="BO180" s="7">
        <f t="shared" si="142"/>
        <v>0</v>
      </c>
      <c r="BP180" s="7">
        <f t="shared" si="143"/>
        <v>0</v>
      </c>
      <c r="BQ180" s="7">
        <f t="shared" si="144"/>
        <v>0</v>
      </c>
      <c r="BR180" s="7">
        <f t="shared" si="145"/>
        <v>0</v>
      </c>
      <c r="BY180" s="7">
        <f t="shared" si="125"/>
        <v>0</v>
      </c>
      <c r="BZ180" s="7">
        <f t="shared" si="126"/>
        <v>0</v>
      </c>
      <c r="CA180" s="7">
        <f t="shared" si="127"/>
        <v>0</v>
      </c>
      <c r="CC180" s="7">
        <f t="shared" si="157"/>
        <v>0</v>
      </c>
      <c r="CD180" s="7"/>
      <c r="CE180" s="7">
        <f t="shared" si="146"/>
        <v>0</v>
      </c>
      <c r="CF180" s="7">
        <f t="shared" si="147"/>
        <v>0</v>
      </c>
      <c r="CG180" s="7">
        <f t="shared" si="148"/>
        <v>0</v>
      </c>
      <c r="CH180" s="7">
        <f t="shared" si="149"/>
        <v>0</v>
      </c>
    </row>
    <row r="181" spans="2:86" x14ac:dyDescent="0.25">
      <c r="B181">
        <v>1175</v>
      </c>
      <c r="C181">
        <f>'Input spectra'!B181</f>
        <v>0</v>
      </c>
      <c r="D181">
        <f>'Initial absorption'!J181</f>
        <v>0</v>
      </c>
      <c r="E181">
        <f>'Input spectra'!C181</f>
        <v>0</v>
      </c>
      <c r="F181" s="54">
        <f t="shared" si="128"/>
        <v>0</v>
      </c>
      <c r="H181">
        <f>'Absorption prob after ems'!$EY182</f>
        <v>0.88519171714694345</v>
      </c>
      <c r="I181" s="14">
        <f>1-EXP(-'Absorption prob after ems'!FC182*_k_in_ec_correction*($C181*_c+'Input spectra'!Q181))</f>
        <v>1.1666084885504469E-2</v>
      </c>
      <c r="J181" s="14">
        <f>1-EXP(-(_t-'Absorption prob after ems'!FC182)*_k_in_ec_correction*($C181*_c+'Input spectra'!Q181))</f>
        <v>1.1790818865197061E-2</v>
      </c>
      <c r="M181" s="7">
        <f t="shared" si="113"/>
        <v>0</v>
      </c>
      <c r="N181" s="7">
        <f t="shared" si="114"/>
        <v>0</v>
      </c>
      <c r="O181" s="7">
        <f t="shared" si="115"/>
        <v>0</v>
      </c>
      <c r="Q181" s="7">
        <f t="shared" si="150"/>
        <v>0</v>
      </c>
      <c r="R181" s="7"/>
      <c r="S181" s="7">
        <f t="shared" si="151"/>
        <v>0</v>
      </c>
      <c r="T181" s="7">
        <f t="shared" si="152"/>
        <v>0</v>
      </c>
      <c r="U181" s="7">
        <f t="shared" si="153"/>
        <v>0</v>
      </c>
      <c r="V181" s="7">
        <f t="shared" si="133"/>
        <v>0</v>
      </c>
      <c r="AC181" s="7">
        <f t="shared" si="116"/>
        <v>0</v>
      </c>
      <c r="AD181" s="7">
        <f t="shared" si="117"/>
        <v>0</v>
      </c>
      <c r="AE181" s="7">
        <f t="shared" si="118"/>
        <v>0</v>
      </c>
      <c r="AG181" s="7">
        <f t="shared" si="154"/>
        <v>0</v>
      </c>
      <c r="AH181" s="7"/>
      <c r="AI181" s="7">
        <f t="shared" si="134"/>
        <v>0</v>
      </c>
      <c r="AJ181" s="7">
        <f t="shared" si="135"/>
        <v>0</v>
      </c>
      <c r="AK181" s="7">
        <f t="shared" si="136"/>
        <v>0</v>
      </c>
      <c r="AL181" s="7">
        <f t="shared" si="137"/>
        <v>0</v>
      </c>
      <c r="AS181" s="7">
        <f t="shared" si="119"/>
        <v>0</v>
      </c>
      <c r="AT181" s="7">
        <f t="shared" si="120"/>
        <v>0</v>
      </c>
      <c r="AU181" s="7">
        <f t="shared" si="121"/>
        <v>0</v>
      </c>
      <c r="AW181" s="7">
        <f t="shared" si="155"/>
        <v>0</v>
      </c>
      <c r="AX181" s="7"/>
      <c r="AY181" s="7">
        <f t="shared" si="138"/>
        <v>0</v>
      </c>
      <c r="AZ181" s="7">
        <f t="shared" si="139"/>
        <v>0</v>
      </c>
      <c r="BA181" s="7">
        <f t="shared" si="140"/>
        <v>0</v>
      </c>
      <c r="BB181" s="7">
        <f t="shared" si="141"/>
        <v>0</v>
      </c>
      <c r="BI181" s="7">
        <f t="shared" si="122"/>
        <v>0</v>
      </c>
      <c r="BJ181" s="7">
        <f t="shared" si="123"/>
        <v>0</v>
      </c>
      <c r="BK181" s="7">
        <f t="shared" si="124"/>
        <v>0</v>
      </c>
      <c r="BM181" s="7">
        <f t="shared" si="156"/>
        <v>0</v>
      </c>
      <c r="BN181" s="7"/>
      <c r="BO181" s="7">
        <f t="shared" si="142"/>
        <v>0</v>
      </c>
      <c r="BP181" s="7">
        <f t="shared" si="143"/>
        <v>0</v>
      </c>
      <c r="BQ181" s="7">
        <f t="shared" si="144"/>
        <v>0</v>
      </c>
      <c r="BR181" s="7">
        <f t="shared" si="145"/>
        <v>0</v>
      </c>
      <c r="BY181" s="7">
        <f t="shared" si="125"/>
        <v>0</v>
      </c>
      <c r="BZ181" s="7">
        <f t="shared" si="126"/>
        <v>0</v>
      </c>
      <c r="CA181" s="7">
        <f t="shared" si="127"/>
        <v>0</v>
      </c>
      <c r="CC181" s="7">
        <f t="shared" si="157"/>
        <v>0</v>
      </c>
      <c r="CD181" s="7"/>
      <c r="CE181" s="7">
        <f t="shared" si="146"/>
        <v>0</v>
      </c>
      <c r="CF181" s="7">
        <f t="shared" si="147"/>
        <v>0</v>
      </c>
      <c r="CG181" s="7">
        <f t="shared" si="148"/>
        <v>0</v>
      </c>
      <c r="CH181" s="7">
        <f t="shared" si="149"/>
        <v>0</v>
      </c>
    </row>
    <row r="182" spans="2:86" x14ac:dyDescent="0.25">
      <c r="B182">
        <v>1180</v>
      </c>
      <c r="C182">
        <f>'Input spectra'!B182</f>
        <v>0</v>
      </c>
      <c r="D182">
        <f>'Initial absorption'!J182</f>
        <v>0</v>
      </c>
      <c r="E182">
        <f>'Input spectra'!C182</f>
        <v>0</v>
      </c>
      <c r="F182" s="54">
        <f t="shared" si="128"/>
        <v>0</v>
      </c>
      <c r="H182">
        <f>'Absorption prob after ems'!$EY183</f>
        <v>0.8853199200827454</v>
      </c>
      <c r="I182" s="14">
        <f>1-EXP(-'Absorption prob after ems'!FC183*_k_in_ec_correction*($C182*_c+'Input spectra'!Q182))</f>
        <v>1.1651928096708675E-2</v>
      </c>
      <c r="J182" s="14">
        <f>1-EXP(-(_t-'Absorption prob after ems'!FC183)*_k_in_ec_correction*($C182*_c+'Input spectra'!Q182))</f>
        <v>1.1776357917013924E-2</v>
      </c>
      <c r="M182" s="7">
        <f t="shared" si="113"/>
        <v>0</v>
      </c>
      <c r="N182" s="7">
        <f t="shared" si="114"/>
        <v>0</v>
      </c>
      <c r="O182" s="7">
        <f t="shared" si="115"/>
        <v>0</v>
      </c>
      <c r="Q182" s="7">
        <f t="shared" si="150"/>
        <v>0</v>
      </c>
      <c r="R182" s="7"/>
      <c r="S182" s="7">
        <f t="shared" si="151"/>
        <v>0</v>
      </c>
      <c r="T182" s="7">
        <f t="shared" si="152"/>
        <v>0</v>
      </c>
      <c r="U182" s="7">
        <f t="shared" si="153"/>
        <v>0</v>
      </c>
      <c r="V182" s="7">
        <f t="shared" si="133"/>
        <v>0</v>
      </c>
      <c r="AC182" s="7">
        <f t="shared" si="116"/>
        <v>0</v>
      </c>
      <c r="AD182" s="7">
        <f t="shared" si="117"/>
        <v>0</v>
      </c>
      <c r="AE182" s="7">
        <f t="shared" si="118"/>
        <v>0</v>
      </c>
      <c r="AG182" s="7">
        <f t="shared" si="154"/>
        <v>0</v>
      </c>
      <c r="AH182" s="7"/>
      <c r="AI182" s="7">
        <f t="shared" si="134"/>
        <v>0</v>
      </c>
      <c r="AJ182" s="7">
        <f t="shared" si="135"/>
        <v>0</v>
      </c>
      <c r="AK182" s="7">
        <f t="shared" si="136"/>
        <v>0</v>
      </c>
      <c r="AL182" s="7">
        <f t="shared" si="137"/>
        <v>0</v>
      </c>
      <c r="AS182" s="7">
        <f t="shared" si="119"/>
        <v>0</v>
      </c>
      <c r="AT182" s="7">
        <f t="shared" si="120"/>
        <v>0</v>
      </c>
      <c r="AU182" s="7">
        <f t="shared" si="121"/>
        <v>0</v>
      </c>
      <c r="AW182" s="7">
        <f t="shared" si="155"/>
        <v>0</v>
      </c>
      <c r="AX182" s="7"/>
      <c r="AY182" s="7">
        <f t="shared" si="138"/>
        <v>0</v>
      </c>
      <c r="AZ182" s="7">
        <f t="shared" si="139"/>
        <v>0</v>
      </c>
      <c r="BA182" s="7">
        <f t="shared" si="140"/>
        <v>0</v>
      </c>
      <c r="BB182" s="7">
        <f t="shared" si="141"/>
        <v>0</v>
      </c>
      <c r="BI182" s="7">
        <f t="shared" si="122"/>
        <v>0</v>
      </c>
      <c r="BJ182" s="7">
        <f t="shared" si="123"/>
        <v>0</v>
      </c>
      <c r="BK182" s="7">
        <f t="shared" si="124"/>
        <v>0</v>
      </c>
      <c r="BM182" s="7">
        <f t="shared" si="156"/>
        <v>0</v>
      </c>
      <c r="BN182" s="7"/>
      <c r="BO182" s="7">
        <f t="shared" si="142"/>
        <v>0</v>
      </c>
      <c r="BP182" s="7">
        <f t="shared" si="143"/>
        <v>0</v>
      </c>
      <c r="BQ182" s="7">
        <f t="shared" si="144"/>
        <v>0</v>
      </c>
      <c r="BR182" s="7">
        <f t="shared" si="145"/>
        <v>0</v>
      </c>
      <c r="BY182" s="7">
        <f t="shared" si="125"/>
        <v>0</v>
      </c>
      <c r="BZ182" s="7">
        <f t="shared" si="126"/>
        <v>0</v>
      </c>
      <c r="CA182" s="7">
        <f t="shared" si="127"/>
        <v>0</v>
      </c>
      <c r="CC182" s="7">
        <f t="shared" si="157"/>
        <v>0</v>
      </c>
      <c r="CD182" s="7"/>
      <c r="CE182" s="7">
        <f t="shared" si="146"/>
        <v>0</v>
      </c>
      <c r="CF182" s="7">
        <f t="shared" si="147"/>
        <v>0</v>
      </c>
      <c r="CG182" s="7">
        <f t="shared" si="148"/>
        <v>0</v>
      </c>
      <c r="CH182" s="7">
        <f t="shared" si="149"/>
        <v>0</v>
      </c>
    </row>
    <row r="183" spans="2:86" x14ac:dyDescent="0.25">
      <c r="B183">
        <v>1185</v>
      </c>
      <c r="C183">
        <f>'Input spectra'!B183</f>
        <v>0</v>
      </c>
      <c r="D183">
        <f>'Initial absorption'!J183</f>
        <v>0</v>
      </c>
      <c r="E183">
        <f>'Input spectra'!C183</f>
        <v>0</v>
      </c>
      <c r="F183" s="54">
        <f t="shared" si="128"/>
        <v>0</v>
      </c>
      <c r="H183">
        <f>'Absorption prob after ems'!$EY184</f>
        <v>0.88544815186805137</v>
      </c>
      <c r="I183" s="14">
        <f>1-EXP(-'Absorption prob after ems'!FC184*_k_in_ec_correction*($C183*_c+'Input spectra'!Q183))</f>
        <v>1.1637770917272139E-2</v>
      </c>
      <c r="J183" s="14">
        <f>1-EXP(-(_t-'Absorption prob after ems'!FC184)*_k_in_ec_correction*($C183*_c+'Input spectra'!Q183))</f>
        <v>1.1761896945053585E-2</v>
      </c>
      <c r="M183" s="7">
        <f t="shared" si="113"/>
        <v>0</v>
      </c>
      <c r="N183" s="7">
        <f t="shared" si="114"/>
        <v>0</v>
      </c>
      <c r="O183" s="7">
        <f t="shared" si="115"/>
        <v>0</v>
      </c>
      <c r="Q183" s="7">
        <f t="shared" si="150"/>
        <v>0</v>
      </c>
      <c r="R183" s="7"/>
      <c r="S183" s="7">
        <f t="shared" si="151"/>
        <v>0</v>
      </c>
      <c r="T183" s="7">
        <f t="shared" si="152"/>
        <v>0</v>
      </c>
      <c r="U183" s="7">
        <f t="shared" si="153"/>
        <v>0</v>
      </c>
      <c r="V183" s="7">
        <f t="shared" si="133"/>
        <v>0</v>
      </c>
      <c r="AC183" s="7">
        <f t="shared" si="116"/>
        <v>0</v>
      </c>
      <c r="AD183" s="7">
        <f t="shared" si="117"/>
        <v>0</v>
      </c>
      <c r="AE183" s="7">
        <f t="shared" si="118"/>
        <v>0</v>
      </c>
      <c r="AG183" s="7">
        <f t="shared" si="154"/>
        <v>0</v>
      </c>
      <c r="AH183" s="7"/>
      <c r="AI183" s="7">
        <f t="shared" si="134"/>
        <v>0</v>
      </c>
      <c r="AJ183" s="7">
        <f t="shared" si="135"/>
        <v>0</v>
      </c>
      <c r="AK183" s="7">
        <f t="shared" si="136"/>
        <v>0</v>
      </c>
      <c r="AL183" s="7">
        <f t="shared" si="137"/>
        <v>0</v>
      </c>
      <c r="AS183" s="7">
        <f t="shared" si="119"/>
        <v>0</v>
      </c>
      <c r="AT183" s="7">
        <f t="shared" si="120"/>
        <v>0</v>
      </c>
      <c r="AU183" s="7">
        <f t="shared" si="121"/>
        <v>0</v>
      </c>
      <c r="AW183" s="7">
        <f t="shared" si="155"/>
        <v>0</v>
      </c>
      <c r="AX183" s="7"/>
      <c r="AY183" s="7">
        <f t="shared" si="138"/>
        <v>0</v>
      </c>
      <c r="AZ183" s="7">
        <f t="shared" si="139"/>
        <v>0</v>
      </c>
      <c r="BA183" s="7">
        <f t="shared" si="140"/>
        <v>0</v>
      </c>
      <c r="BB183" s="7">
        <f t="shared" si="141"/>
        <v>0</v>
      </c>
      <c r="BI183" s="7">
        <f t="shared" si="122"/>
        <v>0</v>
      </c>
      <c r="BJ183" s="7">
        <f t="shared" si="123"/>
        <v>0</v>
      </c>
      <c r="BK183" s="7">
        <f t="shared" si="124"/>
        <v>0</v>
      </c>
      <c r="BM183" s="7">
        <f t="shared" si="156"/>
        <v>0</v>
      </c>
      <c r="BN183" s="7"/>
      <c r="BO183" s="7">
        <f t="shared" si="142"/>
        <v>0</v>
      </c>
      <c r="BP183" s="7">
        <f t="shared" si="143"/>
        <v>0</v>
      </c>
      <c r="BQ183" s="7">
        <f t="shared" si="144"/>
        <v>0</v>
      </c>
      <c r="BR183" s="7">
        <f t="shared" si="145"/>
        <v>0</v>
      </c>
      <c r="BY183" s="7">
        <f t="shared" si="125"/>
        <v>0</v>
      </c>
      <c r="BZ183" s="7">
        <f t="shared" si="126"/>
        <v>0</v>
      </c>
      <c r="CA183" s="7">
        <f t="shared" si="127"/>
        <v>0</v>
      </c>
      <c r="CC183" s="7">
        <f t="shared" si="157"/>
        <v>0</v>
      </c>
      <c r="CD183" s="7"/>
      <c r="CE183" s="7">
        <f t="shared" si="146"/>
        <v>0</v>
      </c>
      <c r="CF183" s="7">
        <f t="shared" si="147"/>
        <v>0</v>
      </c>
      <c r="CG183" s="7">
        <f t="shared" si="148"/>
        <v>0</v>
      </c>
      <c r="CH183" s="7">
        <f t="shared" si="149"/>
        <v>0</v>
      </c>
    </row>
    <row r="184" spans="2:86" x14ac:dyDescent="0.25">
      <c r="B184">
        <v>1190</v>
      </c>
      <c r="C184">
        <f>'Input spectra'!B184</f>
        <v>0</v>
      </c>
      <c r="D184">
        <f>'Initial absorption'!J184</f>
        <v>0</v>
      </c>
      <c r="E184">
        <f>'Input spectra'!C184</f>
        <v>0</v>
      </c>
      <c r="F184" s="54">
        <f t="shared" si="128"/>
        <v>0</v>
      </c>
      <c r="H184">
        <f>'Absorption prob after ems'!$EY185</f>
        <v>0.88557641251094832</v>
      </c>
      <c r="I184" s="14">
        <f>1-EXP(-'Absorption prob after ems'!FC185*_k_in_ec_correction*($C184*_c+'Input spectra'!Q184))</f>
        <v>1.1623613347183648E-2</v>
      </c>
      <c r="J184" s="14">
        <f>1-EXP(-(_t-'Absorption prob after ems'!FC185)*_k_in_ec_correction*($C184*_c+'Input spectra'!Q184))</f>
        <v>1.174743594932115E-2</v>
      </c>
      <c r="M184" s="7">
        <f t="shared" si="113"/>
        <v>0</v>
      </c>
      <c r="N184" s="7">
        <f t="shared" si="114"/>
        <v>0</v>
      </c>
      <c r="O184" s="7">
        <f t="shared" si="115"/>
        <v>0</v>
      </c>
      <c r="Q184" s="7">
        <f t="shared" si="150"/>
        <v>0</v>
      </c>
      <c r="R184" s="7"/>
      <c r="S184" s="7">
        <f t="shared" si="151"/>
        <v>0</v>
      </c>
      <c r="T184" s="7">
        <f t="shared" si="152"/>
        <v>0</v>
      </c>
      <c r="U184" s="7">
        <f t="shared" si="153"/>
        <v>0</v>
      </c>
      <c r="V184" s="7">
        <f t="shared" si="133"/>
        <v>0</v>
      </c>
      <c r="AC184" s="7">
        <f t="shared" si="116"/>
        <v>0</v>
      </c>
      <c r="AD184" s="7">
        <f t="shared" si="117"/>
        <v>0</v>
      </c>
      <c r="AE184" s="7">
        <f t="shared" si="118"/>
        <v>0</v>
      </c>
      <c r="AG184" s="7">
        <f t="shared" si="154"/>
        <v>0</v>
      </c>
      <c r="AH184" s="7"/>
      <c r="AI184" s="7">
        <f t="shared" si="134"/>
        <v>0</v>
      </c>
      <c r="AJ184" s="7">
        <f t="shared" si="135"/>
        <v>0</v>
      </c>
      <c r="AK184" s="7">
        <f t="shared" si="136"/>
        <v>0</v>
      </c>
      <c r="AL184" s="7">
        <f t="shared" si="137"/>
        <v>0</v>
      </c>
      <c r="AS184" s="7">
        <f t="shared" si="119"/>
        <v>0</v>
      </c>
      <c r="AT184" s="7">
        <f t="shared" si="120"/>
        <v>0</v>
      </c>
      <c r="AU184" s="7">
        <f t="shared" si="121"/>
        <v>0</v>
      </c>
      <c r="AW184" s="7">
        <f t="shared" si="155"/>
        <v>0</v>
      </c>
      <c r="AX184" s="7"/>
      <c r="AY184" s="7">
        <f t="shared" si="138"/>
        <v>0</v>
      </c>
      <c r="AZ184" s="7">
        <f t="shared" si="139"/>
        <v>0</v>
      </c>
      <c r="BA184" s="7">
        <f t="shared" si="140"/>
        <v>0</v>
      </c>
      <c r="BB184" s="7">
        <f t="shared" si="141"/>
        <v>0</v>
      </c>
      <c r="BI184" s="7">
        <f t="shared" si="122"/>
        <v>0</v>
      </c>
      <c r="BJ184" s="7">
        <f t="shared" si="123"/>
        <v>0</v>
      </c>
      <c r="BK184" s="7">
        <f t="shared" si="124"/>
        <v>0</v>
      </c>
      <c r="BM184" s="7">
        <f t="shared" si="156"/>
        <v>0</v>
      </c>
      <c r="BN184" s="7"/>
      <c r="BO184" s="7">
        <f t="shared" si="142"/>
        <v>0</v>
      </c>
      <c r="BP184" s="7">
        <f t="shared" si="143"/>
        <v>0</v>
      </c>
      <c r="BQ184" s="7">
        <f t="shared" si="144"/>
        <v>0</v>
      </c>
      <c r="BR184" s="7">
        <f t="shared" si="145"/>
        <v>0</v>
      </c>
      <c r="BY184" s="7">
        <f t="shared" si="125"/>
        <v>0</v>
      </c>
      <c r="BZ184" s="7">
        <f t="shared" si="126"/>
        <v>0</v>
      </c>
      <c r="CA184" s="7">
        <f t="shared" si="127"/>
        <v>0</v>
      </c>
      <c r="CC184" s="7">
        <f t="shared" si="157"/>
        <v>0</v>
      </c>
      <c r="CD184" s="7"/>
      <c r="CE184" s="7">
        <f t="shared" si="146"/>
        <v>0</v>
      </c>
      <c r="CF184" s="7">
        <f t="shared" si="147"/>
        <v>0</v>
      </c>
      <c r="CG184" s="7">
        <f t="shared" si="148"/>
        <v>0</v>
      </c>
      <c r="CH184" s="7">
        <f t="shared" si="149"/>
        <v>0</v>
      </c>
    </row>
    <row r="185" spans="2:86" x14ac:dyDescent="0.25">
      <c r="B185">
        <v>1195</v>
      </c>
      <c r="C185">
        <f>'Input spectra'!B185</f>
        <v>0</v>
      </c>
      <c r="D185">
        <f>'Initial absorption'!J185</f>
        <v>0</v>
      </c>
      <c r="E185">
        <f>'Input spectra'!C185</f>
        <v>0</v>
      </c>
      <c r="F185" s="54">
        <f t="shared" si="128"/>
        <v>0</v>
      </c>
      <c r="H185">
        <f>'Absorption prob after ems'!$EY186</f>
        <v>0.88570470201952534</v>
      </c>
      <c r="I185" s="14">
        <f>1-EXP(-'Absorption prob after ems'!FC186*_k_in_ec_correction*($C185*_c+'Input spectra'!Q185))</f>
        <v>1.1609455386432432E-2</v>
      </c>
      <c r="J185" s="14">
        <f>1-EXP(-(_t-'Absorption prob after ems'!FC186)*_k_in_ec_correction*($C185*_c+'Input spectra'!Q185))</f>
        <v>1.1732974929821838E-2</v>
      </c>
      <c r="M185" s="7">
        <f t="shared" si="113"/>
        <v>0</v>
      </c>
      <c r="N185" s="7">
        <f t="shared" si="114"/>
        <v>0</v>
      </c>
      <c r="O185" s="7">
        <f t="shared" si="115"/>
        <v>0</v>
      </c>
      <c r="Q185" s="7">
        <f t="shared" si="150"/>
        <v>0</v>
      </c>
      <c r="R185" s="7"/>
      <c r="S185" s="7">
        <f t="shared" si="151"/>
        <v>0</v>
      </c>
      <c r="T185" s="7">
        <f t="shared" si="152"/>
        <v>0</v>
      </c>
      <c r="U185" s="7">
        <f t="shared" si="153"/>
        <v>0</v>
      </c>
      <c r="V185" s="7">
        <f t="shared" si="133"/>
        <v>0</v>
      </c>
      <c r="AC185" s="7">
        <f t="shared" si="116"/>
        <v>0</v>
      </c>
      <c r="AD185" s="7">
        <f t="shared" si="117"/>
        <v>0</v>
      </c>
      <c r="AE185" s="7">
        <f t="shared" si="118"/>
        <v>0</v>
      </c>
      <c r="AG185" s="7">
        <f t="shared" si="154"/>
        <v>0</v>
      </c>
      <c r="AH185" s="7"/>
      <c r="AI185" s="7">
        <f t="shared" si="134"/>
        <v>0</v>
      </c>
      <c r="AJ185" s="7">
        <f t="shared" si="135"/>
        <v>0</v>
      </c>
      <c r="AK185" s="7">
        <f t="shared" si="136"/>
        <v>0</v>
      </c>
      <c r="AL185" s="7">
        <f t="shared" si="137"/>
        <v>0</v>
      </c>
      <c r="AS185" s="7">
        <f t="shared" si="119"/>
        <v>0</v>
      </c>
      <c r="AT185" s="7">
        <f t="shared" si="120"/>
        <v>0</v>
      </c>
      <c r="AU185" s="7">
        <f t="shared" si="121"/>
        <v>0</v>
      </c>
      <c r="AW185" s="7">
        <f t="shared" si="155"/>
        <v>0</v>
      </c>
      <c r="AX185" s="7"/>
      <c r="AY185" s="7">
        <f t="shared" si="138"/>
        <v>0</v>
      </c>
      <c r="AZ185" s="7">
        <f t="shared" si="139"/>
        <v>0</v>
      </c>
      <c r="BA185" s="7">
        <f t="shared" si="140"/>
        <v>0</v>
      </c>
      <c r="BB185" s="7">
        <f t="shared" si="141"/>
        <v>0</v>
      </c>
      <c r="BI185" s="7">
        <f t="shared" si="122"/>
        <v>0</v>
      </c>
      <c r="BJ185" s="7">
        <f t="shared" si="123"/>
        <v>0</v>
      </c>
      <c r="BK185" s="7">
        <f t="shared" si="124"/>
        <v>0</v>
      </c>
      <c r="BM185" s="7">
        <f t="shared" si="156"/>
        <v>0</v>
      </c>
      <c r="BN185" s="7"/>
      <c r="BO185" s="7">
        <f t="shared" si="142"/>
        <v>0</v>
      </c>
      <c r="BP185" s="7">
        <f t="shared" si="143"/>
        <v>0</v>
      </c>
      <c r="BQ185" s="7">
        <f t="shared" si="144"/>
        <v>0</v>
      </c>
      <c r="BR185" s="7">
        <f t="shared" si="145"/>
        <v>0</v>
      </c>
      <c r="BY185" s="7">
        <f t="shared" si="125"/>
        <v>0</v>
      </c>
      <c r="BZ185" s="7">
        <f t="shared" si="126"/>
        <v>0</v>
      </c>
      <c r="CA185" s="7">
        <f t="shared" si="127"/>
        <v>0</v>
      </c>
      <c r="CC185" s="7">
        <f t="shared" si="157"/>
        <v>0</v>
      </c>
      <c r="CD185" s="7"/>
      <c r="CE185" s="7">
        <f t="shared" si="146"/>
        <v>0</v>
      </c>
      <c r="CF185" s="7">
        <f t="shared" si="147"/>
        <v>0</v>
      </c>
      <c r="CG185" s="7">
        <f t="shared" si="148"/>
        <v>0</v>
      </c>
      <c r="CH185" s="7">
        <f t="shared" si="149"/>
        <v>0</v>
      </c>
    </row>
    <row r="186" spans="2:86" x14ac:dyDescent="0.25">
      <c r="B186">
        <v>1200</v>
      </c>
      <c r="C186">
        <f>'Input spectra'!B186</f>
        <v>0</v>
      </c>
      <c r="D186">
        <f>'Initial absorption'!J186</f>
        <v>0</v>
      </c>
      <c r="E186">
        <f>'Input spectra'!C186</f>
        <v>0</v>
      </c>
      <c r="F186" s="54">
        <f t="shared" si="128"/>
        <v>0</v>
      </c>
      <c r="H186">
        <f>'Absorption prob after ems'!$EY187</f>
        <v>0.88583302040187761</v>
      </c>
      <c r="I186" s="14">
        <f>1-EXP(-'Absorption prob after ems'!FC187*_k_in_ec_correction*($C186*_c+'Input spectra'!Q186))</f>
        <v>1.1595297035007279E-2</v>
      </c>
      <c r="J186" s="14">
        <f>1-EXP(-(_t-'Absorption prob after ems'!FC187)*_k_in_ec_correction*($C186*_c+'Input spectra'!Q186))</f>
        <v>1.1718513886560977E-2</v>
      </c>
      <c r="M186" s="7">
        <f t="shared" si="113"/>
        <v>0</v>
      </c>
      <c r="N186" s="7">
        <f t="shared" si="114"/>
        <v>0</v>
      </c>
      <c r="O186" s="7">
        <f t="shared" si="115"/>
        <v>0</v>
      </c>
      <c r="Q186" s="7">
        <f t="shared" si="150"/>
        <v>0</v>
      </c>
      <c r="R186" s="7"/>
      <c r="S186" s="7">
        <f t="shared" si="151"/>
        <v>0</v>
      </c>
      <c r="T186" s="7">
        <f t="shared" si="152"/>
        <v>0</v>
      </c>
      <c r="U186" s="7">
        <f t="shared" si="153"/>
        <v>0</v>
      </c>
      <c r="V186" s="7">
        <f t="shared" si="133"/>
        <v>0</v>
      </c>
      <c r="AC186" s="7">
        <f t="shared" si="116"/>
        <v>0</v>
      </c>
      <c r="AD186" s="7">
        <f t="shared" si="117"/>
        <v>0</v>
      </c>
      <c r="AE186" s="7">
        <f t="shared" si="118"/>
        <v>0</v>
      </c>
      <c r="AG186" s="7">
        <f t="shared" si="154"/>
        <v>0</v>
      </c>
      <c r="AH186" s="7"/>
      <c r="AI186" s="7">
        <f t="shared" si="134"/>
        <v>0</v>
      </c>
      <c r="AJ186" s="7">
        <f t="shared" si="135"/>
        <v>0</v>
      </c>
      <c r="AK186" s="7">
        <f t="shared" si="136"/>
        <v>0</v>
      </c>
      <c r="AL186" s="7">
        <f t="shared" si="137"/>
        <v>0</v>
      </c>
      <c r="AS186" s="7">
        <f t="shared" si="119"/>
        <v>0</v>
      </c>
      <c r="AT186" s="7">
        <f t="shared" si="120"/>
        <v>0</v>
      </c>
      <c r="AU186" s="7">
        <f t="shared" si="121"/>
        <v>0</v>
      </c>
      <c r="AW186" s="7">
        <f t="shared" si="155"/>
        <v>0</v>
      </c>
      <c r="AX186" s="7"/>
      <c r="AY186" s="7">
        <f t="shared" si="138"/>
        <v>0</v>
      </c>
      <c r="AZ186" s="7">
        <f t="shared" si="139"/>
        <v>0</v>
      </c>
      <c r="BA186" s="7">
        <f t="shared" si="140"/>
        <v>0</v>
      </c>
      <c r="BB186" s="7">
        <f t="shared" si="141"/>
        <v>0</v>
      </c>
      <c r="BI186" s="7">
        <f t="shared" si="122"/>
        <v>0</v>
      </c>
      <c r="BJ186" s="7">
        <f t="shared" si="123"/>
        <v>0</v>
      </c>
      <c r="BK186" s="7">
        <f t="shared" si="124"/>
        <v>0</v>
      </c>
      <c r="BM186" s="7">
        <f t="shared" si="156"/>
        <v>0</v>
      </c>
      <c r="BN186" s="7"/>
      <c r="BO186" s="7">
        <f t="shared" si="142"/>
        <v>0</v>
      </c>
      <c r="BP186" s="7">
        <f t="shared" si="143"/>
        <v>0</v>
      </c>
      <c r="BQ186" s="7">
        <f t="shared" si="144"/>
        <v>0</v>
      </c>
      <c r="BR186" s="7">
        <f t="shared" si="145"/>
        <v>0</v>
      </c>
      <c r="BY186" s="7">
        <f t="shared" si="125"/>
        <v>0</v>
      </c>
      <c r="BZ186" s="7">
        <f t="shared" si="126"/>
        <v>0</v>
      </c>
      <c r="CA186" s="7">
        <f t="shared" si="127"/>
        <v>0</v>
      </c>
      <c r="CC186" s="7">
        <f t="shared" si="157"/>
        <v>0</v>
      </c>
      <c r="CD186" s="7"/>
      <c r="CE186" s="7">
        <f t="shared" si="146"/>
        <v>0</v>
      </c>
      <c r="CF186" s="7">
        <f t="shared" si="147"/>
        <v>0</v>
      </c>
      <c r="CG186" s="7">
        <f t="shared" si="148"/>
        <v>0</v>
      </c>
      <c r="CH186" s="7">
        <f t="shared" si="149"/>
        <v>0</v>
      </c>
    </row>
    <row r="187" spans="2:86" x14ac:dyDescent="0.25">
      <c r="B187">
        <v>1205</v>
      </c>
      <c r="C187">
        <f>'Input spectra'!B187</f>
        <v>0</v>
      </c>
      <c r="D187">
        <f>'Initial absorption'!J187</f>
        <v>0</v>
      </c>
      <c r="E187">
        <f>'Input spectra'!C187</f>
        <v>0</v>
      </c>
      <c r="F187" s="54">
        <f t="shared" si="128"/>
        <v>0</v>
      </c>
      <c r="H187">
        <f>'Absorption prob after ems'!$EY188</f>
        <v>0.88596136766609945</v>
      </c>
      <c r="I187" s="14">
        <f>1-EXP(-'Absorption prob after ems'!FC188*_k_in_ec_correction*($C187*_c+'Input spectra'!Q187))</f>
        <v>1.1581138292897197E-2</v>
      </c>
      <c r="J187" s="14">
        <f>1-EXP(-(_t-'Absorption prob after ems'!FC188)*_k_in_ec_correction*($C187*_c+'Input spectra'!Q187))</f>
        <v>1.1704052819543675E-2</v>
      </c>
      <c r="M187" s="7">
        <f t="shared" si="113"/>
        <v>0</v>
      </c>
      <c r="N187" s="7">
        <f t="shared" si="114"/>
        <v>0</v>
      </c>
      <c r="O187" s="7">
        <f t="shared" si="115"/>
        <v>0</v>
      </c>
      <c r="Q187" s="7">
        <f t="shared" ref="Q187:Q246" si="158">O187*$H187</f>
        <v>0</v>
      </c>
      <c r="R187" s="7"/>
      <c r="S187" s="7">
        <f t="shared" ref="S187:S246" si="159">$I187*M187*$D187</f>
        <v>0</v>
      </c>
      <c r="T187" s="7">
        <f t="shared" ref="T187:T246" si="160">$J187*N187*$D187</f>
        <v>0</v>
      </c>
      <c r="U187" s="7">
        <f t="shared" ref="U187:U246" si="161">(1-$H187)*O187*$D187</f>
        <v>0</v>
      </c>
      <c r="V187" s="7">
        <f t="shared" ref="V187:V246" si="162">(1-$J187)*N187</f>
        <v>0</v>
      </c>
      <c r="AC187" s="7">
        <f t="shared" si="116"/>
        <v>0</v>
      </c>
      <c r="AD187" s="7">
        <f t="shared" si="117"/>
        <v>0</v>
      </c>
      <c r="AE187" s="7">
        <f t="shared" si="118"/>
        <v>0</v>
      </c>
      <c r="AG187" s="7">
        <f t="shared" si="154"/>
        <v>0</v>
      </c>
      <c r="AH187" s="7"/>
      <c r="AI187" s="7">
        <f t="shared" si="134"/>
        <v>0</v>
      </c>
      <c r="AJ187" s="7">
        <f t="shared" si="135"/>
        <v>0</v>
      </c>
      <c r="AK187" s="7">
        <f t="shared" si="136"/>
        <v>0</v>
      </c>
      <c r="AL187" s="7">
        <f t="shared" si="137"/>
        <v>0</v>
      </c>
      <c r="AS187" s="7">
        <f t="shared" si="119"/>
        <v>0</v>
      </c>
      <c r="AT187" s="7">
        <f t="shared" si="120"/>
        <v>0</v>
      </c>
      <c r="AU187" s="7">
        <f t="shared" si="121"/>
        <v>0</v>
      </c>
      <c r="AW187" s="7">
        <f t="shared" si="155"/>
        <v>0</v>
      </c>
      <c r="AX187" s="7"/>
      <c r="AY187" s="7">
        <f t="shared" si="138"/>
        <v>0</v>
      </c>
      <c r="AZ187" s="7">
        <f t="shared" si="139"/>
        <v>0</v>
      </c>
      <c r="BA187" s="7">
        <f t="shared" si="140"/>
        <v>0</v>
      </c>
      <c r="BB187" s="7">
        <f t="shared" si="141"/>
        <v>0</v>
      </c>
      <c r="BI187" s="7">
        <f t="shared" si="122"/>
        <v>0</v>
      </c>
      <c r="BJ187" s="7">
        <f t="shared" si="123"/>
        <v>0</v>
      </c>
      <c r="BK187" s="7">
        <f t="shared" si="124"/>
        <v>0</v>
      </c>
      <c r="BM187" s="7">
        <f t="shared" si="156"/>
        <v>0</v>
      </c>
      <c r="BN187" s="7"/>
      <c r="BO187" s="7">
        <f t="shared" si="142"/>
        <v>0</v>
      </c>
      <c r="BP187" s="7">
        <f t="shared" si="143"/>
        <v>0</v>
      </c>
      <c r="BQ187" s="7">
        <f t="shared" si="144"/>
        <v>0</v>
      </c>
      <c r="BR187" s="7">
        <f t="shared" si="145"/>
        <v>0</v>
      </c>
      <c r="BY187" s="7">
        <f t="shared" si="125"/>
        <v>0</v>
      </c>
      <c r="BZ187" s="7">
        <f t="shared" si="126"/>
        <v>0</v>
      </c>
      <c r="CA187" s="7">
        <f t="shared" si="127"/>
        <v>0</v>
      </c>
      <c r="CC187" s="7">
        <f t="shared" si="157"/>
        <v>0</v>
      </c>
      <c r="CD187" s="7"/>
      <c r="CE187" s="7">
        <f t="shared" si="146"/>
        <v>0</v>
      </c>
      <c r="CF187" s="7">
        <f t="shared" si="147"/>
        <v>0</v>
      </c>
      <c r="CG187" s="7">
        <f t="shared" si="148"/>
        <v>0</v>
      </c>
      <c r="CH187" s="7">
        <f t="shared" si="149"/>
        <v>0</v>
      </c>
    </row>
    <row r="188" spans="2:86" x14ac:dyDescent="0.25">
      <c r="B188">
        <v>1210</v>
      </c>
      <c r="C188">
        <f>'Input spectra'!B188</f>
        <v>0</v>
      </c>
      <c r="D188">
        <f>'Initial absorption'!J188</f>
        <v>0</v>
      </c>
      <c r="E188">
        <f>'Input spectra'!C188</f>
        <v>0</v>
      </c>
      <c r="F188" s="54">
        <f t="shared" si="128"/>
        <v>0</v>
      </c>
      <c r="H188">
        <f>'Absorption prob after ems'!$EY189</f>
        <v>0.8860897438202896</v>
      </c>
      <c r="I188" s="14">
        <f>1-EXP(-'Absorption prob after ems'!FC189*_k_in_ec_correction*($C188*_c+'Input spectra'!Q188))</f>
        <v>1.1566979160091306E-2</v>
      </c>
      <c r="J188" s="14">
        <f>1-EXP(-(_t-'Absorption prob after ems'!FC189)*_k_in_ec_correction*($C188*_c+'Input spectra'!Q188))</f>
        <v>1.1689591728774928E-2</v>
      </c>
      <c r="M188" s="7">
        <f t="shared" si="113"/>
        <v>0</v>
      </c>
      <c r="N188" s="7">
        <f t="shared" si="114"/>
        <v>0</v>
      </c>
      <c r="O188" s="7">
        <f t="shared" si="115"/>
        <v>0</v>
      </c>
      <c r="Q188" s="7">
        <f t="shared" si="158"/>
        <v>0</v>
      </c>
      <c r="R188" s="7"/>
      <c r="S188" s="7">
        <f t="shared" si="159"/>
        <v>0</v>
      </c>
      <c r="T188" s="7">
        <f t="shared" si="160"/>
        <v>0</v>
      </c>
      <c r="U188" s="7">
        <f t="shared" si="161"/>
        <v>0</v>
      </c>
      <c r="V188" s="7">
        <f t="shared" si="162"/>
        <v>0</v>
      </c>
      <c r="AC188" s="7">
        <f t="shared" si="116"/>
        <v>0</v>
      </c>
      <c r="AD188" s="7">
        <f t="shared" si="117"/>
        <v>0</v>
      </c>
      <c r="AE188" s="7">
        <f t="shared" si="118"/>
        <v>0</v>
      </c>
      <c r="AG188" s="7">
        <f t="shared" si="154"/>
        <v>0</v>
      </c>
      <c r="AH188" s="7"/>
      <c r="AI188" s="7">
        <f t="shared" si="134"/>
        <v>0</v>
      </c>
      <c r="AJ188" s="7">
        <f t="shared" si="135"/>
        <v>0</v>
      </c>
      <c r="AK188" s="7">
        <f t="shared" si="136"/>
        <v>0</v>
      </c>
      <c r="AL188" s="7">
        <f t="shared" si="137"/>
        <v>0</v>
      </c>
      <c r="AS188" s="7">
        <f t="shared" si="119"/>
        <v>0</v>
      </c>
      <c r="AT188" s="7">
        <f t="shared" si="120"/>
        <v>0</v>
      </c>
      <c r="AU188" s="7">
        <f t="shared" si="121"/>
        <v>0</v>
      </c>
      <c r="AW188" s="7">
        <f t="shared" si="155"/>
        <v>0</v>
      </c>
      <c r="AX188" s="7"/>
      <c r="AY188" s="7">
        <f t="shared" si="138"/>
        <v>0</v>
      </c>
      <c r="AZ188" s="7">
        <f t="shared" si="139"/>
        <v>0</v>
      </c>
      <c r="BA188" s="7">
        <f t="shared" si="140"/>
        <v>0</v>
      </c>
      <c r="BB188" s="7">
        <f t="shared" si="141"/>
        <v>0</v>
      </c>
      <c r="BI188" s="7">
        <f t="shared" si="122"/>
        <v>0</v>
      </c>
      <c r="BJ188" s="7">
        <f t="shared" si="123"/>
        <v>0</v>
      </c>
      <c r="BK188" s="7">
        <f t="shared" si="124"/>
        <v>0</v>
      </c>
      <c r="BM188" s="7">
        <f t="shared" si="156"/>
        <v>0</v>
      </c>
      <c r="BN188" s="7"/>
      <c r="BO188" s="7">
        <f t="shared" si="142"/>
        <v>0</v>
      </c>
      <c r="BP188" s="7">
        <f t="shared" si="143"/>
        <v>0</v>
      </c>
      <c r="BQ188" s="7">
        <f t="shared" si="144"/>
        <v>0</v>
      </c>
      <c r="BR188" s="7">
        <f t="shared" si="145"/>
        <v>0</v>
      </c>
      <c r="BY188" s="7">
        <f t="shared" si="125"/>
        <v>0</v>
      </c>
      <c r="BZ188" s="7">
        <f t="shared" si="126"/>
        <v>0</v>
      </c>
      <c r="CA188" s="7">
        <f t="shared" si="127"/>
        <v>0</v>
      </c>
      <c r="CC188" s="7">
        <f t="shared" si="157"/>
        <v>0</v>
      </c>
      <c r="CD188" s="7"/>
      <c r="CE188" s="7">
        <f t="shared" si="146"/>
        <v>0</v>
      </c>
      <c r="CF188" s="7">
        <f t="shared" si="147"/>
        <v>0</v>
      </c>
      <c r="CG188" s="7">
        <f t="shared" si="148"/>
        <v>0</v>
      </c>
      <c r="CH188" s="7">
        <f t="shared" si="149"/>
        <v>0</v>
      </c>
    </row>
    <row r="189" spans="2:86" x14ac:dyDescent="0.25">
      <c r="B189">
        <v>1215</v>
      </c>
      <c r="C189">
        <f>'Input spectra'!B189</f>
        <v>0</v>
      </c>
      <c r="D189">
        <f>'Initial absorption'!J189</f>
        <v>0</v>
      </c>
      <c r="E189">
        <f>'Input spectra'!C189</f>
        <v>0</v>
      </c>
      <c r="F189" s="54">
        <f t="shared" si="128"/>
        <v>0</v>
      </c>
      <c r="H189">
        <f>'Absorption prob after ems'!$EY190</f>
        <v>0.88621814887254968</v>
      </c>
      <c r="I189" s="14">
        <f>1-EXP(-'Absorption prob after ems'!FC190*_k_in_ec_correction*($C189*_c+'Input spectra'!Q189))</f>
        <v>1.1552819636578171E-2</v>
      </c>
      <c r="J189" s="14">
        <f>1-EXP(-(_t-'Absorption prob after ems'!FC190)*_k_in_ec_correction*($C189*_c+'Input spectra'!Q189))</f>
        <v>1.1675130614260509E-2</v>
      </c>
      <c r="M189" s="7">
        <f t="shared" si="113"/>
        <v>0</v>
      </c>
      <c r="N189" s="7">
        <f t="shared" si="114"/>
        <v>0</v>
      </c>
      <c r="O189" s="7">
        <f t="shared" si="115"/>
        <v>0</v>
      </c>
      <c r="Q189" s="7">
        <f t="shared" si="158"/>
        <v>0</v>
      </c>
      <c r="R189" s="7"/>
      <c r="S189" s="7">
        <f t="shared" si="159"/>
        <v>0</v>
      </c>
      <c r="T189" s="7">
        <f t="shared" si="160"/>
        <v>0</v>
      </c>
      <c r="U189" s="7">
        <f t="shared" si="161"/>
        <v>0</v>
      </c>
      <c r="V189" s="7">
        <f t="shared" si="162"/>
        <v>0</v>
      </c>
      <c r="AC189" s="7">
        <f t="shared" si="116"/>
        <v>0</v>
      </c>
      <c r="AD189" s="7">
        <f t="shared" si="117"/>
        <v>0</v>
      </c>
      <c r="AE189" s="7">
        <f t="shared" si="118"/>
        <v>0</v>
      </c>
      <c r="AG189" s="7">
        <f t="shared" si="154"/>
        <v>0</v>
      </c>
      <c r="AH189" s="7"/>
      <c r="AI189" s="7">
        <f t="shared" si="134"/>
        <v>0</v>
      </c>
      <c r="AJ189" s="7">
        <f t="shared" si="135"/>
        <v>0</v>
      </c>
      <c r="AK189" s="7">
        <f t="shared" si="136"/>
        <v>0</v>
      </c>
      <c r="AL189" s="7">
        <f t="shared" si="137"/>
        <v>0</v>
      </c>
      <c r="AS189" s="7">
        <f t="shared" si="119"/>
        <v>0</v>
      </c>
      <c r="AT189" s="7">
        <f t="shared" si="120"/>
        <v>0</v>
      </c>
      <c r="AU189" s="7">
        <f t="shared" si="121"/>
        <v>0</v>
      </c>
      <c r="AW189" s="7">
        <f t="shared" si="155"/>
        <v>0</v>
      </c>
      <c r="AX189" s="7"/>
      <c r="AY189" s="7">
        <f t="shared" si="138"/>
        <v>0</v>
      </c>
      <c r="AZ189" s="7">
        <f t="shared" si="139"/>
        <v>0</v>
      </c>
      <c r="BA189" s="7">
        <f t="shared" si="140"/>
        <v>0</v>
      </c>
      <c r="BB189" s="7">
        <f t="shared" si="141"/>
        <v>0</v>
      </c>
      <c r="BI189" s="7">
        <f t="shared" si="122"/>
        <v>0</v>
      </c>
      <c r="BJ189" s="7">
        <f t="shared" si="123"/>
        <v>0</v>
      </c>
      <c r="BK189" s="7">
        <f t="shared" si="124"/>
        <v>0</v>
      </c>
      <c r="BM189" s="7">
        <f t="shared" si="156"/>
        <v>0</v>
      </c>
      <c r="BN189" s="7"/>
      <c r="BO189" s="7">
        <f t="shared" si="142"/>
        <v>0</v>
      </c>
      <c r="BP189" s="7">
        <f t="shared" si="143"/>
        <v>0</v>
      </c>
      <c r="BQ189" s="7">
        <f t="shared" si="144"/>
        <v>0</v>
      </c>
      <c r="BR189" s="7">
        <f t="shared" si="145"/>
        <v>0</v>
      </c>
      <c r="BY189" s="7">
        <f t="shared" si="125"/>
        <v>0</v>
      </c>
      <c r="BZ189" s="7">
        <f t="shared" si="126"/>
        <v>0</v>
      </c>
      <c r="CA189" s="7">
        <f t="shared" si="127"/>
        <v>0</v>
      </c>
      <c r="CC189" s="7">
        <f t="shared" si="157"/>
        <v>0</v>
      </c>
      <c r="CD189" s="7"/>
      <c r="CE189" s="7">
        <f t="shared" si="146"/>
        <v>0</v>
      </c>
      <c r="CF189" s="7">
        <f t="shared" si="147"/>
        <v>0</v>
      </c>
      <c r="CG189" s="7">
        <f t="shared" si="148"/>
        <v>0</v>
      </c>
      <c r="CH189" s="7">
        <f t="shared" si="149"/>
        <v>0</v>
      </c>
    </row>
    <row r="190" spans="2:86" x14ac:dyDescent="0.25">
      <c r="B190">
        <v>1220</v>
      </c>
      <c r="C190">
        <f>'Input spectra'!B190</f>
        <v>0</v>
      </c>
      <c r="D190">
        <f>'Initial absorption'!J190</f>
        <v>0</v>
      </c>
      <c r="E190">
        <f>'Input spectra'!C190</f>
        <v>0</v>
      </c>
      <c r="F190" s="54">
        <f t="shared" si="128"/>
        <v>0</v>
      </c>
      <c r="H190">
        <f>'Absorption prob after ems'!$EY191</f>
        <v>0.886346582830982</v>
      </c>
      <c r="I190" s="14">
        <f>1-EXP(-'Absorption prob after ems'!FC191*_k_in_ec_correction*($C190*_c+'Input spectra'!Q190))</f>
        <v>1.1538659722347022E-2</v>
      </c>
      <c r="J190" s="14">
        <f>1-EXP(-(_t-'Absorption prob after ems'!FC191)*_k_in_ec_correction*($C190*_c+'Input spectra'!Q190))</f>
        <v>1.1660669476005081E-2</v>
      </c>
      <c r="M190" s="7">
        <f t="shared" si="113"/>
        <v>0</v>
      </c>
      <c r="N190" s="7">
        <f t="shared" si="114"/>
        <v>0</v>
      </c>
      <c r="O190" s="7">
        <f t="shared" si="115"/>
        <v>0</v>
      </c>
      <c r="Q190" s="7">
        <f t="shared" si="158"/>
        <v>0</v>
      </c>
      <c r="R190" s="7"/>
      <c r="S190" s="7">
        <f t="shared" si="159"/>
        <v>0</v>
      </c>
      <c r="T190" s="7">
        <f t="shared" si="160"/>
        <v>0</v>
      </c>
      <c r="U190" s="7">
        <f t="shared" si="161"/>
        <v>0</v>
      </c>
      <c r="V190" s="7">
        <f t="shared" si="162"/>
        <v>0</v>
      </c>
      <c r="AC190" s="7">
        <f t="shared" si="116"/>
        <v>0</v>
      </c>
      <c r="AD190" s="7">
        <f t="shared" si="117"/>
        <v>0</v>
      </c>
      <c r="AE190" s="7">
        <f t="shared" si="118"/>
        <v>0</v>
      </c>
      <c r="AG190" s="7">
        <f t="shared" si="154"/>
        <v>0</v>
      </c>
      <c r="AH190" s="7"/>
      <c r="AI190" s="7">
        <f t="shared" si="134"/>
        <v>0</v>
      </c>
      <c r="AJ190" s="7">
        <f t="shared" si="135"/>
        <v>0</v>
      </c>
      <c r="AK190" s="7">
        <f t="shared" si="136"/>
        <v>0</v>
      </c>
      <c r="AL190" s="7">
        <f t="shared" si="137"/>
        <v>0</v>
      </c>
      <c r="AS190" s="7">
        <f t="shared" si="119"/>
        <v>0</v>
      </c>
      <c r="AT190" s="7">
        <f t="shared" si="120"/>
        <v>0</v>
      </c>
      <c r="AU190" s="7">
        <f t="shared" si="121"/>
        <v>0</v>
      </c>
      <c r="AW190" s="7">
        <f t="shared" si="155"/>
        <v>0</v>
      </c>
      <c r="AX190" s="7"/>
      <c r="AY190" s="7">
        <f t="shared" si="138"/>
        <v>0</v>
      </c>
      <c r="AZ190" s="7">
        <f t="shared" si="139"/>
        <v>0</v>
      </c>
      <c r="BA190" s="7">
        <f t="shared" si="140"/>
        <v>0</v>
      </c>
      <c r="BB190" s="7">
        <f t="shared" si="141"/>
        <v>0</v>
      </c>
      <c r="BI190" s="7">
        <f t="shared" si="122"/>
        <v>0</v>
      </c>
      <c r="BJ190" s="7">
        <f t="shared" si="123"/>
        <v>0</v>
      </c>
      <c r="BK190" s="7">
        <f t="shared" si="124"/>
        <v>0</v>
      </c>
      <c r="BM190" s="7">
        <f t="shared" si="156"/>
        <v>0</v>
      </c>
      <c r="BN190" s="7"/>
      <c r="BO190" s="7">
        <f t="shared" si="142"/>
        <v>0</v>
      </c>
      <c r="BP190" s="7">
        <f t="shared" si="143"/>
        <v>0</v>
      </c>
      <c r="BQ190" s="7">
        <f t="shared" si="144"/>
        <v>0</v>
      </c>
      <c r="BR190" s="7">
        <f t="shared" si="145"/>
        <v>0</v>
      </c>
      <c r="BY190" s="7">
        <f t="shared" si="125"/>
        <v>0</v>
      </c>
      <c r="BZ190" s="7">
        <f t="shared" si="126"/>
        <v>0</v>
      </c>
      <c r="CA190" s="7">
        <f t="shared" si="127"/>
        <v>0</v>
      </c>
      <c r="CC190" s="7">
        <f t="shared" si="157"/>
        <v>0</v>
      </c>
      <c r="CD190" s="7"/>
      <c r="CE190" s="7">
        <f t="shared" si="146"/>
        <v>0</v>
      </c>
      <c r="CF190" s="7">
        <f t="shared" si="147"/>
        <v>0</v>
      </c>
      <c r="CG190" s="7">
        <f t="shared" si="148"/>
        <v>0</v>
      </c>
      <c r="CH190" s="7">
        <f t="shared" si="149"/>
        <v>0</v>
      </c>
    </row>
    <row r="191" spans="2:86" x14ac:dyDescent="0.25">
      <c r="B191">
        <v>1225</v>
      </c>
      <c r="C191">
        <f>'Input spectra'!B191</f>
        <v>0</v>
      </c>
      <c r="D191">
        <f>'Initial absorption'!J191</f>
        <v>0</v>
      </c>
      <c r="E191">
        <f>'Input spectra'!C191</f>
        <v>0</v>
      </c>
      <c r="F191" s="54">
        <f t="shared" si="128"/>
        <v>0</v>
      </c>
      <c r="H191">
        <f>'Absorption prob after ems'!$EY192</f>
        <v>0.88647504570369318</v>
      </c>
      <c r="I191" s="14">
        <f>1-EXP(-'Absorption prob after ems'!FC192*_k_in_ec_correction*($C191*_c+'Input spectra'!Q191))</f>
        <v>1.1524499417386869E-2</v>
      </c>
      <c r="J191" s="14">
        <f>1-EXP(-(_t-'Absorption prob after ems'!FC192)*_k_in_ec_correction*($C191*_c+'Input spectra'!Q191))</f>
        <v>1.1646208314014084E-2</v>
      </c>
      <c r="M191" s="7">
        <f t="shared" si="113"/>
        <v>0</v>
      </c>
      <c r="N191" s="7">
        <f t="shared" si="114"/>
        <v>0</v>
      </c>
      <c r="O191" s="7">
        <f t="shared" si="115"/>
        <v>0</v>
      </c>
      <c r="Q191" s="7">
        <f t="shared" si="158"/>
        <v>0</v>
      </c>
      <c r="R191" s="7"/>
      <c r="S191" s="7">
        <f t="shared" si="159"/>
        <v>0</v>
      </c>
      <c r="T191" s="7">
        <f t="shared" si="160"/>
        <v>0</v>
      </c>
      <c r="U191" s="7">
        <f t="shared" si="161"/>
        <v>0</v>
      </c>
      <c r="V191" s="7">
        <f t="shared" si="162"/>
        <v>0</v>
      </c>
      <c r="AC191" s="7">
        <f t="shared" si="116"/>
        <v>0</v>
      </c>
      <c r="AD191" s="7">
        <f t="shared" si="117"/>
        <v>0</v>
      </c>
      <c r="AE191" s="7">
        <f t="shared" si="118"/>
        <v>0</v>
      </c>
      <c r="AG191" s="7">
        <f t="shared" si="154"/>
        <v>0</v>
      </c>
      <c r="AH191" s="7"/>
      <c r="AI191" s="7">
        <f t="shared" si="134"/>
        <v>0</v>
      </c>
      <c r="AJ191" s="7">
        <f t="shared" si="135"/>
        <v>0</v>
      </c>
      <c r="AK191" s="7">
        <f t="shared" si="136"/>
        <v>0</v>
      </c>
      <c r="AL191" s="7">
        <f t="shared" si="137"/>
        <v>0</v>
      </c>
      <c r="AS191" s="7">
        <f t="shared" si="119"/>
        <v>0</v>
      </c>
      <c r="AT191" s="7">
        <f t="shared" si="120"/>
        <v>0</v>
      </c>
      <c r="AU191" s="7">
        <f t="shared" si="121"/>
        <v>0</v>
      </c>
      <c r="AW191" s="7">
        <f t="shared" si="155"/>
        <v>0</v>
      </c>
      <c r="AX191" s="7"/>
      <c r="AY191" s="7">
        <f t="shared" si="138"/>
        <v>0</v>
      </c>
      <c r="AZ191" s="7">
        <f t="shared" si="139"/>
        <v>0</v>
      </c>
      <c r="BA191" s="7">
        <f t="shared" si="140"/>
        <v>0</v>
      </c>
      <c r="BB191" s="7">
        <f t="shared" si="141"/>
        <v>0</v>
      </c>
      <c r="BI191" s="7">
        <f t="shared" si="122"/>
        <v>0</v>
      </c>
      <c r="BJ191" s="7">
        <f t="shared" si="123"/>
        <v>0</v>
      </c>
      <c r="BK191" s="7">
        <f t="shared" si="124"/>
        <v>0</v>
      </c>
      <c r="BM191" s="7">
        <f t="shared" si="156"/>
        <v>0</v>
      </c>
      <c r="BN191" s="7"/>
      <c r="BO191" s="7">
        <f t="shared" si="142"/>
        <v>0</v>
      </c>
      <c r="BP191" s="7">
        <f t="shared" si="143"/>
        <v>0</v>
      </c>
      <c r="BQ191" s="7">
        <f t="shared" si="144"/>
        <v>0</v>
      </c>
      <c r="BR191" s="7">
        <f t="shared" si="145"/>
        <v>0</v>
      </c>
      <c r="BY191" s="7">
        <f t="shared" si="125"/>
        <v>0</v>
      </c>
      <c r="BZ191" s="7">
        <f t="shared" si="126"/>
        <v>0</v>
      </c>
      <c r="CA191" s="7">
        <f t="shared" si="127"/>
        <v>0</v>
      </c>
      <c r="CC191" s="7">
        <f t="shared" si="157"/>
        <v>0</v>
      </c>
      <c r="CD191" s="7"/>
      <c r="CE191" s="7">
        <f t="shared" si="146"/>
        <v>0</v>
      </c>
      <c r="CF191" s="7">
        <f t="shared" si="147"/>
        <v>0</v>
      </c>
      <c r="CG191" s="7">
        <f t="shared" si="148"/>
        <v>0</v>
      </c>
      <c r="CH191" s="7">
        <f t="shared" si="149"/>
        <v>0</v>
      </c>
    </row>
    <row r="192" spans="2:86" x14ac:dyDescent="0.25">
      <c r="B192">
        <v>1230</v>
      </c>
      <c r="C192">
        <f>'Input spectra'!B192</f>
        <v>0</v>
      </c>
      <c r="D192">
        <f>'Initial absorption'!J192</f>
        <v>0</v>
      </c>
      <c r="E192">
        <f>'Input spectra'!C192</f>
        <v>0</v>
      </c>
      <c r="F192" s="54">
        <f t="shared" si="128"/>
        <v>0</v>
      </c>
      <c r="H192">
        <f>'Absorption prob after ems'!$EY193</f>
        <v>0.88660353749879273</v>
      </c>
      <c r="I192" s="14">
        <f>1-EXP(-'Absorption prob after ems'!FC193*_k_in_ec_correction*($C192*_c+'Input spectra'!Q192))</f>
        <v>1.151033872168683E-2</v>
      </c>
      <c r="J192" s="14">
        <f>1-EXP(-(_t-'Absorption prob after ems'!FC193)*_k_in_ec_correction*($C192*_c+'Input spectra'!Q192))</f>
        <v>1.1631747128292624E-2</v>
      </c>
      <c r="M192" s="7">
        <f t="shared" si="113"/>
        <v>0</v>
      </c>
      <c r="N192" s="7">
        <f t="shared" si="114"/>
        <v>0</v>
      </c>
      <c r="O192" s="7">
        <f t="shared" si="115"/>
        <v>0</v>
      </c>
      <c r="Q192" s="7">
        <f t="shared" si="158"/>
        <v>0</v>
      </c>
      <c r="R192" s="7"/>
      <c r="S192" s="7">
        <f t="shared" si="159"/>
        <v>0</v>
      </c>
      <c r="T192" s="7">
        <f t="shared" si="160"/>
        <v>0</v>
      </c>
      <c r="U192" s="7">
        <f t="shared" si="161"/>
        <v>0</v>
      </c>
      <c r="V192" s="7">
        <f t="shared" si="162"/>
        <v>0</v>
      </c>
      <c r="AC192" s="7">
        <f t="shared" si="116"/>
        <v>0</v>
      </c>
      <c r="AD192" s="7">
        <f t="shared" si="117"/>
        <v>0</v>
      </c>
      <c r="AE192" s="7">
        <f t="shared" si="118"/>
        <v>0</v>
      </c>
      <c r="AG192" s="7">
        <f t="shared" si="154"/>
        <v>0</v>
      </c>
      <c r="AH192" s="7"/>
      <c r="AI192" s="7">
        <f t="shared" si="134"/>
        <v>0</v>
      </c>
      <c r="AJ192" s="7">
        <f t="shared" si="135"/>
        <v>0</v>
      </c>
      <c r="AK192" s="7">
        <f t="shared" si="136"/>
        <v>0</v>
      </c>
      <c r="AL192" s="7">
        <f t="shared" si="137"/>
        <v>0</v>
      </c>
      <c r="AS192" s="7">
        <f t="shared" si="119"/>
        <v>0</v>
      </c>
      <c r="AT192" s="7">
        <f t="shared" si="120"/>
        <v>0</v>
      </c>
      <c r="AU192" s="7">
        <f t="shared" si="121"/>
        <v>0</v>
      </c>
      <c r="AW192" s="7">
        <f t="shared" si="155"/>
        <v>0</v>
      </c>
      <c r="AX192" s="7"/>
      <c r="AY192" s="7">
        <f t="shared" si="138"/>
        <v>0</v>
      </c>
      <c r="AZ192" s="7">
        <f t="shared" si="139"/>
        <v>0</v>
      </c>
      <c r="BA192" s="7">
        <f t="shared" si="140"/>
        <v>0</v>
      </c>
      <c r="BB192" s="7">
        <f t="shared" si="141"/>
        <v>0</v>
      </c>
      <c r="BI192" s="7">
        <f t="shared" si="122"/>
        <v>0</v>
      </c>
      <c r="BJ192" s="7">
        <f t="shared" si="123"/>
        <v>0</v>
      </c>
      <c r="BK192" s="7">
        <f t="shared" si="124"/>
        <v>0</v>
      </c>
      <c r="BM192" s="7">
        <f t="shared" si="156"/>
        <v>0</v>
      </c>
      <c r="BN192" s="7"/>
      <c r="BO192" s="7">
        <f t="shared" si="142"/>
        <v>0</v>
      </c>
      <c r="BP192" s="7">
        <f t="shared" si="143"/>
        <v>0</v>
      </c>
      <c r="BQ192" s="7">
        <f t="shared" si="144"/>
        <v>0</v>
      </c>
      <c r="BR192" s="7">
        <f t="shared" si="145"/>
        <v>0</v>
      </c>
      <c r="BY192" s="7">
        <f t="shared" si="125"/>
        <v>0</v>
      </c>
      <c r="BZ192" s="7">
        <f t="shared" si="126"/>
        <v>0</v>
      </c>
      <c r="CA192" s="7">
        <f t="shared" si="127"/>
        <v>0</v>
      </c>
      <c r="CC192" s="7">
        <f t="shared" si="157"/>
        <v>0</v>
      </c>
      <c r="CD192" s="7"/>
      <c r="CE192" s="7">
        <f t="shared" si="146"/>
        <v>0</v>
      </c>
      <c r="CF192" s="7">
        <f t="shared" si="147"/>
        <v>0</v>
      </c>
      <c r="CG192" s="7">
        <f t="shared" si="148"/>
        <v>0</v>
      </c>
      <c r="CH192" s="7">
        <f t="shared" si="149"/>
        <v>0</v>
      </c>
    </row>
    <row r="193" spans="2:86" x14ac:dyDescent="0.25">
      <c r="B193">
        <v>1235</v>
      </c>
      <c r="C193">
        <f>'Input spectra'!B193</f>
        <v>0</v>
      </c>
      <c r="D193">
        <f>'Initial absorption'!J193</f>
        <v>0</v>
      </c>
      <c r="E193">
        <f>'Input spectra'!C193</f>
        <v>0</v>
      </c>
      <c r="F193" s="54">
        <f t="shared" si="128"/>
        <v>0</v>
      </c>
      <c r="H193">
        <f>'Absorption prob after ems'!$EY194</f>
        <v>0.88673205822439072</v>
      </c>
      <c r="I193" s="14">
        <f>1-EXP(-'Absorption prob after ems'!FC194*_k_in_ec_correction*($C193*_c+'Input spectra'!Q193))</f>
        <v>1.1496177635235583E-2</v>
      </c>
      <c r="J193" s="14">
        <f>1-EXP(-(_t-'Absorption prob after ems'!FC194)*_k_in_ec_correction*($C193*_c+'Input spectra'!Q193))</f>
        <v>1.1617285918845921E-2</v>
      </c>
      <c r="M193" s="7">
        <f t="shared" si="113"/>
        <v>0</v>
      </c>
      <c r="N193" s="7">
        <f t="shared" si="114"/>
        <v>0</v>
      </c>
      <c r="O193" s="7">
        <f t="shared" si="115"/>
        <v>0</v>
      </c>
      <c r="Q193" s="7">
        <f t="shared" si="158"/>
        <v>0</v>
      </c>
      <c r="R193" s="7"/>
      <c r="S193" s="7">
        <f t="shared" si="159"/>
        <v>0</v>
      </c>
      <c r="T193" s="7">
        <f t="shared" si="160"/>
        <v>0</v>
      </c>
      <c r="U193" s="7">
        <f t="shared" si="161"/>
        <v>0</v>
      </c>
      <c r="V193" s="7">
        <f t="shared" si="162"/>
        <v>0</v>
      </c>
      <c r="AC193" s="7">
        <f t="shared" si="116"/>
        <v>0</v>
      </c>
      <c r="AD193" s="7">
        <f t="shared" si="117"/>
        <v>0</v>
      </c>
      <c r="AE193" s="7">
        <f t="shared" si="118"/>
        <v>0</v>
      </c>
      <c r="AG193" s="7">
        <f t="shared" si="154"/>
        <v>0</v>
      </c>
      <c r="AH193" s="7"/>
      <c r="AI193" s="7">
        <f t="shared" si="134"/>
        <v>0</v>
      </c>
      <c r="AJ193" s="7">
        <f t="shared" si="135"/>
        <v>0</v>
      </c>
      <c r="AK193" s="7">
        <f t="shared" si="136"/>
        <v>0</v>
      </c>
      <c r="AL193" s="7">
        <f t="shared" si="137"/>
        <v>0</v>
      </c>
      <c r="AS193" s="7">
        <f t="shared" si="119"/>
        <v>0</v>
      </c>
      <c r="AT193" s="7">
        <f t="shared" si="120"/>
        <v>0</v>
      </c>
      <c r="AU193" s="7">
        <f t="shared" si="121"/>
        <v>0</v>
      </c>
      <c r="AW193" s="7">
        <f t="shared" si="155"/>
        <v>0</v>
      </c>
      <c r="AX193" s="7"/>
      <c r="AY193" s="7">
        <f t="shared" si="138"/>
        <v>0</v>
      </c>
      <c r="AZ193" s="7">
        <f t="shared" si="139"/>
        <v>0</v>
      </c>
      <c r="BA193" s="7">
        <f t="shared" si="140"/>
        <v>0</v>
      </c>
      <c r="BB193" s="7">
        <f t="shared" si="141"/>
        <v>0</v>
      </c>
      <c r="BI193" s="7">
        <f t="shared" si="122"/>
        <v>0</v>
      </c>
      <c r="BJ193" s="7">
        <f t="shared" si="123"/>
        <v>0</v>
      </c>
      <c r="BK193" s="7">
        <f t="shared" si="124"/>
        <v>0</v>
      </c>
      <c r="BM193" s="7">
        <f t="shared" si="156"/>
        <v>0</v>
      </c>
      <c r="BN193" s="7"/>
      <c r="BO193" s="7">
        <f t="shared" si="142"/>
        <v>0</v>
      </c>
      <c r="BP193" s="7">
        <f t="shared" si="143"/>
        <v>0</v>
      </c>
      <c r="BQ193" s="7">
        <f t="shared" si="144"/>
        <v>0</v>
      </c>
      <c r="BR193" s="7">
        <f t="shared" si="145"/>
        <v>0</v>
      </c>
      <c r="BY193" s="7">
        <f t="shared" si="125"/>
        <v>0</v>
      </c>
      <c r="BZ193" s="7">
        <f t="shared" si="126"/>
        <v>0</v>
      </c>
      <c r="CA193" s="7">
        <f t="shared" si="127"/>
        <v>0</v>
      </c>
      <c r="CC193" s="7">
        <f t="shared" si="157"/>
        <v>0</v>
      </c>
      <c r="CD193" s="7"/>
      <c r="CE193" s="7">
        <f t="shared" si="146"/>
        <v>0</v>
      </c>
      <c r="CF193" s="7">
        <f t="shared" si="147"/>
        <v>0</v>
      </c>
      <c r="CG193" s="7">
        <f t="shared" si="148"/>
        <v>0</v>
      </c>
      <c r="CH193" s="7">
        <f t="shared" si="149"/>
        <v>0</v>
      </c>
    </row>
    <row r="194" spans="2:86" x14ac:dyDescent="0.25">
      <c r="B194">
        <v>1240</v>
      </c>
      <c r="C194">
        <f>'Input spectra'!B194</f>
        <v>0</v>
      </c>
      <c r="D194">
        <f>'Initial absorption'!J194</f>
        <v>0</v>
      </c>
      <c r="E194">
        <f>'Input spectra'!C194</f>
        <v>0</v>
      </c>
      <c r="F194" s="54">
        <f t="shared" si="128"/>
        <v>0</v>
      </c>
      <c r="H194">
        <f>'Absorption prob after ems'!$EY195</f>
        <v>0.88686060788860199</v>
      </c>
      <c r="I194" s="14">
        <f>1-EXP(-'Absorption prob after ems'!FC195*_k_in_ec_correction*($C194*_c+'Input spectra'!Q194))</f>
        <v>1.1482016158022024E-2</v>
      </c>
      <c r="J194" s="14">
        <f>1-EXP(-(_t-'Absorption prob after ems'!FC195)*_k_in_ec_correction*($C194*_c+'Input spectra'!Q194))</f>
        <v>1.1602824685679303E-2</v>
      </c>
      <c r="M194" s="7">
        <f t="shared" ref="M194:M246" si="163">K$3*$F194*_ec_loss/2</f>
        <v>0</v>
      </c>
      <c r="N194" s="7">
        <f t="shared" ref="N194:N246" si="164">K$3*$F194*_ec_loss/2</f>
        <v>0</v>
      </c>
      <c r="O194" s="7">
        <f t="shared" ref="O194:O246" si="165">K$3*$F194*(1-_ec_loss)</f>
        <v>0</v>
      </c>
      <c r="Q194" s="7">
        <f t="shared" si="158"/>
        <v>0</v>
      </c>
      <c r="R194" s="7"/>
      <c r="S194" s="7">
        <f t="shared" si="159"/>
        <v>0</v>
      </c>
      <c r="T194" s="7">
        <f t="shared" si="160"/>
        <v>0</v>
      </c>
      <c r="U194" s="7">
        <f t="shared" si="161"/>
        <v>0</v>
      </c>
      <c r="V194" s="7">
        <f t="shared" si="162"/>
        <v>0</v>
      </c>
      <c r="AC194" s="7">
        <f t="shared" ref="AC194:AC246" si="166">AA$3*$F194*_ec_loss/2</f>
        <v>0</v>
      </c>
      <c r="AD194" s="7">
        <f t="shared" ref="AD194:AD246" si="167">AA$3*$F194*_ec_loss/2</f>
        <v>0</v>
      </c>
      <c r="AE194" s="7">
        <f t="shared" ref="AE194:AE246" si="168">AA$3*$F194*(1-_ec_loss)</f>
        <v>0</v>
      </c>
      <c r="AG194" s="7">
        <f t="shared" si="154"/>
        <v>0</v>
      </c>
      <c r="AH194" s="7"/>
      <c r="AI194" s="7">
        <f t="shared" si="134"/>
        <v>0</v>
      </c>
      <c r="AJ194" s="7">
        <f t="shared" si="135"/>
        <v>0</v>
      </c>
      <c r="AK194" s="7">
        <f t="shared" si="136"/>
        <v>0</v>
      </c>
      <c r="AL194" s="7">
        <f t="shared" si="137"/>
        <v>0</v>
      </c>
      <c r="AS194" s="7">
        <f t="shared" ref="AS194:AS246" si="169">AQ$3*$F194*_ec_loss/2</f>
        <v>0</v>
      </c>
      <c r="AT194" s="7">
        <f t="shared" ref="AT194:AT246" si="170">AQ$3*$F194*_ec_loss/2</f>
        <v>0</v>
      </c>
      <c r="AU194" s="7">
        <f t="shared" ref="AU194:AU246" si="171">AQ$3*$F194*(1-_ec_loss)</f>
        <v>0</v>
      </c>
      <c r="AW194" s="7">
        <f t="shared" si="155"/>
        <v>0</v>
      </c>
      <c r="AX194" s="7"/>
      <c r="AY194" s="7">
        <f t="shared" si="138"/>
        <v>0</v>
      </c>
      <c r="AZ194" s="7">
        <f t="shared" si="139"/>
        <v>0</v>
      </c>
      <c r="BA194" s="7">
        <f t="shared" si="140"/>
        <v>0</v>
      </c>
      <c r="BB194" s="7">
        <f t="shared" si="141"/>
        <v>0</v>
      </c>
      <c r="BI194" s="7">
        <f t="shared" ref="BI194:BI246" si="172">BG$3*$F194*_ec_loss/2</f>
        <v>0</v>
      </c>
      <c r="BJ194" s="7">
        <f t="shared" ref="BJ194:BJ246" si="173">BG$3*$F194*_ec_loss/2</f>
        <v>0</v>
      </c>
      <c r="BK194" s="7">
        <f t="shared" ref="BK194:BK246" si="174">BG$3*$F194*(1-_ec_loss)</f>
        <v>0</v>
      </c>
      <c r="BM194" s="7">
        <f t="shared" si="156"/>
        <v>0</v>
      </c>
      <c r="BN194" s="7"/>
      <c r="BO194" s="7">
        <f t="shared" si="142"/>
        <v>0</v>
      </c>
      <c r="BP194" s="7">
        <f t="shared" si="143"/>
        <v>0</v>
      </c>
      <c r="BQ194" s="7">
        <f t="shared" si="144"/>
        <v>0</v>
      </c>
      <c r="BR194" s="7">
        <f t="shared" si="145"/>
        <v>0</v>
      </c>
      <c r="BY194" s="7">
        <f t="shared" ref="BY194:BY246" si="175">BW$3*$F194*_ec_loss/2</f>
        <v>0</v>
      </c>
      <c r="BZ194" s="7">
        <f t="shared" ref="BZ194:BZ246" si="176">BW$3*$F194*_ec_loss/2</f>
        <v>0</v>
      </c>
      <c r="CA194" s="7">
        <f t="shared" ref="CA194:CA246" si="177">BW$3*$F194*(1-_ec_loss)</f>
        <v>0</v>
      </c>
      <c r="CC194" s="7">
        <f t="shared" si="157"/>
        <v>0</v>
      </c>
      <c r="CD194" s="7"/>
      <c r="CE194" s="7">
        <f t="shared" si="146"/>
        <v>0</v>
      </c>
      <c r="CF194" s="7">
        <f t="shared" si="147"/>
        <v>0</v>
      </c>
      <c r="CG194" s="7">
        <f t="shared" si="148"/>
        <v>0</v>
      </c>
      <c r="CH194" s="7">
        <f t="shared" si="149"/>
        <v>0</v>
      </c>
    </row>
    <row r="195" spans="2:86" x14ac:dyDescent="0.25">
      <c r="B195">
        <v>1245</v>
      </c>
      <c r="C195">
        <f>'Input spectra'!B195</f>
        <v>0</v>
      </c>
      <c r="D195">
        <f>'Initial absorption'!J195</f>
        <v>0</v>
      </c>
      <c r="E195">
        <f>'Input spectra'!C195</f>
        <v>0</v>
      </c>
      <c r="F195" s="54">
        <f t="shared" ref="F195:F246" si="178">E195/SUM($E$2:$E$256)</f>
        <v>0</v>
      </c>
      <c r="H195">
        <f>'Absorption prob after ems'!$EY196</f>
        <v>0.8869891864995435</v>
      </c>
      <c r="I195" s="14">
        <f>1-EXP(-'Absorption prob after ems'!FC196*_k_in_ec_correction*($C195*_c+'Input spectra'!Q195))</f>
        <v>1.1467854290035384E-2</v>
      </c>
      <c r="J195" s="14">
        <f>1-EXP(-(_t-'Absorption prob after ems'!FC196)*_k_in_ec_correction*($C195*_c+'Input spectra'!Q195))</f>
        <v>1.1588363428797765E-2</v>
      </c>
      <c r="M195" s="7">
        <f t="shared" si="163"/>
        <v>0</v>
      </c>
      <c r="N195" s="7">
        <f t="shared" si="164"/>
        <v>0</v>
      </c>
      <c r="O195" s="7">
        <f t="shared" si="165"/>
        <v>0</v>
      </c>
      <c r="Q195" s="7">
        <f t="shared" si="158"/>
        <v>0</v>
      </c>
      <c r="R195" s="7"/>
      <c r="S195" s="7">
        <f t="shared" si="159"/>
        <v>0</v>
      </c>
      <c r="T195" s="7">
        <f t="shared" si="160"/>
        <v>0</v>
      </c>
      <c r="U195" s="7">
        <f t="shared" si="161"/>
        <v>0</v>
      </c>
      <c r="V195" s="7">
        <f t="shared" si="162"/>
        <v>0</v>
      </c>
      <c r="AC195" s="7">
        <f t="shared" si="166"/>
        <v>0</v>
      </c>
      <c r="AD195" s="7">
        <f t="shared" si="167"/>
        <v>0</v>
      </c>
      <c r="AE195" s="7">
        <f t="shared" si="168"/>
        <v>0</v>
      </c>
      <c r="AG195" s="7">
        <f t="shared" si="154"/>
        <v>0</v>
      </c>
      <c r="AH195" s="7"/>
      <c r="AI195" s="7">
        <f t="shared" si="134"/>
        <v>0</v>
      </c>
      <c r="AJ195" s="7">
        <f t="shared" si="135"/>
        <v>0</v>
      </c>
      <c r="AK195" s="7">
        <f t="shared" si="136"/>
        <v>0</v>
      </c>
      <c r="AL195" s="7">
        <f t="shared" si="137"/>
        <v>0</v>
      </c>
      <c r="AS195" s="7">
        <f t="shared" si="169"/>
        <v>0</v>
      </c>
      <c r="AT195" s="7">
        <f t="shared" si="170"/>
        <v>0</v>
      </c>
      <c r="AU195" s="7">
        <f t="shared" si="171"/>
        <v>0</v>
      </c>
      <c r="AW195" s="7">
        <f t="shared" si="155"/>
        <v>0</v>
      </c>
      <c r="AX195" s="7"/>
      <c r="AY195" s="7">
        <f t="shared" si="138"/>
        <v>0</v>
      </c>
      <c r="AZ195" s="7">
        <f t="shared" si="139"/>
        <v>0</v>
      </c>
      <c r="BA195" s="7">
        <f t="shared" si="140"/>
        <v>0</v>
      </c>
      <c r="BB195" s="7">
        <f t="shared" si="141"/>
        <v>0</v>
      </c>
      <c r="BI195" s="7">
        <f t="shared" si="172"/>
        <v>0</v>
      </c>
      <c r="BJ195" s="7">
        <f t="shared" si="173"/>
        <v>0</v>
      </c>
      <c r="BK195" s="7">
        <f t="shared" si="174"/>
        <v>0</v>
      </c>
      <c r="BM195" s="7">
        <f t="shared" si="156"/>
        <v>0</v>
      </c>
      <c r="BN195" s="7"/>
      <c r="BO195" s="7">
        <f t="shared" si="142"/>
        <v>0</v>
      </c>
      <c r="BP195" s="7">
        <f t="shared" si="143"/>
        <v>0</v>
      </c>
      <c r="BQ195" s="7">
        <f t="shared" si="144"/>
        <v>0</v>
      </c>
      <c r="BR195" s="7">
        <f t="shared" si="145"/>
        <v>0</v>
      </c>
      <c r="BY195" s="7">
        <f t="shared" si="175"/>
        <v>0</v>
      </c>
      <c r="BZ195" s="7">
        <f t="shared" si="176"/>
        <v>0</v>
      </c>
      <c r="CA195" s="7">
        <f t="shared" si="177"/>
        <v>0</v>
      </c>
      <c r="CC195" s="7">
        <f t="shared" si="157"/>
        <v>0</v>
      </c>
      <c r="CD195" s="7"/>
      <c r="CE195" s="7">
        <f t="shared" si="146"/>
        <v>0</v>
      </c>
      <c r="CF195" s="7">
        <f t="shared" si="147"/>
        <v>0</v>
      </c>
      <c r="CG195" s="7">
        <f t="shared" si="148"/>
        <v>0</v>
      </c>
      <c r="CH195" s="7">
        <f t="shared" si="149"/>
        <v>0</v>
      </c>
    </row>
    <row r="196" spans="2:86" x14ac:dyDescent="0.25">
      <c r="B196">
        <v>1250</v>
      </c>
      <c r="C196">
        <f>'Input spectra'!B196</f>
        <v>0</v>
      </c>
      <c r="D196">
        <f>'Initial absorption'!J196</f>
        <v>0</v>
      </c>
      <c r="E196">
        <f>'Input spectra'!C196</f>
        <v>0</v>
      </c>
      <c r="F196" s="54">
        <f t="shared" si="178"/>
        <v>0</v>
      </c>
      <c r="H196">
        <f>'Absorption prob after ems'!$EY197</f>
        <v>0.88711779406533331</v>
      </c>
      <c r="I196" s="14">
        <f>1-EXP(-'Absorption prob after ems'!FC197*_k_in_ec_correction*($C196*_c+'Input spectra'!Q196))</f>
        <v>1.1453692031264562E-2</v>
      </c>
      <c r="J196" s="14">
        <f>1-EXP(-(_t-'Absorption prob after ems'!FC197)*_k_in_ec_correction*($C196*_c+'Input spectra'!Q196))</f>
        <v>1.1573902148206749E-2</v>
      </c>
      <c r="M196" s="7">
        <f t="shared" si="163"/>
        <v>0</v>
      </c>
      <c r="N196" s="7">
        <f t="shared" si="164"/>
        <v>0</v>
      </c>
      <c r="O196" s="7">
        <f t="shared" si="165"/>
        <v>0</v>
      </c>
      <c r="Q196" s="7">
        <f t="shared" si="158"/>
        <v>0</v>
      </c>
      <c r="R196" s="7"/>
      <c r="S196" s="7">
        <f t="shared" si="159"/>
        <v>0</v>
      </c>
      <c r="T196" s="7">
        <f t="shared" si="160"/>
        <v>0</v>
      </c>
      <c r="U196" s="7">
        <f t="shared" si="161"/>
        <v>0</v>
      </c>
      <c r="V196" s="7">
        <f t="shared" si="162"/>
        <v>0</v>
      </c>
      <c r="AC196" s="7">
        <f t="shared" si="166"/>
        <v>0</v>
      </c>
      <c r="AD196" s="7">
        <f t="shared" si="167"/>
        <v>0</v>
      </c>
      <c r="AE196" s="7">
        <f t="shared" si="168"/>
        <v>0</v>
      </c>
      <c r="AG196" s="7">
        <f t="shared" si="154"/>
        <v>0</v>
      </c>
      <c r="AH196" s="7"/>
      <c r="AI196" s="7">
        <f t="shared" si="134"/>
        <v>0</v>
      </c>
      <c r="AJ196" s="7">
        <f t="shared" si="135"/>
        <v>0</v>
      </c>
      <c r="AK196" s="7">
        <f t="shared" si="136"/>
        <v>0</v>
      </c>
      <c r="AL196" s="7">
        <f t="shared" si="137"/>
        <v>0</v>
      </c>
      <c r="AS196" s="7">
        <f t="shared" si="169"/>
        <v>0</v>
      </c>
      <c r="AT196" s="7">
        <f t="shared" si="170"/>
        <v>0</v>
      </c>
      <c r="AU196" s="7">
        <f t="shared" si="171"/>
        <v>0</v>
      </c>
      <c r="AW196" s="7">
        <f t="shared" si="155"/>
        <v>0</v>
      </c>
      <c r="AX196" s="7"/>
      <c r="AY196" s="7">
        <f t="shared" si="138"/>
        <v>0</v>
      </c>
      <c r="AZ196" s="7">
        <f t="shared" si="139"/>
        <v>0</v>
      </c>
      <c r="BA196" s="7">
        <f t="shared" si="140"/>
        <v>0</v>
      </c>
      <c r="BB196" s="7">
        <f t="shared" si="141"/>
        <v>0</v>
      </c>
      <c r="BI196" s="7">
        <f t="shared" si="172"/>
        <v>0</v>
      </c>
      <c r="BJ196" s="7">
        <f t="shared" si="173"/>
        <v>0</v>
      </c>
      <c r="BK196" s="7">
        <f t="shared" si="174"/>
        <v>0</v>
      </c>
      <c r="BM196" s="7">
        <f t="shared" si="156"/>
        <v>0</v>
      </c>
      <c r="BN196" s="7"/>
      <c r="BO196" s="7">
        <f t="shared" si="142"/>
        <v>0</v>
      </c>
      <c r="BP196" s="7">
        <f t="shared" si="143"/>
        <v>0</v>
      </c>
      <c r="BQ196" s="7">
        <f t="shared" si="144"/>
        <v>0</v>
      </c>
      <c r="BR196" s="7">
        <f t="shared" si="145"/>
        <v>0</v>
      </c>
      <c r="BY196" s="7">
        <f t="shared" si="175"/>
        <v>0</v>
      </c>
      <c r="BZ196" s="7">
        <f t="shared" si="176"/>
        <v>0</v>
      </c>
      <c r="CA196" s="7">
        <f t="shared" si="177"/>
        <v>0</v>
      </c>
      <c r="CC196" s="7">
        <f t="shared" si="157"/>
        <v>0</v>
      </c>
      <c r="CD196" s="7"/>
      <c r="CE196" s="7">
        <f t="shared" si="146"/>
        <v>0</v>
      </c>
      <c r="CF196" s="7">
        <f t="shared" si="147"/>
        <v>0</v>
      </c>
      <c r="CG196" s="7">
        <f t="shared" si="148"/>
        <v>0</v>
      </c>
      <c r="CH196" s="7">
        <f t="shared" si="149"/>
        <v>0</v>
      </c>
    </row>
    <row r="197" spans="2:86" x14ac:dyDescent="0.25">
      <c r="B197">
        <v>1255</v>
      </c>
      <c r="C197">
        <f>'Input spectra'!B197</f>
        <v>0</v>
      </c>
      <c r="D197">
        <f>'Initial absorption'!J197</f>
        <v>0</v>
      </c>
      <c r="E197">
        <f>'Input spectra'!C197</f>
        <v>0</v>
      </c>
      <c r="F197" s="54">
        <f t="shared" si="178"/>
        <v>0</v>
      </c>
      <c r="H197">
        <f>'Absorption prob after ems'!$EY198</f>
        <v>0.88724643059409558</v>
      </c>
      <c r="I197" s="14">
        <f>1-EXP(-'Absorption prob after ems'!FC198*_k_in_ec_correction*($C197*_c+'Input spectra'!Q197))</f>
        <v>1.1439529381698565E-2</v>
      </c>
      <c r="J197" s="14">
        <f>1-EXP(-(_t-'Absorption prob after ems'!FC198)*_k_in_ec_correction*($C197*_c+'Input spectra'!Q197))</f>
        <v>1.155944084391114E-2</v>
      </c>
      <c r="M197" s="7">
        <f t="shared" si="163"/>
        <v>0</v>
      </c>
      <c r="N197" s="7">
        <f t="shared" si="164"/>
        <v>0</v>
      </c>
      <c r="O197" s="7">
        <f t="shared" si="165"/>
        <v>0</v>
      </c>
      <c r="Q197" s="7">
        <f t="shared" si="158"/>
        <v>0</v>
      </c>
      <c r="R197" s="7"/>
      <c r="S197" s="7">
        <f t="shared" si="159"/>
        <v>0</v>
      </c>
      <c r="T197" s="7">
        <f t="shared" si="160"/>
        <v>0</v>
      </c>
      <c r="U197" s="7">
        <f t="shared" si="161"/>
        <v>0</v>
      </c>
      <c r="V197" s="7">
        <f t="shared" si="162"/>
        <v>0</v>
      </c>
      <c r="AC197" s="7">
        <f t="shared" si="166"/>
        <v>0</v>
      </c>
      <c r="AD197" s="7">
        <f t="shared" si="167"/>
        <v>0</v>
      </c>
      <c r="AE197" s="7">
        <f t="shared" si="168"/>
        <v>0</v>
      </c>
      <c r="AG197" s="7">
        <f t="shared" si="154"/>
        <v>0</v>
      </c>
      <c r="AH197" s="7"/>
      <c r="AI197" s="7">
        <f t="shared" si="134"/>
        <v>0</v>
      </c>
      <c r="AJ197" s="7">
        <f t="shared" si="135"/>
        <v>0</v>
      </c>
      <c r="AK197" s="7">
        <f t="shared" si="136"/>
        <v>0</v>
      </c>
      <c r="AL197" s="7">
        <f t="shared" si="137"/>
        <v>0</v>
      </c>
      <c r="AS197" s="7">
        <f t="shared" si="169"/>
        <v>0</v>
      </c>
      <c r="AT197" s="7">
        <f t="shared" si="170"/>
        <v>0</v>
      </c>
      <c r="AU197" s="7">
        <f t="shared" si="171"/>
        <v>0</v>
      </c>
      <c r="AW197" s="7">
        <f t="shared" si="155"/>
        <v>0</v>
      </c>
      <c r="AX197" s="7"/>
      <c r="AY197" s="7">
        <f t="shared" si="138"/>
        <v>0</v>
      </c>
      <c r="AZ197" s="7">
        <f t="shared" si="139"/>
        <v>0</v>
      </c>
      <c r="BA197" s="7">
        <f t="shared" si="140"/>
        <v>0</v>
      </c>
      <c r="BB197" s="7">
        <f t="shared" si="141"/>
        <v>0</v>
      </c>
      <c r="BI197" s="7">
        <f t="shared" si="172"/>
        <v>0</v>
      </c>
      <c r="BJ197" s="7">
        <f t="shared" si="173"/>
        <v>0</v>
      </c>
      <c r="BK197" s="7">
        <f t="shared" si="174"/>
        <v>0</v>
      </c>
      <c r="BM197" s="7">
        <f t="shared" si="156"/>
        <v>0</v>
      </c>
      <c r="BN197" s="7"/>
      <c r="BO197" s="7">
        <f t="shared" si="142"/>
        <v>0</v>
      </c>
      <c r="BP197" s="7">
        <f t="shared" si="143"/>
        <v>0</v>
      </c>
      <c r="BQ197" s="7">
        <f t="shared" si="144"/>
        <v>0</v>
      </c>
      <c r="BR197" s="7">
        <f t="shared" si="145"/>
        <v>0</v>
      </c>
      <c r="BY197" s="7">
        <f t="shared" si="175"/>
        <v>0</v>
      </c>
      <c r="BZ197" s="7">
        <f t="shared" si="176"/>
        <v>0</v>
      </c>
      <c r="CA197" s="7">
        <f t="shared" si="177"/>
        <v>0</v>
      </c>
      <c r="CC197" s="7">
        <f t="shared" si="157"/>
        <v>0</v>
      </c>
      <c r="CD197" s="7"/>
      <c r="CE197" s="7">
        <f t="shared" si="146"/>
        <v>0</v>
      </c>
      <c r="CF197" s="7">
        <f t="shared" si="147"/>
        <v>0</v>
      </c>
      <c r="CG197" s="7">
        <f t="shared" si="148"/>
        <v>0</v>
      </c>
      <c r="CH197" s="7">
        <f t="shared" si="149"/>
        <v>0</v>
      </c>
    </row>
    <row r="198" spans="2:86" x14ac:dyDescent="0.25">
      <c r="B198">
        <v>1260</v>
      </c>
      <c r="C198">
        <f>'Input spectra'!B198</f>
        <v>0</v>
      </c>
      <c r="D198">
        <f>'Initial absorption'!J198</f>
        <v>0</v>
      </c>
      <c r="E198">
        <f>'Input spectra'!C198</f>
        <v>0</v>
      </c>
      <c r="F198" s="54">
        <f t="shared" si="178"/>
        <v>0</v>
      </c>
      <c r="H198">
        <f>'Absorption prob after ems'!$EY199</f>
        <v>0.88737509609395271</v>
      </c>
      <c r="I198" s="14">
        <f>1-EXP(-'Absorption prob after ems'!FC199*_k_in_ec_correction*($C198*_c+'Input spectra'!Q198))</f>
        <v>1.1425366341326182E-2</v>
      </c>
      <c r="J198" s="14">
        <f>1-EXP(-(_t-'Absorption prob after ems'!FC199)*_k_in_ec_correction*($C198*_c+'Input spectra'!Q198))</f>
        <v>1.1544979515916376E-2</v>
      </c>
      <c r="M198" s="7">
        <f t="shared" si="163"/>
        <v>0</v>
      </c>
      <c r="N198" s="7">
        <f t="shared" si="164"/>
        <v>0</v>
      </c>
      <c r="O198" s="7">
        <f t="shared" si="165"/>
        <v>0</v>
      </c>
      <c r="Q198" s="7">
        <f t="shared" si="158"/>
        <v>0</v>
      </c>
      <c r="R198" s="7"/>
      <c r="S198" s="7">
        <f t="shared" si="159"/>
        <v>0</v>
      </c>
      <c r="T198" s="7">
        <f t="shared" si="160"/>
        <v>0</v>
      </c>
      <c r="U198" s="7">
        <f t="shared" si="161"/>
        <v>0</v>
      </c>
      <c r="V198" s="7">
        <f t="shared" si="162"/>
        <v>0</v>
      </c>
      <c r="AC198" s="7">
        <f t="shared" si="166"/>
        <v>0</v>
      </c>
      <c r="AD198" s="7">
        <f t="shared" si="167"/>
        <v>0</v>
      </c>
      <c r="AE198" s="7">
        <f t="shared" si="168"/>
        <v>0</v>
      </c>
      <c r="AG198" s="7">
        <f t="shared" si="154"/>
        <v>0</v>
      </c>
      <c r="AH198" s="7"/>
      <c r="AI198" s="7">
        <f t="shared" si="134"/>
        <v>0</v>
      </c>
      <c r="AJ198" s="7">
        <f t="shared" si="135"/>
        <v>0</v>
      </c>
      <c r="AK198" s="7">
        <f t="shared" si="136"/>
        <v>0</v>
      </c>
      <c r="AL198" s="7">
        <f t="shared" si="137"/>
        <v>0</v>
      </c>
      <c r="AS198" s="7">
        <f t="shared" si="169"/>
        <v>0</v>
      </c>
      <c r="AT198" s="7">
        <f t="shared" si="170"/>
        <v>0</v>
      </c>
      <c r="AU198" s="7">
        <f t="shared" si="171"/>
        <v>0</v>
      </c>
      <c r="AW198" s="7">
        <f t="shared" si="155"/>
        <v>0</v>
      </c>
      <c r="AX198" s="7"/>
      <c r="AY198" s="7">
        <f t="shared" si="138"/>
        <v>0</v>
      </c>
      <c r="AZ198" s="7">
        <f t="shared" si="139"/>
        <v>0</v>
      </c>
      <c r="BA198" s="7">
        <f t="shared" si="140"/>
        <v>0</v>
      </c>
      <c r="BB198" s="7">
        <f t="shared" si="141"/>
        <v>0</v>
      </c>
      <c r="BI198" s="7">
        <f t="shared" si="172"/>
        <v>0</v>
      </c>
      <c r="BJ198" s="7">
        <f t="shared" si="173"/>
        <v>0</v>
      </c>
      <c r="BK198" s="7">
        <f t="shared" si="174"/>
        <v>0</v>
      </c>
      <c r="BM198" s="7">
        <f t="shared" si="156"/>
        <v>0</v>
      </c>
      <c r="BN198" s="7"/>
      <c r="BO198" s="7">
        <f t="shared" si="142"/>
        <v>0</v>
      </c>
      <c r="BP198" s="7">
        <f t="shared" si="143"/>
        <v>0</v>
      </c>
      <c r="BQ198" s="7">
        <f t="shared" si="144"/>
        <v>0</v>
      </c>
      <c r="BR198" s="7">
        <f t="shared" si="145"/>
        <v>0</v>
      </c>
      <c r="BY198" s="7">
        <f t="shared" si="175"/>
        <v>0</v>
      </c>
      <c r="BZ198" s="7">
        <f t="shared" si="176"/>
        <v>0</v>
      </c>
      <c r="CA198" s="7">
        <f t="shared" si="177"/>
        <v>0</v>
      </c>
      <c r="CC198" s="7">
        <f t="shared" si="157"/>
        <v>0</v>
      </c>
      <c r="CD198" s="7"/>
      <c r="CE198" s="7">
        <f t="shared" si="146"/>
        <v>0</v>
      </c>
      <c r="CF198" s="7">
        <f t="shared" si="147"/>
        <v>0</v>
      </c>
      <c r="CG198" s="7">
        <f t="shared" si="148"/>
        <v>0</v>
      </c>
      <c r="CH198" s="7">
        <f t="shared" si="149"/>
        <v>0</v>
      </c>
    </row>
    <row r="199" spans="2:86" x14ac:dyDescent="0.25">
      <c r="B199">
        <v>1265</v>
      </c>
      <c r="C199">
        <f>'Input spectra'!B199</f>
        <v>0</v>
      </c>
      <c r="D199">
        <f>'Initial absorption'!J199</f>
        <v>0</v>
      </c>
      <c r="E199">
        <f>'Input spectra'!C199</f>
        <v>0</v>
      </c>
      <c r="F199" s="54">
        <f t="shared" si="178"/>
        <v>0</v>
      </c>
      <c r="H199">
        <f>'Absorption prob after ems'!$EY200</f>
        <v>0.88750379057303208</v>
      </c>
      <c r="I199" s="14">
        <f>1-EXP(-'Absorption prob after ems'!FC200*_k_in_ec_correction*($C199*_c+'Input spectra'!Q199))</f>
        <v>1.1411202910136531E-2</v>
      </c>
      <c r="J199" s="14">
        <f>1-EXP(-(_t-'Absorption prob after ems'!FC200)*_k_in_ec_correction*($C199*_c+'Input spectra'!Q199))</f>
        <v>1.1530518164227677E-2</v>
      </c>
      <c r="M199" s="7">
        <f t="shared" si="163"/>
        <v>0</v>
      </c>
      <c r="N199" s="7">
        <f t="shared" si="164"/>
        <v>0</v>
      </c>
      <c r="O199" s="7">
        <f t="shared" si="165"/>
        <v>0</v>
      </c>
      <c r="Q199" s="7">
        <f t="shared" si="158"/>
        <v>0</v>
      </c>
      <c r="R199" s="7"/>
      <c r="S199" s="7">
        <f t="shared" si="159"/>
        <v>0</v>
      </c>
      <c r="T199" s="7">
        <f t="shared" si="160"/>
        <v>0</v>
      </c>
      <c r="U199" s="7">
        <f t="shared" si="161"/>
        <v>0</v>
      </c>
      <c r="V199" s="7">
        <f t="shared" si="162"/>
        <v>0</v>
      </c>
      <c r="AC199" s="7">
        <f t="shared" si="166"/>
        <v>0</v>
      </c>
      <c r="AD199" s="7">
        <f t="shared" si="167"/>
        <v>0</v>
      </c>
      <c r="AE199" s="7">
        <f t="shared" si="168"/>
        <v>0</v>
      </c>
      <c r="AG199" s="7">
        <f t="shared" si="154"/>
        <v>0</v>
      </c>
      <c r="AH199" s="7"/>
      <c r="AI199" s="7">
        <f t="shared" ref="AI199:AI246" si="179">$I199*AC199*$D199</f>
        <v>0</v>
      </c>
      <c r="AJ199" s="7">
        <f t="shared" ref="AJ199:AJ246" si="180">$J199*AD199*$D199</f>
        <v>0</v>
      </c>
      <c r="AK199" s="7">
        <f t="shared" ref="AK199:AK246" si="181">(1-$H199)*AE199*$D199</f>
        <v>0</v>
      </c>
      <c r="AL199" s="7">
        <f t="shared" ref="AL199:AL246" si="182">(1-$J199)*AD199</f>
        <v>0</v>
      </c>
      <c r="AS199" s="7">
        <f t="shared" si="169"/>
        <v>0</v>
      </c>
      <c r="AT199" s="7">
        <f t="shared" si="170"/>
        <v>0</v>
      </c>
      <c r="AU199" s="7">
        <f t="shared" si="171"/>
        <v>0</v>
      </c>
      <c r="AW199" s="7">
        <f t="shared" si="155"/>
        <v>0</v>
      </c>
      <c r="AX199" s="7"/>
      <c r="AY199" s="7">
        <f t="shared" ref="AY199:AY246" si="183">$I199*AS199*$D199</f>
        <v>0</v>
      </c>
      <c r="AZ199" s="7">
        <f t="shared" ref="AZ199:AZ246" si="184">$J199*AT199*$D199</f>
        <v>0</v>
      </c>
      <c r="BA199" s="7">
        <f t="shared" ref="BA199:BA246" si="185">(1-$H199)*AU199*$D199</f>
        <v>0</v>
      </c>
      <c r="BB199" s="7">
        <f t="shared" ref="BB199:BB246" si="186">(1-$J199)*AT199</f>
        <v>0</v>
      </c>
      <c r="BI199" s="7">
        <f t="shared" si="172"/>
        <v>0</v>
      </c>
      <c r="BJ199" s="7">
        <f t="shared" si="173"/>
        <v>0</v>
      </c>
      <c r="BK199" s="7">
        <f t="shared" si="174"/>
        <v>0</v>
      </c>
      <c r="BM199" s="7">
        <f t="shared" si="156"/>
        <v>0</v>
      </c>
      <c r="BN199" s="7"/>
      <c r="BO199" s="7">
        <f t="shared" ref="BO199:BO246" si="187">$I199*BI199*$D199</f>
        <v>0</v>
      </c>
      <c r="BP199" s="7">
        <f t="shared" ref="BP199:BP246" si="188">$J199*BJ199*$D199</f>
        <v>0</v>
      </c>
      <c r="BQ199" s="7">
        <f t="shared" ref="BQ199:BQ246" si="189">(1-$H199)*BK199*$D199</f>
        <v>0</v>
      </c>
      <c r="BR199" s="7">
        <f t="shared" ref="BR199:BR246" si="190">(1-$J199)*BJ199</f>
        <v>0</v>
      </c>
      <c r="BY199" s="7">
        <f t="shared" si="175"/>
        <v>0</v>
      </c>
      <c r="BZ199" s="7">
        <f t="shared" si="176"/>
        <v>0</v>
      </c>
      <c r="CA199" s="7">
        <f t="shared" si="177"/>
        <v>0</v>
      </c>
      <c r="CC199" s="7">
        <f t="shared" si="157"/>
        <v>0</v>
      </c>
      <c r="CD199" s="7"/>
      <c r="CE199" s="7">
        <f t="shared" ref="CE199:CE246" si="191">$I199*BY199*$D199</f>
        <v>0</v>
      </c>
      <c r="CF199" s="7">
        <f t="shared" ref="CF199:CF246" si="192">$J199*BZ199*$D199</f>
        <v>0</v>
      </c>
      <c r="CG199" s="7">
        <f t="shared" ref="CG199:CG246" si="193">(1-$H199)*CA199*$D199</f>
        <v>0</v>
      </c>
      <c r="CH199" s="7">
        <f t="shared" ref="CH199:CH246" si="194">(1-$J199)*BZ199</f>
        <v>0</v>
      </c>
    </row>
    <row r="200" spans="2:86" x14ac:dyDescent="0.25">
      <c r="B200">
        <v>1270</v>
      </c>
      <c r="C200">
        <f>'Input spectra'!B200</f>
        <v>0</v>
      </c>
      <c r="D200">
        <f>'Initial absorption'!J200</f>
        <v>0</v>
      </c>
      <c r="E200">
        <f>'Input spectra'!C200</f>
        <v>0</v>
      </c>
      <c r="F200" s="54">
        <f t="shared" si="178"/>
        <v>0</v>
      </c>
      <c r="H200">
        <f>'Absorption prob after ems'!$EY201</f>
        <v>0.88763251403946442</v>
      </c>
      <c r="I200" s="14">
        <f>1-EXP(-'Absorption prob after ems'!FC201*_k_in_ec_correction*($C200*_c+'Input spectra'!Q200))</f>
        <v>1.1397039088118399E-2</v>
      </c>
      <c r="J200" s="14">
        <f>1-EXP(-(_t-'Absorption prob after ems'!FC201)*_k_in_ec_correction*($C200*_c+'Input spectra'!Q200))</f>
        <v>1.1516056788850149E-2</v>
      </c>
      <c r="M200" s="7">
        <f t="shared" si="163"/>
        <v>0</v>
      </c>
      <c r="N200" s="7">
        <f t="shared" si="164"/>
        <v>0</v>
      </c>
      <c r="O200" s="7">
        <f t="shared" si="165"/>
        <v>0</v>
      </c>
      <c r="Q200" s="7">
        <f t="shared" si="158"/>
        <v>0</v>
      </c>
      <c r="R200" s="7"/>
      <c r="S200" s="7">
        <f t="shared" si="159"/>
        <v>0</v>
      </c>
      <c r="T200" s="7">
        <f t="shared" si="160"/>
        <v>0</v>
      </c>
      <c r="U200" s="7">
        <f t="shared" si="161"/>
        <v>0</v>
      </c>
      <c r="V200" s="7">
        <f t="shared" si="162"/>
        <v>0</v>
      </c>
      <c r="AC200" s="7">
        <f t="shared" si="166"/>
        <v>0</v>
      </c>
      <c r="AD200" s="7">
        <f t="shared" si="167"/>
        <v>0</v>
      </c>
      <c r="AE200" s="7">
        <f t="shared" si="168"/>
        <v>0</v>
      </c>
      <c r="AG200" s="7">
        <f t="shared" si="154"/>
        <v>0</v>
      </c>
      <c r="AH200" s="7"/>
      <c r="AI200" s="7">
        <f t="shared" si="179"/>
        <v>0</v>
      </c>
      <c r="AJ200" s="7">
        <f t="shared" si="180"/>
        <v>0</v>
      </c>
      <c r="AK200" s="7">
        <f t="shared" si="181"/>
        <v>0</v>
      </c>
      <c r="AL200" s="7">
        <f t="shared" si="182"/>
        <v>0</v>
      </c>
      <c r="AS200" s="7">
        <f t="shared" si="169"/>
        <v>0</v>
      </c>
      <c r="AT200" s="7">
        <f t="shared" si="170"/>
        <v>0</v>
      </c>
      <c r="AU200" s="7">
        <f t="shared" si="171"/>
        <v>0</v>
      </c>
      <c r="AW200" s="7">
        <f t="shared" si="155"/>
        <v>0</v>
      </c>
      <c r="AX200" s="7"/>
      <c r="AY200" s="7">
        <f t="shared" si="183"/>
        <v>0</v>
      </c>
      <c r="AZ200" s="7">
        <f t="shared" si="184"/>
        <v>0</v>
      </c>
      <c r="BA200" s="7">
        <f t="shared" si="185"/>
        <v>0</v>
      </c>
      <c r="BB200" s="7">
        <f t="shared" si="186"/>
        <v>0</v>
      </c>
      <c r="BI200" s="7">
        <f t="shared" si="172"/>
        <v>0</v>
      </c>
      <c r="BJ200" s="7">
        <f t="shared" si="173"/>
        <v>0</v>
      </c>
      <c r="BK200" s="7">
        <f t="shared" si="174"/>
        <v>0</v>
      </c>
      <c r="BM200" s="7">
        <f t="shared" si="156"/>
        <v>0</v>
      </c>
      <c r="BN200" s="7"/>
      <c r="BO200" s="7">
        <f t="shared" si="187"/>
        <v>0</v>
      </c>
      <c r="BP200" s="7">
        <f t="shared" si="188"/>
        <v>0</v>
      </c>
      <c r="BQ200" s="7">
        <f t="shared" si="189"/>
        <v>0</v>
      </c>
      <c r="BR200" s="7">
        <f t="shared" si="190"/>
        <v>0</v>
      </c>
      <c r="BY200" s="7">
        <f t="shared" si="175"/>
        <v>0</v>
      </c>
      <c r="BZ200" s="7">
        <f t="shared" si="176"/>
        <v>0</v>
      </c>
      <c r="CA200" s="7">
        <f t="shared" si="177"/>
        <v>0</v>
      </c>
      <c r="CC200" s="7">
        <f t="shared" si="157"/>
        <v>0</v>
      </c>
      <c r="CD200" s="7"/>
      <c r="CE200" s="7">
        <f t="shared" si="191"/>
        <v>0</v>
      </c>
      <c r="CF200" s="7">
        <f t="shared" si="192"/>
        <v>0</v>
      </c>
      <c r="CG200" s="7">
        <f t="shared" si="193"/>
        <v>0</v>
      </c>
      <c r="CH200" s="7">
        <f t="shared" si="194"/>
        <v>0</v>
      </c>
    </row>
    <row r="201" spans="2:86" x14ac:dyDescent="0.25">
      <c r="B201">
        <v>1275</v>
      </c>
      <c r="C201">
        <f>'Input spectra'!B201</f>
        <v>0</v>
      </c>
      <c r="D201">
        <f>'Initial absorption'!J201</f>
        <v>0</v>
      </c>
      <c r="E201">
        <f>'Input spectra'!C201</f>
        <v>0</v>
      </c>
      <c r="F201" s="54">
        <f t="shared" si="178"/>
        <v>0</v>
      </c>
      <c r="H201">
        <f>'Absorption prob after ems'!$EY202</f>
        <v>0.88776126650138221</v>
      </c>
      <c r="I201" s="14">
        <f>1-EXP(-'Absorption prob after ems'!FC202*_k_in_ec_correction*($C201*_c+'Input spectra'!Q201))</f>
        <v>1.1382874875261018E-2</v>
      </c>
      <c r="J201" s="14">
        <f>1-EXP(-(_t-'Absorption prob after ems'!FC202)*_k_in_ec_correction*($C201*_c+'Input spectra'!Q201))</f>
        <v>1.150159538978901E-2</v>
      </c>
      <c r="M201" s="7">
        <f t="shared" si="163"/>
        <v>0</v>
      </c>
      <c r="N201" s="7">
        <f t="shared" si="164"/>
        <v>0</v>
      </c>
      <c r="O201" s="7">
        <f t="shared" si="165"/>
        <v>0</v>
      </c>
      <c r="Q201" s="7">
        <f t="shared" si="158"/>
        <v>0</v>
      </c>
      <c r="R201" s="7"/>
      <c r="S201" s="7">
        <f t="shared" si="159"/>
        <v>0</v>
      </c>
      <c r="T201" s="7">
        <f t="shared" si="160"/>
        <v>0</v>
      </c>
      <c r="U201" s="7">
        <f t="shared" si="161"/>
        <v>0</v>
      </c>
      <c r="V201" s="7">
        <f t="shared" si="162"/>
        <v>0</v>
      </c>
      <c r="AC201" s="7">
        <f t="shared" si="166"/>
        <v>0</v>
      </c>
      <c r="AD201" s="7">
        <f t="shared" si="167"/>
        <v>0</v>
      </c>
      <c r="AE201" s="7">
        <f t="shared" si="168"/>
        <v>0</v>
      </c>
      <c r="AG201" s="7">
        <f t="shared" si="154"/>
        <v>0</v>
      </c>
      <c r="AH201" s="7"/>
      <c r="AI201" s="7">
        <f t="shared" si="179"/>
        <v>0</v>
      </c>
      <c r="AJ201" s="7">
        <f t="shared" si="180"/>
        <v>0</v>
      </c>
      <c r="AK201" s="7">
        <f t="shared" si="181"/>
        <v>0</v>
      </c>
      <c r="AL201" s="7">
        <f t="shared" si="182"/>
        <v>0</v>
      </c>
      <c r="AS201" s="7">
        <f t="shared" si="169"/>
        <v>0</v>
      </c>
      <c r="AT201" s="7">
        <f t="shared" si="170"/>
        <v>0</v>
      </c>
      <c r="AU201" s="7">
        <f t="shared" si="171"/>
        <v>0</v>
      </c>
      <c r="AW201" s="7">
        <f t="shared" si="155"/>
        <v>0</v>
      </c>
      <c r="AX201" s="7"/>
      <c r="AY201" s="7">
        <f t="shared" si="183"/>
        <v>0</v>
      </c>
      <c r="AZ201" s="7">
        <f t="shared" si="184"/>
        <v>0</v>
      </c>
      <c r="BA201" s="7">
        <f t="shared" si="185"/>
        <v>0</v>
      </c>
      <c r="BB201" s="7">
        <f t="shared" si="186"/>
        <v>0</v>
      </c>
      <c r="BI201" s="7">
        <f t="shared" si="172"/>
        <v>0</v>
      </c>
      <c r="BJ201" s="7">
        <f t="shared" si="173"/>
        <v>0</v>
      </c>
      <c r="BK201" s="7">
        <f t="shared" si="174"/>
        <v>0</v>
      </c>
      <c r="BM201" s="7">
        <f t="shared" si="156"/>
        <v>0</v>
      </c>
      <c r="BN201" s="7"/>
      <c r="BO201" s="7">
        <f t="shared" si="187"/>
        <v>0</v>
      </c>
      <c r="BP201" s="7">
        <f t="shared" si="188"/>
        <v>0</v>
      </c>
      <c r="BQ201" s="7">
        <f t="shared" si="189"/>
        <v>0</v>
      </c>
      <c r="BR201" s="7">
        <f t="shared" si="190"/>
        <v>0</v>
      </c>
      <c r="BY201" s="7">
        <f t="shared" si="175"/>
        <v>0</v>
      </c>
      <c r="BZ201" s="7">
        <f t="shared" si="176"/>
        <v>0</v>
      </c>
      <c r="CA201" s="7">
        <f t="shared" si="177"/>
        <v>0</v>
      </c>
      <c r="CC201" s="7">
        <f t="shared" si="157"/>
        <v>0</v>
      </c>
      <c r="CD201" s="7"/>
      <c r="CE201" s="7">
        <f t="shared" si="191"/>
        <v>0</v>
      </c>
      <c r="CF201" s="7">
        <f t="shared" si="192"/>
        <v>0</v>
      </c>
      <c r="CG201" s="7">
        <f t="shared" si="193"/>
        <v>0</v>
      </c>
      <c r="CH201" s="7">
        <f t="shared" si="194"/>
        <v>0</v>
      </c>
    </row>
    <row r="202" spans="2:86" x14ac:dyDescent="0.25">
      <c r="B202">
        <v>1280</v>
      </c>
      <c r="C202">
        <f>'Input spectra'!B202</f>
        <v>0</v>
      </c>
      <c r="D202">
        <f>'Initial absorption'!J202</f>
        <v>0</v>
      </c>
      <c r="E202">
        <f>'Input spectra'!C202</f>
        <v>0</v>
      </c>
      <c r="F202" s="54">
        <f t="shared" si="178"/>
        <v>0</v>
      </c>
      <c r="H202">
        <f>'Absorption prob after ems'!$EY203</f>
        <v>0.88789004796691939</v>
      </c>
      <c r="I202" s="14">
        <f>1-EXP(-'Absorption prob after ems'!FC203*_k_in_ec_correction*($C202*_c+'Input spectra'!Q202))</f>
        <v>1.1368710271553173E-2</v>
      </c>
      <c r="J202" s="14">
        <f>1-EXP(-(_t-'Absorption prob after ems'!FC203)*_k_in_ec_correction*($C202*_c+'Input spectra'!Q202))</f>
        <v>1.148713396704959E-2</v>
      </c>
      <c r="M202" s="7">
        <f t="shared" si="163"/>
        <v>0</v>
      </c>
      <c r="N202" s="7">
        <f t="shared" si="164"/>
        <v>0</v>
      </c>
      <c r="O202" s="7">
        <f t="shared" si="165"/>
        <v>0</v>
      </c>
      <c r="Q202" s="7">
        <f t="shared" si="158"/>
        <v>0</v>
      </c>
      <c r="R202" s="7"/>
      <c r="S202" s="7">
        <f t="shared" si="159"/>
        <v>0</v>
      </c>
      <c r="T202" s="7">
        <f t="shared" si="160"/>
        <v>0</v>
      </c>
      <c r="U202" s="7">
        <f t="shared" si="161"/>
        <v>0</v>
      </c>
      <c r="V202" s="7">
        <f t="shared" si="162"/>
        <v>0</v>
      </c>
      <c r="AC202" s="7">
        <f t="shared" si="166"/>
        <v>0</v>
      </c>
      <c r="AD202" s="7">
        <f t="shared" si="167"/>
        <v>0</v>
      </c>
      <c r="AE202" s="7">
        <f t="shared" si="168"/>
        <v>0</v>
      </c>
      <c r="AG202" s="7">
        <f t="shared" si="154"/>
        <v>0</v>
      </c>
      <c r="AH202" s="7"/>
      <c r="AI202" s="7">
        <f t="shared" si="179"/>
        <v>0</v>
      </c>
      <c r="AJ202" s="7">
        <f t="shared" si="180"/>
        <v>0</v>
      </c>
      <c r="AK202" s="7">
        <f t="shared" si="181"/>
        <v>0</v>
      </c>
      <c r="AL202" s="7">
        <f t="shared" si="182"/>
        <v>0</v>
      </c>
      <c r="AS202" s="7">
        <f t="shared" si="169"/>
        <v>0</v>
      </c>
      <c r="AT202" s="7">
        <f t="shared" si="170"/>
        <v>0</v>
      </c>
      <c r="AU202" s="7">
        <f t="shared" si="171"/>
        <v>0</v>
      </c>
      <c r="AW202" s="7">
        <f t="shared" si="155"/>
        <v>0</v>
      </c>
      <c r="AX202" s="7"/>
      <c r="AY202" s="7">
        <f t="shared" si="183"/>
        <v>0</v>
      </c>
      <c r="AZ202" s="7">
        <f t="shared" si="184"/>
        <v>0</v>
      </c>
      <c r="BA202" s="7">
        <f t="shared" si="185"/>
        <v>0</v>
      </c>
      <c r="BB202" s="7">
        <f t="shared" si="186"/>
        <v>0</v>
      </c>
      <c r="BI202" s="7">
        <f t="shared" si="172"/>
        <v>0</v>
      </c>
      <c r="BJ202" s="7">
        <f t="shared" si="173"/>
        <v>0</v>
      </c>
      <c r="BK202" s="7">
        <f t="shared" si="174"/>
        <v>0</v>
      </c>
      <c r="BM202" s="7">
        <f t="shared" si="156"/>
        <v>0</v>
      </c>
      <c r="BN202" s="7"/>
      <c r="BO202" s="7">
        <f t="shared" si="187"/>
        <v>0</v>
      </c>
      <c r="BP202" s="7">
        <f t="shared" si="188"/>
        <v>0</v>
      </c>
      <c r="BQ202" s="7">
        <f t="shared" si="189"/>
        <v>0</v>
      </c>
      <c r="BR202" s="7">
        <f t="shared" si="190"/>
        <v>0</v>
      </c>
      <c r="BY202" s="7">
        <f t="shared" si="175"/>
        <v>0</v>
      </c>
      <c r="BZ202" s="7">
        <f t="shared" si="176"/>
        <v>0</v>
      </c>
      <c r="CA202" s="7">
        <f t="shared" si="177"/>
        <v>0</v>
      </c>
      <c r="CC202" s="7">
        <f t="shared" si="157"/>
        <v>0</v>
      </c>
      <c r="CD202" s="7"/>
      <c r="CE202" s="7">
        <f t="shared" si="191"/>
        <v>0</v>
      </c>
      <c r="CF202" s="7">
        <f t="shared" si="192"/>
        <v>0</v>
      </c>
      <c r="CG202" s="7">
        <f t="shared" si="193"/>
        <v>0</v>
      </c>
      <c r="CH202" s="7">
        <f t="shared" si="194"/>
        <v>0</v>
      </c>
    </row>
    <row r="203" spans="2:86" x14ac:dyDescent="0.25">
      <c r="B203">
        <v>1285</v>
      </c>
      <c r="C203">
        <f>'Input spectra'!B203</f>
        <v>0</v>
      </c>
      <c r="D203">
        <f>'Initial absorption'!J203</f>
        <v>0</v>
      </c>
      <c r="E203">
        <f>'Input spectra'!C203</f>
        <v>0</v>
      </c>
      <c r="F203" s="54">
        <f t="shared" si="178"/>
        <v>0</v>
      </c>
      <c r="H203">
        <f>'Absorption prob after ems'!$EY204</f>
        <v>0.88801885844421369</v>
      </c>
      <c r="I203" s="14">
        <f>1-EXP(-'Absorption prob after ems'!FC204*_k_in_ec_correction*($C203*_c+'Input spectra'!Q203))</f>
        <v>1.1354545276983874E-2</v>
      </c>
      <c r="J203" s="14">
        <f>1-EXP(-(_t-'Absorption prob after ems'!FC204)*_k_in_ec_correction*($C203*_c+'Input spectra'!Q203))</f>
        <v>1.1472672520636773E-2</v>
      </c>
      <c r="M203" s="7">
        <f t="shared" si="163"/>
        <v>0</v>
      </c>
      <c r="N203" s="7">
        <f t="shared" si="164"/>
        <v>0</v>
      </c>
      <c r="O203" s="7">
        <f t="shared" si="165"/>
        <v>0</v>
      </c>
      <c r="Q203" s="7">
        <f t="shared" si="158"/>
        <v>0</v>
      </c>
      <c r="R203" s="7"/>
      <c r="S203" s="7">
        <f t="shared" si="159"/>
        <v>0</v>
      </c>
      <c r="T203" s="7">
        <f t="shared" si="160"/>
        <v>0</v>
      </c>
      <c r="U203" s="7">
        <f t="shared" si="161"/>
        <v>0</v>
      </c>
      <c r="V203" s="7">
        <f t="shared" si="162"/>
        <v>0</v>
      </c>
      <c r="AC203" s="7">
        <f t="shared" si="166"/>
        <v>0</v>
      </c>
      <c r="AD203" s="7">
        <f t="shared" si="167"/>
        <v>0</v>
      </c>
      <c r="AE203" s="7">
        <f t="shared" si="168"/>
        <v>0</v>
      </c>
      <c r="AG203" s="7">
        <f t="shared" si="154"/>
        <v>0</v>
      </c>
      <c r="AH203" s="7"/>
      <c r="AI203" s="7">
        <f t="shared" si="179"/>
        <v>0</v>
      </c>
      <c r="AJ203" s="7">
        <f t="shared" si="180"/>
        <v>0</v>
      </c>
      <c r="AK203" s="7">
        <f t="shared" si="181"/>
        <v>0</v>
      </c>
      <c r="AL203" s="7">
        <f t="shared" si="182"/>
        <v>0</v>
      </c>
      <c r="AS203" s="7">
        <f t="shared" si="169"/>
        <v>0</v>
      </c>
      <c r="AT203" s="7">
        <f t="shared" si="170"/>
        <v>0</v>
      </c>
      <c r="AU203" s="7">
        <f t="shared" si="171"/>
        <v>0</v>
      </c>
      <c r="AW203" s="7">
        <f t="shared" si="155"/>
        <v>0</v>
      </c>
      <c r="AX203" s="7"/>
      <c r="AY203" s="7">
        <f t="shared" si="183"/>
        <v>0</v>
      </c>
      <c r="AZ203" s="7">
        <f t="shared" si="184"/>
        <v>0</v>
      </c>
      <c r="BA203" s="7">
        <f t="shared" si="185"/>
        <v>0</v>
      </c>
      <c r="BB203" s="7">
        <f t="shared" si="186"/>
        <v>0</v>
      </c>
      <c r="BI203" s="7">
        <f t="shared" si="172"/>
        <v>0</v>
      </c>
      <c r="BJ203" s="7">
        <f t="shared" si="173"/>
        <v>0</v>
      </c>
      <c r="BK203" s="7">
        <f t="shared" si="174"/>
        <v>0</v>
      </c>
      <c r="BM203" s="7">
        <f t="shared" si="156"/>
        <v>0</v>
      </c>
      <c r="BN203" s="7"/>
      <c r="BO203" s="7">
        <f t="shared" si="187"/>
        <v>0</v>
      </c>
      <c r="BP203" s="7">
        <f t="shared" si="188"/>
        <v>0</v>
      </c>
      <c r="BQ203" s="7">
        <f t="shared" si="189"/>
        <v>0</v>
      </c>
      <c r="BR203" s="7">
        <f t="shared" si="190"/>
        <v>0</v>
      </c>
      <c r="BY203" s="7">
        <f t="shared" si="175"/>
        <v>0</v>
      </c>
      <c r="BZ203" s="7">
        <f t="shared" si="176"/>
        <v>0</v>
      </c>
      <c r="CA203" s="7">
        <f t="shared" si="177"/>
        <v>0</v>
      </c>
      <c r="CC203" s="7">
        <f t="shared" si="157"/>
        <v>0</v>
      </c>
      <c r="CD203" s="7"/>
      <c r="CE203" s="7">
        <f t="shared" si="191"/>
        <v>0</v>
      </c>
      <c r="CF203" s="7">
        <f t="shared" si="192"/>
        <v>0</v>
      </c>
      <c r="CG203" s="7">
        <f t="shared" si="193"/>
        <v>0</v>
      </c>
      <c r="CH203" s="7">
        <f t="shared" si="194"/>
        <v>0</v>
      </c>
    </row>
    <row r="204" spans="2:86" x14ac:dyDescent="0.25">
      <c r="B204">
        <v>1290</v>
      </c>
      <c r="C204">
        <f>'Input spectra'!B204</f>
        <v>0</v>
      </c>
      <c r="D204">
        <f>'Initial absorption'!J204</f>
        <v>0</v>
      </c>
      <c r="E204">
        <f>'Input spectra'!C204</f>
        <v>0</v>
      </c>
      <c r="F204" s="54">
        <f t="shared" si="178"/>
        <v>0</v>
      </c>
      <c r="H204">
        <f>'Absorption prob after ems'!$EY205</f>
        <v>0.88814769794140669</v>
      </c>
      <c r="I204" s="14">
        <f>1-EXP(-'Absorption prob after ems'!FC205*_k_in_ec_correction*($C204*_c+'Input spectra'!Q204))</f>
        <v>1.1340379891541907E-2</v>
      </c>
      <c r="J204" s="14">
        <f>1-EXP(-(_t-'Absorption prob after ems'!FC205)*_k_in_ec_correction*($C204*_c+'Input spectra'!Q204))</f>
        <v>1.1458211050556222E-2</v>
      </c>
      <c r="M204" s="7">
        <f t="shared" si="163"/>
        <v>0</v>
      </c>
      <c r="N204" s="7">
        <f t="shared" si="164"/>
        <v>0</v>
      </c>
      <c r="O204" s="7">
        <f t="shared" si="165"/>
        <v>0</v>
      </c>
      <c r="Q204" s="7">
        <f t="shared" si="158"/>
        <v>0</v>
      </c>
      <c r="R204" s="7"/>
      <c r="S204" s="7">
        <f t="shared" si="159"/>
        <v>0</v>
      </c>
      <c r="T204" s="7">
        <f t="shared" si="160"/>
        <v>0</v>
      </c>
      <c r="U204" s="7">
        <f t="shared" si="161"/>
        <v>0</v>
      </c>
      <c r="V204" s="7">
        <f t="shared" si="162"/>
        <v>0</v>
      </c>
      <c r="AC204" s="7">
        <f t="shared" si="166"/>
        <v>0</v>
      </c>
      <c r="AD204" s="7">
        <f t="shared" si="167"/>
        <v>0</v>
      </c>
      <c r="AE204" s="7">
        <f t="shared" si="168"/>
        <v>0</v>
      </c>
      <c r="AG204" s="7">
        <f t="shared" si="154"/>
        <v>0</v>
      </c>
      <c r="AH204" s="7"/>
      <c r="AI204" s="7">
        <f t="shared" si="179"/>
        <v>0</v>
      </c>
      <c r="AJ204" s="7">
        <f t="shared" si="180"/>
        <v>0</v>
      </c>
      <c r="AK204" s="7">
        <f t="shared" si="181"/>
        <v>0</v>
      </c>
      <c r="AL204" s="7">
        <f t="shared" si="182"/>
        <v>0</v>
      </c>
      <c r="AS204" s="7">
        <f t="shared" si="169"/>
        <v>0</v>
      </c>
      <c r="AT204" s="7">
        <f t="shared" si="170"/>
        <v>0</v>
      </c>
      <c r="AU204" s="7">
        <f t="shared" si="171"/>
        <v>0</v>
      </c>
      <c r="AW204" s="7">
        <f t="shared" si="155"/>
        <v>0</v>
      </c>
      <c r="AX204" s="7"/>
      <c r="AY204" s="7">
        <f t="shared" si="183"/>
        <v>0</v>
      </c>
      <c r="AZ204" s="7">
        <f t="shared" si="184"/>
        <v>0</v>
      </c>
      <c r="BA204" s="7">
        <f t="shared" si="185"/>
        <v>0</v>
      </c>
      <c r="BB204" s="7">
        <f t="shared" si="186"/>
        <v>0</v>
      </c>
      <c r="BI204" s="7">
        <f t="shared" si="172"/>
        <v>0</v>
      </c>
      <c r="BJ204" s="7">
        <f t="shared" si="173"/>
        <v>0</v>
      </c>
      <c r="BK204" s="7">
        <f t="shared" si="174"/>
        <v>0</v>
      </c>
      <c r="BM204" s="7">
        <f t="shared" si="156"/>
        <v>0</v>
      </c>
      <c r="BN204" s="7"/>
      <c r="BO204" s="7">
        <f t="shared" si="187"/>
        <v>0</v>
      </c>
      <c r="BP204" s="7">
        <f t="shared" si="188"/>
        <v>0</v>
      </c>
      <c r="BQ204" s="7">
        <f t="shared" si="189"/>
        <v>0</v>
      </c>
      <c r="BR204" s="7">
        <f t="shared" si="190"/>
        <v>0</v>
      </c>
      <c r="BY204" s="7">
        <f t="shared" si="175"/>
        <v>0</v>
      </c>
      <c r="BZ204" s="7">
        <f t="shared" si="176"/>
        <v>0</v>
      </c>
      <c r="CA204" s="7">
        <f t="shared" si="177"/>
        <v>0</v>
      </c>
      <c r="CC204" s="7">
        <f t="shared" si="157"/>
        <v>0</v>
      </c>
      <c r="CD204" s="7"/>
      <c r="CE204" s="7">
        <f t="shared" si="191"/>
        <v>0</v>
      </c>
      <c r="CF204" s="7">
        <f t="shared" si="192"/>
        <v>0</v>
      </c>
      <c r="CG204" s="7">
        <f t="shared" si="193"/>
        <v>0</v>
      </c>
      <c r="CH204" s="7">
        <f t="shared" si="194"/>
        <v>0</v>
      </c>
    </row>
    <row r="205" spans="2:86" x14ac:dyDescent="0.25">
      <c r="B205">
        <v>1295</v>
      </c>
      <c r="C205">
        <f>'Input spectra'!B205</f>
        <v>0</v>
      </c>
      <c r="D205">
        <f>'Initial absorption'!J205</f>
        <v>0</v>
      </c>
      <c r="E205">
        <f>'Input spectra'!C205</f>
        <v>0</v>
      </c>
      <c r="F205" s="54">
        <f t="shared" si="178"/>
        <v>0</v>
      </c>
      <c r="H205">
        <f>'Absorption prob after ems'!$EY206</f>
        <v>0.88827656646664033</v>
      </c>
      <c r="I205" s="14">
        <f>1-EXP(-'Absorption prob after ems'!FC206*_k_in_ec_correction*($C205*_c+'Input spectra'!Q205))</f>
        <v>1.1326214115216615E-2</v>
      </c>
      <c r="J205" s="14">
        <f>1-EXP(-(_t-'Absorption prob after ems'!FC206)*_k_in_ec_correction*($C205*_c+'Input spectra'!Q205))</f>
        <v>1.1443749556812599E-2</v>
      </c>
      <c r="M205" s="7">
        <f t="shared" si="163"/>
        <v>0</v>
      </c>
      <c r="N205" s="7">
        <f t="shared" si="164"/>
        <v>0</v>
      </c>
      <c r="O205" s="7">
        <f t="shared" si="165"/>
        <v>0</v>
      </c>
      <c r="Q205" s="7">
        <f t="shared" si="158"/>
        <v>0</v>
      </c>
      <c r="R205" s="7"/>
      <c r="S205" s="7">
        <f t="shared" si="159"/>
        <v>0</v>
      </c>
      <c r="T205" s="7">
        <f t="shared" si="160"/>
        <v>0</v>
      </c>
      <c r="U205" s="7">
        <f t="shared" si="161"/>
        <v>0</v>
      </c>
      <c r="V205" s="7">
        <f t="shared" si="162"/>
        <v>0</v>
      </c>
      <c r="AC205" s="7">
        <f t="shared" si="166"/>
        <v>0</v>
      </c>
      <c r="AD205" s="7">
        <f t="shared" si="167"/>
        <v>0</v>
      </c>
      <c r="AE205" s="7">
        <f t="shared" si="168"/>
        <v>0</v>
      </c>
      <c r="AG205" s="7">
        <f t="shared" si="154"/>
        <v>0</v>
      </c>
      <c r="AH205" s="7"/>
      <c r="AI205" s="7">
        <f t="shared" si="179"/>
        <v>0</v>
      </c>
      <c r="AJ205" s="7">
        <f t="shared" si="180"/>
        <v>0</v>
      </c>
      <c r="AK205" s="7">
        <f t="shared" si="181"/>
        <v>0</v>
      </c>
      <c r="AL205" s="7">
        <f t="shared" si="182"/>
        <v>0</v>
      </c>
      <c r="AS205" s="7">
        <f t="shared" si="169"/>
        <v>0</v>
      </c>
      <c r="AT205" s="7">
        <f t="shared" si="170"/>
        <v>0</v>
      </c>
      <c r="AU205" s="7">
        <f t="shared" si="171"/>
        <v>0</v>
      </c>
      <c r="AW205" s="7">
        <f t="shared" si="155"/>
        <v>0</v>
      </c>
      <c r="AX205" s="7"/>
      <c r="AY205" s="7">
        <f t="shared" si="183"/>
        <v>0</v>
      </c>
      <c r="AZ205" s="7">
        <f t="shared" si="184"/>
        <v>0</v>
      </c>
      <c r="BA205" s="7">
        <f t="shared" si="185"/>
        <v>0</v>
      </c>
      <c r="BB205" s="7">
        <f t="shared" si="186"/>
        <v>0</v>
      </c>
      <c r="BI205" s="7">
        <f t="shared" si="172"/>
        <v>0</v>
      </c>
      <c r="BJ205" s="7">
        <f t="shared" si="173"/>
        <v>0</v>
      </c>
      <c r="BK205" s="7">
        <f t="shared" si="174"/>
        <v>0</v>
      </c>
      <c r="BM205" s="7">
        <f t="shared" si="156"/>
        <v>0</v>
      </c>
      <c r="BN205" s="7"/>
      <c r="BO205" s="7">
        <f t="shared" si="187"/>
        <v>0</v>
      </c>
      <c r="BP205" s="7">
        <f t="shared" si="188"/>
        <v>0</v>
      </c>
      <c r="BQ205" s="7">
        <f t="shared" si="189"/>
        <v>0</v>
      </c>
      <c r="BR205" s="7">
        <f t="shared" si="190"/>
        <v>0</v>
      </c>
      <c r="BY205" s="7">
        <f t="shared" si="175"/>
        <v>0</v>
      </c>
      <c r="BZ205" s="7">
        <f t="shared" si="176"/>
        <v>0</v>
      </c>
      <c r="CA205" s="7">
        <f t="shared" si="177"/>
        <v>0</v>
      </c>
      <c r="CC205" s="7">
        <f t="shared" si="157"/>
        <v>0</v>
      </c>
      <c r="CD205" s="7"/>
      <c r="CE205" s="7">
        <f t="shared" si="191"/>
        <v>0</v>
      </c>
      <c r="CF205" s="7">
        <f t="shared" si="192"/>
        <v>0</v>
      </c>
      <c r="CG205" s="7">
        <f t="shared" si="193"/>
        <v>0</v>
      </c>
      <c r="CH205" s="7">
        <f t="shared" si="194"/>
        <v>0</v>
      </c>
    </row>
    <row r="206" spans="2:86" x14ac:dyDescent="0.25">
      <c r="B206">
        <v>1300</v>
      </c>
      <c r="C206">
        <f>'Input spectra'!B206</f>
        <v>0</v>
      </c>
      <c r="D206">
        <f>'Initial absorption'!J206</f>
        <v>0</v>
      </c>
      <c r="E206">
        <f>'Input spectra'!C206</f>
        <v>0</v>
      </c>
      <c r="F206" s="54">
        <f t="shared" si="178"/>
        <v>0</v>
      </c>
      <c r="H206">
        <f>'Absorption prob after ems'!$EY207</f>
        <v>0.88840546402806064</v>
      </c>
      <c r="I206" s="14">
        <f>1-EXP(-'Absorption prob after ems'!FC207*_k_in_ec_correction*($C206*_c+'Input spectra'!Q206))</f>
        <v>1.1312047947996673E-2</v>
      </c>
      <c r="J206" s="14">
        <f>1-EXP(-(_t-'Absorption prob after ems'!FC207)*_k_in_ec_correction*($C206*_c+'Input spectra'!Q206))</f>
        <v>1.1429288039411567E-2</v>
      </c>
      <c r="M206" s="7">
        <f t="shared" si="163"/>
        <v>0</v>
      </c>
      <c r="N206" s="7">
        <f t="shared" si="164"/>
        <v>0</v>
      </c>
      <c r="O206" s="7">
        <f t="shared" si="165"/>
        <v>0</v>
      </c>
      <c r="Q206" s="7">
        <f t="shared" si="158"/>
        <v>0</v>
      </c>
      <c r="R206" s="7"/>
      <c r="S206" s="7">
        <f t="shared" si="159"/>
        <v>0</v>
      </c>
      <c r="T206" s="7">
        <f t="shared" si="160"/>
        <v>0</v>
      </c>
      <c r="U206" s="7">
        <f t="shared" si="161"/>
        <v>0</v>
      </c>
      <c r="V206" s="7">
        <f t="shared" si="162"/>
        <v>0</v>
      </c>
      <c r="AC206" s="7">
        <f t="shared" si="166"/>
        <v>0</v>
      </c>
      <c r="AD206" s="7">
        <f t="shared" si="167"/>
        <v>0</v>
      </c>
      <c r="AE206" s="7">
        <f t="shared" si="168"/>
        <v>0</v>
      </c>
      <c r="AG206" s="7">
        <f t="shared" si="154"/>
        <v>0</v>
      </c>
      <c r="AH206" s="7"/>
      <c r="AI206" s="7">
        <f t="shared" si="179"/>
        <v>0</v>
      </c>
      <c r="AJ206" s="7">
        <f t="shared" si="180"/>
        <v>0</v>
      </c>
      <c r="AK206" s="7">
        <f t="shared" si="181"/>
        <v>0</v>
      </c>
      <c r="AL206" s="7">
        <f t="shared" si="182"/>
        <v>0</v>
      </c>
      <c r="AS206" s="7">
        <f t="shared" si="169"/>
        <v>0</v>
      </c>
      <c r="AT206" s="7">
        <f t="shared" si="170"/>
        <v>0</v>
      </c>
      <c r="AU206" s="7">
        <f t="shared" si="171"/>
        <v>0</v>
      </c>
      <c r="AW206" s="7">
        <f t="shared" si="155"/>
        <v>0</v>
      </c>
      <c r="AX206" s="7"/>
      <c r="AY206" s="7">
        <f t="shared" si="183"/>
        <v>0</v>
      </c>
      <c r="AZ206" s="7">
        <f t="shared" si="184"/>
        <v>0</v>
      </c>
      <c r="BA206" s="7">
        <f t="shared" si="185"/>
        <v>0</v>
      </c>
      <c r="BB206" s="7">
        <f t="shared" si="186"/>
        <v>0</v>
      </c>
      <c r="BI206" s="7">
        <f t="shared" si="172"/>
        <v>0</v>
      </c>
      <c r="BJ206" s="7">
        <f t="shared" si="173"/>
        <v>0</v>
      </c>
      <c r="BK206" s="7">
        <f t="shared" si="174"/>
        <v>0</v>
      </c>
      <c r="BM206" s="7">
        <f t="shared" si="156"/>
        <v>0</v>
      </c>
      <c r="BN206" s="7"/>
      <c r="BO206" s="7">
        <f t="shared" si="187"/>
        <v>0</v>
      </c>
      <c r="BP206" s="7">
        <f t="shared" si="188"/>
        <v>0</v>
      </c>
      <c r="BQ206" s="7">
        <f t="shared" si="189"/>
        <v>0</v>
      </c>
      <c r="BR206" s="7">
        <f t="shared" si="190"/>
        <v>0</v>
      </c>
      <c r="BY206" s="7">
        <f t="shared" si="175"/>
        <v>0</v>
      </c>
      <c r="BZ206" s="7">
        <f t="shared" si="176"/>
        <v>0</v>
      </c>
      <c r="CA206" s="7">
        <f t="shared" si="177"/>
        <v>0</v>
      </c>
      <c r="CC206" s="7">
        <f t="shared" si="157"/>
        <v>0</v>
      </c>
      <c r="CD206" s="7"/>
      <c r="CE206" s="7">
        <f t="shared" si="191"/>
        <v>0</v>
      </c>
      <c r="CF206" s="7">
        <f t="shared" si="192"/>
        <v>0</v>
      </c>
      <c r="CG206" s="7">
        <f t="shared" si="193"/>
        <v>0</v>
      </c>
      <c r="CH206" s="7">
        <f t="shared" si="194"/>
        <v>0</v>
      </c>
    </row>
    <row r="207" spans="2:86" x14ac:dyDescent="0.25">
      <c r="B207">
        <v>1305</v>
      </c>
      <c r="C207">
        <f>'Input spectra'!B207</f>
        <v>0</v>
      </c>
      <c r="D207">
        <f>'Initial absorption'!J207</f>
        <v>0</v>
      </c>
      <c r="E207">
        <f>'Input spectra'!C207</f>
        <v>0</v>
      </c>
      <c r="F207" s="54">
        <f t="shared" si="178"/>
        <v>0</v>
      </c>
      <c r="H207">
        <f>'Absorption prob after ems'!$EY208</f>
        <v>0.88853439063381601</v>
      </c>
      <c r="I207" s="14">
        <f>1-EXP(-'Absorption prob after ems'!FC208*_k_in_ec_correction*($C207*_c+'Input spectra'!Q207))</f>
        <v>1.1297881389871089E-2</v>
      </c>
      <c r="J207" s="14">
        <f>1-EXP(-(_t-'Absorption prob after ems'!FC208)*_k_in_ec_correction*($C207*_c+'Input spectra'!Q207))</f>
        <v>1.1414826498358122E-2</v>
      </c>
      <c r="M207" s="7">
        <f t="shared" si="163"/>
        <v>0</v>
      </c>
      <c r="N207" s="7">
        <f t="shared" si="164"/>
        <v>0</v>
      </c>
      <c r="O207" s="7">
        <f t="shared" si="165"/>
        <v>0</v>
      </c>
      <c r="Q207" s="7">
        <f t="shared" si="158"/>
        <v>0</v>
      </c>
      <c r="R207" s="7"/>
      <c r="S207" s="7">
        <f t="shared" si="159"/>
        <v>0</v>
      </c>
      <c r="T207" s="7">
        <f t="shared" si="160"/>
        <v>0</v>
      </c>
      <c r="U207" s="7">
        <f t="shared" si="161"/>
        <v>0</v>
      </c>
      <c r="V207" s="7">
        <f t="shared" si="162"/>
        <v>0</v>
      </c>
      <c r="AC207" s="7">
        <f t="shared" si="166"/>
        <v>0</v>
      </c>
      <c r="AD207" s="7">
        <f t="shared" si="167"/>
        <v>0</v>
      </c>
      <c r="AE207" s="7">
        <f t="shared" si="168"/>
        <v>0</v>
      </c>
      <c r="AG207" s="7">
        <f t="shared" si="154"/>
        <v>0</v>
      </c>
      <c r="AH207" s="7"/>
      <c r="AI207" s="7">
        <f t="shared" si="179"/>
        <v>0</v>
      </c>
      <c r="AJ207" s="7">
        <f t="shared" si="180"/>
        <v>0</v>
      </c>
      <c r="AK207" s="7">
        <f t="shared" si="181"/>
        <v>0</v>
      </c>
      <c r="AL207" s="7">
        <f t="shared" si="182"/>
        <v>0</v>
      </c>
      <c r="AS207" s="7">
        <f t="shared" si="169"/>
        <v>0</v>
      </c>
      <c r="AT207" s="7">
        <f t="shared" si="170"/>
        <v>0</v>
      </c>
      <c r="AU207" s="7">
        <f t="shared" si="171"/>
        <v>0</v>
      </c>
      <c r="AW207" s="7">
        <f t="shared" si="155"/>
        <v>0</v>
      </c>
      <c r="AX207" s="7"/>
      <c r="AY207" s="7">
        <f t="shared" si="183"/>
        <v>0</v>
      </c>
      <c r="AZ207" s="7">
        <f t="shared" si="184"/>
        <v>0</v>
      </c>
      <c r="BA207" s="7">
        <f t="shared" si="185"/>
        <v>0</v>
      </c>
      <c r="BB207" s="7">
        <f t="shared" si="186"/>
        <v>0</v>
      </c>
      <c r="BI207" s="7">
        <f t="shared" si="172"/>
        <v>0</v>
      </c>
      <c r="BJ207" s="7">
        <f t="shared" si="173"/>
        <v>0</v>
      </c>
      <c r="BK207" s="7">
        <f t="shared" si="174"/>
        <v>0</v>
      </c>
      <c r="BM207" s="7">
        <f t="shared" si="156"/>
        <v>0</v>
      </c>
      <c r="BN207" s="7"/>
      <c r="BO207" s="7">
        <f t="shared" si="187"/>
        <v>0</v>
      </c>
      <c r="BP207" s="7">
        <f t="shared" si="188"/>
        <v>0</v>
      </c>
      <c r="BQ207" s="7">
        <f t="shared" si="189"/>
        <v>0</v>
      </c>
      <c r="BR207" s="7">
        <f t="shared" si="190"/>
        <v>0</v>
      </c>
      <c r="BY207" s="7">
        <f t="shared" si="175"/>
        <v>0</v>
      </c>
      <c r="BZ207" s="7">
        <f t="shared" si="176"/>
        <v>0</v>
      </c>
      <c r="CA207" s="7">
        <f t="shared" si="177"/>
        <v>0</v>
      </c>
      <c r="CC207" s="7">
        <f t="shared" si="157"/>
        <v>0</v>
      </c>
      <c r="CD207" s="7"/>
      <c r="CE207" s="7">
        <f t="shared" si="191"/>
        <v>0</v>
      </c>
      <c r="CF207" s="7">
        <f t="shared" si="192"/>
        <v>0</v>
      </c>
      <c r="CG207" s="7">
        <f t="shared" si="193"/>
        <v>0</v>
      </c>
      <c r="CH207" s="7">
        <f t="shared" si="194"/>
        <v>0</v>
      </c>
    </row>
    <row r="208" spans="2:86" x14ac:dyDescent="0.25">
      <c r="B208">
        <v>1310</v>
      </c>
      <c r="C208">
        <f>'Input spectra'!B208</f>
        <v>0</v>
      </c>
      <c r="D208">
        <f>'Initial absorption'!J208</f>
        <v>0</v>
      </c>
      <c r="E208">
        <f>'Input spectra'!C208</f>
        <v>0</v>
      </c>
      <c r="F208" s="54">
        <f t="shared" si="178"/>
        <v>0</v>
      </c>
      <c r="H208">
        <f>'Absorption prob after ems'!$EY209</f>
        <v>0.88866334629205579</v>
      </c>
      <c r="I208" s="14">
        <f>1-EXP(-'Absorption prob after ems'!FC209*_k_in_ec_correction*($C208*_c+'Input spectra'!Q208))</f>
        <v>1.1283714440828874E-2</v>
      </c>
      <c r="J208" s="14">
        <f>1-EXP(-(_t-'Absorption prob after ems'!FC209)*_k_in_ec_correction*($C208*_c+'Input spectra'!Q208))</f>
        <v>1.1400364933657481E-2</v>
      </c>
      <c r="M208" s="7">
        <f t="shared" si="163"/>
        <v>0</v>
      </c>
      <c r="N208" s="7">
        <f t="shared" si="164"/>
        <v>0</v>
      </c>
      <c r="O208" s="7">
        <f t="shared" si="165"/>
        <v>0</v>
      </c>
      <c r="Q208" s="7">
        <f t="shared" si="158"/>
        <v>0</v>
      </c>
      <c r="R208" s="7"/>
      <c r="S208" s="7">
        <f t="shared" si="159"/>
        <v>0</v>
      </c>
      <c r="T208" s="7">
        <f t="shared" si="160"/>
        <v>0</v>
      </c>
      <c r="U208" s="7">
        <f t="shared" si="161"/>
        <v>0</v>
      </c>
      <c r="V208" s="7">
        <f t="shared" si="162"/>
        <v>0</v>
      </c>
      <c r="AC208" s="7">
        <f t="shared" si="166"/>
        <v>0</v>
      </c>
      <c r="AD208" s="7">
        <f t="shared" si="167"/>
        <v>0</v>
      </c>
      <c r="AE208" s="7">
        <f t="shared" si="168"/>
        <v>0</v>
      </c>
      <c r="AG208" s="7">
        <f t="shared" si="154"/>
        <v>0</v>
      </c>
      <c r="AH208" s="7"/>
      <c r="AI208" s="7">
        <f t="shared" si="179"/>
        <v>0</v>
      </c>
      <c r="AJ208" s="7">
        <f t="shared" si="180"/>
        <v>0</v>
      </c>
      <c r="AK208" s="7">
        <f t="shared" si="181"/>
        <v>0</v>
      </c>
      <c r="AL208" s="7">
        <f t="shared" si="182"/>
        <v>0</v>
      </c>
      <c r="AS208" s="7">
        <f t="shared" si="169"/>
        <v>0</v>
      </c>
      <c r="AT208" s="7">
        <f t="shared" si="170"/>
        <v>0</v>
      </c>
      <c r="AU208" s="7">
        <f t="shared" si="171"/>
        <v>0</v>
      </c>
      <c r="AW208" s="7">
        <f t="shared" si="155"/>
        <v>0</v>
      </c>
      <c r="AX208" s="7"/>
      <c r="AY208" s="7">
        <f t="shared" si="183"/>
        <v>0</v>
      </c>
      <c r="AZ208" s="7">
        <f t="shared" si="184"/>
        <v>0</v>
      </c>
      <c r="BA208" s="7">
        <f t="shared" si="185"/>
        <v>0</v>
      </c>
      <c r="BB208" s="7">
        <f t="shared" si="186"/>
        <v>0</v>
      </c>
      <c r="BI208" s="7">
        <f t="shared" si="172"/>
        <v>0</v>
      </c>
      <c r="BJ208" s="7">
        <f t="shared" si="173"/>
        <v>0</v>
      </c>
      <c r="BK208" s="7">
        <f t="shared" si="174"/>
        <v>0</v>
      </c>
      <c r="BM208" s="7">
        <f t="shared" si="156"/>
        <v>0</v>
      </c>
      <c r="BN208" s="7"/>
      <c r="BO208" s="7">
        <f t="shared" si="187"/>
        <v>0</v>
      </c>
      <c r="BP208" s="7">
        <f t="shared" si="188"/>
        <v>0</v>
      </c>
      <c r="BQ208" s="7">
        <f t="shared" si="189"/>
        <v>0</v>
      </c>
      <c r="BR208" s="7">
        <f t="shared" si="190"/>
        <v>0</v>
      </c>
      <c r="BY208" s="7">
        <f t="shared" si="175"/>
        <v>0</v>
      </c>
      <c r="BZ208" s="7">
        <f t="shared" si="176"/>
        <v>0</v>
      </c>
      <c r="CA208" s="7">
        <f t="shared" si="177"/>
        <v>0</v>
      </c>
      <c r="CC208" s="7">
        <f t="shared" si="157"/>
        <v>0</v>
      </c>
      <c r="CD208" s="7"/>
      <c r="CE208" s="7">
        <f t="shared" si="191"/>
        <v>0</v>
      </c>
      <c r="CF208" s="7">
        <f t="shared" si="192"/>
        <v>0</v>
      </c>
      <c r="CG208" s="7">
        <f t="shared" si="193"/>
        <v>0</v>
      </c>
      <c r="CH208" s="7">
        <f t="shared" si="194"/>
        <v>0</v>
      </c>
    </row>
    <row r="209" spans="2:86" x14ac:dyDescent="0.25">
      <c r="B209">
        <v>1315</v>
      </c>
      <c r="C209">
        <f>'Input spectra'!B209</f>
        <v>0</v>
      </c>
      <c r="D209">
        <f>'Initial absorption'!J209</f>
        <v>0</v>
      </c>
      <c r="E209">
        <f>'Input spectra'!C209</f>
        <v>0</v>
      </c>
      <c r="F209" s="54">
        <f t="shared" si="178"/>
        <v>0</v>
      </c>
      <c r="H209">
        <f>'Absorption prob after ems'!$EY210</f>
        <v>0.88879233101093524</v>
      </c>
      <c r="I209" s="14">
        <f>1-EXP(-'Absorption prob after ems'!FC210*_k_in_ec_correction*($C209*_c+'Input spectra'!Q209))</f>
        <v>1.1269547100859034E-2</v>
      </c>
      <c r="J209" s="14">
        <f>1-EXP(-(_t-'Absorption prob after ems'!FC210)*_k_in_ec_correction*($C209*_c+'Input spectra'!Q209))</f>
        <v>1.1385903345314863E-2</v>
      </c>
      <c r="M209" s="7">
        <f t="shared" si="163"/>
        <v>0</v>
      </c>
      <c r="N209" s="7">
        <f t="shared" si="164"/>
        <v>0</v>
      </c>
      <c r="O209" s="7">
        <f t="shared" si="165"/>
        <v>0</v>
      </c>
      <c r="Q209" s="7">
        <f t="shared" si="158"/>
        <v>0</v>
      </c>
      <c r="R209" s="7"/>
      <c r="S209" s="7">
        <f t="shared" si="159"/>
        <v>0</v>
      </c>
      <c r="T209" s="7">
        <f t="shared" si="160"/>
        <v>0</v>
      </c>
      <c r="U209" s="7">
        <f t="shared" si="161"/>
        <v>0</v>
      </c>
      <c r="V209" s="7">
        <f t="shared" si="162"/>
        <v>0</v>
      </c>
      <c r="AC209" s="7">
        <f t="shared" si="166"/>
        <v>0</v>
      </c>
      <c r="AD209" s="7">
        <f t="shared" si="167"/>
        <v>0</v>
      </c>
      <c r="AE209" s="7">
        <f t="shared" si="168"/>
        <v>0</v>
      </c>
      <c r="AG209" s="7">
        <f t="shared" si="154"/>
        <v>0</v>
      </c>
      <c r="AH209" s="7"/>
      <c r="AI209" s="7">
        <f t="shared" si="179"/>
        <v>0</v>
      </c>
      <c r="AJ209" s="7">
        <f t="shared" si="180"/>
        <v>0</v>
      </c>
      <c r="AK209" s="7">
        <f t="shared" si="181"/>
        <v>0</v>
      </c>
      <c r="AL209" s="7">
        <f t="shared" si="182"/>
        <v>0</v>
      </c>
      <c r="AS209" s="7">
        <f t="shared" si="169"/>
        <v>0</v>
      </c>
      <c r="AT209" s="7">
        <f t="shared" si="170"/>
        <v>0</v>
      </c>
      <c r="AU209" s="7">
        <f t="shared" si="171"/>
        <v>0</v>
      </c>
      <c r="AW209" s="7">
        <f t="shared" si="155"/>
        <v>0</v>
      </c>
      <c r="AX209" s="7"/>
      <c r="AY209" s="7">
        <f t="shared" si="183"/>
        <v>0</v>
      </c>
      <c r="AZ209" s="7">
        <f t="shared" si="184"/>
        <v>0</v>
      </c>
      <c r="BA209" s="7">
        <f t="shared" si="185"/>
        <v>0</v>
      </c>
      <c r="BB209" s="7">
        <f t="shared" si="186"/>
        <v>0</v>
      </c>
      <c r="BI209" s="7">
        <f t="shared" si="172"/>
        <v>0</v>
      </c>
      <c r="BJ209" s="7">
        <f t="shared" si="173"/>
        <v>0</v>
      </c>
      <c r="BK209" s="7">
        <f t="shared" si="174"/>
        <v>0</v>
      </c>
      <c r="BM209" s="7">
        <f t="shared" si="156"/>
        <v>0</v>
      </c>
      <c r="BN209" s="7"/>
      <c r="BO209" s="7">
        <f t="shared" si="187"/>
        <v>0</v>
      </c>
      <c r="BP209" s="7">
        <f t="shared" si="188"/>
        <v>0</v>
      </c>
      <c r="BQ209" s="7">
        <f t="shared" si="189"/>
        <v>0</v>
      </c>
      <c r="BR209" s="7">
        <f t="shared" si="190"/>
        <v>0</v>
      </c>
      <c r="BY209" s="7">
        <f t="shared" si="175"/>
        <v>0</v>
      </c>
      <c r="BZ209" s="7">
        <f t="shared" si="176"/>
        <v>0</v>
      </c>
      <c r="CA209" s="7">
        <f t="shared" si="177"/>
        <v>0</v>
      </c>
      <c r="CC209" s="7">
        <f t="shared" si="157"/>
        <v>0</v>
      </c>
      <c r="CD209" s="7"/>
      <c r="CE209" s="7">
        <f t="shared" si="191"/>
        <v>0</v>
      </c>
      <c r="CF209" s="7">
        <f t="shared" si="192"/>
        <v>0</v>
      </c>
      <c r="CG209" s="7">
        <f t="shared" si="193"/>
        <v>0</v>
      </c>
      <c r="CH209" s="7">
        <f t="shared" si="194"/>
        <v>0</v>
      </c>
    </row>
    <row r="210" spans="2:86" x14ac:dyDescent="0.25">
      <c r="B210">
        <v>1320</v>
      </c>
      <c r="C210">
        <f>'Input spectra'!B210</f>
        <v>0</v>
      </c>
      <c r="D210">
        <f>'Initial absorption'!J210</f>
        <v>0</v>
      </c>
      <c r="E210">
        <f>'Input spectra'!C210</f>
        <v>0</v>
      </c>
      <c r="F210" s="54">
        <f t="shared" si="178"/>
        <v>0</v>
      </c>
      <c r="H210">
        <f>'Absorption prob after ems'!$EY211</f>
        <v>0.88892134479861007</v>
      </c>
      <c r="I210" s="14">
        <f>1-EXP(-'Absorption prob after ems'!FC211*_k_in_ec_correction*($C210*_c+'Input spectra'!Q210))</f>
        <v>1.1255379369950358E-2</v>
      </c>
      <c r="J210" s="14">
        <f>1-EXP(-(_t-'Absorption prob after ems'!FC211)*_k_in_ec_correction*($C210*_c+'Input spectra'!Q210))</f>
        <v>1.1371441733335486E-2</v>
      </c>
      <c r="M210" s="7">
        <f t="shared" si="163"/>
        <v>0</v>
      </c>
      <c r="N210" s="7">
        <f t="shared" si="164"/>
        <v>0</v>
      </c>
      <c r="O210" s="7">
        <f t="shared" si="165"/>
        <v>0</v>
      </c>
      <c r="Q210" s="7">
        <f t="shared" si="158"/>
        <v>0</v>
      </c>
      <c r="R210" s="7"/>
      <c r="S210" s="7">
        <f t="shared" si="159"/>
        <v>0</v>
      </c>
      <c r="T210" s="7">
        <f t="shared" si="160"/>
        <v>0</v>
      </c>
      <c r="U210" s="7">
        <f t="shared" si="161"/>
        <v>0</v>
      </c>
      <c r="V210" s="7">
        <f t="shared" si="162"/>
        <v>0</v>
      </c>
      <c r="AC210" s="7">
        <f t="shared" si="166"/>
        <v>0</v>
      </c>
      <c r="AD210" s="7">
        <f t="shared" si="167"/>
        <v>0</v>
      </c>
      <c r="AE210" s="7">
        <f t="shared" si="168"/>
        <v>0</v>
      </c>
      <c r="AG210" s="7">
        <f t="shared" si="154"/>
        <v>0</v>
      </c>
      <c r="AH210" s="7"/>
      <c r="AI210" s="7">
        <f t="shared" si="179"/>
        <v>0</v>
      </c>
      <c r="AJ210" s="7">
        <f t="shared" si="180"/>
        <v>0</v>
      </c>
      <c r="AK210" s="7">
        <f t="shared" si="181"/>
        <v>0</v>
      </c>
      <c r="AL210" s="7">
        <f t="shared" si="182"/>
        <v>0</v>
      </c>
      <c r="AS210" s="7">
        <f t="shared" si="169"/>
        <v>0</v>
      </c>
      <c r="AT210" s="7">
        <f t="shared" si="170"/>
        <v>0</v>
      </c>
      <c r="AU210" s="7">
        <f t="shared" si="171"/>
        <v>0</v>
      </c>
      <c r="AW210" s="7">
        <f t="shared" si="155"/>
        <v>0</v>
      </c>
      <c r="AX210" s="7"/>
      <c r="AY210" s="7">
        <f t="shared" si="183"/>
        <v>0</v>
      </c>
      <c r="AZ210" s="7">
        <f t="shared" si="184"/>
        <v>0</v>
      </c>
      <c r="BA210" s="7">
        <f t="shared" si="185"/>
        <v>0</v>
      </c>
      <c r="BB210" s="7">
        <f t="shared" si="186"/>
        <v>0</v>
      </c>
      <c r="BI210" s="7">
        <f t="shared" si="172"/>
        <v>0</v>
      </c>
      <c r="BJ210" s="7">
        <f t="shared" si="173"/>
        <v>0</v>
      </c>
      <c r="BK210" s="7">
        <f t="shared" si="174"/>
        <v>0</v>
      </c>
      <c r="BM210" s="7">
        <f t="shared" si="156"/>
        <v>0</v>
      </c>
      <c r="BN210" s="7"/>
      <c r="BO210" s="7">
        <f t="shared" si="187"/>
        <v>0</v>
      </c>
      <c r="BP210" s="7">
        <f t="shared" si="188"/>
        <v>0</v>
      </c>
      <c r="BQ210" s="7">
        <f t="shared" si="189"/>
        <v>0</v>
      </c>
      <c r="BR210" s="7">
        <f t="shared" si="190"/>
        <v>0</v>
      </c>
      <c r="BY210" s="7">
        <f t="shared" si="175"/>
        <v>0</v>
      </c>
      <c r="BZ210" s="7">
        <f t="shared" si="176"/>
        <v>0</v>
      </c>
      <c r="CA210" s="7">
        <f t="shared" si="177"/>
        <v>0</v>
      </c>
      <c r="CC210" s="7">
        <f t="shared" si="157"/>
        <v>0</v>
      </c>
      <c r="CD210" s="7"/>
      <c r="CE210" s="7">
        <f t="shared" si="191"/>
        <v>0</v>
      </c>
      <c r="CF210" s="7">
        <f t="shared" si="192"/>
        <v>0</v>
      </c>
      <c r="CG210" s="7">
        <f t="shared" si="193"/>
        <v>0</v>
      </c>
      <c r="CH210" s="7">
        <f t="shared" si="194"/>
        <v>0</v>
      </c>
    </row>
    <row r="211" spans="2:86" x14ac:dyDescent="0.25">
      <c r="B211">
        <v>1325</v>
      </c>
      <c r="C211">
        <f>'Input spectra'!B211</f>
        <v>0</v>
      </c>
      <c r="D211">
        <f>'Initial absorption'!J211</f>
        <v>0</v>
      </c>
      <c r="E211">
        <f>'Input spectra'!C211</f>
        <v>0</v>
      </c>
      <c r="F211" s="54">
        <f t="shared" si="178"/>
        <v>0</v>
      </c>
      <c r="H211">
        <f>'Absorption prob after ems'!$EY212</f>
        <v>0.88905038766323896</v>
      </c>
      <c r="I211" s="14">
        <f>1-EXP(-'Absorption prob after ems'!FC212*_k_in_ec_correction*($C211*_c+'Input spectra'!Q211))</f>
        <v>1.1241211248092076E-2</v>
      </c>
      <c r="J211" s="14">
        <f>1-EXP(-(_t-'Absorption prob after ems'!FC212)*_k_in_ec_correction*($C211*_c+'Input spectra'!Q211))</f>
        <v>1.1356980097724567E-2</v>
      </c>
      <c r="M211" s="7">
        <f t="shared" si="163"/>
        <v>0</v>
      </c>
      <c r="N211" s="7">
        <f t="shared" si="164"/>
        <v>0</v>
      </c>
      <c r="O211" s="7">
        <f t="shared" si="165"/>
        <v>0</v>
      </c>
      <c r="Q211" s="7">
        <f t="shared" si="158"/>
        <v>0</v>
      </c>
      <c r="R211" s="7"/>
      <c r="S211" s="7">
        <f t="shared" si="159"/>
        <v>0</v>
      </c>
      <c r="T211" s="7">
        <f t="shared" si="160"/>
        <v>0</v>
      </c>
      <c r="U211" s="7">
        <f t="shared" si="161"/>
        <v>0</v>
      </c>
      <c r="V211" s="7">
        <f t="shared" si="162"/>
        <v>0</v>
      </c>
      <c r="AC211" s="7">
        <f t="shared" si="166"/>
        <v>0</v>
      </c>
      <c r="AD211" s="7">
        <f t="shared" si="167"/>
        <v>0</v>
      </c>
      <c r="AE211" s="7">
        <f t="shared" si="168"/>
        <v>0</v>
      </c>
      <c r="AG211" s="7">
        <f t="shared" si="154"/>
        <v>0</v>
      </c>
      <c r="AH211" s="7"/>
      <c r="AI211" s="7">
        <f t="shared" si="179"/>
        <v>0</v>
      </c>
      <c r="AJ211" s="7">
        <f t="shared" si="180"/>
        <v>0</v>
      </c>
      <c r="AK211" s="7">
        <f t="shared" si="181"/>
        <v>0</v>
      </c>
      <c r="AL211" s="7">
        <f t="shared" si="182"/>
        <v>0</v>
      </c>
      <c r="AS211" s="7">
        <f t="shared" si="169"/>
        <v>0</v>
      </c>
      <c r="AT211" s="7">
        <f t="shared" si="170"/>
        <v>0</v>
      </c>
      <c r="AU211" s="7">
        <f t="shared" si="171"/>
        <v>0</v>
      </c>
      <c r="AW211" s="7">
        <f t="shared" si="155"/>
        <v>0</v>
      </c>
      <c r="AX211" s="7"/>
      <c r="AY211" s="7">
        <f t="shared" si="183"/>
        <v>0</v>
      </c>
      <c r="AZ211" s="7">
        <f t="shared" si="184"/>
        <v>0</v>
      </c>
      <c r="BA211" s="7">
        <f t="shared" si="185"/>
        <v>0</v>
      </c>
      <c r="BB211" s="7">
        <f t="shared" si="186"/>
        <v>0</v>
      </c>
      <c r="BI211" s="7">
        <f t="shared" si="172"/>
        <v>0</v>
      </c>
      <c r="BJ211" s="7">
        <f t="shared" si="173"/>
        <v>0</v>
      </c>
      <c r="BK211" s="7">
        <f t="shared" si="174"/>
        <v>0</v>
      </c>
      <c r="BM211" s="7">
        <f t="shared" si="156"/>
        <v>0</v>
      </c>
      <c r="BN211" s="7"/>
      <c r="BO211" s="7">
        <f t="shared" si="187"/>
        <v>0</v>
      </c>
      <c r="BP211" s="7">
        <f t="shared" si="188"/>
        <v>0</v>
      </c>
      <c r="BQ211" s="7">
        <f t="shared" si="189"/>
        <v>0</v>
      </c>
      <c r="BR211" s="7">
        <f t="shared" si="190"/>
        <v>0</v>
      </c>
      <c r="BY211" s="7">
        <f t="shared" si="175"/>
        <v>0</v>
      </c>
      <c r="BZ211" s="7">
        <f t="shared" si="176"/>
        <v>0</v>
      </c>
      <c r="CA211" s="7">
        <f t="shared" si="177"/>
        <v>0</v>
      </c>
      <c r="CC211" s="7">
        <f t="shared" si="157"/>
        <v>0</v>
      </c>
      <c r="CD211" s="7"/>
      <c r="CE211" s="7">
        <f t="shared" si="191"/>
        <v>0</v>
      </c>
      <c r="CF211" s="7">
        <f t="shared" si="192"/>
        <v>0</v>
      </c>
      <c r="CG211" s="7">
        <f t="shared" si="193"/>
        <v>0</v>
      </c>
      <c r="CH211" s="7">
        <f t="shared" si="194"/>
        <v>0</v>
      </c>
    </row>
    <row r="212" spans="2:86" x14ac:dyDescent="0.25">
      <c r="B212">
        <v>1330</v>
      </c>
      <c r="C212">
        <f>'Input spectra'!B212</f>
        <v>0</v>
      </c>
      <c r="D212">
        <f>'Initial absorption'!J212</f>
        <v>0</v>
      </c>
      <c r="E212">
        <f>'Input spectra'!C212</f>
        <v>0</v>
      </c>
      <c r="F212" s="54">
        <f t="shared" si="178"/>
        <v>0</v>
      </c>
      <c r="H212">
        <f>'Absorption prob after ems'!$EY213</f>
        <v>0.88917945961298162</v>
      </c>
      <c r="I212" s="14">
        <f>1-EXP(-'Absorption prob after ems'!FC213*_k_in_ec_correction*($C212*_c+'Input spectra'!Q212))</f>
        <v>1.1227042735272863E-2</v>
      </c>
      <c r="J212" s="14">
        <f>1-EXP(-(_t-'Absorption prob after ems'!FC213)*_k_in_ec_correction*($C212*_c+'Input spectra'!Q212))</f>
        <v>1.1342518438487104E-2</v>
      </c>
      <c r="M212" s="7">
        <f t="shared" si="163"/>
        <v>0</v>
      </c>
      <c r="N212" s="7">
        <f t="shared" si="164"/>
        <v>0</v>
      </c>
      <c r="O212" s="7">
        <f t="shared" si="165"/>
        <v>0</v>
      </c>
      <c r="Q212" s="7">
        <f t="shared" si="158"/>
        <v>0</v>
      </c>
      <c r="R212" s="7"/>
      <c r="S212" s="7">
        <f t="shared" si="159"/>
        <v>0</v>
      </c>
      <c r="T212" s="7">
        <f t="shared" si="160"/>
        <v>0</v>
      </c>
      <c r="U212" s="7">
        <f t="shared" si="161"/>
        <v>0</v>
      </c>
      <c r="V212" s="7">
        <f t="shared" si="162"/>
        <v>0</v>
      </c>
      <c r="AC212" s="7">
        <f t="shared" si="166"/>
        <v>0</v>
      </c>
      <c r="AD212" s="7">
        <f t="shared" si="167"/>
        <v>0</v>
      </c>
      <c r="AE212" s="7">
        <f t="shared" si="168"/>
        <v>0</v>
      </c>
      <c r="AG212" s="7">
        <f t="shared" si="154"/>
        <v>0</v>
      </c>
      <c r="AH212" s="7"/>
      <c r="AI212" s="7">
        <f t="shared" si="179"/>
        <v>0</v>
      </c>
      <c r="AJ212" s="7">
        <f t="shared" si="180"/>
        <v>0</v>
      </c>
      <c r="AK212" s="7">
        <f t="shared" si="181"/>
        <v>0</v>
      </c>
      <c r="AL212" s="7">
        <f t="shared" si="182"/>
        <v>0</v>
      </c>
      <c r="AS212" s="7">
        <f t="shared" si="169"/>
        <v>0</v>
      </c>
      <c r="AT212" s="7">
        <f t="shared" si="170"/>
        <v>0</v>
      </c>
      <c r="AU212" s="7">
        <f t="shared" si="171"/>
        <v>0</v>
      </c>
      <c r="AW212" s="7">
        <f t="shared" si="155"/>
        <v>0</v>
      </c>
      <c r="AX212" s="7"/>
      <c r="AY212" s="7">
        <f t="shared" si="183"/>
        <v>0</v>
      </c>
      <c r="AZ212" s="7">
        <f t="shared" si="184"/>
        <v>0</v>
      </c>
      <c r="BA212" s="7">
        <f t="shared" si="185"/>
        <v>0</v>
      </c>
      <c r="BB212" s="7">
        <f t="shared" si="186"/>
        <v>0</v>
      </c>
      <c r="BI212" s="7">
        <f t="shared" si="172"/>
        <v>0</v>
      </c>
      <c r="BJ212" s="7">
        <f t="shared" si="173"/>
        <v>0</v>
      </c>
      <c r="BK212" s="7">
        <f t="shared" si="174"/>
        <v>0</v>
      </c>
      <c r="BM212" s="7">
        <f t="shared" si="156"/>
        <v>0</v>
      </c>
      <c r="BN212" s="7"/>
      <c r="BO212" s="7">
        <f t="shared" si="187"/>
        <v>0</v>
      </c>
      <c r="BP212" s="7">
        <f t="shared" si="188"/>
        <v>0</v>
      </c>
      <c r="BQ212" s="7">
        <f t="shared" si="189"/>
        <v>0</v>
      </c>
      <c r="BR212" s="7">
        <f t="shared" si="190"/>
        <v>0</v>
      </c>
      <c r="BY212" s="7">
        <f t="shared" si="175"/>
        <v>0</v>
      </c>
      <c r="BZ212" s="7">
        <f t="shared" si="176"/>
        <v>0</v>
      </c>
      <c r="CA212" s="7">
        <f t="shared" si="177"/>
        <v>0</v>
      </c>
      <c r="CC212" s="7">
        <f t="shared" si="157"/>
        <v>0</v>
      </c>
      <c r="CD212" s="7"/>
      <c r="CE212" s="7">
        <f t="shared" si="191"/>
        <v>0</v>
      </c>
      <c r="CF212" s="7">
        <f t="shared" si="192"/>
        <v>0</v>
      </c>
      <c r="CG212" s="7">
        <f t="shared" si="193"/>
        <v>0</v>
      </c>
      <c r="CH212" s="7">
        <f t="shared" si="194"/>
        <v>0</v>
      </c>
    </row>
    <row r="213" spans="2:86" x14ac:dyDescent="0.25">
      <c r="B213">
        <v>1335</v>
      </c>
      <c r="C213">
        <f>'Input spectra'!B213</f>
        <v>0</v>
      </c>
      <c r="D213">
        <f>'Initial absorption'!J213</f>
        <v>0</v>
      </c>
      <c r="E213">
        <f>'Input spectra'!C213</f>
        <v>0</v>
      </c>
      <c r="F213" s="54">
        <f t="shared" si="178"/>
        <v>0</v>
      </c>
      <c r="H213">
        <f>'Absorption prob after ems'!$EY214</f>
        <v>0.88930856065600539</v>
      </c>
      <c r="I213" s="14">
        <f>1-EXP(-'Absorption prob after ems'!FC214*_k_in_ec_correction*($C213*_c+'Input spectra'!Q213))</f>
        <v>1.121287383148184E-2</v>
      </c>
      <c r="J213" s="14">
        <f>1-EXP(-(_t-'Absorption prob after ems'!FC214)*_k_in_ec_correction*($C213*_c+'Input spectra'!Q213))</f>
        <v>1.1328056755628646E-2</v>
      </c>
      <c r="M213" s="7">
        <f t="shared" si="163"/>
        <v>0</v>
      </c>
      <c r="N213" s="7">
        <f t="shared" si="164"/>
        <v>0</v>
      </c>
      <c r="O213" s="7">
        <f t="shared" si="165"/>
        <v>0</v>
      </c>
      <c r="Q213" s="7">
        <f t="shared" si="158"/>
        <v>0</v>
      </c>
      <c r="R213" s="7"/>
      <c r="S213" s="7">
        <f t="shared" si="159"/>
        <v>0</v>
      </c>
      <c r="T213" s="7">
        <f t="shared" si="160"/>
        <v>0</v>
      </c>
      <c r="U213" s="7">
        <f t="shared" si="161"/>
        <v>0</v>
      </c>
      <c r="V213" s="7">
        <f t="shared" si="162"/>
        <v>0</v>
      </c>
      <c r="AC213" s="7">
        <f t="shared" si="166"/>
        <v>0</v>
      </c>
      <c r="AD213" s="7">
        <f t="shared" si="167"/>
        <v>0</v>
      </c>
      <c r="AE213" s="7">
        <f t="shared" si="168"/>
        <v>0</v>
      </c>
      <c r="AG213" s="7">
        <f t="shared" si="154"/>
        <v>0</v>
      </c>
      <c r="AH213" s="7"/>
      <c r="AI213" s="7">
        <f t="shared" si="179"/>
        <v>0</v>
      </c>
      <c r="AJ213" s="7">
        <f t="shared" si="180"/>
        <v>0</v>
      </c>
      <c r="AK213" s="7">
        <f t="shared" si="181"/>
        <v>0</v>
      </c>
      <c r="AL213" s="7">
        <f t="shared" si="182"/>
        <v>0</v>
      </c>
      <c r="AS213" s="7">
        <f t="shared" si="169"/>
        <v>0</v>
      </c>
      <c r="AT213" s="7">
        <f t="shared" si="170"/>
        <v>0</v>
      </c>
      <c r="AU213" s="7">
        <f t="shared" si="171"/>
        <v>0</v>
      </c>
      <c r="AW213" s="7">
        <f t="shared" si="155"/>
        <v>0</v>
      </c>
      <c r="AX213" s="7"/>
      <c r="AY213" s="7">
        <f t="shared" si="183"/>
        <v>0</v>
      </c>
      <c r="AZ213" s="7">
        <f t="shared" si="184"/>
        <v>0</v>
      </c>
      <c r="BA213" s="7">
        <f t="shared" si="185"/>
        <v>0</v>
      </c>
      <c r="BB213" s="7">
        <f t="shared" si="186"/>
        <v>0</v>
      </c>
      <c r="BI213" s="7">
        <f t="shared" si="172"/>
        <v>0</v>
      </c>
      <c r="BJ213" s="7">
        <f t="shared" si="173"/>
        <v>0</v>
      </c>
      <c r="BK213" s="7">
        <f t="shared" si="174"/>
        <v>0</v>
      </c>
      <c r="BM213" s="7">
        <f t="shared" si="156"/>
        <v>0</v>
      </c>
      <c r="BN213" s="7"/>
      <c r="BO213" s="7">
        <f t="shared" si="187"/>
        <v>0</v>
      </c>
      <c r="BP213" s="7">
        <f t="shared" si="188"/>
        <v>0</v>
      </c>
      <c r="BQ213" s="7">
        <f t="shared" si="189"/>
        <v>0</v>
      </c>
      <c r="BR213" s="7">
        <f t="shared" si="190"/>
        <v>0</v>
      </c>
      <c r="BY213" s="7">
        <f t="shared" si="175"/>
        <v>0</v>
      </c>
      <c r="BZ213" s="7">
        <f t="shared" si="176"/>
        <v>0</v>
      </c>
      <c r="CA213" s="7">
        <f t="shared" si="177"/>
        <v>0</v>
      </c>
      <c r="CC213" s="7">
        <f t="shared" si="157"/>
        <v>0</v>
      </c>
      <c r="CD213" s="7"/>
      <c r="CE213" s="7">
        <f t="shared" si="191"/>
        <v>0</v>
      </c>
      <c r="CF213" s="7">
        <f t="shared" si="192"/>
        <v>0</v>
      </c>
      <c r="CG213" s="7">
        <f t="shared" si="193"/>
        <v>0</v>
      </c>
      <c r="CH213" s="7">
        <f t="shared" si="194"/>
        <v>0</v>
      </c>
    </row>
    <row r="214" spans="2:86" x14ac:dyDescent="0.25">
      <c r="B214">
        <v>1340</v>
      </c>
      <c r="C214">
        <f>'Input spectra'!B214</f>
        <v>0</v>
      </c>
      <c r="D214">
        <f>'Initial absorption'!J214</f>
        <v>0</v>
      </c>
      <c r="E214">
        <f>'Input spectra'!C214</f>
        <v>0</v>
      </c>
      <c r="F214" s="54">
        <f t="shared" si="178"/>
        <v>0</v>
      </c>
      <c r="H214">
        <f>'Absorption prob after ems'!$EY215</f>
        <v>0.88943769080047419</v>
      </c>
      <c r="I214" s="14">
        <f>1-EXP(-'Absorption prob after ems'!FC215*_k_in_ec_correction*($C214*_c+'Input spectra'!Q214))</f>
        <v>1.1198704536707904E-2</v>
      </c>
      <c r="J214" s="14">
        <f>1-EXP(-(_t-'Absorption prob after ems'!FC215)*_k_in_ec_correction*($C214*_c+'Input spectra'!Q214))</f>
        <v>1.131359504915419E-2</v>
      </c>
      <c r="M214" s="7">
        <f t="shared" si="163"/>
        <v>0</v>
      </c>
      <c r="N214" s="7">
        <f t="shared" si="164"/>
        <v>0</v>
      </c>
      <c r="O214" s="7">
        <f t="shared" si="165"/>
        <v>0</v>
      </c>
      <c r="Q214" s="7">
        <f t="shared" si="158"/>
        <v>0</v>
      </c>
      <c r="R214" s="7"/>
      <c r="S214" s="7">
        <f t="shared" si="159"/>
        <v>0</v>
      </c>
      <c r="T214" s="7">
        <f t="shared" si="160"/>
        <v>0</v>
      </c>
      <c r="U214" s="7">
        <f t="shared" si="161"/>
        <v>0</v>
      </c>
      <c r="V214" s="7">
        <f t="shared" si="162"/>
        <v>0</v>
      </c>
      <c r="AC214" s="7">
        <f t="shared" si="166"/>
        <v>0</v>
      </c>
      <c r="AD214" s="7">
        <f t="shared" si="167"/>
        <v>0</v>
      </c>
      <c r="AE214" s="7">
        <f t="shared" si="168"/>
        <v>0</v>
      </c>
      <c r="AG214" s="7">
        <f t="shared" si="154"/>
        <v>0</v>
      </c>
      <c r="AH214" s="7"/>
      <c r="AI214" s="7">
        <f t="shared" si="179"/>
        <v>0</v>
      </c>
      <c r="AJ214" s="7">
        <f t="shared" si="180"/>
        <v>0</v>
      </c>
      <c r="AK214" s="7">
        <f t="shared" si="181"/>
        <v>0</v>
      </c>
      <c r="AL214" s="7">
        <f t="shared" si="182"/>
        <v>0</v>
      </c>
      <c r="AS214" s="7">
        <f t="shared" si="169"/>
        <v>0</v>
      </c>
      <c r="AT214" s="7">
        <f t="shared" si="170"/>
        <v>0</v>
      </c>
      <c r="AU214" s="7">
        <f t="shared" si="171"/>
        <v>0</v>
      </c>
      <c r="AW214" s="7">
        <f t="shared" si="155"/>
        <v>0</v>
      </c>
      <c r="AX214" s="7"/>
      <c r="AY214" s="7">
        <f t="shared" si="183"/>
        <v>0</v>
      </c>
      <c r="AZ214" s="7">
        <f t="shared" si="184"/>
        <v>0</v>
      </c>
      <c r="BA214" s="7">
        <f t="shared" si="185"/>
        <v>0</v>
      </c>
      <c r="BB214" s="7">
        <f t="shared" si="186"/>
        <v>0</v>
      </c>
      <c r="BI214" s="7">
        <f t="shared" si="172"/>
        <v>0</v>
      </c>
      <c r="BJ214" s="7">
        <f t="shared" si="173"/>
        <v>0</v>
      </c>
      <c r="BK214" s="7">
        <f t="shared" si="174"/>
        <v>0</v>
      </c>
      <c r="BM214" s="7">
        <f t="shared" si="156"/>
        <v>0</v>
      </c>
      <c r="BN214" s="7"/>
      <c r="BO214" s="7">
        <f t="shared" si="187"/>
        <v>0</v>
      </c>
      <c r="BP214" s="7">
        <f t="shared" si="188"/>
        <v>0</v>
      </c>
      <c r="BQ214" s="7">
        <f t="shared" si="189"/>
        <v>0</v>
      </c>
      <c r="BR214" s="7">
        <f t="shared" si="190"/>
        <v>0</v>
      </c>
      <c r="BY214" s="7">
        <f t="shared" si="175"/>
        <v>0</v>
      </c>
      <c r="BZ214" s="7">
        <f t="shared" si="176"/>
        <v>0</v>
      </c>
      <c r="CA214" s="7">
        <f t="shared" si="177"/>
        <v>0</v>
      </c>
      <c r="CC214" s="7">
        <f t="shared" si="157"/>
        <v>0</v>
      </c>
      <c r="CD214" s="7"/>
      <c r="CE214" s="7">
        <f t="shared" si="191"/>
        <v>0</v>
      </c>
      <c r="CF214" s="7">
        <f t="shared" si="192"/>
        <v>0</v>
      </c>
      <c r="CG214" s="7">
        <f t="shared" si="193"/>
        <v>0</v>
      </c>
      <c r="CH214" s="7">
        <f t="shared" si="194"/>
        <v>0</v>
      </c>
    </row>
    <row r="215" spans="2:86" x14ac:dyDescent="0.25">
      <c r="B215">
        <v>1345</v>
      </c>
      <c r="C215">
        <f>'Input spectra'!B215</f>
        <v>0</v>
      </c>
      <c r="D215">
        <f>'Initial absorption'!J215</f>
        <v>0</v>
      </c>
      <c r="E215">
        <f>'Input spectra'!C215</f>
        <v>0</v>
      </c>
      <c r="F215" s="54">
        <f t="shared" si="178"/>
        <v>0</v>
      </c>
      <c r="H215">
        <f>'Absorption prob after ems'!$EY216</f>
        <v>0.88956685005455816</v>
      </c>
      <c r="I215" s="14">
        <f>1-EXP(-'Absorption prob after ems'!FC216*_k_in_ec_correction*($C215*_c+'Input spectra'!Q215))</f>
        <v>1.1184534850939953E-2</v>
      </c>
      <c r="J215" s="14">
        <f>1-EXP(-(_t-'Absorption prob after ems'!FC216)*_k_in_ec_correction*($C215*_c+'Input spectra'!Q215))</f>
        <v>1.1299133319069066E-2</v>
      </c>
      <c r="M215" s="7">
        <f t="shared" si="163"/>
        <v>0</v>
      </c>
      <c r="N215" s="7">
        <f t="shared" si="164"/>
        <v>0</v>
      </c>
      <c r="O215" s="7">
        <f t="shared" si="165"/>
        <v>0</v>
      </c>
      <c r="Q215" s="7">
        <f t="shared" si="158"/>
        <v>0</v>
      </c>
      <c r="R215" s="7"/>
      <c r="S215" s="7">
        <f t="shared" si="159"/>
        <v>0</v>
      </c>
      <c r="T215" s="7">
        <f t="shared" si="160"/>
        <v>0</v>
      </c>
      <c r="U215" s="7">
        <f t="shared" si="161"/>
        <v>0</v>
      </c>
      <c r="V215" s="7">
        <f t="shared" si="162"/>
        <v>0</v>
      </c>
      <c r="AC215" s="7">
        <f t="shared" si="166"/>
        <v>0</v>
      </c>
      <c r="AD215" s="7">
        <f t="shared" si="167"/>
        <v>0</v>
      </c>
      <c r="AE215" s="7">
        <f t="shared" si="168"/>
        <v>0</v>
      </c>
      <c r="AG215" s="7">
        <f t="shared" si="154"/>
        <v>0</v>
      </c>
      <c r="AH215" s="7"/>
      <c r="AI215" s="7">
        <f t="shared" si="179"/>
        <v>0</v>
      </c>
      <c r="AJ215" s="7">
        <f t="shared" si="180"/>
        <v>0</v>
      </c>
      <c r="AK215" s="7">
        <f t="shared" si="181"/>
        <v>0</v>
      </c>
      <c r="AL215" s="7">
        <f t="shared" si="182"/>
        <v>0</v>
      </c>
      <c r="AS215" s="7">
        <f t="shared" si="169"/>
        <v>0</v>
      </c>
      <c r="AT215" s="7">
        <f t="shared" si="170"/>
        <v>0</v>
      </c>
      <c r="AU215" s="7">
        <f t="shared" si="171"/>
        <v>0</v>
      </c>
      <c r="AW215" s="7">
        <f t="shared" si="155"/>
        <v>0</v>
      </c>
      <c r="AX215" s="7"/>
      <c r="AY215" s="7">
        <f t="shared" si="183"/>
        <v>0</v>
      </c>
      <c r="AZ215" s="7">
        <f t="shared" si="184"/>
        <v>0</v>
      </c>
      <c r="BA215" s="7">
        <f t="shared" si="185"/>
        <v>0</v>
      </c>
      <c r="BB215" s="7">
        <f t="shared" si="186"/>
        <v>0</v>
      </c>
      <c r="BI215" s="7">
        <f t="shared" si="172"/>
        <v>0</v>
      </c>
      <c r="BJ215" s="7">
        <f t="shared" si="173"/>
        <v>0</v>
      </c>
      <c r="BK215" s="7">
        <f t="shared" si="174"/>
        <v>0</v>
      </c>
      <c r="BM215" s="7">
        <f t="shared" si="156"/>
        <v>0</v>
      </c>
      <c r="BN215" s="7"/>
      <c r="BO215" s="7">
        <f t="shared" si="187"/>
        <v>0</v>
      </c>
      <c r="BP215" s="7">
        <f t="shared" si="188"/>
        <v>0</v>
      </c>
      <c r="BQ215" s="7">
        <f t="shared" si="189"/>
        <v>0</v>
      </c>
      <c r="BR215" s="7">
        <f t="shared" si="190"/>
        <v>0</v>
      </c>
      <c r="BY215" s="7">
        <f t="shared" si="175"/>
        <v>0</v>
      </c>
      <c r="BZ215" s="7">
        <f t="shared" si="176"/>
        <v>0</v>
      </c>
      <c r="CA215" s="7">
        <f t="shared" si="177"/>
        <v>0</v>
      </c>
      <c r="CC215" s="7">
        <f t="shared" si="157"/>
        <v>0</v>
      </c>
      <c r="CD215" s="7"/>
      <c r="CE215" s="7">
        <f t="shared" si="191"/>
        <v>0</v>
      </c>
      <c r="CF215" s="7">
        <f t="shared" si="192"/>
        <v>0</v>
      </c>
      <c r="CG215" s="7">
        <f t="shared" si="193"/>
        <v>0</v>
      </c>
      <c r="CH215" s="7">
        <f t="shared" si="194"/>
        <v>0</v>
      </c>
    </row>
    <row r="216" spans="2:86" x14ac:dyDescent="0.25">
      <c r="B216">
        <v>1350</v>
      </c>
      <c r="C216">
        <f>'Input spectra'!B216</f>
        <v>0</v>
      </c>
      <c r="D216">
        <f>'Initial absorption'!J216</f>
        <v>0</v>
      </c>
      <c r="E216">
        <f>'Input spectra'!C216</f>
        <v>0</v>
      </c>
      <c r="F216" s="54">
        <f t="shared" si="178"/>
        <v>0</v>
      </c>
      <c r="H216">
        <f>'Absorption prob after ems'!$EY217</f>
        <v>0.88969603842643019</v>
      </c>
      <c r="I216" s="14">
        <f>1-EXP(-'Absorption prob after ems'!FC217*_k_in_ec_correction*($C216*_c+'Input spectra'!Q216))</f>
        <v>1.1170364774167219E-2</v>
      </c>
      <c r="J216" s="14">
        <f>1-EXP(-(_t-'Absorption prob after ems'!FC217)*_k_in_ec_correction*($C216*_c+'Input spectra'!Q216))</f>
        <v>1.1284671565378268E-2</v>
      </c>
      <c r="M216" s="7">
        <f t="shared" si="163"/>
        <v>0</v>
      </c>
      <c r="N216" s="7">
        <f t="shared" si="164"/>
        <v>0</v>
      </c>
      <c r="O216" s="7">
        <f t="shared" si="165"/>
        <v>0</v>
      </c>
      <c r="Q216" s="7">
        <f t="shared" si="158"/>
        <v>0</v>
      </c>
      <c r="R216" s="7"/>
      <c r="S216" s="7">
        <f t="shared" si="159"/>
        <v>0</v>
      </c>
      <c r="T216" s="7">
        <f t="shared" si="160"/>
        <v>0</v>
      </c>
      <c r="U216" s="7">
        <f t="shared" si="161"/>
        <v>0</v>
      </c>
      <c r="V216" s="7">
        <f t="shared" si="162"/>
        <v>0</v>
      </c>
      <c r="AC216" s="7">
        <f t="shared" si="166"/>
        <v>0</v>
      </c>
      <c r="AD216" s="7">
        <f t="shared" si="167"/>
        <v>0</v>
      </c>
      <c r="AE216" s="7">
        <f t="shared" si="168"/>
        <v>0</v>
      </c>
      <c r="AG216" s="7">
        <f t="shared" si="154"/>
        <v>0</v>
      </c>
      <c r="AH216" s="7"/>
      <c r="AI216" s="7">
        <f t="shared" si="179"/>
        <v>0</v>
      </c>
      <c r="AJ216" s="7">
        <f t="shared" si="180"/>
        <v>0</v>
      </c>
      <c r="AK216" s="7">
        <f t="shared" si="181"/>
        <v>0</v>
      </c>
      <c r="AL216" s="7">
        <f t="shared" si="182"/>
        <v>0</v>
      </c>
      <c r="AS216" s="7">
        <f t="shared" si="169"/>
        <v>0</v>
      </c>
      <c r="AT216" s="7">
        <f t="shared" si="170"/>
        <v>0</v>
      </c>
      <c r="AU216" s="7">
        <f t="shared" si="171"/>
        <v>0</v>
      </c>
      <c r="AW216" s="7">
        <f t="shared" si="155"/>
        <v>0</v>
      </c>
      <c r="AX216" s="7"/>
      <c r="AY216" s="7">
        <f t="shared" si="183"/>
        <v>0</v>
      </c>
      <c r="AZ216" s="7">
        <f t="shared" si="184"/>
        <v>0</v>
      </c>
      <c r="BA216" s="7">
        <f t="shared" si="185"/>
        <v>0</v>
      </c>
      <c r="BB216" s="7">
        <f t="shared" si="186"/>
        <v>0</v>
      </c>
      <c r="BI216" s="7">
        <f t="shared" si="172"/>
        <v>0</v>
      </c>
      <c r="BJ216" s="7">
        <f t="shared" si="173"/>
        <v>0</v>
      </c>
      <c r="BK216" s="7">
        <f t="shared" si="174"/>
        <v>0</v>
      </c>
      <c r="BM216" s="7">
        <f t="shared" si="156"/>
        <v>0</v>
      </c>
      <c r="BN216" s="7"/>
      <c r="BO216" s="7">
        <f t="shared" si="187"/>
        <v>0</v>
      </c>
      <c r="BP216" s="7">
        <f t="shared" si="188"/>
        <v>0</v>
      </c>
      <c r="BQ216" s="7">
        <f t="shared" si="189"/>
        <v>0</v>
      </c>
      <c r="BR216" s="7">
        <f t="shared" si="190"/>
        <v>0</v>
      </c>
      <c r="BY216" s="7">
        <f t="shared" si="175"/>
        <v>0</v>
      </c>
      <c r="BZ216" s="7">
        <f t="shared" si="176"/>
        <v>0</v>
      </c>
      <c r="CA216" s="7">
        <f t="shared" si="177"/>
        <v>0</v>
      </c>
      <c r="CC216" s="7">
        <f t="shared" si="157"/>
        <v>0</v>
      </c>
      <c r="CD216" s="7"/>
      <c r="CE216" s="7">
        <f t="shared" si="191"/>
        <v>0</v>
      </c>
      <c r="CF216" s="7">
        <f t="shared" si="192"/>
        <v>0</v>
      </c>
      <c r="CG216" s="7">
        <f t="shared" si="193"/>
        <v>0</v>
      </c>
      <c r="CH216" s="7">
        <f t="shared" si="194"/>
        <v>0</v>
      </c>
    </row>
    <row r="217" spans="2:86" x14ac:dyDescent="0.25">
      <c r="B217">
        <v>1355</v>
      </c>
      <c r="C217">
        <f>'Input spectra'!B217</f>
        <v>0</v>
      </c>
      <c r="D217">
        <f>'Initial absorption'!J217</f>
        <v>0</v>
      </c>
      <c r="E217">
        <f>'Input spectra'!C217</f>
        <v>0</v>
      </c>
      <c r="F217" s="54">
        <f t="shared" si="178"/>
        <v>0</v>
      </c>
      <c r="H217">
        <f>'Absorption prob after ems'!$EY218</f>
        <v>0.88982525592426298</v>
      </c>
      <c r="I217" s="14">
        <f>1-EXP(-'Absorption prob after ems'!FC218*_k_in_ec_correction*($C217*_c+'Input spectra'!Q217))</f>
        <v>1.1156194306378597E-2</v>
      </c>
      <c r="J217" s="14">
        <f>1-EXP(-(_t-'Absorption prob after ems'!FC218)*_k_in_ec_correction*($C217*_c+'Input spectra'!Q217))</f>
        <v>1.1270209788087016E-2</v>
      </c>
      <c r="M217" s="7">
        <f t="shared" si="163"/>
        <v>0</v>
      </c>
      <c r="N217" s="7">
        <f t="shared" si="164"/>
        <v>0</v>
      </c>
      <c r="O217" s="7">
        <f t="shared" si="165"/>
        <v>0</v>
      </c>
      <c r="Q217" s="7">
        <f t="shared" si="158"/>
        <v>0</v>
      </c>
      <c r="R217" s="7"/>
      <c r="S217" s="7">
        <f t="shared" si="159"/>
        <v>0</v>
      </c>
      <c r="T217" s="7">
        <f t="shared" si="160"/>
        <v>0</v>
      </c>
      <c r="U217" s="7">
        <f t="shared" si="161"/>
        <v>0</v>
      </c>
      <c r="V217" s="7">
        <f t="shared" si="162"/>
        <v>0</v>
      </c>
      <c r="AC217" s="7">
        <f t="shared" si="166"/>
        <v>0</v>
      </c>
      <c r="AD217" s="7">
        <f t="shared" si="167"/>
        <v>0</v>
      </c>
      <c r="AE217" s="7">
        <f t="shared" si="168"/>
        <v>0</v>
      </c>
      <c r="AG217" s="7">
        <f t="shared" si="154"/>
        <v>0</v>
      </c>
      <c r="AH217" s="7"/>
      <c r="AI217" s="7">
        <f t="shared" si="179"/>
        <v>0</v>
      </c>
      <c r="AJ217" s="7">
        <f t="shared" si="180"/>
        <v>0</v>
      </c>
      <c r="AK217" s="7">
        <f t="shared" si="181"/>
        <v>0</v>
      </c>
      <c r="AL217" s="7">
        <f t="shared" si="182"/>
        <v>0</v>
      </c>
      <c r="AS217" s="7">
        <f t="shared" si="169"/>
        <v>0</v>
      </c>
      <c r="AT217" s="7">
        <f t="shared" si="170"/>
        <v>0</v>
      </c>
      <c r="AU217" s="7">
        <f t="shared" si="171"/>
        <v>0</v>
      </c>
      <c r="AW217" s="7">
        <f t="shared" si="155"/>
        <v>0</v>
      </c>
      <c r="AX217" s="7"/>
      <c r="AY217" s="7">
        <f t="shared" si="183"/>
        <v>0</v>
      </c>
      <c r="AZ217" s="7">
        <f t="shared" si="184"/>
        <v>0</v>
      </c>
      <c r="BA217" s="7">
        <f t="shared" si="185"/>
        <v>0</v>
      </c>
      <c r="BB217" s="7">
        <f t="shared" si="186"/>
        <v>0</v>
      </c>
      <c r="BI217" s="7">
        <f t="shared" si="172"/>
        <v>0</v>
      </c>
      <c r="BJ217" s="7">
        <f t="shared" si="173"/>
        <v>0</v>
      </c>
      <c r="BK217" s="7">
        <f t="shared" si="174"/>
        <v>0</v>
      </c>
      <c r="BM217" s="7">
        <f t="shared" si="156"/>
        <v>0</v>
      </c>
      <c r="BN217" s="7"/>
      <c r="BO217" s="7">
        <f t="shared" si="187"/>
        <v>0</v>
      </c>
      <c r="BP217" s="7">
        <f t="shared" si="188"/>
        <v>0</v>
      </c>
      <c r="BQ217" s="7">
        <f t="shared" si="189"/>
        <v>0</v>
      </c>
      <c r="BR217" s="7">
        <f t="shared" si="190"/>
        <v>0</v>
      </c>
      <c r="BY217" s="7">
        <f t="shared" si="175"/>
        <v>0</v>
      </c>
      <c r="BZ217" s="7">
        <f t="shared" si="176"/>
        <v>0</v>
      </c>
      <c r="CA217" s="7">
        <f t="shared" si="177"/>
        <v>0</v>
      </c>
      <c r="CC217" s="7">
        <f t="shared" si="157"/>
        <v>0</v>
      </c>
      <c r="CD217" s="7"/>
      <c r="CE217" s="7">
        <f t="shared" si="191"/>
        <v>0</v>
      </c>
      <c r="CF217" s="7">
        <f t="shared" si="192"/>
        <v>0</v>
      </c>
      <c r="CG217" s="7">
        <f t="shared" si="193"/>
        <v>0</v>
      </c>
      <c r="CH217" s="7">
        <f t="shared" si="194"/>
        <v>0</v>
      </c>
    </row>
    <row r="218" spans="2:86" x14ac:dyDescent="0.25">
      <c r="B218">
        <v>1360</v>
      </c>
      <c r="C218">
        <f>'Input spectra'!B218</f>
        <v>0</v>
      </c>
      <c r="D218">
        <f>'Initial absorption'!J218</f>
        <v>0</v>
      </c>
      <c r="E218">
        <f>'Input spectra'!C218</f>
        <v>0</v>
      </c>
      <c r="F218" s="54">
        <f t="shared" si="178"/>
        <v>0</v>
      </c>
      <c r="H218">
        <f>'Absorption prob after ems'!$EY219</f>
        <v>0.88995450255623521</v>
      </c>
      <c r="I218" s="14">
        <f>1-EXP(-'Absorption prob after ems'!FC219*_k_in_ec_correction*($C218*_c+'Input spectra'!Q218))</f>
        <v>1.1142023447562766E-2</v>
      </c>
      <c r="J218" s="14">
        <f>1-EXP(-(_t-'Absorption prob after ems'!FC219)*_k_in_ec_correction*($C218*_c+'Input spectra'!Q218))</f>
        <v>1.1255747987200748E-2</v>
      </c>
      <c r="M218" s="7">
        <f t="shared" si="163"/>
        <v>0</v>
      </c>
      <c r="N218" s="7">
        <f t="shared" si="164"/>
        <v>0</v>
      </c>
      <c r="O218" s="7">
        <f t="shared" si="165"/>
        <v>0</v>
      </c>
      <c r="Q218" s="7">
        <f t="shared" si="158"/>
        <v>0</v>
      </c>
      <c r="R218" s="7"/>
      <c r="S218" s="7">
        <f t="shared" si="159"/>
        <v>0</v>
      </c>
      <c r="T218" s="7">
        <f t="shared" si="160"/>
        <v>0</v>
      </c>
      <c r="U218" s="7">
        <f t="shared" si="161"/>
        <v>0</v>
      </c>
      <c r="V218" s="7">
        <f t="shared" si="162"/>
        <v>0</v>
      </c>
      <c r="AC218" s="7">
        <f t="shared" si="166"/>
        <v>0</v>
      </c>
      <c r="AD218" s="7">
        <f t="shared" si="167"/>
        <v>0</v>
      </c>
      <c r="AE218" s="7">
        <f t="shared" si="168"/>
        <v>0</v>
      </c>
      <c r="AG218" s="7">
        <f t="shared" si="154"/>
        <v>0</v>
      </c>
      <c r="AH218" s="7"/>
      <c r="AI218" s="7">
        <f t="shared" si="179"/>
        <v>0</v>
      </c>
      <c r="AJ218" s="7">
        <f t="shared" si="180"/>
        <v>0</v>
      </c>
      <c r="AK218" s="7">
        <f t="shared" si="181"/>
        <v>0</v>
      </c>
      <c r="AL218" s="7">
        <f t="shared" si="182"/>
        <v>0</v>
      </c>
      <c r="AS218" s="7">
        <f t="shared" si="169"/>
        <v>0</v>
      </c>
      <c r="AT218" s="7">
        <f t="shared" si="170"/>
        <v>0</v>
      </c>
      <c r="AU218" s="7">
        <f t="shared" si="171"/>
        <v>0</v>
      </c>
      <c r="AW218" s="7">
        <f t="shared" si="155"/>
        <v>0</v>
      </c>
      <c r="AX218" s="7"/>
      <c r="AY218" s="7">
        <f t="shared" si="183"/>
        <v>0</v>
      </c>
      <c r="AZ218" s="7">
        <f t="shared" si="184"/>
        <v>0</v>
      </c>
      <c r="BA218" s="7">
        <f t="shared" si="185"/>
        <v>0</v>
      </c>
      <c r="BB218" s="7">
        <f t="shared" si="186"/>
        <v>0</v>
      </c>
      <c r="BI218" s="7">
        <f t="shared" si="172"/>
        <v>0</v>
      </c>
      <c r="BJ218" s="7">
        <f t="shared" si="173"/>
        <v>0</v>
      </c>
      <c r="BK218" s="7">
        <f t="shared" si="174"/>
        <v>0</v>
      </c>
      <c r="BM218" s="7">
        <f t="shared" si="156"/>
        <v>0</v>
      </c>
      <c r="BN218" s="7"/>
      <c r="BO218" s="7">
        <f t="shared" si="187"/>
        <v>0</v>
      </c>
      <c r="BP218" s="7">
        <f t="shared" si="188"/>
        <v>0</v>
      </c>
      <c r="BQ218" s="7">
        <f t="shared" si="189"/>
        <v>0</v>
      </c>
      <c r="BR218" s="7">
        <f t="shared" si="190"/>
        <v>0</v>
      </c>
      <c r="BY218" s="7">
        <f t="shared" si="175"/>
        <v>0</v>
      </c>
      <c r="BZ218" s="7">
        <f t="shared" si="176"/>
        <v>0</v>
      </c>
      <c r="CA218" s="7">
        <f t="shared" si="177"/>
        <v>0</v>
      </c>
      <c r="CC218" s="7">
        <f t="shared" si="157"/>
        <v>0</v>
      </c>
      <c r="CD218" s="7"/>
      <c r="CE218" s="7">
        <f t="shared" si="191"/>
        <v>0</v>
      </c>
      <c r="CF218" s="7">
        <f t="shared" si="192"/>
        <v>0</v>
      </c>
      <c r="CG218" s="7">
        <f t="shared" si="193"/>
        <v>0</v>
      </c>
      <c r="CH218" s="7">
        <f t="shared" si="194"/>
        <v>0</v>
      </c>
    </row>
    <row r="219" spans="2:86" x14ac:dyDescent="0.25">
      <c r="B219">
        <v>1365</v>
      </c>
      <c r="C219">
        <f>'Input spectra'!B219</f>
        <v>0</v>
      </c>
      <c r="D219">
        <f>'Initial absorption'!J219</f>
        <v>0</v>
      </c>
      <c r="E219">
        <f>'Input spectra'!C219</f>
        <v>0</v>
      </c>
      <c r="F219" s="54">
        <f t="shared" si="178"/>
        <v>0</v>
      </c>
      <c r="H219">
        <f>'Absorption prob after ems'!$EY220</f>
        <v>0.89008377833052732</v>
      </c>
      <c r="I219" s="14">
        <f>1-EXP(-'Absorption prob after ems'!FC220*_k_in_ec_correction*($C219*_c+'Input spectra'!Q219))</f>
        <v>1.1127852197708732E-2</v>
      </c>
      <c r="J219" s="14">
        <f>1-EXP(-(_t-'Absorption prob after ems'!FC220)*_k_in_ec_correction*($C219*_c+'Input spectra'!Q219))</f>
        <v>1.1241286162724573E-2</v>
      </c>
      <c r="M219" s="7">
        <f t="shared" si="163"/>
        <v>0</v>
      </c>
      <c r="N219" s="7">
        <f t="shared" si="164"/>
        <v>0</v>
      </c>
      <c r="O219" s="7">
        <f t="shared" si="165"/>
        <v>0</v>
      </c>
      <c r="Q219" s="7">
        <f t="shared" si="158"/>
        <v>0</v>
      </c>
      <c r="R219" s="7"/>
      <c r="S219" s="7">
        <f t="shared" si="159"/>
        <v>0</v>
      </c>
      <c r="T219" s="7">
        <f t="shared" si="160"/>
        <v>0</v>
      </c>
      <c r="U219" s="7">
        <f t="shared" si="161"/>
        <v>0</v>
      </c>
      <c r="V219" s="7">
        <f t="shared" si="162"/>
        <v>0</v>
      </c>
      <c r="AC219" s="7">
        <f t="shared" si="166"/>
        <v>0</v>
      </c>
      <c r="AD219" s="7">
        <f t="shared" si="167"/>
        <v>0</v>
      </c>
      <c r="AE219" s="7">
        <f t="shared" si="168"/>
        <v>0</v>
      </c>
      <c r="AG219" s="7">
        <f t="shared" si="154"/>
        <v>0</v>
      </c>
      <c r="AH219" s="7"/>
      <c r="AI219" s="7">
        <f t="shared" si="179"/>
        <v>0</v>
      </c>
      <c r="AJ219" s="7">
        <f t="shared" si="180"/>
        <v>0</v>
      </c>
      <c r="AK219" s="7">
        <f t="shared" si="181"/>
        <v>0</v>
      </c>
      <c r="AL219" s="7">
        <f t="shared" si="182"/>
        <v>0</v>
      </c>
      <c r="AS219" s="7">
        <f t="shared" si="169"/>
        <v>0</v>
      </c>
      <c r="AT219" s="7">
        <f t="shared" si="170"/>
        <v>0</v>
      </c>
      <c r="AU219" s="7">
        <f t="shared" si="171"/>
        <v>0</v>
      </c>
      <c r="AW219" s="7">
        <f t="shared" si="155"/>
        <v>0</v>
      </c>
      <c r="AX219" s="7"/>
      <c r="AY219" s="7">
        <f t="shared" si="183"/>
        <v>0</v>
      </c>
      <c r="AZ219" s="7">
        <f t="shared" si="184"/>
        <v>0</v>
      </c>
      <c r="BA219" s="7">
        <f t="shared" si="185"/>
        <v>0</v>
      </c>
      <c r="BB219" s="7">
        <f t="shared" si="186"/>
        <v>0</v>
      </c>
      <c r="BI219" s="7">
        <f t="shared" si="172"/>
        <v>0</v>
      </c>
      <c r="BJ219" s="7">
        <f t="shared" si="173"/>
        <v>0</v>
      </c>
      <c r="BK219" s="7">
        <f t="shared" si="174"/>
        <v>0</v>
      </c>
      <c r="BM219" s="7">
        <f t="shared" si="156"/>
        <v>0</v>
      </c>
      <c r="BN219" s="7"/>
      <c r="BO219" s="7">
        <f t="shared" si="187"/>
        <v>0</v>
      </c>
      <c r="BP219" s="7">
        <f t="shared" si="188"/>
        <v>0</v>
      </c>
      <c r="BQ219" s="7">
        <f t="shared" si="189"/>
        <v>0</v>
      </c>
      <c r="BR219" s="7">
        <f t="shared" si="190"/>
        <v>0</v>
      </c>
      <c r="BY219" s="7">
        <f t="shared" si="175"/>
        <v>0</v>
      </c>
      <c r="BZ219" s="7">
        <f t="shared" si="176"/>
        <v>0</v>
      </c>
      <c r="CA219" s="7">
        <f t="shared" si="177"/>
        <v>0</v>
      </c>
      <c r="CC219" s="7">
        <f t="shared" si="157"/>
        <v>0</v>
      </c>
      <c r="CD219" s="7"/>
      <c r="CE219" s="7">
        <f t="shared" si="191"/>
        <v>0</v>
      </c>
      <c r="CF219" s="7">
        <f t="shared" si="192"/>
        <v>0</v>
      </c>
      <c r="CG219" s="7">
        <f t="shared" si="193"/>
        <v>0</v>
      </c>
      <c r="CH219" s="7">
        <f t="shared" si="194"/>
        <v>0</v>
      </c>
    </row>
    <row r="220" spans="2:86" x14ac:dyDescent="0.25">
      <c r="B220">
        <v>1370</v>
      </c>
      <c r="C220">
        <f>'Input spectra'!B220</f>
        <v>0</v>
      </c>
      <c r="D220">
        <f>'Initial absorption'!J220</f>
        <v>0</v>
      </c>
      <c r="E220">
        <f>'Input spectra'!C220</f>
        <v>0</v>
      </c>
      <c r="F220" s="54">
        <f t="shared" si="178"/>
        <v>0</v>
      </c>
      <c r="H220">
        <f>'Absorption prob after ems'!$EY221</f>
        <v>0.89021308325531989</v>
      </c>
      <c r="I220" s="14">
        <f>1-EXP(-'Absorption prob after ems'!FC221*_k_in_ec_correction*($C220*_c+'Input spectra'!Q220))</f>
        <v>1.1113680556805727E-2</v>
      </c>
      <c r="J220" s="14">
        <f>1-EXP(-(_t-'Absorption prob after ems'!FC221)*_k_in_ec_correction*($C220*_c+'Input spectra'!Q220))</f>
        <v>1.1226824314663597E-2</v>
      </c>
      <c r="M220" s="7">
        <f t="shared" si="163"/>
        <v>0</v>
      </c>
      <c r="N220" s="7">
        <f t="shared" si="164"/>
        <v>0</v>
      </c>
      <c r="O220" s="7">
        <f t="shared" si="165"/>
        <v>0</v>
      </c>
      <c r="Q220" s="7">
        <f t="shared" si="158"/>
        <v>0</v>
      </c>
      <c r="R220" s="7"/>
      <c r="S220" s="7">
        <f t="shared" si="159"/>
        <v>0</v>
      </c>
      <c r="T220" s="7">
        <f t="shared" si="160"/>
        <v>0</v>
      </c>
      <c r="U220" s="7">
        <f t="shared" si="161"/>
        <v>0</v>
      </c>
      <c r="V220" s="7">
        <f t="shared" si="162"/>
        <v>0</v>
      </c>
      <c r="AC220" s="7">
        <f t="shared" si="166"/>
        <v>0</v>
      </c>
      <c r="AD220" s="7">
        <f t="shared" si="167"/>
        <v>0</v>
      </c>
      <c r="AE220" s="7">
        <f t="shared" si="168"/>
        <v>0</v>
      </c>
      <c r="AG220" s="7">
        <f t="shared" si="154"/>
        <v>0</v>
      </c>
      <c r="AH220" s="7"/>
      <c r="AI220" s="7">
        <f t="shared" si="179"/>
        <v>0</v>
      </c>
      <c r="AJ220" s="7">
        <f t="shared" si="180"/>
        <v>0</v>
      </c>
      <c r="AK220" s="7">
        <f t="shared" si="181"/>
        <v>0</v>
      </c>
      <c r="AL220" s="7">
        <f t="shared" si="182"/>
        <v>0</v>
      </c>
      <c r="AS220" s="7">
        <f t="shared" si="169"/>
        <v>0</v>
      </c>
      <c r="AT220" s="7">
        <f t="shared" si="170"/>
        <v>0</v>
      </c>
      <c r="AU220" s="7">
        <f t="shared" si="171"/>
        <v>0</v>
      </c>
      <c r="AW220" s="7">
        <f t="shared" si="155"/>
        <v>0</v>
      </c>
      <c r="AX220" s="7"/>
      <c r="AY220" s="7">
        <f t="shared" si="183"/>
        <v>0</v>
      </c>
      <c r="AZ220" s="7">
        <f t="shared" si="184"/>
        <v>0</v>
      </c>
      <c r="BA220" s="7">
        <f t="shared" si="185"/>
        <v>0</v>
      </c>
      <c r="BB220" s="7">
        <f t="shared" si="186"/>
        <v>0</v>
      </c>
      <c r="BI220" s="7">
        <f t="shared" si="172"/>
        <v>0</v>
      </c>
      <c r="BJ220" s="7">
        <f t="shared" si="173"/>
        <v>0</v>
      </c>
      <c r="BK220" s="7">
        <f t="shared" si="174"/>
        <v>0</v>
      </c>
      <c r="BM220" s="7">
        <f t="shared" si="156"/>
        <v>0</v>
      </c>
      <c r="BN220" s="7"/>
      <c r="BO220" s="7">
        <f t="shared" si="187"/>
        <v>0</v>
      </c>
      <c r="BP220" s="7">
        <f t="shared" si="188"/>
        <v>0</v>
      </c>
      <c r="BQ220" s="7">
        <f t="shared" si="189"/>
        <v>0</v>
      </c>
      <c r="BR220" s="7">
        <f t="shared" si="190"/>
        <v>0</v>
      </c>
      <c r="BY220" s="7">
        <f t="shared" si="175"/>
        <v>0</v>
      </c>
      <c r="BZ220" s="7">
        <f t="shared" si="176"/>
        <v>0</v>
      </c>
      <c r="CA220" s="7">
        <f t="shared" si="177"/>
        <v>0</v>
      </c>
      <c r="CC220" s="7">
        <f t="shared" si="157"/>
        <v>0</v>
      </c>
      <c r="CD220" s="7"/>
      <c r="CE220" s="7">
        <f t="shared" si="191"/>
        <v>0</v>
      </c>
      <c r="CF220" s="7">
        <f t="shared" si="192"/>
        <v>0</v>
      </c>
      <c r="CG220" s="7">
        <f t="shared" si="193"/>
        <v>0</v>
      </c>
      <c r="CH220" s="7">
        <f t="shared" si="194"/>
        <v>0</v>
      </c>
    </row>
    <row r="221" spans="2:86" x14ac:dyDescent="0.25">
      <c r="B221">
        <v>1375</v>
      </c>
      <c r="C221">
        <f>'Input spectra'!B221</f>
        <v>0</v>
      </c>
      <c r="D221">
        <f>'Initial absorption'!J221</f>
        <v>0</v>
      </c>
      <c r="E221">
        <f>'Input spectra'!C221</f>
        <v>0</v>
      </c>
      <c r="F221" s="54">
        <f t="shared" si="178"/>
        <v>0</v>
      </c>
      <c r="H221">
        <f>'Absorption prob after ems'!$EY222</f>
        <v>0.89034241733879971</v>
      </c>
      <c r="I221" s="14">
        <f>1-EXP(-'Absorption prob after ems'!FC222*_k_in_ec_correction*($C221*_c+'Input spectra'!Q221))</f>
        <v>1.1099508524842538E-2</v>
      </c>
      <c r="J221" s="14">
        <f>1-EXP(-(_t-'Absorption prob after ems'!FC222)*_k_in_ec_correction*($C221*_c+'Input spectra'!Q221))</f>
        <v>1.1212362443023038E-2</v>
      </c>
      <c r="M221" s="7">
        <f t="shared" si="163"/>
        <v>0</v>
      </c>
      <c r="N221" s="7">
        <f t="shared" si="164"/>
        <v>0</v>
      </c>
      <c r="O221" s="7">
        <f t="shared" si="165"/>
        <v>0</v>
      </c>
      <c r="Q221" s="7">
        <f t="shared" si="158"/>
        <v>0</v>
      </c>
      <c r="R221" s="7"/>
      <c r="S221" s="7">
        <f t="shared" si="159"/>
        <v>0</v>
      </c>
      <c r="T221" s="7">
        <f t="shared" si="160"/>
        <v>0</v>
      </c>
      <c r="U221" s="7">
        <f t="shared" si="161"/>
        <v>0</v>
      </c>
      <c r="V221" s="7">
        <f t="shared" si="162"/>
        <v>0</v>
      </c>
      <c r="AC221" s="7">
        <f t="shared" si="166"/>
        <v>0</v>
      </c>
      <c r="AD221" s="7">
        <f t="shared" si="167"/>
        <v>0</v>
      </c>
      <c r="AE221" s="7">
        <f t="shared" si="168"/>
        <v>0</v>
      </c>
      <c r="AG221" s="7">
        <f t="shared" si="154"/>
        <v>0</v>
      </c>
      <c r="AH221" s="7"/>
      <c r="AI221" s="7">
        <f t="shared" si="179"/>
        <v>0</v>
      </c>
      <c r="AJ221" s="7">
        <f t="shared" si="180"/>
        <v>0</v>
      </c>
      <c r="AK221" s="7">
        <f t="shared" si="181"/>
        <v>0</v>
      </c>
      <c r="AL221" s="7">
        <f t="shared" si="182"/>
        <v>0</v>
      </c>
      <c r="AS221" s="7">
        <f t="shared" si="169"/>
        <v>0</v>
      </c>
      <c r="AT221" s="7">
        <f t="shared" si="170"/>
        <v>0</v>
      </c>
      <c r="AU221" s="7">
        <f t="shared" si="171"/>
        <v>0</v>
      </c>
      <c r="AW221" s="7">
        <f t="shared" si="155"/>
        <v>0</v>
      </c>
      <c r="AX221" s="7"/>
      <c r="AY221" s="7">
        <f t="shared" si="183"/>
        <v>0</v>
      </c>
      <c r="AZ221" s="7">
        <f t="shared" si="184"/>
        <v>0</v>
      </c>
      <c r="BA221" s="7">
        <f t="shared" si="185"/>
        <v>0</v>
      </c>
      <c r="BB221" s="7">
        <f t="shared" si="186"/>
        <v>0</v>
      </c>
      <c r="BI221" s="7">
        <f t="shared" si="172"/>
        <v>0</v>
      </c>
      <c r="BJ221" s="7">
        <f t="shared" si="173"/>
        <v>0</v>
      </c>
      <c r="BK221" s="7">
        <f t="shared" si="174"/>
        <v>0</v>
      </c>
      <c r="BM221" s="7">
        <f t="shared" si="156"/>
        <v>0</v>
      </c>
      <c r="BN221" s="7"/>
      <c r="BO221" s="7">
        <f t="shared" si="187"/>
        <v>0</v>
      </c>
      <c r="BP221" s="7">
        <f t="shared" si="188"/>
        <v>0</v>
      </c>
      <c r="BQ221" s="7">
        <f t="shared" si="189"/>
        <v>0</v>
      </c>
      <c r="BR221" s="7">
        <f t="shared" si="190"/>
        <v>0</v>
      </c>
      <c r="BY221" s="7">
        <f t="shared" si="175"/>
        <v>0</v>
      </c>
      <c r="BZ221" s="7">
        <f t="shared" si="176"/>
        <v>0</v>
      </c>
      <c r="CA221" s="7">
        <f t="shared" si="177"/>
        <v>0</v>
      </c>
      <c r="CC221" s="7">
        <f t="shared" si="157"/>
        <v>0</v>
      </c>
      <c r="CD221" s="7"/>
      <c r="CE221" s="7">
        <f t="shared" si="191"/>
        <v>0</v>
      </c>
      <c r="CF221" s="7">
        <f t="shared" si="192"/>
        <v>0</v>
      </c>
      <c r="CG221" s="7">
        <f t="shared" si="193"/>
        <v>0</v>
      </c>
      <c r="CH221" s="7">
        <f t="shared" si="194"/>
        <v>0</v>
      </c>
    </row>
    <row r="222" spans="2:86" x14ac:dyDescent="0.25">
      <c r="B222">
        <v>1380</v>
      </c>
      <c r="C222">
        <f>'Input spectra'!B222</f>
        <v>0</v>
      </c>
      <c r="D222">
        <f>'Initial absorption'!J222</f>
        <v>0</v>
      </c>
      <c r="E222">
        <f>'Input spectra'!C222</f>
        <v>0</v>
      </c>
      <c r="F222" s="54">
        <f t="shared" si="178"/>
        <v>0</v>
      </c>
      <c r="H222">
        <f>'Absorption prob after ems'!$EY223</f>
        <v>0.89047178058915355</v>
      </c>
      <c r="I222" s="14">
        <f>1-EXP(-'Absorption prob after ems'!FC223*_k_in_ec_correction*($C222*_c+'Input spectra'!Q222))</f>
        <v>1.1085336101808174E-2</v>
      </c>
      <c r="J222" s="14">
        <f>1-EXP(-(_t-'Absorption prob after ems'!FC223)*_k_in_ec_correction*($C222*_c+'Input spectra'!Q222))</f>
        <v>1.1197900547808115E-2</v>
      </c>
      <c r="M222" s="7">
        <f t="shared" si="163"/>
        <v>0</v>
      </c>
      <c r="N222" s="7">
        <f t="shared" si="164"/>
        <v>0</v>
      </c>
      <c r="O222" s="7">
        <f t="shared" si="165"/>
        <v>0</v>
      </c>
      <c r="Q222" s="7">
        <f t="shared" si="158"/>
        <v>0</v>
      </c>
      <c r="R222" s="7"/>
      <c r="S222" s="7">
        <f t="shared" si="159"/>
        <v>0</v>
      </c>
      <c r="T222" s="7">
        <f t="shared" si="160"/>
        <v>0</v>
      </c>
      <c r="U222" s="7">
        <f t="shared" si="161"/>
        <v>0</v>
      </c>
      <c r="V222" s="7">
        <f t="shared" si="162"/>
        <v>0</v>
      </c>
      <c r="AC222" s="7">
        <f t="shared" si="166"/>
        <v>0</v>
      </c>
      <c r="AD222" s="7">
        <f t="shared" si="167"/>
        <v>0</v>
      </c>
      <c r="AE222" s="7">
        <f t="shared" si="168"/>
        <v>0</v>
      </c>
      <c r="AG222" s="7">
        <f t="shared" si="154"/>
        <v>0</v>
      </c>
      <c r="AH222" s="7"/>
      <c r="AI222" s="7">
        <f t="shared" si="179"/>
        <v>0</v>
      </c>
      <c r="AJ222" s="7">
        <f t="shared" si="180"/>
        <v>0</v>
      </c>
      <c r="AK222" s="7">
        <f t="shared" si="181"/>
        <v>0</v>
      </c>
      <c r="AL222" s="7">
        <f t="shared" si="182"/>
        <v>0</v>
      </c>
      <c r="AS222" s="7">
        <f t="shared" si="169"/>
        <v>0</v>
      </c>
      <c r="AT222" s="7">
        <f t="shared" si="170"/>
        <v>0</v>
      </c>
      <c r="AU222" s="7">
        <f t="shared" si="171"/>
        <v>0</v>
      </c>
      <c r="AW222" s="7">
        <f t="shared" si="155"/>
        <v>0</v>
      </c>
      <c r="AX222" s="7"/>
      <c r="AY222" s="7">
        <f t="shared" si="183"/>
        <v>0</v>
      </c>
      <c r="AZ222" s="7">
        <f t="shared" si="184"/>
        <v>0</v>
      </c>
      <c r="BA222" s="7">
        <f t="shared" si="185"/>
        <v>0</v>
      </c>
      <c r="BB222" s="7">
        <f t="shared" si="186"/>
        <v>0</v>
      </c>
      <c r="BI222" s="7">
        <f t="shared" si="172"/>
        <v>0</v>
      </c>
      <c r="BJ222" s="7">
        <f t="shared" si="173"/>
        <v>0</v>
      </c>
      <c r="BK222" s="7">
        <f t="shared" si="174"/>
        <v>0</v>
      </c>
      <c r="BM222" s="7">
        <f t="shared" si="156"/>
        <v>0</v>
      </c>
      <c r="BN222" s="7"/>
      <c r="BO222" s="7">
        <f t="shared" si="187"/>
        <v>0</v>
      </c>
      <c r="BP222" s="7">
        <f t="shared" si="188"/>
        <v>0</v>
      </c>
      <c r="BQ222" s="7">
        <f t="shared" si="189"/>
        <v>0</v>
      </c>
      <c r="BR222" s="7">
        <f t="shared" si="190"/>
        <v>0</v>
      </c>
      <c r="BY222" s="7">
        <f t="shared" si="175"/>
        <v>0</v>
      </c>
      <c r="BZ222" s="7">
        <f t="shared" si="176"/>
        <v>0</v>
      </c>
      <c r="CA222" s="7">
        <f t="shared" si="177"/>
        <v>0</v>
      </c>
      <c r="CC222" s="7">
        <f t="shared" si="157"/>
        <v>0</v>
      </c>
      <c r="CD222" s="7"/>
      <c r="CE222" s="7">
        <f t="shared" si="191"/>
        <v>0</v>
      </c>
      <c r="CF222" s="7">
        <f t="shared" si="192"/>
        <v>0</v>
      </c>
      <c r="CG222" s="7">
        <f t="shared" si="193"/>
        <v>0</v>
      </c>
      <c r="CH222" s="7">
        <f t="shared" si="194"/>
        <v>0</v>
      </c>
    </row>
    <row r="223" spans="2:86" x14ac:dyDescent="0.25">
      <c r="B223">
        <v>1385</v>
      </c>
      <c r="C223">
        <f>'Input spectra'!B223</f>
        <v>0</v>
      </c>
      <c r="D223">
        <f>'Initial absorption'!J223</f>
        <v>0</v>
      </c>
      <c r="E223">
        <f>'Input spectra'!C223</f>
        <v>0</v>
      </c>
      <c r="F223" s="54">
        <f t="shared" si="178"/>
        <v>0</v>
      </c>
      <c r="H223">
        <f>'Absorption prob after ems'!$EY224</f>
        <v>0.89060117301457353</v>
      </c>
      <c r="I223" s="14">
        <f>1-EXP(-'Absorption prob after ems'!FC224*_k_in_ec_correction*($C223*_c+'Input spectra'!Q223))</f>
        <v>1.107116328769131E-2</v>
      </c>
      <c r="J223" s="14">
        <f>1-EXP(-(_t-'Absorption prob after ems'!FC224)*_k_in_ec_correction*($C223*_c+'Input spectra'!Q223))</f>
        <v>1.1183438629024267E-2</v>
      </c>
      <c r="M223" s="7">
        <f t="shared" si="163"/>
        <v>0</v>
      </c>
      <c r="N223" s="7">
        <f t="shared" si="164"/>
        <v>0</v>
      </c>
      <c r="O223" s="7">
        <f t="shared" si="165"/>
        <v>0</v>
      </c>
      <c r="Q223" s="7">
        <f t="shared" si="158"/>
        <v>0</v>
      </c>
      <c r="R223" s="7"/>
      <c r="S223" s="7">
        <f t="shared" si="159"/>
        <v>0</v>
      </c>
      <c r="T223" s="7">
        <f t="shared" si="160"/>
        <v>0</v>
      </c>
      <c r="U223" s="7">
        <f t="shared" si="161"/>
        <v>0</v>
      </c>
      <c r="V223" s="7">
        <f t="shared" si="162"/>
        <v>0</v>
      </c>
      <c r="AC223" s="7">
        <f t="shared" si="166"/>
        <v>0</v>
      </c>
      <c r="AD223" s="7">
        <f t="shared" si="167"/>
        <v>0</v>
      </c>
      <c r="AE223" s="7">
        <f t="shared" si="168"/>
        <v>0</v>
      </c>
      <c r="AG223" s="7">
        <f t="shared" si="154"/>
        <v>0</v>
      </c>
      <c r="AH223" s="7"/>
      <c r="AI223" s="7">
        <f t="shared" si="179"/>
        <v>0</v>
      </c>
      <c r="AJ223" s="7">
        <f t="shared" si="180"/>
        <v>0</v>
      </c>
      <c r="AK223" s="7">
        <f t="shared" si="181"/>
        <v>0</v>
      </c>
      <c r="AL223" s="7">
        <f t="shared" si="182"/>
        <v>0</v>
      </c>
      <c r="AS223" s="7">
        <f t="shared" si="169"/>
        <v>0</v>
      </c>
      <c r="AT223" s="7">
        <f t="shared" si="170"/>
        <v>0</v>
      </c>
      <c r="AU223" s="7">
        <f t="shared" si="171"/>
        <v>0</v>
      </c>
      <c r="AW223" s="7">
        <f t="shared" si="155"/>
        <v>0</v>
      </c>
      <c r="AX223" s="7"/>
      <c r="AY223" s="7">
        <f t="shared" si="183"/>
        <v>0</v>
      </c>
      <c r="AZ223" s="7">
        <f t="shared" si="184"/>
        <v>0</v>
      </c>
      <c r="BA223" s="7">
        <f t="shared" si="185"/>
        <v>0</v>
      </c>
      <c r="BB223" s="7">
        <f t="shared" si="186"/>
        <v>0</v>
      </c>
      <c r="BI223" s="7">
        <f t="shared" si="172"/>
        <v>0</v>
      </c>
      <c r="BJ223" s="7">
        <f t="shared" si="173"/>
        <v>0</v>
      </c>
      <c r="BK223" s="7">
        <f t="shared" si="174"/>
        <v>0</v>
      </c>
      <c r="BM223" s="7">
        <f t="shared" si="156"/>
        <v>0</v>
      </c>
      <c r="BN223" s="7"/>
      <c r="BO223" s="7">
        <f t="shared" si="187"/>
        <v>0</v>
      </c>
      <c r="BP223" s="7">
        <f t="shared" si="188"/>
        <v>0</v>
      </c>
      <c r="BQ223" s="7">
        <f t="shared" si="189"/>
        <v>0</v>
      </c>
      <c r="BR223" s="7">
        <f t="shared" si="190"/>
        <v>0</v>
      </c>
      <c r="BY223" s="7">
        <f t="shared" si="175"/>
        <v>0</v>
      </c>
      <c r="BZ223" s="7">
        <f t="shared" si="176"/>
        <v>0</v>
      </c>
      <c r="CA223" s="7">
        <f t="shared" si="177"/>
        <v>0</v>
      </c>
      <c r="CC223" s="7">
        <f t="shared" si="157"/>
        <v>0</v>
      </c>
      <c r="CD223" s="7"/>
      <c r="CE223" s="7">
        <f t="shared" si="191"/>
        <v>0</v>
      </c>
      <c r="CF223" s="7">
        <f t="shared" si="192"/>
        <v>0</v>
      </c>
      <c r="CG223" s="7">
        <f t="shared" si="193"/>
        <v>0</v>
      </c>
      <c r="CH223" s="7">
        <f t="shared" si="194"/>
        <v>0</v>
      </c>
    </row>
    <row r="224" spans="2:86" x14ac:dyDescent="0.25">
      <c r="B224">
        <v>1390</v>
      </c>
      <c r="C224">
        <f>'Input spectra'!B224</f>
        <v>0</v>
      </c>
      <c r="D224">
        <f>'Initial absorption'!J224</f>
        <v>0</v>
      </c>
      <c r="E224">
        <f>'Input spectra'!C224</f>
        <v>0</v>
      </c>
      <c r="F224" s="54">
        <f t="shared" si="178"/>
        <v>0</v>
      </c>
      <c r="H224">
        <f>'Absorption prob after ems'!$EY225</f>
        <v>0.89073059462325055</v>
      </c>
      <c r="I224" s="14">
        <f>1-EXP(-'Absorption prob after ems'!FC225*_k_in_ec_correction*($C224*_c+'Input spectra'!Q224))</f>
        <v>1.105699008248151E-2</v>
      </c>
      <c r="J224" s="14">
        <f>1-EXP(-(_t-'Absorption prob after ems'!FC225)*_k_in_ec_correction*($C224*_c+'Input spectra'!Q224))</f>
        <v>1.1168976686676269E-2</v>
      </c>
      <c r="M224" s="7">
        <f t="shared" si="163"/>
        <v>0</v>
      </c>
      <c r="N224" s="7">
        <f t="shared" si="164"/>
        <v>0</v>
      </c>
      <c r="O224" s="7">
        <f t="shared" si="165"/>
        <v>0</v>
      </c>
      <c r="Q224" s="7">
        <f t="shared" si="158"/>
        <v>0</v>
      </c>
      <c r="R224" s="7"/>
      <c r="S224" s="7">
        <f t="shared" si="159"/>
        <v>0</v>
      </c>
      <c r="T224" s="7">
        <f t="shared" si="160"/>
        <v>0</v>
      </c>
      <c r="U224" s="7">
        <f t="shared" si="161"/>
        <v>0</v>
      </c>
      <c r="V224" s="7">
        <f t="shared" si="162"/>
        <v>0</v>
      </c>
      <c r="AC224" s="7">
        <f t="shared" si="166"/>
        <v>0</v>
      </c>
      <c r="AD224" s="7">
        <f t="shared" si="167"/>
        <v>0</v>
      </c>
      <c r="AE224" s="7">
        <f t="shared" si="168"/>
        <v>0</v>
      </c>
      <c r="AG224" s="7">
        <f t="shared" si="154"/>
        <v>0</v>
      </c>
      <c r="AH224" s="7"/>
      <c r="AI224" s="7">
        <f t="shared" si="179"/>
        <v>0</v>
      </c>
      <c r="AJ224" s="7">
        <f t="shared" si="180"/>
        <v>0</v>
      </c>
      <c r="AK224" s="7">
        <f t="shared" si="181"/>
        <v>0</v>
      </c>
      <c r="AL224" s="7">
        <f t="shared" si="182"/>
        <v>0</v>
      </c>
      <c r="AS224" s="7">
        <f t="shared" si="169"/>
        <v>0</v>
      </c>
      <c r="AT224" s="7">
        <f t="shared" si="170"/>
        <v>0</v>
      </c>
      <c r="AU224" s="7">
        <f t="shared" si="171"/>
        <v>0</v>
      </c>
      <c r="AW224" s="7">
        <f t="shared" si="155"/>
        <v>0</v>
      </c>
      <c r="AX224" s="7"/>
      <c r="AY224" s="7">
        <f t="shared" si="183"/>
        <v>0</v>
      </c>
      <c r="AZ224" s="7">
        <f t="shared" si="184"/>
        <v>0</v>
      </c>
      <c r="BA224" s="7">
        <f t="shared" si="185"/>
        <v>0</v>
      </c>
      <c r="BB224" s="7">
        <f t="shared" si="186"/>
        <v>0</v>
      </c>
      <c r="BI224" s="7">
        <f t="shared" si="172"/>
        <v>0</v>
      </c>
      <c r="BJ224" s="7">
        <f t="shared" si="173"/>
        <v>0</v>
      </c>
      <c r="BK224" s="7">
        <f t="shared" si="174"/>
        <v>0</v>
      </c>
      <c r="BM224" s="7">
        <f t="shared" si="156"/>
        <v>0</v>
      </c>
      <c r="BN224" s="7"/>
      <c r="BO224" s="7">
        <f t="shared" si="187"/>
        <v>0</v>
      </c>
      <c r="BP224" s="7">
        <f t="shared" si="188"/>
        <v>0</v>
      </c>
      <c r="BQ224" s="7">
        <f t="shared" si="189"/>
        <v>0</v>
      </c>
      <c r="BR224" s="7">
        <f t="shared" si="190"/>
        <v>0</v>
      </c>
      <c r="BY224" s="7">
        <f t="shared" si="175"/>
        <v>0</v>
      </c>
      <c r="BZ224" s="7">
        <f t="shared" si="176"/>
        <v>0</v>
      </c>
      <c r="CA224" s="7">
        <f t="shared" si="177"/>
        <v>0</v>
      </c>
      <c r="CC224" s="7">
        <f t="shared" si="157"/>
        <v>0</v>
      </c>
      <c r="CD224" s="7"/>
      <c r="CE224" s="7">
        <f t="shared" si="191"/>
        <v>0</v>
      </c>
      <c r="CF224" s="7">
        <f t="shared" si="192"/>
        <v>0</v>
      </c>
      <c r="CG224" s="7">
        <f t="shared" si="193"/>
        <v>0</v>
      </c>
      <c r="CH224" s="7">
        <f t="shared" si="194"/>
        <v>0</v>
      </c>
    </row>
    <row r="225" spans="2:86" x14ac:dyDescent="0.25">
      <c r="B225">
        <v>1395</v>
      </c>
      <c r="C225">
        <f>'Input spectra'!B225</f>
        <v>0</v>
      </c>
      <c r="D225">
        <f>'Initial absorption'!J225</f>
        <v>0</v>
      </c>
      <c r="E225">
        <f>'Input spectra'!C225</f>
        <v>0</v>
      </c>
      <c r="F225" s="54">
        <f t="shared" si="178"/>
        <v>0</v>
      </c>
      <c r="H225">
        <f>'Absorption prob after ems'!$EY226</f>
        <v>0.89086004542338293</v>
      </c>
      <c r="I225" s="14">
        <f>1-EXP(-'Absorption prob after ems'!FC226*_k_in_ec_correction*($C225*_c+'Input spectra'!Q225))</f>
        <v>1.1042816486167117E-2</v>
      </c>
      <c r="J225" s="14">
        <f>1-EXP(-(_t-'Absorption prob after ems'!FC226)*_k_in_ec_correction*($C225*_c+'Input spectra'!Q225))</f>
        <v>1.115451472076967E-2</v>
      </c>
      <c r="M225" s="7">
        <f t="shared" si="163"/>
        <v>0</v>
      </c>
      <c r="N225" s="7">
        <f t="shared" si="164"/>
        <v>0</v>
      </c>
      <c r="O225" s="7">
        <f t="shared" si="165"/>
        <v>0</v>
      </c>
      <c r="Q225" s="7">
        <f t="shared" si="158"/>
        <v>0</v>
      </c>
      <c r="R225" s="7"/>
      <c r="S225" s="7">
        <f t="shared" si="159"/>
        <v>0</v>
      </c>
      <c r="T225" s="7">
        <f t="shared" si="160"/>
        <v>0</v>
      </c>
      <c r="U225" s="7">
        <f t="shared" si="161"/>
        <v>0</v>
      </c>
      <c r="V225" s="7">
        <f t="shared" si="162"/>
        <v>0</v>
      </c>
      <c r="AC225" s="7">
        <f t="shared" si="166"/>
        <v>0</v>
      </c>
      <c r="AD225" s="7">
        <f t="shared" si="167"/>
        <v>0</v>
      </c>
      <c r="AE225" s="7">
        <f t="shared" si="168"/>
        <v>0</v>
      </c>
      <c r="AG225" s="7">
        <f t="shared" si="154"/>
        <v>0</v>
      </c>
      <c r="AH225" s="7"/>
      <c r="AI225" s="7">
        <f t="shared" si="179"/>
        <v>0</v>
      </c>
      <c r="AJ225" s="7">
        <f t="shared" si="180"/>
        <v>0</v>
      </c>
      <c r="AK225" s="7">
        <f t="shared" si="181"/>
        <v>0</v>
      </c>
      <c r="AL225" s="7">
        <f t="shared" si="182"/>
        <v>0</v>
      </c>
      <c r="AS225" s="7">
        <f t="shared" si="169"/>
        <v>0</v>
      </c>
      <c r="AT225" s="7">
        <f t="shared" si="170"/>
        <v>0</v>
      </c>
      <c r="AU225" s="7">
        <f t="shared" si="171"/>
        <v>0</v>
      </c>
      <c r="AW225" s="7">
        <f t="shared" si="155"/>
        <v>0</v>
      </c>
      <c r="AX225" s="7"/>
      <c r="AY225" s="7">
        <f t="shared" si="183"/>
        <v>0</v>
      </c>
      <c r="AZ225" s="7">
        <f t="shared" si="184"/>
        <v>0</v>
      </c>
      <c r="BA225" s="7">
        <f t="shared" si="185"/>
        <v>0</v>
      </c>
      <c r="BB225" s="7">
        <f t="shared" si="186"/>
        <v>0</v>
      </c>
      <c r="BI225" s="7">
        <f t="shared" si="172"/>
        <v>0</v>
      </c>
      <c r="BJ225" s="7">
        <f t="shared" si="173"/>
        <v>0</v>
      </c>
      <c r="BK225" s="7">
        <f t="shared" si="174"/>
        <v>0</v>
      </c>
      <c r="BM225" s="7">
        <f t="shared" si="156"/>
        <v>0</v>
      </c>
      <c r="BN225" s="7"/>
      <c r="BO225" s="7">
        <f t="shared" si="187"/>
        <v>0</v>
      </c>
      <c r="BP225" s="7">
        <f t="shared" si="188"/>
        <v>0</v>
      </c>
      <c r="BQ225" s="7">
        <f t="shared" si="189"/>
        <v>0</v>
      </c>
      <c r="BR225" s="7">
        <f t="shared" si="190"/>
        <v>0</v>
      </c>
      <c r="BY225" s="7">
        <f t="shared" si="175"/>
        <v>0</v>
      </c>
      <c r="BZ225" s="7">
        <f t="shared" si="176"/>
        <v>0</v>
      </c>
      <c r="CA225" s="7">
        <f t="shared" si="177"/>
        <v>0</v>
      </c>
      <c r="CC225" s="7">
        <f t="shared" si="157"/>
        <v>0</v>
      </c>
      <c r="CD225" s="7"/>
      <c r="CE225" s="7">
        <f t="shared" si="191"/>
        <v>0</v>
      </c>
      <c r="CF225" s="7">
        <f t="shared" si="192"/>
        <v>0</v>
      </c>
      <c r="CG225" s="7">
        <f t="shared" si="193"/>
        <v>0</v>
      </c>
      <c r="CH225" s="7">
        <f t="shared" si="194"/>
        <v>0</v>
      </c>
    </row>
    <row r="226" spans="2:86" x14ac:dyDescent="0.25">
      <c r="B226">
        <v>1400</v>
      </c>
      <c r="C226">
        <f>'Input spectra'!B226</f>
        <v>0</v>
      </c>
      <c r="D226">
        <f>'Initial absorption'!J226</f>
        <v>0</v>
      </c>
      <c r="E226">
        <f>'Input spectra'!C226</f>
        <v>0</v>
      </c>
      <c r="F226" s="54">
        <f t="shared" si="178"/>
        <v>0</v>
      </c>
      <c r="H226">
        <f>'Absorption prob after ems'!$EY227</f>
        <v>0.89098952542316634</v>
      </c>
      <c r="I226" s="14">
        <f>1-EXP(-'Absorption prob after ems'!FC227*_k_in_ec_correction*($C226*_c+'Input spectra'!Q226))</f>
        <v>1.1028642498737584E-2</v>
      </c>
      <c r="J226" s="14">
        <f>1-EXP(-(_t-'Absorption prob after ems'!FC227)*_k_in_ec_correction*($C226*_c+'Input spectra'!Q226))</f>
        <v>1.1140052731309358E-2</v>
      </c>
      <c r="M226" s="7">
        <f t="shared" si="163"/>
        <v>0</v>
      </c>
      <c r="N226" s="7">
        <f t="shared" si="164"/>
        <v>0</v>
      </c>
      <c r="O226" s="7">
        <f t="shared" si="165"/>
        <v>0</v>
      </c>
      <c r="Q226" s="7">
        <f t="shared" si="158"/>
        <v>0</v>
      </c>
      <c r="R226" s="7"/>
      <c r="S226" s="7">
        <f t="shared" si="159"/>
        <v>0</v>
      </c>
      <c r="T226" s="7">
        <f t="shared" si="160"/>
        <v>0</v>
      </c>
      <c r="U226" s="7">
        <f t="shared" si="161"/>
        <v>0</v>
      </c>
      <c r="V226" s="7">
        <f t="shared" si="162"/>
        <v>0</v>
      </c>
      <c r="AC226" s="7">
        <f t="shared" si="166"/>
        <v>0</v>
      </c>
      <c r="AD226" s="7">
        <f t="shared" si="167"/>
        <v>0</v>
      </c>
      <c r="AE226" s="7">
        <f t="shared" si="168"/>
        <v>0</v>
      </c>
      <c r="AG226" s="7">
        <f t="shared" si="154"/>
        <v>0</v>
      </c>
      <c r="AH226" s="7"/>
      <c r="AI226" s="7">
        <f t="shared" si="179"/>
        <v>0</v>
      </c>
      <c r="AJ226" s="7">
        <f t="shared" si="180"/>
        <v>0</v>
      </c>
      <c r="AK226" s="7">
        <f t="shared" si="181"/>
        <v>0</v>
      </c>
      <c r="AL226" s="7">
        <f t="shared" si="182"/>
        <v>0</v>
      </c>
      <c r="AS226" s="7">
        <f t="shared" si="169"/>
        <v>0</v>
      </c>
      <c r="AT226" s="7">
        <f t="shared" si="170"/>
        <v>0</v>
      </c>
      <c r="AU226" s="7">
        <f t="shared" si="171"/>
        <v>0</v>
      </c>
      <c r="AW226" s="7">
        <f t="shared" si="155"/>
        <v>0</v>
      </c>
      <c r="AX226" s="7"/>
      <c r="AY226" s="7">
        <f t="shared" si="183"/>
        <v>0</v>
      </c>
      <c r="AZ226" s="7">
        <f t="shared" si="184"/>
        <v>0</v>
      </c>
      <c r="BA226" s="7">
        <f t="shared" si="185"/>
        <v>0</v>
      </c>
      <c r="BB226" s="7">
        <f t="shared" si="186"/>
        <v>0</v>
      </c>
      <c r="BI226" s="7">
        <f t="shared" si="172"/>
        <v>0</v>
      </c>
      <c r="BJ226" s="7">
        <f t="shared" si="173"/>
        <v>0</v>
      </c>
      <c r="BK226" s="7">
        <f t="shared" si="174"/>
        <v>0</v>
      </c>
      <c r="BM226" s="7">
        <f t="shared" si="156"/>
        <v>0</v>
      </c>
      <c r="BN226" s="7"/>
      <c r="BO226" s="7">
        <f t="shared" si="187"/>
        <v>0</v>
      </c>
      <c r="BP226" s="7">
        <f t="shared" si="188"/>
        <v>0</v>
      </c>
      <c r="BQ226" s="7">
        <f t="shared" si="189"/>
        <v>0</v>
      </c>
      <c r="BR226" s="7">
        <f t="shared" si="190"/>
        <v>0</v>
      </c>
      <c r="BY226" s="7">
        <f t="shared" si="175"/>
        <v>0</v>
      </c>
      <c r="BZ226" s="7">
        <f t="shared" si="176"/>
        <v>0</v>
      </c>
      <c r="CA226" s="7">
        <f t="shared" si="177"/>
        <v>0</v>
      </c>
      <c r="CC226" s="7">
        <f t="shared" si="157"/>
        <v>0</v>
      </c>
      <c r="CD226" s="7"/>
      <c r="CE226" s="7">
        <f t="shared" si="191"/>
        <v>0</v>
      </c>
      <c r="CF226" s="7">
        <f t="shared" si="192"/>
        <v>0</v>
      </c>
      <c r="CG226" s="7">
        <f t="shared" si="193"/>
        <v>0</v>
      </c>
      <c r="CH226" s="7">
        <f t="shared" si="194"/>
        <v>0</v>
      </c>
    </row>
    <row r="227" spans="2:86" x14ac:dyDescent="0.25">
      <c r="B227">
        <v>1405</v>
      </c>
      <c r="C227">
        <f>'Input spectra'!B227</f>
        <v>0</v>
      </c>
      <c r="D227">
        <f>'Initial absorption'!J227</f>
        <v>0</v>
      </c>
      <c r="E227">
        <f>'Input spectra'!C227</f>
        <v>0</v>
      </c>
      <c r="F227" s="54">
        <f t="shared" si="178"/>
        <v>0</v>
      </c>
      <c r="H227">
        <f>'Absorption prob after ems'!$EY228</f>
        <v>0.89111903463080444</v>
      </c>
      <c r="I227" s="14">
        <f>1-EXP(-'Absorption prob after ems'!FC228*_k_in_ec_correction*($C227*_c+'Input spectra'!Q227))</f>
        <v>1.1014468120181364E-2</v>
      </c>
      <c r="J227" s="14">
        <f>1-EXP(-(_t-'Absorption prob after ems'!FC228)*_k_in_ec_correction*($C227*_c+'Input spectra'!Q227))</f>
        <v>1.1125590718300993E-2</v>
      </c>
      <c r="M227" s="7">
        <f t="shared" si="163"/>
        <v>0</v>
      </c>
      <c r="N227" s="7">
        <f t="shared" si="164"/>
        <v>0</v>
      </c>
      <c r="O227" s="7">
        <f t="shared" si="165"/>
        <v>0</v>
      </c>
      <c r="Q227" s="7">
        <f t="shared" si="158"/>
        <v>0</v>
      </c>
      <c r="R227" s="7"/>
      <c r="S227" s="7">
        <f t="shared" si="159"/>
        <v>0</v>
      </c>
      <c r="T227" s="7">
        <f t="shared" si="160"/>
        <v>0</v>
      </c>
      <c r="U227" s="7">
        <f t="shared" si="161"/>
        <v>0</v>
      </c>
      <c r="V227" s="7">
        <f t="shared" si="162"/>
        <v>0</v>
      </c>
      <c r="AC227" s="7">
        <f t="shared" si="166"/>
        <v>0</v>
      </c>
      <c r="AD227" s="7">
        <f t="shared" si="167"/>
        <v>0</v>
      </c>
      <c r="AE227" s="7">
        <f t="shared" si="168"/>
        <v>0</v>
      </c>
      <c r="AG227" s="7">
        <f t="shared" si="154"/>
        <v>0</v>
      </c>
      <c r="AH227" s="7"/>
      <c r="AI227" s="7">
        <f t="shared" si="179"/>
        <v>0</v>
      </c>
      <c r="AJ227" s="7">
        <f t="shared" si="180"/>
        <v>0</v>
      </c>
      <c r="AK227" s="7">
        <f t="shared" si="181"/>
        <v>0</v>
      </c>
      <c r="AL227" s="7">
        <f t="shared" si="182"/>
        <v>0</v>
      </c>
      <c r="AS227" s="7">
        <f t="shared" si="169"/>
        <v>0</v>
      </c>
      <c r="AT227" s="7">
        <f t="shared" si="170"/>
        <v>0</v>
      </c>
      <c r="AU227" s="7">
        <f t="shared" si="171"/>
        <v>0</v>
      </c>
      <c r="AW227" s="7">
        <f t="shared" si="155"/>
        <v>0</v>
      </c>
      <c r="AX227" s="7"/>
      <c r="AY227" s="7">
        <f t="shared" si="183"/>
        <v>0</v>
      </c>
      <c r="AZ227" s="7">
        <f t="shared" si="184"/>
        <v>0</v>
      </c>
      <c r="BA227" s="7">
        <f t="shared" si="185"/>
        <v>0</v>
      </c>
      <c r="BB227" s="7">
        <f t="shared" si="186"/>
        <v>0</v>
      </c>
      <c r="BI227" s="7">
        <f t="shared" si="172"/>
        <v>0</v>
      </c>
      <c r="BJ227" s="7">
        <f t="shared" si="173"/>
        <v>0</v>
      </c>
      <c r="BK227" s="7">
        <f t="shared" si="174"/>
        <v>0</v>
      </c>
      <c r="BM227" s="7">
        <f t="shared" si="156"/>
        <v>0</v>
      </c>
      <c r="BN227" s="7"/>
      <c r="BO227" s="7">
        <f t="shared" si="187"/>
        <v>0</v>
      </c>
      <c r="BP227" s="7">
        <f t="shared" si="188"/>
        <v>0</v>
      </c>
      <c r="BQ227" s="7">
        <f t="shared" si="189"/>
        <v>0</v>
      </c>
      <c r="BR227" s="7">
        <f t="shared" si="190"/>
        <v>0</v>
      </c>
      <c r="BY227" s="7">
        <f t="shared" si="175"/>
        <v>0</v>
      </c>
      <c r="BZ227" s="7">
        <f t="shared" si="176"/>
        <v>0</v>
      </c>
      <c r="CA227" s="7">
        <f t="shared" si="177"/>
        <v>0</v>
      </c>
      <c r="CC227" s="7">
        <f t="shared" si="157"/>
        <v>0</v>
      </c>
      <c r="CD227" s="7"/>
      <c r="CE227" s="7">
        <f t="shared" si="191"/>
        <v>0</v>
      </c>
      <c r="CF227" s="7">
        <f t="shared" si="192"/>
        <v>0</v>
      </c>
      <c r="CG227" s="7">
        <f t="shared" si="193"/>
        <v>0</v>
      </c>
      <c r="CH227" s="7">
        <f t="shared" si="194"/>
        <v>0</v>
      </c>
    </row>
    <row r="228" spans="2:86" x14ac:dyDescent="0.25">
      <c r="B228">
        <v>1410</v>
      </c>
      <c r="C228">
        <f>'Input spectra'!B228</f>
        <v>0</v>
      </c>
      <c r="D228">
        <f>'Initial absorption'!J228</f>
        <v>0</v>
      </c>
      <c r="E228">
        <f>'Input spectra'!C228</f>
        <v>0</v>
      </c>
      <c r="F228" s="54">
        <f t="shared" si="178"/>
        <v>0</v>
      </c>
      <c r="H228">
        <f>'Absorption prob after ems'!$EY229</f>
        <v>0.89124857305449889</v>
      </c>
      <c r="I228" s="14">
        <f>1-EXP(-'Absorption prob after ems'!FC229*_k_in_ec_correction*($C228*_c+'Input spectra'!Q228))</f>
        <v>1.1000293350487911E-2</v>
      </c>
      <c r="J228" s="14">
        <f>1-EXP(-(_t-'Absorption prob after ems'!FC229)*_k_in_ec_correction*($C228*_c+'Input spectra'!Q228))</f>
        <v>1.1111128681749127E-2</v>
      </c>
      <c r="M228" s="7">
        <f t="shared" si="163"/>
        <v>0</v>
      </c>
      <c r="N228" s="7">
        <f t="shared" si="164"/>
        <v>0</v>
      </c>
      <c r="O228" s="7">
        <f t="shared" si="165"/>
        <v>0</v>
      </c>
      <c r="Q228" s="7">
        <f t="shared" si="158"/>
        <v>0</v>
      </c>
      <c r="R228" s="7"/>
      <c r="S228" s="7">
        <f t="shared" si="159"/>
        <v>0</v>
      </c>
      <c r="T228" s="7">
        <f t="shared" si="160"/>
        <v>0</v>
      </c>
      <c r="U228" s="7">
        <f t="shared" si="161"/>
        <v>0</v>
      </c>
      <c r="V228" s="7">
        <f t="shared" si="162"/>
        <v>0</v>
      </c>
      <c r="AC228" s="7">
        <f t="shared" si="166"/>
        <v>0</v>
      </c>
      <c r="AD228" s="7">
        <f t="shared" si="167"/>
        <v>0</v>
      </c>
      <c r="AE228" s="7">
        <f t="shared" si="168"/>
        <v>0</v>
      </c>
      <c r="AG228" s="7">
        <f t="shared" si="154"/>
        <v>0</v>
      </c>
      <c r="AH228" s="7"/>
      <c r="AI228" s="7">
        <f t="shared" si="179"/>
        <v>0</v>
      </c>
      <c r="AJ228" s="7">
        <f t="shared" si="180"/>
        <v>0</v>
      </c>
      <c r="AK228" s="7">
        <f t="shared" si="181"/>
        <v>0</v>
      </c>
      <c r="AL228" s="7">
        <f t="shared" si="182"/>
        <v>0</v>
      </c>
      <c r="AS228" s="7">
        <f t="shared" si="169"/>
        <v>0</v>
      </c>
      <c r="AT228" s="7">
        <f t="shared" si="170"/>
        <v>0</v>
      </c>
      <c r="AU228" s="7">
        <f t="shared" si="171"/>
        <v>0</v>
      </c>
      <c r="AW228" s="7">
        <f t="shared" si="155"/>
        <v>0</v>
      </c>
      <c r="AX228" s="7"/>
      <c r="AY228" s="7">
        <f t="shared" si="183"/>
        <v>0</v>
      </c>
      <c r="AZ228" s="7">
        <f t="shared" si="184"/>
        <v>0</v>
      </c>
      <c r="BA228" s="7">
        <f t="shared" si="185"/>
        <v>0</v>
      </c>
      <c r="BB228" s="7">
        <f t="shared" si="186"/>
        <v>0</v>
      </c>
      <c r="BI228" s="7">
        <f t="shared" si="172"/>
        <v>0</v>
      </c>
      <c r="BJ228" s="7">
        <f t="shared" si="173"/>
        <v>0</v>
      </c>
      <c r="BK228" s="7">
        <f t="shared" si="174"/>
        <v>0</v>
      </c>
      <c r="BM228" s="7">
        <f t="shared" si="156"/>
        <v>0</v>
      </c>
      <c r="BN228" s="7"/>
      <c r="BO228" s="7">
        <f t="shared" si="187"/>
        <v>0</v>
      </c>
      <c r="BP228" s="7">
        <f t="shared" si="188"/>
        <v>0</v>
      </c>
      <c r="BQ228" s="7">
        <f t="shared" si="189"/>
        <v>0</v>
      </c>
      <c r="BR228" s="7">
        <f t="shared" si="190"/>
        <v>0</v>
      </c>
      <c r="BY228" s="7">
        <f t="shared" si="175"/>
        <v>0</v>
      </c>
      <c r="BZ228" s="7">
        <f t="shared" si="176"/>
        <v>0</v>
      </c>
      <c r="CA228" s="7">
        <f t="shared" si="177"/>
        <v>0</v>
      </c>
      <c r="CC228" s="7">
        <f t="shared" si="157"/>
        <v>0</v>
      </c>
      <c r="CD228" s="7"/>
      <c r="CE228" s="7">
        <f t="shared" si="191"/>
        <v>0</v>
      </c>
      <c r="CF228" s="7">
        <f t="shared" si="192"/>
        <v>0</v>
      </c>
      <c r="CG228" s="7">
        <f t="shared" si="193"/>
        <v>0</v>
      </c>
      <c r="CH228" s="7">
        <f t="shared" si="194"/>
        <v>0</v>
      </c>
    </row>
    <row r="229" spans="2:86" x14ac:dyDescent="0.25">
      <c r="B229">
        <v>1415</v>
      </c>
      <c r="C229">
        <f>'Input spectra'!B229</f>
        <v>0</v>
      </c>
      <c r="D229">
        <f>'Initial absorption'!J229</f>
        <v>0</v>
      </c>
      <c r="E229">
        <f>'Input spectra'!C229</f>
        <v>0</v>
      </c>
      <c r="F229" s="54">
        <f t="shared" si="178"/>
        <v>0</v>
      </c>
      <c r="H229">
        <f>'Absorption prob after ems'!$EY230</f>
        <v>0.89137814070245702</v>
      </c>
      <c r="I229" s="14">
        <f>1-EXP(-'Absorption prob after ems'!FC230*_k_in_ec_correction*($C229*_c+'Input spectra'!Q229))</f>
        <v>1.0986118189645677E-2</v>
      </c>
      <c r="J229" s="14">
        <f>1-EXP(-(_t-'Absorption prob after ems'!FC230)*_k_in_ec_correction*($C229*_c+'Input spectra'!Q229))</f>
        <v>1.1096666621659756E-2</v>
      </c>
      <c r="M229" s="7">
        <f t="shared" si="163"/>
        <v>0</v>
      </c>
      <c r="N229" s="7">
        <f t="shared" si="164"/>
        <v>0</v>
      </c>
      <c r="O229" s="7">
        <f t="shared" si="165"/>
        <v>0</v>
      </c>
      <c r="Q229" s="7">
        <f t="shared" si="158"/>
        <v>0</v>
      </c>
      <c r="R229" s="7"/>
      <c r="S229" s="7">
        <f t="shared" si="159"/>
        <v>0</v>
      </c>
      <c r="T229" s="7">
        <f t="shared" si="160"/>
        <v>0</v>
      </c>
      <c r="U229" s="7">
        <f t="shared" si="161"/>
        <v>0</v>
      </c>
      <c r="V229" s="7">
        <f t="shared" si="162"/>
        <v>0</v>
      </c>
      <c r="AC229" s="7">
        <f t="shared" si="166"/>
        <v>0</v>
      </c>
      <c r="AD229" s="7">
        <f t="shared" si="167"/>
        <v>0</v>
      </c>
      <c r="AE229" s="7">
        <f t="shared" si="168"/>
        <v>0</v>
      </c>
      <c r="AG229" s="7">
        <f t="shared" ref="AG229:AG246" si="195">AE229*$H229</f>
        <v>0</v>
      </c>
      <c r="AH229" s="7"/>
      <c r="AI229" s="7">
        <f t="shared" si="179"/>
        <v>0</v>
      </c>
      <c r="AJ229" s="7">
        <f t="shared" si="180"/>
        <v>0</v>
      </c>
      <c r="AK229" s="7">
        <f t="shared" si="181"/>
        <v>0</v>
      </c>
      <c r="AL229" s="7">
        <f t="shared" si="182"/>
        <v>0</v>
      </c>
      <c r="AS229" s="7">
        <f t="shared" si="169"/>
        <v>0</v>
      </c>
      <c r="AT229" s="7">
        <f t="shared" si="170"/>
        <v>0</v>
      </c>
      <c r="AU229" s="7">
        <f t="shared" si="171"/>
        <v>0</v>
      </c>
      <c r="AW229" s="7">
        <f t="shared" ref="AW229:AW246" si="196">AU229*$H229</f>
        <v>0</v>
      </c>
      <c r="AX229" s="7"/>
      <c r="AY229" s="7">
        <f t="shared" si="183"/>
        <v>0</v>
      </c>
      <c r="AZ229" s="7">
        <f t="shared" si="184"/>
        <v>0</v>
      </c>
      <c r="BA229" s="7">
        <f t="shared" si="185"/>
        <v>0</v>
      </c>
      <c r="BB229" s="7">
        <f t="shared" si="186"/>
        <v>0</v>
      </c>
      <c r="BI229" s="7">
        <f t="shared" si="172"/>
        <v>0</v>
      </c>
      <c r="BJ229" s="7">
        <f t="shared" si="173"/>
        <v>0</v>
      </c>
      <c r="BK229" s="7">
        <f t="shared" si="174"/>
        <v>0</v>
      </c>
      <c r="BM229" s="7">
        <f t="shared" ref="BM229:BM246" si="197">BK229*$H229</f>
        <v>0</v>
      </c>
      <c r="BN229" s="7"/>
      <c r="BO229" s="7">
        <f t="shared" si="187"/>
        <v>0</v>
      </c>
      <c r="BP229" s="7">
        <f t="shared" si="188"/>
        <v>0</v>
      </c>
      <c r="BQ229" s="7">
        <f t="shared" si="189"/>
        <v>0</v>
      </c>
      <c r="BR229" s="7">
        <f t="shared" si="190"/>
        <v>0</v>
      </c>
      <c r="BY229" s="7">
        <f t="shared" si="175"/>
        <v>0</v>
      </c>
      <c r="BZ229" s="7">
        <f t="shared" si="176"/>
        <v>0</v>
      </c>
      <c r="CA229" s="7">
        <f t="shared" si="177"/>
        <v>0</v>
      </c>
      <c r="CC229" s="7">
        <f t="shared" ref="CC229:CC246" si="198">CA229*$H229</f>
        <v>0</v>
      </c>
      <c r="CD229" s="7"/>
      <c r="CE229" s="7">
        <f t="shared" si="191"/>
        <v>0</v>
      </c>
      <c r="CF229" s="7">
        <f t="shared" si="192"/>
        <v>0</v>
      </c>
      <c r="CG229" s="7">
        <f t="shared" si="193"/>
        <v>0</v>
      </c>
      <c r="CH229" s="7">
        <f t="shared" si="194"/>
        <v>0</v>
      </c>
    </row>
    <row r="230" spans="2:86" x14ac:dyDescent="0.25">
      <c r="B230">
        <v>1420</v>
      </c>
      <c r="C230">
        <f>'Input spectra'!B230</f>
        <v>0</v>
      </c>
      <c r="D230">
        <f>'Initial absorption'!J230</f>
        <v>0</v>
      </c>
      <c r="E230">
        <f>'Input spectra'!C230</f>
        <v>0</v>
      </c>
      <c r="F230" s="54">
        <f t="shared" si="178"/>
        <v>0</v>
      </c>
      <c r="H230">
        <f>'Absorption prob after ems'!$EY231</f>
        <v>0.8915077375828887</v>
      </c>
      <c r="I230" s="14">
        <f>1-EXP(-'Absorption prob after ems'!FC231*_k_in_ec_correction*($C230*_c+'Input spectra'!Q230))</f>
        <v>1.0971942637644116E-2</v>
      </c>
      <c r="J230" s="14">
        <f>1-EXP(-(_t-'Absorption prob after ems'!FC231)*_k_in_ec_correction*($C230*_c+'Input spectra'!Q230))</f>
        <v>1.1082204538037432E-2</v>
      </c>
      <c r="M230" s="7">
        <f t="shared" si="163"/>
        <v>0</v>
      </c>
      <c r="N230" s="7">
        <f t="shared" si="164"/>
        <v>0</v>
      </c>
      <c r="O230" s="7">
        <f t="shared" si="165"/>
        <v>0</v>
      </c>
      <c r="Q230" s="7">
        <f t="shared" si="158"/>
        <v>0</v>
      </c>
      <c r="R230" s="7"/>
      <c r="S230" s="7">
        <f t="shared" si="159"/>
        <v>0</v>
      </c>
      <c r="T230" s="7">
        <f t="shared" si="160"/>
        <v>0</v>
      </c>
      <c r="U230" s="7">
        <f t="shared" si="161"/>
        <v>0</v>
      </c>
      <c r="V230" s="7">
        <f t="shared" si="162"/>
        <v>0</v>
      </c>
      <c r="AC230" s="7">
        <f t="shared" si="166"/>
        <v>0</v>
      </c>
      <c r="AD230" s="7">
        <f t="shared" si="167"/>
        <v>0</v>
      </c>
      <c r="AE230" s="7">
        <f t="shared" si="168"/>
        <v>0</v>
      </c>
      <c r="AG230" s="7">
        <f t="shared" si="195"/>
        <v>0</v>
      </c>
      <c r="AH230" s="7"/>
      <c r="AI230" s="7">
        <f t="shared" si="179"/>
        <v>0</v>
      </c>
      <c r="AJ230" s="7">
        <f t="shared" si="180"/>
        <v>0</v>
      </c>
      <c r="AK230" s="7">
        <f t="shared" si="181"/>
        <v>0</v>
      </c>
      <c r="AL230" s="7">
        <f t="shared" si="182"/>
        <v>0</v>
      </c>
      <c r="AS230" s="7">
        <f t="shared" si="169"/>
        <v>0</v>
      </c>
      <c r="AT230" s="7">
        <f t="shared" si="170"/>
        <v>0</v>
      </c>
      <c r="AU230" s="7">
        <f t="shared" si="171"/>
        <v>0</v>
      </c>
      <c r="AW230" s="7">
        <f t="shared" si="196"/>
        <v>0</v>
      </c>
      <c r="AX230" s="7"/>
      <c r="AY230" s="7">
        <f t="shared" si="183"/>
        <v>0</v>
      </c>
      <c r="AZ230" s="7">
        <f t="shared" si="184"/>
        <v>0</v>
      </c>
      <c r="BA230" s="7">
        <f t="shared" si="185"/>
        <v>0</v>
      </c>
      <c r="BB230" s="7">
        <f t="shared" si="186"/>
        <v>0</v>
      </c>
      <c r="BI230" s="7">
        <f t="shared" si="172"/>
        <v>0</v>
      </c>
      <c r="BJ230" s="7">
        <f t="shared" si="173"/>
        <v>0</v>
      </c>
      <c r="BK230" s="7">
        <f t="shared" si="174"/>
        <v>0</v>
      </c>
      <c r="BM230" s="7">
        <f t="shared" si="197"/>
        <v>0</v>
      </c>
      <c r="BN230" s="7"/>
      <c r="BO230" s="7">
        <f t="shared" si="187"/>
        <v>0</v>
      </c>
      <c r="BP230" s="7">
        <f t="shared" si="188"/>
        <v>0</v>
      </c>
      <c r="BQ230" s="7">
        <f t="shared" si="189"/>
        <v>0</v>
      </c>
      <c r="BR230" s="7">
        <f t="shared" si="190"/>
        <v>0</v>
      </c>
      <c r="BY230" s="7">
        <f t="shared" si="175"/>
        <v>0</v>
      </c>
      <c r="BZ230" s="7">
        <f t="shared" si="176"/>
        <v>0</v>
      </c>
      <c r="CA230" s="7">
        <f t="shared" si="177"/>
        <v>0</v>
      </c>
      <c r="CC230" s="7">
        <f t="shared" si="198"/>
        <v>0</v>
      </c>
      <c r="CD230" s="7"/>
      <c r="CE230" s="7">
        <f t="shared" si="191"/>
        <v>0</v>
      </c>
      <c r="CF230" s="7">
        <f t="shared" si="192"/>
        <v>0</v>
      </c>
      <c r="CG230" s="7">
        <f t="shared" si="193"/>
        <v>0</v>
      </c>
      <c r="CH230" s="7">
        <f t="shared" si="194"/>
        <v>0</v>
      </c>
    </row>
    <row r="231" spans="2:86" x14ac:dyDescent="0.25">
      <c r="B231">
        <v>1425</v>
      </c>
      <c r="C231">
        <f>'Input spectra'!B231</f>
        <v>0</v>
      </c>
      <c r="D231">
        <f>'Initial absorption'!J231</f>
        <v>0</v>
      </c>
      <c r="E231">
        <f>'Input spectra'!C231</f>
        <v>0</v>
      </c>
      <c r="F231" s="54">
        <f t="shared" si="178"/>
        <v>0</v>
      </c>
      <c r="H231">
        <f>'Absorption prob after ems'!$EY232</f>
        <v>0.89163736370400359</v>
      </c>
      <c r="I231" s="14">
        <f>1-EXP(-'Absorption prob after ems'!FC232*_k_in_ec_correction*($C231*_c+'Input spectra'!Q231))</f>
        <v>1.0957766694471793E-2</v>
      </c>
      <c r="J231" s="14">
        <f>1-EXP(-(_t-'Absorption prob after ems'!FC232)*_k_in_ec_correction*($C231*_c+'Input spectra'!Q231))</f>
        <v>1.1067742430887595E-2</v>
      </c>
      <c r="M231" s="7">
        <f t="shared" si="163"/>
        <v>0</v>
      </c>
      <c r="N231" s="7">
        <f t="shared" si="164"/>
        <v>0</v>
      </c>
      <c r="O231" s="7">
        <f t="shared" si="165"/>
        <v>0</v>
      </c>
      <c r="Q231" s="7">
        <f t="shared" si="158"/>
        <v>0</v>
      </c>
      <c r="R231" s="7"/>
      <c r="S231" s="7">
        <f t="shared" si="159"/>
        <v>0</v>
      </c>
      <c r="T231" s="7">
        <f t="shared" si="160"/>
        <v>0</v>
      </c>
      <c r="U231" s="7">
        <f t="shared" si="161"/>
        <v>0</v>
      </c>
      <c r="V231" s="7">
        <f t="shared" si="162"/>
        <v>0</v>
      </c>
      <c r="AC231" s="7">
        <f t="shared" si="166"/>
        <v>0</v>
      </c>
      <c r="AD231" s="7">
        <f t="shared" si="167"/>
        <v>0</v>
      </c>
      <c r="AE231" s="7">
        <f t="shared" si="168"/>
        <v>0</v>
      </c>
      <c r="AG231" s="7">
        <f t="shared" si="195"/>
        <v>0</v>
      </c>
      <c r="AH231" s="7"/>
      <c r="AI231" s="7">
        <f t="shared" si="179"/>
        <v>0</v>
      </c>
      <c r="AJ231" s="7">
        <f t="shared" si="180"/>
        <v>0</v>
      </c>
      <c r="AK231" s="7">
        <f t="shared" si="181"/>
        <v>0</v>
      </c>
      <c r="AL231" s="7">
        <f t="shared" si="182"/>
        <v>0</v>
      </c>
      <c r="AS231" s="7">
        <f t="shared" si="169"/>
        <v>0</v>
      </c>
      <c r="AT231" s="7">
        <f t="shared" si="170"/>
        <v>0</v>
      </c>
      <c r="AU231" s="7">
        <f t="shared" si="171"/>
        <v>0</v>
      </c>
      <c r="AW231" s="7">
        <f t="shared" si="196"/>
        <v>0</v>
      </c>
      <c r="AX231" s="7"/>
      <c r="AY231" s="7">
        <f t="shared" si="183"/>
        <v>0</v>
      </c>
      <c r="AZ231" s="7">
        <f t="shared" si="184"/>
        <v>0</v>
      </c>
      <c r="BA231" s="7">
        <f t="shared" si="185"/>
        <v>0</v>
      </c>
      <c r="BB231" s="7">
        <f t="shared" si="186"/>
        <v>0</v>
      </c>
      <c r="BI231" s="7">
        <f t="shared" si="172"/>
        <v>0</v>
      </c>
      <c r="BJ231" s="7">
        <f t="shared" si="173"/>
        <v>0</v>
      </c>
      <c r="BK231" s="7">
        <f t="shared" si="174"/>
        <v>0</v>
      </c>
      <c r="BM231" s="7">
        <f t="shared" si="197"/>
        <v>0</v>
      </c>
      <c r="BN231" s="7"/>
      <c r="BO231" s="7">
        <f t="shared" si="187"/>
        <v>0</v>
      </c>
      <c r="BP231" s="7">
        <f t="shared" si="188"/>
        <v>0</v>
      </c>
      <c r="BQ231" s="7">
        <f t="shared" si="189"/>
        <v>0</v>
      </c>
      <c r="BR231" s="7">
        <f t="shared" si="190"/>
        <v>0</v>
      </c>
      <c r="BY231" s="7">
        <f t="shared" si="175"/>
        <v>0</v>
      </c>
      <c r="BZ231" s="7">
        <f t="shared" si="176"/>
        <v>0</v>
      </c>
      <c r="CA231" s="7">
        <f t="shared" si="177"/>
        <v>0</v>
      </c>
      <c r="CC231" s="7">
        <f t="shared" si="198"/>
        <v>0</v>
      </c>
      <c r="CD231" s="7"/>
      <c r="CE231" s="7">
        <f t="shared" si="191"/>
        <v>0</v>
      </c>
      <c r="CF231" s="7">
        <f t="shared" si="192"/>
        <v>0</v>
      </c>
      <c r="CG231" s="7">
        <f t="shared" si="193"/>
        <v>0</v>
      </c>
      <c r="CH231" s="7">
        <f t="shared" si="194"/>
        <v>0</v>
      </c>
    </row>
    <row r="232" spans="2:86" x14ac:dyDescent="0.25">
      <c r="B232">
        <v>1430</v>
      </c>
      <c r="C232">
        <f>'Input spectra'!B232</f>
        <v>0</v>
      </c>
      <c r="D232">
        <f>'Initial absorption'!J232</f>
        <v>0</v>
      </c>
      <c r="E232">
        <f>'Input spectra'!C232</f>
        <v>0</v>
      </c>
      <c r="F232" s="54">
        <f t="shared" si="178"/>
        <v>0</v>
      </c>
      <c r="H232">
        <f>'Absorption prob after ems'!$EY233</f>
        <v>0.89176701907401779</v>
      </c>
      <c r="I232" s="14">
        <f>1-EXP(-'Absorption prob after ems'!FC233*_k_in_ec_correction*($C232*_c+'Input spectra'!Q232))</f>
        <v>1.0943590360117939E-2</v>
      </c>
      <c r="J232" s="14">
        <f>1-EXP(-(_t-'Absorption prob after ems'!FC233)*_k_in_ec_correction*($C232*_c+'Input spectra'!Q232))</f>
        <v>1.1053280300215573E-2</v>
      </c>
      <c r="M232" s="7">
        <f t="shared" si="163"/>
        <v>0</v>
      </c>
      <c r="N232" s="7">
        <f t="shared" si="164"/>
        <v>0</v>
      </c>
      <c r="O232" s="7">
        <f t="shared" si="165"/>
        <v>0</v>
      </c>
      <c r="Q232" s="7">
        <f t="shared" si="158"/>
        <v>0</v>
      </c>
      <c r="R232" s="7"/>
      <c r="S232" s="7">
        <f t="shared" si="159"/>
        <v>0</v>
      </c>
      <c r="T232" s="7">
        <f t="shared" si="160"/>
        <v>0</v>
      </c>
      <c r="U232" s="7">
        <f t="shared" si="161"/>
        <v>0</v>
      </c>
      <c r="V232" s="7">
        <f t="shared" si="162"/>
        <v>0</v>
      </c>
      <c r="AC232" s="7">
        <f t="shared" si="166"/>
        <v>0</v>
      </c>
      <c r="AD232" s="7">
        <f t="shared" si="167"/>
        <v>0</v>
      </c>
      <c r="AE232" s="7">
        <f t="shared" si="168"/>
        <v>0</v>
      </c>
      <c r="AG232" s="7">
        <f t="shared" si="195"/>
        <v>0</v>
      </c>
      <c r="AH232" s="7"/>
      <c r="AI232" s="7">
        <f t="shared" si="179"/>
        <v>0</v>
      </c>
      <c r="AJ232" s="7">
        <f t="shared" si="180"/>
        <v>0</v>
      </c>
      <c r="AK232" s="7">
        <f t="shared" si="181"/>
        <v>0</v>
      </c>
      <c r="AL232" s="7">
        <f t="shared" si="182"/>
        <v>0</v>
      </c>
      <c r="AS232" s="7">
        <f t="shared" si="169"/>
        <v>0</v>
      </c>
      <c r="AT232" s="7">
        <f t="shared" si="170"/>
        <v>0</v>
      </c>
      <c r="AU232" s="7">
        <f t="shared" si="171"/>
        <v>0</v>
      </c>
      <c r="AW232" s="7">
        <f t="shared" si="196"/>
        <v>0</v>
      </c>
      <c r="AX232" s="7"/>
      <c r="AY232" s="7">
        <f t="shared" si="183"/>
        <v>0</v>
      </c>
      <c r="AZ232" s="7">
        <f t="shared" si="184"/>
        <v>0</v>
      </c>
      <c r="BA232" s="7">
        <f t="shared" si="185"/>
        <v>0</v>
      </c>
      <c r="BB232" s="7">
        <f t="shared" si="186"/>
        <v>0</v>
      </c>
      <c r="BI232" s="7">
        <f t="shared" si="172"/>
        <v>0</v>
      </c>
      <c r="BJ232" s="7">
        <f t="shared" si="173"/>
        <v>0</v>
      </c>
      <c r="BK232" s="7">
        <f t="shared" si="174"/>
        <v>0</v>
      </c>
      <c r="BM232" s="7">
        <f t="shared" si="197"/>
        <v>0</v>
      </c>
      <c r="BN232" s="7"/>
      <c r="BO232" s="7">
        <f t="shared" si="187"/>
        <v>0</v>
      </c>
      <c r="BP232" s="7">
        <f t="shared" si="188"/>
        <v>0</v>
      </c>
      <c r="BQ232" s="7">
        <f t="shared" si="189"/>
        <v>0</v>
      </c>
      <c r="BR232" s="7">
        <f t="shared" si="190"/>
        <v>0</v>
      </c>
      <c r="BY232" s="7">
        <f t="shared" si="175"/>
        <v>0</v>
      </c>
      <c r="BZ232" s="7">
        <f t="shared" si="176"/>
        <v>0</v>
      </c>
      <c r="CA232" s="7">
        <f t="shared" si="177"/>
        <v>0</v>
      </c>
      <c r="CC232" s="7">
        <f t="shared" si="198"/>
        <v>0</v>
      </c>
      <c r="CD232" s="7"/>
      <c r="CE232" s="7">
        <f t="shared" si="191"/>
        <v>0</v>
      </c>
      <c r="CF232" s="7">
        <f t="shared" si="192"/>
        <v>0</v>
      </c>
      <c r="CG232" s="7">
        <f t="shared" si="193"/>
        <v>0</v>
      </c>
      <c r="CH232" s="7">
        <f t="shared" si="194"/>
        <v>0</v>
      </c>
    </row>
    <row r="233" spans="2:86" x14ac:dyDescent="0.25">
      <c r="B233">
        <v>1435</v>
      </c>
      <c r="C233">
        <f>'Input spectra'!B233</f>
        <v>0</v>
      </c>
      <c r="D233">
        <f>'Initial absorption'!J233</f>
        <v>0</v>
      </c>
      <c r="E233">
        <f>'Input spectra'!C233</f>
        <v>0</v>
      </c>
      <c r="F233" s="54">
        <f t="shared" si="178"/>
        <v>0</v>
      </c>
      <c r="H233">
        <f>'Absorption prob after ems'!$EY234</f>
        <v>0.89189670370114849</v>
      </c>
      <c r="I233" s="14">
        <f>1-EXP(-'Absorption prob after ems'!FC234*_k_in_ec_correction*($C233*_c+'Input spectra'!Q233))</f>
        <v>1.0929413634571339E-2</v>
      </c>
      <c r="J233" s="14">
        <f>1-EXP(-(_t-'Absorption prob after ems'!FC234)*_k_in_ec_correction*($C233*_c+'Input spectra'!Q233))</f>
        <v>1.1038818146026363E-2</v>
      </c>
      <c r="M233" s="7">
        <f t="shared" si="163"/>
        <v>0</v>
      </c>
      <c r="N233" s="7">
        <f t="shared" si="164"/>
        <v>0</v>
      </c>
      <c r="O233" s="7">
        <f t="shared" si="165"/>
        <v>0</v>
      </c>
      <c r="Q233" s="7">
        <f t="shared" si="158"/>
        <v>0</v>
      </c>
      <c r="R233" s="7"/>
      <c r="S233" s="7">
        <f t="shared" si="159"/>
        <v>0</v>
      </c>
      <c r="T233" s="7">
        <f t="shared" si="160"/>
        <v>0</v>
      </c>
      <c r="U233" s="7">
        <f t="shared" si="161"/>
        <v>0</v>
      </c>
      <c r="V233" s="7">
        <f t="shared" si="162"/>
        <v>0</v>
      </c>
      <c r="AC233" s="7">
        <f t="shared" si="166"/>
        <v>0</v>
      </c>
      <c r="AD233" s="7">
        <f t="shared" si="167"/>
        <v>0</v>
      </c>
      <c r="AE233" s="7">
        <f t="shared" si="168"/>
        <v>0</v>
      </c>
      <c r="AG233" s="7">
        <f t="shared" si="195"/>
        <v>0</v>
      </c>
      <c r="AH233" s="7"/>
      <c r="AI233" s="7">
        <f t="shared" si="179"/>
        <v>0</v>
      </c>
      <c r="AJ233" s="7">
        <f t="shared" si="180"/>
        <v>0</v>
      </c>
      <c r="AK233" s="7">
        <f t="shared" si="181"/>
        <v>0</v>
      </c>
      <c r="AL233" s="7">
        <f t="shared" si="182"/>
        <v>0</v>
      </c>
      <c r="AS233" s="7">
        <f t="shared" si="169"/>
        <v>0</v>
      </c>
      <c r="AT233" s="7">
        <f t="shared" si="170"/>
        <v>0</v>
      </c>
      <c r="AU233" s="7">
        <f t="shared" si="171"/>
        <v>0</v>
      </c>
      <c r="AW233" s="7">
        <f t="shared" si="196"/>
        <v>0</v>
      </c>
      <c r="AX233" s="7"/>
      <c r="AY233" s="7">
        <f t="shared" si="183"/>
        <v>0</v>
      </c>
      <c r="AZ233" s="7">
        <f t="shared" si="184"/>
        <v>0</v>
      </c>
      <c r="BA233" s="7">
        <f t="shared" si="185"/>
        <v>0</v>
      </c>
      <c r="BB233" s="7">
        <f t="shared" si="186"/>
        <v>0</v>
      </c>
      <c r="BI233" s="7">
        <f t="shared" si="172"/>
        <v>0</v>
      </c>
      <c r="BJ233" s="7">
        <f t="shared" si="173"/>
        <v>0</v>
      </c>
      <c r="BK233" s="7">
        <f t="shared" si="174"/>
        <v>0</v>
      </c>
      <c r="BM233" s="7">
        <f t="shared" si="197"/>
        <v>0</v>
      </c>
      <c r="BN233" s="7"/>
      <c r="BO233" s="7">
        <f t="shared" si="187"/>
        <v>0</v>
      </c>
      <c r="BP233" s="7">
        <f t="shared" si="188"/>
        <v>0</v>
      </c>
      <c r="BQ233" s="7">
        <f t="shared" si="189"/>
        <v>0</v>
      </c>
      <c r="BR233" s="7">
        <f t="shared" si="190"/>
        <v>0</v>
      </c>
      <c r="BY233" s="7">
        <f t="shared" si="175"/>
        <v>0</v>
      </c>
      <c r="BZ233" s="7">
        <f t="shared" si="176"/>
        <v>0</v>
      </c>
      <c r="CA233" s="7">
        <f t="shared" si="177"/>
        <v>0</v>
      </c>
      <c r="CC233" s="7">
        <f t="shared" si="198"/>
        <v>0</v>
      </c>
      <c r="CD233" s="7"/>
      <c r="CE233" s="7">
        <f t="shared" si="191"/>
        <v>0</v>
      </c>
      <c r="CF233" s="7">
        <f t="shared" si="192"/>
        <v>0</v>
      </c>
      <c r="CG233" s="7">
        <f t="shared" si="193"/>
        <v>0</v>
      </c>
      <c r="CH233" s="7">
        <f t="shared" si="194"/>
        <v>0</v>
      </c>
    </row>
    <row r="234" spans="2:86" x14ac:dyDescent="0.25">
      <c r="B234">
        <v>1440</v>
      </c>
      <c r="C234">
        <f>'Input spectra'!B234</f>
        <v>0</v>
      </c>
      <c r="D234">
        <f>'Initial absorption'!J234</f>
        <v>0</v>
      </c>
      <c r="E234">
        <f>'Input spectra'!C234</f>
        <v>0</v>
      </c>
      <c r="F234" s="54">
        <f t="shared" si="178"/>
        <v>0</v>
      </c>
      <c r="H234">
        <f>'Absorption prob after ems'!$EY235</f>
        <v>0.89202641759361423</v>
      </c>
      <c r="I234" s="14">
        <f>1-EXP(-'Absorption prob after ems'!FC235*_k_in_ec_correction*($C234*_c+'Input spectra'!Q234))</f>
        <v>1.0915236517821003E-2</v>
      </c>
      <c r="J234" s="14">
        <f>1-EXP(-(_t-'Absorption prob after ems'!FC235)*_k_in_ec_correction*($C234*_c+'Input spectra'!Q234))</f>
        <v>1.1024355968325295E-2</v>
      </c>
      <c r="M234" s="7">
        <f t="shared" si="163"/>
        <v>0</v>
      </c>
      <c r="N234" s="7">
        <f t="shared" si="164"/>
        <v>0</v>
      </c>
      <c r="O234" s="7">
        <f t="shared" si="165"/>
        <v>0</v>
      </c>
      <c r="Q234" s="7">
        <f t="shared" si="158"/>
        <v>0</v>
      </c>
      <c r="R234" s="7"/>
      <c r="S234" s="7">
        <f t="shared" si="159"/>
        <v>0</v>
      </c>
      <c r="T234" s="7">
        <f t="shared" si="160"/>
        <v>0</v>
      </c>
      <c r="U234" s="7">
        <f t="shared" si="161"/>
        <v>0</v>
      </c>
      <c r="V234" s="7">
        <f t="shared" si="162"/>
        <v>0</v>
      </c>
      <c r="AC234" s="7">
        <f t="shared" si="166"/>
        <v>0</v>
      </c>
      <c r="AD234" s="7">
        <f t="shared" si="167"/>
        <v>0</v>
      </c>
      <c r="AE234" s="7">
        <f t="shared" si="168"/>
        <v>0</v>
      </c>
      <c r="AG234" s="7">
        <f t="shared" si="195"/>
        <v>0</v>
      </c>
      <c r="AH234" s="7"/>
      <c r="AI234" s="7">
        <f t="shared" si="179"/>
        <v>0</v>
      </c>
      <c r="AJ234" s="7">
        <f t="shared" si="180"/>
        <v>0</v>
      </c>
      <c r="AK234" s="7">
        <f t="shared" si="181"/>
        <v>0</v>
      </c>
      <c r="AL234" s="7">
        <f t="shared" si="182"/>
        <v>0</v>
      </c>
      <c r="AS234" s="7">
        <f t="shared" si="169"/>
        <v>0</v>
      </c>
      <c r="AT234" s="7">
        <f t="shared" si="170"/>
        <v>0</v>
      </c>
      <c r="AU234" s="7">
        <f t="shared" si="171"/>
        <v>0</v>
      </c>
      <c r="AW234" s="7">
        <f t="shared" si="196"/>
        <v>0</v>
      </c>
      <c r="AX234" s="7"/>
      <c r="AY234" s="7">
        <f t="shared" si="183"/>
        <v>0</v>
      </c>
      <c r="AZ234" s="7">
        <f t="shared" si="184"/>
        <v>0</v>
      </c>
      <c r="BA234" s="7">
        <f t="shared" si="185"/>
        <v>0</v>
      </c>
      <c r="BB234" s="7">
        <f t="shared" si="186"/>
        <v>0</v>
      </c>
      <c r="BI234" s="7">
        <f t="shared" si="172"/>
        <v>0</v>
      </c>
      <c r="BJ234" s="7">
        <f t="shared" si="173"/>
        <v>0</v>
      </c>
      <c r="BK234" s="7">
        <f t="shared" si="174"/>
        <v>0</v>
      </c>
      <c r="BM234" s="7">
        <f t="shared" si="197"/>
        <v>0</v>
      </c>
      <c r="BN234" s="7"/>
      <c r="BO234" s="7">
        <f t="shared" si="187"/>
        <v>0</v>
      </c>
      <c r="BP234" s="7">
        <f t="shared" si="188"/>
        <v>0</v>
      </c>
      <c r="BQ234" s="7">
        <f t="shared" si="189"/>
        <v>0</v>
      </c>
      <c r="BR234" s="7">
        <f t="shared" si="190"/>
        <v>0</v>
      </c>
      <c r="BY234" s="7">
        <f t="shared" si="175"/>
        <v>0</v>
      </c>
      <c r="BZ234" s="7">
        <f t="shared" si="176"/>
        <v>0</v>
      </c>
      <c r="CA234" s="7">
        <f t="shared" si="177"/>
        <v>0</v>
      </c>
      <c r="CC234" s="7">
        <f t="shared" si="198"/>
        <v>0</v>
      </c>
      <c r="CD234" s="7"/>
      <c r="CE234" s="7">
        <f t="shared" si="191"/>
        <v>0</v>
      </c>
      <c r="CF234" s="7">
        <f t="shared" si="192"/>
        <v>0</v>
      </c>
      <c r="CG234" s="7">
        <f t="shared" si="193"/>
        <v>0</v>
      </c>
      <c r="CH234" s="7">
        <f t="shared" si="194"/>
        <v>0</v>
      </c>
    </row>
    <row r="235" spans="2:86" x14ac:dyDescent="0.25">
      <c r="B235">
        <v>1445</v>
      </c>
      <c r="C235">
        <f>'Input spectra'!B235</f>
        <v>0</v>
      </c>
      <c r="D235">
        <f>'Initial absorption'!J235</f>
        <v>0</v>
      </c>
      <c r="E235">
        <f>'Input spectra'!C235</f>
        <v>0</v>
      </c>
      <c r="F235" s="54">
        <f t="shared" si="178"/>
        <v>0</v>
      </c>
      <c r="H235">
        <f>'Absorption prob after ems'!$EY236</f>
        <v>0.89215616075963822</v>
      </c>
      <c r="I235" s="14">
        <f>1-EXP(-'Absorption prob after ems'!FC236*_k_in_ec_correction*($C235*_c+'Input spectra'!Q235))</f>
        <v>1.0901059009855829E-2</v>
      </c>
      <c r="J235" s="14">
        <f>1-EXP(-(_t-'Absorption prob after ems'!FC236)*_k_in_ec_correction*($C235*_c+'Input spectra'!Q235))</f>
        <v>1.1009893767117473E-2</v>
      </c>
      <c r="M235" s="7">
        <f t="shared" si="163"/>
        <v>0</v>
      </c>
      <c r="N235" s="7">
        <f t="shared" si="164"/>
        <v>0</v>
      </c>
      <c r="O235" s="7">
        <f t="shared" si="165"/>
        <v>0</v>
      </c>
      <c r="Q235" s="7">
        <f t="shared" si="158"/>
        <v>0</v>
      </c>
      <c r="R235" s="7"/>
      <c r="S235" s="7">
        <f t="shared" si="159"/>
        <v>0</v>
      </c>
      <c r="T235" s="7">
        <f t="shared" si="160"/>
        <v>0</v>
      </c>
      <c r="U235" s="7">
        <f t="shared" si="161"/>
        <v>0</v>
      </c>
      <c r="V235" s="7">
        <f t="shared" si="162"/>
        <v>0</v>
      </c>
      <c r="AC235" s="7">
        <f t="shared" si="166"/>
        <v>0</v>
      </c>
      <c r="AD235" s="7">
        <f t="shared" si="167"/>
        <v>0</v>
      </c>
      <c r="AE235" s="7">
        <f t="shared" si="168"/>
        <v>0</v>
      </c>
      <c r="AG235" s="7">
        <f t="shared" si="195"/>
        <v>0</v>
      </c>
      <c r="AH235" s="7"/>
      <c r="AI235" s="7">
        <f t="shared" si="179"/>
        <v>0</v>
      </c>
      <c r="AJ235" s="7">
        <f t="shared" si="180"/>
        <v>0</v>
      </c>
      <c r="AK235" s="7">
        <f t="shared" si="181"/>
        <v>0</v>
      </c>
      <c r="AL235" s="7">
        <f t="shared" si="182"/>
        <v>0</v>
      </c>
      <c r="AS235" s="7">
        <f t="shared" si="169"/>
        <v>0</v>
      </c>
      <c r="AT235" s="7">
        <f t="shared" si="170"/>
        <v>0</v>
      </c>
      <c r="AU235" s="7">
        <f t="shared" si="171"/>
        <v>0</v>
      </c>
      <c r="AW235" s="7">
        <f t="shared" si="196"/>
        <v>0</v>
      </c>
      <c r="AX235" s="7"/>
      <c r="AY235" s="7">
        <f t="shared" si="183"/>
        <v>0</v>
      </c>
      <c r="AZ235" s="7">
        <f t="shared" si="184"/>
        <v>0</v>
      </c>
      <c r="BA235" s="7">
        <f t="shared" si="185"/>
        <v>0</v>
      </c>
      <c r="BB235" s="7">
        <f t="shared" si="186"/>
        <v>0</v>
      </c>
      <c r="BI235" s="7">
        <f t="shared" si="172"/>
        <v>0</v>
      </c>
      <c r="BJ235" s="7">
        <f t="shared" si="173"/>
        <v>0</v>
      </c>
      <c r="BK235" s="7">
        <f t="shared" si="174"/>
        <v>0</v>
      </c>
      <c r="BM235" s="7">
        <f t="shared" si="197"/>
        <v>0</v>
      </c>
      <c r="BN235" s="7"/>
      <c r="BO235" s="7">
        <f t="shared" si="187"/>
        <v>0</v>
      </c>
      <c r="BP235" s="7">
        <f t="shared" si="188"/>
        <v>0</v>
      </c>
      <c r="BQ235" s="7">
        <f t="shared" si="189"/>
        <v>0</v>
      </c>
      <c r="BR235" s="7">
        <f t="shared" si="190"/>
        <v>0</v>
      </c>
      <c r="BY235" s="7">
        <f t="shared" si="175"/>
        <v>0</v>
      </c>
      <c r="BZ235" s="7">
        <f t="shared" si="176"/>
        <v>0</v>
      </c>
      <c r="CA235" s="7">
        <f t="shared" si="177"/>
        <v>0</v>
      </c>
      <c r="CC235" s="7">
        <f t="shared" si="198"/>
        <v>0</v>
      </c>
      <c r="CD235" s="7"/>
      <c r="CE235" s="7">
        <f t="shared" si="191"/>
        <v>0</v>
      </c>
      <c r="CF235" s="7">
        <f t="shared" si="192"/>
        <v>0</v>
      </c>
      <c r="CG235" s="7">
        <f t="shared" si="193"/>
        <v>0</v>
      </c>
      <c r="CH235" s="7">
        <f t="shared" si="194"/>
        <v>0</v>
      </c>
    </row>
    <row r="236" spans="2:86" x14ac:dyDescent="0.25">
      <c r="B236">
        <v>1450</v>
      </c>
      <c r="C236">
        <f>'Input spectra'!B236</f>
        <v>0</v>
      </c>
      <c r="D236">
        <f>'Initial absorption'!J236</f>
        <v>0</v>
      </c>
      <c r="E236">
        <f>'Input spectra'!C236</f>
        <v>0</v>
      </c>
      <c r="F236" s="54">
        <f t="shared" si="178"/>
        <v>0</v>
      </c>
      <c r="H236">
        <f>'Absorption prob after ems'!$EY237</f>
        <v>0.89228593320744531</v>
      </c>
      <c r="I236" s="14">
        <f>1-EXP(-'Absorption prob after ems'!FC237*_k_in_ec_correction*($C236*_c+'Input spectra'!Q236))</f>
        <v>1.0886881110664826E-2</v>
      </c>
      <c r="J236" s="14">
        <f>1-EXP(-(_t-'Absorption prob after ems'!FC237)*_k_in_ec_correction*($C236*_c+'Input spectra'!Q236))</f>
        <v>1.0995431542408229E-2</v>
      </c>
      <c r="M236" s="7">
        <f t="shared" si="163"/>
        <v>0</v>
      </c>
      <c r="N236" s="7">
        <f t="shared" si="164"/>
        <v>0</v>
      </c>
      <c r="O236" s="7">
        <f t="shared" si="165"/>
        <v>0</v>
      </c>
      <c r="Q236" s="7">
        <f t="shared" si="158"/>
        <v>0</v>
      </c>
      <c r="R236" s="7"/>
      <c r="S236" s="7">
        <f t="shared" si="159"/>
        <v>0</v>
      </c>
      <c r="T236" s="7">
        <f t="shared" si="160"/>
        <v>0</v>
      </c>
      <c r="U236" s="7">
        <f t="shared" si="161"/>
        <v>0</v>
      </c>
      <c r="V236" s="7">
        <f t="shared" si="162"/>
        <v>0</v>
      </c>
      <c r="AC236" s="7">
        <f t="shared" si="166"/>
        <v>0</v>
      </c>
      <c r="AD236" s="7">
        <f t="shared" si="167"/>
        <v>0</v>
      </c>
      <c r="AE236" s="7">
        <f t="shared" si="168"/>
        <v>0</v>
      </c>
      <c r="AG236" s="7">
        <f t="shared" si="195"/>
        <v>0</v>
      </c>
      <c r="AH236" s="7"/>
      <c r="AI236" s="7">
        <f t="shared" si="179"/>
        <v>0</v>
      </c>
      <c r="AJ236" s="7">
        <f t="shared" si="180"/>
        <v>0</v>
      </c>
      <c r="AK236" s="7">
        <f t="shared" si="181"/>
        <v>0</v>
      </c>
      <c r="AL236" s="7">
        <f t="shared" si="182"/>
        <v>0</v>
      </c>
      <c r="AS236" s="7">
        <f t="shared" si="169"/>
        <v>0</v>
      </c>
      <c r="AT236" s="7">
        <f t="shared" si="170"/>
        <v>0</v>
      </c>
      <c r="AU236" s="7">
        <f t="shared" si="171"/>
        <v>0</v>
      </c>
      <c r="AW236" s="7">
        <f t="shared" si="196"/>
        <v>0</v>
      </c>
      <c r="AX236" s="7"/>
      <c r="AY236" s="7">
        <f t="shared" si="183"/>
        <v>0</v>
      </c>
      <c r="AZ236" s="7">
        <f t="shared" si="184"/>
        <v>0</v>
      </c>
      <c r="BA236" s="7">
        <f t="shared" si="185"/>
        <v>0</v>
      </c>
      <c r="BB236" s="7">
        <f t="shared" si="186"/>
        <v>0</v>
      </c>
      <c r="BI236" s="7">
        <f t="shared" si="172"/>
        <v>0</v>
      </c>
      <c r="BJ236" s="7">
        <f t="shared" si="173"/>
        <v>0</v>
      </c>
      <c r="BK236" s="7">
        <f t="shared" si="174"/>
        <v>0</v>
      </c>
      <c r="BM236" s="7">
        <f t="shared" si="197"/>
        <v>0</v>
      </c>
      <c r="BN236" s="7"/>
      <c r="BO236" s="7">
        <f t="shared" si="187"/>
        <v>0</v>
      </c>
      <c r="BP236" s="7">
        <f t="shared" si="188"/>
        <v>0</v>
      </c>
      <c r="BQ236" s="7">
        <f t="shared" si="189"/>
        <v>0</v>
      </c>
      <c r="BR236" s="7">
        <f t="shared" si="190"/>
        <v>0</v>
      </c>
      <c r="BY236" s="7">
        <f t="shared" si="175"/>
        <v>0</v>
      </c>
      <c r="BZ236" s="7">
        <f t="shared" si="176"/>
        <v>0</v>
      </c>
      <c r="CA236" s="7">
        <f t="shared" si="177"/>
        <v>0</v>
      </c>
      <c r="CC236" s="7">
        <f t="shared" si="198"/>
        <v>0</v>
      </c>
      <c r="CD236" s="7"/>
      <c r="CE236" s="7">
        <f t="shared" si="191"/>
        <v>0</v>
      </c>
      <c r="CF236" s="7">
        <f t="shared" si="192"/>
        <v>0</v>
      </c>
      <c r="CG236" s="7">
        <f t="shared" si="193"/>
        <v>0</v>
      </c>
      <c r="CH236" s="7">
        <f t="shared" si="194"/>
        <v>0</v>
      </c>
    </row>
    <row r="237" spans="2:86" x14ac:dyDescent="0.25">
      <c r="B237">
        <v>1455</v>
      </c>
      <c r="C237">
        <f>'Input spectra'!B237</f>
        <v>0</v>
      </c>
      <c r="D237">
        <f>'Initial absorption'!J237</f>
        <v>0</v>
      </c>
      <c r="E237">
        <f>'Input spectra'!C237</f>
        <v>0</v>
      </c>
      <c r="F237" s="54">
        <f t="shared" si="178"/>
        <v>0</v>
      </c>
      <c r="H237">
        <f>'Absorption prob after ems'!$EY238</f>
        <v>0.89241573494526272</v>
      </c>
      <c r="I237" s="14">
        <f>1-EXP(-'Absorption prob after ems'!FC238*_k_in_ec_correction*($C237*_c+'Input spectra'!Q237))</f>
        <v>1.0872702820237001E-2</v>
      </c>
      <c r="J237" s="14">
        <f>1-EXP(-(_t-'Absorption prob after ems'!FC238)*_k_in_ec_correction*($C237*_c+'Input spectra'!Q237))</f>
        <v>1.0980969294202669E-2</v>
      </c>
      <c r="M237" s="7">
        <f t="shared" si="163"/>
        <v>0</v>
      </c>
      <c r="N237" s="7">
        <f t="shared" si="164"/>
        <v>0</v>
      </c>
      <c r="O237" s="7">
        <f t="shared" si="165"/>
        <v>0</v>
      </c>
      <c r="Q237" s="7">
        <f t="shared" si="158"/>
        <v>0</v>
      </c>
      <c r="R237" s="7"/>
      <c r="S237" s="7">
        <f t="shared" si="159"/>
        <v>0</v>
      </c>
      <c r="T237" s="7">
        <f t="shared" si="160"/>
        <v>0</v>
      </c>
      <c r="U237" s="7">
        <f t="shared" si="161"/>
        <v>0</v>
      </c>
      <c r="V237" s="7">
        <f t="shared" si="162"/>
        <v>0</v>
      </c>
      <c r="AC237" s="7">
        <f t="shared" si="166"/>
        <v>0</v>
      </c>
      <c r="AD237" s="7">
        <f t="shared" si="167"/>
        <v>0</v>
      </c>
      <c r="AE237" s="7">
        <f t="shared" si="168"/>
        <v>0</v>
      </c>
      <c r="AG237" s="7">
        <f t="shared" si="195"/>
        <v>0</v>
      </c>
      <c r="AH237" s="7"/>
      <c r="AI237" s="7">
        <f t="shared" si="179"/>
        <v>0</v>
      </c>
      <c r="AJ237" s="7">
        <f t="shared" si="180"/>
        <v>0</v>
      </c>
      <c r="AK237" s="7">
        <f t="shared" si="181"/>
        <v>0</v>
      </c>
      <c r="AL237" s="7">
        <f t="shared" si="182"/>
        <v>0</v>
      </c>
      <c r="AS237" s="7">
        <f t="shared" si="169"/>
        <v>0</v>
      </c>
      <c r="AT237" s="7">
        <f t="shared" si="170"/>
        <v>0</v>
      </c>
      <c r="AU237" s="7">
        <f t="shared" si="171"/>
        <v>0</v>
      </c>
      <c r="AW237" s="7">
        <f t="shared" si="196"/>
        <v>0</v>
      </c>
      <c r="AX237" s="7"/>
      <c r="AY237" s="7">
        <f t="shared" si="183"/>
        <v>0</v>
      </c>
      <c r="AZ237" s="7">
        <f t="shared" si="184"/>
        <v>0</v>
      </c>
      <c r="BA237" s="7">
        <f t="shared" si="185"/>
        <v>0</v>
      </c>
      <c r="BB237" s="7">
        <f t="shared" si="186"/>
        <v>0</v>
      </c>
      <c r="BI237" s="7">
        <f t="shared" si="172"/>
        <v>0</v>
      </c>
      <c r="BJ237" s="7">
        <f t="shared" si="173"/>
        <v>0</v>
      </c>
      <c r="BK237" s="7">
        <f t="shared" si="174"/>
        <v>0</v>
      </c>
      <c r="BM237" s="7">
        <f t="shared" si="197"/>
        <v>0</v>
      </c>
      <c r="BN237" s="7"/>
      <c r="BO237" s="7">
        <f t="shared" si="187"/>
        <v>0</v>
      </c>
      <c r="BP237" s="7">
        <f t="shared" si="188"/>
        <v>0</v>
      </c>
      <c r="BQ237" s="7">
        <f t="shared" si="189"/>
        <v>0</v>
      </c>
      <c r="BR237" s="7">
        <f t="shared" si="190"/>
        <v>0</v>
      </c>
      <c r="BY237" s="7">
        <f t="shared" si="175"/>
        <v>0</v>
      </c>
      <c r="BZ237" s="7">
        <f t="shared" si="176"/>
        <v>0</v>
      </c>
      <c r="CA237" s="7">
        <f t="shared" si="177"/>
        <v>0</v>
      </c>
      <c r="CC237" s="7">
        <f t="shared" si="198"/>
        <v>0</v>
      </c>
      <c r="CD237" s="7"/>
      <c r="CE237" s="7">
        <f t="shared" si="191"/>
        <v>0</v>
      </c>
      <c r="CF237" s="7">
        <f t="shared" si="192"/>
        <v>0</v>
      </c>
      <c r="CG237" s="7">
        <f t="shared" si="193"/>
        <v>0</v>
      </c>
      <c r="CH237" s="7">
        <f t="shared" si="194"/>
        <v>0</v>
      </c>
    </row>
    <row r="238" spans="2:86" x14ac:dyDescent="0.25">
      <c r="B238">
        <v>1460</v>
      </c>
      <c r="C238">
        <f>'Input spectra'!B238</f>
        <v>0</v>
      </c>
      <c r="D238">
        <f>'Initial absorption'!J238</f>
        <v>0</v>
      </c>
      <c r="E238">
        <f>'Input spectra'!C238</f>
        <v>0</v>
      </c>
      <c r="F238" s="54">
        <f t="shared" si="178"/>
        <v>0</v>
      </c>
      <c r="H238">
        <f>'Absorption prob after ems'!$EY239</f>
        <v>0.89254556598132151</v>
      </c>
      <c r="I238" s="14">
        <f>1-EXP(-'Absorption prob after ems'!FC239*_k_in_ec_correction*($C238*_c+'Input spectra'!Q238))</f>
        <v>1.0858524138561254E-2</v>
      </c>
      <c r="J238" s="14">
        <f>1-EXP(-(_t-'Absorption prob after ems'!FC239)*_k_in_ec_correction*($C238*_c+'Input spectra'!Q238))</f>
        <v>1.0966507022506011E-2</v>
      </c>
      <c r="M238" s="7">
        <f t="shared" si="163"/>
        <v>0</v>
      </c>
      <c r="N238" s="7">
        <f t="shared" si="164"/>
        <v>0</v>
      </c>
      <c r="O238" s="7">
        <f t="shared" si="165"/>
        <v>0</v>
      </c>
      <c r="Q238" s="7">
        <f t="shared" si="158"/>
        <v>0</v>
      </c>
      <c r="R238" s="7"/>
      <c r="S238" s="7">
        <f t="shared" si="159"/>
        <v>0</v>
      </c>
      <c r="T238" s="7">
        <f t="shared" si="160"/>
        <v>0</v>
      </c>
      <c r="U238" s="7">
        <f t="shared" si="161"/>
        <v>0</v>
      </c>
      <c r="V238" s="7">
        <f t="shared" si="162"/>
        <v>0</v>
      </c>
      <c r="AC238" s="7">
        <f t="shared" si="166"/>
        <v>0</v>
      </c>
      <c r="AD238" s="7">
        <f t="shared" si="167"/>
        <v>0</v>
      </c>
      <c r="AE238" s="7">
        <f t="shared" si="168"/>
        <v>0</v>
      </c>
      <c r="AG238" s="7">
        <f t="shared" si="195"/>
        <v>0</v>
      </c>
      <c r="AH238" s="7"/>
      <c r="AI238" s="7">
        <f t="shared" si="179"/>
        <v>0</v>
      </c>
      <c r="AJ238" s="7">
        <f t="shared" si="180"/>
        <v>0</v>
      </c>
      <c r="AK238" s="7">
        <f t="shared" si="181"/>
        <v>0</v>
      </c>
      <c r="AL238" s="7">
        <f t="shared" si="182"/>
        <v>0</v>
      </c>
      <c r="AS238" s="7">
        <f t="shared" si="169"/>
        <v>0</v>
      </c>
      <c r="AT238" s="7">
        <f t="shared" si="170"/>
        <v>0</v>
      </c>
      <c r="AU238" s="7">
        <f t="shared" si="171"/>
        <v>0</v>
      </c>
      <c r="AW238" s="7">
        <f t="shared" si="196"/>
        <v>0</v>
      </c>
      <c r="AX238" s="7"/>
      <c r="AY238" s="7">
        <f t="shared" si="183"/>
        <v>0</v>
      </c>
      <c r="AZ238" s="7">
        <f t="shared" si="184"/>
        <v>0</v>
      </c>
      <c r="BA238" s="7">
        <f t="shared" si="185"/>
        <v>0</v>
      </c>
      <c r="BB238" s="7">
        <f t="shared" si="186"/>
        <v>0</v>
      </c>
      <c r="BI238" s="7">
        <f t="shared" si="172"/>
        <v>0</v>
      </c>
      <c r="BJ238" s="7">
        <f t="shared" si="173"/>
        <v>0</v>
      </c>
      <c r="BK238" s="7">
        <f t="shared" si="174"/>
        <v>0</v>
      </c>
      <c r="BM238" s="7">
        <f t="shared" si="197"/>
        <v>0</v>
      </c>
      <c r="BN238" s="7"/>
      <c r="BO238" s="7">
        <f t="shared" si="187"/>
        <v>0</v>
      </c>
      <c r="BP238" s="7">
        <f t="shared" si="188"/>
        <v>0</v>
      </c>
      <c r="BQ238" s="7">
        <f t="shared" si="189"/>
        <v>0</v>
      </c>
      <c r="BR238" s="7">
        <f t="shared" si="190"/>
        <v>0</v>
      </c>
      <c r="BY238" s="7">
        <f t="shared" si="175"/>
        <v>0</v>
      </c>
      <c r="BZ238" s="7">
        <f t="shared" si="176"/>
        <v>0</v>
      </c>
      <c r="CA238" s="7">
        <f t="shared" si="177"/>
        <v>0</v>
      </c>
      <c r="CC238" s="7">
        <f t="shared" si="198"/>
        <v>0</v>
      </c>
      <c r="CD238" s="7"/>
      <c r="CE238" s="7">
        <f t="shared" si="191"/>
        <v>0</v>
      </c>
      <c r="CF238" s="7">
        <f t="shared" si="192"/>
        <v>0</v>
      </c>
      <c r="CG238" s="7">
        <f t="shared" si="193"/>
        <v>0</v>
      </c>
      <c r="CH238" s="7">
        <f t="shared" si="194"/>
        <v>0</v>
      </c>
    </row>
    <row r="239" spans="2:86" x14ac:dyDescent="0.25">
      <c r="B239">
        <v>1465</v>
      </c>
      <c r="C239">
        <f>'Input spectra'!B239</f>
        <v>0</v>
      </c>
      <c r="D239">
        <f>'Initial absorption'!J239</f>
        <v>0</v>
      </c>
      <c r="E239">
        <f>'Input spectra'!C239</f>
        <v>0</v>
      </c>
      <c r="F239" s="54">
        <f t="shared" si="178"/>
        <v>0</v>
      </c>
      <c r="H239">
        <f>'Absorption prob after ems'!$EY240</f>
        <v>0.89267542632385299</v>
      </c>
      <c r="I239" s="14">
        <f>1-EXP(-'Absorption prob after ems'!FC240*_k_in_ec_correction*($C239*_c+'Input spectra'!Q239))</f>
        <v>1.0844345065626482E-2</v>
      </c>
      <c r="J239" s="14">
        <f>1-EXP(-(_t-'Absorption prob after ems'!FC240)*_k_in_ec_correction*($C239*_c+'Input spectra'!Q239))</f>
        <v>1.0952044727323473E-2</v>
      </c>
      <c r="M239" s="7">
        <f t="shared" si="163"/>
        <v>0</v>
      </c>
      <c r="N239" s="7">
        <f t="shared" si="164"/>
        <v>0</v>
      </c>
      <c r="O239" s="7">
        <f t="shared" si="165"/>
        <v>0</v>
      </c>
      <c r="Q239" s="7">
        <f t="shared" si="158"/>
        <v>0</v>
      </c>
      <c r="R239" s="7"/>
      <c r="S239" s="7">
        <f t="shared" si="159"/>
        <v>0</v>
      </c>
      <c r="T239" s="7">
        <f t="shared" si="160"/>
        <v>0</v>
      </c>
      <c r="U239" s="7">
        <f t="shared" si="161"/>
        <v>0</v>
      </c>
      <c r="V239" s="7">
        <f t="shared" si="162"/>
        <v>0</v>
      </c>
      <c r="AC239" s="7">
        <f t="shared" si="166"/>
        <v>0</v>
      </c>
      <c r="AD239" s="7">
        <f t="shared" si="167"/>
        <v>0</v>
      </c>
      <c r="AE239" s="7">
        <f t="shared" si="168"/>
        <v>0</v>
      </c>
      <c r="AG239" s="7">
        <f t="shared" si="195"/>
        <v>0</v>
      </c>
      <c r="AH239" s="7"/>
      <c r="AI239" s="7">
        <f t="shared" si="179"/>
        <v>0</v>
      </c>
      <c r="AJ239" s="7">
        <f t="shared" si="180"/>
        <v>0</v>
      </c>
      <c r="AK239" s="7">
        <f t="shared" si="181"/>
        <v>0</v>
      </c>
      <c r="AL239" s="7">
        <f t="shared" si="182"/>
        <v>0</v>
      </c>
      <c r="AS239" s="7">
        <f t="shared" si="169"/>
        <v>0</v>
      </c>
      <c r="AT239" s="7">
        <f t="shared" si="170"/>
        <v>0</v>
      </c>
      <c r="AU239" s="7">
        <f t="shared" si="171"/>
        <v>0</v>
      </c>
      <c r="AW239" s="7">
        <f t="shared" si="196"/>
        <v>0</v>
      </c>
      <c r="AX239" s="7"/>
      <c r="AY239" s="7">
        <f t="shared" si="183"/>
        <v>0</v>
      </c>
      <c r="AZ239" s="7">
        <f t="shared" si="184"/>
        <v>0</v>
      </c>
      <c r="BA239" s="7">
        <f t="shared" si="185"/>
        <v>0</v>
      </c>
      <c r="BB239" s="7">
        <f t="shared" si="186"/>
        <v>0</v>
      </c>
      <c r="BI239" s="7">
        <f t="shared" si="172"/>
        <v>0</v>
      </c>
      <c r="BJ239" s="7">
        <f t="shared" si="173"/>
        <v>0</v>
      </c>
      <c r="BK239" s="7">
        <f t="shared" si="174"/>
        <v>0</v>
      </c>
      <c r="BM239" s="7">
        <f t="shared" si="197"/>
        <v>0</v>
      </c>
      <c r="BN239" s="7"/>
      <c r="BO239" s="7">
        <f t="shared" si="187"/>
        <v>0</v>
      </c>
      <c r="BP239" s="7">
        <f t="shared" si="188"/>
        <v>0</v>
      </c>
      <c r="BQ239" s="7">
        <f t="shared" si="189"/>
        <v>0</v>
      </c>
      <c r="BR239" s="7">
        <f t="shared" si="190"/>
        <v>0</v>
      </c>
      <c r="BY239" s="7">
        <f t="shared" si="175"/>
        <v>0</v>
      </c>
      <c r="BZ239" s="7">
        <f t="shared" si="176"/>
        <v>0</v>
      </c>
      <c r="CA239" s="7">
        <f t="shared" si="177"/>
        <v>0</v>
      </c>
      <c r="CC239" s="7">
        <f t="shared" si="198"/>
        <v>0</v>
      </c>
      <c r="CD239" s="7"/>
      <c r="CE239" s="7">
        <f t="shared" si="191"/>
        <v>0</v>
      </c>
      <c r="CF239" s="7">
        <f t="shared" si="192"/>
        <v>0</v>
      </c>
      <c r="CG239" s="7">
        <f t="shared" si="193"/>
        <v>0</v>
      </c>
      <c r="CH239" s="7">
        <f t="shared" si="194"/>
        <v>0</v>
      </c>
    </row>
    <row r="240" spans="2:86" x14ac:dyDescent="0.25">
      <c r="B240">
        <v>1470</v>
      </c>
      <c r="C240">
        <f>'Input spectra'!B240</f>
        <v>0</v>
      </c>
      <c r="D240">
        <f>'Initial absorption'!J240</f>
        <v>0</v>
      </c>
      <c r="E240">
        <f>'Input spectra'!C240</f>
        <v>0</v>
      </c>
      <c r="F240" s="54">
        <f t="shared" si="178"/>
        <v>0</v>
      </c>
      <c r="H240">
        <f>'Absorption prob after ems'!$EY241</f>
        <v>0.89280531598109514</v>
      </c>
      <c r="I240" s="14">
        <f>1-EXP(-'Absorption prob after ems'!FC241*_k_in_ec_correction*($C240*_c+'Input spectra'!Q240))</f>
        <v>1.0830165601421693E-2</v>
      </c>
      <c r="J240" s="14">
        <f>1-EXP(-(_t-'Absorption prob after ems'!FC241)*_k_in_ec_correction*($C240*_c+'Input spectra'!Q240))</f>
        <v>1.0937582408660163E-2</v>
      </c>
      <c r="M240" s="7">
        <f t="shared" si="163"/>
        <v>0</v>
      </c>
      <c r="N240" s="7">
        <f t="shared" si="164"/>
        <v>0</v>
      </c>
      <c r="O240" s="7">
        <f t="shared" si="165"/>
        <v>0</v>
      </c>
      <c r="Q240" s="7">
        <f t="shared" si="158"/>
        <v>0</v>
      </c>
      <c r="R240" s="7"/>
      <c r="S240" s="7">
        <f t="shared" si="159"/>
        <v>0</v>
      </c>
      <c r="T240" s="7">
        <f t="shared" si="160"/>
        <v>0</v>
      </c>
      <c r="U240" s="7">
        <f t="shared" si="161"/>
        <v>0</v>
      </c>
      <c r="V240" s="7">
        <f t="shared" si="162"/>
        <v>0</v>
      </c>
      <c r="AC240" s="7">
        <f t="shared" si="166"/>
        <v>0</v>
      </c>
      <c r="AD240" s="7">
        <f t="shared" si="167"/>
        <v>0</v>
      </c>
      <c r="AE240" s="7">
        <f t="shared" si="168"/>
        <v>0</v>
      </c>
      <c r="AG240" s="7">
        <f t="shared" si="195"/>
        <v>0</v>
      </c>
      <c r="AH240" s="7"/>
      <c r="AI240" s="7">
        <f t="shared" si="179"/>
        <v>0</v>
      </c>
      <c r="AJ240" s="7">
        <f t="shared" si="180"/>
        <v>0</v>
      </c>
      <c r="AK240" s="7">
        <f t="shared" si="181"/>
        <v>0</v>
      </c>
      <c r="AL240" s="7">
        <f t="shared" si="182"/>
        <v>0</v>
      </c>
      <c r="AS240" s="7">
        <f t="shared" si="169"/>
        <v>0</v>
      </c>
      <c r="AT240" s="7">
        <f t="shared" si="170"/>
        <v>0</v>
      </c>
      <c r="AU240" s="7">
        <f t="shared" si="171"/>
        <v>0</v>
      </c>
      <c r="AW240" s="7">
        <f t="shared" si="196"/>
        <v>0</v>
      </c>
      <c r="AX240" s="7"/>
      <c r="AY240" s="7">
        <f t="shared" si="183"/>
        <v>0</v>
      </c>
      <c r="AZ240" s="7">
        <f t="shared" si="184"/>
        <v>0</v>
      </c>
      <c r="BA240" s="7">
        <f t="shared" si="185"/>
        <v>0</v>
      </c>
      <c r="BB240" s="7">
        <f t="shared" si="186"/>
        <v>0</v>
      </c>
      <c r="BI240" s="7">
        <f t="shared" si="172"/>
        <v>0</v>
      </c>
      <c r="BJ240" s="7">
        <f t="shared" si="173"/>
        <v>0</v>
      </c>
      <c r="BK240" s="7">
        <f t="shared" si="174"/>
        <v>0</v>
      </c>
      <c r="BM240" s="7">
        <f t="shared" si="197"/>
        <v>0</v>
      </c>
      <c r="BN240" s="7"/>
      <c r="BO240" s="7">
        <f t="shared" si="187"/>
        <v>0</v>
      </c>
      <c r="BP240" s="7">
        <f t="shared" si="188"/>
        <v>0</v>
      </c>
      <c r="BQ240" s="7">
        <f t="shared" si="189"/>
        <v>0</v>
      </c>
      <c r="BR240" s="7">
        <f t="shared" si="190"/>
        <v>0</v>
      </c>
      <c r="BY240" s="7">
        <f t="shared" si="175"/>
        <v>0</v>
      </c>
      <c r="BZ240" s="7">
        <f t="shared" si="176"/>
        <v>0</v>
      </c>
      <c r="CA240" s="7">
        <f t="shared" si="177"/>
        <v>0</v>
      </c>
      <c r="CC240" s="7">
        <f t="shared" si="198"/>
        <v>0</v>
      </c>
      <c r="CD240" s="7"/>
      <c r="CE240" s="7">
        <f t="shared" si="191"/>
        <v>0</v>
      </c>
      <c r="CF240" s="7">
        <f t="shared" si="192"/>
        <v>0</v>
      </c>
      <c r="CG240" s="7">
        <f t="shared" si="193"/>
        <v>0</v>
      </c>
      <c r="CH240" s="7">
        <f t="shared" si="194"/>
        <v>0</v>
      </c>
    </row>
    <row r="241" spans="2:86" x14ac:dyDescent="0.25">
      <c r="B241">
        <v>1475</v>
      </c>
      <c r="C241">
        <f>'Input spectra'!B241</f>
        <v>0</v>
      </c>
      <c r="D241">
        <f>'Initial absorption'!J241</f>
        <v>0</v>
      </c>
      <c r="E241">
        <f>'Input spectra'!C241</f>
        <v>0</v>
      </c>
      <c r="F241" s="54">
        <f t="shared" si="178"/>
        <v>0</v>
      </c>
      <c r="H241">
        <f>'Absorption prob after ems'!$EY242</f>
        <v>0.89293523496128469</v>
      </c>
      <c r="I241" s="14">
        <f>1-EXP(-'Absorption prob after ems'!FC242*_k_in_ec_correction*($C241*_c+'Input spectra'!Q241))</f>
        <v>1.0815985745935897E-2</v>
      </c>
      <c r="J241" s="14">
        <f>1-EXP(-(_t-'Absorption prob after ems'!FC242)*_k_in_ec_correction*($C241*_c+'Input spectra'!Q241))</f>
        <v>1.0923120066521519E-2</v>
      </c>
      <c r="M241" s="7">
        <f t="shared" si="163"/>
        <v>0</v>
      </c>
      <c r="N241" s="7">
        <f t="shared" si="164"/>
        <v>0</v>
      </c>
      <c r="O241" s="7">
        <f t="shared" si="165"/>
        <v>0</v>
      </c>
      <c r="Q241" s="7">
        <f t="shared" si="158"/>
        <v>0</v>
      </c>
      <c r="R241" s="7"/>
      <c r="S241" s="7">
        <f t="shared" si="159"/>
        <v>0</v>
      </c>
      <c r="T241" s="7">
        <f t="shared" si="160"/>
        <v>0</v>
      </c>
      <c r="U241" s="7">
        <f t="shared" si="161"/>
        <v>0</v>
      </c>
      <c r="V241" s="7">
        <f t="shared" si="162"/>
        <v>0</v>
      </c>
      <c r="AC241" s="7">
        <f t="shared" si="166"/>
        <v>0</v>
      </c>
      <c r="AD241" s="7">
        <f t="shared" si="167"/>
        <v>0</v>
      </c>
      <c r="AE241" s="7">
        <f t="shared" si="168"/>
        <v>0</v>
      </c>
      <c r="AG241" s="7">
        <f t="shared" si="195"/>
        <v>0</v>
      </c>
      <c r="AH241" s="7"/>
      <c r="AI241" s="7">
        <f t="shared" si="179"/>
        <v>0</v>
      </c>
      <c r="AJ241" s="7">
        <f t="shared" si="180"/>
        <v>0</v>
      </c>
      <c r="AK241" s="7">
        <f t="shared" si="181"/>
        <v>0</v>
      </c>
      <c r="AL241" s="7">
        <f t="shared" si="182"/>
        <v>0</v>
      </c>
      <c r="AS241" s="7">
        <f t="shared" si="169"/>
        <v>0</v>
      </c>
      <c r="AT241" s="7">
        <f t="shared" si="170"/>
        <v>0</v>
      </c>
      <c r="AU241" s="7">
        <f t="shared" si="171"/>
        <v>0</v>
      </c>
      <c r="AW241" s="7">
        <f t="shared" si="196"/>
        <v>0</v>
      </c>
      <c r="AX241" s="7"/>
      <c r="AY241" s="7">
        <f t="shared" si="183"/>
        <v>0</v>
      </c>
      <c r="AZ241" s="7">
        <f t="shared" si="184"/>
        <v>0</v>
      </c>
      <c r="BA241" s="7">
        <f t="shared" si="185"/>
        <v>0</v>
      </c>
      <c r="BB241" s="7">
        <f t="shared" si="186"/>
        <v>0</v>
      </c>
      <c r="BI241" s="7">
        <f t="shared" si="172"/>
        <v>0</v>
      </c>
      <c r="BJ241" s="7">
        <f t="shared" si="173"/>
        <v>0</v>
      </c>
      <c r="BK241" s="7">
        <f t="shared" si="174"/>
        <v>0</v>
      </c>
      <c r="BM241" s="7">
        <f t="shared" si="197"/>
        <v>0</v>
      </c>
      <c r="BN241" s="7"/>
      <c r="BO241" s="7">
        <f t="shared" si="187"/>
        <v>0</v>
      </c>
      <c r="BP241" s="7">
        <f t="shared" si="188"/>
        <v>0</v>
      </c>
      <c r="BQ241" s="7">
        <f t="shared" si="189"/>
        <v>0</v>
      </c>
      <c r="BR241" s="7">
        <f t="shared" si="190"/>
        <v>0</v>
      </c>
      <c r="BY241" s="7">
        <f t="shared" si="175"/>
        <v>0</v>
      </c>
      <c r="BZ241" s="7">
        <f t="shared" si="176"/>
        <v>0</v>
      </c>
      <c r="CA241" s="7">
        <f t="shared" si="177"/>
        <v>0</v>
      </c>
      <c r="CC241" s="7">
        <f t="shared" si="198"/>
        <v>0</v>
      </c>
      <c r="CD241" s="7"/>
      <c r="CE241" s="7">
        <f t="shared" si="191"/>
        <v>0</v>
      </c>
      <c r="CF241" s="7">
        <f t="shared" si="192"/>
        <v>0</v>
      </c>
      <c r="CG241" s="7">
        <f t="shared" si="193"/>
        <v>0</v>
      </c>
      <c r="CH241" s="7">
        <f t="shared" si="194"/>
        <v>0</v>
      </c>
    </row>
    <row r="242" spans="2:86" x14ac:dyDescent="0.25">
      <c r="B242">
        <v>1480</v>
      </c>
      <c r="C242">
        <f>'Input spectra'!B242</f>
        <v>0</v>
      </c>
      <c r="D242">
        <f>'Initial absorption'!J242</f>
        <v>0</v>
      </c>
      <c r="E242">
        <f>'Input spectra'!C242</f>
        <v>0</v>
      </c>
      <c r="F242" s="54">
        <f t="shared" si="178"/>
        <v>0</v>
      </c>
      <c r="H242">
        <f>'Absorption prob after ems'!$EY243</f>
        <v>0.89306518327266382</v>
      </c>
      <c r="I242" s="14">
        <f>1-EXP(-'Absorption prob after ems'!FC243*_k_in_ec_correction*($C242*_c+'Input spectra'!Q242))</f>
        <v>1.080180549915799E-2</v>
      </c>
      <c r="J242" s="14">
        <f>1-EXP(-(_t-'Absorption prob after ems'!FC243)*_k_in_ec_correction*($C242*_c+'Input spectra'!Q242))</f>
        <v>1.0908657700912427E-2</v>
      </c>
      <c r="M242" s="7">
        <f t="shared" si="163"/>
        <v>0</v>
      </c>
      <c r="N242" s="7">
        <f t="shared" si="164"/>
        <v>0</v>
      </c>
      <c r="O242" s="7">
        <f t="shared" si="165"/>
        <v>0</v>
      </c>
      <c r="Q242" s="7">
        <f t="shared" si="158"/>
        <v>0</v>
      </c>
      <c r="R242" s="7"/>
      <c r="S242" s="7">
        <f t="shared" si="159"/>
        <v>0</v>
      </c>
      <c r="T242" s="7">
        <f t="shared" si="160"/>
        <v>0</v>
      </c>
      <c r="U242" s="7">
        <f t="shared" si="161"/>
        <v>0</v>
      </c>
      <c r="V242" s="7">
        <f t="shared" si="162"/>
        <v>0</v>
      </c>
      <c r="AC242" s="7">
        <f t="shared" si="166"/>
        <v>0</v>
      </c>
      <c r="AD242" s="7">
        <f t="shared" si="167"/>
        <v>0</v>
      </c>
      <c r="AE242" s="7">
        <f t="shared" si="168"/>
        <v>0</v>
      </c>
      <c r="AG242" s="7">
        <f t="shared" si="195"/>
        <v>0</v>
      </c>
      <c r="AH242" s="7"/>
      <c r="AI242" s="7">
        <f t="shared" si="179"/>
        <v>0</v>
      </c>
      <c r="AJ242" s="7">
        <f t="shared" si="180"/>
        <v>0</v>
      </c>
      <c r="AK242" s="7">
        <f t="shared" si="181"/>
        <v>0</v>
      </c>
      <c r="AL242" s="7">
        <f t="shared" si="182"/>
        <v>0</v>
      </c>
      <c r="AS242" s="7">
        <f t="shared" si="169"/>
        <v>0</v>
      </c>
      <c r="AT242" s="7">
        <f t="shared" si="170"/>
        <v>0</v>
      </c>
      <c r="AU242" s="7">
        <f t="shared" si="171"/>
        <v>0</v>
      </c>
      <c r="AW242" s="7">
        <f t="shared" si="196"/>
        <v>0</v>
      </c>
      <c r="AX242" s="7"/>
      <c r="AY242" s="7">
        <f t="shared" si="183"/>
        <v>0</v>
      </c>
      <c r="AZ242" s="7">
        <f t="shared" si="184"/>
        <v>0</v>
      </c>
      <c r="BA242" s="7">
        <f t="shared" si="185"/>
        <v>0</v>
      </c>
      <c r="BB242" s="7">
        <f t="shared" si="186"/>
        <v>0</v>
      </c>
      <c r="BI242" s="7">
        <f t="shared" si="172"/>
        <v>0</v>
      </c>
      <c r="BJ242" s="7">
        <f t="shared" si="173"/>
        <v>0</v>
      </c>
      <c r="BK242" s="7">
        <f t="shared" si="174"/>
        <v>0</v>
      </c>
      <c r="BM242" s="7">
        <f t="shared" si="197"/>
        <v>0</v>
      </c>
      <c r="BN242" s="7"/>
      <c r="BO242" s="7">
        <f t="shared" si="187"/>
        <v>0</v>
      </c>
      <c r="BP242" s="7">
        <f t="shared" si="188"/>
        <v>0</v>
      </c>
      <c r="BQ242" s="7">
        <f t="shared" si="189"/>
        <v>0</v>
      </c>
      <c r="BR242" s="7">
        <f t="shared" si="190"/>
        <v>0</v>
      </c>
      <c r="BY242" s="7">
        <f t="shared" si="175"/>
        <v>0</v>
      </c>
      <c r="BZ242" s="7">
        <f t="shared" si="176"/>
        <v>0</v>
      </c>
      <c r="CA242" s="7">
        <f t="shared" si="177"/>
        <v>0</v>
      </c>
      <c r="CC242" s="7">
        <f t="shared" si="198"/>
        <v>0</v>
      </c>
      <c r="CD242" s="7"/>
      <c r="CE242" s="7">
        <f t="shared" si="191"/>
        <v>0</v>
      </c>
      <c r="CF242" s="7">
        <f t="shared" si="192"/>
        <v>0</v>
      </c>
      <c r="CG242" s="7">
        <f t="shared" si="193"/>
        <v>0</v>
      </c>
      <c r="CH242" s="7">
        <f t="shared" si="194"/>
        <v>0</v>
      </c>
    </row>
    <row r="243" spans="2:86" x14ac:dyDescent="0.25">
      <c r="B243">
        <v>1485</v>
      </c>
      <c r="C243">
        <f>'Input spectra'!B243</f>
        <v>0</v>
      </c>
      <c r="D243">
        <f>'Initial absorption'!J243</f>
        <v>0</v>
      </c>
      <c r="E243">
        <f>'Input spectra'!C243</f>
        <v>0</v>
      </c>
      <c r="F243" s="54">
        <f t="shared" si="178"/>
        <v>0</v>
      </c>
      <c r="H243">
        <f>'Absorption prob after ems'!$EY244</f>
        <v>0.89319516092347595</v>
      </c>
      <c r="I243" s="14">
        <f>1-EXP(-'Absorption prob after ems'!FC244*_k_in_ec_correction*($C243*_c+'Input spectra'!Q243))</f>
        <v>1.0787624861076872E-2</v>
      </c>
      <c r="J243" s="14">
        <f>1-EXP(-(_t-'Absorption prob after ems'!FC244)*_k_in_ec_correction*($C243*_c+'Input spectra'!Q243))</f>
        <v>1.0894195311838439E-2</v>
      </c>
      <c r="M243" s="7">
        <f t="shared" si="163"/>
        <v>0</v>
      </c>
      <c r="N243" s="7">
        <f t="shared" si="164"/>
        <v>0</v>
      </c>
      <c r="O243" s="7">
        <f t="shared" si="165"/>
        <v>0</v>
      </c>
      <c r="Q243" s="7">
        <f t="shared" si="158"/>
        <v>0</v>
      </c>
      <c r="R243" s="7"/>
      <c r="S243" s="7">
        <f t="shared" si="159"/>
        <v>0</v>
      </c>
      <c r="T243" s="7">
        <f t="shared" si="160"/>
        <v>0</v>
      </c>
      <c r="U243" s="7">
        <f t="shared" si="161"/>
        <v>0</v>
      </c>
      <c r="V243" s="7">
        <f t="shared" si="162"/>
        <v>0</v>
      </c>
      <c r="AC243" s="7">
        <f t="shared" si="166"/>
        <v>0</v>
      </c>
      <c r="AD243" s="7">
        <f t="shared" si="167"/>
        <v>0</v>
      </c>
      <c r="AE243" s="7">
        <f t="shared" si="168"/>
        <v>0</v>
      </c>
      <c r="AG243" s="7">
        <f t="shared" si="195"/>
        <v>0</v>
      </c>
      <c r="AH243" s="7"/>
      <c r="AI243" s="7">
        <f t="shared" si="179"/>
        <v>0</v>
      </c>
      <c r="AJ243" s="7">
        <f t="shared" si="180"/>
        <v>0</v>
      </c>
      <c r="AK243" s="7">
        <f t="shared" si="181"/>
        <v>0</v>
      </c>
      <c r="AL243" s="7">
        <f t="shared" si="182"/>
        <v>0</v>
      </c>
      <c r="AS243" s="7">
        <f t="shared" si="169"/>
        <v>0</v>
      </c>
      <c r="AT243" s="7">
        <f t="shared" si="170"/>
        <v>0</v>
      </c>
      <c r="AU243" s="7">
        <f t="shared" si="171"/>
        <v>0</v>
      </c>
      <c r="AW243" s="7">
        <f t="shared" si="196"/>
        <v>0</v>
      </c>
      <c r="AX243" s="7"/>
      <c r="AY243" s="7">
        <f t="shared" si="183"/>
        <v>0</v>
      </c>
      <c r="AZ243" s="7">
        <f t="shared" si="184"/>
        <v>0</v>
      </c>
      <c r="BA243" s="7">
        <f t="shared" si="185"/>
        <v>0</v>
      </c>
      <c r="BB243" s="7">
        <f t="shared" si="186"/>
        <v>0</v>
      </c>
      <c r="BI243" s="7">
        <f t="shared" si="172"/>
        <v>0</v>
      </c>
      <c r="BJ243" s="7">
        <f t="shared" si="173"/>
        <v>0</v>
      </c>
      <c r="BK243" s="7">
        <f t="shared" si="174"/>
        <v>0</v>
      </c>
      <c r="BM243" s="7">
        <f t="shared" si="197"/>
        <v>0</v>
      </c>
      <c r="BN243" s="7"/>
      <c r="BO243" s="7">
        <f t="shared" si="187"/>
        <v>0</v>
      </c>
      <c r="BP243" s="7">
        <f t="shared" si="188"/>
        <v>0</v>
      </c>
      <c r="BQ243" s="7">
        <f t="shared" si="189"/>
        <v>0</v>
      </c>
      <c r="BR243" s="7">
        <f t="shared" si="190"/>
        <v>0</v>
      </c>
      <c r="BY243" s="7">
        <f t="shared" si="175"/>
        <v>0</v>
      </c>
      <c r="BZ243" s="7">
        <f t="shared" si="176"/>
        <v>0</v>
      </c>
      <c r="CA243" s="7">
        <f t="shared" si="177"/>
        <v>0</v>
      </c>
      <c r="CC243" s="7">
        <f t="shared" si="198"/>
        <v>0</v>
      </c>
      <c r="CD243" s="7"/>
      <c r="CE243" s="7">
        <f t="shared" si="191"/>
        <v>0</v>
      </c>
      <c r="CF243" s="7">
        <f t="shared" si="192"/>
        <v>0</v>
      </c>
      <c r="CG243" s="7">
        <f t="shared" si="193"/>
        <v>0</v>
      </c>
      <c r="CH243" s="7">
        <f t="shared" si="194"/>
        <v>0</v>
      </c>
    </row>
    <row r="244" spans="2:86" x14ac:dyDescent="0.25">
      <c r="B244">
        <v>1490</v>
      </c>
      <c r="C244">
        <f>'Input spectra'!B244</f>
        <v>0</v>
      </c>
      <c r="D244">
        <f>'Initial absorption'!J244</f>
        <v>0</v>
      </c>
      <c r="E244">
        <f>'Input spectra'!C244</f>
        <v>0</v>
      </c>
      <c r="F244" s="54">
        <f t="shared" si="178"/>
        <v>0</v>
      </c>
      <c r="H244">
        <f>'Absorption prob after ems'!$EY245</f>
        <v>0.89332516792196615</v>
      </c>
      <c r="I244" s="14">
        <f>1-EXP(-'Absorption prob after ems'!FC245*_k_in_ec_correction*($C244*_c+'Input spectra'!Q244))</f>
        <v>1.077344383168144E-2</v>
      </c>
      <c r="J244" s="14">
        <f>1-EXP(-(_t-'Absorption prob after ems'!FC245)*_k_in_ec_correction*($C244*_c+'Input spectra'!Q244))</f>
        <v>1.0879732899304662E-2</v>
      </c>
      <c r="M244" s="7">
        <f t="shared" si="163"/>
        <v>0</v>
      </c>
      <c r="N244" s="7">
        <f t="shared" si="164"/>
        <v>0</v>
      </c>
      <c r="O244" s="7">
        <f t="shared" si="165"/>
        <v>0</v>
      </c>
      <c r="Q244" s="7">
        <f t="shared" si="158"/>
        <v>0</v>
      </c>
      <c r="R244" s="7"/>
      <c r="S244" s="7">
        <f t="shared" si="159"/>
        <v>0</v>
      </c>
      <c r="T244" s="7">
        <f t="shared" si="160"/>
        <v>0</v>
      </c>
      <c r="U244" s="7">
        <f t="shared" si="161"/>
        <v>0</v>
      </c>
      <c r="V244" s="7">
        <f t="shared" si="162"/>
        <v>0</v>
      </c>
      <c r="AC244" s="7">
        <f t="shared" si="166"/>
        <v>0</v>
      </c>
      <c r="AD244" s="7">
        <f t="shared" si="167"/>
        <v>0</v>
      </c>
      <c r="AE244" s="7">
        <f t="shared" si="168"/>
        <v>0</v>
      </c>
      <c r="AG244" s="7">
        <f t="shared" si="195"/>
        <v>0</v>
      </c>
      <c r="AH244" s="7"/>
      <c r="AI244" s="7">
        <f t="shared" si="179"/>
        <v>0</v>
      </c>
      <c r="AJ244" s="7">
        <f t="shared" si="180"/>
        <v>0</v>
      </c>
      <c r="AK244" s="7">
        <f t="shared" si="181"/>
        <v>0</v>
      </c>
      <c r="AL244" s="7">
        <f t="shared" si="182"/>
        <v>0</v>
      </c>
      <c r="AS244" s="7">
        <f t="shared" si="169"/>
        <v>0</v>
      </c>
      <c r="AT244" s="7">
        <f t="shared" si="170"/>
        <v>0</v>
      </c>
      <c r="AU244" s="7">
        <f t="shared" si="171"/>
        <v>0</v>
      </c>
      <c r="AW244" s="7">
        <f t="shared" si="196"/>
        <v>0</v>
      </c>
      <c r="AX244" s="7"/>
      <c r="AY244" s="7">
        <f t="shared" si="183"/>
        <v>0</v>
      </c>
      <c r="AZ244" s="7">
        <f t="shared" si="184"/>
        <v>0</v>
      </c>
      <c r="BA244" s="7">
        <f t="shared" si="185"/>
        <v>0</v>
      </c>
      <c r="BB244" s="7">
        <f t="shared" si="186"/>
        <v>0</v>
      </c>
      <c r="BI244" s="7">
        <f t="shared" si="172"/>
        <v>0</v>
      </c>
      <c r="BJ244" s="7">
        <f t="shared" si="173"/>
        <v>0</v>
      </c>
      <c r="BK244" s="7">
        <f t="shared" si="174"/>
        <v>0</v>
      </c>
      <c r="BM244" s="7">
        <f t="shared" si="197"/>
        <v>0</v>
      </c>
      <c r="BN244" s="7"/>
      <c r="BO244" s="7">
        <f t="shared" si="187"/>
        <v>0</v>
      </c>
      <c r="BP244" s="7">
        <f t="shared" si="188"/>
        <v>0</v>
      </c>
      <c r="BQ244" s="7">
        <f t="shared" si="189"/>
        <v>0</v>
      </c>
      <c r="BR244" s="7">
        <f t="shared" si="190"/>
        <v>0</v>
      </c>
      <c r="BY244" s="7">
        <f t="shared" si="175"/>
        <v>0</v>
      </c>
      <c r="BZ244" s="7">
        <f t="shared" si="176"/>
        <v>0</v>
      </c>
      <c r="CA244" s="7">
        <f t="shared" si="177"/>
        <v>0</v>
      </c>
      <c r="CC244" s="7">
        <f t="shared" si="198"/>
        <v>0</v>
      </c>
      <c r="CD244" s="7"/>
      <c r="CE244" s="7">
        <f t="shared" si="191"/>
        <v>0</v>
      </c>
      <c r="CF244" s="7">
        <f t="shared" si="192"/>
        <v>0</v>
      </c>
      <c r="CG244" s="7">
        <f t="shared" si="193"/>
        <v>0</v>
      </c>
      <c r="CH244" s="7">
        <f t="shared" si="194"/>
        <v>0</v>
      </c>
    </row>
    <row r="245" spans="2:86" x14ac:dyDescent="0.25">
      <c r="B245">
        <v>1495</v>
      </c>
      <c r="C245">
        <f>'Input spectra'!B245</f>
        <v>0</v>
      </c>
      <c r="D245">
        <f>'Initial absorption'!J245</f>
        <v>0</v>
      </c>
      <c r="E245">
        <f>'Input spectra'!C245</f>
        <v>0</v>
      </c>
      <c r="F245" s="54">
        <f t="shared" si="178"/>
        <v>0</v>
      </c>
      <c r="H245">
        <f>'Absorption prob after ems'!$EY246</f>
        <v>0.89345520427638514</v>
      </c>
      <c r="I245" s="14">
        <f>1-EXP(-'Absorption prob after ems'!FC246*_k_in_ec_correction*($C245*_c+'Input spectra'!Q245))</f>
        <v>1.0759262410960813E-2</v>
      </c>
      <c r="J245" s="14">
        <f>1-EXP(-(_t-'Absorption prob after ems'!FC246)*_k_in_ec_correction*($C245*_c+'Input spectra'!Q245))</f>
        <v>1.0865270463315979E-2</v>
      </c>
      <c r="M245" s="7">
        <f t="shared" si="163"/>
        <v>0</v>
      </c>
      <c r="N245" s="7">
        <f t="shared" si="164"/>
        <v>0</v>
      </c>
      <c r="O245" s="7">
        <f t="shared" si="165"/>
        <v>0</v>
      </c>
      <c r="Q245" s="7">
        <f t="shared" si="158"/>
        <v>0</v>
      </c>
      <c r="R245" s="7"/>
      <c r="S245" s="7">
        <f t="shared" si="159"/>
        <v>0</v>
      </c>
      <c r="T245" s="7">
        <f t="shared" si="160"/>
        <v>0</v>
      </c>
      <c r="U245" s="7">
        <f t="shared" si="161"/>
        <v>0</v>
      </c>
      <c r="V245" s="7">
        <f t="shared" si="162"/>
        <v>0</v>
      </c>
      <c r="AC245" s="7">
        <f t="shared" si="166"/>
        <v>0</v>
      </c>
      <c r="AD245" s="7">
        <f t="shared" si="167"/>
        <v>0</v>
      </c>
      <c r="AE245" s="7">
        <f t="shared" si="168"/>
        <v>0</v>
      </c>
      <c r="AG245" s="7">
        <f t="shared" si="195"/>
        <v>0</v>
      </c>
      <c r="AH245" s="7"/>
      <c r="AI245" s="7">
        <f t="shared" si="179"/>
        <v>0</v>
      </c>
      <c r="AJ245" s="7">
        <f t="shared" si="180"/>
        <v>0</v>
      </c>
      <c r="AK245" s="7">
        <f t="shared" si="181"/>
        <v>0</v>
      </c>
      <c r="AL245" s="7">
        <f t="shared" si="182"/>
        <v>0</v>
      </c>
      <c r="AS245" s="7">
        <f t="shared" si="169"/>
        <v>0</v>
      </c>
      <c r="AT245" s="7">
        <f t="shared" si="170"/>
        <v>0</v>
      </c>
      <c r="AU245" s="7">
        <f t="shared" si="171"/>
        <v>0</v>
      </c>
      <c r="AW245" s="7">
        <f t="shared" si="196"/>
        <v>0</v>
      </c>
      <c r="AX245" s="7"/>
      <c r="AY245" s="7">
        <f t="shared" si="183"/>
        <v>0</v>
      </c>
      <c r="AZ245" s="7">
        <f t="shared" si="184"/>
        <v>0</v>
      </c>
      <c r="BA245" s="7">
        <f t="shared" si="185"/>
        <v>0</v>
      </c>
      <c r="BB245" s="7">
        <f t="shared" si="186"/>
        <v>0</v>
      </c>
      <c r="BI245" s="7">
        <f t="shared" si="172"/>
        <v>0</v>
      </c>
      <c r="BJ245" s="7">
        <f t="shared" si="173"/>
        <v>0</v>
      </c>
      <c r="BK245" s="7">
        <f t="shared" si="174"/>
        <v>0</v>
      </c>
      <c r="BM245" s="7">
        <f t="shared" si="197"/>
        <v>0</v>
      </c>
      <c r="BN245" s="7"/>
      <c r="BO245" s="7">
        <f t="shared" si="187"/>
        <v>0</v>
      </c>
      <c r="BP245" s="7">
        <f t="shared" si="188"/>
        <v>0</v>
      </c>
      <c r="BQ245" s="7">
        <f t="shared" si="189"/>
        <v>0</v>
      </c>
      <c r="BR245" s="7">
        <f t="shared" si="190"/>
        <v>0</v>
      </c>
      <c r="BY245" s="7">
        <f t="shared" si="175"/>
        <v>0</v>
      </c>
      <c r="BZ245" s="7">
        <f t="shared" si="176"/>
        <v>0</v>
      </c>
      <c r="CA245" s="7">
        <f t="shared" si="177"/>
        <v>0</v>
      </c>
      <c r="CC245" s="7">
        <f t="shared" si="198"/>
        <v>0</v>
      </c>
      <c r="CD245" s="7"/>
      <c r="CE245" s="7">
        <f t="shared" si="191"/>
        <v>0</v>
      </c>
      <c r="CF245" s="7">
        <f t="shared" si="192"/>
        <v>0</v>
      </c>
      <c r="CG245" s="7">
        <f t="shared" si="193"/>
        <v>0</v>
      </c>
      <c r="CH245" s="7">
        <f t="shared" si="194"/>
        <v>0</v>
      </c>
    </row>
    <row r="246" spans="2:86" x14ac:dyDescent="0.25">
      <c r="B246">
        <v>1500</v>
      </c>
      <c r="C246">
        <f>'Input spectra'!B246</f>
        <v>0</v>
      </c>
      <c r="D246">
        <f>'Initial absorption'!J246</f>
        <v>0</v>
      </c>
      <c r="E246">
        <f>'Input spectra'!C246</f>
        <v>0</v>
      </c>
      <c r="F246" s="54">
        <f t="shared" si="178"/>
        <v>0</v>
      </c>
      <c r="H246">
        <f>'Absorption prob after ems'!$EY247</f>
        <v>0.89358526999498311</v>
      </c>
      <c r="I246" s="14">
        <f>1-EXP(-'Absorption prob after ems'!FC247*_k_in_ec_correction*($C246*_c+'Input spectra'!Q246))</f>
        <v>1.0745080598903889E-2</v>
      </c>
      <c r="J246" s="14">
        <f>1-EXP(-(_t-'Absorption prob after ems'!FC247)*_k_in_ec_correction*($C246*_c+'Input spectra'!Q246))</f>
        <v>1.0850808003877943E-2</v>
      </c>
      <c r="M246" s="7">
        <f t="shared" si="163"/>
        <v>0</v>
      </c>
      <c r="N246" s="7">
        <f t="shared" si="164"/>
        <v>0</v>
      </c>
      <c r="O246" s="7">
        <f t="shared" si="165"/>
        <v>0</v>
      </c>
      <c r="Q246" s="7">
        <f t="shared" si="158"/>
        <v>0</v>
      </c>
      <c r="R246" s="7"/>
      <c r="S246" s="7">
        <f t="shared" si="159"/>
        <v>0</v>
      </c>
      <c r="T246" s="7">
        <f t="shared" si="160"/>
        <v>0</v>
      </c>
      <c r="U246" s="7">
        <f t="shared" si="161"/>
        <v>0</v>
      </c>
      <c r="V246" s="7">
        <f t="shared" si="162"/>
        <v>0</v>
      </c>
      <c r="AC246" s="7">
        <f t="shared" si="166"/>
        <v>0</v>
      </c>
      <c r="AD246" s="7">
        <f t="shared" si="167"/>
        <v>0</v>
      </c>
      <c r="AE246" s="7">
        <f t="shared" si="168"/>
        <v>0</v>
      </c>
      <c r="AG246" s="7">
        <f t="shared" si="195"/>
        <v>0</v>
      </c>
      <c r="AH246" s="7"/>
      <c r="AI246" s="7">
        <f t="shared" si="179"/>
        <v>0</v>
      </c>
      <c r="AJ246" s="7">
        <f t="shared" si="180"/>
        <v>0</v>
      </c>
      <c r="AK246" s="7">
        <f t="shared" si="181"/>
        <v>0</v>
      </c>
      <c r="AL246" s="7">
        <f t="shared" si="182"/>
        <v>0</v>
      </c>
      <c r="AS246" s="7">
        <f t="shared" si="169"/>
        <v>0</v>
      </c>
      <c r="AT246" s="7">
        <f t="shared" si="170"/>
        <v>0</v>
      </c>
      <c r="AU246" s="7">
        <f t="shared" si="171"/>
        <v>0</v>
      </c>
      <c r="AW246" s="7">
        <f t="shared" si="196"/>
        <v>0</v>
      </c>
      <c r="AX246" s="7"/>
      <c r="AY246" s="7">
        <f t="shared" si="183"/>
        <v>0</v>
      </c>
      <c r="AZ246" s="7">
        <f t="shared" si="184"/>
        <v>0</v>
      </c>
      <c r="BA246" s="7">
        <f t="shared" si="185"/>
        <v>0</v>
      </c>
      <c r="BB246" s="7">
        <f t="shared" si="186"/>
        <v>0</v>
      </c>
      <c r="BI246" s="7">
        <f t="shared" si="172"/>
        <v>0</v>
      </c>
      <c r="BJ246" s="7">
        <f t="shared" si="173"/>
        <v>0</v>
      </c>
      <c r="BK246" s="7">
        <f t="shared" si="174"/>
        <v>0</v>
      </c>
      <c r="BM246" s="7">
        <f t="shared" si="197"/>
        <v>0</v>
      </c>
      <c r="BN246" s="7"/>
      <c r="BO246" s="7">
        <f t="shared" si="187"/>
        <v>0</v>
      </c>
      <c r="BP246" s="7">
        <f t="shared" si="188"/>
        <v>0</v>
      </c>
      <c r="BQ246" s="7">
        <f t="shared" si="189"/>
        <v>0</v>
      </c>
      <c r="BR246" s="7">
        <f t="shared" si="190"/>
        <v>0</v>
      </c>
      <c r="BY246" s="7">
        <f t="shared" si="175"/>
        <v>0</v>
      </c>
      <c r="BZ246" s="7">
        <f t="shared" si="176"/>
        <v>0</v>
      </c>
      <c r="CA246" s="7">
        <f t="shared" si="177"/>
        <v>0</v>
      </c>
      <c r="CC246" s="7">
        <f t="shared" si="198"/>
        <v>0</v>
      </c>
      <c r="CD246" s="7"/>
      <c r="CE246" s="7">
        <f t="shared" si="191"/>
        <v>0</v>
      </c>
      <c r="CF246" s="7">
        <f t="shared" si="192"/>
        <v>0</v>
      </c>
      <c r="CG246" s="7">
        <f t="shared" si="193"/>
        <v>0</v>
      </c>
      <c r="CH246" s="7">
        <f t="shared" si="194"/>
        <v>0</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CA143-8DB2-4BF6-9D48-8F86FB146376}">
  <dimension ref="A1:X156"/>
  <sheetViews>
    <sheetView workbookViewId="0">
      <pane xSplit="1" ySplit="1" topLeftCell="J74" activePane="bottomRight" state="frozen"/>
      <selection pane="topRight" activeCell="B1" sqref="B1"/>
      <selection pane="bottomLeft" activeCell="A2" sqref="A2"/>
      <selection pane="bottomRight" activeCell="M40" sqref="M40"/>
    </sheetView>
  </sheetViews>
  <sheetFormatPr defaultRowHeight="15" x14ac:dyDescent="0.25"/>
  <cols>
    <col min="1" max="1" width="11.28515625" bestFit="1" customWidth="1"/>
    <col min="2" max="2" width="19.28515625" customWidth="1"/>
    <col min="3" max="3" width="21.7109375" bestFit="1" customWidth="1"/>
    <col min="4" max="4" width="32.7109375" customWidth="1"/>
    <col min="5" max="12" width="25.7109375" customWidth="1"/>
    <col min="13" max="13" width="31.28515625" customWidth="1"/>
    <col min="14" max="14" width="15" customWidth="1"/>
    <col min="15" max="15" width="22.140625" customWidth="1"/>
    <col min="16" max="16" width="20.28515625" customWidth="1"/>
    <col min="17" max="17" width="20.85546875" customWidth="1"/>
    <col min="19" max="19" width="15.7109375" bestFit="1" customWidth="1"/>
    <col min="20" max="20" width="24.140625" customWidth="1"/>
    <col min="24" max="24" width="9.140625" style="8"/>
  </cols>
  <sheetData>
    <row r="1" spans="1:24" s="1" customFormat="1" ht="30" x14ac:dyDescent="0.25">
      <c r="A1" s="1" t="s">
        <v>0</v>
      </c>
      <c r="B1" s="1" t="s">
        <v>53</v>
      </c>
      <c r="C1" s="1" t="s">
        <v>55</v>
      </c>
      <c r="D1" s="1" t="s">
        <v>273</v>
      </c>
      <c r="E1" s="1" t="s">
        <v>274</v>
      </c>
      <c r="G1" s="9" t="s">
        <v>228</v>
      </c>
      <c r="H1" s="9" t="s">
        <v>229</v>
      </c>
      <c r="I1" s="9" t="s">
        <v>230</v>
      </c>
      <c r="J1" s="9" t="s">
        <v>231</v>
      </c>
      <c r="K1" s="9" t="s">
        <v>232</v>
      </c>
      <c r="L1" s="9" t="s">
        <v>275</v>
      </c>
      <c r="M1" s="1" t="s">
        <v>276</v>
      </c>
      <c r="O1" s="1" t="s">
        <v>307</v>
      </c>
      <c r="P1" s="1" t="s">
        <v>80</v>
      </c>
      <c r="Q1" s="1" t="s">
        <v>81</v>
      </c>
      <c r="X1" s="60"/>
    </row>
    <row r="2" spans="1:24" s="1" customFormat="1" x14ac:dyDescent="0.25">
      <c r="A2">
        <f>'Initial absorption'!A2</f>
        <v>280</v>
      </c>
      <c r="B2" s="7">
        <f>'Initial absorption'!C2</f>
        <v>1.66224499999999E-4</v>
      </c>
      <c r="C2" s="7">
        <f>'Initial absorption'!E2</f>
        <v>1.5957551999999905E-4</v>
      </c>
      <c r="D2">
        <f>(1-'Initial absorption'!F2) * _transm</f>
        <v>0</v>
      </c>
      <c r="E2" s="61">
        <f>C2*D2</f>
        <v>0</v>
      </c>
      <c r="F2"/>
      <c r="G2" s="7">
        <f>'Emission events'!V2</f>
        <v>0</v>
      </c>
      <c r="H2" s="7">
        <f>'Emission events'!AL2</f>
        <v>0</v>
      </c>
      <c r="I2" s="7">
        <f>'Emission events'!BB2</f>
        <v>0</v>
      </c>
      <c r="J2" s="7">
        <f>'Emission events'!BR2</f>
        <v>0</v>
      </c>
      <c r="K2" s="7">
        <f>'Emission events'!CH2</f>
        <v>0</v>
      </c>
      <c r="L2" s="7">
        <f t="shared" ref="L2:L33" si="0">SUM(G2:K2)</f>
        <v>0</v>
      </c>
      <c r="M2" s="7">
        <f>E2+L2</f>
        <v>0</v>
      </c>
      <c r="N2" s="19"/>
      <c r="O2">
        <v>0</v>
      </c>
      <c r="P2" s="7">
        <f t="shared" ref="P2:P33" si="1">B2*O2</f>
        <v>0</v>
      </c>
      <c r="Q2" s="7">
        <f t="shared" ref="Q2:Q33" si="2">O2*M2</f>
        <v>0</v>
      </c>
      <c r="S2" t="s">
        <v>83</v>
      </c>
      <c r="T2" s="62">
        <f>SUM(Q2:Q112)</f>
        <v>3.5834329197766207E+20</v>
      </c>
      <c r="X2" s="60">
        <f>M2/B2</f>
        <v>0</v>
      </c>
    </row>
    <row r="3" spans="1:24" s="1" customFormat="1" x14ac:dyDescent="0.25">
      <c r="A3">
        <f>'Initial absorption'!A3</f>
        <v>285</v>
      </c>
      <c r="B3" s="7">
        <f>'Initial absorption'!C3</f>
        <v>109258.35924999999</v>
      </c>
      <c r="C3" s="7">
        <f>'Initial absorption'!E3</f>
        <v>104888.02488</v>
      </c>
      <c r="D3">
        <f>(1-'Initial absorption'!F3) * _transm</f>
        <v>0</v>
      </c>
      <c r="E3" s="61">
        <f t="shared" ref="E3:E33" si="3">C3*D3</f>
        <v>0</v>
      </c>
      <c r="F3"/>
      <c r="G3" s="7">
        <f>'Emission events'!V3</f>
        <v>0</v>
      </c>
      <c r="H3" s="7">
        <f>'Emission events'!AL3</f>
        <v>0</v>
      </c>
      <c r="I3" s="7">
        <f>'Emission events'!BB3</f>
        <v>0</v>
      </c>
      <c r="J3" s="7">
        <f>'Emission events'!BR3</f>
        <v>0</v>
      </c>
      <c r="K3" s="7">
        <f>'Emission events'!CH3</f>
        <v>0</v>
      </c>
      <c r="L3" s="7">
        <f t="shared" si="0"/>
        <v>0</v>
      </c>
      <c r="M3" s="7">
        <f t="shared" ref="M3:M33" si="4">E3+L3</f>
        <v>0</v>
      </c>
      <c r="N3" s="19"/>
      <c r="O3">
        <v>0</v>
      </c>
      <c r="P3" s="7">
        <f t="shared" si="1"/>
        <v>0</v>
      </c>
      <c r="Q3" s="7">
        <f t="shared" si="2"/>
        <v>0</v>
      </c>
      <c r="S3" t="s">
        <v>82</v>
      </c>
      <c r="T3" s="62">
        <f>SUM(P2:P112)</f>
        <v>4.525479318686044E+20</v>
      </c>
      <c r="X3" s="60">
        <f t="shared" ref="X3:X66" si="5">M3/B3</f>
        <v>0</v>
      </c>
    </row>
    <row r="4" spans="1:24" s="1" customFormat="1" x14ac:dyDescent="0.25">
      <c r="A4">
        <f>'Initial absorption'!A4</f>
        <v>290</v>
      </c>
      <c r="B4" s="7">
        <f>'Initial absorption'!C4</f>
        <v>50645251700</v>
      </c>
      <c r="C4" s="7">
        <f>'Initial absorption'!E4</f>
        <v>48619441632</v>
      </c>
      <c r="D4">
        <f>(1-'Initial absorption'!F4) * _transm</f>
        <v>0</v>
      </c>
      <c r="E4" s="61">
        <f t="shared" si="3"/>
        <v>0</v>
      </c>
      <c r="F4"/>
      <c r="G4" s="7">
        <f>'Emission events'!V4</f>
        <v>0</v>
      </c>
      <c r="H4" s="7">
        <f>'Emission events'!AL4</f>
        <v>0</v>
      </c>
      <c r="I4" s="7">
        <f>'Emission events'!BB4</f>
        <v>0</v>
      </c>
      <c r="J4" s="7">
        <f>'Emission events'!BR4</f>
        <v>0</v>
      </c>
      <c r="K4" s="7">
        <f>'Emission events'!CH4</f>
        <v>0</v>
      </c>
      <c r="L4" s="7">
        <f t="shared" si="0"/>
        <v>0</v>
      </c>
      <c r="M4" s="7">
        <f t="shared" si="4"/>
        <v>0</v>
      </c>
      <c r="N4" s="19"/>
      <c r="O4">
        <v>0</v>
      </c>
      <c r="P4" s="7">
        <f t="shared" si="1"/>
        <v>0</v>
      </c>
      <c r="Q4" s="7">
        <f t="shared" si="2"/>
        <v>0</v>
      </c>
      <c r="S4"/>
      <c r="T4"/>
      <c r="X4" s="60">
        <f t="shared" si="5"/>
        <v>0</v>
      </c>
    </row>
    <row r="5" spans="1:24" s="1" customFormat="1" x14ac:dyDescent="0.25">
      <c r="A5">
        <f>'Initial absorption'!A5</f>
        <v>295</v>
      </c>
      <c r="B5" s="7">
        <f>'Initial absorption'!C5</f>
        <v>109214652400000</v>
      </c>
      <c r="C5" s="7">
        <f>'Initial absorption'!E5</f>
        <v>104846066304000</v>
      </c>
      <c r="D5">
        <f>(1-'Initial absorption'!F5) * _transm</f>
        <v>0</v>
      </c>
      <c r="E5" s="61">
        <f t="shared" si="3"/>
        <v>0</v>
      </c>
      <c r="F5"/>
      <c r="G5" s="7">
        <f>'Emission events'!V5</f>
        <v>0</v>
      </c>
      <c r="H5" s="7">
        <f>'Emission events'!AL5</f>
        <v>0</v>
      </c>
      <c r="I5" s="7">
        <f>'Emission events'!BB5</f>
        <v>0</v>
      </c>
      <c r="J5" s="7">
        <f>'Emission events'!BR5</f>
        <v>0</v>
      </c>
      <c r="K5" s="7">
        <f>'Emission events'!CH5</f>
        <v>0</v>
      </c>
      <c r="L5" s="7">
        <f t="shared" si="0"/>
        <v>0</v>
      </c>
      <c r="M5" s="7">
        <f t="shared" si="4"/>
        <v>0</v>
      </c>
      <c r="N5" s="19"/>
      <c r="O5">
        <v>0</v>
      </c>
      <c r="P5" s="7">
        <f t="shared" si="1"/>
        <v>0</v>
      </c>
      <c r="Q5" s="7">
        <f t="shared" si="2"/>
        <v>0</v>
      </c>
      <c r="S5" t="s">
        <v>84</v>
      </c>
      <c r="T5" s="44">
        <f>T2/T3</f>
        <v>0.79183500076563318</v>
      </c>
      <c r="X5" s="60">
        <f t="shared" si="5"/>
        <v>0</v>
      </c>
    </row>
    <row r="6" spans="1:24" x14ac:dyDescent="0.25">
      <c r="A6">
        <f>'Initial absorption'!A6</f>
        <v>300</v>
      </c>
      <c r="B6" s="7">
        <f>'Initial absorption'!C6</f>
        <v>7655950000000000</v>
      </c>
      <c r="C6" s="7">
        <f>'Initial absorption'!E6</f>
        <v>7349712000000000</v>
      </c>
      <c r="D6">
        <f>(1-'Initial absorption'!F6) * _transm</f>
        <v>0</v>
      </c>
      <c r="E6" s="61">
        <f t="shared" si="3"/>
        <v>0</v>
      </c>
      <c r="G6" s="7">
        <f>'Emission events'!V6</f>
        <v>0</v>
      </c>
      <c r="H6" s="7">
        <f>'Emission events'!AL6</f>
        <v>0</v>
      </c>
      <c r="I6" s="7">
        <f>'Emission events'!BB6</f>
        <v>0</v>
      </c>
      <c r="J6" s="7">
        <f>'Emission events'!BR6</f>
        <v>0</v>
      </c>
      <c r="K6" s="7">
        <f>'Emission events'!CH6</f>
        <v>0</v>
      </c>
      <c r="L6" s="7">
        <f t="shared" si="0"/>
        <v>0</v>
      </c>
      <c r="M6" s="7">
        <f t="shared" si="4"/>
        <v>0</v>
      </c>
      <c r="N6" s="19"/>
      <c r="O6">
        <v>0</v>
      </c>
      <c r="P6" s="7">
        <f t="shared" si="1"/>
        <v>0</v>
      </c>
      <c r="Q6" s="7">
        <f t="shared" si="2"/>
        <v>0</v>
      </c>
      <c r="X6" s="60">
        <f t="shared" si="5"/>
        <v>0</v>
      </c>
    </row>
    <row r="7" spans="1:24" x14ac:dyDescent="0.25">
      <c r="A7">
        <f>'Initial absorption'!A7</f>
        <v>305</v>
      </c>
      <c r="B7" s="7">
        <f>'Initial absorption'!C7</f>
        <v>1.216055E+17</v>
      </c>
      <c r="C7" s="7">
        <f>'Initial absorption'!E7</f>
        <v>1.1674128E+17</v>
      </c>
      <c r="D7">
        <f>(1-'Initial absorption'!F7) * _transm</f>
        <v>0</v>
      </c>
      <c r="E7" s="61">
        <f t="shared" si="3"/>
        <v>0</v>
      </c>
      <c r="G7" s="7">
        <f>'Emission events'!V7</f>
        <v>0</v>
      </c>
      <c r="H7" s="7">
        <f>'Emission events'!AL7</f>
        <v>0</v>
      </c>
      <c r="I7" s="7">
        <f>'Emission events'!BB7</f>
        <v>0</v>
      </c>
      <c r="J7" s="7">
        <f>'Emission events'!BR7</f>
        <v>0</v>
      </c>
      <c r="K7" s="7">
        <f>'Emission events'!CH7</f>
        <v>0</v>
      </c>
      <c r="L7" s="7">
        <f t="shared" si="0"/>
        <v>0</v>
      </c>
      <c r="M7" s="7">
        <f t="shared" si="4"/>
        <v>0</v>
      </c>
      <c r="N7" s="19"/>
      <c r="O7">
        <v>0</v>
      </c>
      <c r="P7" s="7">
        <f t="shared" si="1"/>
        <v>0</v>
      </c>
      <c r="Q7" s="7">
        <f t="shared" si="2"/>
        <v>0</v>
      </c>
      <c r="X7" s="60">
        <f t="shared" si="5"/>
        <v>0</v>
      </c>
    </row>
    <row r="8" spans="1:24" x14ac:dyDescent="0.25">
      <c r="A8">
        <f>'Initial absorption'!A8</f>
        <v>310</v>
      </c>
      <c r="B8" s="7">
        <f>'Initial absorption'!C8</f>
        <v>4.09593E+17</v>
      </c>
      <c r="C8" s="7">
        <f>'Initial absorption'!E8</f>
        <v>3.9320928E+17</v>
      </c>
      <c r="D8">
        <f>(1-'Initial absorption'!F8) * _transm</f>
        <v>1.0658141036401502E-16</v>
      </c>
      <c r="E8" s="7">
        <f t="shared" si="3"/>
        <v>41.908799630618887</v>
      </c>
      <c r="G8" s="7">
        <f>'Emission events'!V8</f>
        <v>0</v>
      </c>
      <c r="H8" s="7">
        <f>'Emission events'!AL8</f>
        <v>0</v>
      </c>
      <c r="I8" s="7">
        <f>'Emission events'!BB8</f>
        <v>0</v>
      </c>
      <c r="J8" s="7">
        <f>'Emission events'!BR8</f>
        <v>0</v>
      </c>
      <c r="K8" s="7">
        <f>'Emission events'!CH8</f>
        <v>0</v>
      </c>
      <c r="L8" s="7">
        <f t="shared" si="0"/>
        <v>0</v>
      </c>
      <c r="M8" s="7">
        <f t="shared" si="4"/>
        <v>41.908799630618887</v>
      </c>
      <c r="N8" s="19"/>
      <c r="O8">
        <v>0</v>
      </c>
      <c r="P8" s="7">
        <f t="shared" si="1"/>
        <v>0</v>
      </c>
      <c r="Q8" s="7">
        <f t="shared" si="2"/>
        <v>0</v>
      </c>
      <c r="X8" s="60">
        <f t="shared" si="5"/>
        <v>1.0231815394945442E-16</v>
      </c>
    </row>
    <row r="9" spans="1:24" x14ac:dyDescent="0.25">
      <c r="A9">
        <f>'Initial absorption'!A9</f>
        <v>315</v>
      </c>
      <c r="B9" s="7">
        <f>'Initial absorption'!C9</f>
        <v>1.0301E+18</v>
      </c>
      <c r="C9" s="7">
        <f>'Initial absorption'!E9</f>
        <v>9.88896E+17</v>
      </c>
      <c r="D9">
        <f>(1-'Initial absorption'!F9) * _transm</f>
        <v>4.263256414560601E-16</v>
      </c>
      <c r="E9" s="7">
        <f t="shared" si="3"/>
        <v>421.59172153333202</v>
      </c>
      <c r="G9" s="7">
        <f>'Emission events'!V9</f>
        <v>0</v>
      </c>
      <c r="H9" s="7">
        <f>'Emission events'!AL9</f>
        <v>0</v>
      </c>
      <c r="I9" s="7">
        <f>'Emission events'!BB9</f>
        <v>0</v>
      </c>
      <c r="J9" s="7">
        <f>'Emission events'!BR9</f>
        <v>0</v>
      </c>
      <c r="K9" s="7">
        <f>'Emission events'!CH9</f>
        <v>0</v>
      </c>
      <c r="L9" s="7">
        <f t="shared" si="0"/>
        <v>0</v>
      </c>
      <c r="M9" s="7">
        <f t="shared" si="4"/>
        <v>421.59172153333202</v>
      </c>
      <c r="N9" s="19"/>
      <c r="O9">
        <v>0</v>
      </c>
      <c r="P9" s="7">
        <f t="shared" si="1"/>
        <v>0</v>
      </c>
      <c r="Q9" s="7">
        <f t="shared" si="2"/>
        <v>0</v>
      </c>
      <c r="X9" s="60">
        <f t="shared" si="5"/>
        <v>4.092726157978177E-16</v>
      </c>
    </row>
    <row r="10" spans="1:24" x14ac:dyDescent="0.25">
      <c r="A10">
        <f>'Initial absorption'!A10</f>
        <v>320</v>
      </c>
      <c r="B10" s="7">
        <f>'Initial absorption'!C10</f>
        <v>1.71054E+18</v>
      </c>
      <c r="C10" s="7">
        <f>'Initial absorption'!E10</f>
        <v>1.6421184E+18</v>
      </c>
      <c r="D10">
        <f>(1-'Initial absorption'!F10) * _transm</f>
        <v>1.2789769243681803E-15</v>
      </c>
      <c r="E10" s="7">
        <f t="shared" si="3"/>
        <v>2100.2315406803973</v>
      </c>
      <c r="G10" s="7">
        <f>'Emission events'!V10</f>
        <v>0</v>
      </c>
      <c r="H10" s="7">
        <f>'Emission events'!AL10</f>
        <v>0</v>
      </c>
      <c r="I10" s="7">
        <f>'Emission events'!BB10</f>
        <v>0</v>
      </c>
      <c r="J10" s="7">
        <f>'Emission events'!BR10</f>
        <v>0</v>
      </c>
      <c r="K10" s="7">
        <f>'Emission events'!CH10</f>
        <v>0</v>
      </c>
      <c r="L10" s="7">
        <f t="shared" si="0"/>
        <v>0</v>
      </c>
      <c r="M10" s="7">
        <f t="shared" si="4"/>
        <v>2100.2315406803973</v>
      </c>
      <c r="N10" s="19"/>
      <c r="O10">
        <v>0</v>
      </c>
      <c r="P10" s="7">
        <f t="shared" si="1"/>
        <v>0</v>
      </c>
      <c r="Q10" s="7">
        <f t="shared" si="2"/>
        <v>0</v>
      </c>
      <c r="X10" s="60">
        <f t="shared" si="5"/>
        <v>1.2278178473934532E-15</v>
      </c>
    </row>
    <row r="11" spans="1:24" x14ac:dyDescent="0.25">
      <c r="A11">
        <f>'Initial absorption'!A11</f>
        <v>325</v>
      </c>
      <c r="B11" s="7">
        <f>'Initial absorption'!C11</f>
        <v>2.372905E+18</v>
      </c>
      <c r="C11" s="7">
        <f>'Initial absorption'!E11</f>
        <v>2.2779888E+18</v>
      </c>
      <c r="D11">
        <f>(1-'Initial absorption'!F11) * _transm</f>
        <v>3.9435121834685556E-15</v>
      </c>
      <c r="E11" s="7">
        <f t="shared" si="3"/>
        <v>8983.276586604914</v>
      </c>
      <c r="G11" s="7">
        <f>'Emission events'!V11</f>
        <v>0</v>
      </c>
      <c r="H11" s="7">
        <f>'Emission events'!AL11</f>
        <v>0</v>
      </c>
      <c r="I11" s="7">
        <f>'Emission events'!BB11</f>
        <v>0</v>
      </c>
      <c r="J11" s="7">
        <f>'Emission events'!BR11</f>
        <v>0</v>
      </c>
      <c r="K11" s="7">
        <f>'Emission events'!CH11</f>
        <v>0</v>
      </c>
      <c r="L11" s="7">
        <f t="shared" si="0"/>
        <v>0</v>
      </c>
      <c r="M11" s="7">
        <f t="shared" si="4"/>
        <v>8983.276586604914</v>
      </c>
      <c r="N11" s="19"/>
      <c r="O11">
        <v>0</v>
      </c>
      <c r="P11" s="7">
        <f t="shared" si="1"/>
        <v>0</v>
      </c>
      <c r="Q11" s="7">
        <f t="shared" si="2"/>
        <v>0</v>
      </c>
      <c r="T11" s="37"/>
      <c r="X11" s="60">
        <f t="shared" si="5"/>
        <v>3.7857716961298134E-15</v>
      </c>
    </row>
    <row r="12" spans="1:24" x14ac:dyDescent="0.25">
      <c r="A12">
        <f>'Initial absorption'!A12</f>
        <v>330</v>
      </c>
      <c r="B12" s="7">
        <f>'Initial absorption'!C12</f>
        <v>3.80608E+18</v>
      </c>
      <c r="C12" s="7">
        <f>'Initial absorption'!E12</f>
        <v>3.6538368E+18</v>
      </c>
      <c r="D12">
        <f>(1-'Initial absorption'!F12) * _transm</f>
        <v>1.2576606422953773E-14</v>
      </c>
      <c r="E12" s="7">
        <f t="shared" si="3"/>
        <v>45952.867367304862</v>
      </c>
      <c r="G12" s="7">
        <f>'Emission events'!V12</f>
        <v>0</v>
      </c>
      <c r="H12" s="7">
        <f>'Emission events'!AL12</f>
        <v>0</v>
      </c>
      <c r="I12" s="7">
        <f>'Emission events'!BB12</f>
        <v>0</v>
      </c>
      <c r="J12" s="7">
        <f>'Emission events'!BR12</f>
        <v>0</v>
      </c>
      <c r="K12" s="7">
        <f>'Emission events'!CH12</f>
        <v>0</v>
      </c>
      <c r="L12" s="7">
        <f t="shared" si="0"/>
        <v>0</v>
      </c>
      <c r="M12" s="7">
        <f t="shared" si="4"/>
        <v>45952.867367304862</v>
      </c>
      <c r="N12" s="19"/>
      <c r="O12">
        <v>0</v>
      </c>
      <c r="P12" s="7">
        <f t="shared" si="1"/>
        <v>0</v>
      </c>
      <c r="Q12" s="7">
        <f t="shared" si="2"/>
        <v>0</v>
      </c>
      <c r="X12" s="60">
        <f t="shared" si="5"/>
        <v>1.2073542166035623E-14</v>
      </c>
    </row>
    <row r="13" spans="1:24" x14ac:dyDescent="0.25">
      <c r="A13">
        <f>'Initial absorption'!A13</f>
        <v>335</v>
      </c>
      <c r="B13" s="7">
        <f>'Initial absorption'!C13</f>
        <v>3.83847E+18</v>
      </c>
      <c r="C13" s="7">
        <f>'Initial absorption'!E13</f>
        <v>3.6849312E+18</v>
      </c>
      <c r="D13">
        <f>(1-'Initial absorption'!F13) * _transm</f>
        <v>4.028777311759768E-14</v>
      </c>
      <c r="E13" s="7">
        <f t="shared" si="3"/>
        <v>148457.67213955696</v>
      </c>
      <c r="G13" s="7">
        <f>'Emission events'!V13</f>
        <v>0</v>
      </c>
      <c r="H13" s="7">
        <f>'Emission events'!AL13</f>
        <v>0</v>
      </c>
      <c r="I13" s="7">
        <f>'Emission events'!BB13</f>
        <v>0</v>
      </c>
      <c r="J13" s="7">
        <f>'Emission events'!BR13</f>
        <v>0</v>
      </c>
      <c r="K13" s="7">
        <f>'Emission events'!CH13</f>
        <v>0</v>
      </c>
      <c r="L13" s="7">
        <f t="shared" si="0"/>
        <v>0</v>
      </c>
      <c r="M13" s="7">
        <f t="shared" si="4"/>
        <v>148457.67213955696</v>
      </c>
      <c r="N13" s="19"/>
      <c r="O13">
        <v>0</v>
      </c>
      <c r="P13" s="7">
        <f t="shared" si="1"/>
        <v>0</v>
      </c>
      <c r="Q13" s="7">
        <f t="shared" si="2"/>
        <v>0</v>
      </c>
      <c r="X13" s="60">
        <f t="shared" si="5"/>
        <v>3.8676262192893774E-14</v>
      </c>
    </row>
    <row r="14" spans="1:24" x14ac:dyDescent="0.25">
      <c r="A14">
        <f>'Initial absorption'!A14</f>
        <v>340</v>
      </c>
      <c r="B14" s="7">
        <f>'Initial absorption'!C14</f>
        <v>4.216485E+18</v>
      </c>
      <c r="C14" s="7">
        <f>'Initial absorption'!E14</f>
        <v>4.0478256E+18</v>
      </c>
      <c r="D14">
        <f>(1-'Initial absorption'!F14) * _transm</f>
        <v>1.2864376230936614E-13</v>
      </c>
      <c r="E14" s="7">
        <f t="shared" si="3"/>
        <v>520727.5143561674</v>
      </c>
      <c r="G14" s="7">
        <f>'Emission events'!V14</f>
        <v>0</v>
      </c>
      <c r="H14" s="7">
        <f>'Emission events'!AL14</f>
        <v>0</v>
      </c>
      <c r="I14" s="7">
        <f>'Emission events'!BB14</f>
        <v>0</v>
      </c>
      <c r="J14" s="7">
        <f>'Emission events'!BR14</f>
        <v>0</v>
      </c>
      <c r="K14" s="7">
        <f>'Emission events'!CH14</f>
        <v>0</v>
      </c>
      <c r="L14" s="7">
        <f t="shared" si="0"/>
        <v>0</v>
      </c>
      <c r="M14" s="7">
        <f t="shared" si="4"/>
        <v>520727.5143561674</v>
      </c>
      <c r="N14" s="19"/>
      <c r="O14">
        <v>0</v>
      </c>
      <c r="P14" s="7">
        <f t="shared" si="1"/>
        <v>0</v>
      </c>
      <c r="Q14" s="7">
        <f t="shared" si="2"/>
        <v>0</v>
      </c>
      <c r="X14" s="60">
        <f t="shared" si="5"/>
        <v>1.234980118169915E-13</v>
      </c>
    </row>
    <row r="15" spans="1:24" x14ac:dyDescent="0.25">
      <c r="A15">
        <f>'Initial absorption'!A15</f>
        <v>345</v>
      </c>
      <c r="B15" s="7">
        <f>'Initial absorption'!C15</f>
        <v>3.918335E+18</v>
      </c>
      <c r="C15" s="7">
        <f>'Initial absorption'!E15</f>
        <v>3.7616016E+18</v>
      </c>
      <c r="D15">
        <f>(1-'Initial absorption'!F15) * _transm</f>
        <v>4.094857786185457E-13</v>
      </c>
      <c r="E15" s="7">
        <f t="shared" si="3"/>
        <v>1540322.3600287673</v>
      </c>
      <c r="G15" s="7">
        <f>'Emission events'!V15</f>
        <v>0</v>
      </c>
      <c r="H15" s="7">
        <f>'Emission events'!AL15</f>
        <v>0</v>
      </c>
      <c r="I15" s="7">
        <f>'Emission events'!BB15</f>
        <v>0</v>
      </c>
      <c r="J15" s="7">
        <f>'Emission events'!BR15</f>
        <v>0</v>
      </c>
      <c r="K15" s="7">
        <f>'Emission events'!CH15</f>
        <v>0</v>
      </c>
      <c r="L15" s="7">
        <f t="shared" si="0"/>
        <v>0</v>
      </c>
      <c r="M15" s="7">
        <f t="shared" si="4"/>
        <v>1540322.3600287673</v>
      </c>
      <c r="N15" s="19"/>
      <c r="O15">
        <v>0</v>
      </c>
      <c r="P15" s="7">
        <f t="shared" si="1"/>
        <v>0</v>
      </c>
      <c r="Q15" s="7">
        <f t="shared" si="2"/>
        <v>0</v>
      </c>
      <c r="X15" s="60">
        <f t="shared" si="5"/>
        <v>3.9310634747380388E-13</v>
      </c>
    </row>
    <row r="16" spans="1:24" x14ac:dyDescent="0.25">
      <c r="A16">
        <f>'Initial absorption'!A16</f>
        <v>350</v>
      </c>
      <c r="B16" s="7">
        <f>'Initial absorption'!C16</f>
        <v>4.61123E+18</v>
      </c>
      <c r="C16" s="7">
        <f>'Initial absorption'!E16</f>
        <v>4.4267808E+18</v>
      </c>
      <c r="D16">
        <f>(1-'Initial absorption'!F16) * _transm</f>
        <v>1.3009326949031675E-12</v>
      </c>
      <c r="E16" s="7">
        <f t="shared" si="3"/>
        <v>5758943.8758895993</v>
      </c>
      <c r="G16" s="7">
        <f>'Emission events'!V16</f>
        <v>0</v>
      </c>
      <c r="H16" s="7">
        <f>'Emission events'!AL16</f>
        <v>0</v>
      </c>
      <c r="I16" s="7">
        <f>'Emission events'!BB16</f>
        <v>0</v>
      </c>
      <c r="J16" s="7">
        <f>'Emission events'!BR16</f>
        <v>0</v>
      </c>
      <c r="K16" s="7">
        <f>'Emission events'!CH16</f>
        <v>0</v>
      </c>
      <c r="L16" s="7">
        <f t="shared" si="0"/>
        <v>0</v>
      </c>
      <c r="M16" s="7">
        <f t="shared" si="4"/>
        <v>5758943.8758895993</v>
      </c>
      <c r="N16" s="19"/>
      <c r="O16">
        <v>0</v>
      </c>
      <c r="P16" s="7">
        <f t="shared" si="1"/>
        <v>0</v>
      </c>
      <c r="Q16" s="7">
        <f t="shared" si="2"/>
        <v>0</v>
      </c>
      <c r="X16" s="60">
        <f t="shared" si="5"/>
        <v>1.2488953871070408E-12</v>
      </c>
    </row>
    <row r="17" spans="1:24" x14ac:dyDescent="0.25">
      <c r="A17">
        <f>'Initial absorption'!A17</f>
        <v>355</v>
      </c>
      <c r="B17" s="7">
        <f>'Initial absorption'!C17</f>
        <v>5.40045E+18</v>
      </c>
      <c r="C17" s="7">
        <f>'Initial absorption'!E17</f>
        <v>5.184432E+18</v>
      </c>
      <c r="D17">
        <f>(1-'Initial absorption'!F17) * _transm</f>
        <v>4.1325876054543188E-12</v>
      </c>
      <c r="E17" s="7">
        <f t="shared" si="3"/>
        <v>21425119.424520746</v>
      </c>
      <c r="G17" s="7">
        <f>'Emission events'!V17</f>
        <v>0</v>
      </c>
      <c r="H17" s="7">
        <f>'Emission events'!AL17</f>
        <v>0</v>
      </c>
      <c r="I17" s="7">
        <f>'Emission events'!BB17</f>
        <v>0</v>
      </c>
      <c r="J17" s="7">
        <f>'Emission events'!BR17</f>
        <v>0</v>
      </c>
      <c r="K17" s="7">
        <f>'Emission events'!CH17</f>
        <v>0</v>
      </c>
      <c r="L17" s="7">
        <f t="shared" si="0"/>
        <v>0</v>
      </c>
      <c r="M17" s="7">
        <f t="shared" si="4"/>
        <v>21425119.424520746</v>
      </c>
      <c r="N17" s="19"/>
      <c r="O17">
        <v>0</v>
      </c>
      <c r="P17" s="7">
        <f t="shared" si="1"/>
        <v>0</v>
      </c>
      <c r="Q17" s="7">
        <f t="shared" si="2"/>
        <v>0</v>
      </c>
      <c r="X17" s="60">
        <f t="shared" si="5"/>
        <v>3.9672841012361459E-12</v>
      </c>
    </row>
    <row r="18" spans="1:24" x14ac:dyDescent="0.25">
      <c r="A18">
        <f>'Initial absorption'!A18</f>
        <v>360</v>
      </c>
      <c r="B18" s="7">
        <f>'Initial absorption'!C18</f>
        <v>5.25235E+18</v>
      </c>
      <c r="C18" s="7">
        <f>'Initial absorption'!E18</f>
        <v>5.042256E+18</v>
      </c>
      <c r="D18">
        <f>(1-'Initial absorption'!F18) * _transm</f>
        <v>1.3127525733125366E-11</v>
      </c>
      <c r="E18" s="7">
        <f t="shared" si="3"/>
        <v>66192345.393005773</v>
      </c>
      <c r="G18" s="7">
        <f>'Emission events'!V18</f>
        <v>0</v>
      </c>
      <c r="H18" s="7">
        <f>'Emission events'!AL18</f>
        <v>0</v>
      </c>
      <c r="I18" s="7">
        <f>'Emission events'!BB18</f>
        <v>0</v>
      </c>
      <c r="J18" s="7">
        <f>'Emission events'!BR18</f>
        <v>0</v>
      </c>
      <c r="K18" s="7">
        <f>'Emission events'!CH18</f>
        <v>0</v>
      </c>
      <c r="L18" s="7">
        <f t="shared" si="0"/>
        <v>0</v>
      </c>
      <c r="M18" s="7">
        <f t="shared" si="4"/>
        <v>66192345.393005773</v>
      </c>
      <c r="N18" s="19"/>
      <c r="O18">
        <v>0</v>
      </c>
      <c r="P18" s="7">
        <f t="shared" si="1"/>
        <v>0</v>
      </c>
      <c r="Q18" s="7">
        <f t="shared" si="2"/>
        <v>0</v>
      </c>
      <c r="X18" s="60">
        <f t="shared" si="5"/>
        <v>1.2602424703800351E-11</v>
      </c>
    </row>
    <row r="19" spans="1:24" x14ac:dyDescent="0.25">
      <c r="A19">
        <f>'Initial absorption'!A19</f>
        <v>365</v>
      </c>
      <c r="B19" s="7">
        <f>'Initial absorption'!C19</f>
        <v>5.80045E+18</v>
      </c>
      <c r="C19" s="7">
        <f>'Initial absorption'!E19</f>
        <v>5.568432E+18</v>
      </c>
      <c r="D19">
        <f>(1-'Initial absorption'!F19) * _transm</f>
        <v>4.1645833448455961E-11</v>
      </c>
      <c r="E19" s="7">
        <f t="shared" si="3"/>
        <v>231901991.64105251</v>
      </c>
      <c r="G19" s="7">
        <f>'Emission events'!V19</f>
        <v>0</v>
      </c>
      <c r="H19" s="7">
        <f>'Emission events'!AL19</f>
        <v>0</v>
      </c>
      <c r="I19" s="7">
        <f>'Emission events'!BB19</f>
        <v>0</v>
      </c>
      <c r="J19" s="7">
        <f>'Emission events'!BR19</f>
        <v>0</v>
      </c>
      <c r="K19" s="7">
        <f>'Emission events'!CH19</f>
        <v>0</v>
      </c>
      <c r="L19" s="7">
        <f t="shared" si="0"/>
        <v>0</v>
      </c>
      <c r="M19" s="7">
        <f t="shared" si="4"/>
        <v>231901991.64105251</v>
      </c>
      <c r="N19" s="19"/>
      <c r="O19">
        <v>0</v>
      </c>
      <c r="P19" s="7">
        <f t="shared" si="1"/>
        <v>0</v>
      </c>
      <c r="Q19" s="7">
        <f t="shared" si="2"/>
        <v>0</v>
      </c>
      <c r="X19" s="60">
        <f t="shared" si="5"/>
        <v>3.9980000110517722E-11</v>
      </c>
    </row>
    <row r="20" spans="1:24" x14ac:dyDescent="0.25">
      <c r="A20">
        <f>'Initial absorption'!A20</f>
        <v>370</v>
      </c>
      <c r="B20" s="7">
        <f>'Initial absorption'!C20</f>
        <v>6.81765E+18</v>
      </c>
      <c r="C20" s="7">
        <f>'Initial absorption'!E20</f>
        <v>6.544944E+18</v>
      </c>
      <c r="D20">
        <f>(1-'Initial absorption'!F20) * _transm</f>
        <v>1.3207664295578069E-10</v>
      </c>
      <c r="E20" s="7">
        <f t="shared" si="3"/>
        <v>864434231.85357904</v>
      </c>
      <c r="G20" s="7">
        <f>'Emission events'!V20</f>
        <v>0</v>
      </c>
      <c r="H20" s="7">
        <f>'Emission events'!AL20</f>
        <v>0</v>
      </c>
      <c r="I20" s="7">
        <f>'Emission events'!BB20</f>
        <v>0</v>
      </c>
      <c r="J20" s="7">
        <f>'Emission events'!BR20</f>
        <v>0</v>
      </c>
      <c r="K20" s="7">
        <f>'Emission events'!CH20</f>
        <v>0</v>
      </c>
      <c r="L20" s="7">
        <f t="shared" si="0"/>
        <v>0</v>
      </c>
      <c r="M20" s="7">
        <f t="shared" si="4"/>
        <v>864434231.85357904</v>
      </c>
      <c r="N20" s="19"/>
      <c r="O20">
        <v>0</v>
      </c>
      <c r="P20" s="7">
        <f t="shared" si="1"/>
        <v>0</v>
      </c>
      <c r="Q20" s="7">
        <f>O20*M20</f>
        <v>0</v>
      </c>
      <c r="X20" s="60">
        <f t="shared" si="5"/>
        <v>1.2679357723754944E-10</v>
      </c>
    </row>
    <row r="21" spans="1:24" x14ac:dyDescent="0.25">
      <c r="A21">
        <f>'Initial absorption'!A21</f>
        <v>375</v>
      </c>
      <c r="B21" s="7">
        <f>'Initial absorption'!C21</f>
        <v>5.60565E+18</v>
      </c>
      <c r="C21" s="7">
        <f>'Initial absorption'!E21</f>
        <v>5.381424E+18</v>
      </c>
      <c r="D21">
        <f>(1-'Initial absorption'!F21) * _transm</f>
        <v>4.1887144419661127E-10</v>
      </c>
      <c r="E21" s="7">
        <f t="shared" si="3"/>
        <v>2254124842.7143044</v>
      </c>
      <c r="G21" s="7">
        <f>'Emission events'!V21</f>
        <v>0</v>
      </c>
      <c r="H21" s="7">
        <f>'Emission events'!AL21</f>
        <v>0</v>
      </c>
      <c r="I21" s="7">
        <f>'Emission events'!BB21</f>
        <v>0</v>
      </c>
      <c r="J21" s="7">
        <f>'Emission events'!BR21</f>
        <v>0</v>
      </c>
      <c r="K21" s="7">
        <f>'Emission events'!CH21</f>
        <v>0</v>
      </c>
      <c r="L21" s="7">
        <f t="shared" si="0"/>
        <v>0</v>
      </c>
      <c r="M21" s="7">
        <f t="shared" si="4"/>
        <v>2254124842.7143044</v>
      </c>
      <c r="N21" s="19"/>
      <c r="O21">
        <v>0</v>
      </c>
      <c r="P21" s="7">
        <f t="shared" si="1"/>
        <v>0</v>
      </c>
      <c r="Q21" s="7">
        <f t="shared" si="2"/>
        <v>0</v>
      </c>
      <c r="X21" s="60">
        <f t="shared" si="5"/>
        <v>4.0211658642874677E-10</v>
      </c>
    </row>
    <row r="22" spans="1:24" x14ac:dyDescent="0.25">
      <c r="A22">
        <f>'Initial absorption'!A22</f>
        <v>380</v>
      </c>
      <c r="B22" s="7">
        <f>'Initial absorption'!C22</f>
        <v>6.7199E+18</v>
      </c>
      <c r="C22" s="7">
        <f>'Initial absorption'!E22</f>
        <v>6.451104E+18</v>
      </c>
      <c r="D22">
        <f>(1-'Initial absorption'!F22) * _transm</f>
        <v>1.3284200406360469E-9</v>
      </c>
      <c r="E22" s="7">
        <f>C22*D22</f>
        <v>8569775837.8273649</v>
      </c>
      <c r="G22" s="7">
        <f>'Emission events'!V22</f>
        <v>0</v>
      </c>
      <c r="H22" s="7">
        <f>'Emission events'!AL22</f>
        <v>0</v>
      </c>
      <c r="I22" s="7">
        <f>'Emission events'!BB22</f>
        <v>0</v>
      </c>
      <c r="J22" s="7">
        <f>'Emission events'!BR22</f>
        <v>0</v>
      </c>
      <c r="K22" s="7">
        <f>'Emission events'!CH22</f>
        <v>0</v>
      </c>
      <c r="L22" s="7">
        <f t="shared" si="0"/>
        <v>0</v>
      </c>
      <c r="M22" s="7">
        <f t="shared" si="4"/>
        <v>8569775837.8273649</v>
      </c>
      <c r="N22" s="19"/>
      <c r="O22">
        <v>2.0000000000000001E-4</v>
      </c>
      <c r="P22" s="7">
        <f t="shared" si="1"/>
        <v>1343980000000000</v>
      </c>
      <c r="Q22" s="7">
        <f t="shared" si="2"/>
        <v>1713955.1675654731</v>
      </c>
      <c r="X22" s="60">
        <f t="shared" si="5"/>
        <v>1.2752832390106051E-9</v>
      </c>
    </row>
    <row r="23" spans="1:24" x14ac:dyDescent="0.25">
      <c r="A23">
        <f>'Initial absorption'!A23</f>
        <v>385</v>
      </c>
      <c r="B23" s="7">
        <f>'Initial absorption'!C23</f>
        <v>6.2902E+18</v>
      </c>
      <c r="C23" s="7">
        <f>'Initial absorption'!E23</f>
        <v>6.038592E+18</v>
      </c>
      <c r="D23">
        <f>(1-'Initial absorption'!F23) * _transm</f>
        <v>4.2077172679455539E-9</v>
      </c>
      <c r="E23" s="7">
        <f t="shared" si="3"/>
        <v>25408687832.477879</v>
      </c>
      <c r="G23" s="7">
        <f>'Emission events'!V23</f>
        <v>0</v>
      </c>
      <c r="H23" s="7">
        <f>'Emission events'!AL23</f>
        <v>0</v>
      </c>
      <c r="I23" s="7">
        <f>'Emission events'!BB23</f>
        <v>0</v>
      </c>
      <c r="J23" s="7">
        <f>'Emission events'!BR23</f>
        <v>0</v>
      </c>
      <c r="K23" s="7">
        <f>'Emission events'!CH23</f>
        <v>0</v>
      </c>
      <c r="L23" s="7">
        <f t="shared" si="0"/>
        <v>0</v>
      </c>
      <c r="M23" s="7">
        <f t="shared" si="4"/>
        <v>25408687832.477879</v>
      </c>
      <c r="N23" s="19"/>
      <c r="O23">
        <v>3.9555999999999999E-4</v>
      </c>
      <c r="P23" s="7">
        <f t="shared" si="1"/>
        <v>2488151512000000</v>
      </c>
      <c r="Q23" s="7">
        <f t="shared" si="2"/>
        <v>10050660.55901495</v>
      </c>
      <c r="X23" s="60">
        <f t="shared" si="5"/>
        <v>4.039408577227732E-9</v>
      </c>
    </row>
    <row r="24" spans="1:24" x14ac:dyDescent="0.25">
      <c r="A24">
        <f>'Initial absorption'!A24</f>
        <v>390</v>
      </c>
      <c r="B24" s="7">
        <f>'Initial absorption'!C24</f>
        <v>7.7233E+18</v>
      </c>
      <c r="C24" s="7">
        <f>'Initial absorption'!E24</f>
        <v>7.414368E+18</v>
      </c>
      <c r="D24">
        <f>(1-'Initial absorption'!F24) * _transm</f>
        <v>1.3310484234807517E-8</v>
      </c>
      <c r="E24" s="7">
        <f t="shared" si="3"/>
        <v>98688828375.06134</v>
      </c>
      <c r="G24" s="7">
        <f>'Emission events'!V24</f>
        <v>0</v>
      </c>
      <c r="H24" s="7">
        <f>'Emission events'!AL24</f>
        <v>0</v>
      </c>
      <c r="I24" s="7">
        <f>'Emission events'!BB24</f>
        <v>0</v>
      </c>
      <c r="J24" s="7">
        <f>'Emission events'!BR24</f>
        <v>0</v>
      </c>
      <c r="K24" s="7">
        <f>'Emission events'!CH24</f>
        <v>0</v>
      </c>
      <c r="L24" s="7">
        <f t="shared" si="0"/>
        <v>0</v>
      </c>
      <c r="M24" s="7">
        <f t="shared" si="4"/>
        <v>98688828375.06134</v>
      </c>
      <c r="N24" s="19"/>
      <c r="O24">
        <v>8.0000000000000004E-4</v>
      </c>
      <c r="P24" s="7">
        <f t="shared" si="1"/>
        <v>6178640000000000</v>
      </c>
      <c r="Q24" s="7">
        <f t="shared" si="2"/>
        <v>78951062.700049073</v>
      </c>
      <c r="X24" s="60">
        <f t="shared" si="5"/>
        <v>1.2778064865415216E-8</v>
      </c>
    </row>
    <row r="25" spans="1:24" x14ac:dyDescent="0.25">
      <c r="A25">
        <f>'Initial absorption'!A25</f>
        <v>395</v>
      </c>
      <c r="B25" s="7">
        <f>'Initial absorption'!C25</f>
        <v>7.8248E+18</v>
      </c>
      <c r="C25" s="7">
        <f>'Initial absorption'!E25</f>
        <v>7.511808E+18</v>
      </c>
      <c r="D25">
        <f>(1-'Initial absorption'!F25) * _transm</f>
        <v>4.2105726265617706E-8</v>
      </c>
      <c r="E25" s="7">
        <f t="shared" si="3"/>
        <v>316290131407.8772</v>
      </c>
      <c r="G25" s="7">
        <f>'Emission events'!V25</f>
        <v>0</v>
      </c>
      <c r="H25" s="7">
        <f>'Emission events'!AL25</f>
        <v>0</v>
      </c>
      <c r="I25" s="7">
        <f>'Emission events'!BB25</f>
        <v>0</v>
      </c>
      <c r="J25" s="7">
        <f>'Emission events'!BR25</f>
        <v>0</v>
      </c>
      <c r="K25" s="7">
        <f>'Emission events'!CH25</f>
        <v>0</v>
      </c>
      <c r="L25" s="7">
        <f t="shared" si="0"/>
        <v>0</v>
      </c>
      <c r="M25" s="7">
        <f t="shared" si="4"/>
        <v>316290131407.8772</v>
      </c>
      <c r="N25" s="19"/>
      <c r="O25">
        <v>1.5456999999999999E-3</v>
      </c>
      <c r="P25" s="7">
        <f t="shared" si="1"/>
        <v>1.209479336E+16</v>
      </c>
      <c r="Q25" s="7">
        <f t="shared" si="2"/>
        <v>488889656.11715573</v>
      </c>
      <c r="X25" s="60">
        <f t="shared" si="5"/>
        <v>4.0421497214992994E-8</v>
      </c>
    </row>
    <row r="26" spans="1:24" x14ac:dyDescent="0.25">
      <c r="A26">
        <f>'Initial absorption'!A26</f>
        <v>400</v>
      </c>
      <c r="B26" s="7">
        <f>'Initial absorption'!C26</f>
        <v>1.120655E+19</v>
      </c>
      <c r="C26" s="7">
        <f>'Initial absorption'!E26</f>
        <v>1.0758288E+19</v>
      </c>
      <c r="D26">
        <f>(1-'Initial absorption'!F26) * _transm</f>
        <v>1.5131243340960055E-7</v>
      </c>
      <c r="E26" s="7">
        <f t="shared" si="3"/>
        <v>1627862736601.3047</v>
      </c>
      <c r="G26" s="7">
        <f>'Emission events'!V26</f>
        <v>0</v>
      </c>
      <c r="H26" s="7">
        <f>'Emission events'!AL26</f>
        <v>0</v>
      </c>
      <c r="I26" s="7">
        <f>'Emission events'!BB26</f>
        <v>0</v>
      </c>
      <c r="J26" s="7">
        <f>'Emission events'!BR26</f>
        <v>0</v>
      </c>
      <c r="K26" s="7">
        <f>'Emission events'!CH26</f>
        <v>0</v>
      </c>
      <c r="L26" s="7">
        <f t="shared" si="0"/>
        <v>0</v>
      </c>
      <c r="M26" s="7">
        <f t="shared" si="4"/>
        <v>1627862736601.3047</v>
      </c>
      <c r="N26" s="19"/>
      <c r="O26">
        <v>2.79999999999999E-3</v>
      </c>
      <c r="P26" s="7">
        <f t="shared" si="1"/>
        <v>3.1378339999999888E+16</v>
      </c>
      <c r="Q26" s="7">
        <f t="shared" si="2"/>
        <v>4558015662.4836369</v>
      </c>
      <c r="X26" s="60">
        <f t="shared" si="5"/>
        <v>1.4525993607321652E-7</v>
      </c>
    </row>
    <row r="27" spans="1:24" x14ac:dyDescent="0.25">
      <c r="A27">
        <f>'Initial absorption'!A27</f>
        <v>405</v>
      </c>
      <c r="B27" s="7">
        <f>'Initial absorption'!C27</f>
        <v>1.171595E+19</v>
      </c>
      <c r="C27" s="7">
        <f>'Initial absorption'!E27</f>
        <v>1.1247312E+19</v>
      </c>
      <c r="D27">
        <f>(1-'Initial absorption'!F27) * _transm</f>
        <v>3.3619611734536646E-7</v>
      </c>
      <c r="E27" s="7">
        <f t="shared" si="3"/>
        <v>3781302624971.9482</v>
      </c>
      <c r="G27" s="7">
        <f>'Emission events'!V27</f>
        <v>0</v>
      </c>
      <c r="H27" s="7">
        <f>'Emission events'!AL27</f>
        <v>0</v>
      </c>
      <c r="I27" s="7">
        <f>'Emission events'!BB27</f>
        <v>0</v>
      </c>
      <c r="J27" s="7">
        <f>'Emission events'!BR27</f>
        <v>0</v>
      </c>
      <c r="K27" s="7">
        <f>'Emission events'!CH27</f>
        <v>0</v>
      </c>
      <c r="L27" s="7">
        <f t="shared" si="0"/>
        <v>0</v>
      </c>
      <c r="M27" s="7">
        <f t="shared" si="4"/>
        <v>3781302624971.9482</v>
      </c>
      <c r="N27" s="19"/>
      <c r="O27">
        <v>4.6562000000000001E-3</v>
      </c>
      <c r="P27" s="7">
        <f t="shared" si="1"/>
        <v>5.455180639E+16</v>
      </c>
      <c r="Q27" s="7">
        <f t="shared" si="2"/>
        <v>17606501282.394386</v>
      </c>
      <c r="X27" s="60">
        <f t="shared" si="5"/>
        <v>3.2274827265155181E-7</v>
      </c>
    </row>
    <row r="28" spans="1:24" x14ac:dyDescent="0.25">
      <c r="A28">
        <f>'Initial absorption'!A28</f>
        <v>410</v>
      </c>
      <c r="B28" s="7">
        <f>'Initial absorption'!C28</f>
        <v>1.1216E+19</v>
      </c>
      <c r="C28" s="7">
        <f>'Initial absorption'!E28</f>
        <v>1.076736E+19</v>
      </c>
      <c r="D28">
        <f>(1-'Initial absorption'!F28) * _transm</f>
        <v>1.2099470193760452E-6</v>
      </c>
      <c r="E28" s="7">
        <f t="shared" si="3"/>
        <v>13027935138548.854</v>
      </c>
      <c r="G28" s="7">
        <f>'Emission events'!V28</f>
        <v>0</v>
      </c>
      <c r="H28" s="7">
        <f>'Emission events'!AL28</f>
        <v>0</v>
      </c>
      <c r="I28" s="7">
        <f>'Emission events'!BB28</f>
        <v>0</v>
      </c>
      <c r="J28" s="7">
        <f>'Emission events'!BR28</f>
        <v>0</v>
      </c>
      <c r="K28" s="7">
        <f>'Emission events'!CH28</f>
        <v>0</v>
      </c>
      <c r="L28" s="7">
        <f t="shared" si="0"/>
        <v>0</v>
      </c>
      <c r="M28" s="7">
        <f t="shared" si="4"/>
        <v>13027935138548.854</v>
      </c>
      <c r="N28" s="19"/>
      <c r="O28">
        <v>7.4000000000000003E-3</v>
      </c>
      <c r="P28" s="7">
        <f t="shared" si="1"/>
        <v>8.29984E+16</v>
      </c>
      <c r="Q28" s="7">
        <f t="shared" si="2"/>
        <v>96406720025.26152</v>
      </c>
      <c r="X28" s="60">
        <f t="shared" si="5"/>
        <v>1.1615491386010033E-6</v>
      </c>
    </row>
    <row r="29" spans="1:24" x14ac:dyDescent="0.25">
      <c r="A29">
        <f>'Initial absorption'!A29</f>
        <v>415</v>
      </c>
      <c r="B29" s="7">
        <f>'Initial absorption'!C29</f>
        <v>1.2736E+19</v>
      </c>
      <c r="C29" s="7">
        <f>'Initial absorption'!E29</f>
        <v>1.222656E+19</v>
      </c>
      <c r="D29">
        <f>(1-'Initial absorption'!F29) * _transm</f>
        <v>4.6227981210478221E-6</v>
      </c>
      <c r="E29" s="7">
        <f t="shared" si="3"/>
        <v>56520918594878.461</v>
      </c>
      <c r="G29" s="7">
        <f>'Emission events'!V29</f>
        <v>0</v>
      </c>
      <c r="H29" s="7">
        <f>'Emission events'!AL29</f>
        <v>0</v>
      </c>
      <c r="I29" s="7">
        <f>'Emission events'!BB29</f>
        <v>0</v>
      </c>
      <c r="J29" s="7">
        <f>'Emission events'!BR29</f>
        <v>0</v>
      </c>
      <c r="K29" s="7">
        <f>'Emission events'!CH29</f>
        <v>0</v>
      </c>
      <c r="L29" s="7">
        <f t="shared" si="0"/>
        <v>0</v>
      </c>
      <c r="M29" s="7">
        <f t="shared" si="4"/>
        <v>56520918594878.461</v>
      </c>
      <c r="N29" s="19"/>
      <c r="O29">
        <v>1.1779E-2</v>
      </c>
      <c r="P29" s="7">
        <f t="shared" si="1"/>
        <v>1.50017344E+17</v>
      </c>
      <c r="Q29" s="7">
        <f t="shared" si="2"/>
        <v>665759900129.07336</v>
      </c>
      <c r="X29" s="60">
        <f t="shared" si="5"/>
        <v>4.4378861962059093E-6</v>
      </c>
    </row>
    <row r="30" spans="1:24" x14ac:dyDescent="0.25">
      <c r="A30">
        <f>'Initial absorption'!A30</f>
        <v>420</v>
      </c>
      <c r="B30" s="7">
        <f>'Initial absorption'!C30</f>
        <v>1.21631E+19</v>
      </c>
      <c r="C30" s="7">
        <f>'Initial absorption'!E30</f>
        <v>1.1676576E+19</v>
      </c>
      <c r="D30">
        <f>(1-'Initial absorption'!F30) * _transm</f>
        <v>1.3286006842854192E-5</v>
      </c>
      <c r="E30" s="7">
        <f t="shared" si="3"/>
        <v>155135068637107.03</v>
      </c>
      <c r="G30" s="7">
        <f>'Emission events'!V30</f>
        <v>0</v>
      </c>
      <c r="H30" s="7">
        <f>'Emission events'!AL30</f>
        <v>0</v>
      </c>
      <c r="I30" s="7">
        <f>'Emission events'!BB30</f>
        <v>0</v>
      </c>
      <c r="J30" s="7">
        <f>'Emission events'!BR30</f>
        <v>0</v>
      </c>
      <c r="K30" s="7">
        <f>'Emission events'!CH30</f>
        <v>0</v>
      </c>
      <c r="L30" s="7">
        <f t="shared" si="0"/>
        <v>0</v>
      </c>
      <c r="M30" s="7">
        <f t="shared" si="4"/>
        <v>155135068637107.03</v>
      </c>
      <c r="N30" s="19"/>
      <c r="O30">
        <v>1.7500000000000002E-2</v>
      </c>
      <c r="P30" s="7">
        <f t="shared" si="1"/>
        <v>2.1285425000000003E+17</v>
      </c>
      <c r="Q30" s="7">
        <f t="shared" si="2"/>
        <v>2714863701149.3735</v>
      </c>
      <c r="X30" s="60">
        <f t="shared" si="5"/>
        <v>1.2754566569140025E-5</v>
      </c>
    </row>
    <row r="31" spans="1:24" x14ac:dyDescent="0.25">
      <c r="A31">
        <f>'Initial absorption'!A31</f>
        <v>425</v>
      </c>
      <c r="B31" s="7">
        <f>'Initial absorption'!C31</f>
        <v>1.32567E+19</v>
      </c>
      <c r="C31" s="7">
        <f>'Initial absorption'!E31</f>
        <v>1.2726432E+19</v>
      </c>
      <c r="D31">
        <f>(1-'Initial absorption'!F31) * _transm</f>
        <v>2.8587722956139316E-5</v>
      </c>
      <c r="E31" s="7">
        <f t="shared" si="3"/>
        <v>363819712236146</v>
      </c>
      <c r="G31" s="7">
        <f>'Emission events'!V31</f>
        <v>0</v>
      </c>
      <c r="H31" s="7">
        <f>'Emission events'!AL31</f>
        <v>0</v>
      </c>
      <c r="I31" s="7">
        <f>'Emission events'!BB31</f>
        <v>0</v>
      </c>
      <c r="J31" s="7">
        <f>'Emission events'!BR31</f>
        <v>0</v>
      </c>
      <c r="K31" s="7">
        <f>'Emission events'!CH31</f>
        <v>0</v>
      </c>
      <c r="L31" s="7">
        <f t="shared" si="0"/>
        <v>0</v>
      </c>
      <c r="M31" s="7">
        <f t="shared" si="4"/>
        <v>363819712236146</v>
      </c>
      <c r="N31" s="19"/>
      <c r="O31">
        <v>2.2678E-2</v>
      </c>
      <c r="P31" s="7">
        <f t="shared" si="1"/>
        <v>3.006354426E+17</v>
      </c>
      <c r="Q31" s="7">
        <f t="shared" si="2"/>
        <v>8250703434091.3193</v>
      </c>
      <c r="X31" s="60">
        <f t="shared" si="5"/>
        <v>2.7444214037893746E-5</v>
      </c>
    </row>
    <row r="32" spans="1:24" x14ac:dyDescent="0.25">
      <c r="A32">
        <f>'Initial absorption'!A32</f>
        <v>430</v>
      </c>
      <c r="B32" s="7">
        <f>'Initial absorption'!C32</f>
        <v>9.6187E+18</v>
      </c>
      <c r="C32" s="7">
        <f>'Initial absorption'!E32</f>
        <v>9.233952E+18</v>
      </c>
      <c r="D32">
        <f>(1-'Initial absorption'!F32) * _transm</f>
        <v>8.6055299405778384E-5</v>
      </c>
      <c r="E32" s="7">
        <f t="shared" si="3"/>
        <v>794630504058586.13</v>
      </c>
      <c r="G32" s="7">
        <f>'Emission events'!V32</f>
        <v>0</v>
      </c>
      <c r="H32" s="7">
        <f>'Emission events'!AL32</f>
        <v>0</v>
      </c>
      <c r="I32" s="7">
        <f>'Emission events'!BB32</f>
        <v>0</v>
      </c>
      <c r="J32" s="7">
        <f>'Emission events'!BR32</f>
        <v>0</v>
      </c>
      <c r="K32" s="7">
        <f>'Emission events'!CH32</f>
        <v>0</v>
      </c>
      <c r="L32" s="7">
        <f t="shared" si="0"/>
        <v>0</v>
      </c>
      <c r="M32" s="7">
        <f t="shared" si="4"/>
        <v>794630504058586.13</v>
      </c>
      <c r="N32" s="19"/>
      <c r="O32">
        <v>2.7300000000000001E-2</v>
      </c>
      <c r="P32" s="7">
        <f t="shared" si="1"/>
        <v>2.6259051E+17</v>
      </c>
      <c r="Q32" s="7">
        <f t="shared" si="2"/>
        <v>21693412760799.402</v>
      </c>
      <c r="X32" s="60">
        <f t="shared" si="5"/>
        <v>8.2613087429547248E-5</v>
      </c>
    </row>
    <row r="33" spans="1:24" x14ac:dyDescent="0.25">
      <c r="A33">
        <f>'Initial absorption'!A33</f>
        <v>435</v>
      </c>
      <c r="B33" s="7">
        <f>'Initial absorption'!C33</f>
        <v>1.35823E+19</v>
      </c>
      <c r="C33" s="7">
        <f>'Initial absorption'!E33</f>
        <v>1.3039008E+19</v>
      </c>
      <c r="D33">
        <f>(1-'Initial absorption'!F33) * _transm</f>
        <v>2.1618235233038517E-4</v>
      </c>
      <c r="E33" s="7">
        <f t="shared" si="3"/>
        <v>2818803421494711</v>
      </c>
      <c r="G33" s="7">
        <f>'Emission events'!V33</f>
        <v>0</v>
      </c>
      <c r="H33" s="7">
        <f>'Emission events'!AL33</f>
        <v>0</v>
      </c>
      <c r="I33" s="7">
        <f>'Emission events'!BB33</f>
        <v>0</v>
      </c>
      <c r="J33" s="7">
        <f>'Emission events'!BR33</f>
        <v>0</v>
      </c>
      <c r="K33" s="7">
        <f>'Emission events'!CH33</f>
        <v>0</v>
      </c>
      <c r="L33" s="7">
        <f t="shared" si="0"/>
        <v>0</v>
      </c>
      <c r="M33" s="7">
        <f t="shared" si="4"/>
        <v>2818803421494711</v>
      </c>
      <c r="N33" s="19"/>
      <c r="O33">
        <v>3.2584000000000002E-2</v>
      </c>
      <c r="P33" s="7">
        <f t="shared" si="1"/>
        <v>4.425656632E+17</v>
      </c>
      <c r="Q33" s="7">
        <f t="shared" si="2"/>
        <v>91847890685983.672</v>
      </c>
      <c r="X33" s="60">
        <f t="shared" si="5"/>
        <v>2.0753505823716976E-4</v>
      </c>
    </row>
    <row r="34" spans="1:24" x14ac:dyDescent="0.25">
      <c r="A34">
        <f>'Initial absorption'!A34</f>
        <v>440</v>
      </c>
      <c r="B34" s="7">
        <f>'Initial absorption'!C34</f>
        <v>1.46654E+19</v>
      </c>
      <c r="C34" s="7">
        <f>'Initial absorption'!E34</f>
        <v>1.4078784E+19</v>
      </c>
      <c r="D34">
        <f>(1-'Initial absorption'!F34) * _transm</f>
        <v>4.3767306100747302E-4</v>
      </c>
      <c r="E34" s="7">
        <f t="shared" ref="E34:E65" si="6">C34*D34</f>
        <v>6161904488543035</v>
      </c>
      <c r="G34" s="7">
        <f>'Emission events'!V34</f>
        <v>0</v>
      </c>
      <c r="H34" s="7">
        <f>'Emission events'!AL34</f>
        <v>0</v>
      </c>
      <c r="I34" s="7">
        <f>'Emission events'!BB34</f>
        <v>0</v>
      </c>
      <c r="J34" s="7">
        <f>'Emission events'!BR34</f>
        <v>0</v>
      </c>
      <c r="K34" s="7">
        <f>'Emission events'!CH34</f>
        <v>0</v>
      </c>
      <c r="L34" s="7">
        <f t="shared" ref="L34:L65" si="7">SUM(G34:K34)</f>
        <v>0</v>
      </c>
      <c r="M34" s="7">
        <f t="shared" ref="M34:M65" si="8">E34+L34</f>
        <v>6161904488543035</v>
      </c>
      <c r="N34" s="19"/>
      <c r="O34">
        <v>3.7900000000000003E-2</v>
      </c>
      <c r="P34" s="7">
        <f t="shared" ref="P34:P65" si="9">B34*O34</f>
        <v>5.5581866000000006E+17</v>
      </c>
      <c r="Q34" s="7">
        <f t="shared" ref="Q34:Q65" si="10">O34*M34</f>
        <v>233536180115781.03</v>
      </c>
      <c r="X34" s="60">
        <f t="shared" si="5"/>
        <v>4.2016613856717409E-4</v>
      </c>
    </row>
    <row r="35" spans="1:24" x14ac:dyDescent="0.25">
      <c r="A35">
        <f>'Initial absorption'!A35</f>
        <v>445</v>
      </c>
      <c r="B35" s="7">
        <f>'Initial absorption'!C35</f>
        <v>1.60494E+19</v>
      </c>
      <c r="C35" s="7">
        <f>'Initial absorption'!E35</f>
        <v>1.5407424E+19</v>
      </c>
      <c r="D35">
        <f>(1-'Initial absorption'!F35) * _transm</f>
        <v>8.6136775723439024E-4</v>
      </c>
      <c r="E35" s="7">
        <f t="shared" si="6"/>
        <v>1.3271458255639318E+16</v>
      </c>
      <c r="G35" s="7">
        <f>'Emission events'!V35</f>
        <v>0</v>
      </c>
      <c r="H35" s="7">
        <f>'Emission events'!AL35</f>
        <v>0</v>
      </c>
      <c r="I35" s="7">
        <f>'Emission events'!BB35</f>
        <v>0</v>
      </c>
      <c r="J35" s="7">
        <f>'Emission events'!BR35</f>
        <v>0</v>
      </c>
      <c r="K35" s="7">
        <f>'Emission events'!CH35</f>
        <v>0</v>
      </c>
      <c r="L35" s="7">
        <f t="shared" si="7"/>
        <v>0</v>
      </c>
      <c r="M35" s="7">
        <f t="shared" si="8"/>
        <v>1.3271458255639318E+16</v>
      </c>
      <c r="N35" s="19"/>
      <c r="O35">
        <v>4.2390999999999998E-2</v>
      </c>
      <c r="P35" s="7">
        <f t="shared" si="9"/>
        <v>6.803501154E+17</v>
      </c>
      <c r="Q35" s="7">
        <f t="shared" si="10"/>
        <v>562590386914806.31</v>
      </c>
      <c r="X35" s="60">
        <f t="shared" si="5"/>
        <v>8.2691304694501469E-4</v>
      </c>
    </row>
    <row r="36" spans="1:24" x14ac:dyDescent="0.25">
      <c r="A36">
        <f>'Initial absorption'!A36</f>
        <v>450</v>
      </c>
      <c r="B36" s="7">
        <f>'Initial absorption'!C36</f>
        <v>1.76447E+19</v>
      </c>
      <c r="C36" s="7">
        <f>'Initial absorption'!E36</f>
        <v>1.6938912E+19</v>
      </c>
      <c r="D36">
        <f>(1-'Initial absorption'!F36) * _transm</f>
        <v>1.4889750972319148E-3</v>
      </c>
      <c r="E36" s="7">
        <f t="shared" si="6"/>
        <v>2.5221618142202848E+16</v>
      </c>
      <c r="G36" s="7">
        <f>'Emission events'!V36</f>
        <v>0</v>
      </c>
      <c r="H36" s="7">
        <f>'Emission events'!AL36</f>
        <v>0</v>
      </c>
      <c r="I36" s="7">
        <f>'Emission events'!BB36</f>
        <v>0</v>
      </c>
      <c r="J36" s="7">
        <f>'Emission events'!BR36</f>
        <v>0</v>
      </c>
      <c r="K36" s="7">
        <f>'Emission events'!CH36</f>
        <v>0</v>
      </c>
      <c r="L36" s="7">
        <f t="shared" si="7"/>
        <v>0</v>
      </c>
      <c r="M36" s="7">
        <f t="shared" si="8"/>
        <v>2.5221618142202848E+16</v>
      </c>
      <c r="N36" s="19"/>
      <c r="O36">
        <v>4.6800000000000001E-2</v>
      </c>
      <c r="P36" s="7">
        <f t="shared" si="9"/>
        <v>8.2577196E+17</v>
      </c>
      <c r="Q36" s="7">
        <f t="shared" si="10"/>
        <v>1180371729055093.3</v>
      </c>
      <c r="X36" s="60">
        <f t="shared" si="5"/>
        <v>1.4294160933426383E-3</v>
      </c>
    </row>
    <row r="37" spans="1:24" x14ac:dyDescent="0.25">
      <c r="A37">
        <f>'Initial absorption'!A37</f>
        <v>455</v>
      </c>
      <c r="B37" s="7">
        <f>'Initial absorption'!C37</f>
        <v>1.748305E+19</v>
      </c>
      <c r="C37" s="7">
        <f>'Initial absorption'!E37</f>
        <v>1.6783728E+19</v>
      </c>
      <c r="D37">
        <f>(1-'Initial absorption'!F37) * _transm</f>
        <v>2.5738679229125694E-3</v>
      </c>
      <c r="E37" s="7">
        <f t="shared" si="6"/>
        <v>4.3199099126089536E+16</v>
      </c>
      <c r="G37" s="7">
        <f>'Emission events'!V37</f>
        <v>0</v>
      </c>
      <c r="H37" s="7">
        <f>'Emission events'!AL37</f>
        <v>0</v>
      </c>
      <c r="I37" s="7">
        <f>'Emission events'!BB37</f>
        <v>0</v>
      </c>
      <c r="J37" s="7">
        <f>'Emission events'!BR37</f>
        <v>0</v>
      </c>
      <c r="K37" s="7">
        <f>'Emission events'!CH37</f>
        <v>0</v>
      </c>
      <c r="L37" s="7">
        <f t="shared" si="7"/>
        <v>0</v>
      </c>
      <c r="M37" s="7">
        <f t="shared" si="8"/>
        <v>4.3199099126089536E+16</v>
      </c>
      <c r="N37" s="19"/>
      <c r="O37">
        <v>5.2122000000000002E-2</v>
      </c>
      <c r="P37" s="7">
        <f t="shared" si="9"/>
        <v>9.112515321E+17</v>
      </c>
      <c r="Q37" s="7">
        <f t="shared" si="10"/>
        <v>2251623444650038.8</v>
      </c>
      <c r="X37" s="60">
        <f t="shared" si="5"/>
        <v>2.4709132059960669E-3</v>
      </c>
    </row>
    <row r="38" spans="1:24" x14ac:dyDescent="0.25">
      <c r="A38">
        <f>'Initial absorption'!A38</f>
        <v>460</v>
      </c>
      <c r="B38" s="7">
        <f>'Initial absorption'!C38</f>
        <v>1.768965E+19</v>
      </c>
      <c r="C38" s="7">
        <f>'Initial absorption'!E38</f>
        <v>1.6982064E+19</v>
      </c>
      <c r="D38">
        <f>(1-'Initial absorption'!F38) * _transm</f>
        <v>4.4492322920068259E-3</v>
      </c>
      <c r="E38" s="7">
        <f t="shared" si="6"/>
        <v>7.5557147533726608E+16</v>
      </c>
      <c r="G38" s="7">
        <f>'Emission events'!V38</f>
        <v>0</v>
      </c>
      <c r="H38" s="7">
        <f>'Emission events'!AL38</f>
        <v>0</v>
      </c>
      <c r="I38" s="7">
        <f>'Emission events'!BB38</f>
        <v>0</v>
      </c>
      <c r="J38" s="7">
        <f>'Emission events'!BR38</f>
        <v>0</v>
      </c>
      <c r="K38" s="7">
        <f>'Emission events'!CH38</f>
        <v>0</v>
      </c>
      <c r="L38" s="7">
        <f t="shared" si="7"/>
        <v>0</v>
      </c>
      <c r="M38" s="7">
        <f t="shared" si="8"/>
        <v>7.5557147533726608E+16</v>
      </c>
      <c r="N38" s="19"/>
      <c r="O38">
        <v>0.06</v>
      </c>
      <c r="P38" s="7">
        <f t="shared" si="9"/>
        <v>1.061379E+18</v>
      </c>
      <c r="Q38" s="7">
        <f t="shared" si="10"/>
        <v>4533428852023596</v>
      </c>
      <c r="X38" s="60">
        <f t="shared" si="5"/>
        <v>4.271263000326553E-3</v>
      </c>
    </row>
    <row r="39" spans="1:24" x14ac:dyDescent="0.25">
      <c r="A39">
        <f>'Initial absorption'!A39</f>
        <v>465</v>
      </c>
      <c r="B39" s="7">
        <f>'Initial absorption'!C39</f>
        <v>1.796965E+19</v>
      </c>
      <c r="C39" s="7">
        <f>'Initial absorption'!E39</f>
        <v>1.7250864E+19</v>
      </c>
      <c r="D39">
        <f>(1-'Initial absorption'!F39) * _transm</f>
        <v>7.2754710834874101E-3</v>
      </c>
      <c r="E39" s="7">
        <f t="shared" si="6"/>
        <v>1.2550816219717395E+17</v>
      </c>
      <c r="G39" s="7">
        <f>'Emission events'!V39</f>
        <v>507632647460331.06</v>
      </c>
      <c r="H39" s="7">
        <f>'Emission events'!AL39</f>
        <v>346303555145320.5</v>
      </c>
      <c r="I39" s="7">
        <f>'Emission events'!BB39</f>
        <v>236245940654673.25</v>
      </c>
      <c r="J39" s="7">
        <f>'Emission events'!BR39</f>
        <v>161165381199713</v>
      </c>
      <c r="K39" s="7">
        <f>'Emission events'!CH39</f>
        <v>109945931876205.5</v>
      </c>
      <c r="L39" s="7">
        <f t="shared" si="7"/>
        <v>1361293456336243.3</v>
      </c>
      <c r="M39" s="7">
        <f t="shared" si="8"/>
        <v>1.2686945565351019E+17</v>
      </c>
      <c r="N39" s="19"/>
      <c r="O39">
        <v>7.2942000000000007E-2</v>
      </c>
      <c r="P39" s="7">
        <f t="shared" si="9"/>
        <v>1.3107422103E+18</v>
      </c>
      <c r="Q39" s="7">
        <f>O39*M39</f>
        <v>9254111834278342</v>
      </c>
      <c r="X39" s="60">
        <f t="shared" si="5"/>
        <v>7.0602073859819302E-3</v>
      </c>
    </row>
    <row r="40" spans="1:24" x14ac:dyDescent="0.25">
      <c r="A40">
        <f>'Initial absorption'!A40</f>
        <v>470</v>
      </c>
      <c r="B40" s="7">
        <f>'Initial absorption'!C40</f>
        <v>1.78673E+19</v>
      </c>
      <c r="C40" s="7">
        <f>'Initial absorption'!E40</f>
        <v>1.7152608E+19</v>
      </c>
      <c r="D40">
        <f>(1-'Initial absorption'!F40) * _transm</f>
        <v>1.1517437130473169E-2</v>
      </c>
      <c r="E40" s="7">
        <f t="shared" si="6"/>
        <v>1.9755408426365114E+17</v>
      </c>
      <c r="G40" s="7">
        <f>'Emission events'!V40</f>
        <v>2173372159504863</v>
      </c>
      <c r="H40" s="7">
        <f>'Emission events'!AL40</f>
        <v>1482659772289788.3</v>
      </c>
      <c r="I40" s="7">
        <f>'Emission events'!BB40</f>
        <v>1011460458234275.6</v>
      </c>
      <c r="J40" s="7">
        <f>'Emission events'!BR40</f>
        <v>690011476464024.75</v>
      </c>
      <c r="K40" s="7">
        <f>'Emission events'!CH40</f>
        <v>470721157486696.88</v>
      </c>
      <c r="L40" s="7">
        <f t="shared" si="7"/>
        <v>5828225023979649</v>
      </c>
      <c r="M40" s="7">
        <f t="shared" si="8"/>
        <v>2.0338230928763078E+17</v>
      </c>
      <c r="N40" s="19"/>
      <c r="O40">
        <v>9.0980000000000005E-2</v>
      </c>
      <c r="P40" s="7">
        <f t="shared" si="9"/>
        <v>1.625566954E+18</v>
      </c>
      <c r="Q40" s="7">
        <f t="shared" si="10"/>
        <v>1.8503722498988648E+16</v>
      </c>
      <c r="X40" s="60">
        <f t="shared" si="5"/>
        <v>1.138293470684607E-2</v>
      </c>
    </row>
    <row r="41" spans="1:24" x14ac:dyDescent="0.25">
      <c r="A41">
        <f>'Initial absorption'!A41</f>
        <v>475</v>
      </c>
      <c r="B41" s="7">
        <f>'Initial absorption'!C41</f>
        <v>1.908795E+19</v>
      </c>
      <c r="C41" s="7">
        <f>'Initial absorption'!E41</f>
        <v>1.8324432E+19</v>
      </c>
      <c r="D41">
        <f>(1-'Initial absorption'!F41) * _transm</f>
        <v>1.8096544328788582E-2</v>
      </c>
      <c r="E41" s="7">
        <f t="shared" si="6"/>
        <v>3.31608895987872E+17</v>
      </c>
      <c r="G41" s="7">
        <f>'Emission events'!V41</f>
        <v>5731612369604460</v>
      </c>
      <c r="H41" s="7">
        <f>'Emission events'!AL41</f>
        <v>3910067152377208</v>
      </c>
      <c r="I41" s="7">
        <f>'Emission events'!BB41</f>
        <v>2667421338047373</v>
      </c>
      <c r="J41" s="7">
        <f>'Emission events'!BR41</f>
        <v>1819696776906924</v>
      </c>
      <c r="K41" s="7">
        <f>'Emission events'!CH41</f>
        <v>1241384820858263</v>
      </c>
      <c r="L41" s="7">
        <f t="shared" si="7"/>
        <v>1.5370182457794228E+16</v>
      </c>
      <c r="M41" s="7">
        <f t="shared" si="8"/>
        <v>3.4697907844566624E+17</v>
      </c>
      <c r="N41" s="19"/>
      <c r="O41">
        <v>0.11284</v>
      </c>
      <c r="P41" s="7">
        <f t="shared" si="9"/>
        <v>2.153884278E+18</v>
      </c>
      <c r="Q41" s="7">
        <f t="shared" si="10"/>
        <v>3.9153119211808976E+16</v>
      </c>
      <c r="X41" s="60">
        <f t="shared" si="5"/>
        <v>1.8177912161634238E-2</v>
      </c>
    </row>
    <row r="42" spans="1:24" x14ac:dyDescent="0.25">
      <c r="A42">
        <f>'Initial absorption'!A42</f>
        <v>480</v>
      </c>
      <c r="B42" s="7">
        <f>'Initial absorption'!C42</f>
        <v>1.94096E+19</v>
      </c>
      <c r="C42" s="7">
        <f>'Initial absorption'!E42</f>
        <v>1.8633216E+19</v>
      </c>
      <c r="D42">
        <f>(1-'Initial absorption'!F42) * _transm</f>
        <v>2.8306840950171937E-2</v>
      </c>
      <c r="E42" s="7">
        <f t="shared" si="6"/>
        <v>5.2744748170219898E+17</v>
      </c>
      <c r="G42" s="7">
        <f>'Emission events'!V42</f>
        <v>1.2811701777227532E+16</v>
      </c>
      <c r="H42" s="7">
        <f>'Emission events'!AL42</f>
        <v>8740056210159776</v>
      </c>
      <c r="I42" s="7">
        <f>'Emission events'!BB42</f>
        <v>5962407171585215</v>
      </c>
      <c r="J42" s="7">
        <f>'Emission events'!BR42</f>
        <v>4067513803680780.5</v>
      </c>
      <c r="K42" s="7">
        <f>'Emission events'!CH42</f>
        <v>2774830377566277</v>
      </c>
      <c r="L42" s="7">
        <f t="shared" si="7"/>
        <v>3.435650934021958E+16</v>
      </c>
      <c r="M42" s="7">
        <f t="shared" si="8"/>
        <v>5.6180399104241856E+17</v>
      </c>
      <c r="N42" s="19"/>
      <c r="O42">
        <v>0.13902</v>
      </c>
      <c r="P42" s="7">
        <f t="shared" si="9"/>
        <v>2.698322592E+18</v>
      </c>
      <c r="Q42" s="7">
        <f t="shared" si="10"/>
        <v>7.8101990834717024E+16</v>
      </c>
      <c r="X42" s="60">
        <f t="shared" si="5"/>
        <v>2.894464548689404E-2</v>
      </c>
    </row>
    <row r="43" spans="1:24" x14ac:dyDescent="0.25">
      <c r="A43">
        <f>'Initial absorption'!A43</f>
        <v>485</v>
      </c>
      <c r="B43" s="7">
        <f>'Initial absorption'!C43</f>
        <v>1.86053E+19</v>
      </c>
      <c r="C43" s="7">
        <f>'Initial absorption'!E43</f>
        <v>1.7861088E+19</v>
      </c>
      <c r="D43">
        <f>(1-'Initial absorption'!F43) * _transm</f>
        <v>4.427791461288226E-2</v>
      </c>
      <c r="E43" s="7">
        <f t="shared" si="6"/>
        <v>7.9085172935717594E+17</v>
      </c>
      <c r="G43" s="7">
        <f>'Emission events'!V43</f>
        <v>3.7791550864728368E+16</v>
      </c>
      <c r="H43" s="7">
        <f>'Emission events'!AL43</f>
        <v>2.5781140130340728E+16</v>
      </c>
      <c r="I43" s="7">
        <f>'Emission events'!BB43</f>
        <v>1.7587719244425412E+16</v>
      </c>
      <c r="J43" s="7">
        <f>'Emission events'!BR43</f>
        <v>1.199822299001809E+16</v>
      </c>
      <c r="K43" s="7">
        <f>'Emission events'!CH43</f>
        <v>8185106489224131</v>
      </c>
      <c r="L43" s="7">
        <f t="shared" si="7"/>
        <v>1.0134373971873674E+17</v>
      </c>
      <c r="M43" s="7">
        <f t="shared" si="8"/>
        <v>8.921954690759127E+17</v>
      </c>
      <c r="N43" s="19"/>
      <c r="O43">
        <v>0.16986999999999999</v>
      </c>
      <c r="P43" s="7">
        <f t="shared" si="9"/>
        <v>3.160482311E+18</v>
      </c>
      <c r="Q43" s="7">
        <f t="shared" si="10"/>
        <v>1.5155724433192528E+17</v>
      </c>
      <c r="X43" s="60">
        <f t="shared" si="5"/>
        <v>4.7953834072867019E-2</v>
      </c>
    </row>
    <row r="44" spans="1:24" x14ac:dyDescent="0.25">
      <c r="A44">
        <f>'Initial absorption'!A44</f>
        <v>490</v>
      </c>
      <c r="B44" s="7">
        <f>'Initial absorption'!C44</f>
        <v>1.96137E+19</v>
      </c>
      <c r="C44" s="7">
        <f>'Initial absorption'!E44</f>
        <v>1.8829152E+19</v>
      </c>
      <c r="D44">
        <f>(1-'Initial absorption'!F44) * _transm</f>
        <v>6.7707709183546072E-2</v>
      </c>
      <c r="E44" s="7">
        <f t="shared" si="6"/>
        <v>1.2748787477887849E+18</v>
      </c>
      <c r="G44" s="7">
        <f>'Emission events'!V44</f>
        <v>1.0156880271636966E+17</v>
      </c>
      <c r="H44" s="7">
        <f>'Emission events'!AL44</f>
        <v>6.9289549536470952E+16</v>
      </c>
      <c r="I44" s="7">
        <f>'Emission events'!BB44</f>
        <v>4.7268861565435056E+16</v>
      </c>
      <c r="J44" s="7">
        <f>'Emission events'!BR44</f>
        <v>3.2246497323758808E+16</v>
      </c>
      <c r="K44" s="7">
        <f>'Emission events'!CH44</f>
        <v>2.19983421477524E+16</v>
      </c>
      <c r="L44" s="7">
        <f t="shared" si="7"/>
        <v>2.7237205328978688E+17</v>
      </c>
      <c r="M44" s="7">
        <f t="shared" si="8"/>
        <v>1.5472508010785718E+18</v>
      </c>
      <c r="N44" s="19"/>
      <c r="O44">
        <v>0.20802000000000001</v>
      </c>
      <c r="P44" s="7">
        <f t="shared" si="9"/>
        <v>4.080041874E+18</v>
      </c>
      <c r="Q44" s="7">
        <f t="shared" si="10"/>
        <v>3.2185911164036454E+17</v>
      </c>
      <c r="X44" s="60">
        <f t="shared" si="5"/>
        <v>7.8886227538841308E-2</v>
      </c>
    </row>
    <row r="45" spans="1:24" x14ac:dyDescent="0.25">
      <c r="A45">
        <f>'Initial absorption'!A45</f>
        <v>495</v>
      </c>
      <c r="B45" s="7">
        <f>'Initial absorption'!C45</f>
        <v>2.015625E+19</v>
      </c>
      <c r="C45" s="7">
        <f>'Initial absorption'!E45</f>
        <v>1.935E+19</v>
      </c>
      <c r="D45">
        <f>(1-'Initial absorption'!F45) * _transm</f>
        <v>0.10231866554853923</v>
      </c>
      <c r="E45" s="7">
        <f t="shared" si="6"/>
        <v>1.9798661783642342E+18</v>
      </c>
      <c r="G45" s="7">
        <f>'Emission events'!V45</f>
        <v>2.5003622243781757E+17</v>
      </c>
      <c r="H45" s="7">
        <f>'Emission events'!AL45</f>
        <v>1.7057301806438454E+17</v>
      </c>
      <c r="I45" s="7">
        <f>'Emission events'!BB45</f>
        <v>1.1636375805041058E+17</v>
      </c>
      <c r="J45" s="7">
        <f>'Emission events'!BR45</f>
        <v>7.9382567895371872E+16</v>
      </c>
      <c r="K45" s="7">
        <f>'Emission events'!CH45</f>
        <v>5.4154250354593872E+16</v>
      </c>
      <c r="L45" s="7">
        <f t="shared" si="7"/>
        <v>6.7050981680257843E+17</v>
      </c>
      <c r="M45" s="7">
        <f t="shared" si="8"/>
        <v>2.6503759951668127E+18</v>
      </c>
      <c r="N45" s="19"/>
      <c r="O45">
        <v>0.25807999999999998</v>
      </c>
      <c r="P45" s="7">
        <f t="shared" si="9"/>
        <v>5.201925E+18</v>
      </c>
      <c r="Q45" s="7">
        <f t="shared" si="10"/>
        <v>6.8400903683265101E+17</v>
      </c>
      <c r="X45" s="60">
        <f t="shared" si="5"/>
        <v>0.13149152224083413</v>
      </c>
    </row>
    <row r="46" spans="1:24" x14ac:dyDescent="0.25">
      <c r="A46">
        <f>'Initial absorption'!A46</f>
        <v>500</v>
      </c>
      <c r="B46" s="7">
        <f>'Initial absorption'!C46</f>
        <v>1.93065E+19</v>
      </c>
      <c r="C46" s="7">
        <f>'Initial absorption'!E46</f>
        <v>1.853424E+19</v>
      </c>
      <c r="D46">
        <f>(1-'Initial absorption'!F46) * _transm</f>
        <v>0.13744400099860571</v>
      </c>
      <c r="E46" s="7">
        <f t="shared" si="6"/>
        <v>2.5474201010683981E+18</v>
      </c>
      <c r="G46" s="7">
        <f>'Emission events'!V46</f>
        <v>5.8709152494914035E+17</v>
      </c>
      <c r="H46" s="7">
        <f>'Emission events'!AL46</f>
        <v>4.0050986338789946E+17</v>
      </c>
      <c r="I46" s="7">
        <f>'Emission events'!BB46</f>
        <v>2.7322511713125142E+17</v>
      </c>
      <c r="J46" s="7">
        <f>'Emission events'!BR46</f>
        <v>1.8639232502267894E+17</v>
      </c>
      <c r="K46" s="7">
        <f>'Emission events'!CH46</f>
        <v>1.2715558215195354E+17</v>
      </c>
      <c r="L46" s="7">
        <f t="shared" si="7"/>
        <v>1.574374412642924E+18</v>
      </c>
      <c r="M46" s="7">
        <f t="shared" si="8"/>
        <v>4.1217945137113221E+18</v>
      </c>
      <c r="N46" s="19"/>
      <c r="O46">
        <v>0.32300000000000001</v>
      </c>
      <c r="P46" s="7">
        <f t="shared" si="9"/>
        <v>6.2359995E+18</v>
      </c>
      <c r="Q46" s="7">
        <f t="shared" si="10"/>
        <v>1.331339627928757E+18</v>
      </c>
      <c r="X46" s="60">
        <f t="shared" si="5"/>
        <v>0.21349258092928922</v>
      </c>
    </row>
    <row r="47" spans="1:24" x14ac:dyDescent="0.25">
      <c r="A47">
        <f>'Initial absorption'!A47</f>
        <v>505</v>
      </c>
      <c r="B47" s="7">
        <f>'Initial absorption'!C47</f>
        <v>1.973775E+19</v>
      </c>
      <c r="C47" s="7">
        <f>'Initial absorption'!E47</f>
        <v>1.894824E+19</v>
      </c>
      <c r="D47">
        <f>(1-'Initial absorption'!F47) * _transm</f>
        <v>0.17292373291239144</v>
      </c>
      <c r="E47" s="7">
        <f t="shared" si="6"/>
        <v>3.276600392919892E+18</v>
      </c>
      <c r="G47" s="7">
        <f>'Emission events'!V47</f>
        <v>1.0162168632461896E+18</v>
      </c>
      <c r="H47" s="7">
        <f>'Emission events'!AL47</f>
        <v>6.9325626375967501E+17</v>
      </c>
      <c r="I47" s="7">
        <f>'Emission events'!BB47</f>
        <v>4.7293472941079571E+17</v>
      </c>
      <c r="J47" s="7">
        <f>'Emission events'!BR47</f>
        <v>3.226328703759095E+17</v>
      </c>
      <c r="K47" s="7">
        <f>'Emission events'!CH47</f>
        <v>2.2009795976853098E+17</v>
      </c>
      <c r="L47" s="7">
        <f t="shared" si="7"/>
        <v>2.7251386865611008E+18</v>
      </c>
      <c r="M47" s="7">
        <f t="shared" si="8"/>
        <v>6.0017390794809928E+18</v>
      </c>
      <c r="N47" s="19"/>
      <c r="O47">
        <v>0.40539999999999998</v>
      </c>
      <c r="P47" s="7">
        <f t="shared" si="9"/>
        <v>8.00168385E+18</v>
      </c>
      <c r="Q47" s="7">
        <f t="shared" si="10"/>
        <v>2.4331050228215941E+18</v>
      </c>
      <c r="X47" s="60">
        <f t="shared" si="5"/>
        <v>0.30407412595057659</v>
      </c>
    </row>
    <row r="48" spans="1:24" x14ac:dyDescent="0.25">
      <c r="A48">
        <f>'Initial absorption'!A48</f>
        <v>510</v>
      </c>
      <c r="B48" s="7">
        <f>'Initial absorption'!C48</f>
        <v>1.9869E+19</v>
      </c>
      <c r="C48" s="7">
        <f>'Initial absorption'!E48</f>
        <v>1.907424E+19</v>
      </c>
      <c r="D48">
        <f>(1-'Initial absorption'!F48) * _transm</f>
        <v>0.2175492293006378</v>
      </c>
      <c r="E48" s="7">
        <f t="shared" si="6"/>
        <v>4.1495862114953974E+18</v>
      </c>
      <c r="G48" s="7">
        <f>'Emission events'!V48</f>
        <v>1.6285402990528714E+18</v>
      </c>
      <c r="H48" s="7">
        <f>'Emission events'!AL48</f>
        <v>1.1109791659006806E+18</v>
      </c>
      <c r="I48" s="7">
        <f>'Emission events'!BB48</f>
        <v>7.5790246503768E+17</v>
      </c>
      <c r="J48" s="7">
        <f>'Emission events'!BR48</f>
        <v>5.1703593023232595E+17</v>
      </c>
      <c r="K48" s="7">
        <f>'Emission events'!CH48</f>
        <v>3.5271841098698112E+17</v>
      </c>
      <c r="L48" s="7">
        <f t="shared" si="7"/>
        <v>4.367176271210539E+18</v>
      </c>
      <c r="M48" s="7">
        <f t="shared" si="8"/>
        <v>8.5167624827059364E+18</v>
      </c>
      <c r="N48" s="19"/>
      <c r="O48">
        <v>0.503</v>
      </c>
      <c r="P48" s="7">
        <f t="shared" si="9"/>
        <v>9.994107E+18</v>
      </c>
      <c r="Q48" s="7">
        <f t="shared" si="10"/>
        <v>4.283931528801086E+18</v>
      </c>
      <c r="X48" s="60">
        <f t="shared" si="5"/>
        <v>0.42864575382283637</v>
      </c>
    </row>
    <row r="49" spans="1:24" x14ac:dyDescent="0.25">
      <c r="A49">
        <f>'Initial absorption'!A49</f>
        <v>515</v>
      </c>
      <c r="B49" s="7">
        <f>'Initial absorption'!C49</f>
        <v>1.975615E+19</v>
      </c>
      <c r="C49" s="7">
        <f>'Initial absorption'!E49</f>
        <v>1.8965904E+19</v>
      </c>
      <c r="D49">
        <f>(1-'Initial absorption'!F49) * _transm</f>
        <v>0.27368054411780063</v>
      </c>
      <c r="E49" s="7">
        <f t="shared" si="6"/>
        <v>5.1905989264059709E+18</v>
      </c>
      <c r="G49" s="7">
        <f>'Emission events'!V49</f>
        <v>2.746429037876715E+18</v>
      </c>
      <c r="H49" s="7">
        <f>'Emission events'!AL49</f>
        <v>1.8735952948049349E+18</v>
      </c>
      <c r="I49" s="7">
        <f>'Emission events'!BB49</f>
        <v>1.2781540248456868E+18</v>
      </c>
      <c r="J49" s="7">
        <f>'Emission events'!BR49</f>
        <v>8.7194802194425651E+17</v>
      </c>
      <c r="K49" s="7">
        <f>'Emission events'!CH49</f>
        <v>5.9483703700287014E+17</v>
      </c>
      <c r="L49" s="7">
        <f t="shared" si="7"/>
        <v>7.3649634164744632E+18</v>
      </c>
      <c r="M49" s="7">
        <f t="shared" si="8"/>
        <v>1.2555562342880434E+19</v>
      </c>
      <c r="N49" s="19"/>
      <c r="O49">
        <v>0.60811000000000004</v>
      </c>
      <c r="P49" s="7">
        <f t="shared" si="9"/>
        <v>1.2013912376500001E+19</v>
      </c>
      <c r="Q49" s="7">
        <f t="shared" si="10"/>
        <v>7.6351630163290214E+18</v>
      </c>
      <c r="X49" s="60">
        <f t="shared" si="5"/>
        <v>0.6355267773771931</v>
      </c>
    </row>
    <row r="50" spans="1:24" x14ac:dyDescent="0.25">
      <c r="A50">
        <f>'Initial absorption'!A50</f>
        <v>520</v>
      </c>
      <c r="B50" s="7">
        <f>'Initial absorption'!C50</f>
        <v>1.968635E+19</v>
      </c>
      <c r="C50" s="7">
        <f>'Initial absorption'!E50</f>
        <v>1.8898896E+19</v>
      </c>
      <c r="D50">
        <f>(1-'Initial absorption'!F50) * _transm</f>
        <v>0.32745232602376662</v>
      </c>
      <c r="E50" s="7">
        <f t="shared" si="6"/>
        <v>6.1884874544812585E+18</v>
      </c>
      <c r="G50" s="7">
        <f>'Emission events'!V50</f>
        <v>3.7827694958292132E+18</v>
      </c>
      <c r="H50" s="7">
        <f>'Emission events'!AL50</f>
        <v>2.5805797386254536E+18</v>
      </c>
      <c r="I50" s="7">
        <f>'Emission events'!BB50</f>
        <v>1.7604540257466634E+18</v>
      </c>
      <c r="J50" s="7">
        <f>'Emission events'!BR50</f>
        <v>1.2009698171227305E+18</v>
      </c>
      <c r="K50" s="7">
        <f>'Emission events'!CH50</f>
        <v>8.1929347801517709E+17</v>
      </c>
      <c r="L50" s="7">
        <f t="shared" si="7"/>
        <v>1.0144066555339237E+19</v>
      </c>
      <c r="M50" s="7">
        <f t="shared" si="8"/>
        <v>1.6332554009820496E+19</v>
      </c>
      <c r="N50" s="19"/>
      <c r="O50">
        <v>0.71</v>
      </c>
      <c r="P50" s="7">
        <f t="shared" si="9"/>
        <v>1.39773085E+19</v>
      </c>
      <c r="Q50" s="7">
        <f t="shared" si="10"/>
        <v>1.1596113346972551E+19</v>
      </c>
      <c r="X50" s="60">
        <f t="shared" si="5"/>
        <v>0.82963850636712722</v>
      </c>
    </row>
    <row r="51" spans="1:24" x14ac:dyDescent="0.25">
      <c r="A51">
        <f>'Initial absorption'!A51</f>
        <v>525</v>
      </c>
      <c r="B51" s="7">
        <f>'Initial absorption'!C51</f>
        <v>2.0701E+19</v>
      </c>
      <c r="C51" s="7">
        <f>'Initial absorption'!E51</f>
        <v>1.987296E+19</v>
      </c>
      <c r="D51">
        <f>(1-'Initial absorption'!F51) * _transm</f>
        <v>0.37129955416974209</v>
      </c>
      <c r="E51" s="7">
        <f t="shared" si="6"/>
        <v>7.3788211880331172E+18</v>
      </c>
      <c r="G51" s="7">
        <f>'Emission events'!V51</f>
        <v>4.1269472027503411E+18</v>
      </c>
      <c r="H51" s="7">
        <f>'Emission events'!AL51</f>
        <v>2.8153754400147441E+18</v>
      </c>
      <c r="I51" s="7">
        <f>'Emission events'!BB51</f>
        <v>1.9206300635384497E+18</v>
      </c>
      <c r="J51" s="7">
        <f>'Emission events'!BR51</f>
        <v>1.310240825624447E+18</v>
      </c>
      <c r="K51" s="7">
        <f>'Emission events'!CH51</f>
        <v>8.9383742019024397E+17</v>
      </c>
      <c r="L51" s="7">
        <f t="shared" si="7"/>
        <v>1.1067030952118227E+19</v>
      </c>
      <c r="M51" s="7">
        <f t="shared" si="8"/>
        <v>1.8445852140151345E+19</v>
      </c>
      <c r="N51" s="19"/>
      <c r="O51">
        <v>0.79510000000000003</v>
      </c>
      <c r="P51" s="7">
        <f t="shared" si="9"/>
        <v>1.64593651E+19</v>
      </c>
      <c r="Q51" s="7">
        <f t="shared" si="10"/>
        <v>1.4666297036634335E+19</v>
      </c>
      <c r="X51" s="60">
        <f t="shared" si="5"/>
        <v>0.89106092170191509</v>
      </c>
    </row>
    <row r="52" spans="1:24" x14ac:dyDescent="0.25">
      <c r="A52">
        <f>'Initial absorption'!A52</f>
        <v>530</v>
      </c>
      <c r="B52" s="7">
        <f>'Initial absorption'!C52</f>
        <v>2.076485E+19</v>
      </c>
      <c r="C52" s="7">
        <f>'Initial absorption'!E52</f>
        <v>1.9934256E+19</v>
      </c>
      <c r="D52">
        <f>(1-'Initial absorption'!F52) * _transm</f>
        <v>0.42101810850060445</v>
      </c>
      <c r="E52" s="7">
        <f t="shared" si="6"/>
        <v>8.3926827554868255E+18</v>
      </c>
      <c r="G52" s="7">
        <f>'Emission events'!V52</f>
        <v>4.0513459447485399E+18</v>
      </c>
      <c r="H52" s="7">
        <f>'Emission events'!AL52</f>
        <v>2.7638007736679972E+18</v>
      </c>
      <c r="I52" s="7">
        <f>'Emission events'!BB52</f>
        <v>1.8854461753455455E+18</v>
      </c>
      <c r="J52" s="7">
        <f>'Emission events'!BR52</f>
        <v>1.286238615313515E+18</v>
      </c>
      <c r="K52" s="7">
        <f>'Emission events'!CH52</f>
        <v>8.7746327482428621E+17</v>
      </c>
      <c r="L52" s="7">
        <f t="shared" si="7"/>
        <v>1.0864294783899884E+19</v>
      </c>
      <c r="M52" s="7">
        <f t="shared" si="8"/>
        <v>1.9256977539386708E+19</v>
      </c>
      <c r="N52" s="19"/>
      <c r="O52">
        <v>0.86199999999999999</v>
      </c>
      <c r="P52" s="7">
        <f t="shared" si="9"/>
        <v>1.78993007E+19</v>
      </c>
      <c r="Q52" s="7">
        <f t="shared" si="10"/>
        <v>1.6599514638951342E+19</v>
      </c>
      <c r="X52" s="60">
        <f t="shared" si="5"/>
        <v>0.92738341665779955</v>
      </c>
    </row>
    <row r="53" spans="1:24" x14ac:dyDescent="0.25">
      <c r="A53">
        <f>'Initial absorption'!A53</f>
        <v>535</v>
      </c>
      <c r="B53" s="7">
        <f>'Initial absorption'!C53</f>
        <v>2.09439E+19</v>
      </c>
      <c r="C53" s="7">
        <f>'Initial absorption'!E53</f>
        <v>2.0106144E+19</v>
      </c>
      <c r="D53">
        <f>(1-'Initial absorption'!F53) * _transm</f>
        <v>0.47739418400807587</v>
      </c>
      <c r="E53" s="7">
        <f t="shared" si="6"/>
        <v>9.5985562084288717E+18</v>
      </c>
      <c r="G53" s="7">
        <f>'Emission events'!V53</f>
        <v>3.5301528041292518E+18</v>
      </c>
      <c r="H53" s="7">
        <f>'Emission events'!AL53</f>
        <v>2.4082463419016305E+18</v>
      </c>
      <c r="I53" s="7">
        <f>'Emission events'!BB53</f>
        <v>1.6428893492935153E+18</v>
      </c>
      <c r="J53" s="7">
        <f>'Emission events'!BR53</f>
        <v>1.1207679908238888E+18</v>
      </c>
      <c r="K53" s="7">
        <f>'Emission events'!CH53</f>
        <v>7.6458033512456602E+17</v>
      </c>
      <c r="L53" s="7">
        <f t="shared" si="7"/>
        <v>9.4666368212728525E+18</v>
      </c>
      <c r="M53" s="7">
        <f t="shared" si="8"/>
        <v>1.9065193029701722E+19</v>
      </c>
      <c r="N53" s="19"/>
      <c r="O53">
        <v>0.91505000000000003</v>
      </c>
      <c r="P53" s="7">
        <f t="shared" si="9"/>
        <v>1.9164715695000003E+19</v>
      </c>
      <c r="Q53" s="7">
        <f t="shared" si="10"/>
        <v>1.7445604881828561E+19</v>
      </c>
      <c r="X53" s="60">
        <f t="shared" si="5"/>
        <v>0.91029813118386371</v>
      </c>
    </row>
    <row r="54" spans="1:24" x14ac:dyDescent="0.25">
      <c r="A54">
        <f>'Initial absorption'!A54</f>
        <v>540</v>
      </c>
      <c r="B54" s="7">
        <f>'Initial absorption'!C54</f>
        <v>2.00869E+19</v>
      </c>
      <c r="C54" s="7">
        <f>'Initial absorption'!E54</f>
        <v>1.9283424E+19</v>
      </c>
      <c r="D54">
        <f>(1-'Initial absorption'!F54) * _transm</f>
        <v>0.53387372610121753</v>
      </c>
      <c r="E54" s="7">
        <f t="shared" si="6"/>
        <v>1.0294913422869645E+19</v>
      </c>
      <c r="G54" s="7">
        <f>'Emission events'!V54</f>
        <v>2.2909855196720138E+18</v>
      </c>
      <c r="H54" s="7">
        <f>'Emission events'!AL54</f>
        <v>1.5628948102887066E+18</v>
      </c>
      <c r="I54" s="7">
        <f>'Emission events'!BB54</f>
        <v>1.0661962579218177E+18</v>
      </c>
      <c r="J54" s="7">
        <f>'Emission events'!BR54</f>
        <v>7.2735186841940851E+17</v>
      </c>
      <c r="K54" s="7">
        <f>'Emission events'!CH54</f>
        <v>4.9619452006367654E+17</v>
      </c>
      <c r="L54" s="7">
        <f t="shared" si="7"/>
        <v>6.1436229763656233E+18</v>
      </c>
      <c r="M54" s="7">
        <f t="shared" si="8"/>
        <v>1.6438536399235269E+19</v>
      </c>
      <c r="N54" s="19"/>
      <c r="O54">
        <v>0.95399999999999996</v>
      </c>
      <c r="P54" s="7">
        <f t="shared" si="9"/>
        <v>1.91629026E+19</v>
      </c>
      <c r="Q54" s="7">
        <f t="shared" si="10"/>
        <v>1.5682363724870445E+19</v>
      </c>
      <c r="X54" s="60">
        <f t="shared" si="5"/>
        <v>0.81837099797555968</v>
      </c>
    </row>
    <row r="55" spans="1:24" x14ac:dyDescent="0.25">
      <c r="A55">
        <f>'Initial absorption'!A55</f>
        <v>545</v>
      </c>
      <c r="B55" s="7">
        <f>'Initial absorption'!C55</f>
        <v>2.112975E+19</v>
      </c>
      <c r="C55" s="7">
        <f>'Initial absorption'!E55</f>
        <v>2.028456E+19</v>
      </c>
      <c r="D55">
        <f>(1-'Initial absorption'!F55) * _transm</f>
        <v>0.57948911831482108</v>
      </c>
      <c r="E55" s="7">
        <f t="shared" si="6"/>
        <v>1.1754681789804087E+19</v>
      </c>
      <c r="G55" s="7">
        <f>'Emission events'!V55</f>
        <v>1.7735938931061814E+18</v>
      </c>
      <c r="H55" s="7">
        <f>'Emission events'!AL55</f>
        <v>1.2099337456712668E+18</v>
      </c>
      <c r="I55" s="7">
        <f>'Emission events'!BB55</f>
        <v>8.2540860938026432E+17</v>
      </c>
      <c r="J55" s="7">
        <f>'Emission events'!BR55</f>
        <v>5.6308816484912525E+17</v>
      </c>
      <c r="K55" s="7">
        <f>'Emission events'!CH55</f>
        <v>3.8413493364361389E+17</v>
      </c>
      <c r="L55" s="7">
        <f t="shared" si="7"/>
        <v>4.756159346650452E+18</v>
      </c>
      <c r="M55" s="7">
        <f t="shared" si="8"/>
        <v>1.6510841136454539E+19</v>
      </c>
      <c r="N55" s="19"/>
      <c r="O55">
        <v>0.98004000000000002</v>
      </c>
      <c r="P55" s="7">
        <f t="shared" si="9"/>
        <v>2.0708000190000001E+19</v>
      </c>
      <c r="Q55" s="7">
        <f t="shared" si="10"/>
        <v>1.6181284747370908E+19</v>
      </c>
      <c r="X55" s="60">
        <f t="shared" si="5"/>
        <v>0.78140257866063434</v>
      </c>
    </row>
    <row r="56" spans="1:24" x14ac:dyDescent="0.25">
      <c r="A56">
        <f>'Initial absorption'!A56</f>
        <v>550</v>
      </c>
      <c r="B56" s="7">
        <f>'Initial absorption'!C56</f>
        <v>2.13063E+19</v>
      </c>
      <c r="C56" s="7">
        <f>'Initial absorption'!E56</f>
        <v>2.0454048E+19</v>
      </c>
      <c r="D56">
        <f>(1-'Initial absorption'!F56) * _transm</f>
        <v>0.62900502627664856</v>
      </c>
      <c r="E56" s="7">
        <f t="shared" si="6"/>
        <v>1.2865698999703831E+19</v>
      </c>
      <c r="G56" s="7">
        <f>'Emission events'!V56</f>
        <v>1.1255743570620017E+18</v>
      </c>
      <c r="H56" s="7">
        <f>'Emission events'!AL56</f>
        <v>7.6785920563046477E+17</v>
      </c>
      <c r="I56" s="7">
        <f>'Emission events'!BB56</f>
        <v>5.2382835125211558E+17</v>
      </c>
      <c r="J56" s="7">
        <f>'Emission events'!BR56</f>
        <v>3.5735215461825709E+17</v>
      </c>
      <c r="K56" s="7">
        <f>'Emission events'!CH56</f>
        <v>2.4378322041001763E+17</v>
      </c>
      <c r="L56" s="7">
        <f t="shared" si="7"/>
        <v>3.0183972889728568E+18</v>
      </c>
      <c r="M56" s="7">
        <f t="shared" si="8"/>
        <v>1.5884096288676688E+19</v>
      </c>
      <c r="N56" s="19"/>
      <c r="O56">
        <v>0.99495</v>
      </c>
      <c r="P56" s="7">
        <f t="shared" si="9"/>
        <v>2.1198703185000002E+19</v>
      </c>
      <c r="Q56" s="7">
        <f t="shared" si="10"/>
        <v>1.580388160241887E+19</v>
      </c>
      <c r="X56" s="60">
        <f t="shared" si="5"/>
        <v>0.74551171666017502</v>
      </c>
    </row>
    <row r="57" spans="1:24" x14ac:dyDescent="0.25">
      <c r="A57">
        <f>'Initial absorption'!A57</f>
        <v>555</v>
      </c>
      <c r="B57" s="7">
        <f>'Initial absorption'!C57</f>
        <v>2.17094E+19</v>
      </c>
      <c r="C57" s="7">
        <f>'Initial absorption'!E57</f>
        <v>2.0841024E+19</v>
      </c>
      <c r="D57">
        <f>(1-'Initial absorption'!F57) * _transm</f>
        <v>0.68275194576879472</v>
      </c>
      <c r="E57" s="7">
        <f t="shared" si="6"/>
        <v>1.422924968781415E+19</v>
      </c>
      <c r="G57" s="7">
        <f>'Emission events'!V57</f>
        <v>8.5390325636710387E+17</v>
      </c>
      <c r="H57" s="7">
        <f>'Emission events'!AL57</f>
        <v>5.8252702009912077E+17</v>
      </c>
      <c r="I57" s="7">
        <f>'Emission events'!BB57</f>
        <v>3.9739598908342349E+17</v>
      </c>
      <c r="J57" s="7">
        <f>'Emission events'!BR57</f>
        <v>2.7110085316337901E+17</v>
      </c>
      <c r="K57" s="7">
        <f>'Emission events'!CH57</f>
        <v>1.8494316652623126E+17</v>
      </c>
      <c r="L57" s="7">
        <f t="shared" si="7"/>
        <v>2.2898702852392584E+18</v>
      </c>
      <c r="M57" s="7">
        <f t="shared" si="8"/>
        <v>1.6519119973053409E+19</v>
      </c>
      <c r="N57" s="19"/>
      <c r="O57">
        <v>1</v>
      </c>
      <c r="P57" s="7">
        <f t="shared" si="9"/>
        <v>2.17094E+19</v>
      </c>
      <c r="Q57" s="7">
        <f t="shared" si="10"/>
        <v>1.6519119973053409E+19</v>
      </c>
      <c r="X57" s="60">
        <f t="shared" si="5"/>
        <v>0.76092015316192108</v>
      </c>
    </row>
    <row r="58" spans="1:24" x14ac:dyDescent="0.25">
      <c r="A58">
        <f>'Initial absorption'!A58</f>
        <v>560</v>
      </c>
      <c r="B58" s="7">
        <f>'Initial absorption'!C58</f>
        <v>2.081325E+19</v>
      </c>
      <c r="C58" s="7">
        <f>'Initial absorption'!E58</f>
        <v>1.998072E+19</v>
      </c>
      <c r="D58">
        <f>(1-'Initial absorption'!F58) * _transm</f>
        <v>0.74109140623314185</v>
      </c>
      <c r="E58" s="7">
        <f t="shared" si="6"/>
        <v>1.4807539882350662E+19</v>
      </c>
      <c r="G58" s="7">
        <f>'Emission events'!V58</f>
        <v>6.979395625152128E+17</v>
      </c>
      <c r="H58" s="7">
        <f>'Emission events'!AL58</f>
        <v>4.7612964411331616E+17</v>
      </c>
      <c r="I58" s="7">
        <f>'Emission events'!BB58</f>
        <v>3.2481241955463981E+17</v>
      </c>
      <c r="J58" s="7">
        <f>'Emission events'!BR58</f>
        <v>2.2158483346151459E+17</v>
      </c>
      <c r="K58" s="7">
        <f>'Emission events'!CH58</f>
        <v>1.5116367313629642E+17</v>
      </c>
      <c r="L58" s="7">
        <f t="shared" si="7"/>
        <v>1.8716301327809797E+18</v>
      </c>
      <c r="M58" s="7">
        <f t="shared" si="8"/>
        <v>1.6679170015131642E+19</v>
      </c>
      <c r="N58" s="19"/>
      <c r="O58">
        <v>0.995</v>
      </c>
      <c r="P58" s="7">
        <f t="shared" si="9"/>
        <v>2.0709183750000001E+19</v>
      </c>
      <c r="Q58" s="7">
        <f t="shared" si="10"/>
        <v>1.6595774165055984E+19</v>
      </c>
      <c r="X58" s="60">
        <f t="shared" si="5"/>
        <v>0.80137268399368877</v>
      </c>
    </row>
    <row r="59" spans="1:24" x14ac:dyDescent="0.25">
      <c r="A59">
        <f>'Initial absorption'!A59</f>
        <v>565</v>
      </c>
      <c r="B59" s="7">
        <f>'Initial absorption'!C59</f>
        <v>2.14255E+19</v>
      </c>
      <c r="C59" s="7">
        <f>'Initial absorption'!E59</f>
        <v>2.056848E+19</v>
      </c>
      <c r="D59">
        <f>(1-'Initial absorption'!F59) * _transm</f>
        <v>0.80441582890574381</v>
      </c>
      <c r="E59" s="7">
        <f t="shared" si="6"/>
        <v>1.6545610888531214E+19</v>
      </c>
      <c r="G59" s="7">
        <f>'Emission events'!V59</f>
        <v>5.8332453170491174E+17</v>
      </c>
      <c r="H59" s="7">
        <f>'Emission events'!AL59</f>
        <v>3.9794004610130208E+17</v>
      </c>
      <c r="I59" s="7">
        <f>'Emission events'!BB59</f>
        <v>2.7147200517741059E+17</v>
      </c>
      <c r="J59" s="7">
        <f>'Emission events'!BR59</f>
        <v>1.8519636391730051E+17</v>
      </c>
      <c r="K59" s="7">
        <f>'Emission events'!CH59</f>
        <v>1.2633970558317856E+17</v>
      </c>
      <c r="L59" s="7">
        <f t="shared" si="7"/>
        <v>1.5642726524841034E+18</v>
      </c>
      <c r="M59" s="7">
        <f t="shared" si="8"/>
        <v>1.8109883541015319E+19</v>
      </c>
      <c r="N59" s="19"/>
      <c r="O59">
        <v>0.97875000000000001</v>
      </c>
      <c r="P59" s="7">
        <f t="shared" si="9"/>
        <v>2.0970208124999999E+19</v>
      </c>
      <c r="Q59" s="7">
        <f t="shared" si="10"/>
        <v>1.7725048515768744E+19</v>
      </c>
      <c r="X59" s="60">
        <f t="shared" si="5"/>
        <v>0.84524905094468361</v>
      </c>
    </row>
    <row r="60" spans="1:24" x14ac:dyDescent="0.25">
      <c r="A60">
        <f>'Initial absorption'!A60</f>
        <v>570</v>
      </c>
      <c r="B60" s="7">
        <f>'Initial absorption'!C60</f>
        <v>2.113115E+19</v>
      </c>
      <c r="C60" s="7">
        <f>'Initial absorption'!E60</f>
        <v>2.0285904E+19</v>
      </c>
      <c r="D60">
        <f>(1-'Initial absorption'!F60) * _transm</f>
        <v>0.87315116644403179</v>
      </c>
      <c r="E60" s="7">
        <f t="shared" si="6"/>
        <v>1.771266073997165E+19</v>
      </c>
      <c r="G60" s="7">
        <f>'Emission events'!V60</f>
        <v>4.5425037120662938E+17</v>
      </c>
      <c r="H60" s="7">
        <f>'Emission events'!AL60</f>
        <v>3.098865277124048E+17</v>
      </c>
      <c r="I60" s="7">
        <f>'Emission events'!BB60</f>
        <v>2.1140249110323578E+17</v>
      </c>
      <c r="J60" s="7">
        <f>'Emission events'!BR60</f>
        <v>1.4421734811953462E+17</v>
      </c>
      <c r="K60" s="7">
        <f>'Emission events'!CH60</f>
        <v>9.8384098456409728E+16</v>
      </c>
      <c r="L60" s="7">
        <f t="shared" si="7"/>
        <v>1.2181408365982141E+18</v>
      </c>
      <c r="M60" s="7">
        <f t="shared" si="8"/>
        <v>1.8930801576569864E+19</v>
      </c>
      <c r="N60" s="19"/>
      <c r="O60">
        <v>0.95199999999999996</v>
      </c>
      <c r="P60" s="7">
        <f t="shared" si="9"/>
        <v>2.01168548E+19</v>
      </c>
      <c r="Q60" s="7">
        <f t="shared" si="10"/>
        <v>1.8022123100894509E+19</v>
      </c>
      <c r="X60" s="60">
        <f t="shared" si="5"/>
        <v>0.8958718089914588</v>
      </c>
    </row>
    <row r="61" spans="1:24" x14ac:dyDescent="0.25">
      <c r="A61">
        <f>'Initial absorption'!A61</f>
        <v>575</v>
      </c>
      <c r="B61" s="7">
        <f>'Initial absorption'!C61</f>
        <v>2.131655E+19</v>
      </c>
      <c r="C61" s="7">
        <f>'Initial absorption'!E61</f>
        <v>2.0463888E+19</v>
      </c>
      <c r="D61">
        <f>(1-'Initial absorption'!F61) * _transm</f>
        <v>0.93477474457774923</v>
      </c>
      <c r="E61" s="7">
        <f t="shared" si="6"/>
        <v>1.9129125678267666E+19</v>
      </c>
      <c r="G61" s="7">
        <f>'Emission events'!V61</f>
        <v>4.1612490280620755E+17</v>
      </c>
      <c r="H61" s="7">
        <f>'Emission events'!AL61</f>
        <v>2.8387759130001936E+17</v>
      </c>
      <c r="I61" s="7">
        <f>'Emission events'!BB61</f>
        <v>1.9365937077750554E+17</v>
      </c>
      <c r="J61" s="7">
        <f>'Emission events'!BR61</f>
        <v>1.3211311156400114E+17</v>
      </c>
      <c r="K61" s="7">
        <f>'Emission events'!CH61</f>
        <v>9.0126670230561104E+16</v>
      </c>
      <c r="L61" s="7">
        <f t="shared" si="7"/>
        <v>1.1159016466782948E+18</v>
      </c>
      <c r="M61" s="7">
        <f t="shared" si="8"/>
        <v>2.0245027324945961E+19</v>
      </c>
      <c r="N61" s="19"/>
      <c r="O61">
        <v>0.91557999999999995</v>
      </c>
      <c r="P61" s="7">
        <f t="shared" si="9"/>
        <v>1.9517006848999997E+19</v>
      </c>
      <c r="Q61" s="7">
        <f t="shared" si="10"/>
        <v>1.8535942118174024E+19</v>
      </c>
      <c r="X61" s="60">
        <f t="shared" si="5"/>
        <v>0.94973282848049811</v>
      </c>
    </row>
    <row r="62" spans="1:24" x14ac:dyDescent="0.25">
      <c r="A62">
        <f>'Initial absorption'!A62</f>
        <v>580</v>
      </c>
      <c r="B62" s="7">
        <f>'Initial absorption'!C62</f>
        <v>2.183015E+19</v>
      </c>
      <c r="C62" s="7">
        <f>'Initial absorption'!E62</f>
        <v>2.0956944E+19</v>
      </c>
      <c r="D62">
        <f>(1-'Initial absorption'!F62) * _transm</f>
        <v>0.93488529963905842</v>
      </c>
      <c r="E62" s="7">
        <f t="shared" si="6"/>
        <v>1.9592338870958969E+19</v>
      </c>
      <c r="G62" s="7">
        <f>'Emission events'!V62</f>
        <v>3.7609215271709299E+17</v>
      </c>
      <c r="H62" s="7">
        <f>'Emission events'!AL62</f>
        <v>2.5656752023295328E+17</v>
      </c>
      <c r="I62" s="7">
        <f>'Emission events'!BB62</f>
        <v>1.7502862519974915E+17</v>
      </c>
      <c r="J62" s="7">
        <f>'Emission events'!BR62</f>
        <v>1.1940334307124638E+17</v>
      </c>
      <c r="K62" s="7">
        <f>'Emission events'!CH62</f>
        <v>8.1456152216924288E+16</v>
      </c>
      <c r="L62" s="7">
        <f t="shared" si="7"/>
        <v>1.008547793437966E+18</v>
      </c>
      <c r="M62" s="7">
        <f t="shared" si="8"/>
        <v>2.0600886664396935E+19</v>
      </c>
      <c r="N62" s="19"/>
      <c r="O62">
        <v>0.87</v>
      </c>
      <c r="P62" s="7">
        <f t="shared" si="9"/>
        <v>1.8992230499999998E+19</v>
      </c>
      <c r="Q62" s="7">
        <f t="shared" si="10"/>
        <v>1.7922771398025333E+19</v>
      </c>
      <c r="X62" s="60">
        <f t="shared" si="5"/>
        <v>0.94368965235680635</v>
      </c>
    </row>
    <row r="63" spans="1:24" x14ac:dyDescent="0.25">
      <c r="A63">
        <f>'Initial absorption'!A63</f>
        <v>585</v>
      </c>
      <c r="B63" s="7">
        <f>'Initial absorption'!C63</f>
        <v>2.245985E+19</v>
      </c>
      <c r="C63" s="7">
        <f>'Initial absorption'!E63</f>
        <v>2.1561456E+19</v>
      </c>
      <c r="D63">
        <f>(1-'Initial absorption'!F63) * _transm</f>
        <v>0.9349183226307185</v>
      </c>
      <c r="E63" s="7">
        <f t="shared" si="6"/>
        <v>2.0158200276996043E+19</v>
      </c>
      <c r="G63" s="7">
        <f>'Emission events'!V63</f>
        <v>3.3603853806510022E+17</v>
      </c>
      <c r="H63" s="7">
        <f>'Emission events'!AL63</f>
        <v>2.2924321550235629E+17</v>
      </c>
      <c r="I63" s="7">
        <f>'Emission events'!BB63</f>
        <v>1.5638816951310166E+17</v>
      </c>
      <c r="J63" s="7">
        <f>'Emission events'!BR63</f>
        <v>1.066869504079489E+17</v>
      </c>
      <c r="K63" s="7">
        <f>'Emission events'!CH63</f>
        <v>7.278111523899248E+16</v>
      </c>
      <c r="L63" s="7">
        <f t="shared" si="7"/>
        <v>9.0113798872749965E+17</v>
      </c>
      <c r="M63" s="7">
        <f t="shared" si="8"/>
        <v>2.1059338265723544E+19</v>
      </c>
      <c r="N63" s="19"/>
      <c r="O63">
        <v>0.81623000000000001</v>
      </c>
      <c r="P63" s="7">
        <f t="shared" si="9"/>
        <v>1.83324033655E+19</v>
      </c>
      <c r="Q63" s="7">
        <f t="shared" si="10"/>
        <v>1.7189263672631527E+19</v>
      </c>
      <c r="X63" s="60">
        <f t="shared" si="5"/>
        <v>0.93764376279109363</v>
      </c>
    </row>
    <row r="64" spans="1:24" x14ac:dyDescent="0.25">
      <c r="A64">
        <f>'Initial absorption'!A64</f>
        <v>590</v>
      </c>
      <c r="B64" s="7">
        <f>'Initial absorption'!C64</f>
        <v>2.035135E+19</v>
      </c>
      <c r="C64" s="7">
        <f>'Initial absorption'!E64</f>
        <v>1.9537296E+19</v>
      </c>
      <c r="D64">
        <f>(1-'Initial absorption'!F64) * _transm</f>
        <v>0.93494967743549351</v>
      </c>
      <c r="E64" s="7">
        <f t="shared" si="6"/>
        <v>1.8266388593161757E+19</v>
      </c>
      <c r="G64" s="7">
        <f>'Emission events'!V64</f>
        <v>2.9598304705576294E+17</v>
      </c>
      <c r="H64" s="7">
        <f>'Emission events'!AL64</f>
        <v>2.0191763073348288E+17</v>
      </c>
      <c r="I64" s="7">
        <f>'Emission events'!BB64</f>
        <v>1.3774684059300858E+17</v>
      </c>
      <c r="J64" s="7">
        <f>'Emission events'!BR64</f>
        <v>9.3969962030707104E+16</v>
      </c>
      <c r="K64" s="7">
        <f>'Emission events'!CH64</f>
        <v>6.4105671869041192E+16</v>
      </c>
      <c r="L64" s="7">
        <f t="shared" si="7"/>
        <v>7.9372315228200256E+17</v>
      </c>
      <c r="M64" s="7">
        <f t="shared" si="8"/>
        <v>1.9060111745443758E+19</v>
      </c>
      <c r="N64" s="19"/>
      <c r="O64">
        <v>0.75700000000000001</v>
      </c>
      <c r="P64" s="7">
        <f t="shared" si="9"/>
        <v>1.5405971950000001E+19</v>
      </c>
      <c r="Q64" s="7">
        <f t="shared" si="10"/>
        <v>1.4428504591300925E+19</v>
      </c>
      <c r="X64" s="60">
        <f t="shared" si="5"/>
        <v>0.93655269775438765</v>
      </c>
    </row>
    <row r="65" spans="1:24" x14ac:dyDescent="0.25">
      <c r="A65">
        <f>'Initial absorption'!A65</f>
        <v>595</v>
      </c>
      <c r="B65" s="7">
        <f>'Initial absorption'!C65</f>
        <v>2.14967E+19</v>
      </c>
      <c r="C65" s="7">
        <f>'Initial absorption'!E65</f>
        <v>2.0636832E+19</v>
      </c>
      <c r="D65">
        <f>(1-'Initial absorption'!F65) * _transm</f>
        <v>0.9349810332918298</v>
      </c>
      <c r="E65" s="7">
        <f t="shared" si="6"/>
        <v>1.9295046507229897E+19</v>
      </c>
      <c r="G65" s="7">
        <f>'Emission events'!V65</f>
        <v>2.4513334598325043E+17</v>
      </c>
      <c r="H65" s="7">
        <f>'Emission events'!AL65</f>
        <v>1.6722830894224803E+17</v>
      </c>
      <c r="I65" s="7">
        <f>'Emission events'!BB65</f>
        <v>1.1408202013280872E+17</v>
      </c>
      <c r="J65" s="7">
        <f>'Emission events'!BR65</f>
        <v>7.7825981736604064E+16</v>
      </c>
      <c r="K65" s="7">
        <f>'Emission events'!CH65</f>
        <v>5.3092357816026576E+16</v>
      </c>
      <c r="L65" s="7">
        <f t="shared" si="7"/>
        <v>6.5736201461093786E+17</v>
      </c>
      <c r="M65" s="7">
        <f t="shared" si="8"/>
        <v>1.9952408521840837E+19</v>
      </c>
      <c r="N65" s="19"/>
      <c r="O65">
        <v>0.69482999999999995</v>
      </c>
      <c r="P65" s="7">
        <f t="shared" si="9"/>
        <v>1.4936552060999999E+19</v>
      </c>
      <c r="Q65" s="7">
        <f t="shared" si="10"/>
        <v>1.3863532013230668E+19</v>
      </c>
      <c r="X65" s="60">
        <f t="shared" si="5"/>
        <v>0.92816146300784941</v>
      </c>
    </row>
    <row r="66" spans="1:24" x14ac:dyDescent="0.25">
      <c r="A66">
        <f>'Initial absorption'!A66</f>
        <v>600</v>
      </c>
      <c r="B66" s="7">
        <f>'Initial absorption'!C66</f>
        <v>2.213015E+19</v>
      </c>
      <c r="C66" s="7">
        <f>'Initial absorption'!E66</f>
        <v>2.1244944E+19</v>
      </c>
      <c r="D66">
        <f>(1-'Initial absorption'!F66) * _transm</f>
        <v>0.93501239019976246</v>
      </c>
      <c r="E66" s="7">
        <f t="shared" ref="E66:E97" si="11">C66*D66</f>
        <v>1.9864285869100102E+19</v>
      </c>
      <c r="G66" s="7">
        <f>'Emission events'!V66</f>
        <v>1.8967652754473072E+17</v>
      </c>
      <c r="H66" s="7">
        <f>'Emission events'!AL66</f>
        <v>1.2939604287664056E+17</v>
      </c>
      <c r="I66" s="7">
        <f>'Emission events'!BB66</f>
        <v>8.8273104368092592E+16</v>
      </c>
      <c r="J66" s="7">
        <f>'Emission events'!BR66</f>
        <v>6.0219314142464064E+16</v>
      </c>
      <c r="K66" s="7">
        <f>'Emission events'!CH66</f>
        <v>4.1081208390123944E+16</v>
      </c>
      <c r="L66" s="7">
        <f t="shared" ref="L66:L97" si="12">SUM(G66:K66)</f>
        <v>5.086461973220519E+17</v>
      </c>
      <c r="M66" s="7">
        <f t="shared" ref="M66:M97" si="13">E66+L66</f>
        <v>2.0372932066422153E+19</v>
      </c>
      <c r="N66" s="19"/>
      <c r="O66">
        <v>0.63100000000000001</v>
      </c>
      <c r="P66" s="7">
        <f t="shared" ref="P66:P97" si="14">B66*O66</f>
        <v>1.3964124650000001E+19</v>
      </c>
      <c r="Q66" s="7">
        <f t="shared" ref="Q66:Q97" si="15">O66*M66</f>
        <v>1.2855320133912379E+19</v>
      </c>
      <c r="X66" s="60">
        <f t="shared" si="5"/>
        <v>0.92059620320793822</v>
      </c>
    </row>
    <row r="67" spans="1:24" x14ac:dyDescent="0.25">
      <c r="A67">
        <f>'Initial absorption'!A67</f>
        <v>605</v>
      </c>
      <c r="B67" s="7">
        <f>'Initial absorption'!C67</f>
        <v>2.2657E+19</v>
      </c>
      <c r="C67" s="7">
        <f>'Initial absorption'!E67</f>
        <v>2.175072E+19</v>
      </c>
      <c r="D67">
        <f>(1-'Initial absorption'!F67) * _transm</f>
        <v>0.93504374815932689</v>
      </c>
      <c r="E67" s="7">
        <f t="shared" si="11"/>
        <v>2.0337874753964036E+19</v>
      </c>
      <c r="G67" s="7">
        <f>'Emission events'!V67</f>
        <v>1.3421763091722435E+17</v>
      </c>
      <c r="H67" s="7">
        <f>'Emission events'!AL67</f>
        <v>9.1562359084576928E+16</v>
      </c>
      <c r="I67" s="7">
        <f>'Emission events'!BB67</f>
        <v>6.2463221439986824E+16</v>
      </c>
      <c r="J67" s="7">
        <f>'Emission events'!BR67</f>
        <v>4.2611986756007896E+16</v>
      </c>
      <c r="K67" s="7">
        <f>'Emission events'!CH67</f>
        <v>2.9069608858370372E+16</v>
      </c>
      <c r="L67" s="7">
        <f t="shared" si="12"/>
        <v>3.5992480705616634E+17</v>
      </c>
      <c r="M67" s="7">
        <f t="shared" si="13"/>
        <v>2.0697799561020203E+19</v>
      </c>
      <c r="N67" s="19"/>
      <c r="O67">
        <v>0.56654000000000004</v>
      </c>
      <c r="P67" s="7">
        <f t="shared" si="14"/>
        <v>1.283609678E+19</v>
      </c>
      <c r="Q67" s="7">
        <f t="shared" si="15"/>
        <v>1.1726131363300387E+19</v>
      </c>
      <c r="X67" s="60">
        <f t="shared" ref="X67:X112" si="16">M67/B67</f>
        <v>0.91352780866929439</v>
      </c>
    </row>
    <row r="68" spans="1:24" x14ac:dyDescent="0.25">
      <c r="A68">
        <f>'Initial absorption'!A68</f>
        <v>610</v>
      </c>
      <c r="B68" s="7">
        <f>'Initial absorption'!C68</f>
        <v>2.242225E+19</v>
      </c>
      <c r="C68" s="7">
        <f>'Initial absorption'!E68</f>
        <v>2.152536E+19</v>
      </c>
      <c r="D68">
        <f>(1-'Initial absorption'!F68) * _transm</f>
        <v>0.9350751071705582</v>
      </c>
      <c r="E68" s="7">
        <f t="shared" si="11"/>
        <v>2.0127828308884845E+19</v>
      </c>
      <c r="G68" s="7">
        <f>'Emission events'!V68</f>
        <v>7.8756656093909024E+16</v>
      </c>
      <c r="H68" s="7">
        <f>'Emission events'!AL68</f>
        <v>5.3727257561402936E+16</v>
      </c>
      <c r="I68" s="7">
        <f>'Emission events'!BB68</f>
        <v>3.6652371345316392E+16</v>
      </c>
      <c r="J68" s="7">
        <f>'Emission events'!BR68</f>
        <v>2.5003999575069544E+16</v>
      </c>
      <c r="K68" s="7">
        <f>'Emission events'!CH68</f>
        <v>1.7057559219288238E+16</v>
      </c>
      <c r="L68" s="7">
        <f t="shared" si="12"/>
        <v>2.1119784379498611E+17</v>
      </c>
      <c r="M68" s="7">
        <f t="shared" si="13"/>
        <v>2.033902615267983E+19</v>
      </c>
      <c r="N68" s="19"/>
      <c r="O68">
        <v>0.503</v>
      </c>
      <c r="P68" s="7">
        <f t="shared" si="14"/>
        <v>1.1278391750000001E+19</v>
      </c>
      <c r="Q68" s="7">
        <f t="shared" si="15"/>
        <v>1.0230530154797955E+19</v>
      </c>
      <c r="X68" s="60">
        <f t="shared" si="16"/>
        <v>0.90709122200848846</v>
      </c>
    </row>
    <row r="69" spans="1:24" x14ac:dyDescent="0.25">
      <c r="A69">
        <f>'Initial absorption'!A69</f>
        <v>615</v>
      </c>
      <c r="B69" s="7">
        <f>'Initial absorption'!C69</f>
        <v>2.254805E+19</v>
      </c>
      <c r="C69" s="7">
        <f>'Initial absorption'!E69</f>
        <v>2.1646128E+19</v>
      </c>
      <c r="D69">
        <f>(1-'Initial absorption'!F69) * _transm</f>
        <v>0.9351337266786458</v>
      </c>
      <c r="E69" s="7">
        <f t="shared" si="11"/>
        <v>2.0242024344802984E+19</v>
      </c>
      <c r="G69" s="7">
        <f>'Emission events'!V69</f>
        <v>2.3293982389718872E+16</v>
      </c>
      <c r="H69" s="7">
        <f>'Emission events'!AL69</f>
        <v>1.5890997073198514E+16</v>
      </c>
      <c r="I69" s="7">
        <f>'Emission events'!BB69</f>
        <v>1.0840730612549046E+16</v>
      </c>
      <c r="J69" s="7">
        <f>'Emission events'!BR69</f>
        <v>7395473026174531</v>
      </c>
      <c r="K69" s="7">
        <f>'Emission events'!CH69</f>
        <v>5045141627037881</v>
      </c>
      <c r="L69" s="7">
        <f t="shared" si="12"/>
        <v>6.246632472867884E+16</v>
      </c>
      <c r="M69" s="7">
        <f t="shared" si="13"/>
        <v>2.0304490669531664E+19</v>
      </c>
      <c r="N69" s="19"/>
      <c r="O69">
        <v>0.44172</v>
      </c>
      <c r="P69" s="7">
        <f t="shared" si="14"/>
        <v>9.959924646000001E+18</v>
      </c>
      <c r="Q69" s="7">
        <f t="shared" si="15"/>
        <v>8.9688996185455268E+18</v>
      </c>
      <c r="X69" s="60">
        <f t="shared" si="16"/>
        <v>0.90049874244254668</v>
      </c>
    </row>
    <row r="70" spans="1:24" x14ac:dyDescent="0.25">
      <c r="A70">
        <f>'Initial absorption'!A70</f>
        <v>620</v>
      </c>
      <c r="B70" s="7">
        <f>'Initial absorption'!C70</f>
        <v>2.29458E+19</v>
      </c>
      <c r="C70" s="7">
        <f>'Initial absorption'!E70</f>
        <v>2.2027968E+19</v>
      </c>
      <c r="D70">
        <f>(1-'Initial absorption'!F70) * _transm</f>
        <v>0.93528536782926885</v>
      </c>
      <c r="E70" s="7">
        <f t="shared" si="11"/>
        <v>2.0602436153411363E+19</v>
      </c>
      <c r="G70" s="7">
        <f>'Emission events'!V70</f>
        <v>0</v>
      </c>
      <c r="H70" s="7">
        <f>'Emission events'!AL70</f>
        <v>0</v>
      </c>
      <c r="I70" s="7">
        <f>'Emission events'!BB70</f>
        <v>0</v>
      </c>
      <c r="J70" s="7">
        <f>'Emission events'!BR70</f>
        <v>0</v>
      </c>
      <c r="K70" s="7">
        <f>'Emission events'!CH70</f>
        <v>0</v>
      </c>
      <c r="L70" s="7">
        <f t="shared" si="12"/>
        <v>0</v>
      </c>
      <c r="M70" s="7">
        <f t="shared" si="13"/>
        <v>2.0602436153411363E+19</v>
      </c>
      <c r="N70" s="19"/>
      <c r="O70">
        <v>0.38100000000000001</v>
      </c>
      <c r="P70" s="7">
        <f t="shared" si="14"/>
        <v>8.7423498E+18</v>
      </c>
      <c r="Q70" s="7">
        <f t="shared" si="15"/>
        <v>7.8495281744497295E+18</v>
      </c>
      <c r="X70" s="60">
        <f t="shared" si="16"/>
        <v>0.89787395311609808</v>
      </c>
    </row>
    <row r="71" spans="1:24" x14ac:dyDescent="0.25">
      <c r="A71">
        <f>'Initial absorption'!A71</f>
        <v>625</v>
      </c>
      <c r="B71" s="7">
        <f>'Initial absorption'!C71</f>
        <v>2.20303E+19</v>
      </c>
      <c r="C71" s="7">
        <f>'Initial absorption'!E71</f>
        <v>2.1149088E+19</v>
      </c>
      <c r="D71">
        <f>(1-'Initial absorption'!F71) * _transm</f>
        <v>0.93543703356999919</v>
      </c>
      <c r="E71" s="7">
        <f t="shared" si="11"/>
        <v>1.9783640141430866E+19</v>
      </c>
      <c r="G71" s="7">
        <f>'Emission events'!V71</f>
        <v>0</v>
      </c>
      <c r="H71" s="7">
        <f>'Emission events'!AL71</f>
        <v>0</v>
      </c>
      <c r="I71" s="7">
        <f>'Emission events'!BB71</f>
        <v>0</v>
      </c>
      <c r="J71" s="7">
        <f>'Emission events'!BR71</f>
        <v>0</v>
      </c>
      <c r="K71" s="7">
        <f>'Emission events'!CH71</f>
        <v>0</v>
      </c>
      <c r="L71" s="7">
        <f t="shared" si="12"/>
        <v>0</v>
      </c>
      <c r="M71" s="7">
        <f t="shared" si="13"/>
        <v>1.9783640141430866E+19</v>
      </c>
      <c r="N71" s="19"/>
      <c r="O71">
        <v>0.32052000000000003</v>
      </c>
      <c r="P71" s="7">
        <f t="shared" si="14"/>
        <v>7.061151756000001E+18</v>
      </c>
      <c r="Q71" s="7">
        <f t="shared" si="15"/>
        <v>6.3410523381314212E+18</v>
      </c>
      <c r="X71" s="60">
        <f t="shared" si="16"/>
        <v>0.8980195522271992</v>
      </c>
    </row>
    <row r="72" spans="1:24" x14ac:dyDescent="0.25">
      <c r="A72">
        <f>'Initial absorption'!A72</f>
        <v>630</v>
      </c>
      <c r="B72" s="7">
        <f>'Initial absorption'!C72</f>
        <v>2.21075E+19</v>
      </c>
      <c r="C72" s="7">
        <f>'Initial absorption'!E72</f>
        <v>2.12232E+19</v>
      </c>
      <c r="D72">
        <f>(1-'Initial absorption'!F72) * _transm</f>
        <v>0.93558872390482406</v>
      </c>
      <c r="E72" s="7">
        <f t="shared" si="11"/>
        <v>1.9856186605176861E+19</v>
      </c>
      <c r="G72" s="7">
        <f>'Emission events'!V72</f>
        <v>0</v>
      </c>
      <c r="H72" s="7">
        <f>'Emission events'!AL72</f>
        <v>0</v>
      </c>
      <c r="I72" s="7">
        <f>'Emission events'!BB72</f>
        <v>0</v>
      </c>
      <c r="J72" s="7">
        <f>'Emission events'!BR72</f>
        <v>0</v>
      </c>
      <c r="K72" s="7">
        <f>'Emission events'!CH72</f>
        <v>0</v>
      </c>
      <c r="L72" s="7">
        <f t="shared" si="12"/>
        <v>0</v>
      </c>
      <c r="M72" s="7">
        <f t="shared" si="13"/>
        <v>1.9856186605176861E+19</v>
      </c>
      <c r="N72" s="19"/>
      <c r="O72">
        <v>0.26500000000000001</v>
      </c>
      <c r="P72" s="7">
        <f t="shared" si="14"/>
        <v>5.8584875E+18</v>
      </c>
      <c r="Q72" s="7">
        <f t="shared" si="15"/>
        <v>5.2618894503718687E+18</v>
      </c>
      <c r="X72" s="60">
        <f t="shared" si="16"/>
        <v>0.89816517494863102</v>
      </c>
    </row>
    <row r="73" spans="1:24" x14ac:dyDescent="0.25">
      <c r="A73">
        <f>'Initial absorption'!A73</f>
        <v>635</v>
      </c>
      <c r="B73" s="7">
        <f>'Initial absorption'!C73</f>
        <v>2.290195E+19</v>
      </c>
      <c r="C73" s="7">
        <f>'Initial absorption'!E73</f>
        <v>2.1985872E+19</v>
      </c>
      <c r="D73">
        <f>(1-'Initial absorption'!F73) * _transm</f>
        <v>0.93574043883773184</v>
      </c>
      <c r="E73" s="7">
        <f t="shared" si="11"/>
        <v>2.0573069513510199E+19</v>
      </c>
      <c r="G73" s="7">
        <f>'Emission events'!V73</f>
        <v>0</v>
      </c>
      <c r="H73" s="7">
        <f>'Emission events'!AL73</f>
        <v>0</v>
      </c>
      <c r="I73" s="7">
        <f>'Emission events'!BB73</f>
        <v>0</v>
      </c>
      <c r="J73" s="7">
        <f>'Emission events'!BR73</f>
        <v>0</v>
      </c>
      <c r="K73" s="7">
        <f>'Emission events'!CH73</f>
        <v>0</v>
      </c>
      <c r="L73" s="7">
        <f t="shared" si="12"/>
        <v>0</v>
      </c>
      <c r="M73" s="7">
        <f t="shared" si="13"/>
        <v>2.0573069513510199E+19</v>
      </c>
      <c r="N73" s="19"/>
      <c r="O73">
        <v>0.21701999999999999</v>
      </c>
      <c r="P73" s="7">
        <f t="shared" si="14"/>
        <v>4.9701811889999995E+18</v>
      </c>
      <c r="Q73" s="7">
        <f t="shared" si="15"/>
        <v>4.4647675458219832E+18</v>
      </c>
      <c r="X73" s="60">
        <f t="shared" si="16"/>
        <v>0.89831082128422246</v>
      </c>
    </row>
    <row r="74" spans="1:24" x14ac:dyDescent="0.25">
      <c r="A74">
        <f>'Initial absorption'!A74</f>
        <v>640</v>
      </c>
      <c r="B74" s="7">
        <f>'Initial absorption'!C74</f>
        <v>2.308225E+19</v>
      </c>
      <c r="C74" s="7">
        <f>'Initial absorption'!E74</f>
        <v>2.215896E+19</v>
      </c>
      <c r="D74">
        <f>(1-'Initial absorption'!F74) * _transm</f>
        <v>0.93589217837271133</v>
      </c>
      <c r="E74" s="7">
        <f t="shared" si="11"/>
        <v>2.0738397344873775E+19</v>
      </c>
      <c r="G74" s="7">
        <f>'Emission events'!V74</f>
        <v>0</v>
      </c>
      <c r="H74" s="7">
        <f>'Emission events'!AL74</f>
        <v>0</v>
      </c>
      <c r="I74" s="7">
        <f>'Emission events'!BB74</f>
        <v>0</v>
      </c>
      <c r="J74" s="7">
        <f>'Emission events'!BR74</f>
        <v>0</v>
      </c>
      <c r="K74" s="7">
        <f>'Emission events'!CH74</f>
        <v>0</v>
      </c>
      <c r="L74" s="7">
        <f t="shared" si="12"/>
        <v>0</v>
      </c>
      <c r="M74" s="7">
        <f t="shared" si="13"/>
        <v>2.0738397344873775E+19</v>
      </c>
      <c r="N74" s="19"/>
      <c r="O74">
        <v>0.17499999999999999</v>
      </c>
      <c r="P74" s="7">
        <f t="shared" si="14"/>
        <v>4.0393937499999995E+18</v>
      </c>
      <c r="Q74" s="7">
        <f t="shared" si="15"/>
        <v>3.6292195353529103E+18</v>
      </c>
      <c r="X74" s="60">
        <f t="shared" si="16"/>
        <v>0.89845649123780291</v>
      </c>
    </row>
    <row r="75" spans="1:24" x14ac:dyDescent="0.25">
      <c r="A75">
        <f>'Initial absorption'!A75</f>
        <v>645</v>
      </c>
      <c r="B75" s="7">
        <f>'Initial absorption'!C75</f>
        <v>2.342485E+19</v>
      </c>
      <c r="C75" s="7">
        <f>'Initial absorption'!E75</f>
        <v>2.2487856E+19</v>
      </c>
      <c r="D75">
        <f>(1-'Initial absorption'!F75) * _transm</f>
        <v>0.936043942513752</v>
      </c>
      <c r="E75" s="7">
        <f t="shared" si="11"/>
        <v>2.1049621388921532E+19</v>
      </c>
      <c r="G75" s="7">
        <f>'Emission events'!V75</f>
        <v>0</v>
      </c>
      <c r="H75" s="7">
        <f>'Emission events'!AL75</f>
        <v>0</v>
      </c>
      <c r="I75" s="7">
        <f>'Emission events'!BB75</f>
        <v>0</v>
      </c>
      <c r="J75" s="7">
        <f>'Emission events'!BR75</f>
        <v>0</v>
      </c>
      <c r="K75" s="7">
        <f>'Emission events'!CH75</f>
        <v>0</v>
      </c>
      <c r="L75" s="7">
        <f t="shared" si="12"/>
        <v>0</v>
      </c>
      <c r="M75" s="7">
        <f t="shared" si="13"/>
        <v>2.1049621388921532E+19</v>
      </c>
      <c r="N75" s="19"/>
      <c r="O75">
        <v>0.13811999999999999</v>
      </c>
      <c r="P75" s="7">
        <f t="shared" si="14"/>
        <v>3.235440282E+18</v>
      </c>
      <c r="Q75" s="7">
        <f t="shared" si="15"/>
        <v>2.9073737062378419E+18</v>
      </c>
      <c r="X75" s="60">
        <f t="shared" si="16"/>
        <v>0.89860218481320187</v>
      </c>
    </row>
    <row r="76" spans="1:24" x14ac:dyDescent="0.25">
      <c r="A76">
        <f>'Initial absorption'!A76</f>
        <v>650</v>
      </c>
      <c r="B76" s="7">
        <f>'Initial absorption'!C76</f>
        <v>2.23801E+19</v>
      </c>
      <c r="C76" s="7">
        <f>'Initial absorption'!E76</f>
        <v>2.1484896E+19</v>
      </c>
      <c r="D76">
        <f>(1-'Initial absorption'!F76) * _transm</f>
        <v>0.93619573126484412</v>
      </c>
      <c r="E76" s="7">
        <f t="shared" si="11"/>
        <v>2.0114067921869124E+19</v>
      </c>
      <c r="G76" s="7">
        <f>'Emission events'!V76</f>
        <v>0</v>
      </c>
      <c r="H76" s="7">
        <f>'Emission events'!AL76</f>
        <v>0</v>
      </c>
      <c r="I76" s="7">
        <f>'Emission events'!BB76</f>
        <v>0</v>
      </c>
      <c r="J76" s="7">
        <f>'Emission events'!BR76</f>
        <v>0</v>
      </c>
      <c r="K76" s="7">
        <f>'Emission events'!CH76</f>
        <v>0</v>
      </c>
      <c r="L76" s="7">
        <f t="shared" si="12"/>
        <v>0</v>
      </c>
      <c r="M76" s="7">
        <f t="shared" si="13"/>
        <v>2.0114067921869124E+19</v>
      </c>
      <c r="N76" s="19"/>
      <c r="O76">
        <v>0.107</v>
      </c>
      <c r="P76" s="7">
        <f t="shared" si="14"/>
        <v>2.3946707E+18</v>
      </c>
      <c r="Q76" s="7">
        <f t="shared" si="15"/>
        <v>2.1522052676399962E+18</v>
      </c>
      <c r="X76" s="60">
        <f t="shared" si="16"/>
        <v>0.89874790201425037</v>
      </c>
    </row>
    <row r="77" spans="1:24" x14ac:dyDescent="0.25">
      <c r="A77">
        <f>'Initial absorption'!A77</f>
        <v>655</v>
      </c>
      <c r="B77" s="7">
        <f>'Initial absorption'!C77</f>
        <v>2.20168E+19</v>
      </c>
      <c r="C77" s="7">
        <f>'Initial absorption'!E77</f>
        <v>2.1136128E+19</v>
      </c>
      <c r="D77">
        <f>(1-'Initial absorption'!F77) * _transm</f>
        <v>0.93634754462997805</v>
      </c>
      <c r="E77" s="7">
        <f t="shared" si="11"/>
        <v>1.9790761555784929E+19</v>
      </c>
      <c r="G77" s="7">
        <f>'Emission events'!V77</f>
        <v>0</v>
      </c>
      <c r="H77" s="7">
        <f>'Emission events'!AL77</f>
        <v>0</v>
      </c>
      <c r="I77" s="7">
        <f>'Emission events'!BB77</f>
        <v>0</v>
      </c>
      <c r="J77" s="7">
        <f>'Emission events'!BR77</f>
        <v>0</v>
      </c>
      <c r="K77" s="7">
        <f>'Emission events'!CH77</f>
        <v>0</v>
      </c>
      <c r="L77" s="7">
        <f t="shared" si="12"/>
        <v>0</v>
      </c>
      <c r="M77" s="7">
        <f t="shared" si="13"/>
        <v>1.9790761555784929E+19</v>
      </c>
      <c r="N77" s="19"/>
      <c r="O77">
        <v>8.1652000000000002E-2</v>
      </c>
      <c r="P77" s="7">
        <f t="shared" si="14"/>
        <v>1.7977157536E+18</v>
      </c>
      <c r="Q77" s="7">
        <f t="shared" si="15"/>
        <v>1.615955262552951E+18</v>
      </c>
      <c r="X77" s="60">
        <f t="shared" si="16"/>
        <v>0.89889364284477891</v>
      </c>
    </row>
    <row r="78" spans="1:24" x14ac:dyDescent="0.25">
      <c r="A78">
        <f>'Initial absorption'!A78</f>
        <v>660</v>
      </c>
      <c r="B78" s="7">
        <f>'Initial absorption'!C78</f>
        <v>2.320175E+19</v>
      </c>
      <c r="C78" s="7">
        <f>'Initial absorption'!E78</f>
        <v>2.227368E+19</v>
      </c>
      <c r="D78">
        <f>(1-'Initial absorption'!F78) * _transm</f>
        <v>0.93649938261314558</v>
      </c>
      <c r="E78" s="7">
        <f t="shared" si="11"/>
        <v>2.0859287568522768E+19</v>
      </c>
      <c r="G78" s="7">
        <f>'Emission events'!V78</f>
        <v>0</v>
      </c>
      <c r="H78" s="7">
        <f>'Emission events'!AL78</f>
        <v>0</v>
      </c>
      <c r="I78" s="7">
        <f>'Emission events'!BB78</f>
        <v>0</v>
      </c>
      <c r="J78" s="7">
        <f>'Emission events'!BR78</f>
        <v>0</v>
      </c>
      <c r="K78" s="7">
        <f>'Emission events'!CH78</f>
        <v>0</v>
      </c>
      <c r="L78" s="7">
        <f t="shared" si="12"/>
        <v>0</v>
      </c>
      <c r="M78" s="7">
        <f t="shared" si="13"/>
        <v>2.0859287568522768E+19</v>
      </c>
      <c r="N78" s="19"/>
      <c r="O78">
        <v>6.0999999999999999E-2</v>
      </c>
      <c r="P78" s="7">
        <f t="shared" si="14"/>
        <v>1.41530675E+18</v>
      </c>
      <c r="Q78" s="7">
        <f t="shared" si="15"/>
        <v>1.2724165416798889E+18</v>
      </c>
      <c r="X78" s="60">
        <f t="shared" si="16"/>
        <v>0.89903940730861975</v>
      </c>
    </row>
    <row r="79" spans="1:24" x14ac:dyDescent="0.25">
      <c r="A79">
        <f>'Initial absorption'!A79</f>
        <v>665</v>
      </c>
      <c r="B79" s="7">
        <f>'Initial absorption'!C79</f>
        <v>2.369115E+19</v>
      </c>
      <c r="C79" s="7">
        <f>'Initial absorption'!E79</f>
        <v>2.2743504E+19</v>
      </c>
      <c r="D79">
        <f>(1-'Initial absorption'!F79) * _transm</f>
        <v>0.93665124521833854</v>
      </c>
      <c r="E79" s="7">
        <f t="shared" si="11"/>
        <v>2.1302731342228263E+19</v>
      </c>
      <c r="G79" s="7">
        <f>'Emission events'!V79</f>
        <v>0</v>
      </c>
      <c r="H79" s="7">
        <f>'Emission events'!AL79</f>
        <v>0</v>
      </c>
      <c r="I79" s="7">
        <f>'Emission events'!BB79</f>
        <v>0</v>
      </c>
      <c r="J79" s="7">
        <f>'Emission events'!BR79</f>
        <v>0</v>
      </c>
      <c r="K79" s="7">
        <f>'Emission events'!CH79</f>
        <v>0</v>
      </c>
      <c r="L79" s="7">
        <f t="shared" si="12"/>
        <v>0</v>
      </c>
      <c r="M79" s="7">
        <f t="shared" si="13"/>
        <v>2.1302731342228263E+19</v>
      </c>
      <c r="N79" s="19"/>
      <c r="O79">
        <v>4.4326999999999998E-2</v>
      </c>
      <c r="P79" s="7">
        <f t="shared" si="14"/>
        <v>1.05015760605E+18</v>
      </c>
      <c r="Q79" s="7">
        <f t="shared" si="15"/>
        <v>9.4428617220695219E+17</v>
      </c>
      <c r="X79" s="60">
        <f t="shared" si="16"/>
        <v>0.89918519540960495</v>
      </c>
    </row>
    <row r="80" spans="1:24" x14ac:dyDescent="0.25">
      <c r="A80">
        <f>'Initial absorption'!A80</f>
        <v>670</v>
      </c>
      <c r="B80" s="7">
        <f>'Initial absorption'!C80</f>
        <v>2.395355E+19</v>
      </c>
      <c r="C80" s="7">
        <f>'Initial absorption'!E80</f>
        <v>2.2995408E+19</v>
      </c>
      <c r="D80">
        <f>(1-'Initial absorption'!F80) * _transm</f>
        <v>0.93687231334911458</v>
      </c>
      <c r="E80" s="7">
        <f t="shared" si="11"/>
        <v>2.1543761089366737E+19</v>
      </c>
      <c r="G80" s="7">
        <f>'Emission events'!V80</f>
        <v>0</v>
      </c>
      <c r="H80" s="7">
        <f>'Emission events'!AL80</f>
        <v>0</v>
      </c>
      <c r="I80" s="7">
        <f>'Emission events'!BB80</f>
        <v>0</v>
      </c>
      <c r="J80" s="7">
        <f>'Emission events'!BR80</f>
        <v>0</v>
      </c>
      <c r="K80" s="7">
        <f>'Emission events'!CH80</f>
        <v>0</v>
      </c>
      <c r="L80" s="7">
        <f t="shared" si="12"/>
        <v>0</v>
      </c>
      <c r="M80" s="7">
        <f t="shared" si="13"/>
        <v>2.1543761089366737E+19</v>
      </c>
      <c r="N80" s="19"/>
      <c r="O80">
        <v>3.2000000000000001E-2</v>
      </c>
      <c r="P80" s="7">
        <f t="shared" si="14"/>
        <v>7.665136E+17</v>
      </c>
      <c r="Q80" s="7">
        <f t="shared" si="15"/>
        <v>6.8940035485973555E+17</v>
      </c>
      <c r="X80" s="60">
        <f t="shared" si="16"/>
        <v>0.89939742081515006</v>
      </c>
    </row>
    <row r="81" spans="1:24" x14ac:dyDescent="0.25">
      <c r="A81">
        <f>'Initial absorption'!A81</f>
        <v>675</v>
      </c>
      <c r="B81" s="7">
        <f>'Initial absorption'!C81</f>
        <v>2.36654E+19</v>
      </c>
      <c r="C81" s="7">
        <f>'Initial absorption'!E81</f>
        <v>2.2718784E+19</v>
      </c>
      <c r="D81">
        <f>(1-'Initial absorption'!F81) * _transm</f>
        <v>0.93709385589679506</v>
      </c>
      <c r="E81" s="7">
        <f t="shared" si="11"/>
        <v>2.1289632899846414E+19</v>
      </c>
      <c r="G81" s="7">
        <f>'Emission events'!V81</f>
        <v>0</v>
      </c>
      <c r="H81" s="7">
        <f>'Emission events'!AL81</f>
        <v>0</v>
      </c>
      <c r="I81" s="7">
        <f>'Emission events'!BB81</f>
        <v>0</v>
      </c>
      <c r="J81" s="7">
        <f>'Emission events'!BR81</f>
        <v>0</v>
      </c>
      <c r="K81" s="7">
        <f>'Emission events'!CH81</f>
        <v>0</v>
      </c>
      <c r="L81" s="7">
        <f t="shared" si="12"/>
        <v>0</v>
      </c>
      <c r="M81" s="7">
        <f t="shared" si="13"/>
        <v>2.1289632899846414E+19</v>
      </c>
      <c r="N81" s="19"/>
      <c r="O81">
        <v>2.3453999999999999E-2</v>
      </c>
      <c r="P81" s="7">
        <f t="shared" si="14"/>
        <v>5.550482916E+17</v>
      </c>
      <c r="Q81" s="7">
        <f t="shared" si="15"/>
        <v>4.9932705003299776E+17</v>
      </c>
      <c r="X81" s="60">
        <f t="shared" si="16"/>
        <v>0.89961010166092326</v>
      </c>
    </row>
    <row r="82" spans="1:24" x14ac:dyDescent="0.25">
      <c r="A82">
        <f>'Initial absorption'!A82</f>
        <v>680</v>
      </c>
      <c r="B82" s="7">
        <f>'Initial absorption'!C82</f>
        <v>2.377655E+19</v>
      </c>
      <c r="C82" s="7">
        <f>'Initial absorption'!E82</f>
        <v>2.2825488E+19</v>
      </c>
      <c r="D82">
        <f>(1-'Initial absorption'!F82) * _transm</f>
        <v>0.93731545083272483</v>
      </c>
      <c r="E82" s="7">
        <f t="shared" si="11"/>
        <v>2.1394682575196951E+19</v>
      </c>
      <c r="G82" s="7">
        <f>'Emission events'!V82</f>
        <v>0</v>
      </c>
      <c r="H82" s="7">
        <f>'Emission events'!AL82</f>
        <v>0</v>
      </c>
      <c r="I82" s="7">
        <f>'Emission events'!BB82</f>
        <v>0</v>
      </c>
      <c r="J82" s="7">
        <f>'Emission events'!BR82</f>
        <v>0</v>
      </c>
      <c r="K82" s="7">
        <f>'Emission events'!CH82</f>
        <v>0</v>
      </c>
      <c r="L82" s="7">
        <f t="shared" si="12"/>
        <v>0</v>
      </c>
      <c r="M82" s="7">
        <f t="shared" si="13"/>
        <v>2.1394682575196951E+19</v>
      </c>
      <c r="N82" s="19"/>
      <c r="O82">
        <v>1.7000000000000001E-2</v>
      </c>
      <c r="P82" s="7">
        <f t="shared" si="14"/>
        <v>4.0420135E+17</v>
      </c>
      <c r="Q82" s="7">
        <f t="shared" si="15"/>
        <v>3.6370960377834816E+17</v>
      </c>
      <c r="X82" s="60">
        <f t="shared" si="16"/>
        <v>0.89982283279941588</v>
      </c>
    </row>
    <row r="83" spans="1:24" x14ac:dyDescent="0.25">
      <c r="A83">
        <f>'Initial absorption'!A83</f>
        <v>685</v>
      </c>
      <c r="B83" s="7">
        <f>'Initial absorption'!C83</f>
        <v>2.35421E+19</v>
      </c>
      <c r="C83" s="7">
        <f>'Initial absorption'!E83</f>
        <v>2.2600416E+19</v>
      </c>
      <c r="D83">
        <f>(1-'Initial absorption'!F83) * _transm</f>
        <v>0.93753709816929232</v>
      </c>
      <c r="E83" s="7">
        <f t="shared" si="11"/>
        <v>2.1188728434058846E+19</v>
      </c>
      <c r="G83" s="7">
        <f>'Emission events'!V83</f>
        <v>0</v>
      </c>
      <c r="H83" s="7">
        <f>'Emission events'!AL83</f>
        <v>0</v>
      </c>
      <c r="I83" s="7">
        <f>'Emission events'!BB83</f>
        <v>0</v>
      </c>
      <c r="J83" s="7">
        <f>'Emission events'!BR83</f>
        <v>0</v>
      </c>
      <c r="K83" s="7">
        <f>'Emission events'!CH83</f>
        <v>0</v>
      </c>
      <c r="L83" s="7">
        <f t="shared" si="12"/>
        <v>0</v>
      </c>
      <c r="M83" s="7">
        <f t="shared" si="13"/>
        <v>2.1188728434058846E+19</v>
      </c>
      <c r="N83" s="19"/>
      <c r="O83">
        <v>1.1872000000000001E-2</v>
      </c>
      <c r="P83" s="7">
        <f t="shared" si="14"/>
        <v>2.794918112E+17</v>
      </c>
      <c r="Q83" s="7">
        <f t="shared" si="15"/>
        <v>2.5155258396914662E+17</v>
      </c>
      <c r="X83" s="60">
        <f t="shared" si="16"/>
        <v>0.90003561424252065</v>
      </c>
    </row>
    <row r="84" spans="1:24" x14ac:dyDescent="0.25">
      <c r="A84">
        <f>'Initial absorption'!A84</f>
        <v>690</v>
      </c>
      <c r="B84" s="7">
        <f>'Initial absorption'!C84</f>
        <v>2.045955E+19</v>
      </c>
      <c r="C84" s="7">
        <f>'Initial absorption'!E84</f>
        <v>1.9641168E+19</v>
      </c>
      <c r="D84">
        <f>(1-'Initial absorption'!F84) * _transm</f>
        <v>0.93775879791888883</v>
      </c>
      <c r="E84" s="7">
        <f t="shared" si="11"/>
        <v>1.8418678093402946E+19</v>
      </c>
      <c r="G84" s="7">
        <f>'Emission events'!V84</f>
        <v>0</v>
      </c>
      <c r="H84" s="7">
        <f>'Emission events'!AL84</f>
        <v>0</v>
      </c>
      <c r="I84" s="7">
        <f>'Emission events'!BB84</f>
        <v>0</v>
      </c>
      <c r="J84" s="7">
        <f>'Emission events'!BR84</f>
        <v>0</v>
      </c>
      <c r="K84" s="7">
        <f>'Emission events'!CH84</f>
        <v>0</v>
      </c>
      <c r="L84" s="7">
        <f t="shared" si="12"/>
        <v>0</v>
      </c>
      <c r="M84" s="7">
        <f t="shared" si="13"/>
        <v>1.8418678093402946E+19</v>
      </c>
      <c r="N84" s="19"/>
      <c r="O84">
        <v>8.2100000000000003E-3</v>
      </c>
      <c r="P84" s="7">
        <f t="shared" si="14"/>
        <v>1.679729055E+17</v>
      </c>
      <c r="Q84" s="7">
        <f t="shared" si="15"/>
        <v>1.5121734714683818E+17</v>
      </c>
      <c r="X84" s="60">
        <f t="shared" si="16"/>
        <v>0.90024844600213327</v>
      </c>
    </row>
    <row r="85" spans="1:24" x14ac:dyDescent="0.25">
      <c r="A85">
        <f>'Initial absorption'!A85</f>
        <v>695</v>
      </c>
      <c r="B85" s="7">
        <f>'Initial absorption'!C85</f>
        <v>2.211565E+19</v>
      </c>
      <c r="C85" s="7">
        <f>'Initial absorption'!E85</f>
        <v>2.1231024E+19</v>
      </c>
      <c r="D85">
        <f>(1-'Initial absorption'!F85) * _transm</f>
        <v>0.93798055009390835</v>
      </c>
      <c r="E85" s="7">
        <f t="shared" si="11"/>
        <v>1.991428757057697E+19</v>
      </c>
      <c r="G85" s="7">
        <f>'Emission events'!V85</f>
        <v>0</v>
      </c>
      <c r="H85" s="7">
        <f>'Emission events'!AL85</f>
        <v>0</v>
      </c>
      <c r="I85" s="7">
        <f>'Emission events'!BB85</f>
        <v>0</v>
      </c>
      <c r="J85" s="7">
        <f>'Emission events'!BR85</f>
        <v>0</v>
      </c>
      <c r="K85" s="7">
        <f>'Emission events'!CH85</f>
        <v>0</v>
      </c>
      <c r="L85" s="7">
        <f t="shared" si="12"/>
        <v>0</v>
      </c>
      <c r="M85" s="7">
        <f t="shared" si="13"/>
        <v>1.991428757057697E+19</v>
      </c>
      <c r="N85" s="19"/>
      <c r="O85">
        <v>5.7723000000000002E-3</v>
      </c>
      <c r="P85" s="7">
        <f t="shared" si="14"/>
        <v>1.27658166495E+17</v>
      </c>
      <c r="Q85" s="7">
        <f t="shared" si="15"/>
        <v>1.1495124214364144E+17</v>
      </c>
      <c r="X85" s="60">
        <f t="shared" si="16"/>
        <v>0.900461328090152</v>
      </c>
    </row>
    <row r="86" spans="1:24" x14ac:dyDescent="0.25">
      <c r="A86">
        <f>'Initial absorption'!A86</f>
        <v>700</v>
      </c>
      <c r="B86" s="7">
        <f>'Initial absorption'!C86</f>
        <v>2.25169E+19</v>
      </c>
      <c r="C86" s="7">
        <f>'Initial absorption'!E86</f>
        <v>2.1616224E+19</v>
      </c>
      <c r="D86">
        <f>(1-'Initial absorption'!F86) * _transm</f>
        <v>0.93805981620244472</v>
      </c>
      <c r="E86" s="7">
        <f t="shared" si="11"/>
        <v>2.0277311112430875E+19</v>
      </c>
      <c r="G86" s="7">
        <f>'Emission events'!V86</f>
        <v>0</v>
      </c>
      <c r="H86" s="7">
        <f>'Emission events'!AL86</f>
        <v>0</v>
      </c>
      <c r="I86" s="7">
        <f>'Emission events'!BB86</f>
        <v>0</v>
      </c>
      <c r="J86" s="7">
        <f>'Emission events'!BR86</f>
        <v>0</v>
      </c>
      <c r="K86" s="7">
        <f>'Emission events'!CH86</f>
        <v>0</v>
      </c>
      <c r="L86" s="7">
        <f t="shared" si="12"/>
        <v>0</v>
      </c>
      <c r="M86" s="7">
        <f t="shared" si="13"/>
        <v>2.0277311112430875E+19</v>
      </c>
      <c r="N86" s="19"/>
      <c r="O86">
        <v>4.1019999999999997E-3</v>
      </c>
      <c r="P86" s="7">
        <f t="shared" si="14"/>
        <v>9.23643238E+16</v>
      </c>
      <c r="Q86" s="7">
        <f t="shared" si="15"/>
        <v>8.317753018319144E+16</v>
      </c>
      <c r="X86" s="60">
        <f t="shared" si="16"/>
        <v>0.90053742355434696</v>
      </c>
    </row>
    <row r="87" spans="1:24" x14ac:dyDescent="0.25">
      <c r="A87">
        <f>'Initial absorption'!A87</f>
        <v>705</v>
      </c>
      <c r="B87" s="7">
        <f>'Initial absorption'!C87</f>
        <v>2.334275E+19</v>
      </c>
      <c r="C87" s="7">
        <f>'Initial absorption'!E87</f>
        <v>2.240904E+19</v>
      </c>
      <c r="D87">
        <f>(1-'Initial absorption'!F87) * _transm</f>
        <v>0.9381325190925085</v>
      </c>
      <c r="E87" s="7">
        <f t="shared" si="11"/>
        <v>2.1022649145644786E+19</v>
      </c>
      <c r="G87" s="7">
        <f>'Emission events'!V87</f>
        <v>0</v>
      </c>
      <c r="H87" s="7">
        <f>'Emission events'!AL87</f>
        <v>0</v>
      </c>
      <c r="I87" s="7">
        <f>'Emission events'!BB87</f>
        <v>0</v>
      </c>
      <c r="J87" s="7">
        <f>'Emission events'!BR87</f>
        <v>0</v>
      </c>
      <c r="K87" s="7">
        <f>'Emission events'!CH87</f>
        <v>0</v>
      </c>
      <c r="L87" s="7">
        <f t="shared" si="12"/>
        <v>0</v>
      </c>
      <c r="M87" s="7">
        <f t="shared" si="13"/>
        <v>2.1022649145644786E+19</v>
      </c>
      <c r="N87" s="19"/>
      <c r="O87">
        <v>2.9291E-3</v>
      </c>
      <c r="P87" s="7">
        <f t="shared" si="14"/>
        <v>6.8373249025E+16</v>
      </c>
      <c r="Q87" s="7">
        <f t="shared" si="15"/>
        <v>6.1577441612508144E+16</v>
      </c>
      <c r="X87" s="60">
        <f t="shared" si="16"/>
        <v>0.90060721832880808</v>
      </c>
    </row>
    <row r="88" spans="1:24" x14ac:dyDescent="0.25">
      <c r="A88">
        <f>'Initial absorption'!A88</f>
        <v>710</v>
      </c>
      <c r="B88" s="7">
        <f>'Initial absorption'!C88</f>
        <v>2.33967E+19</v>
      </c>
      <c r="C88" s="7">
        <f>'Initial absorption'!E88</f>
        <v>2.2460832E+19</v>
      </c>
      <c r="D88">
        <f>(1-'Initial absorption'!F88) * _transm</f>
        <v>0.93820522761729841</v>
      </c>
      <c r="E88" s="7">
        <f t="shared" si="11"/>
        <v>2.1072869999033901E+19</v>
      </c>
      <c r="G88" s="7">
        <f>'Emission events'!V88</f>
        <v>0</v>
      </c>
      <c r="H88" s="7">
        <f>'Emission events'!AL88</f>
        <v>0</v>
      </c>
      <c r="I88" s="7">
        <f>'Emission events'!BB88</f>
        <v>0</v>
      </c>
      <c r="J88" s="7">
        <f>'Emission events'!BR88</f>
        <v>0</v>
      </c>
      <c r="K88" s="7">
        <f>'Emission events'!CH88</f>
        <v>0</v>
      </c>
      <c r="L88" s="7">
        <f t="shared" si="12"/>
        <v>0</v>
      </c>
      <c r="M88" s="7">
        <f t="shared" si="13"/>
        <v>2.1072869999033901E+19</v>
      </c>
      <c r="N88" s="19"/>
      <c r="O88">
        <v>2.091E-3</v>
      </c>
      <c r="P88" s="7">
        <f t="shared" si="14"/>
        <v>4.89224997E+16</v>
      </c>
      <c r="Q88" s="7">
        <f t="shared" si="15"/>
        <v>4.4063371167979888E+16</v>
      </c>
      <c r="X88" s="60">
        <f t="shared" si="16"/>
        <v>0.90067701851260651</v>
      </c>
    </row>
    <row r="89" spans="1:24" x14ac:dyDescent="0.25">
      <c r="A89">
        <f>'Initial absorption'!A89</f>
        <v>715</v>
      </c>
      <c r="B89" s="7">
        <f>'Initial absorption'!C89</f>
        <v>2.27746E+19</v>
      </c>
      <c r="C89" s="7">
        <f>'Initial absorption'!E89</f>
        <v>2.1863616E+19</v>
      </c>
      <c r="D89">
        <f>(1-'Initial absorption'!F89) * _transm</f>
        <v>0.93827794177725121</v>
      </c>
      <c r="E89" s="7">
        <f t="shared" si="11"/>
        <v>2.0514148620288176E+19</v>
      </c>
      <c r="G89" s="7">
        <f>'Emission events'!V89</f>
        <v>0</v>
      </c>
      <c r="H89" s="7">
        <f>'Emission events'!AL89</f>
        <v>0</v>
      </c>
      <c r="I89" s="7">
        <f>'Emission events'!BB89</f>
        <v>0</v>
      </c>
      <c r="J89" s="7">
        <f>'Emission events'!BR89</f>
        <v>0</v>
      </c>
      <c r="K89" s="7">
        <f>'Emission events'!CH89</f>
        <v>0</v>
      </c>
      <c r="L89" s="7">
        <f t="shared" si="12"/>
        <v>0</v>
      </c>
      <c r="M89" s="7">
        <f t="shared" si="13"/>
        <v>2.0514148620288176E+19</v>
      </c>
      <c r="N89" s="19"/>
      <c r="O89">
        <v>1.4821999999999999E-3</v>
      </c>
      <c r="P89" s="7">
        <f t="shared" si="14"/>
        <v>3.375651212E+16</v>
      </c>
      <c r="Q89" s="7">
        <f t="shared" si="15"/>
        <v>3.0406071084991132E+16</v>
      </c>
      <c r="X89" s="60">
        <f t="shared" si="16"/>
        <v>0.90074682410616103</v>
      </c>
    </row>
    <row r="90" spans="1:24" x14ac:dyDescent="0.25">
      <c r="A90">
        <f>'Initial absorption'!A90</f>
        <v>720</v>
      </c>
      <c r="B90" s="7">
        <f>'Initial absorption'!C90</f>
        <v>1.788295E+19</v>
      </c>
      <c r="C90" s="7">
        <f>'Initial absorption'!E90</f>
        <v>1.7167632E+19</v>
      </c>
      <c r="D90">
        <f>(1-'Initial absorption'!F90) * _transm</f>
        <v>0.93835066157280378</v>
      </c>
      <c r="E90" s="7">
        <f t="shared" si="11"/>
        <v>1.6109258844838437E+19</v>
      </c>
      <c r="G90" s="7">
        <f>'Emission events'!V90</f>
        <v>0</v>
      </c>
      <c r="H90" s="7">
        <f>'Emission events'!AL90</f>
        <v>0</v>
      </c>
      <c r="I90" s="7">
        <f>'Emission events'!BB90</f>
        <v>0</v>
      </c>
      <c r="J90" s="7">
        <f>'Emission events'!BR90</f>
        <v>0</v>
      </c>
      <c r="K90" s="7">
        <f>'Emission events'!CH90</f>
        <v>0</v>
      </c>
      <c r="L90" s="7">
        <f t="shared" si="12"/>
        <v>0</v>
      </c>
      <c r="M90" s="7">
        <f t="shared" si="13"/>
        <v>1.6109258844838437E+19</v>
      </c>
      <c r="N90" s="19"/>
      <c r="O90">
        <v>1.047E-3</v>
      </c>
      <c r="P90" s="7">
        <f t="shared" si="14"/>
        <v>1.872344865E+16</v>
      </c>
      <c r="Q90" s="7">
        <f t="shared" si="15"/>
        <v>1.6866394010545842E+16</v>
      </c>
      <c r="X90" s="60">
        <f t="shared" si="16"/>
        <v>0.90081663510989163</v>
      </c>
    </row>
    <row r="91" spans="1:24" x14ac:dyDescent="0.25">
      <c r="A91">
        <f>'Initial absorption'!A91</f>
        <v>725</v>
      </c>
      <c r="B91" s="7">
        <f>'Initial absorption'!C91</f>
        <v>1.90809E+19</v>
      </c>
      <c r="C91" s="7">
        <f>'Initial absorption'!E91</f>
        <v>1.8317664E+19</v>
      </c>
      <c r="D91">
        <f>(1-'Initial absorption'!F91) * _transm</f>
        <v>0.93842338700439276</v>
      </c>
      <c r="E91" s="7">
        <f t="shared" si="11"/>
        <v>1.7189724292888433E+19</v>
      </c>
      <c r="G91" s="7">
        <f>'Emission events'!V91</f>
        <v>0</v>
      </c>
      <c r="H91" s="7">
        <f>'Emission events'!AL91</f>
        <v>0</v>
      </c>
      <c r="I91" s="7">
        <f>'Emission events'!BB91</f>
        <v>0</v>
      </c>
      <c r="J91" s="7">
        <f>'Emission events'!BR91</f>
        <v>0</v>
      </c>
      <c r="K91" s="7">
        <f>'Emission events'!CH91</f>
        <v>0</v>
      </c>
      <c r="L91" s="7">
        <f t="shared" si="12"/>
        <v>0</v>
      </c>
      <c r="M91" s="7">
        <f t="shared" si="13"/>
        <v>1.7189724292888433E+19</v>
      </c>
      <c r="N91" s="19"/>
      <c r="O91">
        <v>7.4014999999999997E-4</v>
      </c>
      <c r="P91" s="7">
        <f t="shared" si="14"/>
        <v>1.4122728135E+16</v>
      </c>
      <c r="Q91" s="7">
        <f t="shared" si="15"/>
        <v>1.2722974435381372E+16</v>
      </c>
      <c r="X91" s="60">
        <f t="shared" si="16"/>
        <v>0.90088645152421698</v>
      </c>
    </row>
    <row r="92" spans="1:24" x14ac:dyDescent="0.25">
      <c r="A92">
        <f>'Initial absorption'!A92</f>
        <v>730</v>
      </c>
      <c r="B92" s="7">
        <f>'Initial absorption'!C92</f>
        <v>2.04061E+19</v>
      </c>
      <c r="C92" s="7">
        <f>'Initial absorption'!E92</f>
        <v>1.9589856E+19</v>
      </c>
      <c r="D92">
        <f>(1-'Initial absorption'!F92) * _transm</f>
        <v>0.93839539837640151</v>
      </c>
      <c r="E92" s="7">
        <f t="shared" si="11"/>
        <v>1.8383030725256339E+19</v>
      </c>
      <c r="G92" s="7">
        <f>'Emission events'!V92</f>
        <v>0</v>
      </c>
      <c r="H92" s="7">
        <f>'Emission events'!AL92</f>
        <v>0</v>
      </c>
      <c r="I92" s="7">
        <f>'Emission events'!BB92</f>
        <v>0</v>
      </c>
      <c r="J92" s="7">
        <f>'Emission events'!BR92</f>
        <v>0</v>
      </c>
      <c r="K92" s="7">
        <f>'Emission events'!CH92</f>
        <v>0</v>
      </c>
      <c r="L92" s="7">
        <f t="shared" si="12"/>
        <v>0</v>
      </c>
      <c r="M92" s="7">
        <f t="shared" si="13"/>
        <v>1.8383030725256339E+19</v>
      </c>
      <c r="N92" s="19"/>
      <c r="O92">
        <v>5.1999999999999995E-4</v>
      </c>
      <c r="P92" s="7">
        <f t="shared" si="14"/>
        <v>1.0611172E+16</v>
      </c>
      <c r="Q92" s="7">
        <f t="shared" si="15"/>
        <v>9559175977133296</v>
      </c>
      <c r="X92" s="60">
        <f t="shared" si="16"/>
        <v>0.90085958244134545</v>
      </c>
    </row>
    <row r="93" spans="1:24" x14ac:dyDescent="0.25">
      <c r="A93">
        <f>'Initial absorption'!A93</f>
        <v>735</v>
      </c>
      <c r="B93" s="7">
        <f>'Initial absorption'!C93</f>
        <v>2.239475E+19</v>
      </c>
      <c r="C93" s="7">
        <f>'Initial absorption'!E93</f>
        <v>2.149896E+19</v>
      </c>
      <c r="D93">
        <f>(1-'Initial absorption'!F93) * _transm</f>
        <v>0.93835858350993318</v>
      </c>
      <c r="E93" s="7">
        <f t="shared" si="11"/>
        <v>2.0173733652536713E+19</v>
      </c>
      <c r="G93" s="7">
        <f>'Emission events'!V93</f>
        <v>0</v>
      </c>
      <c r="H93" s="7">
        <f>'Emission events'!AL93</f>
        <v>0</v>
      </c>
      <c r="I93" s="7">
        <f>'Emission events'!BB93</f>
        <v>0</v>
      </c>
      <c r="J93" s="7">
        <f>'Emission events'!BR93</f>
        <v>0</v>
      </c>
      <c r="K93" s="7">
        <f>'Emission events'!CH93</f>
        <v>0</v>
      </c>
      <c r="L93" s="7">
        <f t="shared" si="12"/>
        <v>0</v>
      </c>
      <c r="M93" s="7">
        <f t="shared" si="13"/>
        <v>2.0173733652536713E+19</v>
      </c>
      <c r="N93" s="19"/>
      <c r="O93">
        <v>3.6092999999999997E-4</v>
      </c>
      <c r="P93" s="7">
        <f t="shared" si="14"/>
        <v>8082937117499999</v>
      </c>
      <c r="Q93" s="7">
        <f t="shared" si="15"/>
        <v>7281305687210075</v>
      </c>
      <c r="X93" s="60">
        <f t="shared" si="16"/>
        <v>0.90082424016953588</v>
      </c>
    </row>
    <row r="94" spans="1:24" x14ac:dyDescent="0.25">
      <c r="A94">
        <f>'Initial absorption'!A94</f>
        <v>740</v>
      </c>
      <c r="B94" s="7">
        <f>'Initial absorption'!C94</f>
        <v>2.26169E+19</v>
      </c>
      <c r="C94" s="7">
        <f>'Initial absorption'!E94</f>
        <v>2.1712224E+19</v>
      </c>
      <c r="D94">
        <f>(1-'Initial absorption'!F94) * _transm</f>
        <v>0.93832177008777518</v>
      </c>
      <c r="E94" s="7">
        <f t="shared" si="11"/>
        <v>2.0373052456222274E+19</v>
      </c>
      <c r="G94" s="7">
        <f>'Emission events'!V94</f>
        <v>0</v>
      </c>
      <c r="H94" s="7">
        <f>'Emission events'!AL94</f>
        <v>0</v>
      </c>
      <c r="I94" s="7">
        <f>'Emission events'!BB94</f>
        <v>0</v>
      </c>
      <c r="J94" s="7">
        <f>'Emission events'!BR94</f>
        <v>0</v>
      </c>
      <c r="K94" s="7">
        <f>'Emission events'!CH94</f>
        <v>0</v>
      </c>
      <c r="L94" s="7">
        <f t="shared" si="12"/>
        <v>0</v>
      </c>
      <c r="M94" s="7">
        <f t="shared" si="13"/>
        <v>2.0373052456222274E+19</v>
      </c>
      <c r="N94" s="19"/>
      <c r="O94">
        <v>2.4919999999999999E-4</v>
      </c>
      <c r="P94" s="7">
        <f t="shared" si="14"/>
        <v>5636131480000000</v>
      </c>
      <c r="Q94" s="7">
        <f t="shared" si="15"/>
        <v>5076964672090590</v>
      </c>
      <c r="X94" s="60">
        <f t="shared" si="16"/>
        <v>0.90078889928426409</v>
      </c>
    </row>
    <row r="95" spans="1:24" x14ac:dyDescent="0.25">
      <c r="A95">
        <f>'Initial absorption'!A95</f>
        <v>745</v>
      </c>
      <c r="B95" s="7">
        <f>'Initial absorption'!C95</f>
        <v>2.34022E+19</v>
      </c>
      <c r="C95" s="7">
        <f>'Initial absorption'!E95</f>
        <v>2.2466112E+19</v>
      </c>
      <c r="D95">
        <f>(1-'Initial absorption'!F95) * _transm</f>
        <v>0.93828495810987123</v>
      </c>
      <c r="E95" s="7">
        <f t="shared" si="11"/>
        <v>2.1079614956811674E+19</v>
      </c>
      <c r="G95" s="7">
        <f>'Emission events'!V95</f>
        <v>0</v>
      </c>
      <c r="H95" s="7">
        <f>'Emission events'!AL95</f>
        <v>0</v>
      </c>
      <c r="I95" s="7">
        <f>'Emission events'!BB95</f>
        <v>0</v>
      </c>
      <c r="J95" s="7">
        <f>'Emission events'!BR95</f>
        <v>0</v>
      </c>
      <c r="K95" s="7">
        <f>'Emission events'!CH95</f>
        <v>0</v>
      </c>
      <c r="L95" s="7">
        <f t="shared" si="12"/>
        <v>0</v>
      </c>
      <c r="M95" s="7">
        <f t="shared" si="13"/>
        <v>2.1079614956811674E+19</v>
      </c>
      <c r="N95" s="19"/>
      <c r="O95">
        <v>1.7231000000000001E-4</v>
      </c>
      <c r="P95" s="7">
        <f t="shared" si="14"/>
        <v>4032433082000000</v>
      </c>
      <c r="Q95" s="7">
        <f t="shared" si="15"/>
        <v>3632228453208219.5</v>
      </c>
      <c r="X95" s="60">
        <f t="shared" si="16"/>
        <v>0.90075355978547633</v>
      </c>
    </row>
    <row r="96" spans="1:24" x14ac:dyDescent="0.25">
      <c r="A96">
        <f>'Initial absorption'!A96</f>
        <v>750</v>
      </c>
      <c r="B96" s="7">
        <f>'Initial absorption'!C96</f>
        <v>2.32055E+19</v>
      </c>
      <c r="C96" s="7">
        <f>'Initial absorption'!E96</f>
        <v>2.227728E+19</v>
      </c>
      <c r="D96">
        <f>(1-'Initial absorption'!F96) * _transm</f>
        <v>0.93824814757616437</v>
      </c>
      <c r="E96" s="7">
        <f t="shared" si="11"/>
        <v>2.0901616693035536E+19</v>
      </c>
      <c r="G96" s="7">
        <f>'Emission events'!V96</f>
        <v>0</v>
      </c>
      <c r="H96" s="7">
        <f>'Emission events'!AL96</f>
        <v>0</v>
      </c>
      <c r="I96" s="7">
        <f>'Emission events'!BB96</f>
        <v>0</v>
      </c>
      <c r="J96" s="7">
        <f>'Emission events'!BR96</f>
        <v>0</v>
      </c>
      <c r="K96" s="7">
        <f>'Emission events'!CH96</f>
        <v>0</v>
      </c>
      <c r="L96" s="7">
        <f t="shared" si="12"/>
        <v>0</v>
      </c>
      <c r="M96" s="7">
        <f t="shared" si="13"/>
        <v>2.0901616693035536E+19</v>
      </c>
      <c r="N96" s="19"/>
      <c r="O96">
        <v>1.2E-4</v>
      </c>
      <c r="P96" s="7">
        <f t="shared" si="14"/>
        <v>2784660000000000</v>
      </c>
      <c r="Q96" s="7">
        <f t="shared" si="15"/>
        <v>2508194003164264.5</v>
      </c>
      <c r="X96" s="60">
        <f t="shared" si="16"/>
        <v>0.90071822167311788</v>
      </c>
    </row>
    <row r="97" spans="1:24" x14ac:dyDescent="0.25">
      <c r="A97">
        <f>'Initial absorption'!A97</f>
        <v>755</v>
      </c>
      <c r="B97" s="7">
        <f>'Initial absorption'!C97</f>
        <v>2.33602E+19</v>
      </c>
      <c r="C97" s="7">
        <f>'Initial absorption'!E97</f>
        <v>2.2425792E+19</v>
      </c>
      <c r="D97">
        <f>(1-'Initial absorption'!F97) * _transm</f>
        <v>0.93821133848659821</v>
      </c>
      <c r="E97" s="7">
        <f t="shared" si="11"/>
        <v>2.1040132328942047E+19</v>
      </c>
      <c r="G97" s="7">
        <f>'Emission events'!V97</f>
        <v>0</v>
      </c>
      <c r="H97" s="7">
        <f>'Emission events'!AL97</f>
        <v>0</v>
      </c>
      <c r="I97" s="7">
        <f>'Emission events'!BB97</f>
        <v>0</v>
      </c>
      <c r="J97" s="7">
        <f>'Emission events'!BR97</f>
        <v>0</v>
      </c>
      <c r="K97" s="7">
        <f>'Emission events'!CH97</f>
        <v>0</v>
      </c>
      <c r="L97" s="7">
        <f t="shared" si="12"/>
        <v>0</v>
      </c>
      <c r="M97" s="7">
        <f t="shared" si="13"/>
        <v>2.1040132328942047E+19</v>
      </c>
      <c r="N97" s="19"/>
      <c r="O97" s="7">
        <v>8.462E-5</v>
      </c>
      <c r="P97" s="7">
        <f t="shared" si="14"/>
        <v>1976740124000000</v>
      </c>
      <c r="Q97" s="7">
        <f t="shared" si="15"/>
        <v>1780415997675076</v>
      </c>
      <c r="T97" s="7"/>
      <c r="X97" s="60">
        <f t="shared" si="16"/>
        <v>0.90068288494713433</v>
      </c>
    </row>
    <row r="98" spans="1:24" x14ac:dyDescent="0.25">
      <c r="A98">
        <f>'Initial absorption'!A98</f>
        <v>760</v>
      </c>
      <c r="B98" s="7">
        <f>'Initial absorption'!C98</f>
        <v>7.01145E+18</v>
      </c>
      <c r="C98" s="7">
        <f>'Initial absorption'!E98</f>
        <v>6.730992E+18</v>
      </c>
      <c r="D98">
        <f>(1-'Initial absorption'!F98) * _transm</f>
        <v>0.93822096489167961</v>
      </c>
      <c r="E98" s="7">
        <f>C98*D98</f>
        <v>6.3151578089181768E+18</v>
      </c>
      <c r="G98" s="7">
        <f>'Emission events'!V98</f>
        <v>0</v>
      </c>
      <c r="H98" s="7">
        <f>'Emission events'!AL98</f>
        <v>0</v>
      </c>
      <c r="I98" s="7">
        <f>'Emission events'!BB98</f>
        <v>0</v>
      </c>
      <c r="J98" s="7">
        <f>'Emission events'!BR98</f>
        <v>0</v>
      </c>
      <c r="K98" s="7">
        <f>'Emission events'!CH98</f>
        <v>0</v>
      </c>
      <c r="L98" s="7">
        <f t="shared" ref="L98:L112" si="17">SUM(G98:K98)</f>
        <v>0</v>
      </c>
      <c r="M98" s="7">
        <f>E98+L98</f>
        <v>6.3151578089181768E+18</v>
      </c>
      <c r="N98" s="19"/>
      <c r="O98" s="7">
        <v>6.0000000000000002E-5</v>
      </c>
      <c r="P98" s="7">
        <f t="shared" ref="P98:P112" si="18">B98*O98</f>
        <v>420687000000000</v>
      </c>
      <c r="Q98" s="7">
        <f t="shared" ref="Q98:Q112" si="19">O98*M98</f>
        <v>378909468535090.63</v>
      </c>
      <c r="T98" s="7"/>
      <c r="X98" s="60">
        <f t="shared" si="16"/>
        <v>0.90069212629601247</v>
      </c>
    </row>
    <row r="99" spans="1:24" x14ac:dyDescent="0.25">
      <c r="A99">
        <f>'Initial absorption'!A99</f>
        <v>765</v>
      </c>
      <c r="B99" s="7">
        <f>'Initial absorption'!C99</f>
        <v>1.31169E+19</v>
      </c>
      <c r="C99" s="7">
        <f>'Initial absorption'!E99</f>
        <v>1.2592224E+19</v>
      </c>
      <c r="D99">
        <f>(1-'Initial absorption'!F99) * _transm</f>
        <v>0.93828195957121352</v>
      </c>
      <c r="E99" s="7">
        <f t="shared" ref="E99:E112" si="20">C99*D99</f>
        <v>1.1815056610079664E+19</v>
      </c>
      <c r="G99" s="7">
        <f>'Emission events'!V99</f>
        <v>0</v>
      </c>
      <c r="H99" s="7">
        <f>'Emission events'!AL99</f>
        <v>0</v>
      </c>
      <c r="I99" s="7">
        <f>'Emission events'!BB99</f>
        <v>0</v>
      </c>
      <c r="J99" s="7">
        <f>'Emission events'!BR99</f>
        <v>0</v>
      </c>
      <c r="K99" s="7">
        <f>'Emission events'!CH99</f>
        <v>0</v>
      </c>
      <c r="L99" s="7">
        <f t="shared" si="17"/>
        <v>0</v>
      </c>
      <c r="M99" s="7">
        <f t="shared" ref="M99:M112" si="21">E99+L99</f>
        <v>1.1815056610079664E+19</v>
      </c>
      <c r="N99" s="19"/>
      <c r="O99" s="7">
        <v>4.2446E-5</v>
      </c>
      <c r="P99" s="7">
        <f t="shared" si="18"/>
        <v>556759937400000</v>
      </c>
      <c r="Q99" s="7">
        <f t="shared" si="19"/>
        <v>501501892871441.44</v>
      </c>
      <c r="T99" s="7"/>
      <c r="X99" s="60">
        <f t="shared" si="16"/>
        <v>0.90075068118836499</v>
      </c>
    </row>
    <row r="100" spans="1:24" x14ac:dyDescent="0.25">
      <c r="A100">
        <f>'Initial absorption'!A100</f>
        <v>770</v>
      </c>
      <c r="B100" s="7">
        <f>'Initial absorption'!C100</f>
        <v>2.239585E+19</v>
      </c>
      <c r="C100" s="7">
        <f>'Initial absorption'!E100</f>
        <v>2.1500016E+19</v>
      </c>
      <c r="D100">
        <f>(1-'Initial absorption'!F100) * _transm</f>
        <v>0.93834295821607216</v>
      </c>
      <c r="E100" s="7">
        <f t="shared" si="20"/>
        <v>2.0174388615132885E+19</v>
      </c>
      <c r="G100" s="7">
        <f>'Emission events'!V100</f>
        <v>0</v>
      </c>
      <c r="H100" s="7">
        <f>'Emission events'!AL100</f>
        <v>0</v>
      </c>
      <c r="I100" s="7">
        <f>'Emission events'!BB100</f>
        <v>0</v>
      </c>
      <c r="J100" s="7">
        <f>'Emission events'!BR100</f>
        <v>0</v>
      </c>
      <c r="K100" s="7">
        <f>'Emission events'!CH100</f>
        <v>0</v>
      </c>
      <c r="L100" s="7">
        <f t="shared" si="17"/>
        <v>0</v>
      </c>
      <c r="M100" s="7">
        <f t="shared" si="21"/>
        <v>2.0174388615132885E+19</v>
      </c>
      <c r="N100" s="19"/>
      <c r="O100" s="7">
        <v>3.0000000000000001E-5</v>
      </c>
      <c r="P100" s="7">
        <f t="shared" si="18"/>
        <v>671875500000000</v>
      </c>
      <c r="Q100" s="7">
        <f t="shared" si="19"/>
        <v>605231658453986.63</v>
      </c>
      <c r="T100" s="7"/>
      <c r="X100" s="60">
        <f t="shared" si="16"/>
        <v>0.90080923988742934</v>
      </c>
    </row>
    <row r="101" spans="1:24" x14ac:dyDescent="0.25">
      <c r="A101">
        <f>'Initial absorption'!A101</f>
        <v>775</v>
      </c>
      <c r="B101" s="7">
        <f>'Initial absorption'!C101</f>
        <v>2.28337E+19</v>
      </c>
      <c r="C101" s="7">
        <f>'Initial absorption'!E101</f>
        <v>2.1920352E+19</v>
      </c>
      <c r="D101">
        <f>(1-'Initial absorption'!F101) * _transm</f>
        <v>0.93840396082651345</v>
      </c>
      <c r="E101" s="7">
        <f t="shared" si="20"/>
        <v>2.0570145139511386E+19</v>
      </c>
      <c r="G101" s="7">
        <f>'Emission events'!V101</f>
        <v>0</v>
      </c>
      <c r="H101" s="7">
        <f>'Emission events'!AL101</f>
        <v>0</v>
      </c>
      <c r="I101" s="7">
        <f>'Emission events'!BB101</f>
        <v>0</v>
      </c>
      <c r="J101" s="7">
        <f>'Emission events'!BR101</f>
        <v>0</v>
      </c>
      <c r="K101" s="7">
        <f>'Emission events'!CH101</f>
        <v>0</v>
      </c>
      <c r="L101" s="7">
        <f t="shared" si="17"/>
        <v>0</v>
      </c>
      <c r="M101" s="7">
        <f t="shared" si="21"/>
        <v>2.0570145139511386E+19</v>
      </c>
      <c r="N101" s="19"/>
      <c r="O101" s="7">
        <v>2.1209999999999999E-5</v>
      </c>
      <c r="P101" s="7">
        <f t="shared" si="18"/>
        <v>484302776999999.94</v>
      </c>
      <c r="Q101" s="7">
        <f t="shared" si="19"/>
        <v>436292778409036.5</v>
      </c>
      <c r="T101" s="7"/>
      <c r="X101" s="60">
        <f t="shared" si="16"/>
        <v>0.90086780239345288</v>
      </c>
    </row>
    <row r="102" spans="1:24" x14ac:dyDescent="0.25">
      <c r="A102">
        <f>'Initial absorption'!A102</f>
        <v>780</v>
      </c>
      <c r="B102" s="7">
        <f>'Initial absorption'!C102</f>
        <v>2.27848E+19</v>
      </c>
      <c r="C102" s="7">
        <f>'Initial absorption'!E102</f>
        <v>2.1873408E+19</v>
      </c>
      <c r="D102">
        <f>(1-'Initial absorption'!F102) * _transm</f>
        <v>0.93846496740279539</v>
      </c>
      <c r="E102" s="7">
        <f t="shared" si="20"/>
        <v>2.0527427125708042E+19</v>
      </c>
      <c r="G102" s="7">
        <f>'Emission events'!V102</f>
        <v>0</v>
      </c>
      <c r="H102" s="7">
        <f>'Emission events'!AL102</f>
        <v>0</v>
      </c>
      <c r="I102" s="7">
        <f>'Emission events'!BB102</f>
        <v>0</v>
      </c>
      <c r="J102" s="7">
        <f>'Emission events'!BR102</f>
        <v>0</v>
      </c>
      <c r="K102" s="7">
        <f>'Emission events'!CH102</f>
        <v>0</v>
      </c>
      <c r="L102" s="7">
        <f t="shared" si="17"/>
        <v>0</v>
      </c>
      <c r="M102" s="7">
        <f t="shared" si="21"/>
        <v>2.0527427125708042E+19</v>
      </c>
      <c r="N102" s="19"/>
      <c r="O102" s="7">
        <v>1.4989E-5</v>
      </c>
      <c r="P102" s="7">
        <f t="shared" si="18"/>
        <v>341521367200000</v>
      </c>
      <c r="Q102" s="7">
        <f t="shared" si="19"/>
        <v>307685605187237.88</v>
      </c>
      <c r="T102" s="7"/>
      <c r="X102" s="60">
        <f t="shared" si="16"/>
        <v>0.90092636870668352</v>
      </c>
    </row>
    <row r="103" spans="1:24" x14ac:dyDescent="0.25">
      <c r="A103">
        <f>'Initial absorption'!A103</f>
        <v>785</v>
      </c>
      <c r="B103" s="7">
        <f>'Initial absorption'!C103</f>
        <v>2.28815E+19</v>
      </c>
      <c r="C103" s="7">
        <f>'Initial absorption'!E103</f>
        <v>2.196624E+19</v>
      </c>
      <c r="D103">
        <f>(1-'Initial absorption'!F103) * _transm</f>
        <v>0.93852597794517545</v>
      </c>
      <c r="E103" s="7">
        <f t="shared" si="20"/>
        <v>2.0615886877778432E+19</v>
      </c>
      <c r="G103" s="7">
        <f>'Emission events'!V103</f>
        <v>0</v>
      </c>
      <c r="H103" s="7">
        <f>'Emission events'!AL103</f>
        <v>0</v>
      </c>
      <c r="I103" s="7">
        <f>'Emission events'!BB103</f>
        <v>0</v>
      </c>
      <c r="J103" s="7">
        <f>'Emission events'!BR103</f>
        <v>0</v>
      </c>
      <c r="K103" s="7">
        <f>'Emission events'!CH103</f>
        <v>0</v>
      </c>
      <c r="L103" s="7">
        <f t="shared" si="17"/>
        <v>0</v>
      </c>
      <c r="M103" s="7">
        <f t="shared" si="21"/>
        <v>2.0615886877778432E+19</v>
      </c>
      <c r="N103" s="19"/>
      <c r="O103" s="7">
        <v>1.0584000000000001E-5</v>
      </c>
      <c r="P103" s="7">
        <f t="shared" si="18"/>
        <v>242177796000000</v>
      </c>
      <c r="Q103" s="7">
        <f t="shared" si="19"/>
        <v>218198546714406.94</v>
      </c>
      <c r="T103" s="7"/>
      <c r="X103" s="60">
        <f t="shared" si="16"/>
        <v>0.90098493882736852</v>
      </c>
    </row>
    <row r="104" spans="1:24" x14ac:dyDescent="0.25">
      <c r="A104">
        <f>'Initial absorption'!A104</f>
        <v>790</v>
      </c>
      <c r="B104" s="7">
        <f>'Initial absorption'!C104</f>
        <v>2.176035E+19</v>
      </c>
      <c r="C104" s="7">
        <f>'Initial absorption'!E104</f>
        <v>2.0889936E+19</v>
      </c>
      <c r="D104">
        <f>(1-'Initial absorption'!F104) * _transm</f>
        <v>0.93858699245391175</v>
      </c>
      <c r="E104" s="7">
        <f t="shared" si="20"/>
        <v>1.9607022202794701E+19</v>
      </c>
      <c r="G104" s="7">
        <f>'Emission events'!V104</f>
        <v>0</v>
      </c>
      <c r="H104" s="7">
        <f>'Emission events'!AL104</f>
        <v>0</v>
      </c>
      <c r="I104" s="7">
        <f>'Emission events'!BB104</f>
        <v>0</v>
      </c>
      <c r="J104" s="7">
        <f>'Emission events'!BR104</f>
        <v>0</v>
      </c>
      <c r="K104" s="7">
        <f>'Emission events'!CH104</f>
        <v>0</v>
      </c>
      <c r="L104" s="7">
        <f t="shared" si="17"/>
        <v>0</v>
      </c>
      <c r="M104" s="7">
        <f t="shared" si="21"/>
        <v>1.9607022202794701E+19</v>
      </c>
      <c r="N104" s="19"/>
      <c r="O104" s="7">
        <v>7.4656000000000001E-6</v>
      </c>
      <c r="P104" s="7">
        <f t="shared" si="18"/>
        <v>162454068960000</v>
      </c>
      <c r="Q104" s="7">
        <f t="shared" si="19"/>
        <v>146378184957184.13</v>
      </c>
      <c r="T104" s="7"/>
      <c r="X104" s="60">
        <f t="shared" si="16"/>
        <v>0.90104351275575534</v>
      </c>
    </row>
    <row r="105" spans="1:24" x14ac:dyDescent="0.25">
      <c r="A105">
        <f>'Initial absorption'!A105</f>
        <v>795</v>
      </c>
      <c r="B105" s="7">
        <f>'Initial absorption'!C105</f>
        <v>2.17481E+19</v>
      </c>
      <c r="C105" s="7">
        <f>'Initial absorption'!E105</f>
        <v>2.0878176E+19</v>
      </c>
      <c r="D105">
        <f>(1-'Initial absorption'!F105) * _transm</f>
        <v>0.93858525685015426</v>
      </c>
      <c r="E105" s="7">
        <f t="shared" si="20"/>
        <v>1.9595948183522726E+19</v>
      </c>
      <c r="G105" s="7">
        <f>'Emission events'!V105</f>
        <v>0</v>
      </c>
      <c r="H105" s="7">
        <f>'Emission events'!AL105</f>
        <v>0</v>
      </c>
      <c r="I105" s="7">
        <f>'Emission events'!BB105</f>
        <v>0</v>
      </c>
      <c r="J105" s="7">
        <f>'Emission events'!BR105</f>
        <v>0</v>
      </c>
      <c r="K105" s="7">
        <f>'Emission events'!CH105</f>
        <v>0</v>
      </c>
      <c r="L105" s="7">
        <f t="shared" si="17"/>
        <v>0</v>
      </c>
      <c r="M105" s="7">
        <f t="shared" si="21"/>
        <v>1.9595948183522726E+19</v>
      </c>
      <c r="N105" s="19"/>
      <c r="O105" s="7">
        <v>5.2592000000000004E-6</v>
      </c>
      <c r="P105" s="7">
        <f t="shared" si="18"/>
        <v>114377607520000.02</v>
      </c>
      <c r="Q105" s="7">
        <f t="shared" si="19"/>
        <v>103059010686782.73</v>
      </c>
      <c r="T105" s="7"/>
      <c r="X105" s="60">
        <f t="shared" si="16"/>
        <v>0.90104184657614805</v>
      </c>
    </row>
    <row r="106" spans="1:24" x14ac:dyDescent="0.25">
      <c r="A106">
        <f>'Initial absorption'!A106</f>
        <v>800</v>
      </c>
      <c r="B106" s="7">
        <f>'Initial absorption'!C106</f>
        <v>2.160815E+19</v>
      </c>
      <c r="C106" s="7">
        <f>'Initial absorption'!E106</f>
        <v>2.0743824E+19</v>
      </c>
      <c r="D106">
        <f>(1-'Initial absorption'!F106) * _transm</f>
        <v>0.93844576649522971</v>
      </c>
      <c r="E106" s="7">
        <f t="shared" si="20"/>
        <v>1.9466953813722141E+19</v>
      </c>
      <c r="G106" s="7">
        <f>'Emission events'!V106</f>
        <v>0</v>
      </c>
      <c r="H106" s="7">
        <f>'Emission events'!AL106</f>
        <v>0</v>
      </c>
      <c r="I106" s="7">
        <f>'Emission events'!BB106</f>
        <v>0</v>
      </c>
      <c r="J106" s="7">
        <f>'Emission events'!BR106</f>
        <v>0</v>
      </c>
      <c r="K106" s="7">
        <f>'Emission events'!CH106</f>
        <v>0</v>
      </c>
      <c r="L106" s="7">
        <f t="shared" si="17"/>
        <v>0</v>
      </c>
      <c r="M106" s="7">
        <f t="shared" si="21"/>
        <v>1.9466953813722141E+19</v>
      </c>
      <c r="N106" s="19"/>
      <c r="O106" s="7">
        <v>3.7027999999999999E-6</v>
      </c>
      <c r="P106" s="7">
        <f t="shared" si="18"/>
        <v>80010657820000</v>
      </c>
      <c r="Q106" s="7">
        <f t="shared" si="19"/>
        <v>72082236581450.344</v>
      </c>
      <c r="T106" s="7"/>
      <c r="X106" s="60">
        <f t="shared" si="16"/>
        <v>0.9009079358354205</v>
      </c>
    </row>
    <row r="107" spans="1:24" x14ac:dyDescent="0.25">
      <c r="A107">
        <f>'Initial absorption'!A107</f>
        <v>805</v>
      </c>
      <c r="B107" s="7">
        <f>'Initial absorption'!C107</f>
        <v>2.14395E+19</v>
      </c>
      <c r="C107" s="7">
        <f>'Initial absorption'!E107</f>
        <v>2.058192E+19</v>
      </c>
      <c r="D107">
        <f>(1-'Initial absorption'!F107) * _transm</f>
        <v>0.93830629687103706</v>
      </c>
      <c r="E107" s="7">
        <f t="shared" si="20"/>
        <v>1.9312145137695937E+19</v>
      </c>
      <c r="G107" s="7">
        <f>'Emission events'!V107</f>
        <v>0</v>
      </c>
      <c r="H107" s="7">
        <f>'Emission events'!AL107</f>
        <v>0</v>
      </c>
      <c r="I107" s="7">
        <f>'Emission events'!BB107</f>
        <v>0</v>
      </c>
      <c r="J107" s="7">
        <f>'Emission events'!BR107</f>
        <v>0</v>
      </c>
      <c r="K107" s="7">
        <f>'Emission events'!CH107</f>
        <v>0</v>
      </c>
      <c r="L107" s="7">
        <f t="shared" si="17"/>
        <v>0</v>
      </c>
      <c r="M107" s="7">
        <f t="shared" si="21"/>
        <v>1.9312145137695937E+19</v>
      </c>
      <c r="N107" s="19"/>
      <c r="O107" s="7">
        <v>2.6075999999999998E-6</v>
      </c>
      <c r="P107" s="7">
        <f t="shared" si="18"/>
        <v>55905640200000</v>
      </c>
      <c r="Q107" s="7">
        <f t="shared" si="19"/>
        <v>50358349661055.922</v>
      </c>
      <c r="T107" s="7"/>
      <c r="X107" s="60">
        <f t="shared" si="16"/>
        <v>0.90077404499619562</v>
      </c>
    </row>
    <row r="108" spans="1:24" x14ac:dyDescent="0.25">
      <c r="A108">
        <f>'Initial absorption'!A108</f>
        <v>810</v>
      </c>
      <c r="B108" s="7">
        <f>'Initial absorption'!C108</f>
        <v>2.139435E+19</v>
      </c>
      <c r="C108" s="7">
        <f>'Initial absorption'!E108</f>
        <v>2.0538576E+19</v>
      </c>
      <c r="D108">
        <f>(1-'Initial absorption'!F108) * _transm</f>
        <v>0.93816684797449501</v>
      </c>
      <c r="E108" s="7">
        <f t="shared" si="20"/>
        <v>1.9268611107804611E+19</v>
      </c>
      <c r="G108" s="7">
        <f>'Emission events'!V108</f>
        <v>0</v>
      </c>
      <c r="H108" s="7">
        <f>'Emission events'!AL108</f>
        <v>0</v>
      </c>
      <c r="I108" s="7">
        <f>'Emission events'!BB108</f>
        <v>0</v>
      </c>
      <c r="J108" s="7">
        <f>'Emission events'!BR108</f>
        <v>0</v>
      </c>
      <c r="K108" s="7">
        <f>'Emission events'!CH108</f>
        <v>0</v>
      </c>
      <c r="L108" s="7">
        <f t="shared" si="17"/>
        <v>0</v>
      </c>
      <c r="M108" s="7">
        <f t="shared" si="21"/>
        <v>1.9268611107804611E+19</v>
      </c>
      <c r="N108" s="19"/>
      <c r="O108" s="7">
        <v>1.8364999999999999E-6</v>
      </c>
      <c r="P108" s="7">
        <f t="shared" si="18"/>
        <v>39290723775000</v>
      </c>
      <c r="Q108" s="7">
        <f t="shared" si="19"/>
        <v>35386804299483.164</v>
      </c>
      <c r="T108" s="7"/>
      <c r="X108" s="60">
        <f t="shared" si="16"/>
        <v>0.90064017405551511</v>
      </c>
    </row>
    <row r="109" spans="1:24" x14ac:dyDescent="0.25">
      <c r="A109">
        <f>'Initial absorption'!A109</f>
        <v>815</v>
      </c>
      <c r="B109" s="7">
        <f>'Initial absorption'!C109</f>
        <v>1.816675E+19</v>
      </c>
      <c r="C109" s="7">
        <f>'Initial absorption'!E109</f>
        <v>1.744008E+19</v>
      </c>
      <c r="D109">
        <f>(1-'Initial absorption'!F109) * _transm</f>
        <v>0.93802741980252313</v>
      </c>
      <c r="E109" s="7">
        <f t="shared" si="20"/>
        <v>1.6359273243549587E+19</v>
      </c>
      <c r="G109" s="7">
        <f>'Emission events'!V109</f>
        <v>0</v>
      </c>
      <c r="H109" s="7">
        <f>'Emission events'!AL109</f>
        <v>0</v>
      </c>
      <c r="I109" s="7">
        <f>'Emission events'!BB109</f>
        <v>0</v>
      </c>
      <c r="J109" s="7">
        <f>'Emission events'!BR109</f>
        <v>0</v>
      </c>
      <c r="K109" s="7">
        <f>'Emission events'!CH109</f>
        <v>0</v>
      </c>
      <c r="L109" s="7">
        <f t="shared" si="17"/>
        <v>0</v>
      </c>
      <c r="M109" s="7">
        <f t="shared" si="21"/>
        <v>1.6359273243549587E+19</v>
      </c>
      <c r="N109" s="19"/>
      <c r="O109" s="7">
        <v>1.2950000000000001E-6</v>
      </c>
      <c r="P109" s="7">
        <f t="shared" si="18"/>
        <v>23525941250000</v>
      </c>
      <c r="Q109" s="7">
        <f t="shared" si="19"/>
        <v>21185258850396.719</v>
      </c>
      <c r="T109" s="7"/>
      <c r="X109" s="60">
        <f t="shared" si="16"/>
        <v>0.90050632301042222</v>
      </c>
    </row>
    <row r="110" spans="1:24" x14ac:dyDescent="0.25">
      <c r="A110">
        <f>'Initial absorption'!A110</f>
        <v>820</v>
      </c>
      <c r="B110" s="7">
        <f>'Initial absorption'!C110</f>
        <v>1.81828E+19</v>
      </c>
      <c r="C110" s="7">
        <f>'Initial absorption'!E110</f>
        <v>1.7455488E+19</v>
      </c>
      <c r="D110">
        <f>(1-'Initial absorption'!F110) * _transm</f>
        <v>0.93788801235204144</v>
      </c>
      <c r="E110" s="7">
        <f t="shared" si="20"/>
        <v>1.6371292944954911E+19</v>
      </c>
      <c r="G110" s="7">
        <f>'Emission events'!V110</f>
        <v>0</v>
      </c>
      <c r="H110" s="7">
        <f>'Emission events'!AL110</f>
        <v>0</v>
      </c>
      <c r="I110" s="7">
        <f>'Emission events'!BB110</f>
        <v>0</v>
      </c>
      <c r="J110" s="7">
        <f>'Emission events'!BR110</f>
        <v>0</v>
      </c>
      <c r="K110" s="7">
        <f>'Emission events'!CH110</f>
        <v>0</v>
      </c>
      <c r="L110" s="7">
        <f t="shared" si="17"/>
        <v>0</v>
      </c>
      <c r="M110" s="7">
        <f t="shared" si="21"/>
        <v>1.6371292944954911E+19</v>
      </c>
      <c r="N110" s="19"/>
      <c r="O110" s="7">
        <v>9.1091999999999995E-7</v>
      </c>
      <c r="P110" s="7">
        <f t="shared" si="18"/>
        <v>16563076176000</v>
      </c>
      <c r="Q110" s="7">
        <f t="shared" si="19"/>
        <v>14912938169418.326</v>
      </c>
      <c r="T110" s="7"/>
      <c r="X110" s="60">
        <f t="shared" si="16"/>
        <v>0.90037249185795976</v>
      </c>
    </row>
    <row r="111" spans="1:24" x14ac:dyDescent="0.25">
      <c r="A111">
        <f>'Initial absorption'!A111</f>
        <v>825</v>
      </c>
      <c r="B111" s="7">
        <f>'Initial absorption'!C111</f>
        <v>1.988385E+19</v>
      </c>
      <c r="C111" s="7">
        <f>'Initial absorption'!E111</f>
        <v>1.9088496E+19</v>
      </c>
      <c r="D111">
        <f>(1-'Initial absorption'!F111) * _transm</f>
        <v>0.93774862561997052</v>
      </c>
      <c r="E111" s="7">
        <f t="shared" si="20"/>
        <v>1.7900210889152305E+19</v>
      </c>
      <c r="G111" s="7">
        <f>'Emission events'!V111</f>
        <v>0</v>
      </c>
      <c r="H111" s="7">
        <f>'Emission events'!AL111</f>
        <v>0</v>
      </c>
      <c r="I111" s="7">
        <f>'Emission events'!BB111</f>
        <v>0</v>
      </c>
      <c r="J111" s="7">
        <f>'Emission events'!BR111</f>
        <v>0</v>
      </c>
      <c r="K111" s="7">
        <f>'Emission events'!CH111</f>
        <v>0</v>
      </c>
      <c r="L111" s="7">
        <f t="shared" si="17"/>
        <v>0</v>
      </c>
      <c r="M111" s="7">
        <f t="shared" si="21"/>
        <v>1.7900210889152305E+19</v>
      </c>
      <c r="N111" s="19"/>
      <c r="O111" s="7">
        <v>6.3564000000000005E-7</v>
      </c>
      <c r="P111" s="7">
        <f t="shared" si="18"/>
        <v>12638970414000</v>
      </c>
      <c r="Q111" s="7">
        <f t="shared" si="19"/>
        <v>11378090049580.771</v>
      </c>
      <c r="T111" s="7"/>
      <c r="X111" s="60">
        <f t="shared" si="16"/>
        <v>0.90023868059517176</v>
      </c>
    </row>
    <row r="112" spans="1:24" x14ac:dyDescent="0.25">
      <c r="A112">
        <f>'Initial absorption'!A112</f>
        <v>830</v>
      </c>
      <c r="B112" s="7">
        <f>'Initial absorption'!C112</f>
        <v>1.911965E+19</v>
      </c>
      <c r="C112" s="7">
        <f>'Initial absorption'!E112</f>
        <v>1.8354864E+19</v>
      </c>
      <c r="D112">
        <f>(1-'Initial absorption'!F112) * _transm</f>
        <v>0.93778502561744903</v>
      </c>
      <c r="E112" s="7">
        <f t="shared" si="20"/>
        <v>1.7212916606444794E+19</v>
      </c>
      <c r="G112" s="7">
        <f>'Emission events'!V112</f>
        <v>0</v>
      </c>
      <c r="H112" s="7">
        <f>'Emission events'!AL112</f>
        <v>0</v>
      </c>
      <c r="I112" s="7">
        <f>'Emission events'!BB112</f>
        <v>0</v>
      </c>
      <c r="J112" s="7">
        <f>'Emission events'!BR112</f>
        <v>0</v>
      </c>
      <c r="K112" s="7">
        <f>'Emission events'!CH112</f>
        <v>0</v>
      </c>
      <c r="L112" s="7">
        <f t="shared" si="17"/>
        <v>0</v>
      </c>
      <c r="M112" s="7">
        <f t="shared" si="21"/>
        <v>1.7212916606444794E+19</v>
      </c>
      <c r="N112" s="19"/>
      <c r="O112" s="7">
        <v>1.05879118406787E-22</v>
      </c>
      <c r="P112" s="7">
        <f t="shared" si="18"/>
        <v>2.024371686246325E-3</v>
      </c>
      <c r="Q112" s="7">
        <f t="shared" si="19"/>
        <v>1.8224884354999186E-3</v>
      </c>
      <c r="T112" s="7"/>
      <c r="X112" s="60">
        <f t="shared" si="16"/>
        <v>0.90027362459275106</v>
      </c>
    </row>
    <row r="113" spans="2:17" x14ac:dyDescent="0.25">
      <c r="B113" s="7"/>
      <c r="C113" s="7"/>
      <c r="M113" s="7"/>
      <c r="N113" s="7"/>
      <c r="P113" s="7"/>
      <c r="Q113" s="7"/>
    </row>
    <row r="114" spans="2:17" x14ac:dyDescent="0.25">
      <c r="B114" s="7"/>
      <c r="C114" s="7"/>
      <c r="M114" s="7"/>
      <c r="N114" s="7"/>
      <c r="P114" s="7"/>
      <c r="Q114" s="7"/>
    </row>
    <row r="115" spans="2:17" x14ac:dyDescent="0.25">
      <c r="B115" s="7"/>
      <c r="C115" s="7"/>
      <c r="M115" s="7"/>
      <c r="N115" s="7"/>
      <c r="P115" s="7"/>
      <c r="Q115" s="7"/>
    </row>
    <row r="116" spans="2:17" x14ac:dyDescent="0.25">
      <c r="B116" s="7"/>
      <c r="C116" s="7"/>
      <c r="M116" s="7"/>
      <c r="N116" s="7"/>
      <c r="P116" s="7"/>
      <c r="Q116" s="7"/>
    </row>
    <row r="117" spans="2:17" x14ac:dyDescent="0.25">
      <c r="B117" s="7"/>
      <c r="C117" s="7"/>
      <c r="M117" s="7"/>
      <c r="N117" s="7"/>
      <c r="P117" s="7"/>
      <c r="Q117" s="7"/>
    </row>
    <row r="118" spans="2:17" x14ac:dyDescent="0.25">
      <c r="B118" s="7"/>
      <c r="C118" s="7"/>
      <c r="M118" s="7"/>
      <c r="N118" s="7"/>
      <c r="P118" s="7"/>
      <c r="Q118" s="7"/>
    </row>
    <row r="119" spans="2:17" x14ac:dyDescent="0.25">
      <c r="B119" s="7"/>
      <c r="C119" s="7"/>
      <c r="M119" s="7"/>
      <c r="N119" s="7"/>
      <c r="P119" s="7"/>
      <c r="Q119" s="7"/>
    </row>
    <row r="120" spans="2:17" x14ac:dyDescent="0.25">
      <c r="B120" s="7"/>
      <c r="C120" s="7"/>
      <c r="M120" s="7"/>
      <c r="N120" s="7"/>
      <c r="P120" s="7"/>
      <c r="Q120" s="7"/>
    </row>
    <row r="121" spans="2:17" x14ac:dyDescent="0.25">
      <c r="B121" s="7"/>
      <c r="C121" s="7"/>
      <c r="M121" s="7"/>
      <c r="N121" s="7"/>
      <c r="P121" s="7"/>
      <c r="Q121" s="7"/>
    </row>
    <row r="122" spans="2:17" x14ac:dyDescent="0.25">
      <c r="B122" s="7"/>
      <c r="C122" s="7"/>
      <c r="M122" s="7"/>
      <c r="N122" s="7"/>
      <c r="P122" s="7"/>
      <c r="Q122" s="7"/>
    </row>
    <row r="123" spans="2:17" x14ac:dyDescent="0.25">
      <c r="B123" s="7"/>
      <c r="C123" s="7"/>
      <c r="M123" s="7"/>
      <c r="N123" s="7"/>
      <c r="P123" s="7"/>
      <c r="Q123" s="7"/>
    </row>
    <row r="124" spans="2:17" x14ac:dyDescent="0.25">
      <c r="B124" s="7"/>
      <c r="C124" s="7"/>
      <c r="M124" s="7"/>
      <c r="N124" s="7"/>
      <c r="P124" s="7"/>
      <c r="Q124" s="7"/>
    </row>
    <row r="125" spans="2:17" x14ac:dyDescent="0.25">
      <c r="B125" s="7"/>
      <c r="C125" s="7"/>
      <c r="M125" s="7"/>
      <c r="N125" s="7"/>
      <c r="P125" s="7"/>
      <c r="Q125" s="7"/>
    </row>
    <row r="126" spans="2:17" x14ac:dyDescent="0.25">
      <c r="B126" s="7"/>
      <c r="C126" s="7"/>
      <c r="M126" s="7"/>
      <c r="N126" s="7"/>
      <c r="P126" s="7"/>
      <c r="Q126" s="7"/>
    </row>
    <row r="127" spans="2:17" x14ac:dyDescent="0.25">
      <c r="B127" s="7"/>
      <c r="C127" s="7"/>
      <c r="M127" s="7"/>
      <c r="N127" s="7"/>
      <c r="P127" s="7"/>
      <c r="Q127" s="7"/>
    </row>
    <row r="128" spans="2:17" x14ac:dyDescent="0.25">
      <c r="B128" s="7"/>
      <c r="C128" s="7"/>
      <c r="M128" s="7"/>
      <c r="N128" s="7"/>
      <c r="P128" s="7"/>
      <c r="Q128" s="7"/>
    </row>
    <row r="129" spans="2:17" x14ac:dyDescent="0.25">
      <c r="B129" s="7"/>
      <c r="C129" s="7"/>
      <c r="M129" s="7"/>
      <c r="N129" s="7"/>
      <c r="P129" s="7"/>
      <c r="Q129" s="7"/>
    </row>
    <row r="130" spans="2:17" x14ac:dyDescent="0.25">
      <c r="B130" s="7"/>
      <c r="C130" s="7"/>
      <c r="M130" s="7"/>
      <c r="N130" s="7"/>
      <c r="P130" s="7"/>
      <c r="Q130" s="7"/>
    </row>
    <row r="131" spans="2:17" x14ac:dyDescent="0.25">
      <c r="B131" s="7"/>
      <c r="C131" s="7"/>
      <c r="M131" s="7"/>
      <c r="N131" s="7"/>
      <c r="P131" s="7"/>
      <c r="Q131" s="7"/>
    </row>
    <row r="132" spans="2:17" x14ac:dyDescent="0.25">
      <c r="B132" s="7"/>
      <c r="C132" s="7"/>
      <c r="M132" s="7"/>
      <c r="N132" s="7"/>
      <c r="P132" s="7"/>
      <c r="Q132" s="7"/>
    </row>
    <row r="133" spans="2:17" x14ac:dyDescent="0.25">
      <c r="B133" s="7"/>
      <c r="C133" s="7"/>
      <c r="M133" s="7"/>
      <c r="N133" s="7"/>
      <c r="P133" s="7"/>
      <c r="Q133" s="7"/>
    </row>
    <row r="134" spans="2:17" x14ac:dyDescent="0.25">
      <c r="B134" s="7"/>
      <c r="C134" s="7"/>
      <c r="M134" s="7"/>
      <c r="N134" s="7"/>
      <c r="P134" s="7"/>
      <c r="Q134" s="7"/>
    </row>
    <row r="135" spans="2:17" x14ac:dyDescent="0.25">
      <c r="B135" s="7"/>
      <c r="C135" s="7"/>
      <c r="M135" s="7"/>
      <c r="N135" s="7"/>
      <c r="P135" s="7"/>
      <c r="Q135" s="7"/>
    </row>
    <row r="136" spans="2:17" x14ac:dyDescent="0.25">
      <c r="B136" s="7"/>
      <c r="C136" s="7"/>
      <c r="M136" s="7"/>
      <c r="N136" s="7"/>
      <c r="P136" s="7"/>
      <c r="Q136" s="7"/>
    </row>
    <row r="137" spans="2:17" x14ac:dyDescent="0.25">
      <c r="B137" s="7"/>
      <c r="C137" s="7"/>
      <c r="M137" s="7"/>
      <c r="N137" s="7"/>
      <c r="P137" s="7"/>
      <c r="Q137" s="7"/>
    </row>
    <row r="138" spans="2:17" x14ac:dyDescent="0.25">
      <c r="B138" s="7"/>
      <c r="C138" s="7"/>
      <c r="M138" s="7"/>
      <c r="N138" s="7"/>
      <c r="P138" s="7"/>
      <c r="Q138" s="7"/>
    </row>
    <row r="139" spans="2:17" x14ac:dyDescent="0.25">
      <c r="B139" s="7"/>
      <c r="C139" s="7"/>
      <c r="M139" s="7"/>
      <c r="N139" s="7"/>
      <c r="P139" s="7"/>
      <c r="Q139" s="7"/>
    </row>
    <row r="140" spans="2:17" x14ac:dyDescent="0.25">
      <c r="B140" s="7"/>
      <c r="C140" s="7"/>
      <c r="M140" s="7"/>
      <c r="N140" s="7"/>
      <c r="P140" s="7"/>
      <c r="Q140" s="7"/>
    </row>
    <row r="141" spans="2:17" x14ac:dyDescent="0.25">
      <c r="B141" s="7"/>
      <c r="C141" s="7"/>
      <c r="M141" s="7"/>
      <c r="N141" s="7"/>
      <c r="P141" s="7"/>
      <c r="Q141" s="7"/>
    </row>
    <row r="142" spans="2:17" x14ac:dyDescent="0.25">
      <c r="B142" s="7"/>
      <c r="C142" s="7"/>
      <c r="M142" s="7"/>
      <c r="N142" s="7"/>
      <c r="P142" s="7"/>
      <c r="Q142" s="7"/>
    </row>
    <row r="143" spans="2:17" x14ac:dyDescent="0.25">
      <c r="B143" s="7"/>
      <c r="C143" s="7"/>
      <c r="M143" s="7"/>
      <c r="N143" s="7"/>
      <c r="P143" s="7"/>
      <c r="Q143" s="7"/>
    </row>
    <row r="144" spans="2:17" x14ac:dyDescent="0.25">
      <c r="B144" s="7"/>
      <c r="C144" s="7"/>
      <c r="M144" s="7"/>
      <c r="N144" s="7"/>
      <c r="P144" s="7"/>
      <c r="Q144" s="7"/>
    </row>
    <row r="145" spans="2:17" x14ac:dyDescent="0.25">
      <c r="B145" s="7"/>
      <c r="C145" s="7"/>
      <c r="M145" s="7"/>
      <c r="N145" s="7"/>
      <c r="P145" s="7"/>
      <c r="Q145" s="7"/>
    </row>
    <row r="146" spans="2:17" x14ac:dyDescent="0.25">
      <c r="B146" s="7"/>
      <c r="C146" s="7"/>
      <c r="M146" s="7"/>
      <c r="N146" s="7"/>
      <c r="P146" s="7"/>
      <c r="Q146" s="7"/>
    </row>
    <row r="147" spans="2:17" x14ac:dyDescent="0.25">
      <c r="B147" s="7"/>
      <c r="C147" s="7"/>
      <c r="M147" s="7"/>
      <c r="N147" s="7"/>
      <c r="P147" s="7"/>
      <c r="Q147" s="7"/>
    </row>
    <row r="148" spans="2:17" x14ac:dyDescent="0.25">
      <c r="B148" s="7"/>
      <c r="C148" s="7"/>
      <c r="M148" s="7"/>
      <c r="N148" s="7"/>
      <c r="P148" s="7"/>
      <c r="Q148" s="7"/>
    </row>
    <row r="149" spans="2:17" x14ac:dyDescent="0.25">
      <c r="B149" s="7"/>
      <c r="C149" s="7"/>
      <c r="M149" s="7"/>
      <c r="N149" s="7"/>
      <c r="P149" s="7"/>
      <c r="Q149" s="7"/>
    </row>
    <row r="150" spans="2:17" x14ac:dyDescent="0.25">
      <c r="B150" s="7"/>
      <c r="C150" s="7"/>
      <c r="M150" s="7"/>
      <c r="N150" s="7"/>
      <c r="P150" s="7"/>
      <c r="Q150" s="7"/>
    </row>
    <row r="151" spans="2:17" x14ac:dyDescent="0.25">
      <c r="B151" s="7"/>
      <c r="C151" s="7"/>
      <c r="M151" s="7"/>
      <c r="N151" s="7"/>
      <c r="P151" s="7"/>
      <c r="Q151" s="7"/>
    </row>
    <row r="152" spans="2:17" x14ac:dyDescent="0.25">
      <c r="B152" s="7"/>
      <c r="C152" s="7"/>
      <c r="M152" s="7"/>
      <c r="N152" s="7"/>
      <c r="P152" s="7"/>
      <c r="Q152" s="7"/>
    </row>
    <row r="153" spans="2:17" x14ac:dyDescent="0.25">
      <c r="B153" s="7"/>
      <c r="C153" s="7"/>
      <c r="M153" s="7"/>
      <c r="N153" s="7"/>
      <c r="P153" s="7"/>
      <c r="Q153" s="7"/>
    </row>
    <row r="154" spans="2:17" x14ac:dyDescent="0.25">
      <c r="B154" s="7"/>
      <c r="C154" s="7"/>
      <c r="M154" s="7"/>
      <c r="N154" s="7"/>
      <c r="P154" s="7"/>
      <c r="Q154" s="7"/>
    </row>
    <row r="155" spans="2:17" x14ac:dyDescent="0.25">
      <c r="B155" s="7"/>
      <c r="C155" s="7"/>
      <c r="M155" s="7"/>
      <c r="N155" s="7"/>
      <c r="P155" s="7"/>
      <c r="Q155" s="7"/>
    </row>
    <row r="156" spans="2:17" x14ac:dyDescent="0.25">
      <c r="B156" s="7"/>
      <c r="C156" s="7"/>
      <c r="M156" s="7"/>
      <c r="N156" s="7"/>
      <c r="P156" s="7"/>
      <c r="Q156" s="7"/>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B7FED8-ADEE-4C80-A52C-FEEB2480371C}">
  <dimension ref="A1:AL152"/>
  <sheetViews>
    <sheetView workbookViewId="0">
      <pane xSplit="2" ySplit="1" topLeftCell="V32" activePane="bottomRight" state="frozen"/>
      <selection pane="topRight" activeCell="C1" sqref="C1"/>
      <selection pane="bottomLeft" activeCell="A2" sqref="A2"/>
      <selection pane="bottomRight" activeCell="X57" sqref="X57"/>
    </sheetView>
  </sheetViews>
  <sheetFormatPr defaultRowHeight="15" x14ac:dyDescent="0.25"/>
  <cols>
    <col min="1" max="1" width="11.7109375" bestFit="1" customWidth="1"/>
    <col min="2" max="2" width="27.7109375" customWidth="1"/>
    <col min="3" max="3" width="27.85546875" bestFit="1" customWidth="1"/>
    <col min="4" max="4" width="26.28515625" bestFit="1" customWidth="1"/>
    <col min="19" max="19" width="27.7109375" customWidth="1"/>
    <col min="20" max="20" width="28.140625" bestFit="1" customWidth="1"/>
    <col min="21" max="21" width="27.85546875" bestFit="1" customWidth="1"/>
    <col min="22" max="22" width="26.28515625" bestFit="1" customWidth="1"/>
    <col min="24" max="24" width="22.28515625" bestFit="1" customWidth="1"/>
    <col min="25" max="25" width="12" bestFit="1" customWidth="1"/>
    <col min="26" max="26" width="27.7109375" bestFit="1" customWidth="1"/>
    <col min="27" max="27" width="19.7109375" bestFit="1" customWidth="1"/>
    <col min="30" max="30" width="13" bestFit="1" customWidth="1"/>
    <col min="31" max="31" width="11" bestFit="1" customWidth="1"/>
    <col min="34" max="34" width="19" bestFit="1" customWidth="1"/>
  </cols>
  <sheetData>
    <row r="1" spans="1:38" x14ac:dyDescent="0.25">
      <c r="A1" s="1" t="s">
        <v>0</v>
      </c>
      <c r="B1" s="1" t="s">
        <v>100</v>
      </c>
      <c r="C1" s="1" t="s">
        <v>101</v>
      </c>
      <c r="D1" s="1" t="s">
        <v>102</v>
      </c>
      <c r="F1" t="s">
        <v>103</v>
      </c>
      <c r="G1" t="s">
        <v>104</v>
      </c>
      <c r="H1" t="s">
        <v>105</v>
      </c>
      <c r="I1" t="s">
        <v>106</v>
      </c>
      <c r="J1" t="s">
        <v>107</v>
      </c>
      <c r="K1" t="s">
        <v>108</v>
      </c>
      <c r="L1" t="s">
        <v>109</v>
      </c>
      <c r="M1" t="s">
        <v>110</v>
      </c>
      <c r="N1" t="s">
        <v>111</v>
      </c>
      <c r="O1" t="s">
        <v>112</v>
      </c>
      <c r="P1" t="s">
        <v>113</v>
      </c>
      <c r="Q1" t="s">
        <v>114</v>
      </c>
      <c r="S1" s="1" t="s">
        <v>115</v>
      </c>
      <c r="T1" s="1" t="s">
        <v>116</v>
      </c>
      <c r="U1" s="1" t="s">
        <v>117</v>
      </c>
      <c r="V1" s="1" t="s">
        <v>118</v>
      </c>
      <c r="X1" s="1" t="s">
        <v>119</v>
      </c>
      <c r="AA1" s="1" t="s">
        <v>120</v>
      </c>
      <c r="AD1" t="s">
        <v>106</v>
      </c>
      <c r="AE1" t="s">
        <v>107</v>
      </c>
      <c r="AF1" t="s">
        <v>108</v>
      </c>
      <c r="AG1" t="s">
        <v>109</v>
      </c>
      <c r="AH1" t="s">
        <v>110</v>
      </c>
      <c r="AI1" t="s">
        <v>111</v>
      </c>
      <c r="AJ1" t="s">
        <v>112</v>
      </c>
      <c r="AK1" t="s">
        <v>113</v>
      </c>
      <c r="AL1" t="s">
        <v>238</v>
      </c>
    </row>
    <row r="2" spans="1:38" s="12" customFormat="1" x14ac:dyDescent="0.25">
      <c r="A2" s="12">
        <f>'Input spectra'!A6</f>
        <v>300</v>
      </c>
      <c r="B2" s="58">
        <v>1.0200000000000001E-3</v>
      </c>
      <c r="C2" s="12">
        <f>SUMPRODUCT(B2:B152,G2:G152)</f>
        <v>32.141563100260015</v>
      </c>
      <c r="D2" s="12">
        <f t="shared" ref="D2:D33" si="0">B2/$C$2*100</f>
        <v>3.1734610940304534E-3</v>
      </c>
      <c r="F2" s="12">
        <v>0</v>
      </c>
      <c r="G2" s="12">
        <v>0</v>
      </c>
      <c r="H2" s="12">
        <v>0</v>
      </c>
      <c r="I2" s="12">
        <v>0</v>
      </c>
      <c r="J2" s="12">
        <v>0</v>
      </c>
      <c r="K2" s="12">
        <v>0</v>
      </c>
      <c r="L2" s="12">
        <v>0</v>
      </c>
      <c r="M2" s="12">
        <v>0</v>
      </c>
      <c r="N2" s="12">
        <v>0</v>
      </c>
      <c r="O2" s="12">
        <v>0</v>
      </c>
      <c r="P2" s="12">
        <v>0</v>
      </c>
      <c r="Q2" s="12">
        <v>0</v>
      </c>
      <c r="S2" s="20">
        <f>AVT!M6</f>
        <v>0</v>
      </c>
      <c r="T2" s="20">
        <f>S2*(_h_planck*_c_light)/(A2*10^-9)/5</f>
        <v>0</v>
      </c>
      <c r="U2" s="12">
        <f>SUMPRODUCT(T2:T108,G2:G108)</f>
        <v>25.058807565633256</v>
      </c>
      <c r="V2" s="12">
        <f>T2/$U$2*100</f>
        <v>0</v>
      </c>
      <c r="X2" s="21" t="s">
        <v>121</v>
      </c>
      <c r="Y2"/>
      <c r="Z2"/>
      <c r="AA2"/>
      <c r="AB2"/>
      <c r="AC2" s="22" t="s">
        <v>122</v>
      </c>
      <c r="AD2" s="22">
        <f>SUMPRODUCT($D$2:$D$152,$F$2:$F$152,I$2:I$152)</f>
        <v>34.281588956975952</v>
      </c>
      <c r="AE2" s="22">
        <f t="shared" ref="AE2:AL2" si="1">SUMPRODUCT($D2:$D152,$F2:$F152,J2:J152)</f>
        <v>28.601322665684844</v>
      </c>
      <c r="AF2" s="22">
        <f t="shared" si="1"/>
        <v>24.741123988878901</v>
      </c>
      <c r="AG2" s="22">
        <f t="shared" si="1"/>
        <v>20.665826192298791</v>
      </c>
      <c r="AH2" s="22">
        <f t="shared" si="1"/>
        <v>24.827412181875882</v>
      </c>
      <c r="AI2" s="22">
        <f t="shared" si="1"/>
        <v>27.753103163148946</v>
      </c>
      <c r="AJ2" s="22">
        <f t="shared" si="1"/>
        <v>33.519505812521814</v>
      </c>
      <c r="AK2" s="22">
        <f t="shared" si="1"/>
        <v>38.63057342047594</v>
      </c>
      <c r="AL2" s="22">
        <f t="shared" si="1"/>
        <v>96.641747624180439</v>
      </c>
    </row>
    <row r="3" spans="1:38" x14ac:dyDescent="0.25">
      <c r="A3">
        <f>'Input spectra'!A7</f>
        <v>305</v>
      </c>
      <c r="B3">
        <v>1.6500000000000001E-2</v>
      </c>
      <c r="D3">
        <f t="shared" si="0"/>
        <v>5.1335400050492634E-2</v>
      </c>
      <c r="F3">
        <v>0</v>
      </c>
      <c r="G3">
        <v>0</v>
      </c>
      <c r="H3">
        <v>0</v>
      </c>
      <c r="I3">
        <v>0</v>
      </c>
      <c r="J3">
        <v>0</v>
      </c>
      <c r="K3">
        <v>0</v>
      </c>
      <c r="L3">
        <v>0</v>
      </c>
      <c r="M3">
        <v>0</v>
      </c>
      <c r="N3">
        <v>0</v>
      </c>
      <c r="O3">
        <v>0</v>
      </c>
      <c r="P3">
        <v>0</v>
      </c>
      <c r="Q3">
        <v>0</v>
      </c>
      <c r="S3" s="7">
        <f>AVT!M7</f>
        <v>0</v>
      </c>
      <c r="T3">
        <f t="shared" ref="T3:T33" si="2">S3*(_h_planck*_c_light)/(A3*10^-9)/5</f>
        <v>0</v>
      </c>
      <c r="V3">
        <f>T3/$U$2*100</f>
        <v>0</v>
      </c>
      <c r="X3" t="s">
        <v>122</v>
      </c>
      <c r="Y3" t="s">
        <v>197</v>
      </c>
      <c r="Z3">
        <f>SUMPRODUCT(V2:V152,F2:F152)</f>
        <v>93.024830484249676</v>
      </c>
      <c r="AC3" s="22" t="s">
        <v>123</v>
      </c>
      <c r="AD3" s="22">
        <f>SUMPRODUCT($D$2:$D$152,$G$2:$G$152,I$2:I$152)</f>
        <v>30.236896040541563</v>
      </c>
      <c r="AE3" s="22">
        <f t="shared" ref="AE3:AL3" si="3">SUMPRODUCT($D2:$D152,$G2:$G152,J2:J152)</f>
        <v>29.141315363167237</v>
      </c>
      <c r="AF3" s="22">
        <f t="shared" si="3"/>
        <v>30.406511250200481</v>
      </c>
      <c r="AG3" s="22">
        <f t="shared" si="3"/>
        <v>29.107139414157519</v>
      </c>
      <c r="AH3" s="22">
        <f t="shared" si="3"/>
        <v>30.439206578355169</v>
      </c>
      <c r="AI3" s="22">
        <f t="shared" si="3"/>
        <v>29.401427036114974</v>
      </c>
      <c r="AJ3" s="22">
        <f t="shared" si="3"/>
        <v>29.430260439280676</v>
      </c>
      <c r="AK3" s="22">
        <f t="shared" si="3"/>
        <v>31.709267708814455</v>
      </c>
      <c r="AL3" s="22">
        <f t="shared" si="3"/>
        <v>99.999999999999957</v>
      </c>
    </row>
    <row r="4" spans="1:38" x14ac:dyDescent="0.25">
      <c r="A4">
        <f>'Input spectra'!A8</f>
        <v>310</v>
      </c>
      <c r="B4">
        <v>5.0900000000000001E-2</v>
      </c>
      <c r="D4">
        <f t="shared" si="0"/>
        <v>0.15836193106485302</v>
      </c>
      <c r="F4">
        <v>0</v>
      </c>
      <c r="G4">
        <v>0</v>
      </c>
      <c r="H4">
        <v>0</v>
      </c>
      <c r="I4">
        <v>0</v>
      </c>
      <c r="J4">
        <v>0</v>
      </c>
      <c r="K4">
        <v>0</v>
      </c>
      <c r="L4">
        <v>0</v>
      </c>
      <c r="M4">
        <v>0</v>
      </c>
      <c r="N4">
        <v>0</v>
      </c>
      <c r="O4">
        <v>0</v>
      </c>
      <c r="P4">
        <v>0</v>
      </c>
      <c r="Q4">
        <v>0</v>
      </c>
      <c r="S4" s="7">
        <f>AVT!M8</f>
        <v>41.908799630618887</v>
      </c>
      <c r="T4">
        <f t="shared" si="2"/>
        <v>5.3709394454404797E-18</v>
      </c>
      <c r="V4">
        <f t="shared" ref="V4:V67" si="4">T4/$U$2*100</f>
        <v>2.1433340079623026E-17</v>
      </c>
      <c r="X4" t="s">
        <v>123</v>
      </c>
      <c r="Y4" t="s">
        <v>198</v>
      </c>
      <c r="Z4">
        <f>SUMPRODUCT(V2:V152,G2:G152)</f>
        <v>100</v>
      </c>
      <c r="AC4" s="22" t="s">
        <v>124</v>
      </c>
      <c r="AD4" s="22">
        <f>SUMPRODUCT($D$2:$D$152,$H$2:$H$152,I$2:I$152)</f>
        <v>21.206252156820788</v>
      </c>
      <c r="AE4" s="22">
        <f t="shared" ref="AE4:AL4" si="5">SUMPRODUCT($D2:$D152,$H2:$H152,J2:J152)</f>
        <v>13.012296958138812</v>
      </c>
      <c r="AF4" s="22">
        <f t="shared" si="5"/>
        <v>8.7157076628912868</v>
      </c>
      <c r="AG4" s="22">
        <f t="shared" si="5"/>
        <v>18.709739467387493</v>
      </c>
      <c r="AH4" s="22">
        <f t="shared" si="5"/>
        <v>35.080782244669926</v>
      </c>
      <c r="AI4" s="22">
        <f t="shared" si="5"/>
        <v>50.006185798929536</v>
      </c>
      <c r="AJ4" s="22">
        <f t="shared" si="5"/>
        <v>45.748201497303818</v>
      </c>
      <c r="AK4" s="22">
        <f t="shared" si="5"/>
        <v>39.065082697964456</v>
      </c>
      <c r="AL4" s="22">
        <f t="shared" si="5"/>
        <v>94.336798783612096</v>
      </c>
    </row>
    <row r="5" spans="1:38" x14ac:dyDescent="0.25">
      <c r="A5">
        <f>'Input spectra'!A9</f>
        <v>315</v>
      </c>
      <c r="B5">
        <v>0.13600000000000001</v>
      </c>
      <c r="D5">
        <f t="shared" si="0"/>
        <v>0.42312814587072717</v>
      </c>
      <c r="F5">
        <v>0</v>
      </c>
      <c r="G5">
        <v>0</v>
      </c>
      <c r="H5">
        <v>0</v>
      </c>
      <c r="I5">
        <v>0</v>
      </c>
      <c r="J5">
        <v>0</v>
      </c>
      <c r="K5">
        <v>0</v>
      </c>
      <c r="L5">
        <v>0</v>
      </c>
      <c r="M5">
        <v>0</v>
      </c>
      <c r="N5">
        <v>0</v>
      </c>
      <c r="O5">
        <v>0</v>
      </c>
      <c r="P5">
        <v>0</v>
      </c>
      <c r="Q5">
        <v>0</v>
      </c>
      <c r="S5" s="7">
        <f>AVT!M9</f>
        <v>421.59172153333202</v>
      </c>
      <c r="T5">
        <f t="shared" si="2"/>
        <v>5.3172643088772834E-17</v>
      </c>
      <c r="V5">
        <f t="shared" si="4"/>
        <v>2.1219143388808383E-16</v>
      </c>
      <c r="X5" t="s">
        <v>124</v>
      </c>
      <c r="Y5" t="s">
        <v>199</v>
      </c>
      <c r="Z5">
        <f>SUMPRODUCT(V2:V152,H2:H152)</f>
        <v>4.2668144237727317</v>
      </c>
      <c r="AC5" s="22" t="s">
        <v>125</v>
      </c>
      <c r="AD5" s="22">
        <f t="shared" ref="AD5:AL5" si="6">AD2/(AD2+AD3+AD4)</f>
        <v>0.39990310959199077</v>
      </c>
      <c r="AE5" s="22">
        <f t="shared" si="6"/>
        <v>0.40423078151288705</v>
      </c>
      <c r="AF5" s="22">
        <f t="shared" si="6"/>
        <v>0.38740728036827288</v>
      </c>
      <c r="AG5" s="22">
        <f t="shared" si="6"/>
        <v>0.30176708367485139</v>
      </c>
      <c r="AH5" s="22">
        <f t="shared" si="6"/>
        <v>0.27479940657650015</v>
      </c>
      <c r="AI5" s="22">
        <f t="shared" si="6"/>
        <v>0.25898579441758129</v>
      </c>
      <c r="AJ5" s="22">
        <f t="shared" si="6"/>
        <v>0.30837288411767388</v>
      </c>
      <c r="AK5" s="22">
        <f t="shared" si="6"/>
        <v>0.35309721051926118</v>
      </c>
      <c r="AL5" s="22">
        <f t="shared" si="6"/>
        <v>0.33212671111753261</v>
      </c>
    </row>
    <row r="6" spans="1:38" x14ac:dyDescent="0.25">
      <c r="A6">
        <f>'Input spectra'!A10</f>
        <v>320</v>
      </c>
      <c r="B6">
        <v>0.20499999999999999</v>
      </c>
      <c r="D6">
        <f t="shared" si="0"/>
        <v>0.63780345517278725</v>
      </c>
      <c r="F6">
        <v>0</v>
      </c>
      <c r="G6">
        <v>0</v>
      </c>
      <c r="H6">
        <v>0</v>
      </c>
      <c r="I6">
        <v>0</v>
      </c>
      <c r="J6">
        <v>0</v>
      </c>
      <c r="K6">
        <v>0</v>
      </c>
      <c r="L6">
        <v>0</v>
      </c>
      <c r="M6">
        <v>0</v>
      </c>
      <c r="N6">
        <v>0</v>
      </c>
      <c r="O6">
        <v>0</v>
      </c>
      <c r="P6">
        <v>0</v>
      </c>
      <c r="Q6">
        <v>0</v>
      </c>
      <c r="S6" s="7">
        <f>AVT!M10</f>
        <v>2100.2315406803973</v>
      </c>
      <c r="T6">
        <f t="shared" si="2"/>
        <v>2.6074976518988044E-16</v>
      </c>
      <c r="V6">
        <f t="shared" si="4"/>
        <v>1.0405513690423324E-15</v>
      </c>
      <c r="AC6" s="22" t="s">
        <v>126</v>
      </c>
      <c r="AD6" s="22">
        <f t="shared" ref="AD6:AL6" si="7">AD3/(AD2+AD3+AD4)</f>
        <v>0.35272077867212631</v>
      </c>
      <c r="AE6" s="22">
        <f t="shared" si="7"/>
        <v>0.41186265478902928</v>
      </c>
      <c r="AF6" s="22">
        <f t="shared" si="7"/>
        <v>0.47611837822010111</v>
      </c>
      <c r="AG6" s="22">
        <f t="shared" si="7"/>
        <v>0.42502905489454246</v>
      </c>
      <c r="AH6" s="22">
        <f t="shared" si="7"/>
        <v>0.33691291879778551</v>
      </c>
      <c r="AI6" s="22">
        <f t="shared" si="7"/>
        <v>0.27436758668736994</v>
      </c>
      <c r="AJ6" s="22">
        <f t="shared" si="7"/>
        <v>0.27075262811914574</v>
      </c>
      <c r="AK6" s="22">
        <f t="shared" si="7"/>
        <v>0.2898340092890323</v>
      </c>
      <c r="AL6" s="22">
        <f t="shared" si="7"/>
        <v>0.34366794815125223</v>
      </c>
    </row>
    <row r="7" spans="1:38" x14ac:dyDescent="0.25">
      <c r="A7">
        <f>'Input spectra'!A11</f>
        <v>325</v>
      </c>
      <c r="B7">
        <v>0.27900000000000003</v>
      </c>
      <c r="D7">
        <f t="shared" si="0"/>
        <v>0.86803494630833</v>
      </c>
      <c r="F7">
        <v>0</v>
      </c>
      <c r="G7">
        <v>0</v>
      </c>
      <c r="H7">
        <v>0</v>
      </c>
      <c r="I7">
        <v>0</v>
      </c>
      <c r="J7">
        <v>0</v>
      </c>
      <c r="K7">
        <v>0</v>
      </c>
      <c r="L7">
        <v>0</v>
      </c>
      <c r="M7">
        <v>0</v>
      </c>
      <c r="N7">
        <v>0</v>
      </c>
      <c r="O7">
        <v>0</v>
      </c>
      <c r="P7">
        <v>0</v>
      </c>
      <c r="Q7">
        <v>0</v>
      </c>
      <c r="S7" s="7">
        <f>AVT!M11</f>
        <v>8983.276586604914</v>
      </c>
      <c r="T7">
        <f t="shared" si="2"/>
        <v>1.0981410805590337E-15</v>
      </c>
      <c r="V7">
        <f t="shared" si="4"/>
        <v>4.3822559301068752E-15</v>
      </c>
      <c r="X7" s="21" t="s">
        <v>127</v>
      </c>
      <c r="Y7" s="21"/>
      <c r="AC7" s="22" t="s">
        <v>128</v>
      </c>
      <c r="AD7" s="22">
        <f t="shared" ref="AD7:AL7" si="8">4*AD2/(AD2+15*AD3+3*AD4)</f>
        <v>0.24866336817399401</v>
      </c>
      <c r="AE7" s="22">
        <f t="shared" si="8"/>
        <v>0.22665376944626681</v>
      </c>
      <c r="AF7" s="14">
        <f t="shared" si="8"/>
        <v>0.19520166711714088</v>
      </c>
      <c r="AG7" s="22">
        <f t="shared" si="8"/>
        <v>0.16101083147869605</v>
      </c>
      <c r="AH7" s="22">
        <f t="shared" si="8"/>
        <v>0.16928035215494053</v>
      </c>
      <c r="AI7" s="22">
        <f t="shared" si="8"/>
        <v>0.17940151358185621</v>
      </c>
      <c r="AJ7" s="22">
        <f t="shared" si="8"/>
        <v>0.21900372016228942</v>
      </c>
      <c r="AK7" s="22">
        <f t="shared" si="8"/>
        <v>0.24470451019909045</v>
      </c>
      <c r="AL7" s="22">
        <f t="shared" si="8"/>
        <v>0.20565879263129228</v>
      </c>
    </row>
    <row r="8" spans="1:38" x14ac:dyDescent="0.25">
      <c r="A8">
        <f>'Input spectra'!A12</f>
        <v>330</v>
      </c>
      <c r="B8">
        <v>0.47099999999999997</v>
      </c>
      <c r="D8">
        <f t="shared" si="0"/>
        <v>1.4653923287140622</v>
      </c>
      <c r="F8">
        <v>0</v>
      </c>
      <c r="G8">
        <v>0</v>
      </c>
      <c r="H8">
        <v>0</v>
      </c>
      <c r="I8">
        <v>0</v>
      </c>
      <c r="J8">
        <v>0</v>
      </c>
      <c r="K8">
        <v>0</v>
      </c>
      <c r="L8">
        <v>0</v>
      </c>
      <c r="M8">
        <v>0</v>
      </c>
      <c r="N8">
        <v>0</v>
      </c>
      <c r="O8">
        <v>0</v>
      </c>
      <c r="P8">
        <v>0</v>
      </c>
      <c r="Q8">
        <v>0</v>
      </c>
      <c r="S8" s="7">
        <f>AVT!M12</f>
        <v>45952.867367304862</v>
      </c>
      <c r="T8">
        <f t="shared" si="2"/>
        <v>5.5322959397513293E-15</v>
      </c>
      <c r="V8">
        <f t="shared" si="4"/>
        <v>2.2077251382617909E-14</v>
      </c>
      <c r="X8" t="s">
        <v>125</v>
      </c>
      <c r="Y8" t="s">
        <v>205</v>
      </c>
      <c r="Z8">
        <f>_X/(_X+_Y+_Z)</f>
        <v>0.47150922446623611</v>
      </c>
      <c r="AC8" s="22" t="s">
        <v>129</v>
      </c>
      <c r="AD8" s="22">
        <f t="shared" ref="AD8:AK8" si="9">6*AD3/(AD2+15*AD3+3*AD4)</f>
        <v>0.32898745250712635</v>
      </c>
      <c r="AE8" s="22">
        <f t="shared" si="9"/>
        <v>0.34639948565781337</v>
      </c>
      <c r="AF8" s="22">
        <f t="shared" si="9"/>
        <v>0.35985036633278189</v>
      </c>
      <c r="AG8" s="22">
        <f t="shared" si="9"/>
        <v>0.34016772487806196</v>
      </c>
      <c r="AH8" s="22">
        <f t="shared" si="9"/>
        <v>0.31131474181565016</v>
      </c>
      <c r="AI8" s="22">
        <f t="shared" si="9"/>
        <v>0.28508490459992891</v>
      </c>
      <c r="AJ8" s="22">
        <f t="shared" si="9"/>
        <v>0.28842921600322718</v>
      </c>
      <c r="AK8" s="22">
        <f t="shared" si="9"/>
        <v>0.30129247910714851</v>
      </c>
      <c r="AL8" s="22">
        <f>6*AL3/(AL2+15*AL3+3*AL4)</f>
        <v>0.31920799916262316</v>
      </c>
    </row>
    <row r="9" spans="1:38" x14ac:dyDescent="0.25">
      <c r="A9">
        <f>'Input spectra'!A13</f>
        <v>335</v>
      </c>
      <c r="B9">
        <v>0.46400000000000002</v>
      </c>
      <c r="D9">
        <f t="shared" si="0"/>
        <v>1.4436136741471868</v>
      </c>
      <c r="F9">
        <v>0</v>
      </c>
      <c r="G9">
        <v>0</v>
      </c>
      <c r="H9">
        <v>0</v>
      </c>
      <c r="I9">
        <v>0</v>
      </c>
      <c r="J9">
        <v>0</v>
      </c>
      <c r="K9">
        <v>0</v>
      </c>
      <c r="L9">
        <v>0</v>
      </c>
      <c r="M9">
        <v>0</v>
      </c>
      <c r="N9">
        <v>0</v>
      </c>
      <c r="O9">
        <v>0</v>
      </c>
      <c r="P9">
        <v>0</v>
      </c>
      <c r="Q9">
        <v>0</v>
      </c>
      <c r="S9" s="7">
        <f>AVT!M13</f>
        <v>148457.67213955696</v>
      </c>
      <c r="T9">
        <f t="shared" si="2"/>
        <v>1.7606156882602794E-14</v>
      </c>
      <c r="V9">
        <f t="shared" si="4"/>
        <v>7.0259356262221541E-14</v>
      </c>
      <c r="X9" t="s">
        <v>126</v>
      </c>
      <c r="Y9" t="s">
        <v>206</v>
      </c>
      <c r="Z9">
        <f>_Y/(_X+_Y+_Z)</f>
        <v>0.50686383625936171</v>
      </c>
      <c r="AC9" s="22" t="s">
        <v>239</v>
      </c>
      <c r="AD9" s="22">
        <f>(4-AD7-10*AD8)/AD8</f>
        <v>1.4026738808366757</v>
      </c>
      <c r="AE9" s="22">
        <f t="shared" ref="AE9:AL9" si="10">(4-AE7-10*AE8)/AE8</f>
        <v>0.89304801763241759</v>
      </c>
      <c r="AF9" s="22">
        <f t="shared" si="10"/>
        <v>0.5732790316635753</v>
      </c>
      <c r="AG9" s="22">
        <f t="shared" si="10"/>
        <v>1.2855773424637658</v>
      </c>
      <c r="AH9" s="22">
        <f t="shared" si="10"/>
        <v>2.3049734988569206</v>
      </c>
      <c r="AI9" s="22">
        <f t="shared" si="10"/>
        <v>3.4016162370285556</v>
      </c>
      <c r="AJ9" s="22">
        <f t="shared" si="10"/>
        <v>3.1089226404699777</v>
      </c>
      <c r="AK9" s="22">
        <f t="shared" si="10"/>
        <v>2.46395363378923</v>
      </c>
      <c r="AL9" s="22">
        <f t="shared" si="10"/>
        <v>1.8867359756722428</v>
      </c>
    </row>
    <row r="10" spans="1:38" x14ac:dyDescent="0.25">
      <c r="A10">
        <f>'Input spectra'!A14</f>
        <v>340</v>
      </c>
      <c r="B10">
        <v>0.502</v>
      </c>
      <c r="D10">
        <f t="shared" si="0"/>
        <v>1.5618406560816545</v>
      </c>
      <c r="F10">
        <v>0</v>
      </c>
      <c r="G10">
        <v>0</v>
      </c>
      <c r="H10">
        <v>0</v>
      </c>
      <c r="I10">
        <v>0</v>
      </c>
      <c r="J10">
        <v>0</v>
      </c>
      <c r="K10">
        <v>0</v>
      </c>
      <c r="L10">
        <v>0</v>
      </c>
      <c r="M10">
        <v>0</v>
      </c>
      <c r="N10">
        <v>0</v>
      </c>
      <c r="O10">
        <v>0</v>
      </c>
      <c r="P10">
        <v>0</v>
      </c>
      <c r="Q10">
        <v>0</v>
      </c>
      <c r="S10" s="7">
        <f>AVT!M14</f>
        <v>520727.5143561674</v>
      </c>
      <c r="T10">
        <f t="shared" si="2"/>
        <v>6.0846883152721641E-14</v>
      </c>
      <c r="V10">
        <f>T10/$U$2*100</f>
        <v>2.4281635506140248E-13</v>
      </c>
      <c r="AC10" s="22" t="s">
        <v>240</v>
      </c>
      <c r="AD10" s="22">
        <f>(1.708*AD8+0.404-1.481*AD7)/AD8</f>
        <v>1.81660460319088</v>
      </c>
      <c r="AE10" s="22">
        <f t="shared" ref="AE10:AL10" si="11">(1.708*AE8+0.404-1.481*AE7)/AE8</f>
        <v>1.9052455799705594</v>
      </c>
      <c r="AF10" s="22">
        <f t="shared" si="11"/>
        <v>2.0273169765825703</v>
      </c>
      <c r="AG10" s="22">
        <f t="shared" si="11"/>
        <v>2.1946509855965681</v>
      </c>
      <c r="AH10" s="22">
        <f t="shared" si="11"/>
        <v>2.2004141965281865</v>
      </c>
      <c r="AI10" s="22">
        <f t="shared" si="11"/>
        <v>2.1931409392558394</v>
      </c>
      <c r="AJ10" s="22">
        <f t="shared" si="11"/>
        <v>1.9841699786985456</v>
      </c>
      <c r="AK10" s="22">
        <f t="shared" si="11"/>
        <v>1.8460473237115067</v>
      </c>
      <c r="AL10" s="22">
        <f t="shared" si="11"/>
        <v>2.0194562554004363</v>
      </c>
    </row>
    <row r="11" spans="1:38" x14ac:dyDescent="0.25">
      <c r="A11">
        <f>'Input spectra'!A15</f>
        <v>345</v>
      </c>
      <c r="B11">
        <v>0.45900000000000002</v>
      </c>
      <c r="D11">
        <f t="shared" si="0"/>
        <v>1.4280574923137042</v>
      </c>
      <c r="F11">
        <v>0</v>
      </c>
      <c r="G11">
        <v>0</v>
      </c>
      <c r="H11">
        <v>0</v>
      </c>
      <c r="I11">
        <v>0</v>
      </c>
      <c r="J11">
        <v>0</v>
      </c>
      <c r="K11">
        <v>0</v>
      </c>
      <c r="L11">
        <v>0</v>
      </c>
      <c r="M11">
        <v>0</v>
      </c>
      <c r="N11">
        <v>0</v>
      </c>
      <c r="O11">
        <v>0</v>
      </c>
      <c r="P11">
        <v>0</v>
      </c>
      <c r="Q11">
        <v>0</v>
      </c>
      <c r="S11" s="7">
        <f>AVT!M15</f>
        <v>1540322.3600287673</v>
      </c>
      <c r="T11">
        <f t="shared" si="2"/>
        <v>1.773777954059713E-13</v>
      </c>
      <c r="V11">
        <f t="shared" si="4"/>
        <v>7.0784611335311486E-13</v>
      </c>
      <c r="X11" t="s">
        <v>132</v>
      </c>
      <c r="Y11" t="s">
        <v>211</v>
      </c>
      <c r="Z11">
        <f>4*_X/(_X+15*_Y+3*_Z)</f>
        <v>0.23171843663088226</v>
      </c>
      <c r="AC11" s="22" t="s">
        <v>130</v>
      </c>
      <c r="AD11" s="22">
        <f>IF(AD3/$AL$3&gt;(6/29)^3,(AD3/$AL$3)^(1/3),(841/108)*(AD3/$AL$3)+(4/29))</f>
        <v>0.67119039908524292</v>
      </c>
      <c r="AE11" s="22">
        <f t="shared" ref="AE11:AL11" si="12">IF(AE3/$AL$3&gt;(6/29)^3,(AE3/$AL$3)^(1/3),(841/108)*(AE3/$AL$3)+(4/29))</f>
        <v>0.66298400412127556</v>
      </c>
      <c r="AF11" s="22">
        <f t="shared" si="12"/>
        <v>0.67244308377281314</v>
      </c>
      <c r="AG11" s="22">
        <f t="shared" si="12"/>
        <v>0.66272472766599533</v>
      </c>
      <c r="AH11" s="22">
        <f t="shared" si="12"/>
        <v>0.67268401760415686</v>
      </c>
      <c r="AI11" s="22">
        <f t="shared" si="12"/>
        <v>0.66495073436915608</v>
      </c>
      <c r="AJ11" s="22">
        <f t="shared" si="12"/>
        <v>0.66516803140191172</v>
      </c>
      <c r="AK11" s="22">
        <f t="shared" si="12"/>
        <v>0.68191263510552114</v>
      </c>
      <c r="AL11" s="22">
        <f t="shared" si="12"/>
        <v>1</v>
      </c>
    </row>
    <row r="12" spans="1:38" x14ac:dyDescent="0.25">
      <c r="A12">
        <f>'Input spectra'!A16</f>
        <v>350</v>
      </c>
      <c r="B12">
        <v>0.52800000000000002</v>
      </c>
      <c r="D12">
        <f t="shared" si="0"/>
        <v>1.6427328016157643</v>
      </c>
      <c r="F12">
        <v>0</v>
      </c>
      <c r="G12">
        <v>0</v>
      </c>
      <c r="H12">
        <v>0</v>
      </c>
      <c r="I12">
        <v>0</v>
      </c>
      <c r="J12">
        <v>0</v>
      </c>
      <c r="K12">
        <v>0</v>
      </c>
      <c r="L12">
        <v>0</v>
      </c>
      <c r="M12">
        <v>0</v>
      </c>
      <c r="N12">
        <v>0</v>
      </c>
      <c r="O12">
        <v>0</v>
      </c>
      <c r="P12">
        <v>0</v>
      </c>
      <c r="Q12">
        <v>0</v>
      </c>
      <c r="S12" s="7">
        <f>AVT!M16</f>
        <v>5758943.8758895993</v>
      </c>
      <c r="T12">
        <f t="shared" si="2"/>
        <v>6.5370458307509067E-13</v>
      </c>
      <c r="V12">
        <f t="shared" si="4"/>
        <v>2.6086819229643223E-12</v>
      </c>
      <c r="X12" t="s">
        <v>129</v>
      </c>
      <c r="Y12" t="s">
        <v>212</v>
      </c>
      <c r="Z12">
        <f>6*_Y/(_X+15*_Y+3*_Z)</f>
        <v>0.37363965420519935</v>
      </c>
      <c r="AC12" s="22" t="s">
        <v>131</v>
      </c>
      <c r="AD12" s="22">
        <f>IF(_Duv_elab&lt;_planck_limit,116*AD11-16,25*(AD3)^(1/3)-17)</f>
        <v>60.88474654055419</v>
      </c>
      <c r="AE12" s="22">
        <f t="shared" ref="AE12:AK12" si="13">IF(_Duv_elab&lt;_planck_limit,116*AE11-16,25*(AE3)^(1/3)-17)</f>
        <v>59.932478759830019</v>
      </c>
      <c r="AF12" s="22">
        <f t="shared" si="13"/>
        <v>61.030107722000793</v>
      </c>
      <c r="AG12" s="22">
        <f t="shared" si="13"/>
        <v>59.902392392338839</v>
      </c>
      <c r="AH12" s="22">
        <f t="shared" si="13"/>
        <v>61.058065616530897</v>
      </c>
      <c r="AI12" s="22">
        <f t="shared" si="13"/>
        <v>60.160697588762289</v>
      </c>
      <c r="AJ12" s="22">
        <f t="shared" si="13"/>
        <v>60.185912675782689</v>
      </c>
      <c r="AK12" s="22">
        <f t="shared" si="13"/>
        <v>62.128951815131302</v>
      </c>
      <c r="AL12" s="22">
        <f>IF(_Duv_elab&lt;_planck_limit,116*AL11-16,25*(AL3)^(1/3)-17)</f>
        <v>99.039720840319433</v>
      </c>
    </row>
    <row r="13" spans="1:38" x14ac:dyDescent="0.25">
      <c r="A13">
        <f>'Input spectra'!A17</f>
        <v>355</v>
      </c>
      <c r="B13">
        <v>0.61099999999999999</v>
      </c>
      <c r="D13">
        <f t="shared" si="0"/>
        <v>1.9009654200515753</v>
      </c>
      <c r="F13">
        <v>0</v>
      </c>
      <c r="G13">
        <v>0</v>
      </c>
      <c r="H13">
        <v>0</v>
      </c>
      <c r="I13">
        <v>0</v>
      </c>
      <c r="J13">
        <v>0</v>
      </c>
      <c r="K13">
        <v>0</v>
      </c>
      <c r="L13">
        <v>0</v>
      </c>
      <c r="M13">
        <v>0</v>
      </c>
      <c r="N13">
        <v>0</v>
      </c>
      <c r="O13">
        <v>0</v>
      </c>
      <c r="P13">
        <v>0</v>
      </c>
      <c r="Q13">
        <v>0</v>
      </c>
      <c r="S13" s="7">
        <f>AVT!M17</f>
        <v>21425119.424520746</v>
      </c>
      <c r="T13">
        <f t="shared" si="2"/>
        <v>2.3977374490005784E-12</v>
      </c>
      <c r="V13">
        <f t="shared" si="4"/>
        <v>9.5684419249419522E-12</v>
      </c>
      <c r="X13" t="s">
        <v>135</v>
      </c>
      <c r="Y13" t="s">
        <v>213</v>
      </c>
      <c r="Z13">
        <f>1.5*_v</f>
        <v>0.56045948130779899</v>
      </c>
      <c r="AC13" s="22" t="s">
        <v>133</v>
      </c>
      <c r="AD13" s="22">
        <f t="shared" ref="AD13:AK13" si="14">13*AD12*(AD7 - $AL$7)</f>
        <v>34.038194866019637</v>
      </c>
      <c r="AE13" s="22">
        <f t="shared" si="14"/>
        <v>16.357653026345602</v>
      </c>
      <c r="AF13" s="22">
        <f t="shared" si="14"/>
        <v>-8.2965934556848566</v>
      </c>
      <c r="AG13" s="22">
        <f t="shared" si="14"/>
        <v>-34.768755950249364</v>
      </c>
      <c r="AH13" s="22">
        <f t="shared" si="14"/>
        <v>-28.875563673217929</v>
      </c>
      <c r="AI13" s="22">
        <f t="shared" si="14"/>
        <v>-20.535530917159267</v>
      </c>
      <c r="AJ13" s="22">
        <f t="shared" si="14"/>
        <v>10.441296359588149</v>
      </c>
      <c r="AK13" s="22">
        <f t="shared" si="14"/>
        <v>31.536303569640467</v>
      </c>
    </row>
    <row r="14" spans="1:38" x14ac:dyDescent="0.25">
      <c r="A14">
        <f>'Input spectra'!A18</f>
        <v>360</v>
      </c>
      <c r="B14">
        <v>0.59799999999999998</v>
      </c>
      <c r="D14">
        <f t="shared" si="0"/>
        <v>1.8605193472845207</v>
      </c>
      <c r="F14">
        <v>1.2990000000000001E-4</v>
      </c>
      <c r="G14">
        <v>3.9000000000000002E-7</v>
      </c>
      <c r="H14">
        <v>6.0610000000000004E-4</v>
      </c>
      <c r="I14">
        <v>0.11600000000000001</v>
      </c>
      <c r="J14">
        <v>5.2999999999999999E-2</v>
      </c>
      <c r="K14">
        <v>5.8000000000000003E-2</v>
      </c>
      <c r="L14">
        <v>5.7000000000000002E-2</v>
      </c>
      <c r="M14">
        <v>0.14299999999999999</v>
      </c>
      <c r="N14">
        <v>7.9000000000000001E-2</v>
      </c>
      <c r="O14">
        <v>0.15</v>
      </c>
      <c r="P14">
        <v>7.4999999999999997E-2</v>
      </c>
      <c r="Q14">
        <v>1</v>
      </c>
      <c r="S14" s="7">
        <f>AVT!M18</f>
        <v>66192345.393005773</v>
      </c>
      <c r="T14">
        <f t="shared" si="2"/>
        <v>7.3048616822726263E-12</v>
      </c>
      <c r="V14">
        <f t="shared" si="4"/>
        <v>2.9150875049181638E-11</v>
      </c>
      <c r="AC14" s="22" t="s">
        <v>134</v>
      </c>
      <c r="AD14" s="22">
        <f t="shared" ref="AD14:AK14" si="15">13*AD12*(AD8 - $AL$8)</f>
        <v>7.7404539964082781</v>
      </c>
      <c r="AE14" s="22">
        <f t="shared" si="15"/>
        <v>21.185491428675498</v>
      </c>
      <c r="AF14" s="22">
        <f t="shared" si="15"/>
        <v>32.245304604134652</v>
      </c>
      <c r="AG14" s="22">
        <f t="shared" si="15"/>
        <v>16.321990285146132</v>
      </c>
      <c r="AH14" s="22">
        <f t="shared" si="15"/>
        <v>-6.2653113252553405</v>
      </c>
      <c r="AI14" s="22">
        <f t="shared" si="15"/>
        <v>-26.687299246126834</v>
      </c>
      <c r="AJ14" s="22">
        <f t="shared" si="15"/>
        <v>-24.081839021477339</v>
      </c>
      <c r="AK14" s="22">
        <f t="shared" si="15"/>
        <v>-14.469942269504834</v>
      </c>
    </row>
    <row r="15" spans="1:38" x14ac:dyDescent="0.25">
      <c r="A15">
        <f>'Input spectra'!A19</f>
        <v>365</v>
      </c>
      <c r="B15">
        <v>0.624</v>
      </c>
      <c r="D15">
        <f t="shared" si="0"/>
        <v>1.9414114928186301</v>
      </c>
      <c r="F15">
        <v>2.321E-4</v>
      </c>
      <c r="G15">
        <v>6.9700000000000002E-6</v>
      </c>
      <c r="H15">
        <v>1.09E-3</v>
      </c>
      <c r="I15">
        <v>0.13600000000000001</v>
      </c>
      <c r="J15">
        <v>5.5E-2</v>
      </c>
      <c r="K15">
        <v>5.8999999999999997E-2</v>
      </c>
      <c r="L15">
        <v>5.8999999999999997E-2</v>
      </c>
      <c r="M15">
        <v>0.187</v>
      </c>
      <c r="N15">
        <v>8.1000000000000003E-2</v>
      </c>
      <c r="O15">
        <v>0.17699999999999999</v>
      </c>
      <c r="P15">
        <v>7.8E-2</v>
      </c>
      <c r="Q15">
        <v>1</v>
      </c>
      <c r="S15" s="7">
        <f>AVT!M19</f>
        <v>231901991.64105251</v>
      </c>
      <c r="T15">
        <f t="shared" si="2"/>
        <v>2.5241684962189272E-11</v>
      </c>
      <c r="V15">
        <f t="shared" si="4"/>
        <v>1.0072979289248712E-10</v>
      </c>
      <c r="X15" s="1" t="s">
        <v>137</v>
      </c>
    </row>
    <row r="16" spans="1:38" x14ac:dyDescent="0.25">
      <c r="A16">
        <f>'Input spectra'!A20</f>
        <v>370</v>
      </c>
      <c r="B16">
        <v>0.755</v>
      </c>
      <c r="D16">
        <f t="shared" si="0"/>
        <v>2.348983456855875</v>
      </c>
      <c r="F16">
        <v>4.149E-4</v>
      </c>
      <c r="G16">
        <v>1.239E-5</v>
      </c>
      <c r="H16">
        <v>1.9499999999999999E-3</v>
      </c>
      <c r="I16">
        <v>0.159</v>
      </c>
      <c r="J16">
        <v>5.8999999999999997E-2</v>
      </c>
      <c r="K16">
        <v>6.0999999999999999E-2</v>
      </c>
      <c r="L16">
        <v>6.2E-2</v>
      </c>
      <c r="M16">
        <v>0.23300000000000001</v>
      </c>
      <c r="N16">
        <v>8.8999999999999996E-2</v>
      </c>
      <c r="O16">
        <v>0.218</v>
      </c>
      <c r="P16">
        <v>8.4000000000000005E-2</v>
      </c>
      <c r="Q16">
        <v>1</v>
      </c>
      <c r="S16" s="7">
        <f>AVT!M20</f>
        <v>864434231.85357904</v>
      </c>
      <c r="T16">
        <f t="shared" si="2"/>
        <v>9.2819016142878826E-11</v>
      </c>
      <c r="V16">
        <f t="shared" si="4"/>
        <v>3.7040476048100102E-10</v>
      </c>
      <c r="X16" s="22" t="s">
        <v>138</v>
      </c>
      <c r="Y16" t="s">
        <v>215</v>
      </c>
      <c r="Z16" s="22">
        <v>0.33200000000000002</v>
      </c>
      <c r="AD16" t="s">
        <v>106</v>
      </c>
      <c r="AE16" t="s">
        <v>107</v>
      </c>
      <c r="AF16" t="s">
        <v>108</v>
      </c>
      <c r="AG16" t="s">
        <v>109</v>
      </c>
      <c r="AH16" t="s">
        <v>110</v>
      </c>
      <c r="AI16" t="s">
        <v>111</v>
      </c>
      <c r="AJ16" t="s">
        <v>112</v>
      </c>
      <c r="AK16" t="s">
        <v>113</v>
      </c>
      <c r="AL16" t="s">
        <v>241</v>
      </c>
    </row>
    <row r="17" spans="1:38" x14ac:dyDescent="0.25">
      <c r="A17">
        <f>'Input spectra'!A21</f>
        <v>375</v>
      </c>
      <c r="B17">
        <v>0.58899999999999997</v>
      </c>
      <c r="D17">
        <f t="shared" si="0"/>
        <v>1.832518219984252</v>
      </c>
      <c r="F17">
        <v>7.4160000000000003E-4</v>
      </c>
      <c r="G17">
        <v>2.2019999999999999E-5</v>
      </c>
      <c r="H17">
        <v>3.49E-3</v>
      </c>
      <c r="I17">
        <v>0.19</v>
      </c>
      <c r="J17">
        <v>6.4000000000000001E-2</v>
      </c>
      <c r="K17">
        <v>6.3E-2</v>
      </c>
      <c r="L17">
        <v>6.7000000000000004E-2</v>
      </c>
      <c r="M17">
        <v>0.26900000000000002</v>
      </c>
      <c r="N17">
        <v>0.113</v>
      </c>
      <c r="O17">
        <v>0.29299999999999998</v>
      </c>
      <c r="P17">
        <v>0.09</v>
      </c>
      <c r="Q17">
        <v>1</v>
      </c>
      <c r="S17" s="7">
        <f>AVT!M21</f>
        <v>2254124842.7143044</v>
      </c>
      <c r="T17">
        <f t="shared" si="2"/>
        <v>2.3881050428300326E-10</v>
      </c>
      <c r="V17">
        <f t="shared" si="4"/>
        <v>9.5300027209003506E-10</v>
      </c>
      <c r="X17" t="s">
        <v>139</v>
      </c>
      <c r="Y17" t="s">
        <v>216</v>
      </c>
      <c r="Z17" s="22">
        <v>0.18579999999999999</v>
      </c>
      <c r="AA17" s="1" t="s">
        <v>136</v>
      </c>
      <c r="AC17" s="22" t="s">
        <v>122</v>
      </c>
      <c r="AD17" s="22">
        <f t="shared" ref="AD17:AL17" si="16">SUMPRODUCT($V$2:$V$152,$F$2:$F$152,I$2:I$152)</f>
        <v>35.460267496268322</v>
      </c>
      <c r="AE17" s="22">
        <f t="shared" si="16"/>
        <v>30.53316818670632</v>
      </c>
      <c r="AF17" s="22">
        <f t="shared" si="16"/>
        <v>26.73964124580484</v>
      </c>
      <c r="AG17" s="22">
        <f t="shared" si="16"/>
        <v>20.367891951785261</v>
      </c>
      <c r="AH17" s="22">
        <f t="shared" si="16"/>
        <v>21.86162973420112</v>
      </c>
      <c r="AI17" s="22">
        <f t="shared" si="16"/>
        <v>22.216079864636132</v>
      </c>
      <c r="AJ17" s="22">
        <f t="shared" si="16"/>
        <v>29.48726936886025</v>
      </c>
      <c r="AK17" s="22">
        <f t="shared" si="16"/>
        <v>36.750430126033798</v>
      </c>
      <c r="AL17" s="22">
        <f t="shared" si="16"/>
        <v>93.024830484249676</v>
      </c>
    </row>
    <row r="18" spans="1:38" x14ac:dyDescent="0.25">
      <c r="A18">
        <f>'Input spectra'!A22</f>
        <v>380</v>
      </c>
      <c r="B18">
        <v>0.70099999999999996</v>
      </c>
      <c r="D18">
        <f t="shared" si="0"/>
        <v>2.1809766930542622</v>
      </c>
      <c r="F18">
        <v>1.3699999999999999E-3</v>
      </c>
      <c r="G18">
        <v>3.8999999999999999E-5</v>
      </c>
      <c r="H18">
        <v>6.45E-3</v>
      </c>
      <c r="I18">
        <v>0.219</v>
      </c>
      <c r="J18">
        <v>7.0000000000000007E-2</v>
      </c>
      <c r="K18">
        <v>6.5000000000000002E-2</v>
      </c>
      <c r="L18">
        <v>7.3999999999999996E-2</v>
      </c>
      <c r="M18">
        <v>0.29499999999999998</v>
      </c>
      <c r="N18">
        <v>0.151</v>
      </c>
      <c r="O18">
        <v>0.378</v>
      </c>
      <c r="P18">
        <v>0.104</v>
      </c>
      <c r="Q18">
        <v>1</v>
      </c>
      <c r="S18" s="7">
        <f>AVT!M22</f>
        <v>8569775837.8273649</v>
      </c>
      <c r="T18">
        <f t="shared" si="2"/>
        <v>8.959681952498503E-10</v>
      </c>
      <c r="V18">
        <f t="shared" si="4"/>
        <v>3.5754622118516939E-9</v>
      </c>
      <c r="X18" s="22" t="s">
        <v>142</v>
      </c>
      <c r="Y18" t="s">
        <v>207</v>
      </c>
      <c r="Z18" s="23">
        <v>437</v>
      </c>
      <c r="AC18" s="22" t="s">
        <v>123</v>
      </c>
      <c r="AD18" s="22">
        <f t="shared" ref="AD18:AL18" si="17">SUMPRODUCT($V$2:$V$152,$G$2:$G$152,I$2:I$152)</f>
        <v>31.479395596499256</v>
      </c>
      <c r="AE18" s="22">
        <f t="shared" si="17"/>
        <v>30.469674875132508</v>
      </c>
      <c r="AF18" s="22">
        <f t="shared" si="17"/>
        <v>31.771275357348596</v>
      </c>
      <c r="AG18" s="22">
        <f t="shared" si="17"/>
        <v>28.484809176516713</v>
      </c>
      <c r="AH18" s="22">
        <f t="shared" si="17"/>
        <v>29.053769499590405</v>
      </c>
      <c r="AI18" s="22">
        <f t="shared" si="17"/>
        <v>27.187132272560248</v>
      </c>
      <c r="AJ18" s="22">
        <f t="shared" si="17"/>
        <v>28.642729169659173</v>
      </c>
      <c r="AK18" s="22">
        <f t="shared" si="17"/>
        <v>31.780673964184334</v>
      </c>
      <c r="AL18" s="22">
        <f t="shared" si="17"/>
        <v>100</v>
      </c>
    </row>
    <row r="19" spans="1:38" x14ac:dyDescent="0.25">
      <c r="A19">
        <f>'Input spectra'!A23</f>
        <v>385</v>
      </c>
      <c r="B19">
        <v>0.67400000000000004</v>
      </c>
      <c r="D19">
        <f t="shared" si="0"/>
        <v>2.0969733111534565</v>
      </c>
      <c r="F19">
        <v>2.2399999999999998E-3</v>
      </c>
      <c r="G19">
        <v>6.3999999999999997E-5</v>
      </c>
      <c r="H19">
        <v>1.055E-2</v>
      </c>
      <c r="I19">
        <v>0.23899999999999999</v>
      </c>
      <c r="J19">
        <v>7.9000000000000001E-2</v>
      </c>
      <c r="K19">
        <v>6.8000000000000005E-2</v>
      </c>
      <c r="L19">
        <v>8.3000000000000004E-2</v>
      </c>
      <c r="M19">
        <v>0.30599999999999999</v>
      </c>
      <c r="N19">
        <v>0.20300000000000001</v>
      </c>
      <c r="O19">
        <v>0.45900000000000002</v>
      </c>
      <c r="P19">
        <v>0.129</v>
      </c>
      <c r="Q19">
        <v>1</v>
      </c>
      <c r="S19" s="7">
        <f>AVT!M23</f>
        <v>25408687832.477879</v>
      </c>
      <c r="T19">
        <f t="shared" si="2"/>
        <v>2.6219731262553801E-9</v>
      </c>
      <c r="V19">
        <f t="shared" si="4"/>
        <v>1.0463279704702584E-8</v>
      </c>
      <c r="X19" s="22" t="s">
        <v>141</v>
      </c>
      <c r="Y19" t="s">
        <v>208</v>
      </c>
      <c r="Z19" s="23">
        <v>3601</v>
      </c>
      <c r="AC19" s="22" t="s">
        <v>124</v>
      </c>
      <c r="AD19" s="22">
        <f t="shared" ref="AD19:AL19" si="18">SUMPRODUCT($V$2:$V$152,$H$2:$H$152,I$2:I$152)</f>
        <v>0.96135728575077528</v>
      </c>
      <c r="AE19" s="22">
        <f t="shared" si="18"/>
        <v>0.95644920911885811</v>
      </c>
      <c r="AF19" s="22">
        <f t="shared" si="18"/>
        <v>0.99400389668288236</v>
      </c>
      <c r="AG19" s="22">
        <f t="shared" si="18"/>
        <v>1.5178588486802831</v>
      </c>
      <c r="AH19" s="22">
        <f t="shared" si="18"/>
        <v>1.6822553829918396</v>
      </c>
      <c r="AI19" s="22">
        <f t="shared" si="18"/>
        <v>1.7864100417728299</v>
      </c>
      <c r="AJ19" s="22">
        <f t="shared" si="18"/>
        <v>1.3653114489450144</v>
      </c>
      <c r="AK19" s="22">
        <f t="shared" si="18"/>
        <v>1.259963505374371</v>
      </c>
      <c r="AL19" s="22">
        <f t="shared" si="18"/>
        <v>4.2668144237727317</v>
      </c>
    </row>
    <row r="20" spans="1:38" x14ac:dyDescent="0.25">
      <c r="A20">
        <f>'Input spectra'!A24</f>
        <v>390</v>
      </c>
      <c r="B20">
        <v>0.79700000000000004</v>
      </c>
      <c r="D20">
        <f t="shared" si="0"/>
        <v>2.4796553842571289</v>
      </c>
      <c r="F20">
        <v>4.2399999999999998E-3</v>
      </c>
      <c r="G20">
        <v>1.2E-4</v>
      </c>
      <c r="H20">
        <v>2.0049999999999998E-2</v>
      </c>
      <c r="I20">
        <v>0.252</v>
      </c>
      <c r="J20">
        <v>8.8999999999999996E-2</v>
      </c>
      <c r="K20">
        <v>7.0000000000000007E-2</v>
      </c>
      <c r="L20">
        <v>9.2999999999999999E-2</v>
      </c>
      <c r="M20">
        <v>0.31</v>
      </c>
      <c r="N20">
        <v>0.26500000000000001</v>
      </c>
      <c r="O20">
        <v>0.52400000000000002</v>
      </c>
      <c r="P20">
        <v>0.17</v>
      </c>
      <c r="Q20">
        <v>1</v>
      </c>
      <c r="S20" s="7">
        <f>AVT!M24</f>
        <v>98688828375.06134</v>
      </c>
      <c r="T20">
        <f t="shared" si="2"/>
        <v>1.005333406525755E-8</v>
      </c>
      <c r="V20">
        <f t="shared" si="4"/>
        <v>4.0118964315944274E-8</v>
      </c>
      <c r="X20" s="22" t="s">
        <v>140</v>
      </c>
      <c r="Y20" t="s">
        <v>209</v>
      </c>
      <c r="Z20" s="23">
        <v>6861</v>
      </c>
      <c r="AC20" s="22" t="s">
        <v>125</v>
      </c>
      <c r="AD20" s="22">
        <f>AD17/(AD17+AD18+AD19)</f>
        <v>0.52223467774995003</v>
      </c>
      <c r="AE20" s="22">
        <f t="shared" ref="AE20:AK20" si="19">AE17/(AE17+AE18+AE19)</f>
        <v>0.49279401148063462</v>
      </c>
      <c r="AF20" s="22">
        <f t="shared" si="19"/>
        <v>0.44936857357667415</v>
      </c>
      <c r="AG20" s="22">
        <f t="shared" si="19"/>
        <v>0.40436103869190138</v>
      </c>
      <c r="AH20" s="22">
        <f t="shared" si="19"/>
        <v>0.41563887008804573</v>
      </c>
      <c r="AI20" s="22">
        <f t="shared" si="19"/>
        <v>0.43399577724883864</v>
      </c>
      <c r="AJ20" s="22">
        <f t="shared" si="19"/>
        <v>0.49562342603262627</v>
      </c>
      <c r="AK20" s="22">
        <f t="shared" si="19"/>
        <v>0.52657784716786138</v>
      </c>
      <c r="AL20" s="22">
        <f>AL17/(AL17+AL18+AL19)</f>
        <v>0.47150922446623611</v>
      </c>
    </row>
    <row r="21" spans="1:38" x14ac:dyDescent="0.25">
      <c r="A21">
        <f>'Input spectra'!A25</f>
        <v>395</v>
      </c>
      <c r="B21">
        <v>0.80800000000000005</v>
      </c>
      <c r="D21">
        <f t="shared" si="0"/>
        <v>2.5138789842907907</v>
      </c>
      <c r="F21">
        <v>7.6499999999999997E-3</v>
      </c>
      <c r="G21">
        <v>2.1699999999999999E-4</v>
      </c>
      <c r="H21">
        <v>3.6209999999999999E-2</v>
      </c>
      <c r="I21">
        <v>0.25600000000000001</v>
      </c>
      <c r="J21">
        <v>0.10100000000000001</v>
      </c>
      <c r="K21">
        <v>7.1999999999999995E-2</v>
      </c>
      <c r="L21">
        <v>0.105</v>
      </c>
      <c r="M21">
        <v>0.312</v>
      </c>
      <c r="N21">
        <v>0.33900000000000002</v>
      </c>
      <c r="O21">
        <v>0.54600000000000004</v>
      </c>
      <c r="P21">
        <v>0.24</v>
      </c>
      <c r="Q21">
        <v>1</v>
      </c>
      <c r="S21" s="7">
        <f>AVT!M25</f>
        <v>316290131407.8772</v>
      </c>
      <c r="T21">
        <f t="shared" si="2"/>
        <v>3.1812314997076848E-8</v>
      </c>
      <c r="V21">
        <f t="shared" si="4"/>
        <v>1.2695063367941598E-7</v>
      </c>
      <c r="X21" s="22" t="s">
        <v>143</v>
      </c>
      <c r="Y21" t="s">
        <v>200</v>
      </c>
      <c r="Z21" s="23">
        <v>5514</v>
      </c>
      <c r="AC21" s="22" t="s">
        <v>126</v>
      </c>
      <c r="AD21" s="22">
        <f>AD18/(AD17+AD18+AD19)</f>
        <v>0.46360710665341193</v>
      </c>
      <c r="AE21" s="22">
        <f t="shared" ref="AE21:AK21" si="20">AE18/(AE17+AE18+AE19)</f>
        <v>0.49176925297796897</v>
      </c>
      <c r="AF21" s="22">
        <f t="shared" si="20"/>
        <v>0.53392686000540057</v>
      </c>
      <c r="AG21" s="22">
        <f t="shared" si="20"/>
        <v>0.56550511230237199</v>
      </c>
      <c r="AH21" s="22">
        <f t="shared" si="20"/>
        <v>0.55237766229826624</v>
      </c>
      <c r="AI21" s="22">
        <f t="shared" si="20"/>
        <v>0.53110632810511027</v>
      </c>
      <c r="AJ21" s="22">
        <f t="shared" si="20"/>
        <v>0.48142835419622398</v>
      </c>
      <c r="AK21" s="22">
        <f t="shared" si="20"/>
        <v>0.45536878943217896</v>
      </c>
      <c r="AL21" s="22">
        <f>AL18/(AL17+AL18+AL19)</f>
        <v>0.50686383625936171</v>
      </c>
    </row>
    <row r="22" spans="1:38" x14ac:dyDescent="0.25">
      <c r="A22">
        <f>'Input spectra'!A26</f>
        <v>400</v>
      </c>
      <c r="B22">
        <v>1.1100000000000001</v>
      </c>
      <c r="D22">
        <f t="shared" si="0"/>
        <v>3.4534723670331404</v>
      </c>
      <c r="F22">
        <v>1.431E-2</v>
      </c>
      <c r="G22">
        <v>3.9599999999999998E-4</v>
      </c>
      <c r="H22">
        <v>6.7849999999999994E-2</v>
      </c>
      <c r="I22">
        <v>0.25600000000000001</v>
      </c>
      <c r="J22">
        <v>0.111</v>
      </c>
      <c r="K22">
        <v>7.2999999999999995E-2</v>
      </c>
      <c r="L22">
        <v>0.11600000000000001</v>
      </c>
      <c r="M22">
        <v>0.313</v>
      </c>
      <c r="N22">
        <v>0.41</v>
      </c>
      <c r="O22">
        <v>0.55100000000000005</v>
      </c>
      <c r="P22">
        <v>0.31900000000000001</v>
      </c>
      <c r="Q22">
        <v>1</v>
      </c>
      <c r="S22" s="7">
        <f>AVT!M26</f>
        <v>1627862736601.3047</v>
      </c>
      <c r="T22">
        <f t="shared" si="2"/>
        <v>1.6168305945643896E-7</v>
      </c>
      <c r="V22">
        <f t="shared" si="4"/>
        <v>6.452144980680492E-7</v>
      </c>
      <c r="X22" s="22" t="s">
        <v>144</v>
      </c>
      <c r="Y22" t="s">
        <v>210</v>
      </c>
      <c r="Z22" s="22">
        <f>(_xx-_xx_cct)/(_yy_cct-_yy)</f>
        <v>-0.43452176393213521</v>
      </c>
      <c r="AC22" s="22" t="s">
        <v>128</v>
      </c>
      <c r="AD22" s="22">
        <f>4*AD17/(AD17+15*AD18+3*AD19)</f>
        <v>0.27782814900909775</v>
      </c>
      <c r="AE22" s="22">
        <f t="shared" ref="AE22:AK22" si="21">4*AE17/(AE17+15*AE18+3*AE19)</f>
        <v>0.2490228579966822</v>
      </c>
      <c r="AF22" s="14">
        <f t="shared" si="21"/>
        <v>0.2112591587918938</v>
      </c>
      <c r="AG22" s="22">
        <f t="shared" si="21"/>
        <v>0.18016965896884554</v>
      </c>
      <c r="AH22" s="22">
        <f t="shared" si="21"/>
        <v>0.18898572681383949</v>
      </c>
      <c r="AI22" s="22">
        <f t="shared" si="21"/>
        <v>0.20410641559656784</v>
      </c>
      <c r="AJ22" s="22">
        <f t="shared" si="21"/>
        <v>0.2546263611271713</v>
      </c>
      <c r="AK22" s="22">
        <f t="shared" si="21"/>
        <v>0.2842038478591396</v>
      </c>
      <c r="AL22" s="22">
        <f>4*AL17/(AL17+15*AL18+3*AL19)</f>
        <v>0.23171843663088226</v>
      </c>
    </row>
    <row r="23" spans="1:38" x14ac:dyDescent="0.25">
      <c r="A23">
        <f>'Input spectra'!A27</f>
        <v>405</v>
      </c>
      <c r="B23">
        <v>1.1499999999999999</v>
      </c>
      <c r="D23">
        <f t="shared" si="0"/>
        <v>3.5779218217010009</v>
      </c>
      <c r="F23">
        <v>2.3199999999999998E-2</v>
      </c>
      <c r="G23">
        <v>6.4000000000000005E-4</v>
      </c>
      <c r="H23">
        <v>0.11020000000000001</v>
      </c>
      <c r="I23">
        <v>0.254</v>
      </c>
      <c r="J23">
        <v>0.11600000000000001</v>
      </c>
      <c r="K23">
        <v>7.2999999999999995E-2</v>
      </c>
      <c r="L23">
        <v>0.121</v>
      </c>
      <c r="M23">
        <v>0.315</v>
      </c>
      <c r="N23">
        <v>0.46400000000000002</v>
      </c>
      <c r="O23">
        <v>0.55500000000000005</v>
      </c>
      <c r="P23">
        <v>0.41599999999999998</v>
      </c>
      <c r="Q23">
        <v>1</v>
      </c>
      <c r="S23" s="7">
        <f>AVT!M27</f>
        <v>3781302624971.9482</v>
      </c>
      <c r="T23">
        <f t="shared" si="2"/>
        <v>3.7093100908651331E-7</v>
      </c>
      <c r="V23">
        <f t="shared" si="4"/>
        <v>1.4802420590643919E-6</v>
      </c>
      <c r="X23" s="24" t="s">
        <v>146</v>
      </c>
      <c r="Y23" t="s">
        <v>201</v>
      </c>
      <c r="Z23" s="22">
        <f>_n3_cct*_n_cct^3 + _n2_cct*_n_cct^2 + _n1_cct*_n_cct + _constant</f>
        <v>3176.7957559808597</v>
      </c>
      <c r="AC23" s="22" t="s">
        <v>129</v>
      </c>
      <c r="AD23" s="22">
        <f>6*AD18/(AD17+15*AD18+3*AD19)</f>
        <v>0.36995753957951266</v>
      </c>
      <c r="AE23" s="22">
        <f t="shared" ref="AE23:AK23" si="22">6*AE18/(AE17+15*AE18+3*AE19)</f>
        <v>0.37275752748147883</v>
      </c>
      <c r="AF23" s="22">
        <f t="shared" si="22"/>
        <v>0.37651811653188083</v>
      </c>
      <c r="AG23" s="22">
        <f t="shared" si="22"/>
        <v>0.37795504566262883</v>
      </c>
      <c r="AH23" s="22">
        <f t="shared" si="22"/>
        <v>0.37673868409992772</v>
      </c>
      <c r="AI23" s="22">
        <f t="shared" si="22"/>
        <v>0.37466565786895162</v>
      </c>
      <c r="AJ23" s="22">
        <f t="shared" si="22"/>
        <v>0.371000471931964</v>
      </c>
      <c r="AK23" s="22">
        <f t="shared" si="22"/>
        <v>0.36865649451730959</v>
      </c>
      <c r="AL23" s="22">
        <f>6*AL18/(AL17+15*AL18+3*AL19)</f>
        <v>0.37363965420519935</v>
      </c>
    </row>
    <row r="24" spans="1:38" x14ac:dyDescent="0.25">
      <c r="A24">
        <f>'Input spectra'!A28</f>
        <v>410</v>
      </c>
      <c r="B24">
        <v>1.05</v>
      </c>
      <c r="D24">
        <f t="shared" si="0"/>
        <v>3.266798185031349</v>
      </c>
      <c r="F24">
        <v>4.351E-2</v>
      </c>
      <c r="G24">
        <v>1.2099999999999999E-3</v>
      </c>
      <c r="H24">
        <v>0.2074</v>
      </c>
      <c r="I24">
        <v>0.252</v>
      </c>
      <c r="J24">
        <v>0.11799999999999999</v>
      </c>
      <c r="K24">
        <v>7.3999999999999996E-2</v>
      </c>
      <c r="L24">
        <v>0.124</v>
      </c>
      <c r="M24">
        <v>0.31900000000000001</v>
      </c>
      <c r="N24">
        <v>0.49199999999999999</v>
      </c>
      <c r="O24">
        <v>0.55900000000000005</v>
      </c>
      <c r="P24">
        <v>0.46200000000000002</v>
      </c>
      <c r="Q24">
        <v>1</v>
      </c>
      <c r="S24" s="7">
        <f>AVT!M28</f>
        <v>13027935138548.854</v>
      </c>
      <c r="T24">
        <f t="shared" si="2"/>
        <v>1.2624042821061132E-6</v>
      </c>
      <c r="V24">
        <f t="shared" si="4"/>
        <v>5.037766776410501E-6</v>
      </c>
      <c r="AC24" s="22" t="s">
        <v>242</v>
      </c>
      <c r="AD24" s="22">
        <f t="shared" ref="AD24:AL24" si="23">(4-AD22-10*AD23)/AD23</f>
        <v>6.1078509770224158E-2</v>
      </c>
      <c r="AE24" s="22">
        <f t="shared" si="23"/>
        <v>6.2780401368801281E-2</v>
      </c>
      <c r="AF24" s="22">
        <f t="shared" si="23"/>
        <v>6.2572489489500199E-2</v>
      </c>
      <c r="AG24" s="22">
        <f t="shared" si="23"/>
        <v>0.10657321516702523</v>
      </c>
      <c r="AH24" s="22">
        <f t="shared" si="23"/>
        <v>0.11580290006882094</v>
      </c>
      <c r="AI24" s="22">
        <f t="shared" si="23"/>
        <v>0.13141584951759319</v>
      </c>
      <c r="AJ24" s="22">
        <f t="shared" si="23"/>
        <v>9.5333893698320973E-2</v>
      </c>
      <c r="AK24" s="22">
        <f t="shared" si="23"/>
        <v>7.9291175938830477E-2</v>
      </c>
      <c r="AL24" s="22">
        <f t="shared" si="23"/>
        <v>8.533628847545463E-2</v>
      </c>
    </row>
    <row r="25" spans="1:38" x14ac:dyDescent="0.25">
      <c r="A25">
        <f>'Input spectra'!A29</f>
        <v>415</v>
      </c>
      <c r="B25">
        <v>1.23</v>
      </c>
      <c r="D25">
        <f t="shared" si="0"/>
        <v>3.8268207310367233</v>
      </c>
      <c r="F25">
        <v>7.7630000000000005E-2</v>
      </c>
      <c r="G25">
        <v>2.1800000000000001E-3</v>
      </c>
      <c r="H25">
        <v>0.37130000000000002</v>
      </c>
      <c r="I25">
        <v>0.248</v>
      </c>
      <c r="J25">
        <v>0.12</v>
      </c>
      <c r="K25">
        <v>7.3999999999999996E-2</v>
      </c>
      <c r="L25">
        <v>0.126</v>
      </c>
      <c r="M25">
        <v>0.32200000000000001</v>
      </c>
      <c r="N25">
        <v>0.50800000000000001</v>
      </c>
      <c r="O25">
        <v>0.56000000000000005</v>
      </c>
      <c r="P25">
        <v>0.48199999999999998</v>
      </c>
      <c r="Q25">
        <v>1</v>
      </c>
      <c r="S25" s="7">
        <f>AVT!M29</f>
        <v>56520918594878.461</v>
      </c>
      <c r="T25">
        <f t="shared" si="2"/>
        <v>5.4108792571107536E-6</v>
      </c>
      <c r="V25">
        <f t="shared" si="4"/>
        <v>2.1592724406134432E-5</v>
      </c>
      <c r="AC25" s="22" t="s">
        <v>243</v>
      </c>
      <c r="AD25" s="22">
        <f t="shared" ref="AD25:AL25" si="24">(1.708*AD23+0.404-1.481*AD22)/AD23</f>
        <v>1.6878260938513199</v>
      </c>
      <c r="AE25" s="22">
        <f t="shared" si="24"/>
        <v>1.8024237063292101</v>
      </c>
      <c r="AF25" s="22">
        <f t="shared" si="24"/>
        <v>1.9500207204597806</v>
      </c>
      <c r="AG25" s="22">
        <f t="shared" si="24"/>
        <v>2.0709234128271952</v>
      </c>
      <c r="AH25" s="22">
        <f t="shared" si="24"/>
        <v>2.0374382653727796</v>
      </c>
      <c r="AI25" s="22">
        <f t="shared" si="24"/>
        <v>1.9794911184549009</v>
      </c>
      <c r="AJ25" s="22">
        <f t="shared" si="24"/>
        <v>1.7805022235971495</v>
      </c>
      <c r="AK25" s="22">
        <f t="shared" si="24"/>
        <v>1.6621418666677197</v>
      </c>
      <c r="AL25" s="22">
        <f t="shared" si="24"/>
        <v>1.8707905246809238</v>
      </c>
    </row>
    <row r="26" spans="1:38" x14ac:dyDescent="0.25">
      <c r="A26">
        <f>'Input spectra'!A30</f>
        <v>420</v>
      </c>
      <c r="B26">
        <v>1.1200000000000001</v>
      </c>
      <c r="D26">
        <f t="shared" si="0"/>
        <v>3.4845847307001061</v>
      </c>
      <c r="F26">
        <v>0.13438</v>
      </c>
      <c r="G26">
        <v>4.0000000000000001E-3</v>
      </c>
      <c r="H26">
        <v>0.64559999999999995</v>
      </c>
      <c r="I26">
        <v>0.24399999999999999</v>
      </c>
      <c r="J26">
        <v>0.121</v>
      </c>
      <c r="K26">
        <v>7.3999999999999996E-2</v>
      </c>
      <c r="L26">
        <v>0.128</v>
      </c>
      <c r="M26">
        <v>0.32600000000000001</v>
      </c>
      <c r="N26">
        <v>0.51700000000000002</v>
      </c>
      <c r="O26">
        <v>0.56100000000000005</v>
      </c>
      <c r="P26">
        <v>0.49</v>
      </c>
      <c r="Q26">
        <v>1</v>
      </c>
      <c r="S26" s="7">
        <f>AVT!M30</f>
        <v>155135068637107.03</v>
      </c>
      <c r="T26">
        <f t="shared" si="2"/>
        <v>1.4674638780604569E-5</v>
      </c>
      <c r="V26">
        <f t="shared" si="4"/>
        <v>5.8560802393207286E-5</v>
      </c>
      <c r="X26" s="1" t="s">
        <v>147</v>
      </c>
      <c r="AC26" s="22" t="s">
        <v>244</v>
      </c>
      <c r="AD26" s="22">
        <f>(10.872+0.404*$AL$9/$AL$24*AD24-4*$AL$10/$AL$25*AD25)/(16.518+1.481*$AL$9/$AL$24*AD24-$AL$10/$AL$25*AD25)</f>
        <v>0.24734999508437855</v>
      </c>
      <c r="AE26" s="22">
        <f t="shared" ref="AE26:AL26" si="25">(10.872+0.404*$AL$9/$AL$24*AE24-4*$AL$10/$AL$25*AE25)/(16.518+1.481*$AL$9/$AL$24*AE24-$AL$10/$AL$25*AE25)</f>
        <v>0.21951738709046772</v>
      </c>
      <c r="AF26" s="22">
        <f t="shared" si="25"/>
        <v>0.18290604010364328</v>
      </c>
      <c r="AG26" s="22">
        <f t="shared" si="25"/>
        <v>0.16216171620299716</v>
      </c>
      <c r="AH26" s="22">
        <f t="shared" si="25"/>
        <v>0.17166759348332336</v>
      </c>
      <c r="AI26" s="22">
        <f t="shared" si="25"/>
        <v>0.18725106684010281</v>
      </c>
      <c r="AJ26" s="22">
        <f t="shared" si="25"/>
        <v>0.22777149096444355</v>
      </c>
      <c r="AK26" s="22">
        <f t="shared" si="25"/>
        <v>0.25423297112736587</v>
      </c>
      <c r="AL26" s="22">
        <f t="shared" si="25"/>
        <v>0.20565879263129216</v>
      </c>
    </row>
    <row r="27" spans="1:38" x14ac:dyDescent="0.25">
      <c r="A27">
        <f>'Input spectra'!A31</f>
        <v>425</v>
      </c>
      <c r="B27">
        <v>1.25</v>
      </c>
      <c r="D27">
        <f t="shared" si="0"/>
        <v>3.8890454583706537</v>
      </c>
      <c r="F27">
        <v>0.21476999999999999</v>
      </c>
      <c r="G27">
        <v>7.3000000000000001E-3</v>
      </c>
      <c r="H27">
        <v>1.03905</v>
      </c>
      <c r="I27">
        <v>0.24</v>
      </c>
      <c r="J27">
        <v>0.122</v>
      </c>
      <c r="K27">
        <v>7.2999999999999995E-2</v>
      </c>
      <c r="L27">
        <v>0.13100000000000001</v>
      </c>
      <c r="M27">
        <v>0.33</v>
      </c>
      <c r="N27">
        <v>0.52400000000000002</v>
      </c>
      <c r="O27">
        <v>0.55800000000000005</v>
      </c>
      <c r="P27">
        <v>0.48799999999999999</v>
      </c>
      <c r="Q27">
        <v>1</v>
      </c>
      <c r="S27" s="7">
        <f>AVT!M31</f>
        <v>363819712236146</v>
      </c>
      <c r="T27">
        <f t="shared" si="2"/>
        <v>3.4009795770381535E-5</v>
      </c>
      <c r="V27">
        <f t="shared" si="4"/>
        <v>1.3571992873684881E-4</v>
      </c>
      <c r="X27" t="s">
        <v>148</v>
      </c>
      <c r="Y27" t="s">
        <v>202</v>
      </c>
      <c r="Z27">
        <f>(6/29)^3</f>
        <v>8.8564516790356311E-3</v>
      </c>
      <c r="AC27" s="22" t="s">
        <v>245</v>
      </c>
      <c r="AD27" s="22">
        <f>5.52/(16.518+1.481*$AL$9/$AL$24*AD24-$AL$10/$AL$25*AD25)</f>
        <v>0.33061799819409254</v>
      </c>
      <c r="AE27" s="22">
        <f t="shared" ref="AE27:AL27" si="26">5.52/(16.518+1.481*$AL$9/$AL$24*AE24-$AL$10/$AL$25*AE25)</f>
        <v>0.33196960650197138</v>
      </c>
      <c r="AF27" s="22">
        <f t="shared" si="26"/>
        <v>0.33531985418353816</v>
      </c>
      <c r="AG27" s="22">
        <f t="shared" si="26"/>
        <v>0.31059839409437023</v>
      </c>
      <c r="AH27" s="22">
        <f t="shared" si="26"/>
        <v>0.30479540278713702</v>
      </c>
      <c r="AI27" s="22">
        <f t="shared" si="26"/>
        <v>0.29543532123122329</v>
      </c>
      <c r="AJ27" s="22">
        <f t="shared" si="26"/>
        <v>0.3115541715870771</v>
      </c>
      <c r="AK27" s="22">
        <f t="shared" si="26"/>
        <v>0.31870508671277048</v>
      </c>
      <c r="AL27" s="22">
        <f t="shared" si="26"/>
        <v>0.31920799916262305</v>
      </c>
    </row>
    <row r="28" spans="1:38" x14ac:dyDescent="0.25">
      <c r="A28">
        <f>'Input spectra'!A32</f>
        <v>430</v>
      </c>
      <c r="B28">
        <v>0.875</v>
      </c>
      <c r="D28">
        <f t="shared" si="0"/>
        <v>2.7223318208594574</v>
      </c>
      <c r="F28">
        <v>0.28389999999999999</v>
      </c>
      <c r="G28">
        <v>1.1599999999999999E-2</v>
      </c>
      <c r="H28">
        <v>1.3855999999999999</v>
      </c>
      <c r="I28">
        <v>0.23699999999999999</v>
      </c>
      <c r="J28">
        <v>0.122</v>
      </c>
      <c r="K28">
        <v>7.2999999999999995E-2</v>
      </c>
      <c r="L28">
        <v>0.13500000000000001</v>
      </c>
      <c r="M28">
        <v>0.33400000000000002</v>
      </c>
      <c r="N28">
        <v>0.53100000000000003</v>
      </c>
      <c r="O28">
        <v>0.55600000000000005</v>
      </c>
      <c r="P28">
        <v>0.48199999999999998</v>
      </c>
      <c r="Q28">
        <v>1</v>
      </c>
      <c r="S28" s="7">
        <f>AVT!M32</f>
        <v>794630504058586.13</v>
      </c>
      <c r="T28">
        <f t="shared" si="2"/>
        <v>7.3418161523318301E-5</v>
      </c>
      <c r="V28">
        <f t="shared" si="4"/>
        <v>2.9298346033035974E-4</v>
      </c>
      <c r="AC28" s="22" t="s">
        <v>145</v>
      </c>
      <c r="AD28" s="22">
        <f>IF(AD18/$AL$18&gt;(6/29)^3,(AD18/$AL$18)^(1/3),(841/108)*(AD18/$AL$18)+(4/29))</f>
        <v>0.68026082552345957</v>
      </c>
      <c r="AE28" s="22">
        <f t="shared" ref="AE28:AK28" si="27">IF(AE18/$AL$18&gt;(6/29)^3,(AE18/$AL$18)^(1/3),(841/108)*(AE18/$AL$18)+(4/29))</f>
        <v>0.67290838505669082</v>
      </c>
      <c r="AF28" s="22">
        <f t="shared" si="27"/>
        <v>0.68235684032687993</v>
      </c>
      <c r="AG28" s="22">
        <f t="shared" si="27"/>
        <v>0.65796749358633433</v>
      </c>
      <c r="AH28" s="22">
        <f t="shared" si="27"/>
        <v>0.66231942960334256</v>
      </c>
      <c r="AI28" s="22">
        <f t="shared" si="27"/>
        <v>0.64782017148822513</v>
      </c>
      <c r="AJ28" s="22">
        <f t="shared" si="27"/>
        <v>0.65918117900159667</v>
      </c>
      <c r="AK28" s="22">
        <f t="shared" si="27"/>
        <v>0.6824241188282848</v>
      </c>
      <c r="AL28" s="22"/>
    </row>
    <row r="29" spans="1:38" x14ac:dyDescent="0.25">
      <c r="A29">
        <f>'Input spectra'!A33</f>
        <v>435</v>
      </c>
      <c r="B29">
        <v>1.25</v>
      </c>
      <c r="D29">
        <f t="shared" si="0"/>
        <v>3.8890454583706537</v>
      </c>
      <c r="F29">
        <v>0.32850000000000001</v>
      </c>
      <c r="G29">
        <v>1.6840000000000001E-2</v>
      </c>
      <c r="H29">
        <v>1.62296</v>
      </c>
      <c r="I29">
        <v>0.23200000000000001</v>
      </c>
      <c r="J29">
        <v>0.122</v>
      </c>
      <c r="K29">
        <v>7.2999999999999995E-2</v>
      </c>
      <c r="L29">
        <v>0.13900000000000001</v>
      </c>
      <c r="M29">
        <v>0.33900000000000002</v>
      </c>
      <c r="N29">
        <v>0.53800000000000003</v>
      </c>
      <c r="O29">
        <v>0.55100000000000005</v>
      </c>
      <c r="P29">
        <v>0.47299999999999998</v>
      </c>
      <c r="Q29">
        <v>1</v>
      </c>
      <c r="S29" s="7">
        <f>AVT!M33</f>
        <v>2818803421494711</v>
      </c>
      <c r="T29">
        <f t="shared" si="2"/>
        <v>2.5744369557450088E-4</v>
      </c>
      <c r="V29">
        <f t="shared" si="4"/>
        <v>1.0273581250832158E-3</v>
      </c>
      <c r="X29" s="1" t="s">
        <v>150</v>
      </c>
      <c r="Y29" s="25" t="s">
        <v>151</v>
      </c>
      <c r="Z29" s="1" t="s">
        <v>152</v>
      </c>
      <c r="AC29" s="22" t="s">
        <v>131</v>
      </c>
      <c r="AD29" s="22">
        <f>IF(_Duv_elab&lt;_planck_limit,116*AD28-16,25*(AD18)^(1/3)-17)</f>
        <v>61.937276292347519</v>
      </c>
      <c r="AE29" s="22">
        <f t="shared" ref="AE29:AK29" si="28">IF(_Duv_elab&lt;_planck_limit,116*AE28-16,25*(AE18)^(1/3)-17)</f>
        <v>61.084101153088596</v>
      </c>
      <c r="AF29" s="22">
        <f t="shared" si="28"/>
        <v>62.180497265013585</v>
      </c>
      <c r="AG29" s="22">
        <f t="shared" si="28"/>
        <v>59.350364277762921</v>
      </c>
      <c r="AH29" s="22">
        <f t="shared" si="28"/>
        <v>59.855361718291491</v>
      </c>
      <c r="AI29" s="22">
        <f t="shared" si="28"/>
        <v>58.172871854221512</v>
      </c>
      <c r="AJ29" s="22">
        <f t="shared" si="28"/>
        <v>59.491199994537936</v>
      </c>
      <c r="AK29" s="22">
        <f t="shared" si="28"/>
        <v>62.188304243535157</v>
      </c>
    </row>
    <row r="30" spans="1:38" x14ac:dyDescent="0.25">
      <c r="A30">
        <f>'Input spectra'!A34</f>
        <v>440</v>
      </c>
      <c r="B30">
        <v>1.35</v>
      </c>
      <c r="D30">
        <f t="shared" si="0"/>
        <v>4.2001690950403061</v>
      </c>
      <c r="F30">
        <v>0.34827999999999998</v>
      </c>
      <c r="G30">
        <v>2.3E-2</v>
      </c>
      <c r="H30">
        <v>1.7470600000000001</v>
      </c>
      <c r="I30">
        <v>0.23</v>
      </c>
      <c r="J30">
        <v>0.123</v>
      </c>
      <c r="K30">
        <v>7.2999999999999995E-2</v>
      </c>
      <c r="L30">
        <v>0.14399999999999999</v>
      </c>
      <c r="M30">
        <v>0.34599999999999997</v>
      </c>
      <c r="N30">
        <v>0.54400000000000004</v>
      </c>
      <c r="O30">
        <v>0.54400000000000004</v>
      </c>
      <c r="P30">
        <v>0.46200000000000002</v>
      </c>
      <c r="Q30">
        <v>1</v>
      </c>
      <c r="S30" s="7">
        <f>AVT!M34</f>
        <v>6161904488543035</v>
      </c>
      <c r="T30">
        <f t="shared" si="2"/>
        <v>5.5637680197334995E-4</v>
      </c>
      <c r="V30">
        <f t="shared" si="4"/>
        <v>2.2202844270067723E-3</v>
      </c>
      <c r="X30" s="26" t="s">
        <v>122</v>
      </c>
      <c r="Y30" s="27">
        <f>AL2</f>
        <v>96.641747624180439</v>
      </c>
      <c r="Z30" s="27">
        <f>SUMPRODUCT(T2:T152,F2:F152)/SUMPRODUCT(B2:B152,G2:G152)*100</f>
        <v>72.525761073256831</v>
      </c>
      <c r="AA30" s="27"/>
      <c r="AC30" s="22" t="s">
        <v>133</v>
      </c>
      <c r="AD30" s="22">
        <f>IF(_Duv_elab&lt;_planck_limit,13*AD29*(AD22 - $AL$22),13*AD29*(AD26 - $AL$26))</f>
        <v>33.569113828861106</v>
      </c>
      <c r="AE30" s="22">
        <f t="shared" ref="AE30:AK30" si="29">IF(_Duv_elab&lt;_planck_limit,13*AE29*(AE22 - $AL$22),13*AE29*(AE26 - $AL$26))</f>
        <v>11.00501721519087</v>
      </c>
      <c r="AF30" s="22">
        <f t="shared" si="29"/>
        <v>-18.392107062121031</v>
      </c>
      <c r="AG30" s="22">
        <f t="shared" si="29"/>
        <v>-33.560375303481045</v>
      </c>
      <c r="AH30" s="22">
        <f t="shared" si="29"/>
        <v>-26.449221763122004</v>
      </c>
      <c r="AI30" s="22">
        <f t="shared" si="29"/>
        <v>-13.920793556520582</v>
      </c>
      <c r="AJ30" s="22">
        <f t="shared" si="29"/>
        <v>17.10164246643313</v>
      </c>
      <c r="AK30" s="22">
        <f t="shared" si="29"/>
        <v>39.269695279016993</v>
      </c>
    </row>
    <row r="31" spans="1:38" x14ac:dyDescent="0.25">
      <c r="A31">
        <f>'Input spectra'!A35</f>
        <v>445</v>
      </c>
      <c r="B31">
        <v>1.46</v>
      </c>
      <c r="D31">
        <f t="shared" si="0"/>
        <v>4.5424050953769237</v>
      </c>
      <c r="F31">
        <v>0.34805999999999998</v>
      </c>
      <c r="G31">
        <v>2.98E-2</v>
      </c>
      <c r="H31">
        <v>1.7826</v>
      </c>
      <c r="I31">
        <v>0.22600000000000001</v>
      </c>
      <c r="J31">
        <v>0.124</v>
      </c>
      <c r="K31">
        <v>7.2999999999999995E-2</v>
      </c>
      <c r="L31">
        <v>0.151</v>
      </c>
      <c r="M31">
        <v>0.35199999999999998</v>
      </c>
      <c r="N31">
        <v>0.55100000000000005</v>
      </c>
      <c r="O31">
        <v>0.53500000000000003</v>
      </c>
      <c r="P31">
        <v>0.45</v>
      </c>
      <c r="Q31">
        <v>1</v>
      </c>
      <c r="S31" s="7">
        <f>AVT!M35</f>
        <v>1.3271458255639318E+16</v>
      </c>
      <c r="T31">
        <f t="shared" si="2"/>
        <v>1.1848554278759403E-3</v>
      </c>
      <c r="V31">
        <f t="shared" si="4"/>
        <v>4.7282993205985694E-3</v>
      </c>
      <c r="X31" s="26" t="s">
        <v>123</v>
      </c>
      <c r="Y31" s="27">
        <f t="shared" ref="Y31:Y32" si="30">AL3</f>
        <v>99.999999999999957</v>
      </c>
      <c r="Z31" s="27">
        <f>SUMPRODUCT(T2:T152,G2:G152)/SUMPRODUCT(B2:B152,G2:G152)*100</f>
        <v>77.963873404248147</v>
      </c>
      <c r="AA31" s="27"/>
      <c r="AC31" s="22" t="s">
        <v>134</v>
      </c>
      <c r="AD31" s="22">
        <f t="shared" ref="AD31:AK31" si="31">IF(_Duv_elab&lt;_planck_limit,13*AD29*(AD23 - $AL$23),13*AD29*(AD27 - $AL$27))</f>
        <v>9.1871554125980701</v>
      </c>
      <c r="AE31" s="22">
        <f t="shared" si="31"/>
        <v>10.13390707670577</v>
      </c>
      <c r="AF31" s="22">
        <f t="shared" si="31"/>
        <v>13.023961041809997</v>
      </c>
      <c r="AG31" s="22">
        <f t="shared" si="31"/>
        <v>-6.6427815621502182</v>
      </c>
      <c r="AH31" s="22">
        <f t="shared" si="31"/>
        <v>-11.214725201607893</v>
      </c>
      <c r="AI31" s="22">
        <f t="shared" si="31"/>
        <v>-17.978024310154971</v>
      </c>
      <c r="AJ31" s="22">
        <f t="shared" si="31"/>
        <v>-5.919360031266673</v>
      </c>
      <c r="AK31" s="22">
        <f t="shared" si="31"/>
        <v>-0.40657854171080898</v>
      </c>
    </row>
    <row r="32" spans="1:38" x14ac:dyDescent="0.25">
      <c r="A32">
        <f>'Input spectra'!A36</f>
        <v>450</v>
      </c>
      <c r="B32">
        <v>1.56</v>
      </c>
      <c r="D32">
        <f t="shared" si="0"/>
        <v>4.8535287320465761</v>
      </c>
      <c r="F32">
        <v>0.3362</v>
      </c>
      <c r="G32">
        <v>3.7999999999999999E-2</v>
      </c>
      <c r="H32">
        <v>1.7721100000000001</v>
      </c>
      <c r="I32">
        <v>0.22500000000000001</v>
      </c>
      <c r="J32">
        <v>0.127</v>
      </c>
      <c r="K32">
        <v>7.3999999999999996E-2</v>
      </c>
      <c r="L32">
        <v>0.161</v>
      </c>
      <c r="M32">
        <v>0.36</v>
      </c>
      <c r="N32">
        <v>0.55600000000000005</v>
      </c>
      <c r="O32">
        <v>0.52200000000000002</v>
      </c>
      <c r="P32">
        <v>0.439</v>
      </c>
      <c r="Q32">
        <v>1</v>
      </c>
      <c r="S32" s="7">
        <f>AVT!M36</f>
        <v>2.5221618142202848E+16</v>
      </c>
      <c r="T32">
        <f t="shared" si="2"/>
        <v>2.2267279497409378E-3</v>
      </c>
      <c r="V32">
        <f t="shared" si="4"/>
        <v>8.8860092161558799E-3</v>
      </c>
      <c r="X32" s="26" t="s">
        <v>124</v>
      </c>
      <c r="Y32" s="27">
        <f t="shared" si="30"/>
        <v>94.336798783612096</v>
      </c>
      <c r="Z32" s="27">
        <f>SUMPRODUCT(T2:T152,H2:H152)/SUMPRODUCT(B2:B152,G2:G152)*100</f>
        <v>3.3265737957443733</v>
      </c>
      <c r="AA32" s="27"/>
      <c r="AD32" s="38"/>
      <c r="AE32" s="5"/>
      <c r="AF32" s="5"/>
      <c r="AG32" s="5"/>
      <c r="AH32" s="5"/>
      <c r="AI32" s="5"/>
      <c r="AJ32" s="5"/>
      <c r="AK32" s="5"/>
    </row>
    <row r="33" spans="1:37" x14ac:dyDescent="0.25">
      <c r="A33">
        <f>'Input spectra'!A37</f>
        <v>455</v>
      </c>
      <c r="B33">
        <v>1.52</v>
      </c>
      <c r="D33">
        <f t="shared" si="0"/>
        <v>4.7290792773787151</v>
      </c>
      <c r="F33">
        <v>0.31869999999999998</v>
      </c>
      <c r="G33">
        <v>4.8000000000000001E-2</v>
      </c>
      <c r="H33">
        <v>1.7441</v>
      </c>
      <c r="I33">
        <v>0.222</v>
      </c>
      <c r="J33">
        <v>0.128</v>
      </c>
      <c r="K33">
        <v>7.4999999999999997E-2</v>
      </c>
      <c r="L33">
        <v>0.17199999999999999</v>
      </c>
      <c r="M33">
        <v>0.36899999999999999</v>
      </c>
      <c r="N33">
        <v>0.55600000000000005</v>
      </c>
      <c r="O33">
        <v>0.50600000000000001</v>
      </c>
      <c r="P33">
        <v>0.42599999999999999</v>
      </c>
      <c r="Q33">
        <v>1</v>
      </c>
      <c r="S33" s="7">
        <f>AVT!M37</f>
        <v>4.3199099126089536E+16</v>
      </c>
      <c r="T33">
        <f t="shared" si="2"/>
        <v>3.7719855600697343E-3</v>
      </c>
      <c r="V33">
        <f t="shared" si="4"/>
        <v>1.505253412473944E-2</v>
      </c>
      <c r="X33" s="26" t="s">
        <v>154</v>
      </c>
      <c r="Y33" s="27">
        <f t="shared" ref="Y33:Z35" si="32">IF((Y30/$Y30)&gt;_L_threshold, (Y30/$Y30)^(1/3), 841/108*(Y30/$Y30)+16/116)</f>
        <v>1</v>
      </c>
      <c r="Z33" s="27">
        <f t="shared" si="32"/>
        <v>0.90874598830675168</v>
      </c>
      <c r="AA33" s="27"/>
      <c r="AC33" s="22" t="s">
        <v>163</v>
      </c>
      <c r="AD33" s="5">
        <f t="shared" ref="AD33:AK33" si="33">(AD12-AD29)^2+(AD13-AD30)^2+(AD14-AD31)^2</f>
        <v>3.4208008854374015</v>
      </c>
      <c r="AE33" s="5">
        <f t="shared" si="33"/>
        <v>152.11446095221282</v>
      </c>
      <c r="AF33" s="5">
        <f t="shared" si="33"/>
        <v>472.70283941933059</v>
      </c>
      <c r="AG33" s="5">
        <f t="shared" si="33"/>
        <v>529.14566482514158</v>
      </c>
      <c r="AH33" s="5">
        <f t="shared" si="33"/>
        <v>31.8303294509594</v>
      </c>
      <c r="AI33" s="5">
        <f t="shared" si="33"/>
        <v>123.5576714114795</v>
      </c>
      <c r="AJ33" s="5">
        <f t="shared" si="33"/>
        <v>374.71847904229116</v>
      </c>
      <c r="AK33" s="5">
        <f t="shared" si="33"/>
        <v>257.58706938164369</v>
      </c>
    </row>
    <row r="34" spans="1:37" x14ac:dyDescent="0.25">
      <c r="A34">
        <f>'Input spectra'!A38</f>
        <v>460</v>
      </c>
      <c r="B34">
        <v>1.53</v>
      </c>
      <c r="D34">
        <f t="shared" ref="D34:D65" si="34">B34/$C$2*100</f>
        <v>4.7601916410456804</v>
      </c>
      <c r="F34">
        <v>0.2908</v>
      </c>
      <c r="G34">
        <v>0.06</v>
      </c>
      <c r="H34">
        <v>1.6692</v>
      </c>
      <c r="I34">
        <v>0.22</v>
      </c>
      <c r="J34">
        <v>0.13100000000000001</v>
      </c>
      <c r="K34">
        <v>7.6999999999999999E-2</v>
      </c>
      <c r="L34">
        <v>0.186</v>
      </c>
      <c r="M34">
        <v>0.38100000000000001</v>
      </c>
      <c r="N34">
        <v>0.55400000000000005</v>
      </c>
      <c r="O34">
        <v>0.48799999999999999</v>
      </c>
      <c r="P34">
        <v>0.41299999999999998</v>
      </c>
      <c r="Q34">
        <v>1</v>
      </c>
      <c r="S34" s="7">
        <f>AVT!M38</f>
        <v>7.5557147533726608E+16</v>
      </c>
      <c r="T34">
        <f t="shared" ref="T34:T65" si="35">S34*(_h_planck*_c_light)/(A34*10^-9)/5</f>
        <v>6.5256601172331129E-3</v>
      </c>
      <c r="V34">
        <f t="shared" si="4"/>
        <v>2.6041383254735109E-2</v>
      </c>
      <c r="X34" s="26" t="s">
        <v>155</v>
      </c>
      <c r="Y34" s="27">
        <f t="shared" si="32"/>
        <v>1</v>
      </c>
      <c r="Z34" s="27">
        <f t="shared" si="32"/>
        <v>0.92037427038983877</v>
      </c>
      <c r="AA34" s="27"/>
      <c r="AC34" s="22" t="s">
        <v>149</v>
      </c>
      <c r="AD34" s="5">
        <f>SQRT(AD33)</f>
        <v>1.8495407228383487</v>
      </c>
      <c r="AE34" s="5">
        <f>SQRT(AE33)</f>
        <v>12.333469136954648</v>
      </c>
      <c r="AF34" s="5">
        <f t="shared" ref="AF34:AK34" si="36">SQRT(AF33)</f>
        <v>21.741730368563829</v>
      </c>
      <c r="AG34" s="5">
        <f t="shared" si="36"/>
        <v>23.003166408673863</v>
      </c>
      <c r="AH34" s="5">
        <f t="shared" si="36"/>
        <v>5.6418374179835595</v>
      </c>
      <c r="AI34" s="5">
        <f t="shared" si="36"/>
        <v>11.115649842068592</v>
      </c>
      <c r="AJ34" s="5">
        <f t="shared" si="36"/>
        <v>19.357646526432163</v>
      </c>
      <c r="AK34" s="5">
        <f t="shared" si="36"/>
        <v>16.049519288179432</v>
      </c>
    </row>
    <row r="35" spans="1:37" x14ac:dyDescent="0.25">
      <c r="A35">
        <f>'Input spectra'!A39</f>
        <v>465</v>
      </c>
      <c r="B35">
        <v>1.54</v>
      </c>
      <c r="D35">
        <f t="shared" si="34"/>
        <v>4.7913040047126456</v>
      </c>
      <c r="F35">
        <v>0.25109999999999999</v>
      </c>
      <c r="G35">
        <v>7.3899999999999993E-2</v>
      </c>
      <c r="H35">
        <v>1.5281</v>
      </c>
      <c r="I35">
        <v>0.218</v>
      </c>
      <c r="J35">
        <v>0.13400000000000001</v>
      </c>
      <c r="K35">
        <v>0.08</v>
      </c>
      <c r="L35">
        <v>0.20499999999999999</v>
      </c>
      <c r="M35">
        <v>0.39400000000000002</v>
      </c>
      <c r="N35">
        <v>0.54900000000000004</v>
      </c>
      <c r="O35">
        <v>0.46899999999999997</v>
      </c>
      <c r="P35">
        <v>0.39700000000000002</v>
      </c>
      <c r="Q35">
        <v>1</v>
      </c>
      <c r="S35" s="7">
        <f>AVT!M39</f>
        <v>1.2686945565351019E+17</v>
      </c>
      <c r="T35">
        <f t="shared" si="35"/>
        <v>1.0839539982006667E-2</v>
      </c>
      <c r="V35">
        <f t="shared" si="4"/>
        <v>4.3256407766475234E-2</v>
      </c>
      <c r="X35" s="26" t="s">
        <v>156</v>
      </c>
      <c r="Y35" s="27">
        <f t="shared" si="32"/>
        <v>1</v>
      </c>
      <c r="Z35" s="27">
        <f t="shared" si="32"/>
        <v>0.32792309863897978</v>
      </c>
      <c r="AA35" s="27"/>
      <c r="AB35" s="27"/>
      <c r="AC35" s="22" t="s">
        <v>99</v>
      </c>
      <c r="AD35" s="5">
        <f>100-4.6*AD34</f>
        <v>91.492112674943598</v>
      </c>
      <c r="AE35" s="5">
        <f t="shared" ref="AE35:AK35" si="37">100-4.6*AE34</f>
        <v>43.266041970008622</v>
      </c>
      <c r="AF35" s="5">
        <f t="shared" si="37"/>
        <v>-1.1959695393599645E-2</v>
      </c>
      <c r="AG35" s="5">
        <f t="shared" si="37"/>
        <v>-5.8145654798997555</v>
      </c>
      <c r="AH35" s="5">
        <f t="shared" si="37"/>
        <v>74.047547877275633</v>
      </c>
      <c r="AI35" s="5">
        <f t="shared" si="37"/>
        <v>48.868010726484478</v>
      </c>
      <c r="AJ35" s="5">
        <f t="shared" si="37"/>
        <v>10.95482597841206</v>
      </c>
      <c r="AK35" s="5">
        <f t="shared" si="37"/>
        <v>26.172211274374618</v>
      </c>
    </row>
    <row r="36" spans="1:37" x14ac:dyDescent="0.25">
      <c r="A36">
        <f>'Input spectra'!A40</f>
        <v>470</v>
      </c>
      <c r="B36">
        <v>1.51</v>
      </c>
      <c r="D36">
        <f t="shared" si="34"/>
        <v>4.6979669137117499</v>
      </c>
      <c r="F36">
        <v>0.19536000000000001</v>
      </c>
      <c r="G36">
        <v>9.0980000000000005E-2</v>
      </c>
      <c r="H36">
        <v>1.2876399999999999</v>
      </c>
      <c r="I36">
        <v>0.216</v>
      </c>
      <c r="J36">
        <v>0.13800000000000001</v>
      </c>
      <c r="K36">
        <v>8.5000000000000006E-2</v>
      </c>
      <c r="L36">
        <v>0.22900000000000001</v>
      </c>
      <c r="M36">
        <v>0.40300000000000002</v>
      </c>
      <c r="N36">
        <v>0.54100000000000004</v>
      </c>
      <c r="O36">
        <v>0.44800000000000001</v>
      </c>
      <c r="P36">
        <v>0.38200000000000001</v>
      </c>
      <c r="Q36">
        <v>1</v>
      </c>
      <c r="S36" s="7">
        <f>AVT!M40</f>
        <v>2.0338230928763078E+17</v>
      </c>
      <c r="T36">
        <f t="shared" si="35"/>
        <v>1.7191827476672177E-2</v>
      </c>
      <c r="V36">
        <f t="shared" si="4"/>
        <v>6.8605928002136066E-2</v>
      </c>
      <c r="X36" s="26" t="s">
        <v>131</v>
      </c>
      <c r="Y36" s="27">
        <f>116*Y34-16</f>
        <v>100</v>
      </c>
      <c r="Z36" s="27">
        <f>116*Z34-16</f>
        <v>90.763415365221292</v>
      </c>
      <c r="AA36" s="27"/>
      <c r="AB36" s="27"/>
      <c r="AD36" s="5"/>
      <c r="AE36" s="5"/>
      <c r="AF36" s="5"/>
      <c r="AG36" s="5"/>
      <c r="AH36" s="5"/>
      <c r="AI36" s="5"/>
      <c r="AJ36" s="5"/>
      <c r="AK36" s="5"/>
    </row>
    <row r="37" spans="1:37" x14ac:dyDescent="0.25">
      <c r="A37">
        <f>'Input spectra'!A41</f>
        <v>475</v>
      </c>
      <c r="B37">
        <v>1.62</v>
      </c>
      <c r="D37">
        <f t="shared" si="34"/>
        <v>5.0402029140483675</v>
      </c>
      <c r="F37">
        <v>0.1421</v>
      </c>
      <c r="G37">
        <v>0.11260000000000001</v>
      </c>
      <c r="H37">
        <v>1.0419</v>
      </c>
      <c r="I37">
        <v>0.214</v>
      </c>
      <c r="J37">
        <v>0.14299999999999999</v>
      </c>
      <c r="K37">
        <v>9.4E-2</v>
      </c>
      <c r="L37">
        <v>0.254</v>
      </c>
      <c r="M37">
        <v>0.41</v>
      </c>
      <c r="N37">
        <v>0.53100000000000003</v>
      </c>
      <c r="O37">
        <v>0.42899999999999999</v>
      </c>
      <c r="P37">
        <v>0.36599999999999999</v>
      </c>
      <c r="Q37">
        <v>1</v>
      </c>
      <c r="S37" s="7">
        <f>AVT!M41</f>
        <v>3.4697907844566624E+17</v>
      </c>
      <c r="T37">
        <f t="shared" si="35"/>
        <v>2.9021269595610393E-2</v>
      </c>
      <c r="V37">
        <f t="shared" si="4"/>
        <v>0.11581265197714928</v>
      </c>
      <c r="X37" s="29" t="s">
        <v>157</v>
      </c>
      <c r="Y37" s="27">
        <f>500*(Y33-Y34)</f>
        <v>0</v>
      </c>
      <c r="Z37" s="27">
        <f>500*(Z33-Z34)</f>
        <v>-5.8141410415435413</v>
      </c>
      <c r="AA37" s="30"/>
      <c r="AB37" s="27"/>
      <c r="AC37" s="1" t="s">
        <v>153</v>
      </c>
      <c r="AD37" s="28">
        <f>AVERAGE(AD35:AK35)</f>
        <v>36.121778165775709</v>
      </c>
      <c r="AE37" s="5"/>
      <c r="AF37" s="5"/>
      <c r="AG37" s="5"/>
      <c r="AH37" s="5"/>
      <c r="AI37" s="5"/>
      <c r="AJ37" s="5"/>
      <c r="AK37" s="5"/>
    </row>
    <row r="38" spans="1:37" x14ac:dyDescent="0.25">
      <c r="A38">
        <f>'Input spectra'!A42</f>
        <v>480</v>
      </c>
      <c r="B38">
        <v>1.62</v>
      </c>
      <c r="D38">
        <f t="shared" si="34"/>
        <v>5.0402029140483675</v>
      </c>
      <c r="F38">
        <v>9.5640000000000003E-2</v>
      </c>
      <c r="G38">
        <v>0.13902</v>
      </c>
      <c r="H38">
        <v>0.81294999999999995</v>
      </c>
      <c r="I38">
        <v>0.214</v>
      </c>
      <c r="J38">
        <v>0.15</v>
      </c>
      <c r="K38">
        <v>0.109</v>
      </c>
      <c r="L38">
        <v>0.28100000000000003</v>
      </c>
      <c r="M38">
        <v>0.41499999999999998</v>
      </c>
      <c r="N38">
        <v>0.51900000000000002</v>
      </c>
      <c r="O38">
        <v>0.40799999999999997</v>
      </c>
      <c r="P38">
        <v>0.35199999999999998</v>
      </c>
      <c r="Q38">
        <v>1</v>
      </c>
      <c r="S38" s="7">
        <f>AVT!M42</f>
        <v>5.6180399104241856E+17</v>
      </c>
      <c r="T38">
        <f t="shared" si="35"/>
        <v>4.6499717105664418E-2</v>
      </c>
      <c r="V38">
        <f t="shared" si="4"/>
        <v>0.18556236957354733</v>
      </c>
      <c r="X38" s="29" t="s">
        <v>158</v>
      </c>
      <c r="Y38" s="27">
        <f>500*(Y34-Y35)</f>
        <v>0</v>
      </c>
      <c r="Z38" s="27">
        <f>200*(Z34-Z35)</f>
        <v>118.49023435017179</v>
      </c>
      <c r="AA38" s="30"/>
      <c r="AB38" s="27"/>
    </row>
    <row r="39" spans="1:37" x14ac:dyDescent="0.25">
      <c r="A39">
        <f>'Input spectra'!A43</f>
        <v>485</v>
      </c>
      <c r="B39">
        <v>1.57</v>
      </c>
      <c r="D39">
        <f t="shared" si="34"/>
        <v>4.8846410957135413</v>
      </c>
      <c r="F39">
        <v>5.7950000000000002E-2</v>
      </c>
      <c r="G39">
        <v>0.16930000000000001</v>
      </c>
      <c r="H39">
        <v>0.61619999999999997</v>
      </c>
      <c r="I39">
        <v>0.214</v>
      </c>
      <c r="J39">
        <v>0.159</v>
      </c>
      <c r="K39">
        <v>0.126</v>
      </c>
      <c r="L39">
        <v>0.308</v>
      </c>
      <c r="M39">
        <v>0.41799999999999998</v>
      </c>
      <c r="N39">
        <v>0.504</v>
      </c>
      <c r="O39">
        <v>0.38500000000000001</v>
      </c>
      <c r="P39">
        <v>0.33700000000000002</v>
      </c>
      <c r="Q39">
        <v>1</v>
      </c>
      <c r="S39" s="7">
        <f>AVT!M43</f>
        <v>8.921954690759127E+17</v>
      </c>
      <c r="T39">
        <f t="shared" si="35"/>
        <v>7.308445333249039E-2</v>
      </c>
      <c r="V39">
        <f t="shared" si="4"/>
        <v>0.29165176012892807</v>
      </c>
      <c r="X39" s="29"/>
      <c r="Y39" s="27"/>
      <c r="Z39" s="27"/>
      <c r="AA39" s="30"/>
      <c r="AB39" s="27"/>
      <c r="AD39" s="38"/>
    </row>
    <row r="40" spans="1:37" x14ac:dyDescent="0.25">
      <c r="A40">
        <f>'Input spectra'!A44</f>
        <v>490</v>
      </c>
      <c r="B40">
        <v>1.62</v>
      </c>
      <c r="D40">
        <f t="shared" si="34"/>
        <v>5.0402029140483675</v>
      </c>
      <c r="F40">
        <v>3.2009999999999997E-2</v>
      </c>
      <c r="G40">
        <v>0.20802000000000001</v>
      </c>
      <c r="H40">
        <v>0.46517999999999998</v>
      </c>
      <c r="I40">
        <v>0.216</v>
      </c>
      <c r="J40">
        <v>0.17399999999999999</v>
      </c>
      <c r="K40">
        <v>0.14799999999999999</v>
      </c>
      <c r="L40">
        <v>0.33200000000000002</v>
      </c>
      <c r="M40">
        <v>0.41899999999999998</v>
      </c>
      <c r="N40">
        <v>0.48799999999999999</v>
      </c>
      <c r="O40">
        <v>0.36299999999999999</v>
      </c>
      <c r="P40">
        <v>0.32500000000000001</v>
      </c>
      <c r="Q40">
        <v>1</v>
      </c>
      <c r="S40" s="7">
        <f>AVT!M44</f>
        <v>1.5472508010785718E+18</v>
      </c>
      <c r="T40">
        <f t="shared" si="35"/>
        <v>0.12545020178664854</v>
      </c>
      <c r="V40">
        <f t="shared" si="4"/>
        <v>0.50062318990268484</v>
      </c>
      <c r="X40" s="31" t="s">
        <v>246</v>
      </c>
      <c r="Y40" s="27"/>
      <c r="Z40" s="27"/>
      <c r="AA40" s="30"/>
      <c r="AB40" s="27"/>
    </row>
    <row r="41" spans="1:37" x14ac:dyDescent="0.25">
      <c r="A41">
        <f>'Input spectra'!A45</f>
        <v>495</v>
      </c>
      <c r="B41">
        <v>1.65</v>
      </c>
      <c r="D41">
        <f t="shared" si="34"/>
        <v>5.1335400050492623</v>
      </c>
      <c r="F41">
        <v>1.47E-2</v>
      </c>
      <c r="G41">
        <v>0.2586</v>
      </c>
      <c r="H41">
        <v>0.3533</v>
      </c>
      <c r="I41">
        <v>0.218</v>
      </c>
      <c r="J41">
        <v>0.19</v>
      </c>
      <c r="K41">
        <v>0.17199999999999999</v>
      </c>
      <c r="L41">
        <v>0.35199999999999998</v>
      </c>
      <c r="M41">
        <v>0.41699999999999998</v>
      </c>
      <c r="N41">
        <v>0.46899999999999997</v>
      </c>
      <c r="O41">
        <v>0.34100000000000003</v>
      </c>
      <c r="P41">
        <v>0.31</v>
      </c>
      <c r="Q41">
        <v>1</v>
      </c>
      <c r="S41" s="7">
        <f>AVT!M45</f>
        <v>2.6503759951668127E+18</v>
      </c>
      <c r="T41">
        <f t="shared" si="35"/>
        <v>0.21272034001963974</v>
      </c>
      <c r="V41">
        <f t="shared" si="4"/>
        <v>0.84888452677761783</v>
      </c>
      <c r="X41" s="32" t="s">
        <v>159</v>
      </c>
      <c r="Y41" s="40" t="s">
        <v>203</v>
      </c>
      <c r="Z41" s="33">
        <f>SQRT((_u-0.292)^2+(_v-0.24)^2)</f>
        <v>0.14660635749622256</v>
      </c>
      <c r="AC41" s="1" t="s">
        <v>247</v>
      </c>
      <c r="AH41" s="23"/>
      <c r="AI41" s="23"/>
    </row>
    <row r="42" spans="1:37" x14ac:dyDescent="0.25">
      <c r="A42">
        <f>'Input spectra'!A46</f>
        <v>500</v>
      </c>
      <c r="B42">
        <v>1.55</v>
      </c>
      <c r="D42">
        <f t="shared" si="34"/>
        <v>4.8224163683796109</v>
      </c>
      <c r="F42">
        <v>4.8999999999999998E-3</v>
      </c>
      <c r="G42">
        <v>0.32300000000000001</v>
      </c>
      <c r="H42">
        <v>0.27200000000000002</v>
      </c>
      <c r="I42">
        <v>0.223</v>
      </c>
      <c r="J42">
        <v>0.20699999999999999</v>
      </c>
      <c r="K42">
        <v>0.19800000000000001</v>
      </c>
      <c r="L42">
        <v>0.37</v>
      </c>
      <c r="M42">
        <v>0.41299999999999998</v>
      </c>
      <c r="N42">
        <v>0.45</v>
      </c>
      <c r="O42">
        <v>0.32400000000000001</v>
      </c>
      <c r="P42">
        <v>0.29899999999999999</v>
      </c>
      <c r="Q42">
        <v>1</v>
      </c>
      <c r="S42" s="7">
        <f>AVT!M46</f>
        <v>4.1217945137113221E+18</v>
      </c>
      <c r="T42">
        <f t="shared" si="35"/>
        <v>0.32750886543124147</v>
      </c>
      <c r="V42">
        <f t="shared" si="4"/>
        <v>1.3069610937130203</v>
      </c>
      <c r="X42" s="32" t="s">
        <v>160</v>
      </c>
      <c r="Y42" s="40" t="s">
        <v>214</v>
      </c>
      <c r="Z42" s="34">
        <f>ACOS((_u-0.29)/_Lfp)</f>
        <v>1.9796282217086156</v>
      </c>
      <c r="AC42" s="45" t="s">
        <v>248</v>
      </c>
      <c r="AD42" s="45" t="s">
        <v>249</v>
      </c>
      <c r="AE42" s="45" t="s">
        <v>135</v>
      </c>
      <c r="AF42" s="45" t="s">
        <v>128</v>
      </c>
      <c r="AG42" s="45" t="s">
        <v>129</v>
      </c>
      <c r="AH42" s="45" t="s">
        <v>250</v>
      </c>
      <c r="AI42" s="45" t="s">
        <v>251</v>
      </c>
    </row>
    <row r="43" spans="1:37" x14ac:dyDescent="0.25">
      <c r="A43">
        <f>'Input spectra'!A47</f>
        <v>505</v>
      </c>
      <c r="B43">
        <v>1.56</v>
      </c>
      <c r="D43">
        <f t="shared" si="34"/>
        <v>4.8535287320465761</v>
      </c>
      <c r="F43">
        <v>2.3999999999999998E-3</v>
      </c>
      <c r="G43">
        <v>0.4073</v>
      </c>
      <c r="H43">
        <v>0.21229999999999999</v>
      </c>
      <c r="I43">
        <v>0.22500000000000001</v>
      </c>
      <c r="J43">
        <v>0.22500000000000001</v>
      </c>
      <c r="K43">
        <v>0.221</v>
      </c>
      <c r="L43">
        <v>0.38300000000000001</v>
      </c>
      <c r="M43">
        <v>0.40899999999999997</v>
      </c>
      <c r="N43">
        <v>0.43099999999999999</v>
      </c>
      <c r="O43">
        <v>0.311</v>
      </c>
      <c r="P43">
        <v>0.28899999999999998</v>
      </c>
      <c r="Q43">
        <v>1</v>
      </c>
      <c r="S43" s="7">
        <f>AVT!M47</f>
        <v>6.0017390794809928E+18</v>
      </c>
      <c r="T43">
        <f t="shared" si="35"/>
        <v>0.4721635536682709</v>
      </c>
      <c r="V43">
        <f t="shared" si="4"/>
        <v>1.8842219544229895</v>
      </c>
      <c r="X43" s="41" t="s">
        <v>161</v>
      </c>
      <c r="Y43" s="42" t="s">
        <v>204</v>
      </c>
      <c r="Z43" s="33">
        <f>_k6*_a_Duv^6+_k5*_a_Duv^5+_k4*_a_Duv^4+_k3*_a_Duv^3+_k2*_a_Duv^2+_k1*_a_Duv^1+_k0</f>
        <v>0.11532316839761703</v>
      </c>
      <c r="AC43" s="45">
        <v>1000</v>
      </c>
      <c r="AD43" s="45">
        <v>0.443</v>
      </c>
      <c r="AE43" s="45">
        <v>0.53300000000000003</v>
      </c>
      <c r="AF43" s="45">
        <v>0.443</v>
      </c>
      <c r="AG43" s="45">
        <f>AE43*2/3</f>
        <v>0.35533333333333333</v>
      </c>
      <c r="AH43" s="46">
        <f>((_u-AD43)^2+(_vv-AE43)^2)^0.5</f>
        <v>0.2130584946285688</v>
      </c>
      <c r="AI43" s="46">
        <f t="shared" ref="AI43:AI83" si="38">((_u-AF43)^2+(_v-AG43)^2)^0.5</f>
        <v>0.21207314870950125</v>
      </c>
    </row>
    <row r="44" spans="1:37" x14ac:dyDescent="0.25">
      <c r="A44">
        <f>'Input spectra'!A48</f>
        <v>510</v>
      </c>
      <c r="B44">
        <v>1.55</v>
      </c>
      <c r="D44">
        <f t="shared" si="34"/>
        <v>4.8224163683796109</v>
      </c>
      <c r="F44">
        <v>9.2999999999999992E-3</v>
      </c>
      <c r="G44">
        <v>0.503</v>
      </c>
      <c r="H44">
        <v>0.15820000000000001</v>
      </c>
      <c r="I44">
        <v>0.22600000000000001</v>
      </c>
      <c r="J44">
        <v>0.24199999999999999</v>
      </c>
      <c r="K44">
        <v>0.24099999999999999</v>
      </c>
      <c r="L44">
        <v>0.39</v>
      </c>
      <c r="M44">
        <v>0.40300000000000002</v>
      </c>
      <c r="N44">
        <v>0.41399999999999998</v>
      </c>
      <c r="O44">
        <v>0.30099999999999999</v>
      </c>
      <c r="P44">
        <v>0.28299999999999997</v>
      </c>
      <c r="Q44">
        <v>1</v>
      </c>
      <c r="S44" s="7">
        <f>AVT!M48</f>
        <v>8.5167624827059364E+18</v>
      </c>
      <c r="T44">
        <f t="shared" si="35"/>
        <v>0.66345441372912284</v>
      </c>
      <c r="V44">
        <f t="shared" si="4"/>
        <v>2.6475897226610785</v>
      </c>
      <c r="X44" s="41" t="s">
        <v>162</v>
      </c>
      <c r="Y44" s="42"/>
      <c r="Z44" s="34">
        <f>Z41-Z43</f>
        <v>3.1283189098605529E-2</v>
      </c>
      <c r="AC44" s="45">
        <v>1200</v>
      </c>
      <c r="AD44" s="45">
        <v>0.40200000000000002</v>
      </c>
      <c r="AE44" s="45">
        <v>0.53800000000000003</v>
      </c>
      <c r="AF44" s="45">
        <v>0.40200000000000002</v>
      </c>
      <c r="AG44" s="45">
        <f t="shared" ref="AG44:AG83" si="39">AE44*2/3</f>
        <v>0.35866666666666669</v>
      </c>
      <c r="AH44" s="46">
        <f t="shared" ref="AH44:AH83" si="40">((_u-AD44)^2+(_vv-AE44)^2)^0.5</f>
        <v>0.17175633648877772</v>
      </c>
      <c r="AI44" s="46">
        <f t="shared" si="38"/>
        <v>0.17093858891210001</v>
      </c>
    </row>
    <row r="45" spans="1:37" x14ac:dyDescent="0.25">
      <c r="A45">
        <f>'Input spectra'!A49</f>
        <v>515</v>
      </c>
      <c r="B45">
        <v>1.53</v>
      </c>
      <c r="D45">
        <f t="shared" si="34"/>
        <v>4.7601916410456804</v>
      </c>
      <c r="F45">
        <v>2.9100000000000001E-2</v>
      </c>
      <c r="G45">
        <v>0.60819999999999996</v>
      </c>
      <c r="H45">
        <v>0.11169999999999999</v>
      </c>
      <c r="I45">
        <v>0.22600000000000001</v>
      </c>
      <c r="J45">
        <v>0.253</v>
      </c>
      <c r="K45">
        <v>0.26</v>
      </c>
      <c r="L45">
        <v>0.39400000000000002</v>
      </c>
      <c r="M45">
        <v>0.39600000000000002</v>
      </c>
      <c r="N45">
        <v>0.39500000000000002</v>
      </c>
      <c r="O45">
        <v>0.29099999999999998</v>
      </c>
      <c r="P45">
        <v>0.27600000000000002</v>
      </c>
      <c r="Q45">
        <v>1</v>
      </c>
      <c r="S45" s="7">
        <f>AVT!M49</f>
        <v>1.2555562342880434E+19</v>
      </c>
      <c r="T45">
        <f t="shared" si="35"/>
        <v>0.96858038058990026</v>
      </c>
      <c r="V45">
        <f t="shared" si="4"/>
        <v>3.8652293332514902</v>
      </c>
      <c r="Y45" s="42"/>
      <c r="AC45" s="45">
        <v>1400</v>
      </c>
      <c r="AD45" s="45">
        <v>0.36899999999999999</v>
      </c>
      <c r="AE45" s="45">
        <v>0.54100000000000004</v>
      </c>
      <c r="AF45" s="45">
        <v>0.36899999999999999</v>
      </c>
      <c r="AG45" s="45">
        <f t="shared" si="39"/>
        <v>0.36066666666666669</v>
      </c>
      <c r="AH45" s="46">
        <f t="shared" si="40"/>
        <v>0.13865388221697098</v>
      </c>
      <c r="AI45" s="46">
        <f t="shared" si="38"/>
        <v>0.13789316896331019</v>
      </c>
    </row>
    <row r="46" spans="1:37" x14ac:dyDescent="0.25">
      <c r="A46">
        <f>'Input spectra'!A50</f>
        <v>520</v>
      </c>
      <c r="B46">
        <v>1.52</v>
      </c>
      <c r="D46">
        <f t="shared" si="34"/>
        <v>4.7290792773787151</v>
      </c>
      <c r="F46">
        <v>6.3270000000000007E-2</v>
      </c>
      <c r="G46">
        <v>0.71</v>
      </c>
      <c r="H46">
        <v>7.825E-2</v>
      </c>
      <c r="I46">
        <v>0.22500000000000001</v>
      </c>
      <c r="J46">
        <v>0.26</v>
      </c>
      <c r="K46">
        <v>0.27800000000000002</v>
      </c>
      <c r="L46">
        <v>0.39500000000000002</v>
      </c>
      <c r="M46">
        <v>0.38900000000000001</v>
      </c>
      <c r="N46">
        <v>0.377</v>
      </c>
      <c r="O46">
        <v>0.28299999999999997</v>
      </c>
      <c r="P46">
        <v>0.27</v>
      </c>
      <c r="Q46">
        <v>1</v>
      </c>
      <c r="S46" s="7">
        <f>AVT!M50</f>
        <v>1.6332554009820496E+19</v>
      </c>
      <c r="T46">
        <f t="shared" si="35"/>
        <v>1.2478359326718862</v>
      </c>
      <c r="V46">
        <f t="shared" si="4"/>
        <v>4.9796301336509838</v>
      </c>
      <c r="X46" s="1" t="s">
        <v>226</v>
      </c>
      <c r="Y46" s="43"/>
      <c r="AC46" s="45">
        <v>1600</v>
      </c>
      <c r="AD46" s="45">
        <v>0.34200000000000003</v>
      </c>
      <c r="AE46" s="45">
        <v>0.54200000000000004</v>
      </c>
      <c r="AF46" s="45">
        <v>0.34200000000000003</v>
      </c>
      <c r="AG46" s="45">
        <f t="shared" si="39"/>
        <v>0.36133333333333334</v>
      </c>
      <c r="AH46" s="46">
        <f t="shared" si="40"/>
        <v>0.11181581135639859</v>
      </c>
      <c r="AI46" s="46">
        <f t="shared" si="38"/>
        <v>0.11096607027617975</v>
      </c>
    </row>
    <row r="47" spans="1:37" x14ac:dyDescent="0.25">
      <c r="A47">
        <f>'Input spectra'!A51</f>
        <v>525</v>
      </c>
      <c r="B47">
        <v>1.58</v>
      </c>
      <c r="D47">
        <f t="shared" si="34"/>
        <v>4.9157534593805066</v>
      </c>
      <c r="F47">
        <v>0.1096</v>
      </c>
      <c r="G47">
        <v>0.79320000000000002</v>
      </c>
      <c r="H47">
        <v>5.7250000000000002E-2</v>
      </c>
      <c r="I47">
        <v>0.22500000000000001</v>
      </c>
      <c r="J47">
        <v>0.26400000000000001</v>
      </c>
      <c r="K47">
        <v>0.30199999999999999</v>
      </c>
      <c r="L47">
        <v>0.39200000000000002</v>
      </c>
      <c r="M47">
        <v>0.38100000000000001</v>
      </c>
      <c r="N47">
        <v>0.35799999999999998</v>
      </c>
      <c r="O47">
        <v>0.27300000000000002</v>
      </c>
      <c r="P47">
        <v>0.26200000000000001</v>
      </c>
      <c r="Q47">
        <v>1</v>
      </c>
      <c r="S47" s="7">
        <f>AVT!M51</f>
        <v>1.8445852140151345E+19</v>
      </c>
      <c r="T47">
        <f t="shared" si="35"/>
        <v>1.3958737739194413</v>
      </c>
      <c r="V47">
        <f t="shared" si="4"/>
        <v>5.570391848308871</v>
      </c>
      <c r="X47" s="41" t="s">
        <v>190</v>
      </c>
      <c r="Y47" s="42" t="s">
        <v>217</v>
      </c>
      <c r="Z47">
        <v>-6.1679300000000003E-3</v>
      </c>
      <c r="AC47" s="45">
        <v>1800</v>
      </c>
      <c r="AD47" s="45">
        <v>0.32100000000000001</v>
      </c>
      <c r="AE47" s="45">
        <v>0.54200000000000004</v>
      </c>
      <c r="AF47" s="45">
        <v>0.32100000000000001</v>
      </c>
      <c r="AG47" s="45">
        <f t="shared" si="39"/>
        <v>0.36133333333333334</v>
      </c>
      <c r="AH47" s="46">
        <f t="shared" si="40"/>
        <v>9.1169896390128499E-2</v>
      </c>
      <c r="AI47" s="46">
        <f t="shared" si="38"/>
        <v>9.0125707159695076E-2</v>
      </c>
    </row>
    <row r="48" spans="1:37" x14ac:dyDescent="0.25">
      <c r="A48">
        <f>'Input spectra'!A52</f>
        <v>530</v>
      </c>
      <c r="B48">
        <v>1.54</v>
      </c>
      <c r="D48">
        <f t="shared" si="34"/>
        <v>4.7913040047126456</v>
      </c>
      <c r="F48">
        <v>0.16550000000000001</v>
      </c>
      <c r="G48">
        <v>0.86199999999999999</v>
      </c>
      <c r="H48">
        <v>4.2160000000000003E-2</v>
      </c>
      <c r="I48">
        <v>0.22700000000000001</v>
      </c>
      <c r="J48">
        <v>0.26700000000000002</v>
      </c>
      <c r="K48">
        <v>0.33900000000000002</v>
      </c>
      <c r="L48">
        <v>0.38500000000000001</v>
      </c>
      <c r="M48">
        <v>0.372</v>
      </c>
      <c r="N48">
        <v>0.34100000000000003</v>
      </c>
      <c r="O48">
        <v>0.26500000000000001</v>
      </c>
      <c r="P48">
        <v>0.25600000000000001</v>
      </c>
      <c r="Q48">
        <v>1</v>
      </c>
      <c r="S48" s="7">
        <f>AVT!M52</f>
        <v>1.9256977539386708E+19</v>
      </c>
      <c r="T48">
        <f t="shared" si="35"/>
        <v>1.4435072926160264</v>
      </c>
      <c r="V48">
        <f t="shared" si="4"/>
        <v>5.7604787811041547</v>
      </c>
      <c r="X48" s="41" t="s">
        <v>191</v>
      </c>
      <c r="Y48" s="42" t="s">
        <v>218</v>
      </c>
      <c r="Z48">
        <v>8.9394399999999999E-2</v>
      </c>
      <c r="AC48" s="45">
        <v>2000</v>
      </c>
      <c r="AD48" s="45">
        <v>0.30299999999999999</v>
      </c>
      <c r="AE48" s="45">
        <v>0.54</v>
      </c>
      <c r="AF48" s="45">
        <v>0.30299999999999999</v>
      </c>
      <c r="AG48" s="45">
        <f t="shared" si="39"/>
        <v>0.36000000000000004</v>
      </c>
      <c r="AH48" s="46">
        <f t="shared" si="40"/>
        <v>7.4159636270209162E-2</v>
      </c>
      <c r="AI48" s="46">
        <f t="shared" si="38"/>
        <v>7.2574798953789446E-2</v>
      </c>
    </row>
    <row r="49" spans="1:35" x14ac:dyDescent="0.25">
      <c r="A49">
        <f>'Input spectra'!A53</f>
        <v>535</v>
      </c>
      <c r="B49">
        <v>1.55</v>
      </c>
      <c r="D49">
        <f t="shared" si="34"/>
        <v>4.8224163683796109</v>
      </c>
      <c r="F49">
        <v>0.22575000000000001</v>
      </c>
      <c r="G49">
        <v>0.91485000000000005</v>
      </c>
      <c r="H49">
        <v>2.9839999999999998E-2</v>
      </c>
      <c r="I49">
        <v>0.23</v>
      </c>
      <c r="J49">
        <v>0.26900000000000002</v>
      </c>
      <c r="K49">
        <v>0.37</v>
      </c>
      <c r="L49">
        <v>0.377</v>
      </c>
      <c r="M49">
        <v>0.36299999999999999</v>
      </c>
      <c r="N49">
        <v>0.32500000000000001</v>
      </c>
      <c r="O49">
        <v>0.26</v>
      </c>
      <c r="P49">
        <v>0.251</v>
      </c>
      <c r="Q49">
        <v>1</v>
      </c>
      <c r="S49" s="7">
        <f>AVT!M53</f>
        <v>1.9065193029701722E+19</v>
      </c>
      <c r="T49">
        <f t="shared" si="35"/>
        <v>1.4157747181157236</v>
      </c>
      <c r="V49">
        <f t="shared" si="4"/>
        <v>5.6498088123609636</v>
      </c>
      <c r="X49" s="41" t="s">
        <v>192</v>
      </c>
      <c r="Y49" s="42" t="s">
        <v>219</v>
      </c>
      <c r="Z49">
        <v>-0.51797219999999999</v>
      </c>
      <c r="AC49" s="45">
        <v>2200</v>
      </c>
      <c r="AD49" s="45">
        <v>0.28799999999999998</v>
      </c>
      <c r="AE49" s="45">
        <v>0.53800000000000003</v>
      </c>
      <c r="AF49" s="45">
        <v>0.28799999999999998</v>
      </c>
      <c r="AG49" s="45">
        <f t="shared" si="39"/>
        <v>0.35866666666666669</v>
      </c>
      <c r="AH49" s="46">
        <f t="shared" si="40"/>
        <v>6.0597381757691346E-2</v>
      </c>
      <c r="AI49" s="46">
        <f t="shared" si="38"/>
        <v>5.8239202699737119E-2</v>
      </c>
    </row>
    <row r="50" spans="1:35" x14ac:dyDescent="0.25">
      <c r="A50">
        <f>'Input spectra'!A54</f>
        <v>540</v>
      </c>
      <c r="B50">
        <v>1.48</v>
      </c>
      <c r="D50">
        <f t="shared" si="34"/>
        <v>4.6046298227108542</v>
      </c>
      <c r="F50">
        <v>0.29039999999999999</v>
      </c>
      <c r="G50">
        <v>0.95399999999999996</v>
      </c>
      <c r="H50">
        <v>2.0299999999999999E-2</v>
      </c>
      <c r="I50">
        <v>0.23599999999999999</v>
      </c>
      <c r="J50">
        <v>0.27200000000000002</v>
      </c>
      <c r="K50">
        <v>0.39200000000000002</v>
      </c>
      <c r="L50">
        <v>0.36699999999999999</v>
      </c>
      <c r="M50">
        <v>0.35299999999999998</v>
      </c>
      <c r="N50">
        <v>0.309</v>
      </c>
      <c r="O50">
        <v>0.25700000000000001</v>
      </c>
      <c r="P50">
        <v>0.25</v>
      </c>
      <c r="Q50">
        <v>1</v>
      </c>
      <c r="S50" s="7">
        <f>AVT!M54</f>
        <v>1.6438536399235269E+19</v>
      </c>
      <c r="T50">
        <f t="shared" si="35"/>
        <v>1.2094171306612136</v>
      </c>
      <c r="V50">
        <f t="shared" si="4"/>
        <v>4.8263155678638956</v>
      </c>
      <c r="X50" s="41" t="s">
        <v>193</v>
      </c>
      <c r="Y50" s="42" t="s">
        <v>220</v>
      </c>
      <c r="Z50">
        <v>1.5317403000000001</v>
      </c>
      <c r="AC50" s="45">
        <v>2400</v>
      </c>
      <c r="AD50" s="45">
        <v>0.27600000000000002</v>
      </c>
      <c r="AE50" s="45">
        <v>0.53500000000000003</v>
      </c>
      <c r="AF50" s="45">
        <v>0.27600000000000002</v>
      </c>
      <c r="AG50" s="45">
        <f t="shared" si="39"/>
        <v>0.35666666666666669</v>
      </c>
      <c r="AH50" s="46">
        <f t="shared" si="40"/>
        <v>5.1078782707454536E-2</v>
      </c>
      <c r="AI50" s="46">
        <f t="shared" si="38"/>
        <v>4.7422981352888145E-2</v>
      </c>
    </row>
    <row r="51" spans="1:35" x14ac:dyDescent="0.25">
      <c r="A51">
        <f>'Input spectra'!A55</f>
        <v>545</v>
      </c>
      <c r="B51">
        <v>1.54</v>
      </c>
      <c r="D51">
        <f t="shared" si="34"/>
        <v>4.7913040047126456</v>
      </c>
      <c r="F51">
        <v>0.35970000000000002</v>
      </c>
      <c r="G51">
        <v>0.98029999999999995</v>
      </c>
      <c r="H51">
        <v>1.34E-2</v>
      </c>
      <c r="I51">
        <v>0.245</v>
      </c>
      <c r="J51">
        <v>0.27600000000000002</v>
      </c>
      <c r="K51">
        <v>0.39900000000000002</v>
      </c>
      <c r="L51">
        <v>0.35399999999999998</v>
      </c>
      <c r="M51">
        <v>0.34200000000000003</v>
      </c>
      <c r="N51">
        <v>0.29299999999999998</v>
      </c>
      <c r="O51">
        <v>0.25700000000000001</v>
      </c>
      <c r="P51">
        <v>0.251</v>
      </c>
      <c r="Q51">
        <v>1</v>
      </c>
      <c r="S51" s="7">
        <f>AVT!M55</f>
        <v>1.6510841136454539E+19</v>
      </c>
      <c r="T51">
        <f t="shared" si="35"/>
        <v>1.2035923660019898</v>
      </c>
      <c r="V51">
        <f t="shared" si="4"/>
        <v>4.8030711870450249</v>
      </c>
      <c r="X51" s="41" t="s">
        <v>194</v>
      </c>
      <c r="Y51" s="42" t="s">
        <v>221</v>
      </c>
      <c r="Z51">
        <v>-2.4243787000000001</v>
      </c>
      <c r="AC51" s="45">
        <v>2600</v>
      </c>
      <c r="AD51" s="45">
        <v>0.26600000000000001</v>
      </c>
      <c r="AE51" s="45">
        <v>0.53100000000000003</v>
      </c>
      <c r="AF51" s="45">
        <v>0.26600000000000001</v>
      </c>
      <c r="AG51" s="45">
        <f t="shared" si="39"/>
        <v>0.35400000000000004</v>
      </c>
      <c r="AH51" s="46">
        <f t="shared" si="40"/>
        <v>4.5200515770900146E-2</v>
      </c>
      <c r="AI51" s="46">
        <f t="shared" si="38"/>
        <v>3.950875351527354E-2</v>
      </c>
    </row>
    <row r="52" spans="1:35" x14ac:dyDescent="0.25">
      <c r="A52">
        <f>'Input spectra'!A56</f>
        <v>550</v>
      </c>
      <c r="B52">
        <v>1.54</v>
      </c>
      <c r="D52">
        <f t="shared" si="34"/>
        <v>4.7913040047126456</v>
      </c>
      <c r="F52">
        <v>0.43345</v>
      </c>
      <c r="G52">
        <v>0.99495</v>
      </c>
      <c r="H52">
        <v>8.7500000000000008E-3</v>
      </c>
      <c r="I52">
        <v>0.253</v>
      </c>
      <c r="J52">
        <v>0.28199999999999997</v>
      </c>
      <c r="K52">
        <v>0.4</v>
      </c>
      <c r="L52">
        <v>0.34100000000000003</v>
      </c>
      <c r="M52">
        <v>0.33100000000000002</v>
      </c>
      <c r="N52">
        <v>0.27900000000000003</v>
      </c>
      <c r="O52">
        <v>0.25900000000000001</v>
      </c>
      <c r="P52">
        <v>0.254</v>
      </c>
      <c r="Q52">
        <v>1</v>
      </c>
      <c r="S52" s="7">
        <f>AVT!M56</f>
        <v>1.5884096288676688E+19</v>
      </c>
      <c r="T52">
        <f t="shared" si="35"/>
        <v>1.1473780824435083</v>
      </c>
      <c r="V52">
        <f t="shared" si="4"/>
        <v>4.5787417435499718</v>
      </c>
      <c r="X52" s="41" t="s">
        <v>195</v>
      </c>
      <c r="Y52" s="42" t="s">
        <v>222</v>
      </c>
      <c r="Z52">
        <v>1.9258649999999999</v>
      </c>
      <c r="AC52" s="45">
        <v>2800</v>
      </c>
      <c r="AD52" s="45">
        <v>0.25700000000000001</v>
      </c>
      <c r="AE52" s="45">
        <v>0.52800000000000002</v>
      </c>
      <c r="AF52" s="45">
        <v>0.25700000000000001</v>
      </c>
      <c r="AG52" s="45">
        <f t="shared" si="39"/>
        <v>0.35200000000000004</v>
      </c>
      <c r="AH52" s="46">
        <f t="shared" si="40"/>
        <v>4.114335150614333E-2</v>
      </c>
      <c r="AI52" s="46">
        <f t="shared" si="38"/>
        <v>3.3278102116967495E-2</v>
      </c>
    </row>
    <row r="53" spans="1:35" x14ac:dyDescent="0.25">
      <c r="A53">
        <f>'Input spectra'!A57</f>
        <v>555</v>
      </c>
      <c r="B53">
        <v>1.56</v>
      </c>
      <c r="D53">
        <f t="shared" si="34"/>
        <v>4.8535287320465761</v>
      </c>
      <c r="F53">
        <v>0.51205000000000001</v>
      </c>
      <c r="G53">
        <v>1</v>
      </c>
      <c r="H53">
        <v>5.7499999999999999E-3</v>
      </c>
      <c r="I53">
        <v>0.26200000000000001</v>
      </c>
      <c r="J53">
        <v>0.28899999999999998</v>
      </c>
      <c r="K53">
        <v>0.39300000000000002</v>
      </c>
      <c r="L53">
        <v>0.32700000000000001</v>
      </c>
      <c r="M53">
        <v>0.32</v>
      </c>
      <c r="N53">
        <v>0.26500000000000001</v>
      </c>
      <c r="O53">
        <v>0.26</v>
      </c>
      <c r="P53">
        <v>0.25800000000000001</v>
      </c>
      <c r="Q53">
        <v>1</v>
      </c>
      <c r="S53" s="7">
        <f>AVT!M57</f>
        <v>1.6519119973053409E+19</v>
      </c>
      <c r="T53">
        <f t="shared" si="35"/>
        <v>1.1824986462781282</v>
      </c>
      <c r="V53">
        <f t="shared" si="4"/>
        <v>4.718894317620518</v>
      </c>
      <c r="X53" s="41" t="s">
        <v>196</v>
      </c>
      <c r="Y53" s="42" t="s">
        <v>223</v>
      </c>
      <c r="Z53">
        <v>-0.47110600000000002</v>
      </c>
      <c r="AC53" s="45">
        <v>3000</v>
      </c>
      <c r="AD53" s="45">
        <v>0.25</v>
      </c>
      <c r="AE53" s="45">
        <v>0.52400000000000002</v>
      </c>
      <c r="AF53" s="45">
        <v>0.25</v>
      </c>
      <c r="AG53" s="45">
        <f t="shared" si="39"/>
        <v>0.34933333333333333</v>
      </c>
      <c r="AH53" s="46">
        <f t="shared" si="40"/>
        <v>4.0786141475417967E-2</v>
      </c>
      <c r="AI53" s="46">
        <f t="shared" si="38"/>
        <v>3.0414022975350976E-2</v>
      </c>
    </row>
    <row r="54" spans="1:35" x14ac:dyDescent="0.25">
      <c r="A54">
        <f>'Input spectra'!A58</f>
        <v>560</v>
      </c>
      <c r="B54">
        <v>1.47</v>
      </c>
      <c r="D54">
        <f t="shared" si="34"/>
        <v>4.573517459043889</v>
      </c>
      <c r="F54">
        <v>0.59450000000000003</v>
      </c>
      <c r="G54">
        <v>0.995</v>
      </c>
      <c r="H54">
        <v>3.8999999999999998E-3</v>
      </c>
      <c r="I54">
        <v>0.27200000000000002</v>
      </c>
      <c r="J54">
        <v>0.29899999999999999</v>
      </c>
      <c r="K54">
        <v>0.38</v>
      </c>
      <c r="L54">
        <v>0.312</v>
      </c>
      <c r="M54">
        <v>0.308</v>
      </c>
      <c r="N54">
        <v>0.253</v>
      </c>
      <c r="O54">
        <v>0.26</v>
      </c>
      <c r="P54">
        <v>0.26400000000000001</v>
      </c>
      <c r="Q54">
        <v>1</v>
      </c>
      <c r="S54" s="7">
        <f>AVT!M58</f>
        <v>1.6679170015131642E+19</v>
      </c>
      <c r="T54">
        <f t="shared" si="35"/>
        <v>1.1832952920443172</v>
      </c>
      <c r="V54">
        <f t="shared" si="4"/>
        <v>4.7220734224685934</v>
      </c>
      <c r="AC54" s="45">
        <v>3200</v>
      </c>
      <c r="AD54" s="45">
        <v>0.24299999999999999</v>
      </c>
      <c r="AE54" s="45">
        <v>0.52</v>
      </c>
      <c r="AF54" s="45">
        <v>0.24299999999999999</v>
      </c>
      <c r="AG54" s="45">
        <f t="shared" si="39"/>
        <v>0.34666666666666668</v>
      </c>
      <c r="AH54" s="46">
        <f t="shared" si="40"/>
        <v>4.200289632570061E-2</v>
      </c>
      <c r="AI54" s="46">
        <f t="shared" si="38"/>
        <v>2.9237231893687501E-2</v>
      </c>
    </row>
    <row r="55" spans="1:35" x14ac:dyDescent="0.25">
      <c r="A55">
        <f>'Input spectra'!A59</f>
        <v>565</v>
      </c>
      <c r="B55">
        <v>1.52</v>
      </c>
      <c r="D55">
        <f t="shared" si="34"/>
        <v>4.7290792773787151</v>
      </c>
      <c r="F55">
        <v>0.6784</v>
      </c>
      <c r="G55">
        <v>0.97860000000000003</v>
      </c>
      <c r="H55">
        <v>2.7499999999999998E-3</v>
      </c>
      <c r="I55">
        <v>0.28299999999999997</v>
      </c>
      <c r="J55">
        <v>0.309</v>
      </c>
      <c r="K55">
        <v>0.36499999999999999</v>
      </c>
      <c r="L55">
        <v>0.29599999999999999</v>
      </c>
      <c r="M55">
        <v>0.29599999999999999</v>
      </c>
      <c r="N55">
        <v>0.24099999999999999</v>
      </c>
      <c r="O55">
        <v>0.25800000000000001</v>
      </c>
      <c r="P55">
        <v>0.26900000000000002</v>
      </c>
      <c r="Q55">
        <v>1</v>
      </c>
      <c r="S55" s="7">
        <f>AVT!M59</f>
        <v>1.8109883541015319E+19</v>
      </c>
      <c r="T55">
        <f t="shared" si="35"/>
        <v>1.2734266595929009</v>
      </c>
      <c r="V55">
        <f t="shared" si="4"/>
        <v>5.0817528178768328</v>
      </c>
      <c r="X55" s="47" t="s">
        <v>252</v>
      </c>
      <c r="AC55" s="45">
        <v>3400</v>
      </c>
      <c r="AD55" s="45">
        <v>0.23699999999999999</v>
      </c>
      <c r="AE55" s="45">
        <v>0.51600000000000001</v>
      </c>
      <c r="AF55" s="45">
        <v>0.23699999999999999</v>
      </c>
      <c r="AG55" s="45">
        <f t="shared" si="39"/>
        <v>0.34400000000000003</v>
      </c>
      <c r="AH55" s="46">
        <f t="shared" si="40"/>
        <v>4.4772093873087206E-2</v>
      </c>
      <c r="AI55" s="46">
        <f t="shared" si="38"/>
        <v>3.0106544355435343E-2</v>
      </c>
    </row>
    <row r="56" spans="1:35" x14ac:dyDescent="0.25">
      <c r="A56">
        <f>'Input spectra'!A60</f>
        <v>570</v>
      </c>
      <c r="B56">
        <v>1.48</v>
      </c>
      <c r="D56">
        <f t="shared" si="34"/>
        <v>4.6046298227108542</v>
      </c>
      <c r="F56">
        <v>0.7621</v>
      </c>
      <c r="G56">
        <v>0.95199999999999996</v>
      </c>
      <c r="H56">
        <v>2.0999999999999999E-3</v>
      </c>
      <c r="I56">
        <v>0.29799999999999999</v>
      </c>
      <c r="J56">
        <v>0.32200000000000001</v>
      </c>
      <c r="K56">
        <v>0.34899999999999998</v>
      </c>
      <c r="L56">
        <v>0.28000000000000003</v>
      </c>
      <c r="M56">
        <v>0.28399999999999997</v>
      </c>
      <c r="N56">
        <v>0.23400000000000001</v>
      </c>
      <c r="O56">
        <v>0.25600000000000001</v>
      </c>
      <c r="P56">
        <v>0.27200000000000002</v>
      </c>
      <c r="Q56">
        <v>1</v>
      </c>
      <c r="S56" s="7">
        <f>AVT!M60</f>
        <v>1.8930801576569864E+19</v>
      </c>
      <c r="T56">
        <f t="shared" si="35"/>
        <v>1.3194741180451091</v>
      </c>
      <c r="V56">
        <f t="shared" si="4"/>
        <v>5.2655103982469367</v>
      </c>
      <c r="X56" s="48" t="s">
        <v>311</v>
      </c>
      <c r="Y56" s="48" t="s">
        <v>253</v>
      </c>
      <c r="Z56" s="22">
        <f>MIN(AI43:AI83)</f>
        <v>2.9237231893687501E-2</v>
      </c>
      <c r="AC56" s="45">
        <v>3600</v>
      </c>
      <c r="AD56" s="45">
        <v>0.23300000000000001</v>
      </c>
      <c r="AE56" s="45">
        <v>0.51200000000000001</v>
      </c>
      <c r="AF56" s="45">
        <v>0.23300000000000001</v>
      </c>
      <c r="AG56" s="45">
        <f t="shared" si="39"/>
        <v>0.34133333333333332</v>
      </c>
      <c r="AH56" s="46">
        <f t="shared" si="40"/>
        <v>4.8476424510167648E-2</v>
      </c>
      <c r="AI56" s="46">
        <f t="shared" si="38"/>
        <v>3.2331730126070123E-2</v>
      </c>
    </row>
    <row r="57" spans="1:35" x14ac:dyDescent="0.25">
      <c r="A57">
        <f>'Input spectra'!A61</f>
        <v>575</v>
      </c>
      <c r="B57">
        <v>1.48</v>
      </c>
      <c r="D57">
        <f t="shared" si="34"/>
        <v>4.6046298227108542</v>
      </c>
      <c r="F57">
        <v>0.84250000000000003</v>
      </c>
      <c r="G57">
        <v>0.91539999999999999</v>
      </c>
      <c r="H57">
        <v>1.8E-3</v>
      </c>
      <c r="I57">
        <v>0.318</v>
      </c>
      <c r="J57">
        <v>0.32900000000000001</v>
      </c>
      <c r="K57">
        <v>0.33200000000000002</v>
      </c>
      <c r="L57">
        <v>0.26300000000000001</v>
      </c>
      <c r="M57">
        <v>0.27100000000000002</v>
      </c>
      <c r="N57">
        <v>0.22700000000000001</v>
      </c>
      <c r="O57">
        <v>0.254</v>
      </c>
      <c r="P57">
        <v>0.27400000000000002</v>
      </c>
      <c r="Q57">
        <v>1</v>
      </c>
      <c r="S57" s="7">
        <f>AVT!M61</f>
        <v>2.0245027324945961E+19</v>
      </c>
      <c r="T57">
        <f t="shared" si="35"/>
        <v>1.3988052402610698</v>
      </c>
      <c r="V57">
        <f t="shared" si="4"/>
        <v>5.5820901956222864</v>
      </c>
      <c r="X57" t="s">
        <v>254</v>
      </c>
      <c r="Y57" t="s">
        <v>255</v>
      </c>
      <c r="Z57">
        <v>2.5000000000000001E-3</v>
      </c>
      <c r="AC57" s="45">
        <v>3800</v>
      </c>
      <c r="AD57" s="45">
        <v>0.22800000000000001</v>
      </c>
      <c r="AE57" s="45">
        <v>0.50800000000000001</v>
      </c>
      <c r="AF57" s="45">
        <v>0.22800000000000001</v>
      </c>
      <c r="AG57" s="45">
        <f t="shared" si="39"/>
        <v>0.33866666666666667</v>
      </c>
      <c r="AH57" s="46">
        <f t="shared" si="40"/>
        <v>5.2591101434189394E-2</v>
      </c>
      <c r="AI57" s="46">
        <f t="shared" si="38"/>
        <v>3.5170109871142691E-2</v>
      </c>
    </row>
    <row r="58" spans="1:35" x14ac:dyDescent="0.25">
      <c r="A58">
        <f>'Input spectra'!A62</f>
        <v>580</v>
      </c>
      <c r="B58">
        <v>1.5</v>
      </c>
      <c r="D58">
        <f t="shared" si="34"/>
        <v>4.6668545500447838</v>
      </c>
      <c r="F58">
        <v>0.91600000000000004</v>
      </c>
      <c r="G58">
        <v>0.87</v>
      </c>
      <c r="H58">
        <v>1.65E-3</v>
      </c>
      <c r="I58">
        <v>0.34100000000000003</v>
      </c>
      <c r="J58">
        <v>0.33500000000000002</v>
      </c>
      <c r="K58">
        <v>0.315</v>
      </c>
      <c r="L58">
        <v>0.247</v>
      </c>
      <c r="M58">
        <v>0.26</v>
      </c>
      <c r="N58">
        <v>0.22500000000000001</v>
      </c>
      <c r="O58">
        <v>0.254</v>
      </c>
      <c r="P58">
        <v>0.27800000000000002</v>
      </c>
      <c r="Q58">
        <v>1</v>
      </c>
      <c r="S58" s="7">
        <f>AVT!M62</f>
        <v>2.0600886664396935E+19</v>
      </c>
      <c r="T58">
        <f t="shared" si="35"/>
        <v>1.4111222747615826</v>
      </c>
      <c r="V58">
        <f t="shared" si="4"/>
        <v>5.6312427120309483</v>
      </c>
      <c r="AC58" s="45">
        <v>4000</v>
      </c>
      <c r="AD58" s="45">
        <v>0.22500000000000001</v>
      </c>
      <c r="AE58" s="45">
        <v>0.504</v>
      </c>
      <c r="AF58" s="45">
        <v>0.22500000000000001</v>
      </c>
      <c r="AG58" s="45">
        <f t="shared" si="39"/>
        <v>0.33600000000000002</v>
      </c>
      <c r="AH58" s="46">
        <f t="shared" si="40"/>
        <v>5.6857808789196967E-2</v>
      </c>
      <c r="AI58" s="46">
        <f t="shared" si="38"/>
        <v>3.823455190596798E-2</v>
      </c>
    </row>
    <row r="59" spans="1:35" x14ac:dyDescent="0.25">
      <c r="A59">
        <f>'Input spectra'!A63</f>
        <v>585</v>
      </c>
      <c r="B59">
        <v>1.53</v>
      </c>
      <c r="D59">
        <f t="shared" si="34"/>
        <v>4.7601916410456804</v>
      </c>
      <c r="F59">
        <v>0.97860000000000003</v>
      </c>
      <c r="G59">
        <v>0.81630000000000003</v>
      </c>
      <c r="H59">
        <v>1.4E-3</v>
      </c>
      <c r="I59">
        <v>0.36699999999999999</v>
      </c>
      <c r="J59">
        <v>0.33900000000000002</v>
      </c>
      <c r="K59">
        <v>0.29899999999999999</v>
      </c>
      <c r="L59">
        <v>0.22900000000000001</v>
      </c>
      <c r="M59">
        <v>0.247</v>
      </c>
      <c r="N59">
        <v>0.222</v>
      </c>
      <c r="O59">
        <v>0.25900000000000001</v>
      </c>
      <c r="P59">
        <v>0.28399999999999997</v>
      </c>
      <c r="Q59">
        <v>1</v>
      </c>
      <c r="S59" s="7">
        <f>AVT!M63</f>
        <v>2.1059338265723544E+19</v>
      </c>
      <c r="T59">
        <f t="shared" si="35"/>
        <v>1.4301960769998097</v>
      </c>
      <c r="V59">
        <f t="shared" si="4"/>
        <v>5.7073588727391922</v>
      </c>
      <c r="AC59" s="45">
        <v>4200</v>
      </c>
      <c r="AD59" s="45">
        <v>0.221</v>
      </c>
      <c r="AE59" s="45">
        <v>0.5</v>
      </c>
      <c r="AF59" s="45">
        <v>0.221</v>
      </c>
      <c r="AG59" s="45">
        <f t="shared" si="39"/>
        <v>0.33333333333333331</v>
      </c>
      <c r="AH59" s="46">
        <f t="shared" si="40"/>
        <v>6.1402229306584087E-2</v>
      </c>
      <c r="AI59" s="46">
        <f t="shared" si="38"/>
        <v>4.17071263219616E-2</v>
      </c>
    </row>
    <row r="60" spans="1:35" x14ac:dyDescent="0.25">
      <c r="A60">
        <f>'Input spectra'!A64</f>
        <v>590</v>
      </c>
      <c r="B60">
        <v>1.37</v>
      </c>
      <c r="D60">
        <f t="shared" si="34"/>
        <v>4.2623938223742366</v>
      </c>
      <c r="F60">
        <v>1.0263</v>
      </c>
      <c r="G60">
        <v>0.75700000000000001</v>
      </c>
      <c r="H60">
        <v>1.1E-5</v>
      </c>
      <c r="I60">
        <v>0.39</v>
      </c>
      <c r="J60">
        <v>0.34100000000000003</v>
      </c>
      <c r="K60">
        <v>0.28499999999999998</v>
      </c>
      <c r="L60">
        <v>0.214</v>
      </c>
      <c r="M60">
        <v>0.23200000000000001</v>
      </c>
      <c r="N60">
        <v>0.221</v>
      </c>
      <c r="O60">
        <v>0.27</v>
      </c>
      <c r="P60">
        <v>0.29499999999999998</v>
      </c>
      <c r="Q60">
        <v>1</v>
      </c>
      <c r="S60" s="7">
        <f>AVT!M64</f>
        <v>1.9060111745443758E+19</v>
      </c>
      <c r="T60">
        <f t="shared" si="35"/>
        <v>1.2834535597807588</v>
      </c>
      <c r="V60">
        <f t="shared" si="4"/>
        <v>5.1217662948213993</v>
      </c>
      <c r="AC60" s="45">
        <v>4400</v>
      </c>
      <c r="AD60" s="45">
        <v>0.218</v>
      </c>
      <c r="AE60" s="45">
        <v>0.497</v>
      </c>
      <c r="AF60" s="45">
        <v>0.218</v>
      </c>
      <c r="AG60" s="45">
        <f t="shared" si="39"/>
        <v>0.33133333333333331</v>
      </c>
      <c r="AH60" s="46">
        <f t="shared" si="40"/>
        <v>6.4925351531204059E-2</v>
      </c>
      <c r="AI60" s="46">
        <f t="shared" si="38"/>
        <v>4.4474940014673649E-2</v>
      </c>
    </row>
    <row r="61" spans="1:35" x14ac:dyDescent="0.25">
      <c r="A61">
        <f>'Input spectra'!A65</f>
        <v>595</v>
      </c>
      <c r="B61">
        <v>1.43</v>
      </c>
      <c r="D61">
        <f t="shared" si="34"/>
        <v>4.449068004376028</v>
      </c>
      <c r="F61">
        <v>1.0567</v>
      </c>
      <c r="G61">
        <v>0.69489999999999996</v>
      </c>
      <c r="H61">
        <v>1.0000000000000001E-5</v>
      </c>
      <c r="I61">
        <v>0.40899999999999997</v>
      </c>
      <c r="J61">
        <v>0.34100000000000003</v>
      </c>
      <c r="K61">
        <v>0.27200000000000002</v>
      </c>
      <c r="L61">
        <v>0.19800000000000001</v>
      </c>
      <c r="M61">
        <v>0.22</v>
      </c>
      <c r="N61">
        <v>0.22</v>
      </c>
      <c r="O61">
        <v>0.28399999999999997</v>
      </c>
      <c r="P61">
        <v>0.316</v>
      </c>
      <c r="Q61">
        <v>1</v>
      </c>
      <c r="S61" s="7">
        <f>AVT!M65</f>
        <v>1.9952408521840837E+19</v>
      </c>
      <c r="T61">
        <f t="shared" si="35"/>
        <v>1.3322480419614693</v>
      </c>
      <c r="V61">
        <f t="shared" si="4"/>
        <v>5.316486183439042</v>
      </c>
      <c r="AC61" s="45">
        <v>4600</v>
      </c>
      <c r="AD61" s="45">
        <v>0.216</v>
      </c>
      <c r="AE61" s="45">
        <v>0.49399999999999999</v>
      </c>
      <c r="AF61" s="45">
        <v>0.216</v>
      </c>
      <c r="AG61" s="45">
        <f t="shared" si="39"/>
        <v>0.32933333333333331</v>
      </c>
      <c r="AH61" s="46">
        <f t="shared" si="40"/>
        <v>6.8292985773216464E-2</v>
      </c>
      <c r="AI61" s="46">
        <f t="shared" si="38"/>
        <v>4.7011906144292993E-2</v>
      </c>
    </row>
    <row r="62" spans="1:35" x14ac:dyDescent="0.25">
      <c r="A62">
        <f>'Input spectra'!A66</f>
        <v>600</v>
      </c>
      <c r="B62">
        <v>1.48</v>
      </c>
      <c r="D62">
        <f t="shared" si="34"/>
        <v>4.6046298227108542</v>
      </c>
      <c r="F62">
        <v>1.0622</v>
      </c>
      <c r="G62">
        <v>0.63100000000000001</v>
      </c>
      <c r="H62">
        <v>8.0000000000000007E-5</v>
      </c>
      <c r="I62">
        <v>0.42399999999999999</v>
      </c>
      <c r="J62">
        <v>0.34200000000000003</v>
      </c>
      <c r="K62">
        <v>0.26400000000000001</v>
      </c>
      <c r="L62">
        <v>0.185</v>
      </c>
      <c r="M62">
        <v>0.21</v>
      </c>
      <c r="N62">
        <v>0.22</v>
      </c>
      <c r="O62">
        <v>0.30199999999999999</v>
      </c>
      <c r="P62">
        <v>0.34799999999999998</v>
      </c>
      <c r="Q62">
        <v>1</v>
      </c>
      <c r="S62" s="7">
        <f>AVT!M66</f>
        <v>2.0372932066422153E+19</v>
      </c>
      <c r="T62">
        <f t="shared" si="35"/>
        <v>1.3489908833773614</v>
      </c>
      <c r="V62">
        <f t="shared" si="4"/>
        <v>5.3833003818881888</v>
      </c>
      <c r="AC62" s="45">
        <v>4800</v>
      </c>
      <c r="AD62" s="45">
        <v>0.21299999999999999</v>
      </c>
      <c r="AE62" s="45">
        <v>0.49</v>
      </c>
      <c r="AF62" s="45">
        <v>0.21299999999999999</v>
      </c>
      <c r="AG62" s="45">
        <f t="shared" si="39"/>
        <v>0.32666666666666666</v>
      </c>
      <c r="AH62" s="46">
        <f t="shared" si="40"/>
        <v>7.2903486720927363E-2</v>
      </c>
      <c r="AI62" s="46">
        <f t="shared" si="38"/>
        <v>5.0565219550591317E-2</v>
      </c>
    </row>
    <row r="63" spans="1:35" x14ac:dyDescent="0.25">
      <c r="A63">
        <f>'Input spectra'!A67</f>
        <v>605</v>
      </c>
      <c r="B63">
        <v>1.49</v>
      </c>
      <c r="D63">
        <f t="shared" si="34"/>
        <v>4.6357421863778194</v>
      </c>
      <c r="F63">
        <v>1.0456000000000001</v>
      </c>
      <c r="G63">
        <v>0.56679999999999997</v>
      </c>
      <c r="H63">
        <v>6.0000000000000002E-5</v>
      </c>
      <c r="I63">
        <v>0.435</v>
      </c>
      <c r="J63">
        <v>0.34200000000000003</v>
      </c>
      <c r="K63">
        <v>0.25700000000000001</v>
      </c>
      <c r="L63">
        <v>0.17499999999999999</v>
      </c>
      <c r="M63">
        <v>0.2</v>
      </c>
      <c r="N63">
        <v>0.22</v>
      </c>
      <c r="O63">
        <v>0.32400000000000001</v>
      </c>
      <c r="P63">
        <v>0.38400000000000001</v>
      </c>
      <c r="Q63">
        <v>1</v>
      </c>
      <c r="S63" s="7">
        <f>AVT!M67</f>
        <v>2.0697799561020203E+19</v>
      </c>
      <c r="T63">
        <f t="shared" si="35"/>
        <v>1.3591754773582641</v>
      </c>
      <c r="V63">
        <f t="shared" si="4"/>
        <v>5.4239431537129352</v>
      </c>
      <c r="AC63" s="45">
        <v>5000</v>
      </c>
      <c r="AD63" s="45">
        <v>0.21099999999999999</v>
      </c>
      <c r="AE63" s="45">
        <v>0.48699999999999999</v>
      </c>
      <c r="AF63" s="45">
        <v>0.21099999999999999</v>
      </c>
      <c r="AG63" s="45">
        <f t="shared" si="39"/>
        <v>0.32466666666666666</v>
      </c>
      <c r="AH63" s="46">
        <f t="shared" si="40"/>
        <v>7.6325284214595335E-2</v>
      </c>
      <c r="AI63" s="46">
        <f t="shared" si="38"/>
        <v>5.3175249175506097E-2</v>
      </c>
    </row>
    <row r="64" spans="1:35" x14ac:dyDescent="0.25">
      <c r="A64">
        <f>'Input spectra'!A68</f>
        <v>610</v>
      </c>
      <c r="B64">
        <v>1.47</v>
      </c>
      <c r="D64">
        <f t="shared" si="34"/>
        <v>4.573517459043889</v>
      </c>
      <c r="F64">
        <v>1.0025999999999999</v>
      </c>
      <c r="G64">
        <v>0.503</v>
      </c>
      <c r="H64">
        <v>3.4E-5</v>
      </c>
      <c r="I64">
        <v>0.442</v>
      </c>
      <c r="J64">
        <v>0.34200000000000003</v>
      </c>
      <c r="K64">
        <v>0.252</v>
      </c>
      <c r="L64">
        <v>0.16900000000000001</v>
      </c>
      <c r="M64">
        <v>0.19400000000000001</v>
      </c>
      <c r="N64">
        <v>0.22</v>
      </c>
      <c r="O64">
        <v>0.34399999999999997</v>
      </c>
      <c r="P64">
        <v>0.434</v>
      </c>
      <c r="Q64">
        <v>1</v>
      </c>
      <c r="S64" s="7">
        <f>AVT!M68</f>
        <v>2.033902615267983E+19</v>
      </c>
      <c r="T64">
        <f t="shared" si="35"/>
        <v>1.3246680078503135</v>
      </c>
      <c r="V64">
        <f t="shared" si="4"/>
        <v>5.2862372017534502</v>
      </c>
      <c r="AC64" s="45">
        <v>5200</v>
      </c>
      <c r="AD64" s="45">
        <v>0.20899999999999999</v>
      </c>
      <c r="AE64" s="45">
        <v>0.48399999999999999</v>
      </c>
      <c r="AF64" s="45">
        <v>0.20899999999999999</v>
      </c>
      <c r="AG64" s="45">
        <f t="shared" si="39"/>
        <v>0.32266666666666666</v>
      </c>
      <c r="AH64" s="46">
        <f t="shared" si="40"/>
        <v>7.9763272530714788E-2</v>
      </c>
      <c r="AI64" s="46">
        <f t="shared" si="38"/>
        <v>5.5806566115062323E-2</v>
      </c>
    </row>
    <row r="65" spans="1:35" x14ac:dyDescent="0.25">
      <c r="A65">
        <f>'Input spectra'!A69</f>
        <v>615</v>
      </c>
      <c r="B65">
        <v>1.47</v>
      </c>
      <c r="D65">
        <f t="shared" si="34"/>
        <v>4.573517459043889</v>
      </c>
      <c r="F65">
        <v>0.93840000000000001</v>
      </c>
      <c r="G65">
        <v>0.44119999999999998</v>
      </c>
      <c r="H65">
        <v>2.4000000000000001E-5</v>
      </c>
      <c r="I65">
        <v>0.44800000000000001</v>
      </c>
      <c r="J65">
        <v>0.34100000000000003</v>
      </c>
      <c r="K65">
        <v>0.247</v>
      </c>
      <c r="L65">
        <v>0.16400000000000001</v>
      </c>
      <c r="M65">
        <v>0.189</v>
      </c>
      <c r="N65">
        <v>0.22</v>
      </c>
      <c r="O65">
        <v>0.36199999999999999</v>
      </c>
      <c r="P65">
        <v>0.48199999999999998</v>
      </c>
      <c r="Q65">
        <v>1</v>
      </c>
      <c r="S65" s="7">
        <f>AVT!M69</f>
        <v>2.0304490669531664E+19</v>
      </c>
      <c r="T65">
        <f t="shared" si="35"/>
        <v>1.3116673616913901</v>
      </c>
      <c r="V65">
        <f t="shared" si="4"/>
        <v>5.2343566558620616</v>
      </c>
      <c r="AC65" s="45">
        <v>5400</v>
      </c>
      <c r="AD65" s="45">
        <v>0.20799999999999999</v>
      </c>
      <c r="AE65" s="45">
        <v>0.48099999999999998</v>
      </c>
      <c r="AF65" s="45">
        <v>0.20799999999999999</v>
      </c>
      <c r="AG65" s="45">
        <f t="shared" si="39"/>
        <v>0.32066666666666666</v>
      </c>
      <c r="AH65" s="46">
        <f t="shared" si="40"/>
        <v>8.2923901294606472E-2</v>
      </c>
      <c r="AI65" s="46">
        <f t="shared" si="38"/>
        <v>5.8040517270013352E-2</v>
      </c>
    </row>
    <row r="66" spans="1:35" x14ac:dyDescent="0.25">
      <c r="A66">
        <f>'Input spectra'!A70</f>
        <v>620</v>
      </c>
      <c r="B66">
        <v>1.47</v>
      </c>
      <c r="D66">
        <f t="shared" ref="D66:D97" si="41">B66/$C$2*100</f>
        <v>4.573517459043889</v>
      </c>
      <c r="F66">
        <v>0.85445000000000004</v>
      </c>
      <c r="G66">
        <v>0.38100000000000001</v>
      </c>
      <c r="H66">
        <v>1.9000000000000001E-5</v>
      </c>
      <c r="I66">
        <v>0.45</v>
      </c>
      <c r="J66">
        <v>0.34100000000000003</v>
      </c>
      <c r="K66">
        <v>0.24099999999999999</v>
      </c>
      <c r="L66">
        <v>0.16</v>
      </c>
      <c r="M66">
        <v>0.185</v>
      </c>
      <c r="N66">
        <v>0.223</v>
      </c>
      <c r="O66">
        <v>0.377</v>
      </c>
      <c r="P66">
        <v>0.52800000000000002</v>
      </c>
      <c r="Q66">
        <v>1</v>
      </c>
      <c r="S66" s="7">
        <f>AVT!M70</f>
        <v>2.0602436153411363E+19</v>
      </c>
      <c r="T66">
        <f t="shared" ref="T66:T97" si="42">S66*(_h_planck*_c_light)/(A66*10^-9)/5</f>
        <v>1.3201814175522357</v>
      </c>
      <c r="V66">
        <f t="shared" si="4"/>
        <v>5.2683329567636346</v>
      </c>
      <c r="AC66" s="45">
        <v>5600</v>
      </c>
      <c r="AD66" s="45">
        <v>0.20599999999999999</v>
      </c>
      <c r="AE66" s="45">
        <v>0.47899999999999998</v>
      </c>
      <c r="AF66" s="45">
        <v>0.20599999999999999</v>
      </c>
      <c r="AG66" s="45">
        <f t="shared" si="39"/>
        <v>0.3193333333333333</v>
      </c>
      <c r="AH66" s="46">
        <f t="shared" si="40"/>
        <v>8.5422977457311589E-2</v>
      </c>
      <c r="AI66" s="46">
        <f t="shared" si="38"/>
        <v>6.008838880661372E-2</v>
      </c>
    </row>
    <row r="67" spans="1:35" x14ac:dyDescent="0.25">
      <c r="A67">
        <f>'Input spectra'!A71</f>
        <v>625</v>
      </c>
      <c r="B67">
        <v>1.4</v>
      </c>
      <c r="D67">
        <f t="shared" si="41"/>
        <v>4.3557309133751314</v>
      </c>
      <c r="F67">
        <v>0.75139999999999996</v>
      </c>
      <c r="G67">
        <v>0.32100000000000001</v>
      </c>
      <c r="H67">
        <v>1.0000000000000001E-5</v>
      </c>
      <c r="I67">
        <v>0.45100000000000001</v>
      </c>
      <c r="J67">
        <v>0.33900000000000002</v>
      </c>
      <c r="K67">
        <v>0.23499999999999999</v>
      </c>
      <c r="L67">
        <v>0.156</v>
      </c>
      <c r="M67">
        <v>0.183</v>
      </c>
      <c r="N67">
        <v>0.22700000000000001</v>
      </c>
      <c r="O67">
        <v>0.38900000000000001</v>
      </c>
      <c r="P67">
        <v>0.56799999999999995</v>
      </c>
      <c r="Q67">
        <v>1</v>
      </c>
      <c r="S67" s="7">
        <f>AVT!M71</f>
        <v>1.9783640141430866E+19</v>
      </c>
      <c r="T67">
        <f t="shared" si="42"/>
        <v>1.2575721599446585</v>
      </c>
      <c r="V67">
        <f t="shared" si="4"/>
        <v>5.0184836475193979</v>
      </c>
      <c r="AC67" s="45">
        <v>5800</v>
      </c>
      <c r="AD67" s="45">
        <v>0.20499999999999999</v>
      </c>
      <c r="AE67" s="45">
        <v>0.47599999999999998</v>
      </c>
      <c r="AF67" s="45">
        <v>0.20499999999999999</v>
      </c>
      <c r="AG67" s="45">
        <f t="shared" si="39"/>
        <v>0.3173333333333333</v>
      </c>
      <c r="AH67" s="46">
        <f t="shared" si="40"/>
        <v>8.8584868001148606E-2</v>
      </c>
      <c r="AI67" s="46">
        <f t="shared" si="38"/>
        <v>6.232396510271157E-2</v>
      </c>
    </row>
    <row r="68" spans="1:35" x14ac:dyDescent="0.25">
      <c r="A68">
        <f>'Input spectra'!A72</f>
        <v>630</v>
      </c>
      <c r="B68">
        <v>1.39</v>
      </c>
      <c r="D68">
        <f t="shared" si="41"/>
        <v>4.3246185497081671</v>
      </c>
      <c r="F68">
        <v>0.64239999999999997</v>
      </c>
      <c r="G68">
        <v>0.26500000000000001</v>
      </c>
      <c r="H68">
        <v>5.0000000000000002E-5</v>
      </c>
      <c r="I68">
        <v>0.45100000000000001</v>
      </c>
      <c r="J68">
        <v>0.33900000000000002</v>
      </c>
      <c r="K68">
        <v>0.22900000000000001</v>
      </c>
      <c r="L68">
        <v>0.154</v>
      </c>
      <c r="M68">
        <v>0.18</v>
      </c>
      <c r="N68">
        <v>0.23300000000000001</v>
      </c>
      <c r="O68">
        <v>0.4</v>
      </c>
      <c r="P68">
        <v>0.60399999999999998</v>
      </c>
      <c r="Q68">
        <v>1</v>
      </c>
      <c r="S68" s="7">
        <f>AVT!M72</f>
        <v>1.9856186605176861E+19</v>
      </c>
      <c r="T68">
        <f t="shared" si="42"/>
        <v>1.2521663371628453</v>
      </c>
      <c r="V68">
        <f t="shared" ref="V68:V108" si="43">T68/$U$2*100</f>
        <v>4.9969111015486662</v>
      </c>
      <c r="AC68" s="45">
        <v>6000</v>
      </c>
      <c r="AD68" s="45">
        <v>0.20300000000000001</v>
      </c>
      <c r="AE68" s="45">
        <v>0.47299999999999998</v>
      </c>
      <c r="AF68" s="45">
        <v>0.20300000000000001</v>
      </c>
      <c r="AG68" s="45">
        <f t="shared" si="39"/>
        <v>0.3153333333333333</v>
      </c>
      <c r="AH68" s="46">
        <f t="shared" si="40"/>
        <v>9.2053840078245755E-2</v>
      </c>
      <c r="AI68" s="46">
        <f t="shared" si="38"/>
        <v>6.4995197177445355E-2</v>
      </c>
    </row>
    <row r="69" spans="1:35" x14ac:dyDescent="0.25">
      <c r="A69">
        <f>'Input spectra'!A73</f>
        <v>635</v>
      </c>
      <c r="B69">
        <v>1.45</v>
      </c>
      <c r="D69">
        <f t="shared" si="41"/>
        <v>4.5112927317099576</v>
      </c>
      <c r="F69">
        <v>0.54190000000000005</v>
      </c>
      <c r="G69">
        <v>0.217</v>
      </c>
      <c r="H69">
        <v>3.0000000000000001E-5</v>
      </c>
      <c r="I69">
        <v>0.45100000000000001</v>
      </c>
      <c r="J69">
        <v>0.33800000000000002</v>
      </c>
      <c r="K69">
        <v>0.224</v>
      </c>
      <c r="L69">
        <v>0.152</v>
      </c>
      <c r="M69">
        <v>0.17699999999999999</v>
      </c>
      <c r="N69">
        <v>0.23899999999999999</v>
      </c>
      <c r="O69">
        <v>0.41</v>
      </c>
      <c r="P69">
        <v>0.629</v>
      </c>
      <c r="Q69">
        <v>1</v>
      </c>
      <c r="S69" s="7">
        <f>AVT!M73</f>
        <v>2.0573069513510199E+19</v>
      </c>
      <c r="T69">
        <f t="shared" si="42"/>
        <v>1.2871586993369843</v>
      </c>
      <c r="V69">
        <f t="shared" si="43"/>
        <v>5.1365520724228313</v>
      </c>
      <c r="AC69" s="45">
        <v>6200</v>
      </c>
      <c r="AD69" s="45">
        <v>0.20200000000000001</v>
      </c>
      <c r="AE69" s="45">
        <v>0.47099999999999997</v>
      </c>
      <c r="AF69" s="45">
        <v>0.20200000000000001</v>
      </c>
      <c r="AG69" s="45">
        <f t="shared" si="39"/>
        <v>0.314</v>
      </c>
      <c r="AH69" s="46">
        <f t="shared" si="40"/>
        <v>9.4266559668019098E-2</v>
      </c>
      <c r="AI69" s="46">
        <f t="shared" si="38"/>
        <v>6.6633878991842546E-2</v>
      </c>
    </row>
    <row r="70" spans="1:35" x14ac:dyDescent="0.25">
      <c r="A70">
        <f>'Input spectra'!A74</f>
        <v>640</v>
      </c>
      <c r="B70">
        <v>1.43</v>
      </c>
      <c r="D70">
        <f t="shared" si="41"/>
        <v>4.449068004376028</v>
      </c>
      <c r="F70">
        <v>0.44790000000000002</v>
      </c>
      <c r="G70">
        <v>0.17499999999999999</v>
      </c>
      <c r="H70">
        <v>2.0000000000000002E-5</v>
      </c>
      <c r="I70">
        <v>0.45100000000000001</v>
      </c>
      <c r="J70">
        <v>0.33800000000000002</v>
      </c>
      <c r="K70">
        <v>0.22</v>
      </c>
      <c r="L70">
        <v>0.151</v>
      </c>
      <c r="M70">
        <v>0.17599999999999999</v>
      </c>
      <c r="N70">
        <v>0.24399999999999999</v>
      </c>
      <c r="O70">
        <v>0.42</v>
      </c>
      <c r="P70">
        <v>0.64800000000000002</v>
      </c>
      <c r="Q70">
        <v>1</v>
      </c>
      <c r="S70" s="7">
        <f>AVT!M74</f>
        <v>2.0738397344873775E+19</v>
      </c>
      <c r="T70">
        <f t="shared" si="42"/>
        <v>1.2873657340510267</v>
      </c>
      <c r="V70">
        <f t="shared" si="43"/>
        <v>5.1373782678174056</v>
      </c>
      <c r="AC70" s="45">
        <v>6400</v>
      </c>
      <c r="AD70" s="45">
        <v>0.20100000000000001</v>
      </c>
      <c r="AE70" s="45">
        <v>0.46899999999999997</v>
      </c>
      <c r="AF70" s="45">
        <v>0.20100000000000001</v>
      </c>
      <c r="AG70" s="45">
        <f t="shared" si="39"/>
        <v>0.31266666666666665</v>
      </c>
      <c r="AH70" s="46">
        <f t="shared" si="40"/>
        <v>9.6480355876920179E-2</v>
      </c>
      <c r="AI70" s="46">
        <f t="shared" si="38"/>
        <v>6.8273915651730355E-2</v>
      </c>
    </row>
    <row r="71" spans="1:35" x14ac:dyDescent="0.25">
      <c r="A71">
        <f>'Input spectra'!A75</f>
        <v>645</v>
      </c>
      <c r="B71">
        <v>1.46</v>
      </c>
      <c r="D71">
        <f t="shared" si="41"/>
        <v>4.5424050953769237</v>
      </c>
      <c r="F71">
        <v>0.36080000000000001</v>
      </c>
      <c r="G71">
        <v>0.13819999999999999</v>
      </c>
      <c r="H71">
        <v>1.0000000000000001E-5</v>
      </c>
      <c r="I71">
        <v>0.45100000000000001</v>
      </c>
      <c r="J71">
        <v>0.33700000000000002</v>
      </c>
      <c r="K71">
        <v>0.217</v>
      </c>
      <c r="L71">
        <v>0.14899999999999999</v>
      </c>
      <c r="M71">
        <v>0.17499999999999999</v>
      </c>
      <c r="N71">
        <v>0.251</v>
      </c>
      <c r="O71">
        <v>0.42899999999999999</v>
      </c>
      <c r="P71">
        <v>0.66300000000000003</v>
      </c>
      <c r="Q71">
        <v>1</v>
      </c>
      <c r="S71" s="7">
        <f>AVT!M75</f>
        <v>2.1049621388921532E+19</v>
      </c>
      <c r="T71">
        <f t="shared" si="42"/>
        <v>1.2965560682969506</v>
      </c>
      <c r="V71">
        <f t="shared" si="43"/>
        <v>5.1740533339467607</v>
      </c>
      <c r="AC71" s="45">
        <v>6500</v>
      </c>
      <c r="AD71" s="45">
        <v>0.20100000000000001</v>
      </c>
      <c r="AE71" s="45">
        <v>0.46800000000000003</v>
      </c>
      <c r="AF71" s="45">
        <v>0.20100000000000001</v>
      </c>
      <c r="AG71" s="45">
        <f t="shared" si="39"/>
        <v>0.312</v>
      </c>
      <c r="AH71" s="46">
        <f t="shared" si="40"/>
        <v>9.7428835735385619E-2</v>
      </c>
      <c r="AI71" s="46">
        <f t="shared" si="38"/>
        <v>6.8869944965725641E-2</v>
      </c>
    </row>
    <row r="72" spans="1:35" x14ac:dyDescent="0.25">
      <c r="A72">
        <f>'Input spectra'!A76</f>
        <v>650</v>
      </c>
      <c r="B72">
        <v>1.36</v>
      </c>
      <c r="D72">
        <f t="shared" si="41"/>
        <v>4.2312814587072713</v>
      </c>
      <c r="F72">
        <v>0.28349999999999997</v>
      </c>
      <c r="G72">
        <v>0.107</v>
      </c>
      <c r="H72">
        <v>0</v>
      </c>
      <c r="I72">
        <v>0.45</v>
      </c>
      <c r="J72">
        <v>0.33600000000000002</v>
      </c>
      <c r="K72">
        <v>0.216</v>
      </c>
      <c r="L72">
        <v>0.14799999999999999</v>
      </c>
      <c r="M72">
        <v>0.17499999999999999</v>
      </c>
      <c r="N72">
        <v>0.25800000000000001</v>
      </c>
      <c r="O72">
        <v>0.438</v>
      </c>
      <c r="P72">
        <v>0.67600000000000005</v>
      </c>
      <c r="Q72">
        <v>1</v>
      </c>
      <c r="S72" s="7">
        <f>AVT!M76</f>
        <v>2.0114067921869124E+19</v>
      </c>
      <c r="T72">
        <f t="shared" si="42"/>
        <v>1.2294002121172025</v>
      </c>
      <c r="V72">
        <f t="shared" si="43"/>
        <v>4.9060603099217523</v>
      </c>
      <c r="AC72" s="45">
        <v>6600</v>
      </c>
      <c r="AD72" s="45">
        <v>0.2</v>
      </c>
      <c r="AE72" s="45">
        <v>0.46600000000000003</v>
      </c>
      <c r="AF72" s="45">
        <v>0.2</v>
      </c>
      <c r="AG72" s="45">
        <f t="shared" si="39"/>
        <v>0.3106666666666667</v>
      </c>
      <c r="AH72" s="46">
        <f t="shared" si="40"/>
        <v>9.9642625573826152E-2</v>
      </c>
      <c r="AI72" s="46">
        <f t="shared" si="38"/>
        <v>7.0509973633773829E-2</v>
      </c>
    </row>
    <row r="73" spans="1:35" x14ac:dyDescent="0.25">
      <c r="A73">
        <f>'Input spectra'!A77</f>
        <v>655</v>
      </c>
      <c r="B73">
        <v>1.35</v>
      </c>
      <c r="D73">
        <f t="shared" si="41"/>
        <v>4.2001690950403061</v>
      </c>
      <c r="F73">
        <v>0.21870000000000001</v>
      </c>
      <c r="G73">
        <v>8.1600000000000006E-2</v>
      </c>
      <c r="H73">
        <v>0</v>
      </c>
      <c r="I73">
        <v>0.45</v>
      </c>
      <c r="J73">
        <v>0.33500000000000002</v>
      </c>
      <c r="K73">
        <v>0.216</v>
      </c>
      <c r="L73">
        <v>0.14799999999999999</v>
      </c>
      <c r="M73">
        <v>0.17499999999999999</v>
      </c>
      <c r="N73">
        <v>0.26300000000000001</v>
      </c>
      <c r="O73">
        <v>0.44500000000000001</v>
      </c>
      <c r="P73">
        <v>0.68500000000000005</v>
      </c>
      <c r="Q73">
        <v>1</v>
      </c>
      <c r="S73" s="7">
        <f>AVT!M77</f>
        <v>1.9790761555784929E+19</v>
      </c>
      <c r="T73">
        <f t="shared" si="42"/>
        <v>1.2004053832766794</v>
      </c>
      <c r="V73">
        <f t="shared" si="43"/>
        <v>4.7903531727621704</v>
      </c>
      <c r="AC73" s="45">
        <v>6800</v>
      </c>
      <c r="AD73" s="45">
        <v>0.19900000000000001</v>
      </c>
      <c r="AE73" s="45">
        <v>0.46400000000000002</v>
      </c>
      <c r="AF73" s="45">
        <v>0.19900000000000001</v>
      </c>
      <c r="AG73" s="45">
        <f t="shared" si="39"/>
        <v>0.30933333333333335</v>
      </c>
      <c r="AH73" s="46">
        <f t="shared" si="40"/>
        <v>0.1018573886850565</v>
      </c>
      <c r="AI73" s="46">
        <f t="shared" si="38"/>
        <v>7.2151223133391479E-2</v>
      </c>
    </row>
    <row r="74" spans="1:35" x14ac:dyDescent="0.25">
      <c r="A74">
        <f>'Input spectra'!A78</f>
        <v>660</v>
      </c>
      <c r="B74">
        <v>1.4</v>
      </c>
      <c r="D74">
        <f t="shared" si="41"/>
        <v>4.3557309133751314</v>
      </c>
      <c r="F74">
        <v>0.16489999999999999</v>
      </c>
      <c r="G74">
        <v>6.0999999999999999E-2</v>
      </c>
      <c r="H74">
        <v>0</v>
      </c>
      <c r="I74">
        <v>0.45100000000000001</v>
      </c>
      <c r="J74">
        <v>0.33400000000000002</v>
      </c>
      <c r="K74">
        <v>0.219</v>
      </c>
      <c r="L74">
        <v>0.14799999999999999</v>
      </c>
      <c r="M74">
        <v>0.17499999999999999</v>
      </c>
      <c r="N74">
        <v>0.26800000000000002</v>
      </c>
      <c r="O74">
        <v>0.45200000000000001</v>
      </c>
      <c r="P74">
        <v>0.69299999999999995</v>
      </c>
      <c r="Q74">
        <v>1</v>
      </c>
      <c r="S74" s="7">
        <f>AVT!M78</f>
        <v>2.0859287568522768E+19</v>
      </c>
      <c r="T74">
        <f t="shared" si="42"/>
        <v>1.2556316779869756</v>
      </c>
      <c r="V74">
        <f t="shared" si="43"/>
        <v>5.0107399352433823</v>
      </c>
      <c r="AC74" s="45">
        <v>7000</v>
      </c>
      <c r="AD74" s="45">
        <v>0.19800000000000001</v>
      </c>
      <c r="AE74" s="45">
        <v>0.46200000000000002</v>
      </c>
      <c r="AF74" s="45">
        <v>0.19800000000000001</v>
      </c>
      <c r="AG74" s="45">
        <f t="shared" si="39"/>
        <v>0.308</v>
      </c>
      <c r="AH74" s="46">
        <f t="shared" si="40"/>
        <v>0.10407306293288208</v>
      </c>
      <c r="AI74" s="46">
        <f t="shared" si="38"/>
        <v>7.3793612006792075E-2</v>
      </c>
    </row>
    <row r="75" spans="1:35" x14ac:dyDescent="0.25">
      <c r="A75">
        <f>'Input spectra'!A79</f>
        <v>665</v>
      </c>
      <c r="B75">
        <v>1.42</v>
      </c>
      <c r="D75">
        <f t="shared" si="41"/>
        <v>4.4179556407090628</v>
      </c>
      <c r="F75">
        <v>0.1212</v>
      </c>
      <c r="G75">
        <v>4.4580000000000002E-2</v>
      </c>
      <c r="H75">
        <v>0</v>
      </c>
      <c r="I75">
        <v>0.45100000000000001</v>
      </c>
      <c r="J75">
        <v>0.33200000000000002</v>
      </c>
      <c r="K75">
        <v>0.224</v>
      </c>
      <c r="L75">
        <v>0.14899999999999999</v>
      </c>
      <c r="M75">
        <v>0.17699999999999999</v>
      </c>
      <c r="N75">
        <v>0.27300000000000002</v>
      </c>
      <c r="O75">
        <v>0.45700000000000002</v>
      </c>
      <c r="P75">
        <v>0.7</v>
      </c>
      <c r="Q75">
        <v>1</v>
      </c>
      <c r="S75" s="7">
        <f>AVT!M79</f>
        <v>2.1302731342228263E+19</v>
      </c>
      <c r="T75">
        <f t="shared" si="42"/>
        <v>1.2726833810744651</v>
      </c>
      <c r="V75">
        <f t="shared" si="43"/>
        <v>5.0787866810545239</v>
      </c>
      <c r="AC75" s="45">
        <v>7200</v>
      </c>
      <c r="AD75" s="45">
        <v>0.19800000000000001</v>
      </c>
      <c r="AE75" s="45">
        <v>0.46</v>
      </c>
      <c r="AF75" s="45">
        <v>0.19800000000000001</v>
      </c>
      <c r="AG75" s="45">
        <f t="shared" si="39"/>
        <v>0.3066666666666667</v>
      </c>
      <c r="AH75" s="46">
        <f t="shared" si="40"/>
        <v>0.10596716639347697</v>
      </c>
      <c r="AI75" s="46">
        <f t="shared" si="38"/>
        <v>7.4982091386325514E-2</v>
      </c>
    </row>
    <row r="76" spans="1:35" x14ac:dyDescent="0.25">
      <c r="A76">
        <f>'Input spectra'!A80</f>
        <v>670</v>
      </c>
      <c r="B76">
        <v>1.42</v>
      </c>
      <c r="D76">
        <f t="shared" si="41"/>
        <v>4.4179556407090628</v>
      </c>
      <c r="F76">
        <v>8.7400000000000005E-2</v>
      </c>
      <c r="G76">
        <v>3.2000000000000001E-2</v>
      </c>
      <c r="H76">
        <v>0</v>
      </c>
      <c r="I76">
        <v>0.45300000000000001</v>
      </c>
      <c r="J76">
        <v>0.33200000000000002</v>
      </c>
      <c r="K76">
        <v>0.23</v>
      </c>
      <c r="L76">
        <v>0.151</v>
      </c>
      <c r="M76">
        <v>0.18</v>
      </c>
      <c r="N76">
        <v>0.27800000000000002</v>
      </c>
      <c r="O76">
        <v>0.46200000000000002</v>
      </c>
      <c r="P76">
        <v>0.70499999999999996</v>
      </c>
      <c r="Q76">
        <v>1</v>
      </c>
      <c r="S76" s="7">
        <f>AVT!M80</f>
        <v>2.1543761089366737E+19</v>
      </c>
      <c r="T76">
        <f t="shared" si="42"/>
        <v>1.2774780586083236</v>
      </c>
      <c r="V76">
        <f t="shared" si="43"/>
        <v>5.0979203829327977</v>
      </c>
      <c r="AC76" s="45">
        <v>7400</v>
      </c>
      <c r="AD76" s="45">
        <v>0.19700000000000001</v>
      </c>
      <c r="AE76" s="45">
        <v>0.45900000000000002</v>
      </c>
      <c r="AF76" s="45">
        <v>0.19700000000000001</v>
      </c>
      <c r="AG76" s="45">
        <f t="shared" si="39"/>
        <v>0.30599999999999999</v>
      </c>
      <c r="AH76" s="46">
        <f t="shared" si="40"/>
        <v>0.10723523762896316</v>
      </c>
      <c r="AI76" s="46">
        <f t="shared" si="38"/>
        <v>7.6029551248784369E-2</v>
      </c>
    </row>
    <row r="77" spans="1:35" x14ac:dyDescent="0.25">
      <c r="A77">
        <f>'Input spectra'!A81</f>
        <v>675</v>
      </c>
      <c r="B77">
        <v>1.4</v>
      </c>
      <c r="D77">
        <f t="shared" si="41"/>
        <v>4.3557309133751314</v>
      </c>
      <c r="F77">
        <v>6.3600000000000004E-2</v>
      </c>
      <c r="G77">
        <v>2.3199999999999998E-2</v>
      </c>
      <c r="H77">
        <v>0</v>
      </c>
      <c r="I77">
        <v>0.45400000000000001</v>
      </c>
      <c r="J77">
        <v>0.33100000000000002</v>
      </c>
      <c r="K77">
        <v>0.23799999999999999</v>
      </c>
      <c r="L77">
        <v>0.154</v>
      </c>
      <c r="M77">
        <v>0.183</v>
      </c>
      <c r="N77">
        <v>0.28100000000000003</v>
      </c>
      <c r="O77">
        <v>0.46600000000000003</v>
      </c>
      <c r="P77">
        <v>0.70899999999999996</v>
      </c>
      <c r="Q77">
        <v>1</v>
      </c>
      <c r="S77" s="7">
        <f>AVT!M81</f>
        <v>2.1289632899846414E+19</v>
      </c>
      <c r="T77">
        <f t="shared" si="42"/>
        <v>1.2530578688628575</v>
      </c>
      <c r="V77">
        <f t="shared" si="43"/>
        <v>5.0004688594255216</v>
      </c>
      <c r="AC77" s="45">
        <v>7600</v>
      </c>
      <c r="AD77" s="45">
        <v>0.19600000000000001</v>
      </c>
      <c r="AE77" s="45">
        <v>0.45700000000000002</v>
      </c>
      <c r="AF77" s="45">
        <v>0.19600000000000001</v>
      </c>
      <c r="AG77" s="45">
        <f t="shared" si="39"/>
        <v>0.3046666666666667</v>
      </c>
      <c r="AH77" s="46">
        <f t="shared" si="40"/>
        <v>0.10945168334855868</v>
      </c>
      <c r="AI77" s="46">
        <f t="shared" si="38"/>
        <v>7.7672902130311389E-2</v>
      </c>
    </row>
    <row r="78" spans="1:35" x14ac:dyDescent="0.25">
      <c r="A78">
        <f>'Input spectra'!A82</f>
        <v>680</v>
      </c>
      <c r="B78">
        <v>1.4</v>
      </c>
      <c r="D78">
        <f t="shared" si="41"/>
        <v>4.3557309133751314</v>
      </c>
      <c r="F78">
        <v>4.6769999999999999E-2</v>
      </c>
      <c r="G78">
        <v>1.7000000000000001E-2</v>
      </c>
      <c r="H78">
        <v>0</v>
      </c>
      <c r="I78">
        <v>0.45500000000000002</v>
      </c>
      <c r="J78">
        <v>0.33100000000000002</v>
      </c>
      <c r="K78">
        <v>0.251</v>
      </c>
      <c r="L78">
        <v>0.158</v>
      </c>
      <c r="M78">
        <v>0.186</v>
      </c>
      <c r="N78">
        <v>0.28299999999999997</v>
      </c>
      <c r="O78">
        <v>0.46800000000000003</v>
      </c>
      <c r="P78">
        <v>0.71199999999999997</v>
      </c>
      <c r="Q78">
        <v>1</v>
      </c>
      <c r="S78" s="7">
        <f>AVT!M82</f>
        <v>2.1394682575196951E+19</v>
      </c>
      <c r="T78">
        <f t="shared" si="42"/>
        <v>1.2499817225445984</v>
      </c>
      <c r="V78">
        <f t="shared" si="43"/>
        <v>4.9881931503352055</v>
      </c>
      <c r="AC78" s="45">
        <v>7800</v>
      </c>
      <c r="AD78" s="45">
        <v>0.19600000000000001</v>
      </c>
      <c r="AE78" s="45">
        <v>0.45500000000000002</v>
      </c>
      <c r="AF78" s="45">
        <v>0.19600000000000001</v>
      </c>
      <c r="AG78" s="45">
        <f t="shared" si="39"/>
        <v>0.30333333333333334</v>
      </c>
      <c r="AH78" s="46">
        <f t="shared" si="40"/>
        <v>0.11134410138424196</v>
      </c>
      <c r="AI78" s="46">
        <f t="shared" si="38"/>
        <v>7.8859276371851986E-2</v>
      </c>
    </row>
    <row r="79" spans="1:35" x14ac:dyDescent="0.25">
      <c r="A79">
        <f>'Input spectra'!A83</f>
        <v>685</v>
      </c>
      <c r="B79">
        <v>1.37</v>
      </c>
      <c r="D79">
        <f t="shared" si="41"/>
        <v>4.2623938223742366</v>
      </c>
      <c r="F79">
        <v>3.2899999999999999E-2</v>
      </c>
      <c r="G79">
        <v>1.192E-2</v>
      </c>
      <c r="H79">
        <v>0</v>
      </c>
      <c r="I79">
        <v>0.45700000000000002</v>
      </c>
      <c r="J79">
        <v>0.33</v>
      </c>
      <c r="K79">
        <v>0.26900000000000002</v>
      </c>
      <c r="L79">
        <v>0.16200000000000001</v>
      </c>
      <c r="M79">
        <v>0.189</v>
      </c>
      <c r="N79">
        <v>0.28599999999999998</v>
      </c>
      <c r="O79">
        <v>0.47</v>
      </c>
      <c r="P79">
        <v>0.71499999999999997</v>
      </c>
      <c r="Q79">
        <v>1</v>
      </c>
      <c r="S79" s="7">
        <f>AVT!M83</f>
        <v>2.1188728434058846E+19</v>
      </c>
      <c r="T79">
        <f t="shared" si="42"/>
        <v>1.2289127537544497</v>
      </c>
      <c r="V79">
        <f t="shared" si="43"/>
        <v>4.9041150523053396</v>
      </c>
      <c r="AC79" s="45">
        <v>8000</v>
      </c>
      <c r="AD79" s="45">
        <v>0.19500000000000001</v>
      </c>
      <c r="AE79" s="45">
        <v>0.45400000000000001</v>
      </c>
      <c r="AF79" s="45">
        <v>0.19500000000000001</v>
      </c>
      <c r="AG79" s="45">
        <f t="shared" si="39"/>
        <v>0.30266666666666669</v>
      </c>
      <c r="AH79" s="46">
        <f t="shared" si="40"/>
        <v>0.11261378578549659</v>
      </c>
      <c r="AI79" s="46">
        <f t="shared" si="38"/>
        <v>7.9908751390325369E-2</v>
      </c>
    </row>
    <row r="80" spans="1:35" x14ac:dyDescent="0.25">
      <c r="A80">
        <f>'Input spectra'!A84</f>
        <v>690</v>
      </c>
      <c r="B80">
        <v>1.18</v>
      </c>
      <c r="D80">
        <f t="shared" si="41"/>
        <v>3.6712589127018971</v>
      </c>
      <c r="F80">
        <v>2.2700000000000001E-2</v>
      </c>
      <c r="G80">
        <v>8.2100000000000003E-3</v>
      </c>
      <c r="H80">
        <v>0</v>
      </c>
      <c r="I80">
        <v>0.45800000000000002</v>
      </c>
      <c r="J80">
        <v>0.32900000000000001</v>
      </c>
      <c r="K80">
        <v>0.28799999999999998</v>
      </c>
      <c r="L80">
        <v>0.16500000000000001</v>
      </c>
      <c r="M80">
        <v>0.192</v>
      </c>
      <c r="N80">
        <v>0.29099999999999998</v>
      </c>
      <c r="O80">
        <v>0.47299999999999998</v>
      </c>
      <c r="P80">
        <v>0.71699999999999997</v>
      </c>
      <c r="Q80">
        <v>1</v>
      </c>
      <c r="S80" s="7">
        <f>AVT!M84</f>
        <v>1.8418678093402946E+19</v>
      </c>
      <c r="T80">
        <f t="shared" si="42"/>
        <v>1.0605132403710145</v>
      </c>
      <c r="V80">
        <f t="shared" si="43"/>
        <v>4.232097786749633</v>
      </c>
      <c r="AC80" s="45">
        <v>8500</v>
      </c>
      <c r="AD80" s="45">
        <v>0.19400000000000001</v>
      </c>
      <c r="AE80" s="45">
        <v>0.45</v>
      </c>
      <c r="AF80" s="45">
        <v>0.19400000000000001</v>
      </c>
      <c r="AG80" s="45">
        <f t="shared" si="39"/>
        <v>0.3</v>
      </c>
      <c r="AH80" s="46">
        <f t="shared" si="40"/>
        <v>0.1167217951912404</v>
      </c>
      <c r="AI80" s="46">
        <f t="shared" si="38"/>
        <v>8.2737410724165253E-2</v>
      </c>
    </row>
    <row r="81" spans="1:35" x14ac:dyDescent="0.25">
      <c r="A81">
        <f>'Input spectra'!A85</f>
        <v>695</v>
      </c>
      <c r="B81">
        <v>1.27</v>
      </c>
      <c r="D81">
        <f t="shared" si="41"/>
        <v>3.9512701857045842</v>
      </c>
      <c r="F81">
        <v>1.584E-2</v>
      </c>
      <c r="G81">
        <v>5.7200000000000003E-3</v>
      </c>
      <c r="H81">
        <v>0</v>
      </c>
      <c r="I81">
        <v>0.46</v>
      </c>
      <c r="J81">
        <v>0.32800000000000001</v>
      </c>
      <c r="K81">
        <v>0.312</v>
      </c>
      <c r="L81">
        <v>0.16800000000000001</v>
      </c>
      <c r="M81">
        <v>0.19500000000000001</v>
      </c>
      <c r="N81">
        <v>0.29599999999999999</v>
      </c>
      <c r="O81">
        <v>0.47699999999999998</v>
      </c>
      <c r="P81">
        <v>0.71899999999999997</v>
      </c>
      <c r="Q81">
        <v>1</v>
      </c>
      <c r="S81" s="7">
        <f>AVT!M85</f>
        <v>1.991428757057697E+19</v>
      </c>
      <c r="T81">
        <f t="shared" si="42"/>
        <v>1.1383785336012955</v>
      </c>
      <c r="V81">
        <f t="shared" si="43"/>
        <v>4.5428280281082394</v>
      </c>
      <c r="AC81" s="45">
        <v>9000</v>
      </c>
      <c r="AD81" s="45">
        <v>0.193</v>
      </c>
      <c r="AE81" s="45">
        <v>0.44700000000000001</v>
      </c>
      <c r="AF81" s="45">
        <v>0.193</v>
      </c>
      <c r="AG81" s="45">
        <f t="shared" si="39"/>
        <v>0.29799999999999999</v>
      </c>
      <c r="AH81" s="46">
        <f t="shared" si="40"/>
        <v>0.11988399073176714</v>
      </c>
      <c r="AI81" s="46">
        <f t="shared" si="38"/>
        <v>8.4973375968133563E-2</v>
      </c>
    </row>
    <row r="82" spans="1:35" x14ac:dyDescent="0.25">
      <c r="A82">
        <f>'Input spectra'!A86</f>
        <v>700</v>
      </c>
      <c r="B82">
        <v>1.28</v>
      </c>
      <c r="D82">
        <f t="shared" si="41"/>
        <v>3.9823825493715495</v>
      </c>
      <c r="F82">
        <v>1.136E-2</v>
      </c>
      <c r="G82">
        <v>4.1000000000000003E-3</v>
      </c>
      <c r="H82">
        <v>0</v>
      </c>
      <c r="I82">
        <v>0.46200000000000002</v>
      </c>
      <c r="J82">
        <v>0.32800000000000001</v>
      </c>
      <c r="K82">
        <v>0.34</v>
      </c>
      <c r="L82">
        <v>0.17</v>
      </c>
      <c r="M82">
        <v>0.19900000000000001</v>
      </c>
      <c r="N82">
        <v>0.30199999999999999</v>
      </c>
      <c r="O82">
        <v>0.48299999999999998</v>
      </c>
      <c r="P82">
        <v>0.72099999999999997</v>
      </c>
      <c r="Q82">
        <v>1</v>
      </c>
      <c r="S82" s="7">
        <f>AVT!M86</f>
        <v>2.0277311112430875E+19</v>
      </c>
      <c r="T82">
        <f t="shared" si="42"/>
        <v>1.150850875811664</v>
      </c>
      <c r="V82">
        <f t="shared" si="43"/>
        <v>4.5926003174627956</v>
      </c>
      <c r="AC82" s="45">
        <v>9500</v>
      </c>
      <c r="AD82" s="45">
        <v>0.192</v>
      </c>
      <c r="AE82" s="45">
        <v>0.44400000000000001</v>
      </c>
      <c r="AF82" s="45">
        <v>0.192</v>
      </c>
      <c r="AG82" s="45">
        <f t="shared" si="39"/>
        <v>0.29599999999999999</v>
      </c>
      <c r="AH82" s="46">
        <f t="shared" si="40"/>
        <v>0.12304619049317614</v>
      </c>
      <c r="AI82" s="46">
        <f t="shared" si="38"/>
        <v>8.7209346480204411E-2</v>
      </c>
    </row>
    <row r="83" spans="1:35" x14ac:dyDescent="0.25">
      <c r="A83">
        <f>'Input spectra'!A87</f>
        <v>705</v>
      </c>
      <c r="B83">
        <v>1.32</v>
      </c>
      <c r="D83">
        <f t="shared" si="41"/>
        <v>4.1068320040394104</v>
      </c>
      <c r="F83">
        <v>8.1099999999999992E-3</v>
      </c>
      <c r="G83">
        <v>2.9299999999999999E-3</v>
      </c>
      <c r="H83">
        <v>0</v>
      </c>
      <c r="I83">
        <v>0.46300000000000002</v>
      </c>
      <c r="J83">
        <v>0.32700000000000001</v>
      </c>
      <c r="K83">
        <v>0.36599999999999999</v>
      </c>
      <c r="L83">
        <v>0.17100000000000001</v>
      </c>
      <c r="M83">
        <v>0.2</v>
      </c>
      <c r="N83">
        <v>0.313</v>
      </c>
      <c r="O83">
        <v>0.48899999999999999</v>
      </c>
      <c r="P83">
        <v>0.72</v>
      </c>
      <c r="Q83">
        <v>1</v>
      </c>
      <c r="S83" s="7">
        <f>AVT!M87</f>
        <v>2.1022649145644786E+19</v>
      </c>
      <c r="T83">
        <f t="shared" si="42"/>
        <v>1.1846909021747958</v>
      </c>
      <c r="V83">
        <f t="shared" si="43"/>
        <v>4.727642762217994</v>
      </c>
      <c r="AC83" s="45">
        <v>10000</v>
      </c>
      <c r="AD83" s="45">
        <v>0.191</v>
      </c>
      <c r="AE83" s="45">
        <v>0.441</v>
      </c>
      <c r="AF83" s="45">
        <v>0.191</v>
      </c>
      <c r="AG83" s="45">
        <f t="shared" si="39"/>
        <v>0.29399999999999998</v>
      </c>
      <c r="AH83" s="46">
        <f t="shared" si="40"/>
        <v>0.1262083941581999</v>
      </c>
      <c r="AI83" s="46">
        <f t="shared" si="38"/>
        <v>8.9445321865298813E-2</v>
      </c>
    </row>
    <row r="84" spans="1:35" x14ac:dyDescent="0.25">
      <c r="A84">
        <f>'Input spectra'!A88</f>
        <v>710</v>
      </c>
      <c r="B84">
        <v>1.32</v>
      </c>
      <c r="D84">
        <f t="shared" si="41"/>
        <v>4.1068320040394104</v>
      </c>
      <c r="F84">
        <v>5.79E-3</v>
      </c>
      <c r="G84">
        <v>2.0899999999999998E-3</v>
      </c>
      <c r="H84">
        <v>0</v>
      </c>
      <c r="I84">
        <v>0.46400000000000002</v>
      </c>
      <c r="J84">
        <v>0.32600000000000001</v>
      </c>
      <c r="K84">
        <v>0.39</v>
      </c>
      <c r="L84">
        <v>0.17</v>
      </c>
      <c r="M84">
        <v>0.19900000000000001</v>
      </c>
      <c r="N84">
        <v>0.32500000000000001</v>
      </c>
      <c r="O84">
        <v>0.496</v>
      </c>
      <c r="P84">
        <v>0.71899999999999997</v>
      </c>
      <c r="Q84">
        <v>1</v>
      </c>
      <c r="S84" s="7">
        <f>AVT!M88</f>
        <v>2.1072869999033901E+19</v>
      </c>
      <c r="T84">
        <f t="shared" si="42"/>
        <v>1.1791581776850375</v>
      </c>
      <c r="V84">
        <f t="shared" si="43"/>
        <v>4.7055638006582035</v>
      </c>
    </row>
    <row r="85" spans="1:35" x14ac:dyDescent="0.25">
      <c r="A85">
        <f>'Input spectra'!A89</f>
        <v>715</v>
      </c>
      <c r="B85">
        <v>1.26</v>
      </c>
      <c r="D85">
        <f t="shared" si="41"/>
        <v>3.920157822037619</v>
      </c>
      <c r="F85">
        <v>4.1099999999999999E-3</v>
      </c>
      <c r="G85">
        <v>1.48E-3</v>
      </c>
      <c r="H85">
        <v>0</v>
      </c>
      <c r="I85">
        <v>0.46500000000000002</v>
      </c>
      <c r="J85">
        <v>0.32500000000000001</v>
      </c>
      <c r="K85">
        <v>0.41199999999999998</v>
      </c>
      <c r="L85">
        <v>0.16800000000000001</v>
      </c>
      <c r="M85">
        <v>0.19800000000000001</v>
      </c>
      <c r="N85">
        <v>0.33800000000000002</v>
      </c>
      <c r="O85">
        <v>0.503</v>
      </c>
      <c r="P85">
        <v>0.72199999999999998</v>
      </c>
      <c r="Q85">
        <v>1</v>
      </c>
      <c r="S85" s="7">
        <f>AVT!M89</f>
        <v>2.0514148620288176E+19</v>
      </c>
      <c r="T85">
        <f t="shared" si="42"/>
        <v>1.1398670081037443</v>
      </c>
      <c r="V85">
        <f t="shared" si="43"/>
        <v>4.5487679536156689</v>
      </c>
    </row>
    <row r="86" spans="1:35" x14ac:dyDescent="0.25">
      <c r="A86">
        <f>'Input spectra'!A90</f>
        <v>720</v>
      </c>
      <c r="B86">
        <v>0.98599999999999999</v>
      </c>
      <c r="D86">
        <f t="shared" si="41"/>
        <v>3.0676790575627715</v>
      </c>
      <c r="F86">
        <v>2.8999999999999998E-3</v>
      </c>
      <c r="G86">
        <v>1.0499999999999999E-3</v>
      </c>
      <c r="H86">
        <v>0</v>
      </c>
      <c r="I86">
        <v>0.46600000000000003</v>
      </c>
      <c r="J86">
        <v>0.32400000000000001</v>
      </c>
      <c r="K86">
        <v>0.43099999999999999</v>
      </c>
      <c r="L86">
        <v>0.16600000000000001</v>
      </c>
      <c r="M86">
        <v>0.19600000000000001</v>
      </c>
      <c r="N86">
        <v>0.35099999999999998</v>
      </c>
      <c r="O86">
        <v>0.51100000000000001</v>
      </c>
      <c r="P86">
        <v>0.72499999999999998</v>
      </c>
      <c r="Q86">
        <v>1</v>
      </c>
      <c r="S86" s="7">
        <f>AVT!M90</f>
        <v>1.6109258844838437E+19</v>
      </c>
      <c r="T86">
        <f t="shared" si="42"/>
        <v>0.88889362483525114</v>
      </c>
      <c r="V86">
        <f t="shared" si="43"/>
        <v>3.5472303400993379</v>
      </c>
    </row>
    <row r="87" spans="1:35" x14ac:dyDescent="0.25">
      <c r="A87">
        <f>'Input spectra'!A91</f>
        <v>725</v>
      </c>
      <c r="B87">
        <v>1.04</v>
      </c>
      <c r="D87">
        <f t="shared" si="41"/>
        <v>3.2356858213643842</v>
      </c>
      <c r="F87">
        <v>2.0500000000000002E-3</v>
      </c>
      <c r="G87">
        <v>7.3999999999999999E-4</v>
      </c>
      <c r="H87">
        <v>0</v>
      </c>
      <c r="I87">
        <v>0.46600000000000003</v>
      </c>
      <c r="J87">
        <v>0.32400000000000001</v>
      </c>
      <c r="K87">
        <v>0.44700000000000001</v>
      </c>
      <c r="L87">
        <v>0.16400000000000001</v>
      </c>
      <c r="M87">
        <v>0.19500000000000001</v>
      </c>
      <c r="N87">
        <v>0.36399999999999999</v>
      </c>
      <c r="O87">
        <v>0.51800000000000002</v>
      </c>
      <c r="P87">
        <v>0.72699999999999998</v>
      </c>
      <c r="Q87">
        <v>1</v>
      </c>
      <c r="S87" s="7">
        <f>AVT!M91</f>
        <v>1.7189724292888433E+19</v>
      </c>
      <c r="T87">
        <f t="shared" si="42"/>
        <v>0.94197121674870421</v>
      </c>
      <c r="V87">
        <f t="shared" si="43"/>
        <v>3.7590424615437996</v>
      </c>
    </row>
    <row r="88" spans="1:35" x14ac:dyDescent="0.25">
      <c r="A88">
        <f>'Input spectra'!A92</f>
        <v>730</v>
      </c>
      <c r="B88">
        <v>1.1299999999999999</v>
      </c>
      <c r="D88">
        <f t="shared" si="41"/>
        <v>3.5156970943670709</v>
      </c>
      <c r="F88">
        <v>1.4400000000000001E-3</v>
      </c>
      <c r="G88">
        <v>5.1999999999999995E-4</v>
      </c>
      <c r="H88">
        <v>0</v>
      </c>
      <c r="I88">
        <v>0.46600000000000003</v>
      </c>
      <c r="J88">
        <v>0.32400000000000001</v>
      </c>
      <c r="K88">
        <v>0.46</v>
      </c>
      <c r="L88">
        <v>0.16400000000000001</v>
      </c>
      <c r="M88">
        <v>0.19500000000000001</v>
      </c>
      <c r="N88">
        <v>0.376</v>
      </c>
      <c r="O88">
        <v>0.52500000000000002</v>
      </c>
      <c r="P88">
        <v>0.72899999999999998</v>
      </c>
      <c r="Q88">
        <v>1</v>
      </c>
      <c r="S88" s="7">
        <f>AVT!M92</f>
        <v>1.8383030725256339E+19</v>
      </c>
      <c r="T88">
        <f t="shared" si="42"/>
        <v>1.0004628829048472</v>
      </c>
      <c r="V88">
        <f t="shared" si="43"/>
        <v>3.99246005734497</v>
      </c>
    </row>
    <row r="89" spans="1:35" x14ac:dyDescent="0.25">
      <c r="A89">
        <f>'Input spectra'!A93</f>
        <v>735</v>
      </c>
      <c r="B89">
        <v>1.22</v>
      </c>
      <c r="D89">
        <f t="shared" si="41"/>
        <v>3.795708367369758</v>
      </c>
      <c r="F89">
        <v>0.01</v>
      </c>
      <c r="G89">
        <v>3.611E-4</v>
      </c>
      <c r="H89">
        <v>0</v>
      </c>
      <c r="I89">
        <v>0.46600000000000003</v>
      </c>
      <c r="J89">
        <v>0.32300000000000001</v>
      </c>
      <c r="K89">
        <v>0.47199999999999998</v>
      </c>
      <c r="L89">
        <v>0.16500000000000001</v>
      </c>
      <c r="M89">
        <v>0.19600000000000001</v>
      </c>
      <c r="N89">
        <v>0.38900000000000001</v>
      </c>
      <c r="O89">
        <v>0.53200000000000003</v>
      </c>
      <c r="P89">
        <v>0.73</v>
      </c>
      <c r="Q89">
        <v>1</v>
      </c>
      <c r="S89" s="7">
        <f>AVT!M93</f>
        <v>2.0173733652536713E+19</v>
      </c>
      <c r="T89">
        <f t="shared" si="42"/>
        <v>1.0904497860491831</v>
      </c>
      <c r="V89">
        <f t="shared" si="43"/>
        <v>4.3515629512422356</v>
      </c>
    </row>
    <row r="90" spans="1:35" x14ac:dyDescent="0.25">
      <c r="A90">
        <f>'Input spectra'!A94</f>
        <v>740</v>
      </c>
      <c r="B90">
        <v>1.22</v>
      </c>
      <c r="D90">
        <f t="shared" si="41"/>
        <v>3.795708367369758</v>
      </c>
      <c r="F90">
        <v>6.8999999999999999E-3</v>
      </c>
      <c r="G90">
        <v>2.4919999999999999E-4</v>
      </c>
      <c r="H90">
        <v>0</v>
      </c>
      <c r="I90">
        <v>0.46700000000000003</v>
      </c>
      <c r="J90">
        <v>0.32200000000000001</v>
      </c>
      <c r="K90">
        <v>0.48099999999999998</v>
      </c>
      <c r="L90">
        <v>0.16800000000000001</v>
      </c>
      <c r="M90">
        <v>0.19700000000000001</v>
      </c>
      <c r="N90">
        <v>0.40100000000000002</v>
      </c>
      <c r="O90">
        <v>0.53900000000000003</v>
      </c>
      <c r="P90">
        <v>0.73</v>
      </c>
      <c r="Q90">
        <v>1</v>
      </c>
      <c r="S90" s="7">
        <f>AVT!M94</f>
        <v>2.0373052456222274E+19</v>
      </c>
      <c r="T90">
        <f t="shared" si="42"/>
        <v>1.0937828553821767</v>
      </c>
      <c r="V90">
        <f t="shared" si="43"/>
        <v>4.3648639406219729</v>
      </c>
    </row>
    <row r="91" spans="1:35" x14ac:dyDescent="0.25">
      <c r="A91">
        <f>'Input spectra'!A95</f>
        <v>745</v>
      </c>
      <c r="B91">
        <v>1.25</v>
      </c>
      <c r="D91">
        <f t="shared" si="41"/>
        <v>3.8890454583706537</v>
      </c>
      <c r="F91">
        <v>4.7602000000000001E-4</v>
      </c>
      <c r="G91">
        <v>1.719E-4</v>
      </c>
      <c r="H91">
        <v>0</v>
      </c>
      <c r="I91">
        <v>0.46700000000000003</v>
      </c>
      <c r="J91">
        <v>0.32100000000000001</v>
      </c>
      <c r="K91">
        <v>0.48799999999999999</v>
      </c>
      <c r="L91">
        <v>0.17199999999999999</v>
      </c>
      <c r="M91">
        <v>0.2</v>
      </c>
      <c r="N91">
        <v>0.41299999999999998</v>
      </c>
      <c r="O91">
        <v>0.54600000000000004</v>
      </c>
      <c r="P91">
        <v>0.73</v>
      </c>
      <c r="Q91">
        <v>1</v>
      </c>
      <c r="S91" s="7">
        <f>AVT!M95</f>
        <v>2.1079614956811674E+19</v>
      </c>
      <c r="T91">
        <f t="shared" si="42"/>
        <v>1.1241211758725675</v>
      </c>
      <c r="V91">
        <f t="shared" si="43"/>
        <v>4.4859324328514205</v>
      </c>
    </row>
    <row r="92" spans="1:35" x14ac:dyDescent="0.25">
      <c r="A92">
        <f>'Input spectra'!A96</f>
        <v>750</v>
      </c>
      <c r="B92">
        <v>1.23</v>
      </c>
      <c r="D92">
        <f t="shared" si="41"/>
        <v>3.8268207310367233</v>
      </c>
      <c r="F92">
        <v>3.323E-4</v>
      </c>
      <c r="G92">
        <v>1.2E-4</v>
      </c>
      <c r="H92">
        <v>0</v>
      </c>
      <c r="I92">
        <v>0.46700000000000003</v>
      </c>
      <c r="J92">
        <v>0.32</v>
      </c>
      <c r="K92">
        <v>0.49299999999999999</v>
      </c>
      <c r="L92">
        <v>0.17699999999999999</v>
      </c>
      <c r="M92">
        <v>0.20300000000000001</v>
      </c>
      <c r="N92">
        <v>0.42499999999999999</v>
      </c>
      <c r="O92">
        <v>0.55300000000000005</v>
      </c>
      <c r="P92">
        <v>0.73</v>
      </c>
      <c r="Q92">
        <v>1</v>
      </c>
      <c r="S92" s="7">
        <f>AVT!M96</f>
        <v>2.0901616693035536E+19</v>
      </c>
      <c r="T92">
        <f t="shared" si="42"/>
        <v>1.1071981303358756</v>
      </c>
      <c r="V92">
        <f t="shared" si="43"/>
        <v>4.4183991095184254</v>
      </c>
    </row>
    <row r="93" spans="1:35" x14ac:dyDescent="0.25">
      <c r="A93">
        <f>'Input spectra'!A97</f>
        <v>755</v>
      </c>
      <c r="B93">
        <v>1.24</v>
      </c>
      <c r="D93">
        <f t="shared" si="41"/>
        <v>3.8579330947036881</v>
      </c>
      <c r="F93">
        <v>2.3483E-4</v>
      </c>
      <c r="G93">
        <v>8.4800000000000001E-5</v>
      </c>
      <c r="H93">
        <v>0</v>
      </c>
      <c r="I93">
        <v>0.46700000000000003</v>
      </c>
      <c r="J93">
        <v>0.318</v>
      </c>
      <c r="K93">
        <v>0.497</v>
      </c>
      <c r="L93">
        <v>0.18099999999999999</v>
      </c>
      <c r="M93">
        <v>0.20499999999999999</v>
      </c>
      <c r="N93">
        <v>0.436</v>
      </c>
      <c r="O93">
        <v>0.55900000000000005</v>
      </c>
      <c r="P93">
        <v>0.73</v>
      </c>
      <c r="Q93">
        <v>1</v>
      </c>
      <c r="S93" s="7">
        <f>AVT!M97</f>
        <v>2.1040132328942047E+19</v>
      </c>
      <c r="T93">
        <f t="shared" si="42"/>
        <v>1.1071545350646932</v>
      </c>
      <c r="V93">
        <f t="shared" si="43"/>
        <v>4.4182251376681361</v>
      </c>
    </row>
    <row r="94" spans="1:35" x14ac:dyDescent="0.25">
      <c r="A94">
        <f>'Input spectra'!A98</f>
        <v>760</v>
      </c>
      <c r="B94">
        <v>0.26600000000000001</v>
      </c>
      <c r="D94">
        <f t="shared" si="41"/>
        <v>0.82758887354127519</v>
      </c>
      <c r="F94">
        <v>1.6615E-4</v>
      </c>
      <c r="G94">
        <v>6.0000000000000002E-5</v>
      </c>
      <c r="H94">
        <v>0</v>
      </c>
      <c r="I94">
        <v>0.46700000000000003</v>
      </c>
      <c r="J94">
        <v>0.316</v>
      </c>
      <c r="K94">
        <v>0.5</v>
      </c>
      <c r="L94">
        <v>0.185</v>
      </c>
      <c r="M94">
        <v>0.20799999999999999</v>
      </c>
      <c r="N94">
        <v>0.44700000000000001</v>
      </c>
      <c r="O94">
        <v>0.56499999999999995</v>
      </c>
      <c r="P94">
        <v>0.73</v>
      </c>
      <c r="Q94">
        <v>1</v>
      </c>
      <c r="S94" s="7">
        <f>AVT!M98</f>
        <v>6.3151578089181768E+18</v>
      </c>
      <c r="T94">
        <f t="shared" si="42"/>
        <v>0.33012418596755833</v>
      </c>
      <c r="V94">
        <f t="shared" si="43"/>
        <v>1.3173978255066896</v>
      </c>
    </row>
    <row r="95" spans="1:35" x14ac:dyDescent="0.25">
      <c r="A95">
        <f>'Input spectra'!A99</f>
        <v>765</v>
      </c>
      <c r="B95">
        <v>0.68600000000000005</v>
      </c>
      <c r="D95">
        <f t="shared" si="41"/>
        <v>2.1343081475538153</v>
      </c>
      <c r="F95">
        <v>1.1741E-4</v>
      </c>
      <c r="G95">
        <v>4.2400000000000001E-5</v>
      </c>
      <c r="H95">
        <v>0</v>
      </c>
      <c r="I95">
        <v>0.46700000000000003</v>
      </c>
      <c r="J95">
        <v>0.315</v>
      </c>
      <c r="K95">
        <v>0.502</v>
      </c>
      <c r="L95">
        <v>0.189</v>
      </c>
      <c r="M95">
        <v>0.21199999999999999</v>
      </c>
      <c r="N95">
        <v>0.45800000000000002</v>
      </c>
      <c r="O95">
        <v>0.56999999999999995</v>
      </c>
      <c r="P95">
        <v>0.73</v>
      </c>
      <c r="Q95">
        <v>1</v>
      </c>
      <c r="S95" s="7">
        <f>AVT!M99</f>
        <v>1.1815056610079664E+19</v>
      </c>
      <c r="T95">
        <f t="shared" si="42"/>
        <v>0.61359399359667477</v>
      </c>
      <c r="V95">
        <f t="shared" si="43"/>
        <v>2.448616088333686</v>
      </c>
    </row>
    <row r="96" spans="1:35" x14ac:dyDescent="0.25">
      <c r="A96">
        <f>'Input spectra'!A100</f>
        <v>770</v>
      </c>
      <c r="B96">
        <v>1.1599999999999999</v>
      </c>
      <c r="D96">
        <f t="shared" si="41"/>
        <v>3.6090341853679666</v>
      </c>
      <c r="F96">
        <v>8.3079999999999997E-5</v>
      </c>
      <c r="G96">
        <v>3.0000000000000001E-5</v>
      </c>
      <c r="H96">
        <v>0</v>
      </c>
      <c r="I96">
        <v>0.46700000000000003</v>
      </c>
      <c r="J96">
        <v>0.315</v>
      </c>
      <c r="K96">
        <v>0.505</v>
      </c>
      <c r="L96">
        <v>0.192</v>
      </c>
      <c r="M96">
        <v>0.215</v>
      </c>
      <c r="N96">
        <v>0.46899999999999997</v>
      </c>
      <c r="O96">
        <v>0.57499999999999996</v>
      </c>
      <c r="P96">
        <v>0.73</v>
      </c>
      <c r="Q96">
        <v>1</v>
      </c>
      <c r="S96" s="7">
        <f>AVT!M100</f>
        <v>2.0174388615132885E+19</v>
      </c>
      <c r="T96">
        <f t="shared" si="42"/>
        <v>1.040917680130993</v>
      </c>
      <c r="V96">
        <f t="shared" si="43"/>
        <v>4.1538994918439496</v>
      </c>
    </row>
    <row r="97" spans="1:22" x14ac:dyDescent="0.25">
      <c r="A97">
        <f>'Input spectra'!A101</f>
        <v>775</v>
      </c>
      <c r="B97">
        <v>1.18</v>
      </c>
      <c r="D97">
        <f t="shared" si="41"/>
        <v>3.6712589127018971</v>
      </c>
      <c r="F97">
        <v>5.8709999999999999E-5</v>
      </c>
      <c r="G97">
        <v>2.12E-5</v>
      </c>
      <c r="H97">
        <v>0</v>
      </c>
      <c r="I97">
        <v>0.46700000000000003</v>
      </c>
      <c r="J97">
        <v>0.314</v>
      </c>
      <c r="K97">
        <v>0.51</v>
      </c>
      <c r="L97">
        <v>0.19400000000000001</v>
      </c>
      <c r="M97">
        <v>0.217</v>
      </c>
      <c r="N97">
        <v>0.47699999999999998</v>
      </c>
      <c r="O97">
        <v>0.57799999999999996</v>
      </c>
      <c r="P97">
        <v>0.73</v>
      </c>
      <c r="Q97">
        <v>1</v>
      </c>
      <c r="S97" s="7">
        <f>AVT!M101</f>
        <v>2.0570145139511386E+19</v>
      </c>
      <c r="T97">
        <f t="shared" si="42"/>
        <v>1.054489795957021</v>
      </c>
      <c r="V97">
        <f t="shared" si="43"/>
        <v>4.2080605519441967</v>
      </c>
    </row>
    <row r="98" spans="1:22" x14ac:dyDescent="0.25">
      <c r="A98">
        <f>'Input spectra'!A102</f>
        <v>780</v>
      </c>
      <c r="B98">
        <v>1.1599999999999999</v>
      </c>
      <c r="D98">
        <f t="shared" ref="D98:D108" si="44">B98/$C$2*100</f>
        <v>3.6090341853679666</v>
      </c>
      <c r="F98">
        <v>4.1510000000000001E-5</v>
      </c>
      <c r="G98">
        <v>1.499E-5</v>
      </c>
      <c r="H98">
        <v>0</v>
      </c>
      <c r="I98">
        <v>0.46700000000000003</v>
      </c>
      <c r="J98">
        <v>0.314</v>
      </c>
      <c r="K98">
        <v>0.51600000000000001</v>
      </c>
      <c r="L98">
        <v>0.19700000000000001</v>
      </c>
      <c r="M98">
        <v>0.219</v>
      </c>
      <c r="N98">
        <v>0.48499999999999999</v>
      </c>
      <c r="O98">
        <v>0.58099999999999996</v>
      </c>
      <c r="P98">
        <v>0.73</v>
      </c>
      <c r="Q98">
        <v>1</v>
      </c>
      <c r="S98" s="7">
        <f>AVT!M102</f>
        <v>2.0527427125708042E+19</v>
      </c>
      <c r="T98">
        <f t="shared" ref="T98:T108" si="45">S98*(_h_planck*_c_light)/(A98*10^-9)/5</f>
        <v>1.0455544249176738</v>
      </c>
      <c r="V98">
        <f t="shared" si="43"/>
        <v>4.1724029452686047</v>
      </c>
    </row>
    <row r="99" spans="1:22" x14ac:dyDescent="0.25">
      <c r="A99">
        <f>'Input spectra'!A103</f>
        <v>785</v>
      </c>
      <c r="B99">
        <v>1.1599999999999999</v>
      </c>
      <c r="D99">
        <f t="shared" si="44"/>
        <v>3.6090341853679666</v>
      </c>
      <c r="F99">
        <v>2.9349999999999999E-5</v>
      </c>
      <c r="G99">
        <v>1.06E-5</v>
      </c>
      <c r="H99">
        <v>0</v>
      </c>
      <c r="I99">
        <v>0.46700000000000003</v>
      </c>
      <c r="J99">
        <v>0.313</v>
      </c>
      <c r="K99">
        <v>0.52</v>
      </c>
      <c r="L99">
        <v>0.2</v>
      </c>
      <c r="M99">
        <v>0.222</v>
      </c>
      <c r="N99">
        <v>0.49299999999999999</v>
      </c>
      <c r="O99">
        <v>0.58299999999999996</v>
      </c>
      <c r="P99">
        <v>0.73</v>
      </c>
      <c r="Q99">
        <v>1</v>
      </c>
      <c r="S99" s="7">
        <f>AVT!M103</f>
        <v>2.0615886877778432E+19</v>
      </c>
      <c r="T99">
        <f t="shared" si="45"/>
        <v>1.0433717982118198</v>
      </c>
      <c r="V99">
        <f t="shared" si="43"/>
        <v>4.1636929270439254</v>
      </c>
    </row>
    <row r="100" spans="1:22" x14ac:dyDescent="0.25">
      <c r="A100">
        <f>'Input spectra'!A104</f>
        <v>790</v>
      </c>
      <c r="B100">
        <v>1.0900000000000001</v>
      </c>
      <c r="D100">
        <f t="shared" si="44"/>
        <v>3.3912476396992104</v>
      </c>
      <c r="F100">
        <v>2.067E-5</v>
      </c>
      <c r="G100">
        <v>7.4699999999999996E-6</v>
      </c>
      <c r="H100">
        <v>0</v>
      </c>
      <c r="I100">
        <v>0.46700000000000003</v>
      </c>
      <c r="J100">
        <v>0.313</v>
      </c>
      <c r="K100">
        <v>0.52400000000000002</v>
      </c>
      <c r="L100">
        <v>0.20399999999999999</v>
      </c>
      <c r="M100">
        <v>0.22600000000000001</v>
      </c>
      <c r="N100">
        <v>0.5</v>
      </c>
      <c r="O100">
        <v>0.58499999999999996</v>
      </c>
      <c r="P100">
        <v>0.73099999999999998</v>
      </c>
      <c r="Q100">
        <v>1</v>
      </c>
      <c r="S100" s="7">
        <f>AVT!M104</f>
        <v>1.9607022202794701E+19</v>
      </c>
      <c r="T100">
        <f t="shared" si="45"/>
        <v>0.98603260824730621</v>
      </c>
      <c r="V100">
        <f t="shared" si="43"/>
        <v>3.9348744175664385</v>
      </c>
    </row>
    <row r="101" spans="1:22" x14ac:dyDescent="0.25">
      <c r="A101">
        <f>'Input spectra'!A105</f>
        <v>795</v>
      </c>
      <c r="B101">
        <v>1.0900000000000001</v>
      </c>
      <c r="D101">
        <f t="shared" si="44"/>
        <v>3.3912476396992104</v>
      </c>
      <c r="F101">
        <v>1.456E-5</v>
      </c>
      <c r="G101">
        <v>5.2599999999999996E-6</v>
      </c>
      <c r="H101">
        <v>0</v>
      </c>
      <c r="I101">
        <v>0.46600000000000003</v>
      </c>
      <c r="J101">
        <v>0.312</v>
      </c>
      <c r="K101">
        <v>0.52700000000000002</v>
      </c>
      <c r="L101">
        <v>0.21</v>
      </c>
      <c r="M101">
        <v>0.23100000000000001</v>
      </c>
      <c r="N101">
        <v>0.50600000000000001</v>
      </c>
      <c r="O101">
        <v>0.58699999999999997</v>
      </c>
      <c r="P101">
        <v>0.73099999999999998</v>
      </c>
      <c r="Q101">
        <v>1</v>
      </c>
      <c r="S101" s="7">
        <f>AVT!M105</f>
        <v>1.9595948183522726E+19</v>
      </c>
      <c r="T101">
        <f t="shared" si="45"/>
        <v>0.97927773801418339</v>
      </c>
      <c r="V101">
        <f t="shared" si="43"/>
        <v>3.9079183454731012</v>
      </c>
    </row>
    <row r="102" spans="1:22" x14ac:dyDescent="0.25">
      <c r="A102">
        <f>'Input spectra'!A106</f>
        <v>800</v>
      </c>
      <c r="B102">
        <v>1.07</v>
      </c>
      <c r="D102">
        <f t="shared" si="44"/>
        <v>3.3290229123652799</v>
      </c>
      <c r="F102">
        <v>1.025E-5</v>
      </c>
      <c r="G102">
        <v>3.7000000000000002E-6</v>
      </c>
      <c r="H102">
        <v>0</v>
      </c>
      <c r="I102">
        <v>0.46600000000000003</v>
      </c>
      <c r="J102">
        <v>0.312</v>
      </c>
      <c r="K102">
        <v>0.53100000000000003</v>
      </c>
      <c r="L102">
        <v>0.218</v>
      </c>
      <c r="M102">
        <v>0.23699999999999999</v>
      </c>
      <c r="N102">
        <v>0.51200000000000001</v>
      </c>
      <c r="O102">
        <v>0.58799999999999997</v>
      </c>
      <c r="P102">
        <v>0.73099999999999998</v>
      </c>
      <c r="Q102">
        <v>1</v>
      </c>
      <c r="S102" s="7">
        <f>AVT!M106</f>
        <v>1.9466953813722141E+19</v>
      </c>
      <c r="T102">
        <f t="shared" si="45"/>
        <v>0.966751243864447</v>
      </c>
      <c r="V102">
        <f t="shared" si="43"/>
        <v>3.8579299566923209</v>
      </c>
    </row>
    <row r="103" spans="1:22" x14ac:dyDescent="0.25">
      <c r="A103">
        <f>'Input spectra'!A107</f>
        <v>805</v>
      </c>
      <c r="B103">
        <v>1.05</v>
      </c>
      <c r="D103">
        <f t="shared" si="44"/>
        <v>3.266798185031349</v>
      </c>
      <c r="F103">
        <v>7.2200000000000003E-6</v>
      </c>
      <c r="G103">
        <v>2.61E-6</v>
      </c>
      <c r="H103">
        <v>0</v>
      </c>
      <c r="I103">
        <v>0.46600000000000003</v>
      </c>
      <c r="J103">
        <v>0.311</v>
      </c>
      <c r="K103">
        <v>0.53500000000000003</v>
      </c>
      <c r="L103">
        <v>0.22500000000000001</v>
      </c>
      <c r="M103">
        <v>0.24299999999999999</v>
      </c>
      <c r="N103">
        <v>0.51700000000000002</v>
      </c>
      <c r="O103">
        <v>0.58899999999999997</v>
      </c>
      <c r="P103">
        <v>0.73099999999999998</v>
      </c>
      <c r="Q103">
        <v>1</v>
      </c>
      <c r="S103" s="7">
        <f>AVT!M107</f>
        <v>1.9312145137695937E+19</v>
      </c>
      <c r="T103">
        <f t="shared" si="45"/>
        <v>0.95310635283068112</v>
      </c>
      <c r="V103">
        <f t="shared" si="43"/>
        <v>3.8034784789113942</v>
      </c>
    </row>
    <row r="104" spans="1:22" x14ac:dyDescent="0.25">
      <c r="A104">
        <f>'Input spectra'!A108</f>
        <v>810</v>
      </c>
      <c r="B104">
        <v>1.06</v>
      </c>
      <c r="D104">
        <f t="shared" si="44"/>
        <v>3.2979105486983142</v>
      </c>
      <c r="F104">
        <v>5.0900000000000004E-6</v>
      </c>
      <c r="G104">
        <v>1.84E-6</v>
      </c>
      <c r="H104">
        <v>0</v>
      </c>
      <c r="I104">
        <v>0.46600000000000003</v>
      </c>
      <c r="J104">
        <v>0.311</v>
      </c>
      <c r="K104">
        <v>0.53900000000000003</v>
      </c>
      <c r="L104">
        <v>0.23300000000000001</v>
      </c>
      <c r="M104">
        <v>0.249</v>
      </c>
      <c r="N104">
        <v>0.52100000000000002</v>
      </c>
      <c r="O104">
        <v>0.59</v>
      </c>
      <c r="P104">
        <v>0.73099999999999998</v>
      </c>
      <c r="Q104">
        <v>1</v>
      </c>
      <c r="S104" s="7">
        <f>AVT!M108</f>
        <v>1.9268611107804611E+19</v>
      </c>
      <c r="T104">
        <f t="shared" si="45"/>
        <v>0.94508772118795792</v>
      </c>
      <c r="V104">
        <f t="shared" si="43"/>
        <v>3.7714792242712001</v>
      </c>
    </row>
    <row r="105" spans="1:22" x14ac:dyDescent="0.25">
      <c r="A105">
        <f>'Input spectra'!A109</f>
        <v>815</v>
      </c>
      <c r="B105">
        <v>0.89500000000000002</v>
      </c>
      <c r="D105">
        <f t="shared" si="44"/>
        <v>2.7845565481933883</v>
      </c>
      <c r="F105">
        <v>3.58E-6</v>
      </c>
      <c r="G105">
        <v>1.2899999999999999E-6</v>
      </c>
      <c r="H105">
        <v>0</v>
      </c>
      <c r="I105">
        <v>0.46600000000000003</v>
      </c>
      <c r="J105">
        <v>0.311</v>
      </c>
      <c r="K105">
        <v>0.54400000000000004</v>
      </c>
      <c r="L105">
        <v>0.24299999999999999</v>
      </c>
      <c r="M105">
        <v>0.25700000000000001</v>
      </c>
      <c r="N105">
        <v>0.52500000000000002</v>
      </c>
      <c r="O105">
        <v>0.59</v>
      </c>
      <c r="P105">
        <v>0.73099999999999998</v>
      </c>
      <c r="Q105">
        <v>1</v>
      </c>
      <c r="S105" s="7">
        <f>AVT!M109</f>
        <v>1.6359273243549587E+19</v>
      </c>
      <c r="T105">
        <f t="shared" si="45"/>
        <v>0.79746774381880714</v>
      </c>
      <c r="V105">
        <f t="shared" si="43"/>
        <v>3.1823850425847446</v>
      </c>
    </row>
    <row r="106" spans="1:22" x14ac:dyDescent="0.25">
      <c r="A106">
        <f>'Input spectra'!A110</f>
        <v>820</v>
      </c>
      <c r="B106">
        <v>0.86199999999999999</v>
      </c>
      <c r="D106">
        <f t="shared" si="44"/>
        <v>2.681885748092403</v>
      </c>
      <c r="F106">
        <v>2.52E-6</v>
      </c>
      <c r="G106">
        <v>9.0999999999999997E-7</v>
      </c>
      <c r="H106">
        <v>0</v>
      </c>
      <c r="I106">
        <v>0.46500000000000002</v>
      </c>
      <c r="J106">
        <v>0.311</v>
      </c>
      <c r="K106">
        <v>0.54800000000000004</v>
      </c>
      <c r="L106">
        <v>0.254</v>
      </c>
      <c r="M106">
        <v>0.26500000000000001</v>
      </c>
      <c r="N106">
        <v>0.52900000000000003</v>
      </c>
      <c r="O106">
        <v>0.59</v>
      </c>
      <c r="P106">
        <v>0.73099999999999998</v>
      </c>
      <c r="Q106">
        <v>1</v>
      </c>
      <c r="S106" s="7">
        <f>AVT!M110</f>
        <v>1.6371292944954911E+19</v>
      </c>
      <c r="T106">
        <f t="shared" si="45"/>
        <v>0.79318748894334545</v>
      </c>
      <c r="V106">
        <f t="shared" si="43"/>
        <v>3.1653042023881355</v>
      </c>
    </row>
    <row r="107" spans="1:22" x14ac:dyDescent="0.25">
      <c r="A107">
        <f>'Input spectra'!A111</f>
        <v>825</v>
      </c>
      <c r="B107">
        <v>0.96899999999999997</v>
      </c>
      <c r="D107">
        <f t="shared" si="44"/>
        <v>3.0147880393289306</v>
      </c>
      <c r="F107">
        <v>1.7799999999999999E-6</v>
      </c>
      <c r="G107">
        <v>6.4000000000000001E-7</v>
      </c>
      <c r="H107">
        <v>0</v>
      </c>
      <c r="I107">
        <v>0.46400000000000002</v>
      </c>
      <c r="J107">
        <v>0.311</v>
      </c>
      <c r="K107">
        <v>0.55200000000000005</v>
      </c>
      <c r="L107">
        <v>0.26400000000000001</v>
      </c>
      <c r="M107">
        <v>0.27300000000000002</v>
      </c>
      <c r="N107">
        <v>0.53200000000000003</v>
      </c>
      <c r="O107">
        <v>0.59099999999999997</v>
      </c>
      <c r="P107">
        <v>0.73099999999999998</v>
      </c>
      <c r="Q107">
        <v>1</v>
      </c>
      <c r="S107" s="7">
        <f>AVT!M111</f>
        <v>1.7900210889152305E+19</v>
      </c>
      <c r="T107">
        <f t="shared" si="45"/>
        <v>0.86200726697815122</v>
      </c>
      <c r="V107">
        <f t="shared" si="43"/>
        <v>3.4399372943840536</v>
      </c>
    </row>
    <row r="108" spans="1:22" x14ac:dyDescent="0.25">
      <c r="A108">
        <f>'Input spectra'!A112</f>
        <v>830</v>
      </c>
      <c r="B108">
        <v>0.91600000000000004</v>
      </c>
      <c r="D108">
        <f t="shared" si="44"/>
        <v>2.8498925118940153</v>
      </c>
      <c r="F108" s="7">
        <v>1.2500000000000001E-6</v>
      </c>
      <c r="G108">
        <v>4.9999999999999998E-7</v>
      </c>
      <c r="H108">
        <v>0</v>
      </c>
      <c r="I108">
        <v>0.46400000000000002</v>
      </c>
      <c r="J108">
        <v>0.31</v>
      </c>
      <c r="K108">
        <v>0.55500000000000005</v>
      </c>
      <c r="L108">
        <v>0.27400000000000002</v>
      </c>
      <c r="M108">
        <v>0.28000000000000003</v>
      </c>
      <c r="N108">
        <v>0.53500000000000003</v>
      </c>
      <c r="O108">
        <v>0.59199999999999997</v>
      </c>
      <c r="P108">
        <v>0.73099999999999998</v>
      </c>
      <c r="Q108">
        <v>1</v>
      </c>
      <c r="S108" s="7">
        <f>AVT!M112</f>
        <v>1.7212916606444794E+19</v>
      </c>
      <c r="T108">
        <f t="shared" si="45"/>
        <v>0.82391631041740365</v>
      </c>
      <c r="V108">
        <f t="shared" si="43"/>
        <v>3.2879310328690918</v>
      </c>
    </row>
    <row r="109" spans="1:22" x14ac:dyDescent="0.25">
      <c r="S109" s="7"/>
    </row>
    <row r="110" spans="1:22" x14ac:dyDescent="0.25">
      <c r="S110" s="7"/>
    </row>
    <row r="111" spans="1:22" x14ac:dyDescent="0.25">
      <c r="S111" s="7"/>
    </row>
    <row r="112" spans="1:22" x14ac:dyDescent="0.25">
      <c r="S112" s="7"/>
    </row>
    <row r="113" spans="19:19" x14ac:dyDescent="0.25">
      <c r="S113" s="7"/>
    </row>
    <row r="114" spans="19:19" x14ac:dyDescent="0.25">
      <c r="S114" s="7"/>
    </row>
    <row r="115" spans="19:19" x14ac:dyDescent="0.25">
      <c r="S115" s="7"/>
    </row>
    <row r="116" spans="19:19" x14ac:dyDescent="0.25">
      <c r="S116" s="7"/>
    </row>
    <row r="117" spans="19:19" x14ac:dyDescent="0.25">
      <c r="S117" s="7"/>
    </row>
    <row r="118" spans="19:19" x14ac:dyDescent="0.25">
      <c r="S118" s="7"/>
    </row>
    <row r="119" spans="19:19" x14ac:dyDescent="0.25">
      <c r="S119" s="7"/>
    </row>
    <row r="120" spans="19:19" x14ac:dyDescent="0.25">
      <c r="S120" s="7"/>
    </row>
    <row r="121" spans="19:19" x14ac:dyDescent="0.25">
      <c r="S121" s="7"/>
    </row>
    <row r="122" spans="19:19" x14ac:dyDescent="0.25">
      <c r="S122" s="7"/>
    </row>
    <row r="123" spans="19:19" x14ac:dyDescent="0.25">
      <c r="S123" s="7"/>
    </row>
    <row r="124" spans="19:19" x14ac:dyDescent="0.25">
      <c r="S124" s="7"/>
    </row>
    <row r="125" spans="19:19" x14ac:dyDescent="0.25">
      <c r="S125" s="7"/>
    </row>
    <row r="126" spans="19:19" x14ac:dyDescent="0.25">
      <c r="S126" s="7"/>
    </row>
    <row r="127" spans="19:19" x14ac:dyDescent="0.25">
      <c r="S127" s="7"/>
    </row>
    <row r="128" spans="19:19" x14ac:dyDescent="0.25">
      <c r="S128" s="7"/>
    </row>
    <row r="129" spans="19:19" x14ac:dyDescent="0.25">
      <c r="S129" s="7"/>
    </row>
    <row r="130" spans="19:19" x14ac:dyDescent="0.25">
      <c r="S130" s="7"/>
    </row>
    <row r="131" spans="19:19" x14ac:dyDescent="0.25">
      <c r="S131" s="7"/>
    </row>
    <row r="132" spans="19:19" x14ac:dyDescent="0.25">
      <c r="S132" s="7"/>
    </row>
    <row r="133" spans="19:19" x14ac:dyDescent="0.25">
      <c r="S133" s="7"/>
    </row>
    <row r="134" spans="19:19" x14ac:dyDescent="0.25">
      <c r="S134" s="7"/>
    </row>
    <row r="135" spans="19:19" x14ac:dyDescent="0.25">
      <c r="S135" s="7"/>
    </row>
    <row r="136" spans="19:19" x14ac:dyDescent="0.25">
      <c r="S136" s="7"/>
    </row>
    <row r="137" spans="19:19" x14ac:dyDescent="0.25">
      <c r="S137" s="7"/>
    </row>
    <row r="138" spans="19:19" x14ac:dyDescent="0.25">
      <c r="S138" s="7"/>
    </row>
    <row r="139" spans="19:19" x14ac:dyDescent="0.25">
      <c r="S139" s="7"/>
    </row>
    <row r="140" spans="19:19" x14ac:dyDescent="0.25">
      <c r="S140" s="7"/>
    </row>
    <row r="141" spans="19:19" x14ac:dyDescent="0.25">
      <c r="S141" s="7"/>
    </row>
    <row r="142" spans="19:19" x14ac:dyDescent="0.25">
      <c r="S142" s="7"/>
    </row>
    <row r="143" spans="19:19" x14ac:dyDescent="0.25">
      <c r="S143" s="7"/>
    </row>
    <row r="144" spans="19:19" x14ac:dyDescent="0.25">
      <c r="S144" s="7"/>
    </row>
    <row r="145" spans="19:19" x14ac:dyDescent="0.25">
      <c r="S145" s="7"/>
    </row>
    <row r="146" spans="19:19" x14ac:dyDescent="0.25">
      <c r="S146" s="7"/>
    </row>
    <row r="147" spans="19:19" x14ac:dyDescent="0.25">
      <c r="S147" s="7"/>
    </row>
    <row r="148" spans="19:19" x14ac:dyDescent="0.25">
      <c r="S148" s="7"/>
    </row>
    <row r="149" spans="19:19" x14ac:dyDescent="0.25">
      <c r="S149" s="7"/>
    </row>
    <row r="150" spans="19:19" x14ac:dyDescent="0.25">
      <c r="S150" s="7"/>
    </row>
    <row r="151" spans="19:19" x14ac:dyDescent="0.25">
      <c r="S151" s="7"/>
    </row>
    <row r="152" spans="19:19" x14ac:dyDescent="0.25">
      <c r="S152" s="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45A20-AD75-40F8-ABED-B286E2A9DA88}">
  <dimension ref="A1:HR246"/>
  <sheetViews>
    <sheetView tabSelected="1" zoomScale="85" zoomScaleNormal="85" workbookViewId="0">
      <selection activeCell="A17" sqref="A17"/>
    </sheetView>
  </sheetViews>
  <sheetFormatPr defaultRowHeight="15" x14ac:dyDescent="0.25"/>
  <cols>
    <col min="1" max="1" width="39" bestFit="1" customWidth="1"/>
    <col min="2" max="2" width="18.140625" bestFit="1" customWidth="1"/>
    <col min="5" max="5" width="10.7109375" bestFit="1" customWidth="1"/>
    <col min="6" max="6" width="20.28515625" bestFit="1" customWidth="1"/>
    <col min="7" max="7" width="13" bestFit="1" customWidth="1"/>
    <col min="8" max="10" width="12.5703125" bestFit="1" customWidth="1"/>
    <col min="11" max="11" width="13.28515625" bestFit="1" customWidth="1"/>
    <col min="12" max="12" width="12.28515625" bestFit="1" customWidth="1"/>
    <col min="13" max="13" width="18.5703125" bestFit="1" customWidth="1"/>
    <col min="14" max="14" width="10.140625" customWidth="1"/>
    <col min="116" max="116" width="15.28515625" bestFit="1" customWidth="1"/>
    <col min="221" max="221" width="12" bestFit="1" customWidth="1"/>
  </cols>
  <sheetData>
    <row r="1" spans="1:226" x14ac:dyDescent="0.25">
      <c r="A1" t="s">
        <v>183</v>
      </c>
      <c r="E1" t="s">
        <v>0</v>
      </c>
      <c r="F1" t="s">
        <v>170</v>
      </c>
      <c r="G1" t="s">
        <v>171</v>
      </c>
      <c r="H1" t="s">
        <v>172</v>
      </c>
      <c r="I1" t="s">
        <v>173</v>
      </c>
      <c r="J1" t="s">
        <v>174</v>
      </c>
      <c r="K1" t="s">
        <v>175</v>
      </c>
      <c r="M1" s="1" t="s">
        <v>298</v>
      </c>
      <c r="N1" s="1">
        <v>0</v>
      </c>
      <c r="O1" s="1">
        <v>0.01</v>
      </c>
      <c r="P1" s="1">
        <v>0.02</v>
      </c>
      <c r="Q1" s="1">
        <v>0.03</v>
      </c>
      <c r="R1" s="1">
        <v>0.04</v>
      </c>
      <c r="S1" s="1">
        <v>0.05</v>
      </c>
      <c r="T1" s="1">
        <v>0.06</v>
      </c>
      <c r="U1" s="1">
        <v>7.0000000000000007E-2</v>
      </c>
      <c r="V1" s="1">
        <v>0.08</v>
      </c>
      <c r="W1" s="1">
        <v>0.09</v>
      </c>
      <c r="X1" s="1">
        <v>0.1</v>
      </c>
      <c r="Y1" s="1">
        <v>0.11</v>
      </c>
      <c r="Z1" s="1">
        <v>0.12</v>
      </c>
      <c r="AA1" s="1">
        <v>0.13</v>
      </c>
      <c r="AB1" s="1">
        <v>0.14000000000000001</v>
      </c>
      <c r="AC1" s="1">
        <v>0.15</v>
      </c>
      <c r="AD1" s="1">
        <v>0.16</v>
      </c>
      <c r="AE1" s="1">
        <v>0.17</v>
      </c>
      <c r="AF1" s="1">
        <v>0.18</v>
      </c>
      <c r="AG1" s="1">
        <v>0.19</v>
      </c>
      <c r="AH1" s="1">
        <v>0.2</v>
      </c>
      <c r="AI1" s="1">
        <v>0.21</v>
      </c>
      <c r="AJ1" s="1">
        <v>0.22</v>
      </c>
      <c r="AK1" s="1">
        <v>0.23</v>
      </c>
      <c r="AL1" s="1">
        <v>0.24</v>
      </c>
      <c r="AM1" s="1">
        <v>0.25</v>
      </c>
      <c r="AN1" s="1">
        <v>0.26</v>
      </c>
      <c r="AO1" s="1">
        <v>0.27</v>
      </c>
      <c r="AP1" s="1">
        <v>0.28000000000000003</v>
      </c>
      <c r="AQ1" s="1">
        <v>0.28999999999999998</v>
      </c>
      <c r="AR1" s="1">
        <v>0.3</v>
      </c>
      <c r="AS1" s="1">
        <v>0.31</v>
      </c>
      <c r="AT1" s="1">
        <v>0.32</v>
      </c>
      <c r="AU1" s="1">
        <v>0.33</v>
      </c>
      <c r="AV1" s="1">
        <v>0.34</v>
      </c>
      <c r="AW1" s="1">
        <v>0.35</v>
      </c>
      <c r="AX1" s="1">
        <v>0.36</v>
      </c>
      <c r="AY1" s="1">
        <v>0.37</v>
      </c>
      <c r="AZ1" s="1">
        <v>0.38</v>
      </c>
      <c r="BA1" s="1">
        <v>0.39</v>
      </c>
      <c r="BB1" s="1">
        <v>0.4</v>
      </c>
      <c r="BC1" s="1">
        <v>0.41</v>
      </c>
      <c r="BD1" s="1">
        <v>0.42</v>
      </c>
      <c r="BE1" s="1">
        <v>0.43</v>
      </c>
      <c r="BF1" s="1">
        <v>0.44</v>
      </c>
      <c r="BG1" s="1">
        <v>0.45</v>
      </c>
      <c r="BH1" s="1">
        <v>0.46</v>
      </c>
      <c r="BI1" s="1">
        <v>0.47</v>
      </c>
      <c r="BJ1" s="1">
        <v>0.48</v>
      </c>
      <c r="BK1" s="1">
        <v>0.49</v>
      </c>
      <c r="BL1" s="1">
        <v>0.5</v>
      </c>
      <c r="BM1" s="1">
        <v>0.51</v>
      </c>
      <c r="BN1" s="1">
        <v>0.52</v>
      </c>
      <c r="BO1" s="1">
        <v>0.53</v>
      </c>
      <c r="BP1" s="1">
        <v>0.54</v>
      </c>
      <c r="BQ1" s="1">
        <v>0.55000000000000004</v>
      </c>
      <c r="BR1" s="1">
        <v>0.56000000000000005</v>
      </c>
      <c r="BS1" s="1">
        <v>0.56999999999999995</v>
      </c>
      <c r="BT1" s="1">
        <v>0.57999999999999996</v>
      </c>
      <c r="BU1" s="1">
        <v>0.59</v>
      </c>
      <c r="BV1" s="1">
        <v>0.6</v>
      </c>
      <c r="BW1" s="1">
        <v>0.61</v>
      </c>
      <c r="BX1" s="1">
        <v>0.62</v>
      </c>
      <c r="BY1" s="1">
        <v>0.63</v>
      </c>
      <c r="BZ1" s="1">
        <v>0.64</v>
      </c>
      <c r="CA1" s="1">
        <v>0.65</v>
      </c>
      <c r="CB1" s="1">
        <v>0.66</v>
      </c>
      <c r="CC1" s="1">
        <v>0.67</v>
      </c>
      <c r="CD1" s="1">
        <v>0.68</v>
      </c>
      <c r="CE1" s="1">
        <v>0.69</v>
      </c>
      <c r="CF1" s="1">
        <v>0.7</v>
      </c>
      <c r="CG1" s="1">
        <v>0.71</v>
      </c>
      <c r="CH1" s="1">
        <v>0.72</v>
      </c>
      <c r="CI1" s="1">
        <v>0.73</v>
      </c>
      <c r="CJ1" s="1">
        <v>0.74</v>
      </c>
      <c r="CK1" s="1">
        <v>0.75</v>
      </c>
      <c r="CL1" s="1">
        <v>0.76</v>
      </c>
      <c r="CM1" s="1">
        <v>0.77</v>
      </c>
      <c r="CN1" s="1">
        <v>0.78</v>
      </c>
      <c r="CO1" s="1">
        <v>0.79</v>
      </c>
      <c r="CP1" s="1">
        <v>0.8</v>
      </c>
      <c r="CQ1" s="1">
        <v>0.81</v>
      </c>
      <c r="CR1" s="1">
        <v>0.82</v>
      </c>
      <c r="CS1" s="1">
        <v>0.83</v>
      </c>
      <c r="CT1" s="1">
        <v>0.84</v>
      </c>
      <c r="CU1" s="1">
        <v>0.85</v>
      </c>
      <c r="CV1" s="1">
        <v>0.86</v>
      </c>
      <c r="CW1" s="1">
        <v>0.87</v>
      </c>
      <c r="CX1" s="1">
        <v>0.88</v>
      </c>
      <c r="CY1" s="1">
        <v>0.89</v>
      </c>
      <c r="CZ1" s="1">
        <v>0.9</v>
      </c>
      <c r="DA1" s="1">
        <v>0.91</v>
      </c>
      <c r="DB1" s="1">
        <v>0.92</v>
      </c>
      <c r="DC1" s="1">
        <v>0.93</v>
      </c>
      <c r="DD1" s="1">
        <v>0.94</v>
      </c>
      <c r="DE1" s="1">
        <v>0.95</v>
      </c>
      <c r="DF1" s="1">
        <v>0.96</v>
      </c>
      <c r="DG1" s="1">
        <v>0.97</v>
      </c>
      <c r="DH1" s="1">
        <v>0.98</v>
      </c>
      <c r="DI1" s="1">
        <v>0.99</v>
      </c>
      <c r="DJ1" s="1">
        <v>1</v>
      </c>
      <c r="DK1" s="1"/>
      <c r="DL1" s="1" t="s">
        <v>299</v>
      </c>
      <c r="DM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R1" t="s">
        <v>179</v>
      </c>
    </row>
    <row r="2" spans="1:226" x14ac:dyDescent="0.25">
      <c r="A2" t="s">
        <v>68</v>
      </c>
      <c r="B2" s="7">
        <f>SUM(F2:F246)</f>
        <v>5.5480471724729713E+19</v>
      </c>
      <c r="C2" t="s">
        <v>76</v>
      </c>
      <c r="E2">
        <v>280</v>
      </c>
      <c r="F2" s="7">
        <f>'Emission events'!Q2</f>
        <v>0</v>
      </c>
      <c r="G2" s="7">
        <f>'Emission events'!AG2</f>
        <v>0</v>
      </c>
      <c r="H2" s="7">
        <f>'Emission events'!AW2</f>
        <v>0</v>
      </c>
      <c r="I2" s="7">
        <f>'Emission events'!BM2</f>
        <v>0</v>
      </c>
      <c r="J2" s="7">
        <f>'Emission events'!CC2</f>
        <v>0</v>
      </c>
      <c r="K2" s="7">
        <f t="shared" ref="K2" si="0">SUM(F2:J2)</f>
        <v>0</v>
      </c>
      <c r="M2" s="1" t="s">
        <v>300</v>
      </c>
      <c r="N2" s="1">
        <f>N1*$B$13</f>
        <v>0</v>
      </c>
      <c r="O2" s="1">
        <f>O1*$B$13</f>
        <v>0.23568881871209807</v>
      </c>
      <c r="P2" s="1">
        <f t="shared" ref="P2:CA2" si="1">P1*$B$13</f>
        <v>0.47137763742419614</v>
      </c>
      <c r="Q2" s="1">
        <f t="shared" si="1"/>
        <v>0.70706645613629415</v>
      </c>
      <c r="R2" s="1">
        <f t="shared" si="1"/>
        <v>0.94275527484839228</v>
      </c>
      <c r="S2" s="1">
        <f t="shared" si="1"/>
        <v>1.1784440935604905</v>
      </c>
      <c r="T2" s="1">
        <f t="shared" si="1"/>
        <v>1.4141329122725883</v>
      </c>
      <c r="U2" s="1">
        <f t="shared" si="1"/>
        <v>1.6498217309846868</v>
      </c>
      <c r="V2" s="1">
        <f t="shared" si="1"/>
        <v>1.8855105496967846</v>
      </c>
      <c r="W2" s="1">
        <f t="shared" si="1"/>
        <v>2.1211993684088828</v>
      </c>
      <c r="X2" s="1">
        <f t="shared" si="1"/>
        <v>2.356888187120981</v>
      </c>
      <c r="Y2" s="1">
        <f t="shared" si="1"/>
        <v>2.5925770058330788</v>
      </c>
      <c r="Z2" s="1">
        <f t="shared" si="1"/>
        <v>2.8282658245451766</v>
      </c>
      <c r="AA2" s="1">
        <f t="shared" si="1"/>
        <v>3.0639546432572753</v>
      </c>
      <c r="AB2" s="1">
        <f t="shared" si="1"/>
        <v>3.2996434619693735</v>
      </c>
      <c r="AC2" s="1">
        <f t="shared" si="1"/>
        <v>3.5353322806814709</v>
      </c>
      <c r="AD2" s="1">
        <f t="shared" si="1"/>
        <v>3.7710210993935691</v>
      </c>
      <c r="AE2" s="1">
        <f t="shared" si="1"/>
        <v>4.0067099181056678</v>
      </c>
      <c r="AF2" s="1">
        <f t="shared" si="1"/>
        <v>4.2423987368177656</v>
      </c>
      <c r="AG2" s="1">
        <f t="shared" si="1"/>
        <v>4.4780875555298634</v>
      </c>
      <c r="AH2" s="1">
        <f t="shared" si="1"/>
        <v>4.7137763742419621</v>
      </c>
      <c r="AI2" s="1">
        <f t="shared" si="1"/>
        <v>4.9494651929540598</v>
      </c>
      <c r="AJ2" s="1">
        <f t="shared" si="1"/>
        <v>5.1851540116661576</v>
      </c>
      <c r="AK2" s="1">
        <f t="shared" si="1"/>
        <v>5.4208428303782563</v>
      </c>
      <c r="AL2" s="1">
        <f t="shared" si="1"/>
        <v>5.6565316490903532</v>
      </c>
      <c r="AM2" s="1">
        <f t="shared" si="1"/>
        <v>5.8922204678024519</v>
      </c>
      <c r="AN2" s="1">
        <f t="shared" si="1"/>
        <v>6.1279092865145506</v>
      </c>
      <c r="AO2" s="1">
        <f t="shared" si="1"/>
        <v>6.3635981052266484</v>
      </c>
      <c r="AP2" s="1">
        <f t="shared" si="1"/>
        <v>6.5992869239387471</v>
      </c>
      <c r="AQ2" s="1">
        <f t="shared" si="1"/>
        <v>6.834975742650844</v>
      </c>
      <c r="AR2" s="1">
        <f t="shared" si="1"/>
        <v>7.0706645613629417</v>
      </c>
      <c r="AS2" s="1">
        <f t="shared" si="1"/>
        <v>7.3063533800750404</v>
      </c>
      <c r="AT2" s="1">
        <f t="shared" si="1"/>
        <v>7.5420421987871382</v>
      </c>
      <c r="AU2" s="1">
        <f t="shared" si="1"/>
        <v>7.7777310174992369</v>
      </c>
      <c r="AV2" s="1">
        <f t="shared" si="1"/>
        <v>8.0134198362113356</v>
      </c>
      <c r="AW2" s="1">
        <f t="shared" si="1"/>
        <v>8.2491086549234325</v>
      </c>
      <c r="AX2" s="1">
        <f t="shared" si="1"/>
        <v>8.4847974736355312</v>
      </c>
      <c r="AY2" s="1">
        <f t="shared" si="1"/>
        <v>8.7204862923476281</v>
      </c>
      <c r="AZ2" s="1">
        <f t="shared" si="1"/>
        <v>8.9561751110597267</v>
      </c>
      <c r="BA2" s="1">
        <f t="shared" si="1"/>
        <v>9.1918639297718254</v>
      </c>
      <c r="BB2" s="1">
        <f t="shared" si="1"/>
        <v>9.4275527484839241</v>
      </c>
      <c r="BC2" s="1">
        <f t="shared" si="1"/>
        <v>9.663241567196021</v>
      </c>
      <c r="BD2" s="1">
        <f t="shared" si="1"/>
        <v>9.8989303859081197</v>
      </c>
      <c r="BE2" s="1">
        <f t="shared" si="1"/>
        <v>10.134619204620217</v>
      </c>
      <c r="BF2" s="1">
        <f t="shared" si="1"/>
        <v>10.370308023332315</v>
      </c>
      <c r="BG2" s="1">
        <f t="shared" si="1"/>
        <v>10.605996842044414</v>
      </c>
      <c r="BH2" s="1">
        <f t="shared" si="1"/>
        <v>10.841685660756513</v>
      </c>
      <c r="BI2" s="1">
        <f t="shared" si="1"/>
        <v>11.07737447946861</v>
      </c>
      <c r="BJ2" s="1">
        <f t="shared" si="1"/>
        <v>11.313063298180706</v>
      </c>
      <c r="BK2" s="1">
        <f t="shared" si="1"/>
        <v>11.548752116892805</v>
      </c>
      <c r="BL2" s="1">
        <f t="shared" si="1"/>
        <v>11.784440935604904</v>
      </c>
      <c r="BM2" s="1">
        <f t="shared" si="1"/>
        <v>12.020129754317002</v>
      </c>
      <c r="BN2" s="1">
        <f t="shared" si="1"/>
        <v>12.255818573029101</v>
      </c>
      <c r="BO2" s="1">
        <f t="shared" si="1"/>
        <v>12.491507391741198</v>
      </c>
      <c r="BP2" s="1">
        <f t="shared" si="1"/>
        <v>12.727196210453297</v>
      </c>
      <c r="BQ2" s="1">
        <f t="shared" si="1"/>
        <v>12.962885029165395</v>
      </c>
      <c r="BR2" s="1">
        <f t="shared" si="1"/>
        <v>13.198573847877494</v>
      </c>
      <c r="BS2" s="1">
        <f t="shared" si="1"/>
        <v>13.434262666589589</v>
      </c>
      <c r="BT2" s="1">
        <f t="shared" si="1"/>
        <v>13.669951485301688</v>
      </c>
      <c r="BU2" s="1">
        <f t="shared" si="1"/>
        <v>13.905640304013787</v>
      </c>
      <c r="BV2" s="1">
        <f t="shared" si="1"/>
        <v>14.141329122725883</v>
      </c>
      <c r="BW2" s="1">
        <f t="shared" si="1"/>
        <v>14.377017941437982</v>
      </c>
      <c r="BX2" s="1">
        <f t="shared" si="1"/>
        <v>14.612706760150081</v>
      </c>
      <c r="BY2" s="1">
        <f t="shared" si="1"/>
        <v>14.84839557886218</v>
      </c>
      <c r="BZ2" s="1">
        <f t="shared" si="1"/>
        <v>15.084084397574276</v>
      </c>
      <c r="CA2" s="1">
        <f t="shared" si="1"/>
        <v>15.319773216286375</v>
      </c>
      <c r="CB2" s="1">
        <f t="shared" ref="CB2:DJ2" si="2">CB1*$B$13</f>
        <v>15.555462034998474</v>
      </c>
      <c r="CC2" s="1">
        <f t="shared" si="2"/>
        <v>15.791150853710572</v>
      </c>
      <c r="CD2" s="1">
        <f t="shared" si="2"/>
        <v>16.026839672422671</v>
      </c>
      <c r="CE2" s="1">
        <f t="shared" si="2"/>
        <v>16.262528491134766</v>
      </c>
      <c r="CF2" s="1">
        <f t="shared" si="2"/>
        <v>16.498217309846865</v>
      </c>
      <c r="CG2" s="1">
        <f t="shared" si="2"/>
        <v>16.733906128558964</v>
      </c>
      <c r="CH2" s="1">
        <f t="shared" si="2"/>
        <v>16.969594947271062</v>
      </c>
      <c r="CI2" s="1">
        <f t="shared" si="2"/>
        <v>17.205283765983157</v>
      </c>
      <c r="CJ2" s="1">
        <f t="shared" si="2"/>
        <v>17.440972584695256</v>
      </c>
      <c r="CK2" s="1">
        <f t="shared" si="2"/>
        <v>17.676661403407355</v>
      </c>
      <c r="CL2" s="1">
        <f t="shared" si="2"/>
        <v>17.912350222119453</v>
      </c>
      <c r="CM2" s="1">
        <f t="shared" si="2"/>
        <v>18.148039040831552</v>
      </c>
      <c r="CN2" s="1">
        <f t="shared" si="2"/>
        <v>18.383727859543651</v>
      </c>
      <c r="CO2" s="1">
        <f t="shared" si="2"/>
        <v>18.61941667825575</v>
      </c>
      <c r="CP2" s="1">
        <f t="shared" si="2"/>
        <v>18.855105496967848</v>
      </c>
      <c r="CQ2" s="1">
        <f t="shared" si="2"/>
        <v>19.090794315679947</v>
      </c>
      <c r="CR2" s="1">
        <f t="shared" si="2"/>
        <v>19.326483134392042</v>
      </c>
      <c r="CS2" s="1">
        <f t="shared" si="2"/>
        <v>19.562171953104141</v>
      </c>
      <c r="CT2" s="1">
        <f t="shared" si="2"/>
        <v>19.797860771816239</v>
      </c>
      <c r="CU2" s="1">
        <f t="shared" si="2"/>
        <v>20.033549590528335</v>
      </c>
      <c r="CV2" s="1">
        <f t="shared" si="2"/>
        <v>20.269238409240433</v>
      </c>
      <c r="CW2" s="1">
        <f t="shared" si="2"/>
        <v>20.504927227952532</v>
      </c>
      <c r="CX2" s="1">
        <f t="shared" si="2"/>
        <v>20.740616046664631</v>
      </c>
      <c r="CY2" s="1">
        <f t="shared" si="2"/>
        <v>20.976304865376729</v>
      </c>
      <c r="CZ2" s="1">
        <f t="shared" si="2"/>
        <v>21.211993684088828</v>
      </c>
      <c r="DA2" s="1">
        <f t="shared" si="2"/>
        <v>21.447682502800927</v>
      </c>
      <c r="DB2" s="1">
        <f t="shared" si="2"/>
        <v>21.683371321513025</v>
      </c>
      <c r="DC2" s="1">
        <f t="shared" si="2"/>
        <v>21.919060140225124</v>
      </c>
      <c r="DD2" s="1">
        <f t="shared" si="2"/>
        <v>22.154748958937219</v>
      </c>
      <c r="DE2" s="1">
        <f t="shared" si="2"/>
        <v>22.390437777649318</v>
      </c>
      <c r="DF2" s="1">
        <f t="shared" si="2"/>
        <v>22.626126596361413</v>
      </c>
      <c r="DG2" s="1">
        <f t="shared" si="2"/>
        <v>22.861815415073512</v>
      </c>
      <c r="DH2" s="1">
        <f t="shared" si="2"/>
        <v>23.09750423378561</v>
      </c>
      <c r="DI2" s="1">
        <f t="shared" si="2"/>
        <v>23.333193052497709</v>
      </c>
      <c r="DJ2" s="1">
        <f t="shared" si="2"/>
        <v>23.568881871209808</v>
      </c>
      <c r="DK2" s="1"/>
      <c r="DL2" s="1" t="s">
        <v>301</v>
      </c>
      <c r="DM2" s="1">
        <v>0</v>
      </c>
      <c r="DN2" s="1">
        <v>0.01</v>
      </c>
      <c r="DO2" s="1">
        <v>0.02</v>
      </c>
      <c r="DP2" s="1">
        <v>0.03</v>
      </c>
      <c r="DQ2" s="1">
        <v>0.04</v>
      </c>
      <c r="DR2" s="1">
        <v>0.05</v>
      </c>
      <c r="DS2" s="1">
        <v>0.06</v>
      </c>
      <c r="DT2" s="1">
        <v>7.0000000000000007E-2</v>
      </c>
      <c r="DU2" s="1">
        <v>0.08</v>
      </c>
      <c r="DV2" s="1">
        <v>0.09</v>
      </c>
      <c r="DW2" s="1">
        <v>0.1</v>
      </c>
      <c r="DX2" s="1">
        <v>0.11</v>
      </c>
      <c r="DY2" s="1">
        <v>0.12</v>
      </c>
      <c r="DZ2" s="1">
        <v>0.13</v>
      </c>
      <c r="EA2" s="1">
        <v>0.14000000000000001</v>
      </c>
      <c r="EB2" s="1">
        <v>0.15</v>
      </c>
      <c r="EC2" s="1">
        <v>0.16</v>
      </c>
      <c r="ED2" s="1">
        <v>0.17</v>
      </c>
      <c r="EE2" s="1">
        <v>0.18</v>
      </c>
      <c r="EF2" s="1">
        <v>0.19</v>
      </c>
      <c r="EG2" s="1">
        <v>0.2</v>
      </c>
      <c r="EH2" s="1">
        <v>0.21</v>
      </c>
      <c r="EI2" s="1">
        <v>0.22</v>
      </c>
      <c r="EJ2" s="1">
        <v>0.23</v>
      </c>
      <c r="EK2" s="1">
        <v>0.24</v>
      </c>
      <c r="EL2" s="1">
        <v>0.25</v>
      </c>
      <c r="EM2" s="1">
        <v>0.26</v>
      </c>
      <c r="EN2" s="1">
        <v>0.27</v>
      </c>
      <c r="EO2" s="1">
        <v>0.28000000000000003</v>
      </c>
      <c r="EP2" s="1">
        <v>0.28999999999999998</v>
      </c>
      <c r="EQ2" s="1">
        <v>0.3</v>
      </c>
      <c r="ER2" s="1">
        <v>0.31</v>
      </c>
      <c r="ES2" s="1">
        <v>0.32</v>
      </c>
      <c r="ET2" s="1">
        <v>0.33</v>
      </c>
      <c r="EU2" s="1">
        <v>0.34</v>
      </c>
      <c r="EV2" s="1">
        <v>0.35</v>
      </c>
      <c r="EW2" s="1">
        <v>0.36</v>
      </c>
      <c r="EX2" s="1">
        <v>0.37</v>
      </c>
      <c r="EY2" s="1">
        <v>0.38</v>
      </c>
      <c r="EZ2" s="1">
        <v>0.39</v>
      </c>
      <c r="FA2" s="1">
        <v>0.4</v>
      </c>
      <c r="FB2" s="1">
        <v>0.41</v>
      </c>
      <c r="FC2" s="1">
        <v>0.42</v>
      </c>
      <c r="FD2" s="1">
        <v>0.43</v>
      </c>
      <c r="FE2" s="1">
        <v>0.44</v>
      </c>
      <c r="FF2" s="1">
        <v>0.45</v>
      </c>
      <c r="FG2" s="1">
        <v>0.46</v>
      </c>
      <c r="FH2" s="1">
        <v>0.47</v>
      </c>
      <c r="FI2" s="1">
        <v>0.48</v>
      </c>
      <c r="FJ2" s="1">
        <v>0.49</v>
      </c>
      <c r="FK2" s="1">
        <v>0.5</v>
      </c>
      <c r="FL2" s="1">
        <v>0.51</v>
      </c>
      <c r="FM2" s="1">
        <v>0.52</v>
      </c>
      <c r="FN2" s="1">
        <v>0.53</v>
      </c>
      <c r="FO2" s="1">
        <v>0.54</v>
      </c>
      <c r="FP2" s="1">
        <v>0.55000000000000004</v>
      </c>
      <c r="FQ2" s="1">
        <v>0.56000000000000005</v>
      </c>
      <c r="FR2" s="1">
        <v>0.56999999999999995</v>
      </c>
      <c r="FS2" s="1">
        <v>0.57999999999999996</v>
      </c>
      <c r="FT2" s="1">
        <v>0.59</v>
      </c>
      <c r="FU2" s="1">
        <v>0.6</v>
      </c>
      <c r="FV2" s="1">
        <v>0.61</v>
      </c>
      <c r="FW2" s="1">
        <v>0.62</v>
      </c>
      <c r="FX2" s="1">
        <v>0.63</v>
      </c>
      <c r="FY2" s="1">
        <v>0.64</v>
      </c>
      <c r="FZ2" s="1">
        <v>0.65</v>
      </c>
      <c r="GA2" s="1">
        <v>0.66</v>
      </c>
      <c r="GB2" s="1">
        <v>0.67</v>
      </c>
      <c r="GC2" s="1">
        <v>0.68</v>
      </c>
      <c r="GD2" s="1">
        <v>0.69</v>
      </c>
      <c r="GE2" s="1">
        <v>0.7</v>
      </c>
      <c r="GF2" s="1">
        <v>0.71</v>
      </c>
      <c r="GG2" s="1">
        <v>0.72</v>
      </c>
      <c r="GH2" s="1">
        <v>0.73</v>
      </c>
      <c r="GI2" s="1">
        <v>0.74</v>
      </c>
      <c r="GJ2" s="1">
        <v>0.75</v>
      </c>
      <c r="GK2" s="1">
        <v>0.76</v>
      </c>
      <c r="GL2" s="1">
        <v>0.77</v>
      </c>
      <c r="GM2" s="1">
        <v>0.78</v>
      </c>
      <c r="GN2" s="1">
        <v>0.79</v>
      </c>
      <c r="GO2" s="1">
        <v>0.8</v>
      </c>
      <c r="GP2" s="1">
        <v>0.81</v>
      </c>
      <c r="GQ2" s="1">
        <v>0.82</v>
      </c>
      <c r="GR2" s="1">
        <v>0.83</v>
      </c>
      <c r="GS2" s="1">
        <v>0.84</v>
      </c>
      <c r="GT2" s="1">
        <v>0.85</v>
      </c>
      <c r="GU2" s="1">
        <v>0.86</v>
      </c>
      <c r="GV2" s="1">
        <v>0.87</v>
      </c>
      <c r="GW2" s="1">
        <v>0.88</v>
      </c>
      <c r="GX2" s="1">
        <v>0.89</v>
      </c>
      <c r="GY2" s="1">
        <v>0.9</v>
      </c>
      <c r="GZ2" s="1">
        <v>0.91</v>
      </c>
      <c r="HA2" s="1">
        <v>0.92</v>
      </c>
      <c r="HB2" s="1">
        <v>0.93</v>
      </c>
      <c r="HC2" s="1">
        <v>0.94</v>
      </c>
      <c r="HD2" s="1">
        <v>0.95</v>
      </c>
      <c r="HE2" s="1">
        <v>0.96</v>
      </c>
      <c r="HF2" s="1">
        <v>0.97</v>
      </c>
      <c r="HG2" s="1">
        <v>0.98</v>
      </c>
      <c r="HH2" s="1">
        <v>0.99</v>
      </c>
      <c r="HI2" s="1">
        <v>1</v>
      </c>
      <c r="HK2" t="s">
        <v>280</v>
      </c>
      <c r="HL2" t="s">
        <v>281</v>
      </c>
      <c r="HM2" t="s">
        <v>302</v>
      </c>
      <c r="HN2" t="s">
        <v>308</v>
      </c>
      <c r="HO2" t="s">
        <v>179</v>
      </c>
      <c r="HQ2" t="s">
        <v>282</v>
      </c>
      <c r="HR2">
        <f>MAX(HO3:HO102)</f>
        <v>8.9226340356228455</v>
      </c>
    </row>
    <row r="3" spans="1:226" x14ac:dyDescent="0.25">
      <c r="A3" t="s">
        <v>69</v>
      </c>
      <c r="B3" s="7">
        <f>SUM(G2:G246)</f>
        <v>3.7848402177314144E+19</v>
      </c>
      <c r="C3" t="s">
        <v>76</v>
      </c>
      <c r="E3">
        <v>285</v>
      </c>
      <c r="F3" s="7">
        <f>'Emission events'!Q3</f>
        <v>0</v>
      </c>
      <c r="G3" s="7">
        <f>'Emission events'!AG3</f>
        <v>0</v>
      </c>
      <c r="H3" s="7">
        <f>'Emission events'!AW3</f>
        <v>0</v>
      </c>
      <c r="I3" s="7">
        <f>'Emission events'!BM3</f>
        <v>0</v>
      </c>
      <c r="J3" s="7">
        <f>'Emission events'!CC3</f>
        <v>0</v>
      </c>
      <c r="K3" s="7">
        <f t="shared" ref="K3:K5" si="3">SUM(F3:J3)</f>
        <v>0</v>
      </c>
      <c r="M3" s="1">
        <v>0</v>
      </c>
      <c r="N3">
        <f>$B$13-_J0*EXP(($M3+N$2*_r_S)/(_V_th*_diode_n))-($M3+N$2*_r_S)/_r_sh</f>
        <v>23.568881546209809</v>
      </c>
      <c r="O3">
        <f t="shared" ref="N3:W12" si="4">$B$13-_J0*EXP(($M3+O$2*_r_S)/(_V_th*_diode_n))-($M3+O$2*_r_S)/_r_sh</f>
        <v>23.568645857018019</v>
      </c>
      <c r="P3">
        <f t="shared" si="4"/>
        <v>23.5684101678258</v>
      </c>
      <c r="Q3">
        <f t="shared" si="4"/>
        <v>23.568174478633154</v>
      </c>
      <c r="R3">
        <f t="shared" si="4"/>
        <v>23.567938789440078</v>
      </c>
      <c r="S3">
        <f t="shared" si="4"/>
        <v>23.567703100246572</v>
      </c>
      <c r="T3">
        <f t="shared" si="4"/>
        <v>23.567467411052636</v>
      </c>
      <c r="U3">
        <f t="shared" si="4"/>
        <v>23.567231721858271</v>
      </c>
      <c r="V3">
        <f t="shared" si="4"/>
        <v>23.566996032663472</v>
      </c>
      <c r="W3">
        <f t="shared" si="4"/>
        <v>23.566760343468243</v>
      </c>
      <c r="X3">
        <f t="shared" ref="X3:AG12" si="5">$B$13-_J0*EXP(($M3+X$2*_r_S)/(_V_th*_diode_n))-($M3+X$2*_r_S)/_r_sh</f>
        <v>23.566524654272584</v>
      </c>
      <c r="Y3">
        <f t="shared" si="5"/>
        <v>23.566288965076488</v>
      </c>
      <c r="Z3">
        <f t="shared" si="5"/>
        <v>23.566053275879963</v>
      </c>
      <c r="AA3">
        <f t="shared" si="5"/>
        <v>23.565817586683</v>
      </c>
      <c r="AB3">
        <f t="shared" si="5"/>
        <v>23.565581897485604</v>
      </c>
      <c r="AC3">
        <f t="shared" si="5"/>
        <v>23.565346208287774</v>
      </c>
      <c r="AD3">
        <f t="shared" si="5"/>
        <v>23.565110519089508</v>
      </c>
      <c r="AE3">
        <f t="shared" si="5"/>
        <v>23.564874829890808</v>
      </c>
      <c r="AF3">
        <f t="shared" si="5"/>
        <v>23.564639140691671</v>
      </c>
      <c r="AG3">
        <f t="shared" si="5"/>
        <v>23.564403451492097</v>
      </c>
      <c r="AH3">
        <f t="shared" ref="AH3:AQ12" si="6">$B$13-_J0*EXP(($M3+AH$2*_r_S)/(_V_th*_diode_n))-($M3+AH$2*_r_S)/_r_sh</f>
        <v>23.564167762292087</v>
      </c>
      <c r="AI3">
        <f t="shared" si="6"/>
        <v>23.563932073091635</v>
      </c>
      <c r="AJ3">
        <f t="shared" si="6"/>
        <v>23.56369638389075</v>
      </c>
      <c r="AK3">
        <f t="shared" si="6"/>
        <v>23.563460694689425</v>
      </c>
      <c r="AL3">
        <f t="shared" si="6"/>
        <v>23.563225005487659</v>
      </c>
      <c r="AM3">
        <f t="shared" si="6"/>
        <v>23.562989316285453</v>
      </c>
      <c r="AN3">
        <f t="shared" si="6"/>
        <v>23.56275362708281</v>
      </c>
      <c r="AO3">
        <f t="shared" si="6"/>
        <v>23.562517937879722</v>
      </c>
      <c r="AP3">
        <f t="shared" si="6"/>
        <v>23.562282248676194</v>
      </c>
      <c r="AQ3">
        <f t="shared" si="6"/>
        <v>23.562046559472225</v>
      </c>
      <c r="AR3">
        <f t="shared" ref="AR3:BA12" si="7">$B$13-_J0*EXP(($M3+AR$2*_r_S)/(_V_th*_diode_n))-($M3+AR$2*_r_S)/_r_sh</f>
        <v>23.56181087026782</v>
      </c>
      <c r="AS3">
        <f t="shared" si="7"/>
        <v>23.561575181062967</v>
      </c>
      <c r="AT3">
        <f t="shared" si="7"/>
        <v>23.56133949185767</v>
      </c>
      <c r="AU3">
        <f t="shared" si="7"/>
        <v>23.561103802651928</v>
      </c>
      <c r="AV3">
        <f t="shared" si="7"/>
        <v>23.560868113445743</v>
      </c>
      <c r="AW3">
        <f t="shared" si="7"/>
        <v>23.560632424239113</v>
      </c>
      <c r="AX3">
        <f t="shared" si="7"/>
        <v>23.56039673503204</v>
      </c>
      <c r="AY3">
        <f t="shared" si="7"/>
        <v>23.560161045824518</v>
      </c>
      <c r="AZ3">
        <f t="shared" si="7"/>
        <v>23.559925356616549</v>
      </c>
      <c r="BA3">
        <f t="shared" si="7"/>
        <v>23.559689667408136</v>
      </c>
      <c r="BB3">
        <f t="shared" ref="BB3:BK12" si="8">$B$13-_J0*EXP(($M3+BB$2*_r_S)/(_V_th*_diode_n))-($M3+BB$2*_r_S)/_r_sh</f>
        <v>23.559453978199276</v>
      </c>
      <c r="BC3">
        <f t="shared" si="8"/>
        <v>23.559218288989964</v>
      </c>
      <c r="BD3">
        <f t="shared" si="8"/>
        <v>23.558982599780208</v>
      </c>
      <c r="BE3">
        <f t="shared" si="8"/>
        <v>23.558746910570001</v>
      </c>
      <c r="BF3">
        <f t="shared" si="8"/>
        <v>23.558511221359343</v>
      </c>
      <c r="BG3">
        <f t="shared" si="8"/>
        <v>23.558275532148237</v>
      </c>
      <c r="BH3">
        <f t="shared" si="8"/>
        <v>23.558039842936683</v>
      </c>
      <c r="BI3">
        <f t="shared" si="8"/>
        <v>23.557804153724675</v>
      </c>
      <c r="BJ3">
        <f t="shared" si="8"/>
        <v>23.557568464512215</v>
      </c>
      <c r="BK3">
        <f t="shared" si="8"/>
        <v>23.557332775299304</v>
      </c>
      <c r="BL3">
        <f t="shared" ref="BL3:BU12" si="9">$B$13-_J0*EXP(($M3+BL$2*_r_S)/(_V_th*_diode_n))-($M3+BL$2*_r_S)/_r_sh</f>
        <v>23.557097086085946</v>
      </c>
      <c r="BM3">
        <f t="shared" si="9"/>
        <v>23.556861396872129</v>
      </c>
      <c r="BN3">
        <f t="shared" si="9"/>
        <v>23.556625707657858</v>
      </c>
      <c r="BO3">
        <f t="shared" si="9"/>
        <v>23.556390018443135</v>
      </c>
      <c r="BP3">
        <f t="shared" si="9"/>
        <v>23.556154329227958</v>
      </c>
      <c r="BQ3">
        <f t="shared" si="9"/>
        <v>23.555918640012322</v>
      </c>
      <c r="BR3">
        <f t="shared" si="9"/>
        <v>23.555682950796232</v>
      </c>
      <c r="BS3">
        <f t="shared" si="9"/>
        <v>23.555447261579687</v>
      </c>
      <c r="BT3">
        <f t="shared" si="9"/>
        <v>23.555211572362687</v>
      </c>
      <c r="BU3">
        <f t="shared" si="9"/>
        <v>23.554975883145225</v>
      </c>
      <c r="BV3">
        <f t="shared" ref="BV3:CE12" si="10">$B$13-_J0*EXP(($M3+BV$2*_r_S)/(_V_th*_diode_n))-($M3+BV$2*_r_S)/_r_sh</f>
        <v>23.554740193927309</v>
      </c>
      <c r="BW3">
        <f t="shared" si="10"/>
        <v>23.554504504708934</v>
      </c>
      <c r="BX3">
        <f t="shared" si="10"/>
        <v>23.554268815490101</v>
      </c>
      <c r="BY3">
        <f t="shared" si="10"/>
        <v>23.554033126270806</v>
      </c>
      <c r="BZ3">
        <f t="shared" si="10"/>
        <v>23.553797437051053</v>
      </c>
      <c r="CA3">
        <f t="shared" si="10"/>
        <v>23.553561747830837</v>
      </c>
      <c r="CB3">
        <f t="shared" si="10"/>
        <v>23.553326058610164</v>
      </c>
      <c r="CC3">
        <f t="shared" si="10"/>
        <v>23.553090369389029</v>
      </c>
      <c r="CD3">
        <f t="shared" si="10"/>
        <v>23.552854680167432</v>
      </c>
      <c r="CE3">
        <f t="shared" si="10"/>
        <v>23.552618990945369</v>
      </c>
      <c r="CF3">
        <f t="shared" ref="CF3:CO12" si="11">$B$13-_J0*EXP(($M3+CF$2*_r_S)/(_V_th*_diode_n))-($M3+CF$2*_r_S)/_r_sh</f>
        <v>23.552383301722848</v>
      </c>
      <c r="CG3">
        <f t="shared" si="11"/>
        <v>23.552147612499862</v>
      </c>
      <c r="CH3">
        <f t="shared" si="11"/>
        <v>23.55191192327641</v>
      </c>
      <c r="CI3">
        <f t="shared" si="11"/>
        <v>23.551676234052497</v>
      </c>
      <c r="CJ3">
        <f t="shared" si="11"/>
        <v>23.551440544828115</v>
      </c>
      <c r="CK3">
        <f t="shared" si="11"/>
        <v>23.55120485560327</v>
      </c>
      <c r="CL3">
        <f t="shared" si="11"/>
        <v>23.550969166377957</v>
      </c>
      <c r="CM3">
        <f t="shared" si="11"/>
        <v>23.550733477152178</v>
      </c>
      <c r="CN3">
        <f t="shared" si="11"/>
        <v>23.550497787925931</v>
      </c>
      <c r="CO3">
        <f t="shared" si="11"/>
        <v>23.550262098699214</v>
      </c>
      <c r="CP3">
        <f t="shared" ref="CP3:CY12" si="12">$B$13-_J0*EXP(($M3+CP$2*_r_S)/(_V_th*_diode_n))-($M3+CP$2*_r_S)/_r_sh</f>
        <v>23.550026409472032</v>
      </c>
      <c r="CQ3">
        <f t="shared" si="12"/>
        <v>23.549790720244381</v>
      </c>
      <c r="CR3">
        <f t="shared" si="12"/>
        <v>23.549555031016258</v>
      </c>
      <c r="CS3">
        <f t="shared" si="12"/>
        <v>23.549319341787669</v>
      </c>
      <c r="CT3">
        <f t="shared" si="12"/>
        <v>23.549083652558608</v>
      </c>
      <c r="CU3">
        <f t="shared" si="12"/>
        <v>23.548847963329074</v>
      </c>
      <c r="CV3">
        <f t="shared" si="12"/>
        <v>23.548612274099067</v>
      </c>
      <c r="CW3">
        <f t="shared" si="12"/>
        <v>23.548376584868592</v>
      </c>
      <c r="CX3">
        <f t="shared" si="12"/>
        <v>23.548140895637644</v>
      </c>
      <c r="CY3">
        <f t="shared" si="12"/>
        <v>23.54790520640622</v>
      </c>
      <c r="CZ3">
        <f t="shared" ref="CZ3:DJ12" si="13">$B$13-_J0*EXP(($M3+CZ$2*_r_S)/(_V_th*_diode_n))-($M3+CZ$2*_r_S)/_r_sh</f>
        <v>23.547669517174327</v>
      </c>
      <c r="DA3">
        <f t="shared" si="13"/>
        <v>23.547433827941958</v>
      </c>
      <c r="DB3">
        <f t="shared" si="13"/>
        <v>23.547198138709113</v>
      </c>
      <c r="DC3">
        <f t="shared" si="13"/>
        <v>23.546962449475792</v>
      </c>
      <c r="DD3">
        <f t="shared" si="13"/>
        <v>23.546726760241995</v>
      </c>
      <c r="DE3">
        <f t="shared" si="13"/>
        <v>23.546491071007722</v>
      </c>
      <c r="DF3">
        <f t="shared" si="13"/>
        <v>23.546255381772973</v>
      </c>
      <c r="DG3">
        <f t="shared" si="13"/>
        <v>23.546019692537744</v>
      </c>
      <c r="DH3">
        <f t="shared" si="13"/>
        <v>23.545784003302039</v>
      </c>
      <c r="DI3">
        <f t="shared" si="13"/>
        <v>23.545548314065854</v>
      </c>
      <c r="DJ3">
        <f t="shared" si="13"/>
        <v>23.54531262482919</v>
      </c>
      <c r="DL3">
        <f>M3</f>
        <v>0</v>
      </c>
      <c r="DM3">
        <f t="shared" ref="DM3:FX6" si="14">ABS(N3-N$2)</f>
        <v>23.568881546209809</v>
      </c>
      <c r="DN3">
        <f t="shared" si="14"/>
        <v>23.332957038305921</v>
      </c>
      <c r="DO3">
        <f t="shared" si="14"/>
        <v>23.097032530401602</v>
      </c>
      <c r="DP3">
        <f t="shared" si="14"/>
        <v>22.861108022496861</v>
      </c>
      <c r="DQ3">
        <f t="shared" si="14"/>
        <v>22.625183514591686</v>
      </c>
      <c r="DR3">
        <f t="shared" si="14"/>
        <v>22.389259006686082</v>
      </c>
      <c r="DS3">
        <f t="shared" si="14"/>
        <v>22.153334498780048</v>
      </c>
      <c r="DT3">
        <f t="shared" si="14"/>
        <v>21.917409990873583</v>
      </c>
      <c r="DU3">
        <f t="shared" si="14"/>
        <v>21.681485482966686</v>
      </c>
      <c r="DV3">
        <f t="shared" si="14"/>
        <v>21.445560975059358</v>
      </c>
      <c r="DW3">
        <f t="shared" si="14"/>
        <v>21.209636467151604</v>
      </c>
      <c r="DX3">
        <f t="shared" si="14"/>
        <v>20.97371195924341</v>
      </c>
      <c r="DY3">
        <f t="shared" si="14"/>
        <v>20.737787451334786</v>
      </c>
      <c r="DZ3">
        <f t="shared" si="14"/>
        <v>20.501862943425724</v>
      </c>
      <c r="EA3">
        <f t="shared" si="14"/>
        <v>20.26593843551623</v>
      </c>
      <c r="EB3">
        <f t="shared" si="14"/>
        <v>20.030013927606305</v>
      </c>
      <c r="EC3">
        <f t="shared" si="14"/>
        <v>19.79408941969594</v>
      </c>
      <c r="ED3">
        <f t="shared" si="14"/>
        <v>19.558164911785141</v>
      </c>
      <c r="EE3">
        <f t="shared" si="14"/>
        <v>19.322240403873906</v>
      </c>
      <c r="EF3">
        <f t="shared" si="14"/>
        <v>19.086315895962233</v>
      </c>
      <c r="EG3">
        <f t="shared" si="14"/>
        <v>18.850391388050124</v>
      </c>
      <c r="EH3">
        <f t="shared" si="14"/>
        <v>18.614466880137577</v>
      </c>
      <c r="EI3">
        <f t="shared" si="14"/>
        <v>18.378542372224594</v>
      </c>
      <c r="EJ3">
        <f t="shared" si="14"/>
        <v>18.14261786431117</v>
      </c>
      <c r="EK3">
        <f t="shared" si="14"/>
        <v>17.906693356397305</v>
      </c>
      <c r="EL3">
        <f t="shared" si="14"/>
        <v>17.670768848483</v>
      </c>
      <c r="EM3">
        <f t="shared" si="14"/>
        <v>17.434844340568258</v>
      </c>
      <c r="EN3">
        <f t="shared" si="14"/>
        <v>17.198919832653075</v>
      </c>
      <c r="EO3">
        <f t="shared" si="14"/>
        <v>16.962995324737449</v>
      </c>
      <c r="EP3">
        <f t="shared" si="14"/>
        <v>16.727070816821382</v>
      </c>
      <c r="EQ3">
        <f t="shared" si="14"/>
        <v>16.491146308904877</v>
      </c>
      <c r="ER3">
        <f t="shared" si="14"/>
        <v>16.255221800987925</v>
      </c>
      <c r="ES3">
        <f t="shared" si="14"/>
        <v>16.01929729307053</v>
      </c>
      <c r="ET3">
        <f t="shared" si="14"/>
        <v>15.783372785152691</v>
      </c>
      <c r="EU3">
        <f t="shared" si="14"/>
        <v>15.547448277234407</v>
      </c>
      <c r="EV3">
        <f t="shared" si="14"/>
        <v>15.311523769315681</v>
      </c>
      <c r="EW3">
        <f t="shared" si="14"/>
        <v>15.075599261396508</v>
      </c>
      <c r="EX3">
        <f t="shared" si="14"/>
        <v>14.83967475347689</v>
      </c>
      <c r="EY3">
        <f t="shared" si="14"/>
        <v>14.603750245556823</v>
      </c>
      <c r="EZ3">
        <f t="shared" si="14"/>
        <v>14.367825737636311</v>
      </c>
      <c r="FA3">
        <f t="shared" si="14"/>
        <v>14.131901229715352</v>
      </c>
      <c r="FB3">
        <f t="shared" si="14"/>
        <v>13.895976721793943</v>
      </c>
      <c r="FC3">
        <f t="shared" si="14"/>
        <v>13.660052213872088</v>
      </c>
      <c r="FD3">
        <f t="shared" si="14"/>
        <v>13.424127705949784</v>
      </c>
      <c r="FE3">
        <f t="shared" si="14"/>
        <v>13.188203198027027</v>
      </c>
      <c r="FF3">
        <f t="shared" si="14"/>
        <v>12.952278690103823</v>
      </c>
      <c r="FG3">
        <f t="shared" si="14"/>
        <v>12.71635418218017</v>
      </c>
      <c r="FH3">
        <f t="shared" si="14"/>
        <v>12.480429674256065</v>
      </c>
      <c r="FI3">
        <f t="shared" si="14"/>
        <v>12.244505166331509</v>
      </c>
      <c r="FJ3">
        <f t="shared" si="14"/>
        <v>12.008580658406499</v>
      </c>
      <c r="FK3">
        <f t="shared" si="14"/>
        <v>11.772656150481042</v>
      </c>
      <c r="FL3">
        <f t="shared" si="14"/>
        <v>11.536731642555127</v>
      </c>
      <c r="FM3">
        <f t="shared" si="14"/>
        <v>11.300807134628757</v>
      </c>
      <c r="FN3">
        <f t="shared" si="14"/>
        <v>11.064882626701937</v>
      </c>
      <c r="FO3">
        <f t="shared" si="14"/>
        <v>10.828958118774661</v>
      </c>
      <c r="FP3">
        <f t="shared" si="14"/>
        <v>10.593033610846927</v>
      </c>
      <c r="FQ3">
        <f t="shared" si="14"/>
        <v>10.357109102918738</v>
      </c>
      <c r="FR3">
        <f t="shared" si="14"/>
        <v>10.121184594990098</v>
      </c>
      <c r="FS3">
        <f t="shared" si="14"/>
        <v>9.885260087060999</v>
      </c>
      <c r="FT3">
        <f t="shared" si="14"/>
        <v>9.6493355791314386</v>
      </c>
      <c r="FU3">
        <f t="shared" si="14"/>
        <v>9.4134110712014252</v>
      </c>
      <c r="FV3">
        <f t="shared" si="14"/>
        <v>9.1774865632709517</v>
      </c>
      <c r="FW3">
        <f t="shared" si="14"/>
        <v>8.9415620553400199</v>
      </c>
      <c r="FX3">
        <f t="shared" si="14"/>
        <v>8.7056375474086263</v>
      </c>
      <c r="FY3">
        <f t="shared" ref="FY3:HI9" si="15">ABS(BZ3-BZ$2)</f>
        <v>8.4697130394767761</v>
      </c>
      <c r="FZ3">
        <f t="shared" si="15"/>
        <v>8.2337885315444623</v>
      </c>
      <c r="GA3">
        <f t="shared" si="15"/>
        <v>7.9978640236116902</v>
      </c>
      <c r="GB3">
        <f t="shared" si="15"/>
        <v>7.7619395156784563</v>
      </c>
      <c r="GC3">
        <f t="shared" si="15"/>
        <v>7.5260150077447605</v>
      </c>
      <c r="GD3">
        <f t="shared" si="15"/>
        <v>7.2900904998106029</v>
      </c>
      <c r="GE3">
        <f t="shared" si="15"/>
        <v>7.0541659918759834</v>
      </c>
      <c r="GF3">
        <f t="shared" si="15"/>
        <v>6.8182414839408985</v>
      </c>
      <c r="GG3">
        <f t="shared" si="15"/>
        <v>6.5823169760053482</v>
      </c>
      <c r="GH3">
        <f t="shared" si="15"/>
        <v>6.3463924680693395</v>
      </c>
      <c r="GI3">
        <f t="shared" si="15"/>
        <v>6.1104679601328584</v>
      </c>
      <c r="GJ3">
        <f t="shared" si="15"/>
        <v>5.8745434521959154</v>
      </c>
      <c r="GK3">
        <f t="shared" si="15"/>
        <v>5.6386189442585035</v>
      </c>
      <c r="GL3">
        <f t="shared" si="15"/>
        <v>5.4026944363206262</v>
      </c>
      <c r="GM3">
        <f t="shared" si="15"/>
        <v>5.1667699283822799</v>
      </c>
      <c r="GN3">
        <f t="shared" si="15"/>
        <v>4.9308454204434646</v>
      </c>
      <c r="GO3">
        <f t="shared" si="15"/>
        <v>4.694920912504184</v>
      </c>
      <c r="GP3">
        <f t="shared" si="15"/>
        <v>4.4589964045644344</v>
      </c>
      <c r="GQ3">
        <f t="shared" si="15"/>
        <v>4.2230718966242158</v>
      </c>
      <c r="GR3">
        <f t="shared" si="15"/>
        <v>3.9871473886835282</v>
      </c>
      <c r="GS3">
        <f t="shared" si="15"/>
        <v>3.7512228807423682</v>
      </c>
      <c r="GT3">
        <f t="shared" si="15"/>
        <v>3.5152983728007392</v>
      </c>
      <c r="GU3">
        <f t="shared" si="15"/>
        <v>3.2793738648586341</v>
      </c>
      <c r="GV3">
        <f t="shared" si="15"/>
        <v>3.0434493569160601</v>
      </c>
      <c r="GW3">
        <f t="shared" si="15"/>
        <v>2.8075248489730136</v>
      </c>
      <c r="GX3">
        <f t="shared" si="15"/>
        <v>2.571600341029491</v>
      </c>
      <c r="GY3">
        <f t="shared" si="15"/>
        <v>2.3356758330854994</v>
      </c>
      <c r="GZ3">
        <f t="shared" si="15"/>
        <v>2.0997513251410318</v>
      </c>
      <c r="HA3">
        <f t="shared" si="15"/>
        <v>1.8638268171960881</v>
      </c>
      <c r="HB3">
        <f t="shared" si="15"/>
        <v>1.6279023092506684</v>
      </c>
      <c r="HC3">
        <f t="shared" si="15"/>
        <v>1.3919778013047761</v>
      </c>
      <c r="HD3">
        <f t="shared" si="15"/>
        <v>1.1560532933584042</v>
      </c>
      <c r="HE3">
        <f t="shared" si="15"/>
        <v>0.92012878541155985</v>
      </c>
      <c r="HF3">
        <f t="shared" si="15"/>
        <v>0.68420427746423229</v>
      </c>
      <c r="HG3">
        <f t="shared" si="15"/>
        <v>0.44827976951642867</v>
      </c>
      <c r="HH3">
        <f t="shared" si="15"/>
        <v>0.21235526156814544</v>
      </c>
      <c r="HI3">
        <f t="shared" si="15"/>
        <v>2.3569246380617415E-2</v>
      </c>
      <c r="HJ3">
        <f>MIN(DN3:HI3)</f>
        <v>2.3569246380617415E-2</v>
      </c>
      <c r="HK3">
        <f>MATCH(HJ3,$DM3:$HI3,0)</f>
        <v>101</v>
      </c>
      <c r="HL3">
        <v>1</v>
      </c>
      <c r="HM3">
        <f>M3</f>
        <v>0</v>
      </c>
      <c r="HN3" cm="1">
        <f t="array" ref="HN3">INDEX($N$3:$DJ$102,HL3,HK3)</f>
        <v>23.54531262482919</v>
      </c>
      <c r="HO3">
        <f>HN3*DL3</f>
        <v>0</v>
      </c>
    </row>
    <row r="4" spans="1:226" x14ac:dyDescent="0.25">
      <c r="A4" t="s">
        <v>70</v>
      </c>
      <c r="B4" s="7">
        <f>SUM(H2:H246)</f>
        <v>2.5819923710872097E+19</v>
      </c>
      <c r="C4" t="s">
        <v>76</v>
      </c>
      <c r="E4">
        <v>290</v>
      </c>
      <c r="F4" s="7">
        <f>'Emission events'!Q4</f>
        <v>0</v>
      </c>
      <c r="G4" s="7">
        <f>'Emission events'!AG4</f>
        <v>0</v>
      </c>
      <c r="H4" s="7">
        <f>'Emission events'!AW4</f>
        <v>0</v>
      </c>
      <c r="I4" s="7">
        <f>'Emission events'!BM4</f>
        <v>0</v>
      </c>
      <c r="J4" s="7">
        <f>'Emission events'!CC4</f>
        <v>0</v>
      </c>
      <c r="K4" s="7">
        <f t="shared" si="3"/>
        <v>0</v>
      </c>
      <c r="M4" s="1">
        <v>0.01</v>
      </c>
      <c r="N4">
        <f t="shared" si="4"/>
        <v>23.502214754950845</v>
      </c>
      <c r="O4">
        <f t="shared" si="4"/>
        <v>23.501979065616034</v>
      </c>
      <c r="P4">
        <f t="shared" si="4"/>
        <v>23.501743376280629</v>
      </c>
      <c r="Q4">
        <f t="shared" si="4"/>
        <v>23.501507686944631</v>
      </c>
      <c r="R4">
        <f t="shared" si="4"/>
        <v>23.501271997608036</v>
      </c>
      <c r="S4">
        <f t="shared" si="4"/>
        <v>23.501036308270852</v>
      </c>
      <c r="T4">
        <f t="shared" si="4"/>
        <v>23.50080061893307</v>
      </c>
      <c r="U4">
        <f t="shared" si="4"/>
        <v>23.500564929594692</v>
      </c>
      <c r="V4">
        <f t="shared" si="4"/>
        <v>23.500329240255716</v>
      </c>
      <c r="W4">
        <f t="shared" si="4"/>
        <v>23.500093550916144</v>
      </c>
      <c r="X4">
        <f t="shared" si="5"/>
        <v>23.499857861575975</v>
      </c>
      <c r="Y4">
        <f t="shared" si="5"/>
        <v>23.499622172235206</v>
      </c>
      <c r="Z4">
        <f t="shared" si="5"/>
        <v>23.499386482893843</v>
      </c>
      <c r="AA4">
        <f t="shared" si="5"/>
        <v>23.499150793551877</v>
      </c>
      <c r="AB4">
        <f t="shared" si="5"/>
        <v>23.49891510420931</v>
      </c>
      <c r="AC4">
        <f t="shared" si="5"/>
        <v>23.498679414866139</v>
      </c>
      <c r="AD4">
        <f t="shared" si="5"/>
        <v>23.498443725522367</v>
      </c>
      <c r="AE4">
        <f t="shared" si="5"/>
        <v>23.498208036177996</v>
      </c>
      <c r="AF4">
        <f t="shared" si="5"/>
        <v>23.497972346833016</v>
      </c>
      <c r="AG4">
        <f t="shared" si="5"/>
        <v>23.497736657487437</v>
      </c>
      <c r="AH4">
        <f t="shared" si="6"/>
        <v>23.497500968141249</v>
      </c>
      <c r="AI4">
        <f t="shared" si="6"/>
        <v>23.497265278794458</v>
      </c>
      <c r="AJ4">
        <f t="shared" si="6"/>
        <v>23.49702958944706</v>
      </c>
      <c r="AK4">
        <f t="shared" si="6"/>
        <v>23.496793900099053</v>
      </c>
      <c r="AL4">
        <f t="shared" si="6"/>
        <v>23.49655821075044</v>
      </c>
      <c r="AM4">
        <f t="shared" si="6"/>
        <v>23.496322521401222</v>
      </c>
      <c r="AN4">
        <f t="shared" si="6"/>
        <v>23.49608683205139</v>
      </c>
      <c r="AO4">
        <f t="shared" si="6"/>
        <v>23.49585114270095</v>
      </c>
      <c r="AP4">
        <f t="shared" si="6"/>
        <v>23.495615453349902</v>
      </c>
      <c r="AQ4">
        <f t="shared" si="6"/>
        <v>23.49537976399824</v>
      </c>
      <c r="AR4">
        <f t="shared" si="7"/>
        <v>23.495144074645967</v>
      </c>
      <c r="AS4">
        <f t="shared" si="7"/>
        <v>23.494908385293083</v>
      </c>
      <c r="AT4">
        <f t="shared" si="7"/>
        <v>23.494672695939588</v>
      </c>
      <c r="AU4">
        <f t="shared" si="7"/>
        <v>23.494437006585475</v>
      </c>
      <c r="AV4">
        <f t="shared" si="7"/>
        <v>23.494201317230747</v>
      </c>
      <c r="AW4">
        <f t="shared" si="7"/>
        <v>23.493965627875404</v>
      </c>
      <c r="AX4">
        <f t="shared" si="7"/>
        <v>23.493729938519447</v>
      </c>
      <c r="AY4">
        <f t="shared" si="7"/>
        <v>23.493494249162872</v>
      </c>
      <c r="AZ4">
        <f t="shared" si="7"/>
        <v>23.493258559805678</v>
      </c>
      <c r="BA4">
        <f t="shared" si="7"/>
        <v>23.49302287044787</v>
      </c>
      <c r="BB4">
        <f t="shared" si="8"/>
        <v>23.49278718108944</v>
      </c>
      <c r="BC4">
        <f t="shared" si="8"/>
        <v>23.492551491730392</v>
      </c>
      <c r="BD4">
        <f t="shared" si="8"/>
        <v>23.492315802370722</v>
      </c>
      <c r="BE4">
        <f t="shared" si="8"/>
        <v>23.492080113010431</v>
      </c>
      <c r="BF4">
        <f t="shared" si="8"/>
        <v>23.491844423649518</v>
      </c>
      <c r="BG4">
        <f t="shared" si="8"/>
        <v>23.491608734287986</v>
      </c>
      <c r="BH4">
        <f t="shared" si="8"/>
        <v>23.491373044925826</v>
      </c>
      <c r="BI4">
        <f t="shared" si="8"/>
        <v>23.491137355563044</v>
      </c>
      <c r="BJ4">
        <f t="shared" si="8"/>
        <v>23.49090166619964</v>
      </c>
      <c r="BK4">
        <f t="shared" si="8"/>
        <v>23.490665976835608</v>
      </c>
      <c r="BL4">
        <f t="shared" si="9"/>
        <v>23.49043028747095</v>
      </c>
      <c r="BM4">
        <f t="shared" si="9"/>
        <v>23.490194598105667</v>
      </c>
      <c r="BN4">
        <f t="shared" si="9"/>
        <v>23.489958908739759</v>
      </c>
      <c r="BO4">
        <f t="shared" si="9"/>
        <v>23.489723219373221</v>
      </c>
      <c r="BP4">
        <f t="shared" si="9"/>
        <v>23.489487530006052</v>
      </c>
      <c r="BQ4">
        <f t="shared" si="9"/>
        <v>23.489251840638254</v>
      </c>
      <c r="BR4">
        <f t="shared" si="9"/>
        <v>23.489016151269826</v>
      </c>
      <c r="BS4">
        <f t="shared" si="9"/>
        <v>23.488780461900767</v>
      </c>
      <c r="BT4">
        <f t="shared" si="9"/>
        <v>23.488544772531075</v>
      </c>
      <c r="BU4">
        <f t="shared" si="9"/>
        <v>23.488309083160754</v>
      </c>
      <c r="BV4">
        <f t="shared" si="10"/>
        <v>23.488073393789797</v>
      </c>
      <c r="BW4">
        <f t="shared" si="10"/>
        <v>23.487837704418205</v>
      </c>
      <c r="BX4">
        <f t="shared" si="10"/>
        <v>23.487602015045979</v>
      </c>
      <c r="BY4">
        <f t="shared" si="10"/>
        <v>23.487366325673118</v>
      </c>
      <c r="BZ4">
        <f t="shared" si="10"/>
        <v>23.487130636299622</v>
      </c>
      <c r="CA4">
        <f t="shared" si="10"/>
        <v>23.486894946925489</v>
      </c>
      <c r="CB4">
        <f t="shared" si="10"/>
        <v>23.486659257550716</v>
      </c>
      <c r="CC4">
        <f t="shared" si="10"/>
        <v>23.486423568175308</v>
      </c>
      <c r="CD4">
        <f t="shared" si="10"/>
        <v>23.48618787879926</v>
      </c>
      <c r="CE4">
        <f t="shared" si="10"/>
        <v>23.485952189422573</v>
      </c>
      <c r="CF4">
        <f t="shared" si="11"/>
        <v>23.485716500045243</v>
      </c>
      <c r="CG4">
        <f t="shared" si="11"/>
        <v>23.485480810667273</v>
      </c>
      <c r="CH4">
        <f t="shared" si="11"/>
        <v>23.485245121288663</v>
      </c>
      <c r="CI4">
        <f t="shared" si="11"/>
        <v>23.485009431909408</v>
      </c>
      <c r="CJ4">
        <f t="shared" si="11"/>
        <v>23.484773742529512</v>
      </c>
      <c r="CK4">
        <f t="shared" si="11"/>
        <v>23.484538053148967</v>
      </c>
      <c r="CL4">
        <f t="shared" si="11"/>
        <v>23.484302363767782</v>
      </c>
      <c r="CM4">
        <f t="shared" si="11"/>
        <v>23.484066674385947</v>
      </c>
      <c r="CN4">
        <f t="shared" si="11"/>
        <v>23.483830985003468</v>
      </c>
      <c r="CO4">
        <f t="shared" si="11"/>
        <v>23.48359529562034</v>
      </c>
      <c r="CP4">
        <f t="shared" si="12"/>
        <v>23.483359606236565</v>
      </c>
      <c r="CQ4">
        <f t="shared" si="12"/>
        <v>23.483123916852144</v>
      </c>
      <c r="CR4">
        <f t="shared" si="12"/>
        <v>23.482888227467072</v>
      </c>
      <c r="CS4">
        <f t="shared" si="12"/>
        <v>23.482652538081346</v>
      </c>
      <c r="CT4">
        <f t="shared" si="12"/>
        <v>23.482416848694974</v>
      </c>
      <c r="CU4">
        <f t="shared" si="12"/>
        <v>23.482181159307949</v>
      </c>
      <c r="CV4">
        <f t="shared" si="12"/>
        <v>23.481945469920269</v>
      </c>
      <c r="CW4">
        <f t="shared" si="12"/>
        <v>23.48170978053194</v>
      </c>
      <c r="CX4">
        <f t="shared" si="12"/>
        <v>23.481474091142957</v>
      </c>
      <c r="CY4">
        <f t="shared" si="12"/>
        <v>23.481238401753316</v>
      </c>
      <c r="CZ4">
        <f t="shared" si="13"/>
        <v>23.481002712363022</v>
      </c>
      <c r="DA4">
        <f t="shared" si="13"/>
        <v>23.480767022972071</v>
      </c>
      <c r="DB4">
        <f t="shared" si="13"/>
        <v>23.480531333580466</v>
      </c>
      <c r="DC4">
        <f t="shared" si="13"/>
        <v>23.4802956441882</v>
      </c>
      <c r="DD4">
        <f t="shared" si="13"/>
        <v>23.480059954795276</v>
      </c>
      <c r="DE4">
        <f t="shared" si="13"/>
        <v>23.479824265401692</v>
      </c>
      <c r="DF4">
        <f t="shared" si="13"/>
        <v>23.479588576007451</v>
      </c>
      <c r="DG4">
        <f t="shared" si="13"/>
        <v>23.479352886612546</v>
      </c>
      <c r="DH4">
        <f t="shared" si="13"/>
        <v>23.479117197216983</v>
      </c>
      <c r="DI4">
        <f t="shared" si="13"/>
        <v>23.478881507820756</v>
      </c>
      <c r="DJ4">
        <f t="shared" si="13"/>
        <v>23.478645818423864</v>
      </c>
      <c r="DL4">
        <f t="shared" ref="DL4:DL67" si="16">M4</f>
        <v>0.01</v>
      </c>
      <c r="DM4">
        <f t="shared" si="14"/>
        <v>23.502214754950845</v>
      </c>
      <c r="DN4">
        <f t="shared" si="14"/>
        <v>23.266290246903935</v>
      </c>
      <c r="DO4">
        <f t="shared" si="14"/>
        <v>23.030365738856432</v>
      </c>
      <c r="DP4">
        <f t="shared" si="14"/>
        <v>22.794441230808339</v>
      </c>
      <c r="DQ4">
        <f t="shared" si="14"/>
        <v>22.558516722759645</v>
      </c>
      <c r="DR4">
        <f t="shared" si="14"/>
        <v>22.322592214710362</v>
      </c>
      <c r="DS4">
        <f t="shared" si="14"/>
        <v>22.086667706660482</v>
      </c>
      <c r="DT4">
        <f t="shared" si="14"/>
        <v>21.850743198610004</v>
      </c>
      <c r="DU4">
        <f t="shared" si="14"/>
        <v>21.614818690558931</v>
      </c>
      <c r="DV4">
        <f t="shared" si="14"/>
        <v>21.37889418250726</v>
      </c>
      <c r="DW4">
        <f t="shared" si="14"/>
        <v>21.142969674454996</v>
      </c>
      <c r="DX4">
        <f t="shared" si="14"/>
        <v>20.907045166402128</v>
      </c>
      <c r="DY4">
        <f t="shared" si="14"/>
        <v>20.671120658348666</v>
      </c>
      <c r="DZ4">
        <f t="shared" si="14"/>
        <v>20.435196150294601</v>
      </c>
      <c r="EA4">
        <f t="shared" si="14"/>
        <v>20.199271642239935</v>
      </c>
      <c r="EB4">
        <f t="shared" si="14"/>
        <v>19.963347134184669</v>
      </c>
      <c r="EC4">
        <f t="shared" si="14"/>
        <v>19.727422626128799</v>
      </c>
      <c r="ED4">
        <f t="shared" si="14"/>
        <v>19.491498118072329</v>
      </c>
      <c r="EE4">
        <f t="shared" si="14"/>
        <v>19.255573610015251</v>
      </c>
      <c r="EF4">
        <f t="shared" si="14"/>
        <v>19.019649101957572</v>
      </c>
      <c r="EG4">
        <f t="shared" si="14"/>
        <v>18.783724593899287</v>
      </c>
      <c r="EH4">
        <f t="shared" si="14"/>
        <v>18.5478000858404</v>
      </c>
      <c r="EI4">
        <f t="shared" si="14"/>
        <v>18.311875577780903</v>
      </c>
      <c r="EJ4">
        <f t="shared" si="14"/>
        <v>18.075951069720798</v>
      </c>
      <c r="EK4">
        <f t="shared" si="14"/>
        <v>17.840026561660085</v>
      </c>
      <c r="EL4">
        <f t="shared" si="14"/>
        <v>17.604102053598769</v>
      </c>
      <c r="EM4">
        <f t="shared" si="14"/>
        <v>17.368177545536838</v>
      </c>
      <c r="EN4">
        <f t="shared" si="14"/>
        <v>17.1322530374743</v>
      </c>
      <c r="EO4">
        <f t="shared" si="14"/>
        <v>16.896328529411157</v>
      </c>
      <c r="EP4">
        <f t="shared" si="14"/>
        <v>16.660404021347397</v>
      </c>
      <c r="EQ4">
        <f t="shared" si="14"/>
        <v>16.424479513283025</v>
      </c>
      <c r="ER4">
        <f t="shared" si="14"/>
        <v>16.188555005218042</v>
      </c>
      <c r="ES4">
        <f t="shared" si="14"/>
        <v>15.95263049715245</v>
      </c>
      <c r="ET4">
        <f t="shared" si="14"/>
        <v>15.716705989086238</v>
      </c>
      <c r="EU4">
        <f t="shared" si="14"/>
        <v>15.480781481019411</v>
      </c>
      <c r="EV4">
        <f t="shared" si="14"/>
        <v>15.244856972951972</v>
      </c>
      <c r="EW4">
        <f t="shared" si="14"/>
        <v>15.008932464883916</v>
      </c>
      <c r="EX4">
        <f t="shared" si="14"/>
        <v>14.773007956815244</v>
      </c>
      <c r="EY4">
        <f t="shared" si="14"/>
        <v>14.537083448745951</v>
      </c>
      <c r="EZ4">
        <f t="shared" si="14"/>
        <v>14.301158940676045</v>
      </c>
      <c r="FA4">
        <f t="shared" si="14"/>
        <v>14.065234432605516</v>
      </c>
      <c r="FB4">
        <f t="shared" si="14"/>
        <v>13.829309924534371</v>
      </c>
      <c r="FC4">
        <f t="shared" si="14"/>
        <v>13.593385416462603</v>
      </c>
      <c r="FD4">
        <f t="shared" si="14"/>
        <v>13.357460908390214</v>
      </c>
      <c r="FE4">
        <f t="shared" si="14"/>
        <v>13.121536400317202</v>
      </c>
      <c r="FF4">
        <f t="shared" si="14"/>
        <v>12.885611892243572</v>
      </c>
      <c r="FG4">
        <f t="shared" si="14"/>
        <v>12.649687384169313</v>
      </c>
      <c r="FH4">
        <f t="shared" si="14"/>
        <v>12.413762876094435</v>
      </c>
      <c r="FI4">
        <f t="shared" si="14"/>
        <v>12.177838368018934</v>
      </c>
      <c r="FJ4">
        <f t="shared" si="14"/>
        <v>11.941913859942803</v>
      </c>
      <c r="FK4">
        <f t="shared" si="14"/>
        <v>11.705989351866046</v>
      </c>
      <c r="FL4">
        <f t="shared" si="14"/>
        <v>11.470064843788665</v>
      </c>
      <c r="FM4">
        <f t="shared" si="14"/>
        <v>11.234140335710658</v>
      </c>
      <c r="FN4">
        <f t="shared" si="14"/>
        <v>10.998215827632023</v>
      </c>
      <c r="FO4">
        <f t="shared" si="14"/>
        <v>10.762291319552755</v>
      </c>
      <c r="FP4">
        <f t="shared" si="14"/>
        <v>10.526366811472858</v>
      </c>
      <c r="FQ4">
        <f t="shared" si="14"/>
        <v>10.290442303392332</v>
      </c>
      <c r="FR4">
        <f t="shared" si="14"/>
        <v>10.054517795311178</v>
      </c>
      <c r="FS4">
        <f t="shared" si="14"/>
        <v>9.8185932872293868</v>
      </c>
      <c r="FT4">
        <f t="shared" si="14"/>
        <v>9.5826687791469674</v>
      </c>
      <c r="FU4">
        <f t="shared" si="14"/>
        <v>9.3467442710639137</v>
      </c>
      <c r="FV4">
        <f t="shared" si="14"/>
        <v>9.1108197629802223</v>
      </c>
      <c r="FW4">
        <f t="shared" si="14"/>
        <v>8.8748952548958986</v>
      </c>
      <c r="FX4">
        <f t="shared" si="14"/>
        <v>8.6389707468109389</v>
      </c>
      <c r="FY4">
        <f t="shared" si="15"/>
        <v>8.4030462387253451</v>
      </c>
      <c r="FZ4">
        <f t="shared" si="15"/>
        <v>8.1671217306391135</v>
      </c>
      <c r="GA4">
        <f t="shared" si="15"/>
        <v>7.9311972225522425</v>
      </c>
      <c r="GB4">
        <f t="shared" si="15"/>
        <v>7.6952727144647355</v>
      </c>
      <c r="GC4">
        <f t="shared" si="15"/>
        <v>7.459348206376589</v>
      </c>
      <c r="GD4">
        <f t="shared" si="15"/>
        <v>7.2234236982878066</v>
      </c>
      <c r="GE4">
        <f t="shared" si="15"/>
        <v>6.9874991901983776</v>
      </c>
      <c r="GF4">
        <f t="shared" si="15"/>
        <v>6.7515746821083091</v>
      </c>
      <c r="GG4">
        <f t="shared" si="15"/>
        <v>6.5156501740176012</v>
      </c>
      <c r="GH4">
        <f t="shared" si="15"/>
        <v>6.2797256659262501</v>
      </c>
      <c r="GI4">
        <f t="shared" si="15"/>
        <v>6.0438011578342561</v>
      </c>
      <c r="GJ4">
        <f t="shared" si="15"/>
        <v>5.8078766497416119</v>
      </c>
      <c r="GK4">
        <f t="shared" si="15"/>
        <v>5.5719521416483282</v>
      </c>
      <c r="GL4">
        <f t="shared" si="15"/>
        <v>5.3360276335543944</v>
      </c>
      <c r="GM4">
        <f t="shared" si="15"/>
        <v>5.1001031254598175</v>
      </c>
      <c r="GN4">
        <f t="shared" si="15"/>
        <v>4.8641786173645905</v>
      </c>
      <c r="GO4">
        <f t="shared" si="15"/>
        <v>4.6282541092687168</v>
      </c>
      <c r="GP4">
        <f t="shared" si="15"/>
        <v>4.3923296011721966</v>
      </c>
      <c r="GQ4">
        <f t="shared" si="15"/>
        <v>4.1564050930750298</v>
      </c>
      <c r="GR4">
        <f t="shared" si="15"/>
        <v>3.9204805849772058</v>
      </c>
      <c r="GS4">
        <f t="shared" si="15"/>
        <v>3.6845560768787351</v>
      </c>
      <c r="GT4">
        <f t="shared" si="15"/>
        <v>3.4486315687796143</v>
      </c>
      <c r="GU4">
        <f t="shared" si="15"/>
        <v>3.2127070606798362</v>
      </c>
      <c r="GV4">
        <f t="shared" si="15"/>
        <v>2.976782552579408</v>
      </c>
      <c r="GW4">
        <f t="shared" si="15"/>
        <v>2.7408580444783261</v>
      </c>
      <c r="GX4">
        <f t="shared" si="15"/>
        <v>2.504933536376587</v>
      </c>
      <c r="GY4">
        <f t="shared" si="15"/>
        <v>2.2690090282741942</v>
      </c>
      <c r="GZ4">
        <f t="shared" si="15"/>
        <v>2.033084520171144</v>
      </c>
      <c r="HA4">
        <f t="shared" si="15"/>
        <v>1.7971600120674402</v>
      </c>
      <c r="HB4">
        <f t="shared" si="15"/>
        <v>1.5612355039630756</v>
      </c>
      <c r="HC4">
        <f t="shared" si="15"/>
        <v>1.3253109958580573</v>
      </c>
      <c r="HD4">
        <f t="shared" si="15"/>
        <v>1.0893864877523747</v>
      </c>
      <c r="HE4">
        <f t="shared" si="15"/>
        <v>0.85346197964603832</v>
      </c>
      <c r="HF4">
        <f t="shared" si="15"/>
        <v>0.61753747153903404</v>
      </c>
      <c r="HG4">
        <f t="shared" si="15"/>
        <v>0.38161296343137252</v>
      </c>
      <c r="HH4">
        <f t="shared" si="15"/>
        <v>0.14568845532304664</v>
      </c>
      <c r="HI4">
        <f t="shared" si="15"/>
        <v>9.0236052785943599E-2</v>
      </c>
      <c r="HJ4">
        <f t="shared" ref="HJ4:HJ67" si="17">MIN(DN4:HI4)</f>
        <v>9.0236052785943599E-2</v>
      </c>
      <c r="HK4">
        <f t="shared" ref="HK4:HK67" si="18">MATCH(HJ4,$DM4:$HI4,0)</f>
        <v>101</v>
      </c>
      <c r="HL4">
        <v>2</v>
      </c>
      <c r="HM4">
        <f t="shared" ref="HM4:HM67" si="19">M4</f>
        <v>0.01</v>
      </c>
      <c r="HN4" cm="1">
        <f t="array" ref="HN4">INDEX($N$3:$DJ$102,HL4,HK4)</f>
        <v>23.478645818423864</v>
      </c>
      <c r="HO4">
        <f t="shared" ref="HO4:HO67" si="20">HN4*DL4</f>
        <v>0.23478645818423866</v>
      </c>
    </row>
    <row r="5" spans="1:226" x14ac:dyDescent="0.25">
      <c r="A5" t="s">
        <v>71</v>
      </c>
      <c r="B5" s="7">
        <f>SUM(I2:I246)</f>
        <v>1.7614177140477747E+19</v>
      </c>
      <c r="C5" t="s">
        <v>76</v>
      </c>
      <c r="E5">
        <v>295</v>
      </c>
      <c r="F5" s="7">
        <f>'Emission events'!Q5</f>
        <v>0</v>
      </c>
      <c r="G5" s="7">
        <f>'Emission events'!AG5</f>
        <v>0</v>
      </c>
      <c r="H5" s="7">
        <f>'Emission events'!AW5</f>
        <v>0</v>
      </c>
      <c r="I5" s="7">
        <f>'Emission events'!BM5</f>
        <v>0</v>
      </c>
      <c r="J5" s="7">
        <f>'Emission events'!CC5</f>
        <v>0</v>
      </c>
      <c r="K5" s="7">
        <f t="shared" si="3"/>
        <v>0</v>
      </c>
      <c r="M5" s="1">
        <v>0.02</v>
      </c>
      <c r="N5">
        <f t="shared" si="4"/>
        <v>23.435547915928069</v>
      </c>
      <c r="O5">
        <f t="shared" si="4"/>
        <v>23.435312226395403</v>
      </c>
      <c r="P5">
        <f t="shared" si="4"/>
        <v>23.435076536861917</v>
      </c>
      <c r="Q5">
        <f t="shared" si="4"/>
        <v>23.434840847327614</v>
      </c>
      <c r="R5">
        <f t="shared" si="4"/>
        <v>23.434605157792486</v>
      </c>
      <c r="S5">
        <f t="shared" si="4"/>
        <v>23.434369468256538</v>
      </c>
      <c r="T5">
        <f t="shared" si="4"/>
        <v>23.434133778719762</v>
      </c>
      <c r="U5">
        <f t="shared" si="4"/>
        <v>23.433898089182165</v>
      </c>
      <c r="V5">
        <f t="shared" si="4"/>
        <v>23.433662399643744</v>
      </c>
      <c r="W5">
        <f t="shared" si="4"/>
        <v>23.433426710104495</v>
      </c>
      <c r="X5">
        <f t="shared" si="5"/>
        <v>23.433191020564418</v>
      </c>
      <c r="Y5">
        <f t="shared" si="5"/>
        <v>23.432955331023514</v>
      </c>
      <c r="Z5">
        <f t="shared" si="5"/>
        <v>23.432719641481782</v>
      </c>
      <c r="AA5">
        <f t="shared" si="5"/>
        <v>23.432483951939222</v>
      </c>
      <c r="AB5">
        <f t="shared" si="5"/>
        <v>23.432248262395831</v>
      </c>
      <c r="AC5">
        <f t="shared" si="5"/>
        <v>23.432012572851605</v>
      </c>
      <c r="AD5">
        <f t="shared" si="5"/>
        <v>23.431776883306547</v>
      </c>
      <c r="AE5">
        <f t="shared" si="5"/>
        <v>23.431541193760655</v>
      </c>
      <c r="AF5">
        <f t="shared" si="5"/>
        <v>23.431305504213928</v>
      </c>
      <c r="AG5">
        <f t="shared" si="5"/>
        <v>23.431069814666365</v>
      </c>
      <c r="AH5">
        <f t="shared" si="6"/>
        <v>23.430834125117965</v>
      </c>
      <c r="AI5">
        <f t="shared" si="6"/>
        <v>23.430598435568729</v>
      </c>
      <c r="AJ5">
        <f t="shared" si="6"/>
        <v>23.430362746018652</v>
      </c>
      <c r="AK5">
        <f t="shared" si="6"/>
        <v>23.430127056467736</v>
      </c>
      <c r="AL5">
        <f t="shared" si="6"/>
        <v>23.429891366915982</v>
      </c>
      <c r="AM5">
        <f t="shared" si="6"/>
        <v>23.429655677363385</v>
      </c>
      <c r="AN5">
        <f t="shared" si="6"/>
        <v>23.429419987809943</v>
      </c>
      <c r="AO5">
        <f t="shared" si="6"/>
        <v>23.429184298255663</v>
      </c>
      <c r="AP5">
        <f t="shared" si="6"/>
        <v>23.428948608700534</v>
      </c>
      <c r="AQ5">
        <f t="shared" si="6"/>
        <v>23.428712919144562</v>
      </c>
      <c r="AR5">
        <f t="shared" si="7"/>
        <v>23.428477229587742</v>
      </c>
      <c r="AS5">
        <f t="shared" si="7"/>
        <v>23.428241540030076</v>
      </c>
      <c r="AT5">
        <f t="shared" si="7"/>
        <v>23.42800585047156</v>
      </c>
      <c r="AU5">
        <f t="shared" si="7"/>
        <v>23.4277701609122</v>
      </c>
      <c r="AV5">
        <f t="shared" si="7"/>
        <v>23.427534471351986</v>
      </c>
      <c r="AW5">
        <f t="shared" si="7"/>
        <v>23.42729878179092</v>
      </c>
      <c r="AX5">
        <f t="shared" si="7"/>
        <v>23.427063092229005</v>
      </c>
      <c r="AY5">
        <f t="shared" si="7"/>
        <v>23.426827402666234</v>
      </c>
      <c r="AZ5">
        <f t="shared" si="7"/>
        <v>23.42659171310261</v>
      </c>
      <c r="BA5">
        <f t="shared" si="7"/>
        <v>23.42635602353813</v>
      </c>
      <c r="BB5">
        <f t="shared" si="8"/>
        <v>23.426120333972793</v>
      </c>
      <c r="BC5">
        <f t="shared" si="8"/>
        <v>23.425884644406601</v>
      </c>
      <c r="BD5">
        <f t="shared" si="8"/>
        <v>23.425648954839549</v>
      </c>
      <c r="BE5">
        <f t="shared" si="8"/>
        <v>23.42541326527164</v>
      </c>
      <c r="BF5">
        <f t="shared" si="8"/>
        <v>23.425177575702868</v>
      </c>
      <c r="BG5">
        <f t="shared" si="8"/>
        <v>23.424941886133237</v>
      </c>
      <c r="BH5">
        <f t="shared" si="8"/>
        <v>23.424706196562745</v>
      </c>
      <c r="BI5">
        <f t="shared" si="8"/>
        <v>23.424470506991391</v>
      </c>
      <c r="BJ5">
        <f t="shared" si="8"/>
        <v>23.424234817419169</v>
      </c>
      <c r="BK5">
        <f t="shared" si="8"/>
        <v>23.423999127846084</v>
      </c>
      <c r="BL5">
        <f t="shared" si="9"/>
        <v>23.423763438272132</v>
      </c>
      <c r="BM5">
        <f t="shared" si="9"/>
        <v>23.423527748697314</v>
      </c>
      <c r="BN5">
        <f t="shared" si="9"/>
        <v>23.423292059121628</v>
      </c>
      <c r="BO5">
        <f t="shared" si="9"/>
        <v>23.423056369545076</v>
      </c>
      <c r="BP5">
        <f t="shared" si="9"/>
        <v>23.422820679967653</v>
      </c>
      <c r="BQ5">
        <f t="shared" si="9"/>
        <v>23.422584990389357</v>
      </c>
      <c r="BR5">
        <f t="shared" si="9"/>
        <v>23.42234930081019</v>
      </c>
      <c r="BS5">
        <f t="shared" si="9"/>
        <v>23.422113611230149</v>
      </c>
      <c r="BT5">
        <f t="shared" si="9"/>
        <v>23.421877921649234</v>
      </c>
      <c r="BU5">
        <f t="shared" si="9"/>
        <v>23.421642232067445</v>
      </c>
      <c r="BV5">
        <f t="shared" si="10"/>
        <v>23.421406542484778</v>
      </c>
      <c r="BW5">
        <f t="shared" si="10"/>
        <v>23.421170852901234</v>
      </c>
      <c r="BX5">
        <f t="shared" si="10"/>
        <v>23.420935163316816</v>
      </c>
      <c r="BY5">
        <f t="shared" si="10"/>
        <v>23.420699473731517</v>
      </c>
      <c r="BZ5">
        <f t="shared" si="10"/>
        <v>23.420463784145337</v>
      </c>
      <c r="CA5">
        <f t="shared" si="10"/>
        <v>23.420228094558276</v>
      </c>
      <c r="CB5">
        <f t="shared" si="10"/>
        <v>23.419992404970333</v>
      </c>
      <c r="CC5">
        <f t="shared" si="10"/>
        <v>23.419756715381506</v>
      </c>
      <c r="CD5">
        <f t="shared" si="10"/>
        <v>23.419521025791799</v>
      </c>
      <c r="CE5">
        <f t="shared" si="10"/>
        <v>23.419285336201202</v>
      </c>
      <c r="CF5">
        <f t="shared" si="11"/>
        <v>23.419049646609722</v>
      </c>
      <c r="CG5">
        <f t="shared" si="11"/>
        <v>23.418813957017356</v>
      </c>
      <c r="CH5">
        <f t="shared" si="11"/>
        <v>23.418578267424099</v>
      </c>
      <c r="CI5">
        <f t="shared" si="11"/>
        <v>23.418342577829957</v>
      </c>
      <c r="CJ5">
        <f t="shared" si="11"/>
        <v>23.418106888234924</v>
      </c>
      <c r="CK5">
        <f t="shared" si="11"/>
        <v>23.417871198638998</v>
      </c>
      <c r="CL5">
        <f t="shared" si="11"/>
        <v>23.417635509042178</v>
      </c>
      <c r="CM5">
        <f t="shared" si="11"/>
        <v>23.417399819444466</v>
      </c>
      <c r="CN5">
        <f t="shared" si="11"/>
        <v>23.417164129845862</v>
      </c>
      <c r="CO5">
        <f t="shared" si="11"/>
        <v>23.416928440246359</v>
      </c>
      <c r="CP5">
        <f t="shared" si="12"/>
        <v>23.416692750645961</v>
      </c>
      <c r="CQ5">
        <f t="shared" si="12"/>
        <v>23.416457061044667</v>
      </c>
      <c r="CR5">
        <f t="shared" si="12"/>
        <v>23.416221371442475</v>
      </c>
      <c r="CS5">
        <f t="shared" si="12"/>
        <v>23.415985681839381</v>
      </c>
      <c r="CT5">
        <f t="shared" si="12"/>
        <v>23.415749992235387</v>
      </c>
      <c r="CU5">
        <f t="shared" si="12"/>
        <v>23.415514302630495</v>
      </c>
      <c r="CV5">
        <f t="shared" si="12"/>
        <v>23.415278613024697</v>
      </c>
      <c r="CW5">
        <f t="shared" si="12"/>
        <v>23.415042923417996</v>
      </c>
      <c r="CX5">
        <f t="shared" si="12"/>
        <v>23.414807233810393</v>
      </c>
      <c r="CY5">
        <f t="shared" si="12"/>
        <v>23.41457154420188</v>
      </c>
      <c r="CZ5">
        <f t="shared" si="13"/>
        <v>23.414335854592466</v>
      </c>
      <c r="DA5">
        <f t="shared" si="13"/>
        <v>23.414100164982141</v>
      </c>
      <c r="DB5">
        <f t="shared" si="13"/>
        <v>23.413864475370907</v>
      </c>
      <c r="DC5">
        <f t="shared" si="13"/>
        <v>23.413628785758767</v>
      </c>
      <c r="DD5">
        <f t="shared" si="13"/>
        <v>23.413393096145711</v>
      </c>
      <c r="DE5">
        <f t="shared" si="13"/>
        <v>23.413157406531745</v>
      </c>
      <c r="DF5">
        <f t="shared" si="13"/>
        <v>23.412921716916866</v>
      </c>
      <c r="DG5">
        <f t="shared" si="13"/>
        <v>23.412686027301074</v>
      </c>
      <c r="DH5">
        <f t="shared" si="13"/>
        <v>23.412450337684366</v>
      </c>
      <c r="DI5">
        <f t="shared" si="13"/>
        <v>23.412214648066744</v>
      </c>
      <c r="DJ5">
        <f t="shared" si="13"/>
        <v>23.411978958448202</v>
      </c>
      <c r="DL5">
        <f t="shared" si="16"/>
        <v>0.02</v>
      </c>
      <c r="DM5">
        <f t="shared" si="14"/>
        <v>23.435547915928069</v>
      </c>
      <c r="DN5">
        <f t="shared" si="14"/>
        <v>23.199623407683305</v>
      </c>
      <c r="DO5">
        <f t="shared" si="14"/>
        <v>22.96369889943772</v>
      </c>
      <c r="DP5">
        <f t="shared" si="14"/>
        <v>22.727774391191321</v>
      </c>
      <c r="DQ5">
        <f t="shared" si="14"/>
        <v>22.491849882944095</v>
      </c>
      <c r="DR5">
        <f t="shared" si="14"/>
        <v>22.255925374696048</v>
      </c>
      <c r="DS5">
        <f t="shared" si="14"/>
        <v>22.020000866447173</v>
      </c>
      <c r="DT5">
        <f t="shared" si="14"/>
        <v>21.784076358197478</v>
      </c>
      <c r="DU5">
        <f t="shared" si="14"/>
        <v>21.548151849946958</v>
      </c>
      <c r="DV5">
        <f t="shared" si="14"/>
        <v>21.312227341695611</v>
      </c>
      <c r="DW5">
        <f t="shared" si="14"/>
        <v>21.076302833443439</v>
      </c>
      <c r="DX5">
        <f t="shared" si="14"/>
        <v>20.840378325190436</v>
      </c>
      <c r="DY5">
        <f t="shared" si="14"/>
        <v>20.604453816936605</v>
      </c>
      <c r="DZ5">
        <f t="shared" si="14"/>
        <v>20.368529308681946</v>
      </c>
      <c r="EA5">
        <f t="shared" si="14"/>
        <v>20.132604800426456</v>
      </c>
      <c r="EB5">
        <f t="shared" si="14"/>
        <v>19.896680292170135</v>
      </c>
      <c r="EC5">
        <f t="shared" si="14"/>
        <v>19.660755783912979</v>
      </c>
      <c r="ED5">
        <f t="shared" si="14"/>
        <v>19.424831275654988</v>
      </c>
      <c r="EE5">
        <f t="shared" si="14"/>
        <v>19.188906767396162</v>
      </c>
      <c r="EF5">
        <f t="shared" si="14"/>
        <v>18.952982259136501</v>
      </c>
      <c r="EG5">
        <f t="shared" si="14"/>
        <v>18.717057750876002</v>
      </c>
      <c r="EH5">
        <f t="shared" si="14"/>
        <v>18.481133242614668</v>
      </c>
      <c r="EI5">
        <f t="shared" si="14"/>
        <v>18.245208734352495</v>
      </c>
      <c r="EJ5">
        <f t="shared" si="14"/>
        <v>18.009284226089481</v>
      </c>
      <c r="EK5">
        <f t="shared" si="14"/>
        <v>17.773359717825628</v>
      </c>
      <c r="EL5">
        <f t="shared" si="14"/>
        <v>17.537435209560932</v>
      </c>
      <c r="EM5">
        <f t="shared" si="14"/>
        <v>17.301510701295392</v>
      </c>
      <c r="EN5">
        <f t="shared" si="14"/>
        <v>17.065586193029013</v>
      </c>
      <c r="EO5">
        <f t="shared" si="14"/>
        <v>16.829661684761788</v>
      </c>
      <c r="EP5">
        <f t="shared" si="14"/>
        <v>16.593737176493718</v>
      </c>
      <c r="EQ5">
        <f t="shared" si="14"/>
        <v>16.357812668224799</v>
      </c>
      <c r="ER5">
        <f t="shared" si="14"/>
        <v>16.121888159955034</v>
      </c>
      <c r="ES5">
        <f t="shared" si="14"/>
        <v>15.885963651684422</v>
      </c>
      <c r="ET5">
        <f t="shared" si="14"/>
        <v>15.650039143412963</v>
      </c>
      <c r="EU5">
        <f t="shared" si="14"/>
        <v>15.414114635140651</v>
      </c>
      <c r="EV5">
        <f t="shared" si="14"/>
        <v>15.178190126867488</v>
      </c>
      <c r="EW5">
        <f t="shared" si="14"/>
        <v>14.942265618593474</v>
      </c>
      <c r="EX5">
        <f t="shared" si="14"/>
        <v>14.706341110318606</v>
      </c>
      <c r="EY5">
        <f t="shared" si="14"/>
        <v>14.470416602042883</v>
      </c>
      <c r="EZ5">
        <f t="shared" si="14"/>
        <v>14.234492093766304</v>
      </c>
      <c r="FA5">
        <f t="shared" si="14"/>
        <v>13.998567585488869</v>
      </c>
      <c r="FB5">
        <f t="shared" si="14"/>
        <v>13.76264307721058</v>
      </c>
      <c r="FC5">
        <f t="shared" si="14"/>
        <v>13.526718568931429</v>
      </c>
      <c r="FD5">
        <f t="shared" si="14"/>
        <v>13.290794060651423</v>
      </c>
      <c r="FE5">
        <f t="shared" si="14"/>
        <v>13.054869552370553</v>
      </c>
      <c r="FF5">
        <f t="shared" si="14"/>
        <v>12.818945044088823</v>
      </c>
      <c r="FG5">
        <f t="shared" si="14"/>
        <v>12.583020535806233</v>
      </c>
      <c r="FH5">
        <f t="shared" si="14"/>
        <v>12.347096027522781</v>
      </c>
      <c r="FI5">
        <f t="shared" si="14"/>
        <v>12.111171519238463</v>
      </c>
      <c r="FJ5">
        <f t="shared" si="14"/>
        <v>11.875247010953279</v>
      </c>
      <c r="FK5">
        <f t="shared" si="14"/>
        <v>11.639322502667229</v>
      </c>
      <c r="FL5">
        <f t="shared" si="14"/>
        <v>11.403397994380311</v>
      </c>
      <c r="FM5">
        <f t="shared" si="14"/>
        <v>11.167473486092527</v>
      </c>
      <c r="FN5">
        <f t="shared" si="14"/>
        <v>10.931548977803878</v>
      </c>
      <c r="FO5">
        <f t="shared" si="14"/>
        <v>10.695624469514357</v>
      </c>
      <c r="FP5">
        <f t="shared" si="14"/>
        <v>10.459699961223961</v>
      </c>
      <c r="FQ5">
        <f t="shared" si="14"/>
        <v>10.223775452932696</v>
      </c>
      <c r="FR5">
        <f t="shared" si="14"/>
        <v>9.9878509446405594</v>
      </c>
      <c r="FS5">
        <f t="shared" si="14"/>
        <v>9.7519264363475457</v>
      </c>
      <c r="FT5">
        <f t="shared" si="14"/>
        <v>9.5160019280536581</v>
      </c>
      <c r="FU5">
        <f t="shared" si="14"/>
        <v>9.2800774197588947</v>
      </c>
      <c r="FV5">
        <f t="shared" si="14"/>
        <v>9.044152911463252</v>
      </c>
      <c r="FW5">
        <f t="shared" si="14"/>
        <v>8.8082284031667353</v>
      </c>
      <c r="FX5">
        <f t="shared" si="14"/>
        <v>8.5723038948693375</v>
      </c>
      <c r="FY5">
        <f t="shared" si="15"/>
        <v>8.3363793865710605</v>
      </c>
      <c r="FZ5">
        <f t="shared" si="15"/>
        <v>8.1004548782719006</v>
      </c>
      <c r="GA5">
        <f t="shared" si="15"/>
        <v>7.8645303699718596</v>
      </c>
      <c r="GB5">
        <f t="shared" si="15"/>
        <v>7.628605861670934</v>
      </c>
      <c r="GC5">
        <f t="shared" si="15"/>
        <v>7.3926813533691274</v>
      </c>
      <c r="GD5">
        <f t="shared" si="15"/>
        <v>7.1567568450664361</v>
      </c>
      <c r="GE5">
        <f t="shared" si="15"/>
        <v>6.9208323367628566</v>
      </c>
      <c r="GF5">
        <f t="shared" si="15"/>
        <v>6.6849078284583925</v>
      </c>
      <c r="GG5">
        <f t="shared" si="15"/>
        <v>6.4489833201530367</v>
      </c>
      <c r="GH5">
        <f t="shared" si="15"/>
        <v>6.2130588118467998</v>
      </c>
      <c r="GI5">
        <f t="shared" si="15"/>
        <v>5.9771343035396676</v>
      </c>
      <c r="GJ5">
        <f t="shared" si="15"/>
        <v>5.7412097952316437</v>
      </c>
      <c r="GK5">
        <f t="shared" si="15"/>
        <v>5.5052852869227245</v>
      </c>
      <c r="GL5">
        <f t="shared" si="15"/>
        <v>5.2693607786129135</v>
      </c>
      <c r="GM5">
        <f t="shared" si="15"/>
        <v>5.0334362703022109</v>
      </c>
      <c r="GN5">
        <f t="shared" si="15"/>
        <v>4.7975117619906094</v>
      </c>
      <c r="GO5">
        <f t="shared" si="15"/>
        <v>4.5615872536781126</v>
      </c>
      <c r="GP5">
        <f t="shared" si="15"/>
        <v>4.3256627453647205</v>
      </c>
      <c r="GQ5">
        <f t="shared" si="15"/>
        <v>4.0897382370504332</v>
      </c>
      <c r="GR5">
        <f t="shared" si="15"/>
        <v>3.8538137287352399</v>
      </c>
      <c r="GS5">
        <f t="shared" si="15"/>
        <v>3.6178892204191477</v>
      </c>
      <c r="GT5">
        <f t="shared" si="15"/>
        <v>3.3819647121021603</v>
      </c>
      <c r="GU5">
        <f t="shared" si="15"/>
        <v>3.1460402037842634</v>
      </c>
      <c r="GV5">
        <f t="shared" si="15"/>
        <v>2.9101156954654641</v>
      </c>
      <c r="GW5">
        <f t="shared" si="15"/>
        <v>2.6741911871457624</v>
      </c>
      <c r="GX5">
        <f t="shared" si="15"/>
        <v>2.4382666788251512</v>
      </c>
      <c r="GY5">
        <f t="shared" si="15"/>
        <v>2.2023421705036377</v>
      </c>
      <c r="GZ5">
        <f t="shared" si="15"/>
        <v>1.9664176621812146</v>
      </c>
      <c r="HA5">
        <f t="shared" si="15"/>
        <v>1.730493153857882</v>
      </c>
      <c r="HB5">
        <f t="shared" si="15"/>
        <v>1.4945686455336435</v>
      </c>
      <c r="HC5">
        <f t="shared" si="15"/>
        <v>1.258644137208492</v>
      </c>
      <c r="HD5">
        <f t="shared" si="15"/>
        <v>1.0227196288824274</v>
      </c>
      <c r="HE5">
        <f t="shared" si="15"/>
        <v>0.78679512055545331</v>
      </c>
      <c r="HF5">
        <f t="shared" si="15"/>
        <v>0.55087061222756262</v>
      </c>
      <c r="HG5">
        <f t="shared" si="15"/>
        <v>0.31494610389875533</v>
      </c>
      <c r="HH5">
        <f t="shared" si="15"/>
        <v>7.9021595569034986E-2</v>
      </c>
      <c r="HI5">
        <f t="shared" si="15"/>
        <v>0.15690291276160551</v>
      </c>
      <c r="HJ5">
        <f t="shared" si="17"/>
        <v>7.9021595569034986E-2</v>
      </c>
      <c r="HK5">
        <f t="shared" si="18"/>
        <v>100</v>
      </c>
      <c r="HL5">
        <v>3</v>
      </c>
      <c r="HM5">
        <f t="shared" si="19"/>
        <v>0.02</v>
      </c>
      <c r="HN5" cm="1">
        <f t="array" ref="HN5">INDEX($N$3:$DJ$102,HL5,HK5)</f>
        <v>23.412214648066744</v>
      </c>
      <c r="HO5">
        <f t="shared" si="20"/>
        <v>0.46824429296133491</v>
      </c>
    </row>
    <row r="6" spans="1:226" x14ac:dyDescent="0.25">
      <c r="A6" t="s">
        <v>72</v>
      </c>
      <c r="B6" s="7">
        <f>SUM(J2:J246)</f>
        <v>1.2016272387570485E+19</v>
      </c>
      <c r="C6" t="s">
        <v>76</v>
      </c>
      <c r="E6">
        <v>300</v>
      </c>
      <c r="F6" s="7">
        <f>'Emission events'!Q6</f>
        <v>0</v>
      </c>
      <c r="G6" s="7">
        <f>'Emission events'!AG6</f>
        <v>0</v>
      </c>
      <c r="H6" s="7">
        <f>'Emission events'!AW6</f>
        <v>0</v>
      </c>
      <c r="I6" s="7">
        <f>'Emission events'!BM6</f>
        <v>0</v>
      </c>
      <c r="J6" s="7">
        <f>'Emission events'!CC6</f>
        <v>0</v>
      </c>
      <c r="K6" s="7">
        <f>SUM(F6:J6)</f>
        <v>0</v>
      </c>
      <c r="M6" s="1">
        <v>0.03</v>
      </c>
      <c r="N6">
        <f t="shared" si="4"/>
        <v>23.368881010830698</v>
      </c>
      <c r="O6">
        <f t="shared" si="4"/>
        <v>23.368645321024331</v>
      </c>
      <c r="P6">
        <f t="shared" si="4"/>
        <v>23.368409631216828</v>
      </c>
      <c r="Q6">
        <f t="shared" si="4"/>
        <v>23.368173941408195</v>
      </c>
      <c r="R6">
        <f t="shared" si="4"/>
        <v>23.367938251598421</v>
      </c>
      <c r="S6">
        <f t="shared" si="4"/>
        <v>23.36770256178751</v>
      </c>
      <c r="T6">
        <f t="shared" si="4"/>
        <v>23.367466871975459</v>
      </c>
      <c r="U6">
        <f t="shared" si="4"/>
        <v>23.367231182162271</v>
      </c>
      <c r="V6">
        <f t="shared" si="4"/>
        <v>23.366995492347939</v>
      </c>
      <c r="W6">
        <f t="shared" si="4"/>
        <v>23.366759802532467</v>
      </c>
      <c r="X6">
        <f t="shared" si="5"/>
        <v>23.366524112715847</v>
      </c>
      <c r="Y6">
        <f t="shared" si="5"/>
        <v>23.366288422898084</v>
      </c>
      <c r="Z6">
        <f t="shared" si="5"/>
        <v>23.366052733079172</v>
      </c>
      <c r="AA6">
        <f t="shared" si="5"/>
        <v>23.365817043259113</v>
      </c>
      <c r="AB6">
        <f t="shared" si="5"/>
        <v>23.365581353437911</v>
      </c>
      <c r="AC6">
        <f t="shared" si="5"/>
        <v>23.36534566361555</v>
      </c>
      <c r="AD6">
        <f t="shared" si="5"/>
        <v>23.365109973792041</v>
      </c>
      <c r="AE6">
        <f t="shared" si="5"/>
        <v>23.364874283967374</v>
      </c>
      <c r="AF6">
        <f t="shared" si="5"/>
        <v>23.364638594141557</v>
      </c>
      <c r="AG6">
        <f t="shared" si="5"/>
        <v>23.364402904314581</v>
      </c>
      <c r="AH6">
        <f t="shared" si="6"/>
        <v>23.364167214486447</v>
      </c>
      <c r="AI6">
        <f t="shared" si="6"/>
        <v>23.363931524657158</v>
      </c>
      <c r="AJ6">
        <f t="shared" si="6"/>
        <v>23.363695834826704</v>
      </c>
      <c r="AK6">
        <f t="shared" si="6"/>
        <v>23.363460144995091</v>
      </c>
      <c r="AL6">
        <f t="shared" si="6"/>
        <v>23.363224455162314</v>
      </c>
      <c r="AM6">
        <f t="shared" si="6"/>
        <v>23.362988765328375</v>
      </c>
      <c r="AN6">
        <f t="shared" si="6"/>
        <v>23.36275307549327</v>
      </c>
      <c r="AO6">
        <f t="shared" si="6"/>
        <v>23.362517385656997</v>
      </c>
      <c r="AP6">
        <f t="shared" si="6"/>
        <v>23.362281695819558</v>
      </c>
      <c r="AQ6">
        <f t="shared" si="6"/>
        <v>23.36204600598095</v>
      </c>
      <c r="AR6">
        <f t="shared" si="7"/>
        <v>23.361810316141167</v>
      </c>
      <c r="AS6">
        <f t="shared" si="7"/>
        <v>23.361574626300214</v>
      </c>
      <c r="AT6">
        <f t="shared" si="7"/>
        <v>23.36133893645809</v>
      </c>
      <c r="AU6">
        <f t="shared" si="7"/>
        <v>23.361103246614789</v>
      </c>
      <c r="AV6">
        <f t="shared" si="7"/>
        <v>23.360867556770316</v>
      </c>
      <c r="AW6">
        <f t="shared" si="7"/>
        <v>23.36063186692466</v>
      </c>
      <c r="AX6">
        <f t="shared" si="7"/>
        <v>23.360396177077828</v>
      </c>
      <c r="AY6">
        <f t="shared" si="7"/>
        <v>23.360160487229816</v>
      </c>
      <c r="AZ6">
        <f t="shared" si="7"/>
        <v>23.359924797380621</v>
      </c>
      <c r="BA6">
        <f t="shared" si="7"/>
        <v>23.35968910753024</v>
      </c>
      <c r="BB6">
        <f t="shared" si="8"/>
        <v>23.359453417678679</v>
      </c>
      <c r="BC6">
        <f t="shared" si="8"/>
        <v>23.359217727825932</v>
      </c>
      <c r="BD6">
        <f t="shared" si="8"/>
        <v>23.358982037971998</v>
      </c>
      <c r="BE6">
        <f t="shared" si="8"/>
        <v>23.358746348116874</v>
      </c>
      <c r="BF6">
        <f t="shared" si="8"/>
        <v>23.35851065826056</v>
      </c>
      <c r="BG6">
        <f t="shared" si="8"/>
        <v>23.358274968403055</v>
      </c>
      <c r="BH6">
        <f t="shared" si="8"/>
        <v>23.358039278544361</v>
      </c>
      <c r="BI6">
        <f t="shared" si="8"/>
        <v>23.357803588684469</v>
      </c>
      <c r="BJ6">
        <f t="shared" si="8"/>
        <v>23.357567898823383</v>
      </c>
      <c r="BK6">
        <f t="shared" si="8"/>
        <v>23.3573322089611</v>
      </c>
      <c r="BL6">
        <f t="shared" si="9"/>
        <v>23.35709651909762</v>
      </c>
      <c r="BM6">
        <f t="shared" si="9"/>
        <v>23.356860829232943</v>
      </c>
      <c r="BN6">
        <f t="shared" si="9"/>
        <v>23.356625139367061</v>
      </c>
      <c r="BO6">
        <f t="shared" si="9"/>
        <v>23.356389449499982</v>
      </c>
      <c r="BP6">
        <f t="shared" si="9"/>
        <v>23.356153759631695</v>
      </c>
      <c r="BQ6">
        <f t="shared" si="9"/>
        <v>23.355918069762208</v>
      </c>
      <c r="BR6">
        <f t="shared" si="9"/>
        <v>23.355682379891512</v>
      </c>
      <c r="BS6">
        <f t="shared" si="9"/>
        <v>23.355446690019608</v>
      </c>
      <c r="BT6">
        <f t="shared" si="9"/>
        <v>23.355211000146493</v>
      </c>
      <c r="BU6">
        <f t="shared" si="9"/>
        <v>23.35497531027217</v>
      </c>
      <c r="BV6">
        <f t="shared" si="10"/>
        <v>23.354739620396636</v>
      </c>
      <c r="BW6">
        <f t="shared" si="10"/>
        <v>23.354503930519886</v>
      </c>
      <c r="BX6">
        <f t="shared" si="10"/>
        <v>23.354268240641922</v>
      </c>
      <c r="BY6">
        <f t="shared" si="10"/>
        <v>23.354032550762746</v>
      </c>
      <c r="BZ6">
        <f t="shared" si="10"/>
        <v>23.353796860882348</v>
      </c>
      <c r="CA6">
        <f t="shared" si="10"/>
        <v>23.353561171000731</v>
      </c>
      <c r="CB6">
        <f t="shared" si="10"/>
        <v>23.353325481117896</v>
      </c>
      <c r="CC6">
        <f t="shared" si="10"/>
        <v>23.353089791233842</v>
      </c>
      <c r="CD6">
        <f t="shared" si="10"/>
        <v>23.352854101348562</v>
      </c>
      <c r="CE6">
        <f t="shared" si="10"/>
        <v>23.352618411462057</v>
      </c>
      <c r="CF6">
        <f t="shared" si="11"/>
        <v>23.352382721574326</v>
      </c>
      <c r="CG6">
        <f t="shared" si="11"/>
        <v>23.352147031685369</v>
      </c>
      <c r="CH6">
        <f t="shared" si="11"/>
        <v>23.351911341795184</v>
      </c>
      <c r="CI6">
        <f t="shared" si="11"/>
        <v>23.351675651903768</v>
      </c>
      <c r="CJ6">
        <f t="shared" si="11"/>
        <v>23.351439962011124</v>
      </c>
      <c r="CK6">
        <f t="shared" si="11"/>
        <v>23.351204272117247</v>
      </c>
      <c r="CL6">
        <f t="shared" si="11"/>
        <v>23.35096858222213</v>
      </c>
      <c r="CM6">
        <f t="shared" si="11"/>
        <v>23.35073289232578</v>
      </c>
      <c r="CN6">
        <f t="shared" si="11"/>
        <v>23.350497202428194</v>
      </c>
      <c r="CO6">
        <f t="shared" si="11"/>
        <v>23.350261512529372</v>
      </c>
      <c r="CP6">
        <f t="shared" si="12"/>
        <v>23.350025822629306</v>
      </c>
      <c r="CQ6">
        <f t="shared" si="12"/>
        <v>23.349790132728</v>
      </c>
      <c r="CR6">
        <f t="shared" si="12"/>
        <v>23.34955444282545</v>
      </c>
      <c r="CS6">
        <f t="shared" si="12"/>
        <v>23.349318752921658</v>
      </c>
      <c r="CT6">
        <f t="shared" si="12"/>
        <v>23.349083063016618</v>
      </c>
      <c r="CU6">
        <f t="shared" si="12"/>
        <v>23.348847373110331</v>
      </c>
      <c r="CV6">
        <f t="shared" si="12"/>
        <v>23.348611683202797</v>
      </c>
      <c r="CW6">
        <f t="shared" si="12"/>
        <v>23.348375993294013</v>
      </c>
      <c r="CX6">
        <f t="shared" si="12"/>
        <v>23.348140303383978</v>
      </c>
      <c r="CY6">
        <f t="shared" si="12"/>
        <v>23.347904613472689</v>
      </c>
      <c r="CZ6">
        <f t="shared" si="13"/>
        <v>23.347668923560146</v>
      </c>
      <c r="DA6">
        <f t="shared" si="13"/>
        <v>23.347433233646349</v>
      </c>
      <c r="DB6">
        <f t="shared" si="13"/>
        <v>23.347197543731294</v>
      </c>
      <c r="DC6">
        <f t="shared" si="13"/>
        <v>23.346961853814978</v>
      </c>
      <c r="DD6">
        <f t="shared" si="13"/>
        <v>23.346726163897408</v>
      </c>
      <c r="DE6">
        <f t="shared" si="13"/>
        <v>23.346490473978573</v>
      </c>
      <c r="DF6">
        <f t="shared" si="13"/>
        <v>23.346254784058477</v>
      </c>
      <c r="DG6">
        <f t="shared" si="13"/>
        <v>23.346019094137112</v>
      </c>
      <c r="DH6">
        <f t="shared" si="13"/>
        <v>23.345783404214487</v>
      </c>
      <c r="DI6">
        <f t="shared" si="13"/>
        <v>23.345547714290589</v>
      </c>
      <c r="DJ6">
        <f t="shared" si="13"/>
        <v>23.345312024365427</v>
      </c>
      <c r="DL6">
        <f t="shared" si="16"/>
        <v>0.03</v>
      </c>
      <c r="DM6">
        <f t="shared" si="14"/>
        <v>23.368881010830698</v>
      </c>
      <c r="DN6">
        <f t="shared" si="14"/>
        <v>23.132956502312233</v>
      </c>
      <c r="DO6">
        <f t="shared" si="14"/>
        <v>22.897031993792631</v>
      </c>
      <c r="DP6">
        <f t="shared" si="14"/>
        <v>22.661107485271902</v>
      </c>
      <c r="DQ6">
        <f t="shared" si="14"/>
        <v>22.42518297675003</v>
      </c>
      <c r="DR6">
        <f t="shared" si="14"/>
        <v>22.18925846822702</v>
      </c>
      <c r="DS6">
        <f t="shared" si="14"/>
        <v>21.953333959702871</v>
      </c>
      <c r="DT6">
        <f t="shared" si="14"/>
        <v>21.717409451177584</v>
      </c>
      <c r="DU6">
        <f t="shared" si="14"/>
        <v>21.481484942651154</v>
      </c>
      <c r="DV6">
        <f t="shared" si="14"/>
        <v>21.245560434123583</v>
      </c>
      <c r="DW6">
        <f t="shared" si="14"/>
        <v>21.009635925594868</v>
      </c>
      <c r="DX6">
        <f t="shared" si="14"/>
        <v>20.773711417065005</v>
      </c>
      <c r="DY6">
        <f t="shared" si="14"/>
        <v>20.537786908533995</v>
      </c>
      <c r="DZ6">
        <f t="shared" si="14"/>
        <v>20.301862400001838</v>
      </c>
      <c r="EA6">
        <f t="shared" si="14"/>
        <v>20.065937891468536</v>
      </c>
      <c r="EB6">
        <f t="shared" si="14"/>
        <v>19.83001338293408</v>
      </c>
      <c r="EC6">
        <f t="shared" si="14"/>
        <v>19.594088874398473</v>
      </c>
      <c r="ED6">
        <f t="shared" si="14"/>
        <v>19.358164365861708</v>
      </c>
      <c r="EE6">
        <f t="shared" si="14"/>
        <v>19.122239857323791</v>
      </c>
      <c r="EF6">
        <f t="shared" si="14"/>
        <v>18.886315348784716</v>
      </c>
      <c r="EG6">
        <f t="shared" si="14"/>
        <v>18.650390840244484</v>
      </c>
      <c r="EH6">
        <f t="shared" si="14"/>
        <v>18.414466331703096</v>
      </c>
      <c r="EI6">
        <f t="shared" si="14"/>
        <v>18.178541823160547</v>
      </c>
      <c r="EJ6">
        <f t="shared" si="14"/>
        <v>17.942617314616836</v>
      </c>
      <c r="EK6">
        <f t="shared" si="14"/>
        <v>17.70669280607196</v>
      </c>
      <c r="EL6">
        <f t="shared" si="14"/>
        <v>17.470768297525922</v>
      </c>
      <c r="EM6">
        <f t="shared" si="14"/>
        <v>17.234843788978718</v>
      </c>
      <c r="EN6">
        <f t="shared" si="14"/>
        <v>16.99891928043035</v>
      </c>
      <c r="EO6">
        <f t="shared" si="14"/>
        <v>16.762994771880813</v>
      </c>
      <c r="EP6">
        <f t="shared" si="14"/>
        <v>16.527070263330106</v>
      </c>
      <c r="EQ6">
        <f t="shared" si="14"/>
        <v>16.291145754778224</v>
      </c>
      <c r="ER6">
        <f t="shared" si="14"/>
        <v>16.055221246225173</v>
      </c>
      <c r="ES6">
        <f t="shared" si="14"/>
        <v>15.819296737670951</v>
      </c>
      <c r="ET6">
        <f t="shared" si="14"/>
        <v>15.583372229115552</v>
      </c>
      <c r="EU6">
        <f t="shared" si="14"/>
        <v>15.34744772055898</v>
      </c>
      <c r="EV6">
        <f t="shared" si="14"/>
        <v>15.111523212001227</v>
      </c>
      <c r="EW6">
        <f t="shared" si="14"/>
        <v>14.875598703442297</v>
      </c>
      <c r="EX6">
        <f t="shared" si="14"/>
        <v>14.639674194882188</v>
      </c>
      <c r="EY6">
        <f t="shared" si="14"/>
        <v>14.403749686320895</v>
      </c>
      <c r="EZ6">
        <f t="shared" si="14"/>
        <v>14.167825177758415</v>
      </c>
      <c r="FA6">
        <f t="shared" si="14"/>
        <v>13.931900669194755</v>
      </c>
      <c r="FB6">
        <f t="shared" si="14"/>
        <v>13.695976160629911</v>
      </c>
      <c r="FC6">
        <f t="shared" si="14"/>
        <v>13.460051652063878</v>
      </c>
      <c r="FD6">
        <f t="shared" si="14"/>
        <v>13.224127143496657</v>
      </c>
      <c r="FE6">
        <f t="shared" si="14"/>
        <v>12.988202634928244</v>
      </c>
      <c r="FF6">
        <f t="shared" si="14"/>
        <v>12.752278126358641</v>
      </c>
      <c r="FG6">
        <f t="shared" si="14"/>
        <v>12.516353617787848</v>
      </c>
      <c r="FH6">
        <f t="shared" si="14"/>
        <v>12.280429109215859</v>
      </c>
      <c r="FI6">
        <f t="shared" si="14"/>
        <v>12.044504600642677</v>
      </c>
      <c r="FJ6">
        <f t="shared" si="14"/>
        <v>11.808580092068295</v>
      </c>
      <c r="FK6">
        <f t="shared" si="14"/>
        <v>11.572655583492717</v>
      </c>
      <c r="FL6">
        <f t="shared" si="14"/>
        <v>11.33673107491594</v>
      </c>
      <c r="FM6">
        <f t="shared" si="14"/>
        <v>11.10080656633796</v>
      </c>
      <c r="FN6">
        <f t="shared" si="14"/>
        <v>10.864882057758784</v>
      </c>
      <c r="FO6">
        <f t="shared" si="14"/>
        <v>10.628957549178399</v>
      </c>
      <c r="FP6">
        <f t="shared" si="14"/>
        <v>10.393033040596812</v>
      </c>
      <c r="FQ6">
        <f t="shared" si="14"/>
        <v>10.157108532014018</v>
      </c>
      <c r="FR6">
        <f t="shared" si="14"/>
        <v>9.921184023430019</v>
      </c>
      <c r="FS6">
        <f t="shared" si="14"/>
        <v>9.6852595148448053</v>
      </c>
      <c r="FT6">
        <f t="shared" si="14"/>
        <v>9.4493350062583836</v>
      </c>
      <c r="FU6">
        <f t="shared" si="14"/>
        <v>9.2134104976707523</v>
      </c>
      <c r="FV6">
        <f t="shared" si="14"/>
        <v>8.9774859890819041</v>
      </c>
      <c r="FW6">
        <f t="shared" si="14"/>
        <v>8.7415614804918409</v>
      </c>
      <c r="FX6">
        <f t="shared" ref="FX6:GC21" si="21">ABS(BY6-BY$2)</f>
        <v>8.5056369719005662</v>
      </c>
      <c r="FY6">
        <f t="shared" si="21"/>
        <v>8.2697124633080712</v>
      </c>
      <c r="FZ6">
        <f t="shared" si="15"/>
        <v>8.0337879547143558</v>
      </c>
      <c r="GA6">
        <f t="shared" si="15"/>
        <v>7.7978634461194218</v>
      </c>
      <c r="GB6">
        <f t="shared" si="15"/>
        <v>7.5619389375232693</v>
      </c>
      <c r="GC6">
        <f t="shared" si="15"/>
        <v>7.3260144289258911</v>
      </c>
      <c r="GD6">
        <f t="shared" si="15"/>
        <v>7.0900899203272907</v>
      </c>
      <c r="GE6">
        <f t="shared" si="15"/>
        <v>6.8541654117274611</v>
      </c>
      <c r="GF6">
        <f t="shared" si="15"/>
        <v>6.6182409031264058</v>
      </c>
      <c r="GG6">
        <f t="shared" si="15"/>
        <v>6.3823163945241213</v>
      </c>
      <c r="GH6">
        <f t="shared" si="15"/>
        <v>6.146391885920611</v>
      </c>
      <c r="GI6">
        <f t="shared" si="15"/>
        <v>5.910467377315868</v>
      </c>
      <c r="GJ6">
        <f t="shared" si="15"/>
        <v>5.6745428687098922</v>
      </c>
      <c r="GK6">
        <f t="shared" si="15"/>
        <v>5.4386183601026765</v>
      </c>
      <c r="GL6">
        <f t="shared" si="15"/>
        <v>5.202693851494228</v>
      </c>
      <c r="GM6">
        <f t="shared" si="15"/>
        <v>4.9667693428845432</v>
      </c>
      <c r="GN6">
        <f t="shared" si="15"/>
        <v>4.730844834273622</v>
      </c>
      <c r="GO6">
        <f t="shared" si="15"/>
        <v>4.4949203256614574</v>
      </c>
      <c r="GP6">
        <f t="shared" si="15"/>
        <v>4.2589958170480529</v>
      </c>
      <c r="GQ6">
        <f t="shared" si="15"/>
        <v>4.0230713084334084</v>
      </c>
      <c r="GR6">
        <f t="shared" si="15"/>
        <v>3.787146799817517</v>
      </c>
      <c r="GS6">
        <f t="shared" si="15"/>
        <v>3.5512222912003786</v>
      </c>
      <c r="GT6">
        <f t="shared" si="15"/>
        <v>3.3152977825819967</v>
      </c>
      <c r="GU6">
        <f t="shared" si="15"/>
        <v>3.0793732739623643</v>
      </c>
      <c r="GV6">
        <f t="shared" si="15"/>
        <v>2.8434487653414813</v>
      </c>
      <c r="GW6">
        <f t="shared" si="15"/>
        <v>2.6075242567193477</v>
      </c>
      <c r="GX6">
        <f t="shared" si="15"/>
        <v>2.3715997480959601</v>
      </c>
      <c r="GY6">
        <f t="shared" si="15"/>
        <v>2.1356752394713183</v>
      </c>
      <c r="GZ6">
        <f t="shared" si="15"/>
        <v>1.8997507308454225</v>
      </c>
      <c r="HA6">
        <f t="shared" si="15"/>
        <v>1.6638262222182689</v>
      </c>
      <c r="HB6">
        <f t="shared" si="15"/>
        <v>1.4279017135898542</v>
      </c>
      <c r="HC6">
        <f t="shared" si="15"/>
        <v>1.1919772049601889</v>
      </c>
      <c r="HD6">
        <f t="shared" si="15"/>
        <v>0.95605269632925527</v>
      </c>
      <c r="HE6">
        <f t="shared" si="15"/>
        <v>0.72012818769706399</v>
      </c>
      <c r="HF6">
        <f t="shared" si="15"/>
        <v>0.48420367906360084</v>
      </c>
      <c r="HG6">
        <f t="shared" si="15"/>
        <v>0.24827917042887648</v>
      </c>
      <c r="HH6">
        <f t="shared" si="15"/>
        <v>1.235466179288025E-2</v>
      </c>
      <c r="HI6">
        <f t="shared" si="15"/>
        <v>0.22356984684438075</v>
      </c>
      <c r="HJ6">
        <f t="shared" si="17"/>
        <v>1.235466179288025E-2</v>
      </c>
      <c r="HK6">
        <f t="shared" si="18"/>
        <v>100</v>
      </c>
      <c r="HL6">
        <v>4</v>
      </c>
      <c r="HM6">
        <f t="shared" si="19"/>
        <v>0.03</v>
      </c>
      <c r="HN6" cm="1">
        <f t="array" ref="HN6">INDEX($N$3:$DJ$102,HL6,HK6)</f>
        <v>23.345547714290589</v>
      </c>
      <c r="HO6">
        <f t="shared" si="20"/>
        <v>0.70036643142871768</v>
      </c>
    </row>
    <row r="7" spans="1:226" x14ac:dyDescent="0.25">
      <c r="A7" t="s">
        <v>73</v>
      </c>
      <c r="B7" s="7">
        <f>SUM(B2:B6)</f>
        <v>1.487792471409642E+20</v>
      </c>
      <c r="C7" t="s">
        <v>76</v>
      </c>
      <c r="E7">
        <v>305</v>
      </c>
      <c r="F7" s="7">
        <f>'Emission events'!Q7</f>
        <v>0</v>
      </c>
      <c r="G7" s="7">
        <f>'Emission events'!AG7</f>
        <v>0</v>
      </c>
      <c r="H7" s="7">
        <f>'Emission events'!AW7</f>
        <v>0</v>
      </c>
      <c r="I7" s="7">
        <f>'Emission events'!BM7</f>
        <v>0</v>
      </c>
      <c r="J7" s="7">
        <f>'Emission events'!CC7</f>
        <v>0</v>
      </c>
      <c r="K7" s="7">
        <f t="shared" ref="K7:K70" si="22">SUM(F7:J7)</f>
        <v>0</v>
      </c>
      <c r="M7" s="1">
        <v>0.04</v>
      </c>
      <c r="N7">
        <f t="shared" si="4"/>
        <v>23.302214014328314</v>
      </c>
      <c r="O7">
        <f t="shared" si="4"/>
        <v>23.30197832414332</v>
      </c>
      <c r="P7">
        <f t="shared" si="4"/>
        <v>23.301742633956756</v>
      </c>
      <c r="Q7">
        <f t="shared" si="4"/>
        <v>23.301506943768619</v>
      </c>
      <c r="R7">
        <f t="shared" si="4"/>
        <v>23.301271253578914</v>
      </c>
      <c r="S7">
        <f t="shared" si="4"/>
        <v>23.301035563387632</v>
      </c>
      <c r="T7">
        <f t="shared" si="4"/>
        <v>23.300799873194777</v>
      </c>
      <c r="U7">
        <f t="shared" si="4"/>
        <v>23.300564183000343</v>
      </c>
      <c r="V7">
        <f t="shared" si="4"/>
        <v>23.300328492804333</v>
      </c>
      <c r="W7">
        <f t="shared" si="4"/>
        <v>23.300092802606738</v>
      </c>
      <c r="X7">
        <f t="shared" si="5"/>
        <v>23.299857112407562</v>
      </c>
      <c r="Y7">
        <f t="shared" si="5"/>
        <v>23.299621422206801</v>
      </c>
      <c r="Z7">
        <f t="shared" si="5"/>
        <v>23.299385732004453</v>
      </c>
      <c r="AA7">
        <f t="shared" si="5"/>
        <v>23.29915004180052</v>
      </c>
      <c r="AB7">
        <f t="shared" si="5"/>
        <v>23.298914351594991</v>
      </c>
      <c r="AC7">
        <f t="shared" si="5"/>
        <v>23.298678661387875</v>
      </c>
      <c r="AD7">
        <f t="shared" si="5"/>
        <v>23.298442971179167</v>
      </c>
      <c r="AE7">
        <f t="shared" si="5"/>
        <v>23.298207280968857</v>
      </c>
      <c r="AF7">
        <f t="shared" si="5"/>
        <v>23.297971590756955</v>
      </c>
      <c r="AG7">
        <f t="shared" si="5"/>
        <v>23.297735900543451</v>
      </c>
      <c r="AH7">
        <f t="shared" si="6"/>
        <v>23.297500210328344</v>
      </c>
      <c r="AI7">
        <f t="shared" si="6"/>
        <v>23.297264520111636</v>
      </c>
      <c r="AJ7">
        <f t="shared" si="6"/>
        <v>23.297028829893321</v>
      </c>
      <c r="AK7">
        <f t="shared" si="6"/>
        <v>23.296793139673404</v>
      </c>
      <c r="AL7">
        <f t="shared" si="6"/>
        <v>23.296557449451875</v>
      </c>
      <c r="AM7">
        <f t="shared" si="6"/>
        <v>23.296321759228736</v>
      </c>
      <c r="AN7">
        <f t="shared" si="6"/>
        <v>23.296086069003987</v>
      </c>
      <c r="AO7">
        <f t="shared" si="6"/>
        <v>23.295850378777622</v>
      </c>
      <c r="AP7">
        <f t="shared" si="6"/>
        <v>23.295614688549641</v>
      </c>
      <c r="AQ7">
        <f t="shared" si="6"/>
        <v>23.295378998320043</v>
      </c>
      <c r="AR7">
        <f t="shared" si="7"/>
        <v>23.295143308088825</v>
      </c>
      <c r="AS7">
        <f t="shared" si="7"/>
        <v>23.294907617855984</v>
      </c>
      <c r="AT7">
        <f t="shared" si="7"/>
        <v>23.294671927621522</v>
      </c>
      <c r="AU7">
        <f t="shared" si="7"/>
        <v>23.294436237385433</v>
      </c>
      <c r="AV7">
        <f t="shared" si="7"/>
        <v>23.294200547147721</v>
      </c>
      <c r="AW7">
        <f t="shared" si="7"/>
        <v>23.293964856908374</v>
      </c>
      <c r="AX7">
        <f t="shared" si="7"/>
        <v>23.293729166667404</v>
      </c>
      <c r="AY7">
        <f t="shared" si="7"/>
        <v>23.293493476424796</v>
      </c>
      <c r="AZ7">
        <f t="shared" si="7"/>
        <v>23.293257786180554</v>
      </c>
      <c r="BA7">
        <f t="shared" si="7"/>
        <v>23.293022095934678</v>
      </c>
      <c r="BB7">
        <f t="shared" si="8"/>
        <v>23.29278640568716</v>
      </c>
      <c r="BC7">
        <f t="shared" si="8"/>
        <v>23.292550715438004</v>
      </c>
      <c r="BD7">
        <f t="shared" si="8"/>
        <v>23.292315025187204</v>
      </c>
      <c r="BE7">
        <f t="shared" si="8"/>
        <v>23.292079334934762</v>
      </c>
      <c r="BF7">
        <f t="shared" si="8"/>
        <v>23.291843644680675</v>
      </c>
      <c r="BG7">
        <f t="shared" si="8"/>
        <v>23.291607954424936</v>
      </c>
      <c r="BH7">
        <f t="shared" si="8"/>
        <v>23.291372264167553</v>
      </c>
      <c r="BI7">
        <f t="shared" si="8"/>
        <v>23.291136573908513</v>
      </c>
      <c r="BJ7">
        <f t="shared" si="8"/>
        <v>23.290900883647826</v>
      </c>
      <c r="BK7">
        <f t="shared" si="8"/>
        <v>23.290665193385479</v>
      </c>
      <c r="BL7">
        <f t="shared" si="9"/>
        <v>23.290429503121477</v>
      </c>
      <c r="BM7">
        <f t="shared" si="9"/>
        <v>23.290193812855811</v>
      </c>
      <c r="BN7">
        <f t="shared" si="9"/>
        <v>23.289958122588491</v>
      </c>
      <c r="BO7">
        <f t="shared" si="9"/>
        <v>23.289722432319504</v>
      </c>
      <c r="BP7">
        <f t="shared" si="9"/>
        <v>23.289486742048851</v>
      </c>
      <c r="BQ7">
        <f t="shared" si="9"/>
        <v>23.289251051776535</v>
      </c>
      <c r="BR7">
        <f t="shared" si="9"/>
        <v>23.289015361502553</v>
      </c>
      <c r="BS7">
        <f t="shared" si="9"/>
        <v>23.288779671226894</v>
      </c>
      <c r="BT7">
        <f t="shared" si="9"/>
        <v>23.288543980949566</v>
      </c>
      <c r="BU7">
        <f t="shared" si="9"/>
        <v>23.28830829067056</v>
      </c>
      <c r="BV7">
        <f t="shared" si="10"/>
        <v>23.288072600389881</v>
      </c>
      <c r="BW7">
        <f t="shared" si="10"/>
        <v>23.287836910107522</v>
      </c>
      <c r="BX7">
        <f t="shared" si="10"/>
        <v>23.287601219823486</v>
      </c>
      <c r="BY7">
        <f t="shared" si="10"/>
        <v>23.287365529537766</v>
      </c>
      <c r="BZ7">
        <f t="shared" si="10"/>
        <v>23.287129839250358</v>
      </c>
      <c r="CA7">
        <f t="shared" si="10"/>
        <v>23.28689414896127</v>
      </c>
      <c r="CB7">
        <f t="shared" si="10"/>
        <v>23.286658458670491</v>
      </c>
      <c r="CC7">
        <f t="shared" si="10"/>
        <v>23.286422768378024</v>
      </c>
      <c r="CD7">
        <f t="shared" si="10"/>
        <v>23.286187078083863</v>
      </c>
      <c r="CE7">
        <f t="shared" si="10"/>
        <v>23.28595138778801</v>
      </c>
      <c r="CF7">
        <f t="shared" si="11"/>
        <v>23.28571569749046</v>
      </c>
      <c r="CG7">
        <f t="shared" si="11"/>
        <v>23.285480007191211</v>
      </c>
      <c r="CH7">
        <f t="shared" si="11"/>
        <v>23.285244316890267</v>
      </c>
      <c r="CI7">
        <f t="shared" si="11"/>
        <v>23.285008626587619</v>
      </c>
      <c r="CJ7">
        <f t="shared" si="11"/>
        <v>23.284772936283268</v>
      </c>
      <c r="CK7">
        <f t="shared" si="11"/>
        <v>23.284537245977209</v>
      </c>
      <c r="CL7">
        <f t="shared" si="11"/>
        <v>23.284301555669447</v>
      </c>
      <c r="CM7">
        <f t="shared" si="11"/>
        <v>23.284065865359974</v>
      </c>
      <c r="CN7">
        <f t="shared" si="11"/>
        <v>23.283830175048791</v>
      </c>
      <c r="CO7">
        <f t="shared" si="11"/>
        <v>23.283594484735893</v>
      </c>
      <c r="CP7">
        <f t="shared" si="12"/>
        <v>23.283358794421279</v>
      </c>
      <c r="CQ7">
        <f t="shared" si="12"/>
        <v>23.283123104104948</v>
      </c>
      <c r="CR7">
        <f t="shared" si="12"/>
        <v>23.282887413786899</v>
      </c>
      <c r="CS7">
        <f t="shared" si="12"/>
        <v>23.282651723467126</v>
      </c>
      <c r="CT7">
        <f t="shared" si="12"/>
        <v>23.282416033145633</v>
      </c>
      <c r="CU7">
        <f t="shared" si="12"/>
        <v>23.282180342822414</v>
      </c>
      <c r="CV7">
        <f t="shared" si="12"/>
        <v>23.281944652497469</v>
      </c>
      <c r="CW7">
        <f t="shared" si="12"/>
        <v>23.281708962170793</v>
      </c>
      <c r="CX7">
        <f t="shared" si="12"/>
        <v>23.281473271842387</v>
      </c>
      <c r="CY7">
        <f t="shared" si="12"/>
        <v>23.281237581512247</v>
      </c>
      <c r="CZ7">
        <f t="shared" si="13"/>
        <v>23.281001891180374</v>
      </c>
      <c r="DA7">
        <f t="shared" si="13"/>
        <v>23.280766200846763</v>
      </c>
      <c r="DB7">
        <f t="shared" si="13"/>
        <v>23.280530510511412</v>
      </c>
      <c r="DC7">
        <f t="shared" si="13"/>
        <v>23.280294820174319</v>
      </c>
      <c r="DD7">
        <f t="shared" si="13"/>
        <v>23.280059129835486</v>
      </c>
      <c r="DE7">
        <f t="shared" si="13"/>
        <v>23.279823439494912</v>
      </c>
      <c r="DF7">
        <f t="shared" si="13"/>
        <v>23.279587749152583</v>
      </c>
      <c r="DG7">
        <f t="shared" si="13"/>
        <v>23.279352058808509</v>
      </c>
      <c r="DH7">
        <f t="shared" si="13"/>
        <v>23.279116368462685</v>
      </c>
      <c r="DI7">
        <f t="shared" si="13"/>
        <v>23.278880678115105</v>
      </c>
      <c r="DJ7">
        <f t="shared" si="13"/>
        <v>23.27864498776577</v>
      </c>
      <c r="DL7">
        <f t="shared" si="16"/>
        <v>0.04</v>
      </c>
      <c r="DM7">
        <f t="shared" ref="DM7:EB22" si="23">ABS(N7-N$2)</f>
        <v>23.302214014328314</v>
      </c>
      <c r="DN7">
        <f t="shared" si="23"/>
        <v>23.066289505431222</v>
      </c>
      <c r="DO7">
        <f t="shared" si="23"/>
        <v>22.830364996532559</v>
      </c>
      <c r="DP7">
        <f t="shared" si="23"/>
        <v>22.594440487632326</v>
      </c>
      <c r="DQ7">
        <f t="shared" si="23"/>
        <v>22.358515978730523</v>
      </c>
      <c r="DR7">
        <f t="shared" si="23"/>
        <v>22.122591469827142</v>
      </c>
      <c r="DS7">
        <f t="shared" si="23"/>
        <v>21.886666960922188</v>
      </c>
      <c r="DT7">
        <f t="shared" si="23"/>
        <v>21.650742452015656</v>
      </c>
      <c r="DU7">
        <f t="shared" si="23"/>
        <v>21.414817943107547</v>
      </c>
      <c r="DV7">
        <f t="shared" si="23"/>
        <v>21.178893434197853</v>
      </c>
      <c r="DW7">
        <f t="shared" si="23"/>
        <v>20.942968925286582</v>
      </c>
      <c r="DX7">
        <f t="shared" si="23"/>
        <v>20.707044416373723</v>
      </c>
      <c r="DY7">
        <f t="shared" si="23"/>
        <v>20.471119907459276</v>
      </c>
      <c r="DZ7">
        <f t="shared" si="23"/>
        <v>20.235195398543244</v>
      </c>
      <c r="EA7">
        <f t="shared" si="23"/>
        <v>19.999270889625617</v>
      </c>
      <c r="EB7">
        <f t="shared" si="23"/>
        <v>19.763346380706405</v>
      </c>
      <c r="EC7">
        <f t="shared" ref="EC7:ER22" si="24">ABS(AD7-AD$2)</f>
        <v>19.527421871785599</v>
      </c>
      <c r="ED7">
        <f t="shared" si="24"/>
        <v>19.29149736286319</v>
      </c>
      <c r="EE7">
        <f t="shared" si="24"/>
        <v>19.055572853939189</v>
      </c>
      <c r="EF7">
        <f t="shared" si="24"/>
        <v>18.819648345013587</v>
      </c>
      <c r="EG7">
        <f t="shared" si="24"/>
        <v>18.583723836086381</v>
      </c>
      <c r="EH7">
        <f t="shared" si="24"/>
        <v>18.347799327157574</v>
      </c>
      <c r="EI7">
        <f t="shared" si="24"/>
        <v>18.111874818227164</v>
      </c>
      <c r="EJ7">
        <f t="shared" si="24"/>
        <v>17.875950309295149</v>
      </c>
      <c r="EK7">
        <f t="shared" si="24"/>
        <v>17.640025800361521</v>
      </c>
      <c r="EL7">
        <f t="shared" si="24"/>
        <v>17.404101291426283</v>
      </c>
      <c r="EM7">
        <f t="shared" si="24"/>
        <v>17.168176782489436</v>
      </c>
      <c r="EN7">
        <f t="shared" si="24"/>
        <v>16.932252273550972</v>
      </c>
      <c r="EO7">
        <f t="shared" si="24"/>
        <v>16.696327764610892</v>
      </c>
      <c r="EP7">
        <f t="shared" si="24"/>
        <v>16.460403255669199</v>
      </c>
      <c r="EQ7">
        <f t="shared" si="24"/>
        <v>16.224478746725882</v>
      </c>
      <c r="ER7">
        <f t="shared" si="24"/>
        <v>15.988554237780942</v>
      </c>
      <c r="ES7">
        <f t="shared" ref="ES7:FH22" si="25">ABS(AT7-AT$2)</f>
        <v>15.752629728834384</v>
      </c>
      <c r="ET7">
        <f t="shared" si="25"/>
        <v>15.516705219886196</v>
      </c>
      <c r="EU7">
        <f t="shared" si="25"/>
        <v>15.280780710936385</v>
      </c>
      <c r="EV7">
        <f t="shared" si="25"/>
        <v>15.044856201984942</v>
      </c>
      <c r="EW7">
        <f t="shared" si="25"/>
        <v>14.808931693031873</v>
      </c>
      <c r="EX7">
        <f t="shared" si="25"/>
        <v>14.573007184077168</v>
      </c>
      <c r="EY7">
        <f t="shared" si="25"/>
        <v>14.337082675120827</v>
      </c>
      <c r="EZ7">
        <f t="shared" si="25"/>
        <v>14.101158166162852</v>
      </c>
      <c r="FA7">
        <f t="shared" si="25"/>
        <v>13.865233657203236</v>
      </c>
      <c r="FB7">
        <f t="shared" si="25"/>
        <v>13.629309148241983</v>
      </c>
      <c r="FC7">
        <f t="shared" si="25"/>
        <v>13.393384639279084</v>
      </c>
      <c r="FD7">
        <f t="shared" si="25"/>
        <v>13.157460130314545</v>
      </c>
      <c r="FE7">
        <f t="shared" si="25"/>
        <v>12.92153562134836</v>
      </c>
      <c r="FF7">
        <f t="shared" si="25"/>
        <v>12.685611112380522</v>
      </c>
      <c r="FG7">
        <f t="shared" si="25"/>
        <v>12.44968660341104</v>
      </c>
      <c r="FH7">
        <f t="shared" si="25"/>
        <v>12.213762094439904</v>
      </c>
      <c r="FI7">
        <f t="shared" ref="FI7:FX23" si="26">ABS(BJ7-BJ$2)</f>
        <v>11.977837585467119</v>
      </c>
      <c r="FJ7">
        <f t="shared" si="26"/>
        <v>11.741913076492674</v>
      </c>
      <c r="FK7">
        <f t="shared" si="26"/>
        <v>11.505988567516573</v>
      </c>
      <c r="FL7">
        <f t="shared" si="26"/>
        <v>11.270064058538809</v>
      </c>
      <c r="FM7">
        <f t="shared" si="26"/>
        <v>11.03413954955939</v>
      </c>
      <c r="FN7">
        <f t="shared" si="26"/>
        <v>10.798215040578306</v>
      </c>
      <c r="FO7">
        <f t="shared" si="26"/>
        <v>10.562290531595554</v>
      </c>
      <c r="FP7">
        <f t="shared" si="26"/>
        <v>10.32636602261114</v>
      </c>
      <c r="FQ7">
        <f t="shared" si="26"/>
        <v>10.090441513625059</v>
      </c>
      <c r="FR7">
        <f t="shared" si="26"/>
        <v>9.8545170046373052</v>
      </c>
      <c r="FS7">
        <f t="shared" si="26"/>
        <v>9.6185924956478779</v>
      </c>
      <c r="FT7">
        <f t="shared" si="26"/>
        <v>9.3826679866567737</v>
      </c>
      <c r="FU7">
        <f t="shared" si="26"/>
        <v>9.146743477663998</v>
      </c>
      <c r="FV7">
        <f t="shared" si="26"/>
        <v>8.91081896866954</v>
      </c>
      <c r="FW7">
        <f t="shared" si="26"/>
        <v>8.6748944596734052</v>
      </c>
      <c r="FX7">
        <f t="shared" si="21"/>
        <v>8.4389699506755864</v>
      </c>
      <c r="FY7">
        <f t="shared" si="21"/>
        <v>8.2030454416760819</v>
      </c>
      <c r="FZ7">
        <f t="shared" si="15"/>
        <v>7.9671209326748951</v>
      </c>
      <c r="GA7">
        <f t="shared" si="15"/>
        <v>7.7311964236720172</v>
      </c>
      <c r="GB7">
        <f t="shared" si="15"/>
        <v>7.4952719146674518</v>
      </c>
      <c r="GC7">
        <f t="shared" si="15"/>
        <v>7.2593474056611917</v>
      </c>
      <c r="GD7">
        <f t="shared" si="15"/>
        <v>7.0234228966532442</v>
      </c>
      <c r="GE7">
        <f t="shared" si="15"/>
        <v>6.7874983876435948</v>
      </c>
      <c r="GF7">
        <f t="shared" si="15"/>
        <v>6.5515738786322473</v>
      </c>
      <c r="GG7">
        <f t="shared" si="15"/>
        <v>6.3156493696192051</v>
      </c>
      <c r="GH7">
        <f t="shared" si="15"/>
        <v>6.0797248606044612</v>
      </c>
      <c r="GI7">
        <f t="shared" si="15"/>
        <v>5.8438003515880119</v>
      </c>
      <c r="GJ7">
        <f t="shared" si="15"/>
        <v>5.6078758425698538</v>
      </c>
      <c r="GK7">
        <f t="shared" si="15"/>
        <v>5.371951333549994</v>
      </c>
      <c r="GL7">
        <f t="shared" si="15"/>
        <v>5.1360268245284217</v>
      </c>
      <c r="GM7">
        <f t="shared" si="15"/>
        <v>4.9001023155051406</v>
      </c>
      <c r="GN7">
        <f t="shared" si="15"/>
        <v>4.6641778064801436</v>
      </c>
      <c r="GO7">
        <f t="shared" si="15"/>
        <v>4.4282532974534305</v>
      </c>
      <c r="GP7">
        <f t="shared" si="15"/>
        <v>4.1923287884250016</v>
      </c>
      <c r="GQ7">
        <f t="shared" si="15"/>
        <v>3.9564042793948566</v>
      </c>
      <c r="GR7">
        <f t="shared" si="15"/>
        <v>3.7204797703629851</v>
      </c>
      <c r="GS7">
        <f t="shared" si="15"/>
        <v>3.484555261329394</v>
      </c>
      <c r="GT7">
        <f t="shared" si="15"/>
        <v>3.2486307522940798</v>
      </c>
      <c r="GU7">
        <f t="shared" si="15"/>
        <v>3.0127062432570355</v>
      </c>
      <c r="GV7">
        <f t="shared" si="15"/>
        <v>2.776781734218261</v>
      </c>
      <c r="GW7">
        <f t="shared" si="15"/>
        <v>2.5408572251777564</v>
      </c>
      <c r="GX7">
        <f t="shared" si="15"/>
        <v>2.304932716135518</v>
      </c>
      <c r="GY7">
        <f t="shared" si="15"/>
        <v>2.0690082070915459</v>
      </c>
      <c r="GZ7">
        <f t="shared" si="15"/>
        <v>1.8330836980458365</v>
      </c>
      <c r="HA7">
        <f t="shared" si="15"/>
        <v>1.5971591889983863</v>
      </c>
      <c r="HB7">
        <f t="shared" si="15"/>
        <v>1.3612346799491952</v>
      </c>
      <c r="HC7">
        <f t="shared" si="15"/>
        <v>1.1253101708982669</v>
      </c>
      <c r="HD7">
        <f t="shared" si="15"/>
        <v>0.8893856618455942</v>
      </c>
      <c r="HE7">
        <f t="shared" si="15"/>
        <v>0.65346115279117001</v>
      </c>
      <c r="HF7">
        <f t="shared" si="15"/>
        <v>0.41753664373499788</v>
      </c>
      <c r="HG7">
        <f t="shared" si="15"/>
        <v>0.18161213467707427</v>
      </c>
      <c r="HH7">
        <f t="shared" si="15"/>
        <v>5.4312374382604389E-2</v>
      </c>
      <c r="HI7">
        <f t="shared" si="15"/>
        <v>0.29023688344403809</v>
      </c>
      <c r="HJ7">
        <f t="shared" si="17"/>
        <v>5.4312374382604389E-2</v>
      </c>
      <c r="HK7">
        <f t="shared" si="18"/>
        <v>100</v>
      </c>
      <c r="HL7">
        <v>5</v>
      </c>
      <c r="HM7">
        <f t="shared" si="19"/>
        <v>0.04</v>
      </c>
      <c r="HN7" cm="1">
        <f t="array" ref="HN7">INDEX($N$3:$DJ$102,HL7,HK7)</f>
        <v>23.278880678115105</v>
      </c>
      <c r="HO7">
        <f t="shared" si="20"/>
        <v>0.93115522712460419</v>
      </c>
    </row>
    <row r="8" spans="1:226" x14ac:dyDescent="0.25">
      <c r="E8">
        <v>310</v>
      </c>
      <c r="F8" s="7">
        <f>'Emission events'!Q8</f>
        <v>0</v>
      </c>
      <c r="G8" s="7">
        <f>'Emission events'!AG8</f>
        <v>0</v>
      </c>
      <c r="H8" s="7">
        <f>'Emission events'!AW8</f>
        <v>0</v>
      </c>
      <c r="I8" s="7">
        <f>'Emission events'!BM8</f>
        <v>0</v>
      </c>
      <c r="J8" s="7">
        <f>'Emission events'!CC8</f>
        <v>0</v>
      </c>
      <c r="K8" s="7">
        <f t="shared" si="22"/>
        <v>0</v>
      </c>
      <c r="M8" s="1">
        <v>0.05</v>
      </c>
      <c r="N8">
        <f t="shared" si="4"/>
        <v>23.235546891379812</v>
      </c>
      <c r="O8">
        <f t="shared" si="4"/>
        <v>23.235311200671035</v>
      </c>
      <c r="P8">
        <f t="shared" si="4"/>
        <v>23.23507550996009</v>
      </c>
      <c r="Q8">
        <f t="shared" si="4"/>
        <v>23.234839819246975</v>
      </c>
      <c r="R8">
        <f t="shared" si="4"/>
        <v>23.234604128531682</v>
      </c>
      <c r="S8">
        <f t="shared" si="4"/>
        <v>23.234368437814211</v>
      </c>
      <c r="T8">
        <f t="shared" si="4"/>
        <v>23.234132747094563</v>
      </c>
      <c r="U8">
        <f t="shared" si="4"/>
        <v>23.233897056372733</v>
      </c>
      <c r="V8">
        <f t="shared" si="4"/>
        <v>23.233661365648718</v>
      </c>
      <c r="W8">
        <f t="shared" si="4"/>
        <v>23.233425674922515</v>
      </c>
      <c r="X8">
        <f t="shared" si="5"/>
        <v>23.233189984194123</v>
      </c>
      <c r="Y8">
        <f t="shared" si="5"/>
        <v>23.232954293463539</v>
      </c>
      <c r="Z8">
        <f t="shared" si="5"/>
        <v>23.23271860273076</v>
      </c>
      <c r="AA8">
        <f t="shared" si="5"/>
        <v>23.232482911995781</v>
      </c>
      <c r="AB8">
        <f t="shared" si="5"/>
        <v>23.232247221258607</v>
      </c>
      <c r="AC8">
        <f t="shared" si="5"/>
        <v>23.232011530519227</v>
      </c>
      <c r="AD8">
        <f t="shared" si="5"/>
        <v>23.231775839777644</v>
      </c>
      <c r="AE8">
        <f t="shared" si="5"/>
        <v>23.231540149033858</v>
      </c>
      <c r="AF8">
        <f t="shared" si="5"/>
        <v>23.231304458287859</v>
      </c>
      <c r="AG8">
        <f t="shared" si="5"/>
        <v>23.231068767539643</v>
      </c>
      <c r="AH8">
        <f t="shared" si="6"/>
        <v>23.230833076789217</v>
      </c>
      <c r="AI8">
        <f t="shared" si="6"/>
        <v>23.230597386036571</v>
      </c>
      <c r="AJ8">
        <f t="shared" si="6"/>
        <v>23.230361695281708</v>
      </c>
      <c r="AK8">
        <f t="shared" si="6"/>
        <v>23.230126004524617</v>
      </c>
      <c r="AL8">
        <f t="shared" si="6"/>
        <v>23.229890313765306</v>
      </c>
      <c r="AM8">
        <f t="shared" si="6"/>
        <v>23.229654623003764</v>
      </c>
      <c r="AN8">
        <f t="shared" si="6"/>
        <v>23.229418932239994</v>
      </c>
      <c r="AO8">
        <f t="shared" si="6"/>
        <v>23.22918324147399</v>
      </c>
      <c r="AP8">
        <f t="shared" si="6"/>
        <v>23.228947550705751</v>
      </c>
      <c r="AQ8">
        <f t="shared" si="6"/>
        <v>23.228711859935274</v>
      </c>
      <c r="AR8">
        <f t="shared" si="7"/>
        <v>23.228476169162558</v>
      </c>
      <c r="AS8">
        <f t="shared" si="7"/>
        <v>23.228240478387598</v>
      </c>
      <c r="AT8">
        <f t="shared" si="7"/>
        <v>23.228004787610391</v>
      </c>
      <c r="AU8">
        <f t="shared" si="7"/>
        <v>23.227769096830936</v>
      </c>
      <c r="AV8">
        <f t="shared" si="7"/>
        <v>23.227533406049233</v>
      </c>
      <c r="AW8">
        <f t="shared" si="7"/>
        <v>23.227297715265273</v>
      </c>
      <c r="AX8">
        <f t="shared" si="7"/>
        <v>23.227062024479061</v>
      </c>
      <c r="AY8">
        <f t="shared" si="7"/>
        <v>23.226826333690589</v>
      </c>
      <c r="AZ8">
        <f t="shared" si="7"/>
        <v>23.226590642899854</v>
      </c>
      <c r="BA8">
        <f t="shared" si="7"/>
        <v>23.226354952106856</v>
      </c>
      <c r="BB8">
        <f t="shared" si="8"/>
        <v>23.226119261311592</v>
      </c>
      <c r="BC8">
        <f t="shared" si="8"/>
        <v>23.22588357051406</v>
      </c>
      <c r="BD8">
        <f t="shared" si="8"/>
        <v>23.225647879714256</v>
      </c>
      <c r="BE8">
        <f t="shared" si="8"/>
        <v>23.225412188912177</v>
      </c>
      <c r="BF8">
        <f t="shared" si="8"/>
        <v>23.225176498107821</v>
      </c>
      <c r="BG8">
        <f t="shared" si="8"/>
        <v>23.224940807301184</v>
      </c>
      <c r="BH8">
        <f t="shared" si="8"/>
        <v>23.22470511649227</v>
      </c>
      <c r="BI8">
        <f t="shared" si="8"/>
        <v>23.224469425681068</v>
      </c>
      <c r="BJ8">
        <f t="shared" si="8"/>
        <v>23.224233734867578</v>
      </c>
      <c r="BK8">
        <f t="shared" si="8"/>
        <v>23.2239980440518</v>
      </c>
      <c r="BL8">
        <f t="shared" si="9"/>
        <v>23.223762353233727</v>
      </c>
      <c r="BM8">
        <f t="shared" si="9"/>
        <v>23.223526662413363</v>
      </c>
      <c r="BN8">
        <f t="shared" si="9"/>
        <v>23.2232909715907</v>
      </c>
      <c r="BO8">
        <f t="shared" si="9"/>
        <v>23.223055280765735</v>
      </c>
      <c r="BP8">
        <f t="shared" si="9"/>
        <v>23.222819589938467</v>
      </c>
      <c r="BQ8">
        <f t="shared" si="9"/>
        <v>23.222583899108894</v>
      </c>
      <c r="BR8">
        <f t="shared" si="9"/>
        <v>23.222348208277012</v>
      </c>
      <c r="BS8">
        <f t="shared" si="9"/>
        <v>23.222112517442824</v>
      </c>
      <c r="BT8">
        <f t="shared" si="9"/>
        <v>23.221876826606316</v>
      </c>
      <c r="BU8">
        <f t="shared" si="9"/>
        <v>23.221641135767495</v>
      </c>
      <c r="BV8">
        <f t="shared" si="10"/>
        <v>23.221405444926351</v>
      </c>
      <c r="BW8">
        <f t="shared" si="10"/>
        <v>23.22116975408289</v>
      </c>
      <c r="BX8">
        <f t="shared" si="10"/>
        <v>23.220934063237102</v>
      </c>
      <c r="BY8">
        <f t="shared" si="10"/>
        <v>23.220698372388988</v>
      </c>
      <c r="BZ8">
        <f t="shared" si="10"/>
        <v>23.220462681538546</v>
      </c>
      <c r="CA8">
        <f t="shared" si="10"/>
        <v>23.220226990685767</v>
      </c>
      <c r="CB8">
        <f t="shared" si="10"/>
        <v>23.219991299830657</v>
      </c>
      <c r="CC8">
        <f t="shared" si="10"/>
        <v>23.219755608973209</v>
      </c>
      <c r="CD8">
        <f t="shared" si="10"/>
        <v>23.21951991811342</v>
      </c>
      <c r="CE8">
        <f t="shared" si="10"/>
        <v>23.219284227251286</v>
      </c>
      <c r="CF8">
        <f t="shared" si="11"/>
        <v>23.219048536386811</v>
      </c>
      <c r="CG8">
        <f t="shared" si="11"/>
        <v>23.218812845519984</v>
      </c>
      <c r="CH8">
        <f t="shared" si="11"/>
        <v>23.218577154650806</v>
      </c>
      <c r="CI8">
        <f t="shared" si="11"/>
        <v>23.218341463779275</v>
      </c>
      <c r="CJ8">
        <f t="shared" si="11"/>
        <v>23.218105772905389</v>
      </c>
      <c r="CK8">
        <f t="shared" si="11"/>
        <v>23.21787008202914</v>
      </c>
      <c r="CL8">
        <f t="shared" si="11"/>
        <v>23.217634391150533</v>
      </c>
      <c r="CM8">
        <f t="shared" si="11"/>
        <v>23.217398700269563</v>
      </c>
      <c r="CN8">
        <f t="shared" si="11"/>
        <v>23.217163009386223</v>
      </c>
      <c r="CO8">
        <f t="shared" si="11"/>
        <v>23.216927318500513</v>
      </c>
      <c r="CP8">
        <f t="shared" si="12"/>
        <v>23.216691627612427</v>
      </c>
      <c r="CQ8">
        <f t="shared" si="12"/>
        <v>23.216455936721971</v>
      </c>
      <c r="CR8">
        <f t="shared" si="12"/>
        <v>23.216220245829131</v>
      </c>
      <c r="CS8">
        <f t="shared" si="12"/>
        <v>23.215984554933915</v>
      </c>
      <c r="CT8">
        <f t="shared" si="12"/>
        <v>23.215748864036311</v>
      </c>
      <c r="CU8">
        <f t="shared" si="12"/>
        <v>23.215513173136323</v>
      </c>
      <c r="CV8">
        <f t="shared" si="12"/>
        <v>23.215277482233947</v>
      </c>
      <c r="CW8">
        <f t="shared" si="12"/>
        <v>23.215041791329178</v>
      </c>
      <c r="CX8">
        <f t="shared" si="12"/>
        <v>23.214806100422013</v>
      </c>
      <c r="CY8">
        <f t="shared" si="12"/>
        <v>23.214570409512451</v>
      </c>
      <c r="CZ8">
        <f t="shared" si="13"/>
        <v>23.21433471860049</v>
      </c>
      <c r="DA8">
        <f t="shared" si="13"/>
        <v>23.214099027686128</v>
      </c>
      <c r="DB8">
        <f t="shared" si="13"/>
        <v>23.213863336769357</v>
      </c>
      <c r="DC8">
        <f t="shared" si="13"/>
        <v>23.213627645850178</v>
      </c>
      <c r="DD8">
        <f t="shared" si="13"/>
        <v>23.213391954928589</v>
      </c>
      <c r="DE8">
        <f t="shared" si="13"/>
        <v>23.213156264004585</v>
      </c>
      <c r="DF8">
        <f t="shared" si="13"/>
        <v>23.212920573078165</v>
      </c>
      <c r="DG8">
        <f t="shared" si="13"/>
        <v>23.212684882149329</v>
      </c>
      <c r="DH8">
        <f t="shared" si="13"/>
        <v>23.212449191218067</v>
      </c>
      <c r="DI8">
        <f t="shared" si="13"/>
        <v>23.212213500284381</v>
      </c>
      <c r="DJ8">
        <f t="shared" si="13"/>
        <v>23.211977809348266</v>
      </c>
      <c r="DL8">
        <f t="shared" si="16"/>
        <v>0.05</v>
      </c>
      <c r="DM8">
        <f t="shared" si="23"/>
        <v>23.235546891379812</v>
      </c>
      <c r="DN8">
        <f t="shared" si="23"/>
        <v>22.999622381958936</v>
      </c>
      <c r="DO8">
        <f t="shared" si="23"/>
        <v>22.763697872535893</v>
      </c>
      <c r="DP8">
        <f t="shared" si="23"/>
        <v>22.527773363110683</v>
      </c>
      <c r="DQ8">
        <f t="shared" si="23"/>
        <v>22.291848853683291</v>
      </c>
      <c r="DR8">
        <f t="shared" si="23"/>
        <v>22.055924344253722</v>
      </c>
      <c r="DS8">
        <f t="shared" si="23"/>
        <v>21.819999834821974</v>
      </c>
      <c r="DT8">
        <f t="shared" si="23"/>
        <v>21.584075325388046</v>
      </c>
      <c r="DU8">
        <f t="shared" si="23"/>
        <v>21.348150815951932</v>
      </c>
      <c r="DV8">
        <f t="shared" si="23"/>
        <v>21.112226306513634</v>
      </c>
      <c r="DW8">
        <f t="shared" si="23"/>
        <v>20.876301797073143</v>
      </c>
      <c r="DX8">
        <f t="shared" si="23"/>
        <v>20.640377287630461</v>
      </c>
      <c r="DY8">
        <f t="shared" si="23"/>
        <v>20.404452778185583</v>
      </c>
      <c r="DZ8">
        <f t="shared" si="23"/>
        <v>20.168528268738505</v>
      </c>
      <c r="EA8">
        <f t="shared" si="23"/>
        <v>19.932603759289233</v>
      </c>
      <c r="EB8">
        <f t="shared" si="23"/>
        <v>19.696679249837757</v>
      </c>
      <c r="EC8">
        <f t="shared" si="24"/>
        <v>19.460754740384075</v>
      </c>
      <c r="ED8">
        <f t="shared" si="24"/>
        <v>19.224830230928191</v>
      </c>
      <c r="EE8">
        <f t="shared" si="24"/>
        <v>18.988905721470093</v>
      </c>
      <c r="EF8">
        <f t="shared" si="24"/>
        <v>18.752981212009779</v>
      </c>
      <c r="EG8">
        <f t="shared" si="24"/>
        <v>18.517056702547254</v>
      </c>
      <c r="EH8">
        <f t="shared" si="24"/>
        <v>18.281132193082513</v>
      </c>
      <c r="EI8">
        <f t="shared" si="24"/>
        <v>18.045207683615551</v>
      </c>
      <c r="EJ8">
        <f t="shared" si="24"/>
        <v>17.809283174146362</v>
      </c>
      <c r="EK8">
        <f t="shared" si="24"/>
        <v>17.573358664674952</v>
      </c>
      <c r="EL8">
        <f t="shared" si="24"/>
        <v>17.337434155201311</v>
      </c>
      <c r="EM8">
        <f t="shared" si="24"/>
        <v>17.101509645725443</v>
      </c>
      <c r="EN8">
        <f t="shared" si="24"/>
        <v>16.86558513624734</v>
      </c>
      <c r="EO8">
        <f t="shared" si="24"/>
        <v>16.629660626767006</v>
      </c>
      <c r="EP8">
        <f t="shared" si="24"/>
        <v>16.39373611728443</v>
      </c>
      <c r="EQ8">
        <f t="shared" si="24"/>
        <v>16.157811607799616</v>
      </c>
      <c r="ER8">
        <f t="shared" si="24"/>
        <v>15.921887098312556</v>
      </c>
      <c r="ES8">
        <f t="shared" si="25"/>
        <v>15.685962588823253</v>
      </c>
      <c r="ET8">
        <f t="shared" si="25"/>
        <v>15.4500380793317</v>
      </c>
      <c r="EU8">
        <f t="shared" si="25"/>
        <v>15.214113569837897</v>
      </c>
      <c r="EV8">
        <f t="shared" si="25"/>
        <v>14.97818906034184</v>
      </c>
      <c r="EW8">
        <f t="shared" si="25"/>
        <v>14.742264550843529</v>
      </c>
      <c r="EX8">
        <f t="shared" si="25"/>
        <v>14.506340041342961</v>
      </c>
      <c r="EY8">
        <f t="shared" si="25"/>
        <v>14.270415531840127</v>
      </c>
      <c r="EZ8">
        <f t="shared" si="25"/>
        <v>14.034491022335031</v>
      </c>
      <c r="FA8">
        <f t="shared" si="25"/>
        <v>13.798566512827668</v>
      </c>
      <c r="FB8">
        <f t="shared" si="25"/>
        <v>13.562642003318039</v>
      </c>
      <c r="FC8">
        <f t="shared" si="25"/>
        <v>13.326717493806136</v>
      </c>
      <c r="FD8">
        <f t="shared" si="25"/>
        <v>13.09079298429196</v>
      </c>
      <c r="FE8">
        <f t="shared" si="25"/>
        <v>12.854868474775506</v>
      </c>
      <c r="FF8">
        <f t="shared" si="25"/>
        <v>12.61894396525677</v>
      </c>
      <c r="FG8">
        <f t="shared" si="25"/>
        <v>12.383019455735758</v>
      </c>
      <c r="FH8">
        <f t="shared" si="25"/>
        <v>12.147094946212459</v>
      </c>
      <c r="FI8">
        <f t="shared" si="26"/>
        <v>11.911170436686872</v>
      </c>
      <c r="FJ8">
        <f t="shared" si="26"/>
        <v>11.675245927158995</v>
      </c>
      <c r="FK8">
        <f t="shared" si="26"/>
        <v>11.439321417628824</v>
      </c>
      <c r="FL8">
        <f t="shared" si="26"/>
        <v>11.20339690809636</v>
      </c>
      <c r="FM8">
        <f t="shared" si="26"/>
        <v>10.967472398561599</v>
      </c>
      <c r="FN8">
        <f t="shared" si="26"/>
        <v>10.731547889024537</v>
      </c>
      <c r="FO8">
        <f t="shared" si="26"/>
        <v>10.495623379485171</v>
      </c>
      <c r="FP8">
        <f t="shared" si="26"/>
        <v>10.259698869943499</v>
      </c>
      <c r="FQ8">
        <f t="shared" si="26"/>
        <v>10.023774360399518</v>
      </c>
      <c r="FR8">
        <f t="shared" si="26"/>
        <v>9.7878498508532346</v>
      </c>
      <c r="FS8">
        <f t="shared" si="26"/>
        <v>9.5519253413046279</v>
      </c>
      <c r="FT8">
        <f t="shared" si="26"/>
        <v>9.3160008317537084</v>
      </c>
      <c r="FU8">
        <f t="shared" si="26"/>
        <v>9.0800763222004672</v>
      </c>
      <c r="FV8">
        <f t="shared" si="26"/>
        <v>8.8441518126449079</v>
      </c>
      <c r="FW8">
        <f t="shared" si="26"/>
        <v>8.6082273030870216</v>
      </c>
      <c r="FX8">
        <f t="shared" si="21"/>
        <v>8.3723027935268082</v>
      </c>
      <c r="FY8">
        <f t="shared" si="21"/>
        <v>8.1363782839642695</v>
      </c>
      <c r="FZ8">
        <f t="shared" si="15"/>
        <v>7.9004537743993914</v>
      </c>
      <c r="GA8">
        <f t="shared" si="15"/>
        <v>7.6645292648321828</v>
      </c>
      <c r="GB8">
        <f t="shared" si="15"/>
        <v>7.4286047552626364</v>
      </c>
      <c r="GC8">
        <f t="shared" si="15"/>
        <v>7.1926802456907488</v>
      </c>
      <c r="GD8">
        <f t="shared" si="15"/>
        <v>6.95675573611652</v>
      </c>
      <c r="GE8">
        <f t="shared" si="15"/>
        <v>6.7208312265399464</v>
      </c>
      <c r="GF8">
        <f t="shared" si="15"/>
        <v>6.4849067169610208</v>
      </c>
      <c r="GG8">
        <f t="shared" si="15"/>
        <v>6.2489822073797434</v>
      </c>
      <c r="GH8">
        <f t="shared" si="15"/>
        <v>6.0130576977961177</v>
      </c>
      <c r="GI8">
        <f t="shared" si="15"/>
        <v>5.7771331882101329</v>
      </c>
      <c r="GJ8">
        <f t="shared" si="15"/>
        <v>5.5412086786217856</v>
      </c>
      <c r="GK8">
        <f t="shared" si="15"/>
        <v>5.3052841690310792</v>
      </c>
      <c r="GL8">
        <f t="shared" si="15"/>
        <v>5.0693596594380104</v>
      </c>
      <c r="GM8">
        <f t="shared" si="15"/>
        <v>4.8334351498425718</v>
      </c>
      <c r="GN8">
        <f t="shared" si="15"/>
        <v>4.5975106402447636</v>
      </c>
      <c r="GO8">
        <f t="shared" si="15"/>
        <v>4.3615861306445787</v>
      </c>
      <c r="GP8">
        <f t="shared" si="15"/>
        <v>4.1256616210420241</v>
      </c>
      <c r="GQ8">
        <f t="shared" si="15"/>
        <v>3.8897371114370891</v>
      </c>
      <c r="GR8">
        <f t="shared" si="15"/>
        <v>3.6538126018297739</v>
      </c>
      <c r="GS8">
        <f t="shared" si="15"/>
        <v>3.4178880922200712</v>
      </c>
      <c r="GT8">
        <f t="shared" si="15"/>
        <v>3.1819635826079882</v>
      </c>
      <c r="GU8">
        <f t="shared" si="15"/>
        <v>2.9460390729935142</v>
      </c>
      <c r="GV8">
        <f t="shared" si="15"/>
        <v>2.7101145633766457</v>
      </c>
      <c r="GW8">
        <f t="shared" si="15"/>
        <v>2.4741900537573827</v>
      </c>
      <c r="GX8">
        <f t="shared" si="15"/>
        <v>2.2382655441357215</v>
      </c>
      <c r="GY8">
        <f t="shared" si="15"/>
        <v>2.0023410345116623</v>
      </c>
      <c r="GZ8">
        <f t="shared" si="15"/>
        <v>1.7664165248852015</v>
      </c>
      <c r="HA8">
        <f t="shared" si="15"/>
        <v>1.5304920152563319</v>
      </c>
      <c r="HB8">
        <f t="shared" si="15"/>
        <v>1.2945675056250536</v>
      </c>
      <c r="HC8">
        <f t="shared" si="15"/>
        <v>1.0586429959913701</v>
      </c>
      <c r="HD8">
        <f t="shared" si="15"/>
        <v>0.82271848635526723</v>
      </c>
      <c r="HE8">
        <f t="shared" si="15"/>
        <v>0.58679397671675204</v>
      </c>
      <c r="HF8">
        <f t="shared" si="15"/>
        <v>0.35086946707581745</v>
      </c>
      <c r="HG8">
        <f t="shared" si="15"/>
        <v>0.11494495743245636</v>
      </c>
      <c r="HH8">
        <f t="shared" si="15"/>
        <v>0.12097955221332768</v>
      </c>
      <c r="HI8">
        <f t="shared" si="15"/>
        <v>0.35690406186154178</v>
      </c>
      <c r="HJ8">
        <f t="shared" si="17"/>
        <v>0.11494495743245636</v>
      </c>
      <c r="HK8">
        <f t="shared" si="18"/>
        <v>99</v>
      </c>
      <c r="HL8">
        <v>6</v>
      </c>
      <c r="HM8">
        <f t="shared" si="19"/>
        <v>0.05</v>
      </c>
      <c r="HN8" cm="1">
        <f t="array" ref="HN8">INDEX($N$3:$DJ$102,HL8,HK8)</f>
        <v>23.212449191218067</v>
      </c>
      <c r="HO8">
        <f t="shared" si="20"/>
        <v>1.1606224595609034</v>
      </c>
    </row>
    <row r="9" spans="1:226" x14ac:dyDescent="0.25">
      <c r="A9" t="s">
        <v>74</v>
      </c>
      <c r="B9">
        <v>4.2906753359855606E+21</v>
      </c>
      <c r="C9" t="s">
        <v>76</v>
      </c>
      <c r="E9">
        <v>315</v>
      </c>
      <c r="F9" s="7">
        <f>'Emission events'!Q9</f>
        <v>0</v>
      </c>
      <c r="G9" s="7">
        <f>'Emission events'!AG9</f>
        <v>0</v>
      </c>
      <c r="H9" s="7">
        <f>'Emission events'!AW9</f>
        <v>0</v>
      </c>
      <c r="I9" s="7">
        <f>'Emission events'!BM9</f>
        <v>0</v>
      </c>
      <c r="J9" s="7">
        <f>'Emission events'!CC9</f>
        <v>0</v>
      </c>
      <c r="K9" s="7">
        <f t="shared" si="22"/>
        <v>0</v>
      </c>
      <c r="M9" s="1">
        <v>0.06</v>
      </c>
      <c r="N9">
        <f t="shared" si="4"/>
        <v>23.168879593510692</v>
      </c>
      <c r="O9">
        <f t="shared" si="4"/>
        <v>23.168643902077338</v>
      </c>
      <c r="P9">
        <f t="shared" si="4"/>
        <v>23.168408210640987</v>
      </c>
      <c r="Q9">
        <f t="shared" si="4"/>
        <v>23.168172519201626</v>
      </c>
      <c r="R9">
        <f t="shared" si="4"/>
        <v>23.167936827759259</v>
      </c>
      <c r="S9">
        <f t="shared" si="4"/>
        <v>23.167701136313884</v>
      </c>
      <c r="T9">
        <f t="shared" si="4"/>
        <v>23.167465444865488</v>
      </c>
      <c r="U9">
        <f t="shared" si="4"/>
        <v>23.167229753414077</v>
      </c>
      <c r="V9">
        <f t="shared" si="4"/>
        <v>23.166994061959642</v>
      </c>
      <c r="W9">
        <f t="shared" si="4"/>
        <v>23.166758370502183</v>
      </c>
      <c r="X9">
        <f t="shared" si="5"/>
        <v>23.166522679041694</v>
      </c>
      <c r="Y9">
        <f t="shared" si="5"/>
        <v>23.166286987578172</v>
      </c>
      <c r="Z9">
        <f t="shared" si="5"/>
        <v>23.166051296111615</v>
      </c>
      <c r="AA9">
        <f t="shared" si="5"/>
        <v>23.165815604642017</v>
      </c>
      <c r="AB9">
        <f t="shared" si="5"/>
        <v>23.165579913169378</v>
      </c>
      <c r="AC9">
        <f t="shared" si="5"/>
        <v>23.16534422169369</v>
      </c>
      <c r="AD9">
        <f t="shared" si="5"/>
        <v>23.165108530214955</v>
      </c>
      <c r="AE9">
        <f t="shared" si="5"/>
        <v>23.164872838733164</v>
      </c>
      <c r="AF9">
        <f t="shared" si="5"/>
        <v>23.164637147248314</v>
      </c>
      <c r="AG9">
        <f t="shared" si="5"/>
        <v>23.164401455760412</v>
      </c>
      <c r="AH9">
        <f t="shared" si="6"/>
        <v>23.164165764269438</v>
      </c>
      <c r="AI9">
        <f t="shared" si="6"/>
        <v>23.163930072775401</v>
      </c>
      <c r="AJ9">
        <f t="shared" si="6"/>
        <v>23.16369438127829</v>
      </c>
      <c r="AK9">
        <f t="shared" si="6"/>
        <v>23.163458689778103</v>
      </c>
      <c r="AL9">
        <f t="shared" si="6"/>
        <v>23.16322299827484</v>
      </c>
      <c r="AM9">
        <f t="shared" si="6"/>
        <v>23.162987306768496</v>
      </c>
      <c r="AN9">
        <f t="shared" si="6"/>
        <v>23.162751615259065</v>
      </c>
      <c r="AO9">
        <f t="shared" si="6"/>
        <v>23.162515923746547</v>
      </c>
      <c r="AP9">
        <f t="shared" si="6"/>
        <v>23.162280232230934</v>
      </c>
      <c r="AQ9">
        <f t="shared" si="6"/>
        <v>23.162044540712227</v>
      </c>
      <c r="AR9">
        <f t="shared" si="7"/>
        <v>23.161808849190422</v>
      </c>
      <c r="AS9">
        <f t="shared" si="7"/>
        <v>23.161573157665512</v>
      </c>
      <c r="AT9">
        <f t="shared" si="7"/>
        <v>23.161337466137496</v>
      </c>
      <c r="AU9">
        <f t="shared" si="7"/>
        <v>23.161101774606369</v>
      </c>
      <c r="AV9">
        <f t="shared" si="7"/>
        <v>23.160866083072129</v>
      </c>
      <c r="AW9">
        <f t="shared" si="7"/>
        <v>23.160630391534774</v>
      </c>
      <c r="AX9">
        <f t="shared" si="7"/>
        <v>23.160394699994296</v>
      </c>
      <c r="AY9">
        <f t="shared" si="7"/>
        <v>23.160159008450695</v>
      </c>
      <c r="AZ9">
        <f t="shared" si="7"/>
        <v>23.159923316903964</v>
      </c>
      <c r="BA9">
        <f t="shared" si="7"/>
        <v>23.159687625354106</v>
      </c>
      <c r="BB9">
        <f t="shared" si="8"/>
        <v>23.159451933801108</v>
      </c>
      <c r="BC9">
        <f t="shared" si="8"/>
        <v>23.159216242244973</v>
      </c>
      <c r="BD9">
        <f t="shared" si="8"/>
        <v>23.158980550685694</v>
      </c>
      <c r="BE9">
        <f t="shared" si="8"/>
        <v>23.158744859123271</v>
      </c>
      <c r="BF9">
        <f t="shared" si="8"/>
        <v>23.158509167557696</v>
      </c>
      <c r="BG9">
        <f t="shared" si="8"/>
        <v>23.15827347598897</v>
      </c>
      <c r="BH9">
        <f t="shared" si="8"/>
        <v>23.158037784417086</v>
      </c>
      <c r="BI9">
        <f t="shared" si="8"/>
        <v>23.15780209284204</v>
      </c>
      <c r="BJ9">
        <f t="shared" si="8"/>
        <v>23.157566401263832</v>
      </c>
      <c r="BK9">
        <f t="shared" si="8"/>
        <v>23.157330709682459</v>
      </c>
      <c r="BL9">
        <f t="shared" si="9"/>
        <v>23.157095018097909</v>
      </c>
      <c r="BM9">
        <f t="shared" si="9"/>
        <v>23.156859326510187</v>
      </c>
      <c r="BN9">
        <f t="shared" si="9"/>
        <v>23.156623634919288</v>
      </c>
      <c r="BO9">
        <f t="shared" si="9"/>
        <v>23.156387943325203</v>
      </c>
      <c r="BP9">
        <f t="shared" si="9"/>
        <v>23.156152251727935</v>
      </c>
      <c r="BQ9">
        <f t="shared" si="9"/>
        <v>23.155916560127476</v>
      </c>
      <c r="BR9">
        <f t="shared" si="9"/>
        <v>23.155680868523824</v>
      </c>
      <c r="BS9">
        <f t="shared" si="9"/>
        <v>23.155445176916974</v>
      </c>
      <c r="BT9">
        <f t="shared" si="9"/>
        <v>23.155209485306926</v>
      </c>
      <c r="BU9">
        <f t="shared" si="9"/>
        <v>23.154973793693674</v>
      </c>
      <c r="BV9">
        <f t="shared" si="10"/>
        <v>23.154738102077214</v>
      </c>
      <c r="BW9">
        <f t="shared" si="10"/>
        <v>23.154502410457543</v>
      </c>
      <c r="BX9">
        <f t="shared" si="10"/>
        <v>23.154266718834652</v>
      </c>
      <c r="BY9">
        <f t="shared" si="10"/>
        <v>23.154031027208546</v>
      </c>
      <c r="BZ9">
        <f t="shared" si="10"/>
        <v>23.153795335579215</v>
      </c>
      <c r="CA9">
        <f t="shared" si="10"/>
        <v>23.153559643946657</v>
      </c>
      <c r="CB9">
        <f t="shared" si="10"/>
        <v>23.15332395231087</v>
      </c>
      <c r="CC9">
        <f t="shared" si="10"/>
        <v>23.153088260671851</v>
      </c>
      <c r="CD9">
        <f t="shared" si="10"/>
        <v>23.152852569029594</v>
      </c>
      <c r="CE9">
        <f t="shared" si="10"/>
        <v>23.152616877384094</v>
      </c>
      <c r="CF9">
        <f t="shared" si="11"/>
        <v>23.152381185735351</v>
      </c>
      <c r="CG9">
        <f t="shared" si="11"/>
        <v>23.152145494083356</v>
      </c>
      <c r="CH9">
        <f t="shared" si="11"/>
        <v>23.151909802428111</v>
      </c>
      <c r="CI9">
        <f t="shared" si="11"/>
        <v>23.151674110769608</v>
      </c>
      <c r="CJ9">
        <f t="shared" si="11"/>
        <v>23.151438419107848</v>
      </c>
      <c r="CK9">
        <f t="shared" si="11"/>
        <v>23.151202727442822</v>
      </c>
      <c r="CL9">
        <f t="shared" si="11"/>
        <v>23.150967035774531</v>
      </c>
      <c r="CM9">
        <f t="shared" si="11"/>
        <v>23.150731344102969</v>
      </c>
      <c r="CN9">
        <f t="shared" si="11"/>
        <v>23.150495652428134</v>
      </c>
      <c r="CO9">
        <f t="shared" si="11"/>
        <v>23.150259960750017</v>
      </c>
      <c r="CP9">
        <f t="shared" si="12"/>
        <v>23.150024269068616</v>
      </c>
      <c r="CQ9">
        <f t="shared" si="12"/>
        <v>23.14978857738393</v>
      </c>
      <c r="CR9">
        <f t="shared" si="12"/>
        <v>23.149552885695954</v>
      </c>
      <c r="CS9">
        <f t="shared" si="12"/>
        <v>23.149317194004684</v>
      </c>
      <c r="CT9">
        <f t="shared" si="12"/>
        <v>23.149081502310118</v>
      </c>
      <c r="CU9">
        <f t="shared" si="12"/>
        <v>23.148845810612251</v>
      </c>
      <c r="CV9">
        <f t="shared" si="12"/>
        <v>23.14861011891108</v>
      </c>
      <c r="CW9">
        <f t="shared" si="12"/>
        <v>23.148374427206598</v>
      </c>
      <c r="CX9">
        <f t="shared" si="12"/>
        <v>23.148138735498801</v>
      </c>
      <c r="CY9">
        <f t="shared" si="12"/>
        <v>23.147903043787689</v>
      </c>
      <c r="CZ9">
        <f t="shared" si="13"/>
        <v>23.14766735207326</v>
      </c>
      <c r="DA9">
        <f t="shared" si="13"/>
        <v>23.147431660355505</v>
      </c>
      <c r="DB9">
        <f t="shared" si="13"/>
        <v>23.147195968634421</v>
      </c>
      <c r="DC9">
        <f t="shared" si="13"/>
        <v>23.146960276910004</v>
      </c>
      <c r="DD9">
        <f t="shared" si="13"/>
        <v>23.146724585182255</v>
      </c>
      <c r="DE9">
        <f t="shared" si="13"/>
        <v>23.146488893451163</v>
      </c>
      <c r="DF9">
        <f t="shared" si="13"/>
        <v>23.146253201716732</v>
      </c>
      <c r="DG9">
        <f t="shared" si="13"/>
        <v>23.14601750997895</v>
      </c>
      <c r="DH9">
        <f t="shared" si="13"/>
        <v>23.145781818237825</v>
      </c>
      <c r="DI9">
        <f t="shared" si="13"/>
        <v>23.14554612649334</v>
      </c>
      <c r="DJ9">
        <f t="shared" si="13"/>
        <v>23.145310434745493</v>
      </c>
      <c r="DL9">
        <f t="shared" si="16"/>
        <v>0.06</v>
      </c>
      <c r="DM9">
        <f t="shared" si="23"/>
        <v>23.168879593510692</v>
      </c>
      <c r="DN9">
        <f t="shared" si="23"/>
        <v>22.93295508336524</v>
      </c>
      <c r="DO9">
        <f t="shared" si="23"/>
        <v>22.697030573216789</v>
      </c>
      <c r="DP9">
        <f t="shared" si="23"/>
        <v>22.461106063065333</v>
      </c>
      <c r="DQ9">
        <f t="shared" si="23"/>
        <v>22.225181552910868</v>
      </c>
      <c r="DR9">
        <f t="shared" si="23"/>
        <v>21.989257042753394</v>
      </c>
      <c r="DS9">
        <f t="shared" si="23"/>
        <v>21.7533325325929</v>
      </c>
      <c r="DT9">
        <f t="shared" si="23"/>
        <v>21.51740802242939</v>
      </c>
      <c r="DU9">
        <f t="shared" si="23"/>
        <v>21.281483512262856</v>
      </c>
      <c r="DV9">
        <f t="shared" si="23"/>
        <v>21.045559002093299</v>
      </c>
      <c r="DW9">
        <f t="shared" si="23"/>
        <v>20.809634491920715</v>
      </c>
      <c r="DX9">
        <f t="shared" si="23"/>
        <v>20.573709981745093</v>
      </c>
      <c r="DY9">
        <f t="shared" si="23"/>
        <v>20.337785471566438</v>
      </c>
      <c r="DZ9">
        <f t="shared" si="23"/>
        <v>20.101860961384741</v>
      </c>
      <c r="EA9">
        <f t="shared" si="23"/>
        <v>19.865936451200003</v>
      </c>
      <c r="EB9">
        <f t="shared" si="23"/>
        <v>19.630011941012221</v>
      </c>
      <c r="EC9">
        <f t="shared" si="24"/>
        <v>19.394087430821386</v>
      </c>
      <c r="ED9">
        <f t="shared" si="24"/>
        <v>19.158162920627497</v>
      </c>
      <c r="EE9">
        <f t="shared" si="24"/>
        <v>18.922238410430548</v>
      </c>
      <c r="EF9">
        <f t="shared" si="24"/>
        <v>18.686313900230548</v>
      </c>
      <c r="EG9">
        <f t="shared" si="24"/>
        <v>18.450389390027475</v>
      </c>
      <c r="EH9">
        <f t="shared" si="24"/>
        <v>18.214464879821342</v>
      </c>
      <c r="EI9">
        <f t="shared" si="24"/>
        <v>17.978540369612134</v>
      </c>
      <c r="EJ9">
        <f t="shared" si="24"/>
        <v>17.742615859399848</v>
      </c>
      <c r="EK9">
        <f t="shared" si="24"/>
        <v>17.506691349184486</v>
      </c>
      <c r="EL9">
        <f t="shared" si="24"/>
        <v>17.270766838966043</v>
      </c>
      <c r="EM9">
        <f t="shared" si="24"/>
        <v>17.034842328744514</v>
      </c>
      <c r="EN9">
        <f t="shared" si="24"/>
        <v>16.798917818519897</v>
      </c>
      <c r="EO9">
        <f t="shared" si="24"/>
        <v>16.562993308292185</v>
      </c>
      <c r="EP9">
        <f t="shared" si="24"/>
        <v>16.327068798061383</v>
      </c>
      <c r="EQ9">
        <f t="shared" si="24"/>
        <v>16.091144287827479</v>
      </c>
      <c r="ER9">
        <f t="shared" si="24"/>
        <v>15.85521977759047</v>
      </c>
      <c r="ES9">
        <f t="shared" si="25"/>
        <v>15.619295267350358</v>
      </c>
      <c r="ET9">
        <f t="shared" si="25"/>
        <v>15.383370757107132</v>
      </c>
      <c r="EU9">
        <f t="shared" si="25"/>
        <v>15.147446246860794</v>
      </c>
      <c r="EV9">
        <f t="shared" si="25"/>
        <v>14.911521736611341</v>
      </c>
      <c r="EW9">
        <f t="shared" si="25"/>
        <v>14.675597226358764</v>
      </c>
      <c r="EX9">
        <f t="shared" si="25"/>
        <v>14.439672716103066</v>
      </c>
      <c r="EY9">
        <f t="shared" si="25"/>
        <v>14.203748205844237</v>
      </c>
      <c r="EZ9">
        <f t="shared" si="25"/>
        <v>13.967823695582281</v>
      </c>
      <c r="FA9">
        <f t="shared" si="25"/>
        <v>13.731899185317184</v>
      </c>
      <c r="FB9">
        <f t="shared" si="25"/>
        <v>13.495974675048952</v>
      </c>
      <c r="FC9">
        <f t="shared" si="25"/>
        <v>13.260050164777574</v>
      </c>
      <c r="FD9">
        <f t="shared" si="25"/>
        <v>13.024125654503054</v>
      </c>
      <c r="FE9">
        <f t="shared" si="25"/>
        <v>12.788201144225381</v>
      </c>
      <c r="FF9">
        <f t="shared" si="25"/>
        <v>12.552276633944556</v>
      </c>
      <c r="FG9">
        <f t="shared" si="25"/>
        <v>12.316352123660574</v>
      </c>
      <c r="FH9">
        <f t="shared" si="25"/>
        <v>12.080427613373431</v>
      </c>
      <c r="FI9">
        <f t="shared" si="26"/>
        <v>11.844503103083126</v>
      </c>
      <c r="FJ9">
        <f t="shared" si="26"/>
        <v>11.608578592789653</v>
      </c>
      <c r="FK9">
        <f t="shared" si="26"/>
        <v>11.372654082493005</v>
      </c>
      <c r="FL9">
        <f t="shared" si="26"/>
        <v>11.136729572193184</v>
      </c>
      <c r="FM9">
        <f t="shared" si="26"/>
        <v>10.900805061890187</v>
      </c>
      <c r="FN9">
        <f t="shared" si="26"/>
        <v>10.664880551584005</v>
      </c>
      <c r="FO9">
        <f t="shared" si="26"/>
        <v>10.428956041274638</v>
      </c>
      <c r="FP9">
        <f t="shared" si="26"/>
        <v>10.193031530962081</v>
      </c>
      <c r="FQ9">
        <f t="shared" si="26"/>
        <v>9.9571070206463297</v>
      </c>
      <c r="FR9">
        <f t="shared" si="26"/>
        <v>9.7211825103273846</v>
      </c>
      <c r="FS9">
        <f t="shared" si="26"/>
        <v>9.4852580000052384</v>
      </c>
      <c r="FT9">
        <f t="shared" si="26"/>
        <v>9.2493334896798878</v>
      </c>
      <c r="FU9">
        <f t="shared" si="26"/>
        <v>9.0134089793513308</v>
      </c>
      <c r="FV9">
        <f t="shared" si="26"/>
        <v>8.7774844690195604</v>
      </c>
      <c r="FW9">
        <f t="shared" si="26"/>
        <v>8.5415599586845712</v>
      </c>
      <c r="FX9">
        <f t="shared" si="21"/>
        <v>8.3056354483463668</v>
      </c>
      <c r="FY9">
        <f t="shared" si="21"/>
        <v>8.0697109380049383</v>
      </c>
      <c r="FZ9">
        <f t="shared" si="15"/>
        <v>7.8337864276602822</v>
      </c>
      <c r="GA9">
        <f t="shared" si="15"/>
        <v>7.5978619173123967</v>
      </c>
      <c r="GB9">
        <f t="shared" si="15"/>
        <v>7.3619374069612782</v>
      </c>
      <c r="GC9">
        <f t="shared" si="15"/>
        <v>7.1260128966069232</v>
      </c>
      <c r="GD9">
        <f t="shared" si="15"/>
        <v>6.8900883862493281</v>
      </c>
      <c r="GE9">
        <f t="shared" si="15"/>
        <v>6.6541638758884858</v>
      </c>
      <c r="GF9">
        <f t="shared" si="15"/>
        <v>6.4182393655243928</v>
      </c>
      <c r="GG9">
        <f t="shared" si="15"/>
        <v>6.182314855157049</v>
      </c>
      <c r="GH9">
        <f t="shared" si="15"/>
        <v>5.946390344786451</v>
      </c>
      <c r="GI9">
        <f t="shared" si="15"/>
        <v>5.7104658344125916</v>
      </c>
      <c r="GJ9">
        <f t="shared" si="15"/>
        <v>5.4745413240354672</v>
      </c>
      <c r="GK9">
        <f t="shared" si="15"/>
        <v>5.2386168136550779</v>
      </c>
      <c r="GL9">
        <f t="shared" si="15"/>
        <v>5.0026923032714166</v>
      </c>
      <c r="GM9">
        <f t="shared" si="15"/>
        <v>4.7667677928844832</v>
      </c>
      <c r="GN9">
        <f t="shared" si="15"/>
        <v>4.530843282494267</v>
      </c>
      <c r="GO9">
        <f t="shared" si="15"/>
        <v>4.2949187721007682</v>
      </c>
      <c r="GP9">
        <f t="shared" si="15"/>
        <v>4.0589942617039831</v>
      </c>
      <c r="GQ9">
        <f t="shared" si="15"/>
        <v>3.8230697513039118</v>
      </c>
      <c r="GR9">
        <f t="shared" si="15"/>
        <v>3.5871452409005435</v>
      </c>
      <c r="GS9">
        <f t="shared" si="15"/>
        <v>3.3512207304938784</v>
      </c>
      <c r="GT9">
        <f t="shared" si="15"/>
        <v>3.1152962200839163</v>
      </c>
      <c r="GU9">
        <f t="shared" si="15"/>
        <v>2.8793717096706466</v>
      </c>
      <c r="GV9">
        <f t="shared" si="15"/>
        <v>2.6434471992540658</v>
      </c>
      <c r="GW9">
        <f t="shared" si="15"/>
        <v>2.4075226888341703</v>
      </c>
      <c r="GX9">
        <f t="shared" si="15"/>
        <v>2.1715981784109601</v>
      </c>
      <c r="GY9">
        <f t="shared" si="15"/>
        <v>1.9356736679844317</v>
      </c>
      <c r="GZ9">
        <f t="shared" si="15"/>
        <v>1.699749157554578</v>
      </c>
      <c r="HA9">
        <f t="shared" si="15"/>
        <v>1.4638246471213954</v>
      </c>
      <c r="HB9">
        <f t="shared" si="15"/>
        <v>1.2279001366848803</v>
      </c>
      <c r="HC9">
        <f t="shared" si="15"/>
        <v>0.99197562624503632</v>
      </c>
      <c r="HD9">
        <f t="shared" si="15"/>
        <v>0.7560511158018457</v>
      </c>
      <c r="HE9">
        <f t="shared" si="15"/>
        <v>0.52012660535531907</v>
      </c>
      <c r="HF9">
        <f t="shared" si="15"/>
        <v>0.28420209490543868</v>
      </c>
      <c r="HG9">
        <f t="shared" si="15"/>
        <v>4.8277584452215194E-2</v>
      </c>
      <c r="HH9">
        <f t="shared" si="15"/>
        <v>0.18764692600436916</v>
      </c>
      <c r="HI9">
        <f t="shared" si="15"/>
        <v>0.42357143646431439</v>
      </c>
      <c r="HJ9">
        <f t="shared" si="17"/>
        <v>4.8277584452215194E-2</v>
      </c>
      <c r="HK9">
        <f t="shared" si="18"/>
        <v>99</v>
      </c>
      <c r="HL9">
        <v>7</v>
      </c>
      <c r="HM9">
        <f t="shared" si="19"/>
        <v>0.06</v>
      </c>
      <c r="HN9" cm="1">
        <f t="array" ref="HN9">INDEX($N$3:$DJ$102,HL9,HK9)</f>
        <v>23.145781818237825</v>
      </c>
      <c r="HO9">
        <f t="shared" si="20"/>
        <v>1.3887469090942695</v>
      </c>
    </row>
    <row r="10" spans="1:226" x14ac:dyDescent="0.25">
      <c r="E10">
        <v>320</v>
      </c>
      <c r="F10" s="7">
        <f>'Emission events'!Q10</f>
        <v>0</v>
      </c>
      <c r="G10" s="7">
        <f>'Emission events'!AG10</f>
        <v>0</v>
      </c>
      <c r="H10" s="7">
        <f>'Emission events'!AW10</f>
        <v>0</v>
      </c>
      <c r="I10" s="7">
        <f>'Emission events'!BM10</f>
        <v>0</v>
      </c>
      <c r="J10" s="7">
        <f>'Emission events'!CC10</f>
        <v>0</v>
      </c>
      <c r="K10" s="7">
        <f t="shared" si="22"/>
        <v>0</v>
      </c>
      <c r="M10" s="1">
        <v>7.0000000000000007E-2</v>
      </c>
      <c r="N10">
        <f t="shared" si="4"/>
        <v>23.102212053663223</v>
      </c>
      <c r="O10">
        <f t="shared" si="4"/>
        <v>23.101976361227521</v>
      </c>
      <c r="P10">
        <f t="shared" si="4"/>
        <v>23.101740668787667</v>
      </c>
      <c r="Q10">
        <f t="shared" si="4"/>
        <v>23.101504976343655</v>
      </c>
      <c r="R10">
        <f t="shared" si="4"/>
        <v>23.10126928389548</v>
      </c>
      <c r="S10">
        <f t="shared" si="4"/>
        <v>23.101033591443141</v>
      </c>
      <c r="T10">
        <f t="shared" si="4"/>
        <v>23.100797898986631</v>
      </c>
      <c r="U10">
        <f t="shared" si="4"/>
        <v>23.100562206525947</v>
      </c>
      <c r="V10">
        <f t="shared" si="4"/>
        <v>23.100326514061077</v>
      </c>
      <c r="W10">
        <f t="shared" si="4"/>
        <v>23.100090821592026</v>
      </c>
      <c r="X10">
        <f t="shared" si="5"/>
        <v>23.099855129118783</v>
      </c>
      <c r="Y10">
        <f t="shared" si="5"/>
        <v>23.099619436641344</v>
      </c>
      <c r="Z10">
        <f t="shared" si="5"/>
        <v>23.099383744159706</v>
      </c>
      <c r="AA10">
        <f t="shared" si="5"/>
        <v>23.099148051673865</v>
      </c>
      <c r="AB10">
        <f t="shared" si="5"/>
        <v>23.09891235918381</v>
      </c>
      <c r="AC10">
        <f t="shared" si="5"/>
        <v>23.098676666689546</v>
      </c>
      <c r="AD10">
        <f t="shared" si="5"/>
        <v>23.098440974191057</v>
      </c>
      <c r="AE10">
        <f t="shared" si="5"/>
        <v>23.098205281688347</v>
      </c>
      <c r="AF10">
        <f t="shared" si="5"/>
        <v>23.097969589181407</v>
      </c>
      <c r="AG10">
        <f t="shared" si="5"/>
        <v>23.097733896670235</v>
      </c>
      <c r="AH10">
        <f t="shared" si="6"/>
        <v>23.097498204154828</v>
      </c>
      <c r="AI10">
        <f t="shared" si="6"/>
        <v>23.097262511635172</v>
      </c>
      <c r="AJ10">
        <f t="shared" si="6"/>
        <v>23.097026819111267</v>
      </c>
      <c r="AK10">
        <f t="shared" si="6"/>
        <v>23.09679112658311</v>
      </c>
      <c r="AL10">
        <f t="shared" si="6"/>
        <v>23.096555434050696</v>
      </c>
      <c r="AM10">
        <f t="shared" si="6"/>
        <v>23.096319741514016</v>
      </c>
      <c r="AN10">
        <f t="shared" si="6"/>
        <v>23.096084048973072</v>
      </c>
      <c r="AO10">
        <f t="shared" si="6"/>
        <v>23.095848356427851</v>
      </c>
      <c r="AP10">
        <f t="shared" si="6"/>
        <v>23.095612663878356</v>
      </c>
      <c r="AQ10">
        <f t="shared" si="6"/>
        <v>23.095376971324576</v>
      </c>
      <c r="AR10">
        <f t="shared" si="7"/>
        <v>23.095141278766508</v>
      </c>
      <c r="AS10">
        <f t="shared" si="7"/>
        <v>23.094905586204149</v>
      </c>
      <c r="AT10">
        <f t="shared" si="7"/>
        <v>23.094669893637491</v>
      </c>
      <c r="AU10">
        <f t="shared" si="7"/>
        <v>23.09443420106653</v>
      </c>
      <c r="AV10">
        <f t="shared" si="7"/>
        <v>23.094198508491264</v>
      </c>
      <c r="AW10">
        <f t="shared" si="7"/>
        <v>23.093962815911684</v>
      </c>
      <c r="AX10">
        <f t="shared" si="7"/>
        <v>23.093727123327788</v>
      </c>
      <c r="AY10">
        <f t="shared" si="7"/>
        <v>23.093491430739572</v>
      </c>
      <c r="AZ10">
        <f t="shared" si="7"/>
        <v>23.093255738147025</v>
      </c>
      <c r="BA10">
        <f t="shared" si="7"/>
        <v>23.093020045550148</v>
      </c>
      <c r="BB10">
        <f t="shared" si="8"/>
        <v>23.092784352948936</v>
      </c>
      <c r="BC10">
        <f t="shared" si="8"/>
        <v>23.092548660343379</v>
      </c>
      <c r="BD10">
        <f t="shared" si="8"/>
        <v>23.092312967733477</v>
      </c>
      <c r="BE10">
        <f t="shared" si="8"/>
        <v>23.09207727511922</v>
      </c>
      <c r="BF10">
        <f t="shared" si="8"/>
        <v>23.091841582500606</v>
      </c>
      <c r="BG10">
        <f t="shared" si="8"/>
        <v>23.091605889877631</v>
      </c>
      <c r="BH10">
        <f t="shared" si="8"/>
        <v>23.091370197250288</v>
      </c>
      <c r="BI10">
        <f t="shared" si="8"/>
        <v>23.091134504618577</v>
      </c>
      <c r="BJ10">
        <f t="shared" si="8"/>
        <v>23.090898811982484</v>
      </c>
      <c r="BK10">
        <f t="shared" si="8"/>
        <v>23.090663119342011</v>
      </c>
      <c r="BL10">
        <f t="shared" si="9"/>
        <v>23.090427426697151</v>
      </c>
      <c r="BM10">
        <f t="shared" si="9"/>
        <v>23.090191734047899</v>
      </c>
      <c r="BN10">
        <f t="shared" si="9"/>
        <v>23.089956041394249</v>
      </c>
      <c r="BO10">
        <f t="shared" si="9"/>
        <v>23.089720348736197</v>
      </c>
      <c r="BP10">
        <f t="shared" si="9"/>
        <v>23.089484656073736</v>
      </c>
      <c r="BQ10">
        <f t="shared" si="9"/>
        <v>23.089248963406867</v>
      </c>
      <c r="BR10">
        <f t="shared" si="9"/>
        <v>23.089013270735578</v>
      </c>
      <c r="BS10">
        <f t="shared" si="9"/>
        <v>23.088777578059865</v>
      </c>
      <c r="BT10">
        <f t="shared" si="9"/>
        <v>23.088541885379726</v>
      </c>
      <c r="BU10">
        <f t="shared" si="9"/>
        <v>23.088306192695157</v>
      </c>
      <c r="BV10">
        <f t="shared" si="10"/>
        <v>23.08807050000615</v>
      </c>
      <c r="BW10">
        <f t="shared" si="10"/>
        <v>23.087834807312696</v>
      </c>
      <c r="BX10">
        <f t="shared" si="10"/>
        <v>23.087599114614797</v>
      </c>
      <c r="BY10">
        <f t="shared" si="10"/>
        <v>23.087363421912443</v>
      </c>
      <c r="BZ10">
        <f t="shared" si="10"/>
        <v>23.087127729205633</v>
      </c>
      <c r="CA10">
        <f t="shared" si="10"/>
        <v>23.086892036494358</v>
      </c>
      <c r="CB10">
        <f t="shared" si="10"/>
        <v>23.086656343778614</v>
      </c>
      <c r="CC10">
        <f t="shared" si="10"/>
        <v>23.0864206510584</v>
      </c>
      <c r="CD10">
        <f t="shared" si="10"/>
        <v>23.086184958333703</v>
      </c>
      <c r="CE10">
        <f t="shared" si="10"/>
        <v>23.085949265604526</v>
      </c>
      <c r="CF10">
        <f t="shared" si="11"/>
        <v>23.085713572870858</v>
      </c>
      <c r="CG10">
        <f t="shared" si="11"/>
        <v>23.085477880132697</v>
      </c>
      <c r="CH10">
        <f t="shared" si="11"/>
        <v>23.085242187390033</v>
      </c>
      <c r="CI10">
        <f t="shared" si="11"/>
        <v>23.085006494642869</v>
      </c>
      <c r="CJ10">
        <f t="shared" si="11"/>
        <v>23.084770801891192</v>
      </c>
      <c r="CK10">
        <f t="shared" si="11"/>
        <v>23.084535109135004</v>
      </c>
      <c r="CL10">
        <f t="shared" si="11"/>
        <v>23.084299416374293</v>
      </c>
      <c r="CM10">
        <f t="shared" si="11"/>
        <v>23.084063723609059</v>
      </c>
      <c r="CN10">
        <f t="shared" si="11"/>
        <v>23.083828030839292</v>
      </c>
      <c r="CO10">
        <f t="shared" si="11"/>
        <v>23.083592338064992</v>
      </c>
      <c r="CP10">
        <f t="shared" si="12"/>
        <v>23.083356645286152</v>
      </c>
      <c r="CQ10">
        <f t="shared" si="12"/>
        <v>23.083120952502767</v>
      </c>
      <c r="CR10">
        <f t="shared" si="12"/>
        <v>23.082885259714828</v>
      </c>
      <c r="CS10">
        <f t="shared" si="12"/>
        <v>23.082649566922331</v>
      </c>
      <c r="CT10">
        <f t="shared" si="12"/>
        <v>23.082413874125276</v>
      </c>
      <c r="CU10">
        <f t="shared" si="12"/>
        <v>23.082178181323652</v>
      </c>
      <c r="CV10">
        <f t="shared" si="12"/>
        <v>23.081942488517456</v>
      </c>
      <c r="CW10">
        <f t="shared" si="12"/>
        <v>23.081706795706683</v>
      </c>
      <c r="CX10">
        <f t="shared" si="12"/>
        <v>23.081471102891328</v>
      </c>
      <c r="CY10">
        <f t="shared" si="12"/>
        <v>23.081235410071383</v>
      </c>
      <c r="CZ10">
        <f t="shared" si="13"/>
        <v>23.080999717246847</v>
      </c>
      <c r="DA10">
        <f t="shared" si="13"/>
        <v>23.080764024417711</v>
      </c>
      <c r="DB10">
        <f t="shared" si="13"/>
        <v>23.08052833158397</v>
      </c>
      <c r="DC10">
        <f t="shared" si="13"/>
        <v>23.080292638745625</v>
      </c>
      <c r="DD10">
        <f t="shared" si="13"/>
        <v>23.080056945902662</v>
      </c>
      <c r="DE10">
        <f t="shared" si="13"/>
        <v>23.07982125305508</v>
      </c>
      <c r="DF10">
        <f t="shared" si="13"/>
        <v>23.079585560202872</v>
      </c>
      <c r="DG10">
        <f t="shared" si="13"/>
        <v>23.079349867346036</v>
      </c>
      <c r="DH10">
        <f t="shared" si="13"/>
        <v>23.079114174484566</v>
      </c>
      <c r="DI10">
        <f t="shared" si="13"/>
        <v>23.078878481618453</v>
      </c>
      <c r="DJ10">
        <f t="shared" si="13"/>
        <v>23.078642788747697</v>
      </c>
      <c r="DL10">
        <f t="shared" si="16"/>
        <v>7.0000000000000007E-2</v>
      </c>
      <c r="DM10">
        <f t="shared" si="23"/>
        <v>23.102212053663223</v>
      </c>
      <c r="DN10">
        <f t="shared" si="23"/>
        <v>22.866287542515423</v>
      </c>
      <c r="DO10">
        <f t="shared" si="23"/>
        <v>22.630363031363469</v>
      </c>
      <c r="DP10">
        <f t="shared" si="23"/>
        <v>22.394438520207363</v>
      </c>
      <c r="DQ10">
        <f t="shared" si="23"/>
        <v>22.158514009047089</v>
      </c>
      <c r="DR10">
        <f t="shared" si="23"/>
        <v>21.922589497882651</v>
      </c>
      <c r="DS10">
        <f t="shared" si="23"/>
        <v>21.686664986714042</v>
      </c>
      <c r="DT10">
        <f t="shared" si="23"/>
        <v>21.450740475541259</v>
      </c>
      <c r="DU10">
        <f t="shared" si="23"/>
        <v>21.214815964364291</v>
      </c>
      <c r="DV10">
        <f t="shared" si="23"/>
        <v>20.978891453183145</v>
      </c>
      <c r="DW10">
        <f t="shared" si="23"/>
        <v>20.742966941997803</v>
      </c>
      <c r="DX10">
        <f t="shared" si="23"/>
        <v>20.507042430808266</v>
      </c>
      <c r="DY10">
        <f t="shared" si="23"/>
        <v>20.271117919614529</v>
      </c>
      <c r="DZ10">
        <f t="shared" si="23"/>
        <v>20.035193408416589</v>
      </c>
      <c r="EA10">
        <f t="shared" si="23"/>
        <v>19.799268897214436</v>
      </c>
      <c r="EB10">
        <f t="shared" si="23"/>
        <v>19.563344386008076</v>
      </c>
      <c r="EC10">
        <f t="shared" si="24"/>
        <v>19.327419874797489</v>
      </c>
      <c r="ED10">
        <f t="shared" si="24"/>
        <v>19.091495363582681</v>
      </c>
      <c r="EE10">
        <f t="shared" si="24"/>
        <v>18.855570852363641</v>
      </c>
      <c r="EF10">
        <f t="shared" si="24"/>
        <v>18.619646341140371</v>
      </c>
      <c r="EG10">
        <f t="shared" si="24"/>
        <v>18.383721829912865</v>
      </c>
      <c r="EH10">
        <f t="shared" si="24"/>
        <v>18.147797318681114</v>
      </c>
      <c r="EI10">
        <f t="shared" si="24"/>
        <v>17.911872807445111</v>
      </c>
      <c r="EJ10">
        <f t="shared" si="24"/>
        <v>17.675948296204854</v>
      </c>
      <c r="EK10">
        <f t="shared" si="24"/>
        <v>17.440023784960342</v>
      </c>
      <c r="EL10">
        <f t="shared" si="24"/>
        <v>17.204099273711563</v>
      </c>
      <c r="EM10">
        <f t="shared" si="24"/>
        <v>16.968174762458521</v>
      </c>
      <c r="EN10">
        <f t="shared" si="24"/>
        <v>16.732250251201201</v>
      </c>
      <c r="EO10">
        <f t="shared" si="24"/>
        <v>16.496325739939607</v>
      </c>
      <c r="EP10">
        <f t="shared" si="24"/>
        <v>16.260401228673732</v>
      </c>
      <c r="EQ10">
        <f t="shared" si="24"/>
        <v>16.024476717403566</v>
      </c>
      <c r="ER10">
        <f t="shared" si="24"/>
        <v>15.788552206129108</v>
      </c>
      <c r="ES10">
        <f t="shared" si="25"/>
        <v>15.552627694850353</v>
      </c>
      <c r="ET10">
        <f t="shared" si="25"/>
        <v>15.316703183567293</v>
      </c>
      <c r="EU10">
        <f t="shared" si="25"/>
        <v>15.080778672279928</v>
      </c>
      <c r="EV10">
        <f t="shared" si="25"/>
        <v>14.844854160988252</v>
      </c>
      <c r="EW10">
        <f t="shared" si="25"/>
        <v>14.608929649692257</v>
      </c>
      <c r="EX10">
        <f t="shared" si="25"/>
        <v>14.373005138391944</v>
      </c>
      <c r="EY10">
        <f t="shared" si="25"/>
        <v>14.137080627087299</v>
      </c>
      <c r="EZ10">
        <f t="shared" si="25"/>
        <v>13.901156115778322</v>
      </c>
      <c r="FA10">
        <f t="shared" si="25"/>
        <v>13.665231604465012</v>
      </c>
      <c r="FB10">
        <f t="shared" si="25"/>
        <v>13.429307093147358</v>
      </c>
      <c r="FC10">
        <f t="shared" si="25"/>
        <v>13.193382581825357</v>
      </c>
      <c r="FD10">
        <f t="shared" si="25"/>
        <v>12.957458070499003</v>
      </c>
      <c r="FE10">
        <f t="shared" si="25"/>
        <v>12.721533559168291</v>
      </c>
      <c r="FF10">
        <f t="shared" si="25"/>
        <v>12.485609047833217</v>
      </c>
      <c r="FG10">
        <f t="shared" si="25"/>
        <v>12.249684536493776</v>
      </c>
      <c r="FH10">
        <f t="shared" si="25"/>
        <v>12.013760025149967</v>
      </c>
      <c r="FI10">
        <f t="shared" si="26"/>
        <v>11.777835513801778</v>
      </c>
      <c r="FJ10">
        <f t="shared" si="26"/>
        <v>11.541911002449206</v>
      </c>
      <c r="FK10">
        <f t="shared" si="26"/>
        <v>11.305986491092247</v>
      </c>
      <c r="FL10">
        <f t="shared" si="26"/>
        <v>11.070061979730896</v>
      </c>
      <c r="FM10">
        <f t="shared" si="26"/>
        <v>10.834137468365148</v>
      </c>
      <c r="FN10">
        <f t="shared" si="26"/>
        <v>10.598212956994999</v>
      </c>
      <c r="FO10">
        <f t="shared" si="26"/>
        <v>10.36228844562044</v>
      </c>
      <c r="FP10">
        <f t="shared" si="26"/>
        <v>10.126363934241471</v>
      </c>
      <c r="FQ10">
        <f t="shared" si="26"/>
        <v>9.8904394228580834</v>
      </c>
      <c r="FR10">
        <f t="shared" si="26"/>
        <v>9.654514911470276</v>
      </c>
      <c r="FS10">
        <f t="shared" si="26"/>
        <v>9.4185904000780383</v>
      </c>
      <c r="FT10">
        <f t="shared" si="26"/>
        <v>9.1826658886813703</v>
      </c>
      <c r="FU10">
        <f t="shared" si="26"/>
        <v>8.9467413772802669</v>
      </c>
      <c r="FV10">
        <f t="shared" si="26"/>
        <v>8.7108168658747136</v>
      </c>
      <c r="FW10">
        <f t="shared" si="26"/>
        <v>8.4748923544647159</v>
      </c>
      <c r="FX10">
        <f t="shared" si="21"/>
        <v>8.2389678430502631</v>
      </c>
      <c r="FY10">
        <f t="shared" si="21"/>
        <v>8.0030433316313569</v>
      </c>
      <c r="FZ10">
        <f t="shared" si="21"/>
        <v>7.7671188202079833</v>
      </c>
      <c r="GA10">
        <f>ABS(CB10-CB$2)</f>
        <v>7.5311943087801403</v>
      </c>
      <c r="GB10">
        <f>ABS(CC10-CC$2)</f>
        <v>7.295269797347828</v>
      </c>
      <c r="GC10">
        <f>ABS(CD10-CD$2)</f>
        <v>7.0593452859110322</v>
      </c>
      <c r="GD10">
        <f t="shared" ref="GD10:GS25" si="27">ABS(CE10-CE$2)</f>
        <v>6.8234207744697599</v>
      </c>
      <c r="GE10">
        <f t="shared" si="27"/>
        <v>6.5874962630239935</v>
      </c>
      <c r="GF10">
        <f t="shared" si="27"/>
        <v>6.3515717515737329</v>
      </c>
      <c r="GG10">
        <f t="shared" si="27"/>
        <v>6.115647240118971</v>
      </c>
      <c r="GH10">
        <f t="shared" si="27"/>
        <v>5.8797227286597114</v>
      </c>
      <c r="GI10">
        <f t="shared" si="27"/>
        <v>5.6437982171959362</v>
      </c>
      <c r="GJ10">
        <f t="shared" si="27"/>
        <v>5.4078737057276491</v>
      </c>
      <c r="GK10">
        <f t="shared" si="27"/>
        <v>5.1719491942548395</v>
      </c>
      <c r="GL10">
        <f t="shared" si="27"/>
        <v>4.9360246827775072</v>
      </c>
      <c r="GM10">
        <f t="shared" si="27"/>
        <v>4.7001001712956416</v>
      </c>
      <c r="GN10">
        <f t="shared" si="27"/>
        <v>4.4641756598092428</v>
      </c>
      <c r="GO10">
        <f t="shared" si="27"/>
        <v>4.2282511483183036</v>
      </c>
      <c r="GP10">
        <f t="shared" si="27"/>
        <v>3.9923266368228205</v>
      </c>
      <c r="GQ10">
        <f t="shared" si="27"/>
        <v>3.7564021253227864</v>
      </c>
      <c r="GR10">
        <f t="shared" si="27"/>
        <v>3.5204776138181906</v>
      </c>
      <c r="GS10">
        <f t="shared" si="27"/>
        <v>3.2845531023090366</v>
      </c>
      <c r="GT10">
        <f t="shared" ref="GT10:HI25" si="28">ABS(CU10-CU$2)</f>
        <v>3.0486285907953175</v>
      </c>
      <c r="GU10">
        <f t="shared" si="28"/>
        <v>2.8127040792770224</v>
      </c>
      <c r="GV10">
        <f t="shared" si="28"/>
        <v>2.5767795677541514</v>
      </c>
      <c r="GW10">
        <f t="shared" si="28"/>
        <v>2.3408550562266974</v>
      </c>
      <c r="GX10">
        <f t="shared" si="28"/>
        <v>2.1049305446946533</v>
      </c>
      <c r="GY10">
        <f t="shared" si="28"/>
        <v>1.8690060331580192</v>
      </c>
      <c r="GZ10">
        <f t="shared" si="28"/>
        <v>1.6330815216167842</v>
      </c>
      <c r="HA10">
        <f t="shared" si="28"/>
        <v>1.3971570100709449</v>
      </c>
      <c r="HB10">
        <f t="shared" si="28"/>
        <v>1.1612324985205014</v>
      </c>
      <c r="HC10">
        <f t="shared" si="28"/>
        <v>0.92530798696544281</v>
      </c>
      <c r="HD10">
        <f t="shared" si="28"/>
        <v>0.68938347540576217</v>
      </c>
      <c r="HE10">
        <f t="shared" si="28"/>
        <v>0.45345896384145945</v>
      </c>
      <c r="HF10">
        <f t="shared" si="28"/>
        <v>0.21753445227252399</v>
      </c>
      <c r="HG10">
        <f t="shared" si="28"/>
        <v>1.8390059301044204E-2</v>
      </c>
      <c r="HH10">
        <f t="shared" si="28"/>
        <v>0.2543145708792558</v>
      </c>
      <c r="HI10">
        <f t="shared" si="28"/>
        <v>0.49023908246211079</v>
      </c>
      <c r="HJ10">
        <f t="shared" si="17"/>
        <v>1.8390059301044204E-2</v>
      </c>
      <c r="HK10">
        <f t="shared" si="18"/>
        <v>99</v>
      </c>
      <c r="HL10">
        <v>8</v>
      </c>
      <c r="HM10">
        <f t="shared" si="19"/>
        <v>7.0000000000000007E-2</v>
      </c>
      <c r="HN10" cm="1">
        <f t="array" ref="HN10">INDEX($N$3:$DJ$102,HL10,HK10)</f>
        <v>23.079114174484566</v>
      </c>
      <c r="HO10">
        <f t="shared" si="20"/>
        <v>1.6155379922139197</v>
      </c>
    </row>
    <row r="11" spans="1:226" x14ac:dyDescent="0.25">
      <c r="A11" t="s">
        <v>75</v>
      </c>
      <c r="B11" s="15">
        <f>B7/B9</f>
        <v>3.4675018613774908E-2</v>
      </c>
      <c r="E11">
        <v>325</v>
      </c>
      <c r="F11" s="7">
        <f>'Emission events'!Q11</f>
        <v>0</v>
      </c>
      <c r="G11" s="7">
        <f>'Emission events'!AG11</f>
        <v>0</v>
      </c>
      <c r="H11" s="7">
        <f>'Emission events'!AW11</f>
        <v>0</v>
      </c>
      <c r="I11" s="7">
        <f>'Emission events'!BM11</f>
        <v>0</v>
      </c>
      <c r="J11" s="7">
        <f>'Emission events'!CC11</f>
        <v>0</v>
      </c>
      <c r="K11" s="7">
        <f t="shared" si="22"/>
        <v>0</v>
      </c>
      <c r="M11" s="1">
        <v>0.08</v>
      </c>
      <c r="N11">
        <f t="shared" si="4"/>
        <v>23.035544179072367</v>
      </c>
      <c r="O11">
        <f t="shared" si="4"/>
        <v>23.035308485250056</v>
      </c>
      <c r="P11">
        <f t="shared" si="4"/>
        <v>23.035072791421996</v>
      </c>
      <c r="Q11">
        <f t="shared" si="4"/>
        <v>23.034837097588188</v>
      </c>
      <c r="R11">
        <f t="shared" si="4"/>
        <v>23.034601403748621</v>
      </c>
      <c r="S11">
        <f t="shared" si="4"/>
        <v>23.034365709903291</v>
      </c>
      <c r="T11">
        <f t="shared" si="4"/>
        <v>23.034130016052192</v>
      </c>
      <c r="U11">
        <f t="shared" si="4"/>
        <v>23.033894322195312</v>
      </c>
      <c r="V11">
        <f t="shared" si="4"/>
        <v>23.033658628332653</v>
      </c>
      <c r="W11">
        <f t="shared" si="4"/>
        <v>23.033422934464202</v>
      </c>
      <c r="X11">
        <f t="shared" si="5"/>
        <v>23.033187240589957</v>
      </c>
      <c r="Y11">
        <f t="shared" si="5"/>
        <v>23.032951546709906</v>
      </c>
      <c r="Z11">
        <f t="shared" si="5"/>
        <v>23.032715852824044</v>
      </c>
      <c r="AA11">
        <f t="shared" si="5"/>
        <v>23.032480158932366</v>
      </c>
      <c r="AB11">
        <f t="shared" si="5"/>
        <v>23.032244465034868</v>
      </c>
      <c r="AC11">
        <f t="shared" si="5"/>
        <v>23.032008771131537</v>
      </c>
      <c r="AD11">
        <f t="shared" si="5"/>
        <v>23.031773077222368</v>
      </c>
      <c r="AE11">
        <f t="shared" si="5"/>
        <v>23.031537383307356</v>
      </c>
      <c r="AF11">
        <f t="shared" si="5"/>
        <v>23.031301689386495</v>
      </c>
      <c r="AG11">
        <f t="shared" si="5"/>
        <v>23.031065995459777</v>
      </c>
      <c r="AH11">
        <f t="shared" si="6"/>
        <v>23.030830301527196</v>
      </c>
      <c r="AI11">
        <f t="shared" si="6"/>
        <v>23.030594607588746</v>
      </c>
      <c r="AJ11">
        <f t="shared" si="6"/>
        <v>23.030358913644417</v>
      </c>
      <c r="AK11">
        <f t="shared" si="6"/>
        <v>23.030123219694204</v>
      </c>
      <c r="AL11">
        <f t="shared" si="6"/>
        <v>23.029887525738101</v>
      </c>
      <c r="AM11">
        <f t="shared" si="6"/>
        <v>23.0296518317761</v>
      </c>
      <c r="AN11">
        <f t="shared" si="6"/>
        <v>23.029416137808195</v>
      </c>
      <c r="AO11">
        <f t="shared" si="6"/>
        <v>23.029180443834377</v>
      </c>
      <c r="AP11">
        <f t="shared" si="6"/>
        <v>23.028944749854645</v>
      </c>
      <c r="AQ11">
        <f t="shared" si="6"/>
        <v>23.028709055868987</v>
      </c>
      <c r="AR11">
        <f t="shared" si="7"/>
        <v>23.028473361877396</v>
      </c>
      <c r="AS11">
        <f t="shared" si="7"/>
        <v>23.028237667879868</v>
      </c>
      <c r="AT11">
        <f t="shared" si="7"/>
        <v>23.028001973876396</v>
      </c>
      <c r="AU11">
        <f t="shared" si="7"/>
        <v>23.02776627986697</v>
      </c>
      <c r="AV11">
        <f t="shared" si="7"/>
        <v>23.027530585851586</v>
      </c>
      <c r="AW11">
        <f t="shared" si="7"/>
        <v>23.027294891830238</v>
      </c>
      <c r="AX11">
        <f t="shared" si="7"/>
        <v>23.027059197802917</v>
      </c>
      <c r="AY11">
        <f t="shared" si="7"/>
        <v>23.02682350376962</v>
      </c>
      <c r="AZ11">
        <f t="shared" si="7"/>
        <v>23.026587809730334</v>
      </c>
      <c r="BA11">
        <f t="shared" si="7"/>
        <v>23.026352115685054</v>
      </c>
      <c r="BB11">
        <f t="shared" si="8"/>
        <v>23.026116421633777</v>
      </c>
      <c r="BC11">
        <f t="shared" si="8"/>
        <v>23.025880727576496</v>
      </c>
      <c r="BD11">
        <f t="shared" si="8"/>
        <v>23.025645033513197</v>
      </c>
      <c r="BE11">
        <f t="shared" si="8"/>
        <v>23.025409339443875</v>
      </c>
      <c r="BF11">
        <f t="shared" si="8"/>
        <v>23.025173645368529</v>
      </c>
      <c r="BG11">
        <f t="shared" si="8"/>
        <v>23.02493795128715</v>
      </c>
      <c r="BH11">
        <f t="shared" si="8"/>
        <v>23.024702257199728</v>
      </c>
      <c r="BI11">
        <f t="shared" si="8"/>
        <v>23.024466563106259</v>
      </c>
      <c r="BJ11">
        <f t="shared" si="8"/>
        <v>23.024230869006733</v>
      </c>
      <c r="BK11">
        <f t="shared" si="8"/>
        <v>23.023995174901145</v>
      </c>
      <c r="BL11">
        <f t="shared" si="9"/>
        <v>23.02375948078949</v>
      </c>
      <c r="BM11">
        <f t="shared" si="9"/>
        <v>23.02352378667176</v>
      </c>
      <c r="BN11">
        <f t="shared" si="9"/>
        <v>23.023288092547944</v>
      </c>
      <c r="BO11">
        <f t="shared" si="9"/>
        <v>23.023052398418038</v>
      </c>
      <c r="BP11">
        <f t="shared" si="9"/>
        <v>23.02281670428204</v>
      </c>
      <c r="BQ11">
        <f t="shared" si="9"/>
        <v>23.022581010139934</v>
      </c>
      <c r="BR11">
        <f t="shared" si="9"/>
        <v>23.022345315991718</v>
      </c>
      <c r="BS11">
        <f t="shared" si="9"/>
        <v>23.022109621837384</v>
      </c>
      <c r="BT11">
        <f t="shared" si="9"/>
        <v>23.021873927676925</v>
      </c>
      <c r="BU11">
        <f t="shared" si="9"/>
        <v>23.021638233510334</v>
      </c>
      <c r="BV11">
        <f t="shared" si="10"/>
        <v>23.021402539337604</v>
      </c>
      <c r="BW11">
        <f t="shared" si="10"/>
        <v>23.021166845158731</v>
      </c>
      <c r="BX11">
        <f t="shared" si="10"/>
        <v>23.020931150973702</v>
      </c>
      <c r="BY11">
        <f t="shared" si="10"/>
        <v>23.020695456782512</v>
      </c>
      <c r="BZ11">
        <f t="shared" si="10"/>
        <v>23.020459762585155</v>
      </c>
      <c r="CA11">
        <f t="shared" si="10"/>
        <v>23.020224068381626</v>
      </c>
      <c r="CB11">
        <f t="shared" si="10"/>
        <v>23.019988374171913</v>
      </c>
      <c r="CC11">
        <f t="shared" si="10"/>
        <v>23.01975267995601</v>
      </c>
      <c r="CD11">
        <f t="shared" si="10"/>
        <v>23.019516985733915</v>
      </c>
      <c r="CE11">
        <f t="shared" si="10"/>
        <v>23.019281291505617</v>
      </c>
      <c r="CF11">
        <f t="shared" si="11"/>
        <v>23.019045597271109</v>
      </c>
      <c r="CG11">
        <f t="shared" si="11"/>
        <v>23.01880990303038</v>
      </c>
      <c r="CH11">
        <f t="shared" si="11"/>
        <v>23.018574208783431</v>
      </c>
      <c r="CI11">
        <f t="shared" si="11"/>
        <v>23.018338514530249</v>
      </c>
      <c r="CJ11">
        <f t="shared" si="11"/>
        <v>23.01810282027083</v>
      </c>
      <c r="CK11">
        <f t="shared" si="11"/>
        <v>23.017867126005168</v>
      </c>
      <c r="CL11">
        <f t="shared" si="11"/>
        <v>23.01763143173325</v>
      </c>
      <c r="CM11">
        <f t="shared" si="11"/>
        <v>23.017395737455072</v>
      </c>
      <c r="CN11">
        <f t="shared" si="11"/>
        <v>23.017160043170627</v>
      </c>
      <c r="CO11">
        <f t="shared" si="11"/>
        <v>23.016924348879908</v>
      </c>
      <c r="CP11">
        <f t="shared" si="12"/>
        <v>23.016688654582907</v>
      </c>
      <c r="CQ11">
        <f t="shared" si="12"/>
        <v>23.016452960279622</v>
      </c>
      <c r="CR11">
        <f t="shared" si="12"/>
        <v>23.016217265970035</v>
      </c>
      <c r="CS11">
        <f t="shared" si="12"/>
        <v>23.015981571654148</v>
      </c>
      <c r="CT11">
        <f t="shared" si="12"/>
        <v>23.015745877331948</v>
      </c>
      <c r="CU11">
        <f t="shared" si="12"/>
        <v>23.015510183003432</v>
      </c>
      <c r="CV11">
        <f t="shared" si="12"/>
        <v>23.015274488668592</v>
      </c>
      <c r="CW11">
        <f t="shared" si="12"/>
        <v>23.015038794327417</v>
      </c>
      <c r="CX11">
        <f t="shared" si="12"/>
        <v>23.014803099979908</v>
      </c>
      <c r="CY11">
        <f t="shared" si="12"/>
        <v>23.014567405626046</v>
      </c>
      <c r="CZ11">
        <f t="shared" si="13"/>
        <v>23.014331711265832</v>
      </c>
      <c r="DA11">
        <f t="shared" si="13"/>
        <v>23.014096016899259</v>
      </c>
      <c r="DB11">
        <f t="shared" si="13"/>
        <v>23.013860322526316</v>
      </c>
      <c r="DC11">
        <f t="shared" si="13"/>
        <v>23.013624628146996</v>
      </c>
      <c r="DD11">
        <f t="shared" si="13"/>
        <v>23.013388933761295</v>
      </c>
      <c r="DE11">
        <f t="shared" si="13"/>
        <v>23.013153239369203</v>
      </c>
      <c r="DF11">
        <f t="shared" si="13"/>
        <v>23.012917544970712</v>
      </c>
      <c r="DG11">
        <f t="shared" si="13"/>
        <v>23.012681850565816</v>
      </c>
      <c r="DH11">
        <f t="shared" si="13"/>
        <v>23.012446156154507</v>
      </c>
      <c r="DI11">
        <f t="shared" si="13"/>
        <v>23.012210461736778</v>
      </c>
      <c r="DJ11">
        <f t="shared" si="13"/>
        <v>23.011974767312623</v>
      </c>
      <c r="DL11">
        <f t="shared" si="16"/>
        <v>0.08</v>
      </c>
      <c r="DM11">
        <f t="shared" si="23"/>
        <v>23.035544179072367</v>
      </c>
      <c r="DN11">
        <f t="shared" si="23"/>
        <v>22.799619666537957</v>
      </c>
      <c r="DO11">
        <f t="shared" si="23"/>
        <v>22.563695153997799</v>
      </c>
      <c r="DP11">
        <f t="shared" si="23"/>
        <v>22.327770641451895</v>
      </c>
      <c r="DQ11">
        <f t="shared" si="23"/>
        <v>22.091846128900229</v>
      </c>
      <c r="DR11">
        <f t="shared" si="23"/>
        <v>21.855921616342801</v>
      </c>
      <c r="DS11">
        <f t="shared" si="23"/>
        <v>21.619997103779603</v>
      </c>
      <c r="DT11">
        <f t="shared" si="23"/>
        <v>21.384072591210625</v>
      </c>
      <c r="DU11">
        <f t="shared" si="23"/>
        <v>21.148148078635867</v>
      </c>
      <c r="DV11">
        <f t="shared" si="23"/>
        <v>20.912223566055317</v>
      </c>
      <c r="DW11">
        <f t="shared" si="23"/>
        <v>20.676299053468977</v>
      </c>
      <c r="DX11">
        <f t="shared" si="23"/>
        <v>20.440374540876828</v>
      </c>
      <c r="DY11">
        <f t="shared" si="23"/>
        <v>20.204450028278867</v>
      </c>
      <c r="DZ11">
        <f t="shared" si="23"/>
        <v>19.96852551567509</v>
      </c>
      <c r="EA11">
        <f t="shared" si="23"/>
        <v>19.732601003065493</v>
      </c>
      <c r="EB11">
        <f t="shared" si="23"/>
        <v>19.496676490450067</v>
      </c>
      <c r="EC11">
        <f t="shared" si="24"/>
        <v>19.2607519778288</v>
      </c>
      <c r="ED11">
        <f t="shared" si="24"/>
        <v>19.024827465201689</v>
      </c>
      <c r="EE11">
        <f t="shared" si="24"/>
        <v>18.78890295256873</v>
      </c>
      <c r="EF11">
        <f t="shared" si="24"/>
        <v>18.552978439929912</v>
      </c>
      <c r="EG11">
        <f t="shared" si="24"/>
        <v>18.317053927285233</v>
      </c>
      <c r="EH11">
        <f t="shared" si="24"/>
        <v>18.081129414634688</v>
      </c>
      <c r="EI11">
        <f t="shared" si="24"/>
        <v>17.84520490197826</v>
      </c>
      <c r="EJ11">
        <f t="shared" si="24"/>
        <v>17.609280389315948</v>
      </c>
      <c r="EK11">
        <f t="shared" si="24"/>
        <v>17.373355876647746</v>
      </c>
      <c r="EL11">
        <f t="shared" si="24"/>
        <v>17.137431363973647</v>
      </c>
      <c r="EM11">
        <f t="shared" si="24"/>
        <v>16.901506851293643</v>
      </c>
      <c r="EN11">
        <f t="shared" si="24"/>
        <v>16.665582338607727</v>
      </c>
      <c r="EO11">
        <f t="shared" si="24"/>
        <v>16.429657825915896</v>
      </c>
      <c r="EP11">
        <f t="shared" si="24"/>
        <v>16.193733313218143</v>
      </c>
      <c r="EQ11">
        <f t="shared" si="24"/>
        <v>15.957808800514453</v>
      </c>
      <c r="ER11">
        <f t="shared" si="24"/>
        <v>15.721884287804826</v>
      </c>
      <c r="ES11">
        <f t="shared" si="25"/>
        <v>15.485959775089258</v>
      </c>
      <c r="ET11">
        <f t="shared" si="25"/>
        <v>15.250035262367733</v>
      </c>
      <c r="EU11">
        <f t="shared" si="25"/>
        <v>15.014110749640251</v>
      </c>
      <c r="EV11">
        <f t="shared" si="25"/>
        <v>14.778186236906805</v>
      </c>
      <c r="EW11">
        <f t="shared" si="25"/>
        <v>14.542261724167385</v>
      </c>
      <c r="EX11">
        <f t="shared" si="25"/>
        <v>14.306337211421992</v>
      </c>
      <c r="EY11">
        <f t="shared" si="25"/>
        <v>14.070412698670607</v>
      </c>
      <c r="EZ11">
        <f t="shared" si="25"/>
        <v>13.834488185913228</v>
      </c>
      <c r="FA11">
        <f t="shared" si="25"/>
        <v>13.598563673149853</v>
      </c>
      <c r="FB11">
        <f t="shared" si="25"/>
        <v>13.362639160380475</v>
      </c>
      <c r="FC11">
        <f t="shared" si="25"/>
        <v>13.126714647605077</v>
      </c>
      <c r="FD11">
        <f t="shared" si="25"/>
        <v>12.890790134823659</v>
      </c>
      <c r="FE11">
        <f t="shared" si="25"/>
        <v>12.654865622036214</v>
      </c>
      <c r="FF11">
        <f t="shared" si="25"/>
        <v>12.418941109242736</v>
      </c>
      <c r="FG11">
        <f t="shared" si="25"/>
        <v>12.183016596443215</v>
      </c>
      <c r="FH11">
        <f t="shared" si="25"/>
        <v>11.947092083637649</v>
      </c>
      <c r="FI11">
        <f t="shared" si="26"/>
        <v>11.711167570826026</v>
      </c>
      <c r="FJ11">
        <f t="shared" si="26"/>
        <v>11.47524305800834</v>
      </c>
      <c r="FK11">
        <f t="shared" si="26"/>
        <v>11.239318545184586</v>
      </c>
      <c r="FL11">
        <f t="shared" si="26"/>
        <v>11.003394032354757</v>
      </c>
      <c r="FM11">
        <f t="shared" si="26"/>
        <v>10.767469519518842</v>
      </c>
      <c r="FN11">
        <f t="shared" si="26"/>
        <v>10.53154500667684</v>
      </c>
      <c r="FO11">
        <f t="shared" si="26"/>
        <v>10.295620493828743</v>
      </c>
      <c r="FP11">
        <f t="shared" si="26"/>
        <v>10.059695980974539</v>
      </c>
      <c r="FQ11">
        <f t="shared" si="26"/>
        <v>9.8237714681142236</v>
      </c>
      <c r="FR11">
        <f t="shared" si="26"/>
        <v>9.5878469552477945</v>
      </c>
      <c r="FS11">
        <f t="shared" si="26"/>
        <v>9.351922442375237</v>
      </c>
      <c r="FT11">
        <f t="shared" si="26"/>
        <v>9.1159979294965474</v>
      </c>
      <c r="FU11">
        <f t="shared" si="26"/>
        <v>8.8800734166117206</v>
      </c>
      <c r="FV11">
        <f t="shared" si="26"/>
        <v>8.6441489037207493</v>
      </c>
      <c r="FW11">
        <f t="shared" si="26"/>
        <v>8.4082243908236212</v>
      </c>
      <c r="FX11">
        <f t="shared" si="21"/>
        <v>8.1722998779203326</v>
      </c>
      <c r="FY11">
        <f t="shared" si="21"/>
        <v>7.9363753650108784</v>
      </c>
      <c r="FZ11">
        <f t="shared" si="21"/>
        <v>7.7004508520952513</v>
      </c>
      <c r="GA11">
        <f t="shared" si="21"/>
        <v>7.4645263391734389</v>
      </c>
      <c r="GB11">
        <f t="shared" si="21"/>
        <v>7.2286018262454377</v>
      </c>
      <c r="GC11">
        <f t="shared" si="21"/>
        <v>6.9926773133112441</v>
      </c>
      <c r="GD11">
        <f t="shared" si="27"/>
        <v>6.756752800370851</v>
      </c>
      <c r="GE11">
        <f t="shared" si="27"/>
        <v>6.5208282874242443</v>
      </c>
      <c r="GF11">
        <f t="shared" si="27"/>
        <v>6.2849037744714167</v>
      </c>
      <c r="GG11">
        <f t="shared" si="27"/>
        <v>6.0489792615123683</v>
      </c>
      <c r="GH11">
        <f t="shared" si="27"/>
        <v>5.813054748547092</v>
      </c>
      <c r="GI11">
        <f t="shared" si="27"/>
        <v>5.5771302355755736</v>
      </c>
      <c r="GJ11">
        <f t="shared" si="27"/>
        <v>5.3412057225978131</v>
      </c>
      <c r="GK11">
        <f t="shared" si="27"/>
        <v>5.1052812096137963</v>
      </c>
      <c r="GL11">
        <f t="shared" si="27"/>
        <v>4.8693566966235196</v>
      </c>
      <c r="GM11">
        <f t="shared" si="27"/>
        <v>4.6334321836269758</v>
      </c>
      <c r="GN11">
        <f t="shared" si="27"/>
        <v>4.397507670624158</v>
      </c>
      <c r="GO11">
        <f t="shared" si="27"/>
        <v>4.161583157615059</v>
      </c>
      <c r="GP11">
        <f t="shared" si="27"/>
        <v>3.9256586445996753</v>
      </c>
      <c r="GQ11">
        <f t="shared" si="27"/>
        <v>3.6897341315779926</v>
      </c>
      <c r="GR11">
        <f t="shared" si="27"/>
        <v>3.4538096185500073</v>
      </c>
      <c r="GS11">
        <f t="shared" si="27"/>
        <v>3.2178851055157089</v>
      </c>
      <c r="GT11">
        <f t="shared" si="28"/>
        <v>2.9819605924750974</v>
      </c>
      <c r="GU11">
        <f t="shared" si="28"/>
        <v>2.7460360794281584</v>
      </c>
      <c r="GV11">
        <f t="shared" si="28"/>
        <v>2.510111566374885</v>
      </c>
      <c r="GW11">
        <f t="shared" si="28"/>
        <v>2.274187053315277</v>
      </c>
      <c r="GX11">
        <f t="shared" si="28"/>
        <v>2.0382625402493169</v>
      </c>
      <c r="GY11">
        <f t="shared" si="28"/>
        <v>1.8023380271770044</v>
      </c>
      <c r="GZ11">
        <f t="shared" si="28"/>
        <v>1.5664135140983326</v>
      </c>
      <c r="HA11">
        <f t="shared" si="28"/>
        <v>1.3304890010132908</v>
      </c>
      <c r="HB11">
        <f t="shared" si="28"/>
        <v>1.0945644879218719</v>
      </c>
      <c r="HC11">
        <f t="shared" si="28"/>
        <v>0.85863997482407584</v>
      </c>
      <c r="HD11">
        <f t="shared" si="28"/>
        <v>0.6227154617198849</v>
      </c>
      <c r="HE11">
        <f t="shared" si="28"/>
        <v>0.38679094860929908</v>
      </c>
      <c r="HF11">
        <f t="shared" si="28"/>
        <v>0.15086643549230416</v>
      </c>
      <c r="HG11">
        <f t="shared" si="28"/>
        <v>8.5058077631103401E-2</v>
      </c>
      <c r="HH11">
        <f t="shared" si="28"/>
        <v>0.32098259076093072</v>
      </c>
      <c r="HI11">
        <f t="shared" si="28"/>
        <v>0.5569071038971849</v>
      </c>
      <c r="HJ11">
        <f t="shared" si="17"/>
        <v>8.5058077631103401E-2</v>
      </c>
      <c r="HK11">
        <f t="shared" si="18"/>
        <v>99</v>
      </c>
      <c r="HL11">
        <v>9</v>
      </c>
      <c r="HM11">
        <f t="shared" si="19"/>
        <v>0.08</v>
      </c>
      <c r="HN11" cm="1">
        <f t="array" ref="HN11">INDEX($N$3:$DJ$102,HL11,HK11)</f>
        <v>23.012446156154507</v>
      </c>
      <c r="HO11">
        <f t="shared" si="20"/>
        <v>1.8409956924923605</v>
      </c>
    </row>
    <row r="12" spans="1:226" x14ac:dyDescent="0.25">
      <c r="E12">
        <v>330</v>
      </c>
      <c r="F12" s="7">
        <f>'Emission events'!Q12</f>
        <v>0</v>
      </c>
      <c r="G12" s="7">
        <f>'Emission events'!AG12</f>
        <v>0</v>
      </c>
      <c r="H12" s="7">
        <f>'Emission events'!AW12</f>
        <v>0</v>
      </c>
      <c r="I12" s="7">
        <f>'Emission events'!BM12</f>
        <v>0</v>
      </c>
      <c r="J12" s="7">
        <f>'Emission events'!CC12</f>
        <v>0</v>
      </c>
      <c r="K12" s="7">
        <f t="shared" si="22"/>
        <v>0</v>
      </c>
      <c r="M12" s="1">
        <v>0.09</v>
      </c>
      <c r="N12">
        <f t="shared" si="4"/>
        <v>22.9688758414106</v>
      </c>
      <c r="O12">
        <f t="shared" si="4"/>
        <v>22.968640145670101</v>
      </c>
      <c r="P12">
        <f t="shared" si="4"/>
        <v>22.968404449921657</v>
      </c>
      <c r="Q12">
        <f t="shared" si="4"/>
        <v>22.968168754165255</v>
      </c>
      <c r="R12">
        <f t="shared" si="4"/>
        <v>22.967933058400892</v>
      </c>
      <c r="S12">
        <f t="shared" si="4"/>
        <v>22.967697362628552</v>
      </c>
      <c r="T12">
        <f t="shared" si="4"/>
        <v>22.96746166684823</v>
      </c>
      <c r="U12">
        <f t="shared" si="4"/>
        <v>22.967225971059918</v>
      </c>
      <c r="V12">
        <f t="shared" si="4"/>
        <v>22.966990275263605</v>
      </c>
      <c r="W12">
        <f t="shared" si="4"/>
        <v>22.966754579459284</v>
      </c>
      <c r="X12">
        <f t="shared" si="5"/>
        <v>22.966518883646941</v>
      </c>
      <c r="Y12">
        <f t="shared" si="5"/>
        <v>22.966283187826573</v>
      </c>
      <c r="Z12">
        <f t="shared" si="5"/>
        <v>22.966047491998165</v>
      </c>
      <c r="AA12">
        <f t="shared" si="5"/>
        <v>22.965811796161713</v>
      </c>
      <c r="AB12">
        <f t="shared" si="5"/>
        <v>22.9655761003172</v>
      </c>
      <c r="AC12">
        <f t="shared" si="5"/>
        <v>22.965340404464627</v>
      </c>
      <c r="AD12">
        <f t="shared" si="5"/>
        <v>22.965104708603977</v>
      </c>
      <c r="AE12">
        <f t="shared" si="5"/>
        <v>22.964869012735246</v>
      </c>
      <c r="AF12">
        <f t="shared" si="5"/>
        <v>22.964633316858418</v>
      </c>
      <c r="AG12">
        <f t="shared" si="5"/>
        <v>22.964397620973489</v>
      </c>
      <c r="AH12">
        <f t="shared" si="6"/>
        <v>22.96416192508045</v>
      </c>
      <c r="AI12">
        <f t="shared" si="6"/>
        <v>22.96392622917929</v>
      </c>
      <c r="AJ12">
        <f t="shared" si="6"/>
        <v>22.963690533270004</v>
      </c>
      <c r="AK12">
        <f t="shared" si="6"/>
        <v>22.963454837352575</v>
      </c>
      <c r="AL12">
        <f t="shared" si="6"/>
        <v>22.963219141426993</v>
      </c>
      <c r="AM12">
        <f t="shared" si="6"/>
        <v>22.962983445493258</v>
      </c>
      <c r="AN12">
        <f t="shared" si="6"/>
        <v>22.962747749551355</v>
      </c>
      <c r="AO12">
        <f t="shared" si="6"/>
        <v>22.962512053601273</v>
      </c>
      <c r="AP12">
        <f t="shared" si="6"/>
        <v>22.962276357643002</v>
      </c>
      <c r="AQ12">
        <f t="shared" si="6"/>
        <v>22.962040661676539</v>
      </c>
      <c r="AR12">
        <f t="shared" si="7"/>
        <v>22.961804965701873</v>
      </c>
      <c r="AS12">
        <f t="shared" si="7"/>
        <v>22.961569269718989</v>
      </c>
      <c r="AT12">
        <f t="shared" si="7"/>
        <v>22.961333573727881</v>
      </c>
      <c r="AU12">
        <f t="shared" si="7"/>
        <v>22.961097877728541</v>
      </c>
      <c r="AV12">
        <f t="shared" si="7"/>
        <v>22.960862181720959</v>
      </c>
      <c r="AW12">
        <f t="shared" si="7"/>
        <v>22.96062648570512</v>
      </c>
      <c r="AX12">
        <f t="shared" si="7"/>
        <v>22.960390789681025</v>
      </c>
      <c r="AY12">
        <f t="shared" si="7"/>
        <v>22.960155093648655</v>
      </c>
      <c r="AZ12">
        <f t="shared" si="7"/>
        <v>22.959919397608004</v>
      </c>
      <c r="BA12">
        <f t="shared" si="7"/>
        <v>22.959683701559065</v>
      </c>
      <c r="BB12">
        <f t="shared" si="8"/>
        <v>22.959448005501827</v>
      </c>
      <c r="BC12">
        <f t="shared" si="8"/>
        <v>22.959212309436278</v>
      </c>
      <c r="BD12">
        <f t="shared" si="8"/>
        <v>22.958976613362413</v>
      </c>
      <c r="BE12">
        <f t="shared" si="8"/>
        <v>22.958740917280217</v>
      </c>
      <c r="BF12">
        <f t="shared" si="8"/>
        <v>22.958505221189682</v>
      </c>
      <c r="BG12">
        <f t="shared" si="8"/>
        <v>22.958269525090799</v>
      </c>
      <c r="BH12">
        <f t="shared" si="8"/>
        <v>22.958033828983559</v>
      </c>
      <c r="BI12">
        <f t="shared" si="8"/>
        <v>22.957798132867957</v>
      </c>
      <c r="BJ12">
        <f t="shared" si="8"/>
        <v>22.957562436743974</v>
      </c>
      <c r="BK12">
        <f t="shared" si="8"/>
        <v>22.957326740611606</v>
      </c>
      <c r="BL12">
        <f t="shared" si="9"/>
        <v>22.957091044470843</v>
      </c>
      <c r="BM12">
        <f t="shared" si="9"/>
        <v>22.956855348321675</v>
      </c>
      <c r="BN12">
        <f t="shared" si="9"/>
        <v>22.95661965216409</v>
      </c>
      <c r="BO12">
        <f t="shared" si="9"/>
        <v>22.956383955998081</v>
      </c>
      <c r="BP12">
        <f t="shared" si="9"/>
        <v>22.956148259823639</v>
      </c>
      <c r="BQ12">
        <f t="shared" si="9"/>
        <v>22.955912563640752</v>
      </c>
      <c r="BR12">
        <f t="shared" si="9"/>
        <v>22.955676867449412</v>
      </c>
      <c r="BS12">
        <f t="shared" si="9"/>
        <v>22.95544117124961</v>
      </c>
      <c r="BT12">
        <f t="shared" si="9"/>
        <v>22.955205475041335</v>
      </c>
      <c r="BU12">
        <f t="shared" si="9"/>
        <v>22.954969778824577</v>
      </c>
      <c r="BV12">
        <f t="shared" si="10"/>
        <v>22.954734082599327</v>
      </c>
      <c r="BW12">
        <f t="shared" si="10"/>
        <v>22.954498386365572</v>
      </c>
      <c r="BX12">
        <f t="shared" si="10"/>
        <v>22.954262690123308</v>
      </c>
      <c r="BY12">
        <f t="shared" si="10"/>
        <v>22.954026993872525</v>
      </c>
      <c r="BZ12">
        <f t="shared" si="10"/>
        <v>22.953791297613204</v>
      </c>
      <c r="CA12">
        <f t="shared" si="10"/>
        <v>22.953555601345347</v>
      </c>
      <c r="CB12">
        <f t="shared" si="10"/>
        <v>22.953319905068934</v>
      </c>
      <c r="CC12">
        <f t="shared" si="10"/>
        <v>22.953084208783963</v>
      </c>
      <c r="CD12">
        <f t="shared" si="10"/>
        <v>22.952848512490419</v>
      </c>
      <c r="CE12">
        <f t="shared" si="10"/>
        <v>22.952612816188296</v>
      </c>
      <c r="CF12">
        <f t="shared" si="11"/>
        <v>22.952377119877585</v>
      </c>
      <c r="CG12">
        <f t="shared" si="11"/>
        <v>22.95214142355827</v>
      </c>
      <c r="CH12">
        <f t="shared" si="11"/>
        <v>22.951905727230347</v>
      </c>
      <c r="CI12">
        <f t="shared" si="11"/>
        <v>22.951670030893801</v>
      </c>
      <c r="CJ12">
        <f t="shared" si="11"/>
        <v>22.95143433454863</v>
      </c>
      <c r="CK12">
        <f t="shared" si="11"/>
        <v>22.951198638194814</v>
      </c>
      <c r="CL12">
        <f t="shared" si="11"/>
        <v>22.950962941832351</v>
      </c>
      <c r="CM12">
        <f t="shared" si="11"/>
        <v>22.950727245461227</v>
      </c>
      <c r="CN12">
        <f t="shared" si="11"/>
        <v>22.950491549081434</v>
      </c>
      <c r="CO12">
        <f t="shared" si="11"/>
        <v>22.950255852692962</v>
      </c>
      <c r="CP12">
        <f t="shared" si="12"/>
        <v>22.9500201562958</v>
      </c>
      <c r="CQ12">
        <f t="shared" si="12"/>
        <v>22.949784459889937</v>
      </c>
      <c r="CR12">
        <f t="shared" si="12"/>
        <v>22.94954876347537</v>
      </c>
      <c r="CS12">
        <f t="shared" si="12"/>
        <v>22.949313067052081</v>
      </c>
      <c r="CT12">
        <f t="shared" si="12"/>
        <v>22.94907737062006</v>
      </c>
      <c r="CU12">
        <f t="shared" si="12"/>
        <v>22.948841674179299</v>
      </c>
      <c r="CV12">
        <f t="shared" si="12"/>
        <v>22.948605977729791</v>
      </c>
      <c r="CW12">
        <f t="shared" si="12"/>
        <v>22.948370281271522</v>
      </c>
      <c r="CX12">
        <f t="shared" si="12"/>
        <v>22.948134584804485</v>
      </c>
      <c r="CY12">
        <f t="shared" si="12"/>
        <v>22.947898888328666</v>
      </c>
      <c r="CZ12">
        <f t="shared" si="13"/>
        <v>22.947663191844057</v>
      </c>
      <c r="DA12">
        <f t="shared" si="13"/>
        <v>22.947427495350649</v>
      </c>
      <c r="DB12">
        <f t="shared" si="13"/>
        <v>22.947191798848429</v>
      </c>
      <c r="DC12">
        <f t="shared" si="13"/>
        <v>22.946956102337392</v>
      </c>
      <c r="DD12">
        <f t="shared" si="13"/>
        <v>22.946720405817523</v>
      </c>
      <c r="DE12">
        <f t="shared" si="13"/>
        <v>22.946484709288814</v>
      </c>
      <c r="DF12">
        <f t="shared" si="13"/>
        <v>22.946249012751256</v>
      </c>
      <c r="DG12">
        <f t="shared" si="13"/>
        <v>22.946013316204837</v>
      </c>
      <c r="DH12">
        <f t="shared" si="13"/>
        <v>22.945777619649544</v>
      </c>
      <c r="DI12">
        <f t="shared" si="13"/>
        <v>22.945541923085372</v>
      </c>
      <c r="DJ12">
        <f t="shared" si="13"/>
        <v>22.945306226512312</v>
      </c>
      <c r="DL12">
        <f t="shared" si="16"/>
        <v>0.09</v>
      </c>
      <c r="DM12">
        <f t="shared" si="23"/>
        <v>22.9688758414106</v>
      </c>
      <c r="DN12">
        <f t="shared" si="23"/>
        <v>22.732951326958002</v>
      </c>
      <c r="DO12">
        <f t="shared" si="23"/>
        <v>22.49702681249746</v>
      </c>
      <c r="DP12">
        <f t="shared" si="23"/>
        <v>22.261102298028963</v>
      </c>
      <c r="DQ12">
        <f t="shared" si="23"/>
        <v>22.0251777835525</v>
      </c>
      <c r="DR12">
        <f t="shared" si="23"/>
        <v>21.789253269068062</v>
      </c>
      <c r="DS12">
        <f t="shared" si="23"/>
        <v>21.553328754575642</v>
      </c>
      <c r="DT12">
        <f t="shared" si="23"/>
        <v>21.317404240075231</v>
      </c>
      <c r="DU12">
        <f t="shared" si="23"/>
        <v>21.081479725566819</v>
      </c>
      <c r="DV12">
        <f t="shared" si="23"/>
        <v>20.845555211050403</v>
      </c>
      <c r="DW12">
        <f t="shared" si="23"/>
        <v>20.609630696525961</v>
      </c>
      <c r="DX12">
        <f t="shared" si="23"/>
        <v>20.373706181993494</v>
      </c>
      <c r="DY12">
        <f t="shared" si="23"/>
        <v>20.137781667452987</v>
      </c>
      <c r="DZ12">
        <f t="shared" si="23"/>
        <v>19.901857152904437</v>
      </c>
      <c r="EA12">
        <f t="shared" si="23"/>
        <v>19.665932638347826</v>
      </c>
      <c r="EB12">
        <f t="shared" si="23"/>
        <v>19.430008123783157</v>
      </c>
      <c r="EC12">
        <f t="shared" si="24"/>
        <v>19.194083609210409</v>
      </c>
      <c r="ED12">
        <f t="shared" si="24"/>
        <v>18.958159094629579</v>
      </c>
      <c r="EE12">
        <f t="shared" si="24"/>
        <v>18.722234580040652</v>
      </c>
      <c r="EF12">
        <f t="shared" si="24"/>
        <v>18.486310065443625</v>
      </c>
      <c r="EG12">
        <f t="shared" si="24"/>
        <v>18.250385550838487</v>
      </c>
      <c r="EH12">
        <f t="shared" si="24"/>
        <v>18.014461036225228</v>
      </c>
      <c r="EI12">
        <f t="shared" si="24"/>
        <v>17.778536521603847</v>
      </c>
      <c r="EJ12">
        <f t="shared" si="24"/>
        <v>17.54261200697432</v>
      </c>
      <c r="EK12">
        <f t="shared" si="24"/>
        <v>17.306687492336639</v>
      </c>
      <c r="EL12">
        <f t="shared" si="24"/>
        <v>17.070762977690805</v>
      </c>
      <c r="EM12">
        <f t="shared" si="24"/>
        <v>16.834838463036803</v>
      </c>
      <c r="EN12">
        <f t="shared" si="24"/>
        <v>16.598913948374623</v>
      </c>
      <c r="EO12">
        <f t="shared" si="24"/>
        <v>16.362989433704257</v>
      </c>
      <c r="EP12">
        <f t="shared" si="24"/>
        <v>16.127064919025695</v>
      </c>
      <c r="EQ12">
        <f t="shared" si="24"/>
        <v>15.89114040433893</v>
      </c>
      <c r="ER12">
        <f t="shared" si="24"/>
        <v>15.655215889643948</v>
      </c>
      <c r="ES12">
        <f t="shared" si="25"/>
        <v>15.419291374940743</v>
      </c>
      <c r="ET12">
        <f t="shared" si="25"/>
        <v>15.183366860229304</v>
      </c>
      <c r="EU12">
        <f t="shared" si="25"/>
        <v>14.947442345509623</v>
      </c>
      <c r="EV12">
        <f t="shared" si="25"/>
        <v>14.711517830781688</v>
      </c>
      <c r="EW12">
        <f t="shared" si="25"/>
        <v>14.475593316045494</v>
      </c>
      <c r="EX12">
        <f t="shared" si="25"/>
        <v>14.239668801301027</v>
      </c>
      <c r="EY12">
        <f t="shared" si="25"/>
        <v>14.003744286548278</v>
      </c>
      <c r="EZ12">
        <f t="shared" si="25"/>
        <v>13.76781977178724</v>
      </c>
      <c r="FA12">
        <f t="shared" si="25"/>
        <v>13.531895257017903</v>
      </c>
      <c r="FB12">
        <f t="shared" si="25"/>
        <v>13.295970742240257</v>
      </c>
      <c r="FC12">
        <f t="shared" si="25"/>
        <v>13.060046227454293</v>
      </c>
      <c r="FD12">
        <f t="shared" si="25"/>
        <v>12.82412171266</v>
      </c>
      <c r="FE12">
        <f t="shared" si="25"/>
        <v>12.588197197857367</v>
      </c>
      <c r="FF12">
        <f t="shared" si="25"/>
        <v>12.352272683046385</v>
      </c>
      <c r="FG12">
        <f t="shared" si="25"/>
        <v>12.116348168227047</v>
      </c>
      <c r="FH12">
        <f t="shared" si="25"/>
        <v>11.880423653399347</v>
      </c>
      <c r="FI12">
        <f t="shared" si="26"/>
        <v>11.644499138563267</v>
      </c>
      <c r="FJ12">
        <f t="shared" si="26"/>
        <v>11.408574623718801</v>
      </c>
      <c r="FK12">
        <f t="shared" si="26"/>
        <v>11.172650108865939</v>
      </c>
      <c r="FL12">
        <f t="shared" si="26"/>
        <v>10.936725594004672</v>
      </c>
      <c r="FM12">
        <f t="shared" si="26"/>
        <v>10.700801079134989</v>
      </c>
      <c r="FN12">
        <f t="shared" si="26"/>
        <v>10.464876564256883</v>
      </c>
      <c r="FO12">
        <f t="shared" si="26"/>
        <v>10.228952049370342</v>
      </c>
      <c r="FP12">
        <f t="shared" si="26"/>
        <v>9.9930275344753561</v>
      </c>
      <c r="FQ12">
        <f t="shared" si="26"/>
        <v>9.7571030195719182</v>
      </c>
      <c r="FR12">
        <f t="shared" si="26"/>
        <v>9.5211785046600212</v>
      </c>
      <c r="FS12">
        <f t="shared" si="26"/>
        <v>9.2852539897396476</v>
      </c>
      <c r="FT12">
        <f t="shared" si="26"/>
        <v>9.04932947481079</v>
      </c>
      <c r="FU12">
        <f t="shared" si="26"/>
        <v>8.8134049598734432</v>
      </c>
      <c r="FV12">
        <f t="shared" si="26"/>
        <v>8.5774804449275894</v>
      </c>
      <c r="FW12">
        <f t="shared" si="26"/>
        <v>8.3415559299732269</v>
      </c>
      <c r="FX12">
        <f t="shared" si="21"/>
        <v>8.105631415010345</v>
      </c>
      <c r="FY12">
        <f t="shared" si="21"/>
        <v>7.8697069000389277</v>
      </c>
      <c r="FZ12">
        <f t="shared" si="21"/>
        <v>7.6337823850589714</v>
      </c>
      <c r="GA12">
        <f t="shared" si="21"/>
        <v>7.3978578700704603</v>
      </c>
      <c r="GB12">
        <f t="shared" si="21"/>
        <v>7.1619333550733906</v>
      </c>
      <c r="GC12">
        <f t="shared" si="21"/>
        <v>6.9260088400677482</v>
      </c>
      <c r="GD12">
        <f t="shared" si="27"/>
        <v>6.6900843250535296</v>
      </c>
      <c r="GE12">
        <f t="shared" si="27"/>
        <v>6.4541598100307205</v>
      </c>
      <c r="GF12">
        <f t="shared" si="27"/>
        <v>6.2182352949993067</v>
      </c>
      <c r="GG12">
        <f t="shared" si="27"/>
        <v>5.9823107799592847</v>
      </c>
      <c r="GH12">
        <f t="shared" si="27"/>
        <v>5.7463862649106439</v>
      </c>
      <c r="GI12">
        <f t="shared" si="27"/>
        <v>5.5104617498533734</v>
      </c>
      <c r="GJ12">
        <f t="shared" si="27"/>
        <v>5.2745372347874593</v>
      </c>
      <c r="GK12">
        <f t="shared" si="27"/>
        <v>5.0386127197128978</v>
      </c>
      <c r="GL12">
        <f t="shared" si="27"/>
        <v>4.8026882046296748</v>
      </c>
      <c r="GM12">
        <f t="shared" si="27"/>
        <v>4.5667636895377832</v>
      </c>
      <c r="GN12">
        <f t="shared" si="27"/>
        <v>4.3308391744372123</v>
      </c>
      <c r="GO12">
        <f t="shared" si="27"/>
        <v>4.0949146593279515</v>
      </c>
      <c r="GP12">
        <f t="shared" si="27"/>
        <v>3.8589901442099901</v>
      </c>
      <c r="GQ12">
        <f t="shared" si="27"/>
        <v>3.6230656290833281</v>
      </c>
      <c r="GR12">
        <f t="shared" si="27"/>
        <v>3.3871411139479406</v>
      </c>
      <c r="GS12">
        <f t="shared" si="27"/>
        <v>3.1512165988038205</v>
      </c>
      <c r="GT12">
        <f t="shared" si="28"/>
        <v>2.9152920836509644</v>
      </c>
      <c r="GU12">
        <f t="shared" si="28"/>
        <v>2.6793675684893579</v>
      </c>
      <c r="GV12">
        <f t="shared" si="28"/>
        <v>2.4434430533189904</v>
      </c>
      <c r="GW12">
        <f t="shared" si="28"/>
        <v>2.2075185381398548</v>
      </c>
      <c r="GX12">
        <f t="shared" si="28"/>
        <v>1.9715940229519369</v>
      </c>
      <c r="GY12">
        <f t="shared" si="28"/>
        <v>1.7356695077552295</v>
      </c>
      <c r="GZ12">
        <f t="shared" si="28"/>
        <v>1.4997449925497222</v>
      </c>
      <c r="HA12">
        <f t="shared" si="28"/>
        <v>1.263820477335404</v>
      </c>
      <c r="HB12">
        <f t="shared" si="28"/>
        <v>1.0278959621122681</v>
      </c>
      <c r="HC12">
        <f t="shared" si="28"/>
        <v>0.79197144688030363</v>
      </c>
      <c r="HD12">
        <f t="shared" si="28"/>
        <v>0.55604693163949648</v>
      </c>
      <c r="HE12">
        <f t="shared" si="28"/>
        <v>0.32012241638984307</v>
      </c>
      <c r="HF12">
        <f t="shared" si="28"/>
        <v>8.4197901131325636E-2</v>
      </c>
      <c r="HG12">
        <f t="shared" si="28"/>
        <v>0.15172661413606647</v>
      </c>
      <c r="HH12">
        <f t="shared" si="28"/>
        <v>0.38765112941233681</v>
      </c>
      <c r="HI12">
        <f t="shared" si="28"/>
        <v>0.62357564469749605</v>
      </c>
      <c r="HJ12">
        <f t="shared" si="17"/>
        <v>8.4197901131325636E-2</v>
      </c>
      <c r="HK12">
        <f t="shared" si="18"/>
        <v>98</v>
      </c>
      <c r="HL12">
        <v>10</v>
      </c>
      <c r="HM12">
        <f t="shared" si="19"/>
        <v>0.09</v>
      </c>
      <c r="HN12" cm="1">
        <f t="array" ref="HN12">INDEX($N$3:$DJ$102,HL12,HK12)</f>
        <v>22.946013316204837</v>
      </c>
      <c r="HO12">
        <f t="shared" si="20"/>
        <v>2.0651411984584351</v>
      </c>
    </row>
    <row r="13" spans="1:226" x14ac:dyDescent="0.25">
      <c r="A13" t="s">
        <v>176</v>
      </c>
      <c r="B13">
        <f>_q_charge*SUMPRODUCT('Input spectra'!S2:S256,Efficiencies!K2:K256)</f>
        <v>23.568881871209808</v>
      </c>
      <c r="C13" t="s">
        <v>178</v>
      </c>
      <c r="E13">
        <v>335</v>
      </c>
      <c r="F13" s="7">
        <f>'Emission events'!Q13</f>
        <v>0</v>
      </c>
      <c r="G13" s="7">
        <f>'Emission events'!AG13</f>
        <v>0</v>
      </c>
      <c r="H13" s="7">
        <f>'Emission events'!AW13</f>
        <v>0</v>
      </c>
      <c r="I13" s="7">
        <f>'Emission events'!BM13</f>
        <v>0</v>
      </c>
      <c r="J13" s="7">
        <f>'Emission events'!CC13</f>
        <v>0</v>
      </c>
      <c r="K13" s="7">
        <f t="shared" si="22"/>
        <v>0</v>
      </c>
      <c r="M13" s="1">
        <v>0.1</v>
      </c>
      <c r="N13">
        <f t="shared" ref="N13:W22" si="29">$B$13-_J0*EXP(($M13+N$2*_r_S)/(_V_th*_diode_n))-($M13+N$2*_r_S)/_r_sh</f>
        <v>22.902206863154639</v>
      </c>
      <c r="O13">
        <f t="shared" si="29"/>
        <v>22.901971164760596</v>
      </c>
      <c r="P13">
        <f t="shared" si="29"/>
        <v>22.901735466355557</v>
      </c>
      <c r="Q13">
        <f t="shared" si="29"/>
        <v>22.901499767939519</v>
      </c>
      <c r="R13">
        <f t="shared" si="29"/>
        <v>22.901264069512465</v>
      </c>
      <c r="S13">
        <f t="shared" si="29"/>
        <v>22.901028371074378</v>
      </c>
      <c r="T13">
        <f t="shared" si="29"/>
        <v>22.900792672625247</v>
      </c>
      <c r="U13">
        <f t="shared" si="29"/>
        <v>22.900556974165063</v>
      </c>
      <c r="V13">
        <f t="shared" si="29"/>
        <v>22.900321275693813</v>
      </c>
      <c r="W13">
        <f t="shared" si="29"/>
        <v>22.900085577211481</v>
      </c>
      <c r="X13">
        <f t="shared" ref="X13:AG22" si="30">$B$13-_J0*EXP(($M13+X$2*_r_S)/(_V_th*_diode_n))-($M13+X$2*_r_S)/_r_sh</f>
        <v>22.899849878718054</v>
      </c>
      <c r="Y13">
        <f t="shared" si="30"/>
        <v>22.899614180213522</v>
      </c>
      <c r="Z13">
        <f t="shared" si="30"/>
        <v>22.899378481697873</v>
      </c>
      <c r="AA13">
        <f t="shared" si="30"/>
        <v>22.89914278317109</v>
      </c>
      <c r="AB13">
        <f t="shared" si="30"/>
        <v>22.898907084633166</v>
      </c>
      <c r="AC13">
        <f t="shared" si="30"/>
        <v>22.898671386084082</v>
      </c>
      <c r="AD13">
        <f t="shared" si="30"/>
        <v>22.898435687523829</v>
      </c>
      <c r="AE13">
        <f t="shared" si="30"/>
        <v>22.898199988952396</v>
      </c>
      <c r="AF13">
        <f t="shared" si="30"/>
        <v>22.897964290369764</v>
      </c>
      <c r="AG13">
        <f t="shared" si="30"/>
        <v>22.897728591775923</v>
      </c>
      <c r="AH13">
        <f t="shared" ref="AH13:AQ22" si="31">$B$13-_J0*EXP(($M13+AH$2*_r_S)/(_V_th*_diode_n))-($M13+AH$2*_r_S)/_r_sh</f>
        <v>22.897492893170863</v>
      </c>
      <c r="AI13">
        <f t="shared" si="31"/>
        <v>22.89725719455457</v>
      </c>
      <c r="AJ13">
        <f t="shared" si="31"/>
        <v>22.897021495927028</v>
      </c>
      <c r="AK13">
        <f t="shared" si="31"/>
        <v>22.896785797288228</v>
      </c>
      <c r="AL13">
        <f t="shared" si="31"/>
        <v>22.896550098638158</v>
      </c>
      <c r="AM13">
        <f t="shared" si="31"/>
        <v>22.896314399976799</v>
      </c>
      <c r="AN13">
        <f t="shared" si="31"/>
        <v>22.896078701304141</v>
      </c>
      <c r="AO13">
        <f t="shared" si="31"/>
        <v>22.895843002620172</v>
      </c>
      <c r="AP13">
        <f t="shared" si="31"/>
        <v>22.895607303924876</v>
      </c>
      <c r="AQ13">
        <f t="shared" si="31"/>
        <v>22.895371605218244</v>
      </c>
      <c r="AR13">
        <f t="shared" ref="AR13:BA22" si="32">$B$13-_J0*EXP(($M13+AR$2*_r_S)/(_V_th*_diode_n))-($M13+AR$2*_r_S)/_r_sh</f>
        <v>22.895135906500261</v>
      </c>
      <c r="AS13">
        <f t="shared" si="32"/>
        <v>22.894900207770917</v>
      </c>
      <c r="AT13">
        <f t="shared" si="32"/>
        <v>22.894664509030193</v>
      </c>
      <c r="AU13">
        <f t="shared" si="32"/>
        <v>22.894428810278079</v>
      </c>
      <c r="AV13">
        <f t="shared" si="32"/>
        <v>22.894193111514564</v>
      </c>
      <c r="AW13">
        <f t="shared" si="32"/>
        <v>22.893957412739631</v>
      </c>
      <c r="AX13">
        <f t="shared" si="32"/>
        <v>22.893721713953273</v>
      </c>
      <c r="AY13">
        <f t="shared" si="32"/>
        <v>22.893486015155471</v>
      </c>
      <c r="AZ13">
        <f t="shared" si="32"/>
        <v>22.893250316346212</v>
      </c>
      <c r="BA13">
        <f t="shared" si="32"/>
        <v>22.893014617525484</v>
      </c>
      <c r="BB13">
        <f t="shared" ref="BB13:BK22" si="33">$B$13-_J0*EXP(($M13+BB$2*_r_S)/(_V_th*_diode_n))-($M13+BB$2*_r_S)/_r_sh</f>
        <v>22.892778918693278</v>
      </c>
      <c r="BC13">
        <f t="shared" si="33"/>
        <v>22.892543219849575</v>
      </c>
      <c r="BD13">
        <f t="shared" si="33"/>
        <v>22.892307520994361</v>
      </c>
      <c r="BE13">
        <f t="shared" si="33"/>
        <v>22.89207182212763</v>
      </c>
      <c r="BF13">
        <f t="shared" si="33"/>
        <v>22.891836123249369</v>
      </c>
      <c r="BG13">
        <f t="shared" si="33"/>
        <v>22.891600424359552</v>
      </c>
      <c r="BH13">
        <f t="shared" si="33"/>
        <v>22.891364725458178</v>
      </c>
      <c r="BI13">
        <f t="shared" si="33"/>
        <v>22.891129026545229</v>
      </c>
      <c r="BJ13">
        <f t="shared" si="33"/>
        <v>22.890893327620692</v>
      </c>
      <c r="BK13">
        <f t="shared" si="33"/>
        <v>22.890657628684554</v>
      </c>
      <c r="BL13">
        <f t="shared" ref="BL13:BU22" si="34">$B$13-_J0*EXP(($M13+BL$2*_r_S)/(_V_th*_diode_n))-($M13+BL$2*_r_S)/_r_sh</f>
        <v>22.890421929736803</v>
      </c>
      <c r="BM13">
        <f t="shared" si="34"/>
        <v>22.890186230777424</v>
      </c>
      <c r="BN13">
        <f t="shared" si="34"/>
        <v>22.889950531806402</v>
      </c>
      <c r="BO13">
        <f t="shared" si="34"/>
        <v>22.889714832823731</v>
      </c>
      <c r="BP13">
        <f t="shared" si="34"/>
        <v>22.88947913382939</v>
      </c>
      <c r="BQ13">
        <f t="shared" si="34"/>
        <v>22.889243434823367</v>
      </c>
      <c r="BR13">
        <f t="shared" si="34"/>
        <v>22.889007735805649</v>
      </c>
      <c r="BS13">
        <f t="shared" si="34"/>
        <v>22.888772036776224</v>
      </c>
      <c r="BT13">
        <f t="shared" si="34"/>
        <v>22.888536337735079</v>
      </c>
      <c r="BU13">
        <f t="shared" si="34"/>
        <v>22.8883006386822</v>
      </c>
      <c r="BV13">
        <f t="shared" ref="BV13:CE22" si="35">$B$13-_J0*EXP(($M13+BV$2*_r_S)/(_V_th*_diode_n))-($M13+BV$2*_r_S)/_r_sh</f>
        <v>22.888064939617571</v>
      </c>
      <c r="BW13">
        <f t="shared" si="35"/>
        <v>22.88782924054118</v>
      </c>
      <c r="BX13">
        <f t="shared" si="35"/>
        <v>22.887593541453015</v>
      </c>
      <c r="BY13">
        <f t="shared" si="35"/>
        <v>22.887357842353062</v>
      </c>
      <c r="BZ13">
        <f t="shared" si="35"/>
        <v>22.88712214324131</v>
      </c>
      <c r="CA13">
        <f t="shared" si="35"/>
        <v>22.886886444117739</v>
      </c>
      <c r="CB13">
        <f t="shared" si="35"/>
        <v>22.886650744982337</v>
      </c>
      <c r="CC13">
        <f t="shared" si="35"/>
        <v>22.886415045835093</v>
      </c>
      <c r="CD13">
        <f t="shared" si="35"/>
        <v>22.886179346675991</v>
      </c>
      <c r="CE13">
        <f t="shared" si="35"/>
        <v>22.885943647505023</v>
      </c>
      <c r="CF13">
        <f t="shared" ref="CF13:CO22" si="36">$B$13-_J0*EXP(($M13+CF$2*_r_S)/(_V_th*_diode_n))-($M13+CF$2*_r_S)/_r_sh</f>
        <v>22.885707948322167</v>
      </c>
      <c r="CG13">
        <f t="shared" si="36"/>
        <v>22.885472249127417</v>
      </c>
      <c r="CH13">
        <f t="shared" si="36"/>
        <v>22.885236549920755</v>
      </c>
      <c r="CI13">
        <f t="shared" si="36"/>
        <v>22.885000850702166</v>
      </c>
      <c r="CJ13">
        <f t="shared" si="36"/>
        <v>22.884765151471644</v>
      </c>
      <c r="CK13">
        <f t="shared" si="36"/>
        <v>22.884529452229167</v>
      </c>
      <c r="CL13">
        <f t="shared" si="36"/>
        <v>22.884293752974724</v>
      </c>
      <c r="CM13">
        <f t="shared" si="36"/>
        <v>22.884058053708301</v>
      </c>
      <c r="CN13">
        <f t="shared" si="36"/>
        <v>22.883822354429885</v>
      </c>
      <c r="CO13">
        <f t="shared" si="36"/>
        <v>22.883586655139464</v>
      </c>
      <c r="CP13">
        <f t="shared" ref="CP13:CY22" si="37">$B$13-_J0*EXP(($M13+CP$2*_r_S)/(_V_th*_diode_n))-($M13+CP$2*_r_S)/_r_sh</f>
        <v>22.88335095583702</v>
      </c>
      <c r="CQ13">
        <f t="shared" si="37"/>
        <v>22.88311525652254</v>
      </c>
      <c r="CR13">
        <f t="shared" si="37"/>
        <v>22.882879557196013</v>
      </c>
      <c r="CS13">
        <f t="shared" si="37"/>
        <v>22.882643857857424</v>
      </c>
      <c r="CT13">
        <f t="shared" si="37"/>
        <v>22.882408158506763</v>
      </c>
      <c r="CU13">
        <f t="shared" si="37"/>
        <v>22.882172459144009</v>
      </c>
      <c r="CV13">
        <f t="shared" si="37"/>
        <v>22.88193675976915</v>
      </c>
      <c r="CW13">
        <f t="shared" si="37"/>
        <v>22.881701060382174</v>
      </c>
      <c r="CX13">
        <f t="shared" si="37"/>
        <v>22.881465360983068</v>
      </c>
      <c r="CY13">
        <f t="shared" si="37"/>
        <v>22.881229661571812</v>
      </c>
      <c r="CZ13">
        <f t="shared" ref="CZ13:DJ22" si="38">$B$13-_J0*EXP(($M13+CZ$2*_r_S)/(_V_th*_diode_n))-($M13+CZ$2*_r_S)/_r_sh</f>
        <v>22.880993962148402</v>
      </c>
      <c r="DA13">
        <f t="shared" si="38"/>
        <v>22.880758262712813</v>
      </c>
      <c r="DB13">
        <f t="shared" si="38"/>
        <v>22.880522563265039</v>
      </c>
      <c r="DC13">
        <f t="shared" si="38"/>
        <v>22.880286863805065</v>
      </c>
      <c r="DD13">
        <f t="shared" si="38"/>
        <v>22.880051164332876</v>
      </c>
      <c r="DE13">
        <f t="shared" si="38"/>
        <v>22.879815464848456</v>
      </c>
      <c r="DF13">
        <f t="shared" si="38"/>
        <v>22.879579765351792</v>
      </c>
      <c r="DG13">
        <f t="shared" si="38"/>
        <v>22.879344065842869</v>
      </c>
      <c r="DH13">
        <f t="shared" si="38"/>
        <v>22.879108366321677</v>
      </c>
      <c r="DI13">
        <f t="shared" si="38"/>
        <v>22.878872666788197</v>
      </c>
      <c r="DJ13">
        <f t="shared" si="38"/>
        <v>22.878636967242421</v>
      </c>
      <c r="DL13">
        <f t="shared" si="16"/>
        <v>0.1</v>
      </c>
      <c r="DM13">
        <f t="shared" si="23"/>
        <v>22.902206863154639</v>
      </c>
      <c r="DN13">
        <f t="shared" si="23"/>
        <v>22.666282346048497</v>
      </c>
      <c r="DO13">
        <f t="shared" si="23"/>
        <v>22.43035782893136</v>
      </c>
      <c r="DP13">
        <f t="shared" si="23"/>
        <v>22.194433311803227</v>
      </c>
      <c r="DQ13">
        <f t="shared" si="23"/>
        <v>21.958508794664073</v>
      </c>
      <c r="DR13">
        <f t="shared" si="23"/>
        <v>21.722584277513889</v>
      </c>
      <c r="DS13">
        <f t="shared" si="23"/>
        <v>21.486659760352659</v>
      </c>
      <c r="DT13">
        <f t="shared" si="23"/>
        <v>21.250735243180376</v>
      </c>
      <c r="DU13">
        <f t="shared" si="23"/>
        <v>21.014810725997027</v>
      </c>
      <c r="DV13">
        <f t="shared" si="23"/>
        <v>20.778886208802597</v>
      </c>
      <c r="DW13">
        <f t="shared" si="23"/>
        <v>20.542961691597075</v>
      </c>
      <c r="DX13">
        <f t="shared" si="23"/>
        <v>20.307037174380444</v>
      </c>
      <c r="DY13">
        <f t="shared" si="23"/>
        <v>20.071112657152696</v>
      </c>
      <c r="DZ13">
        <f t="shared" si="23"/>
        <v>19.835188139913814</v>
      </c>
      <c r="EA13">
        <f t="shared" si="23"/>
        <v>19.599263622663791</v>
      </c>
      <c r="EB13">
        <f t="shared" si="23"/>
        <v>19.363339105402613</v>
      </c>
      <c r="EC13">
        <f t="shared" si="24"/>
        <v>19.127414588130261</v>
      </c>
      <c r="ED13">
        <f t="shared" si="24"/>
        <v>18.891490070846729</v>
      </c>
      <c r="EE13">
        <f t="shared" si="24"/>
        <v>18.655565553551998</v>
      </c>
      <c r="EF13">
        <f t="shared" si="24"/>
        <v>18.419641036246059</v>
      </c>
      <c r="EG13">
        <f t="shared" si="24"/>
        <v>18.1837165189289</v>
      </c>
      <c r="EH13">
        <f t="shared" si="24"/>
        <v>17.947792001600511</v>
      </c>
      <c r="EI13">
        <f t="shared" si="24"/>
        <v>17.711867484260871</v>
      </c>
      <c r="EJ13">
        <f t="shared" si="24"/>
        <v>17.475942966909972</v>
      </c>
      <c r="EK13">
        <f t="shared" si="24"/>
        <v>17.240018449547804</v>
      </c>
      <c r="EL13">
        <f t="shared" si="24"/>
        <v>17.004093932174346</v>
      </c>
      <c r="EM13">
        <f t="shared" si="24"/>
        <v>16.76816941478959</v>
      </c>
      <c r="EN13">
        <f t="shared" si="24"/>
        <v>16.532244897393525</v>
      </c>
      <c r="EO13">
        <f t="shared" si="24"/>
        <v>16.296320379986128</v>
      </c>
      <c r="EP13">
        <f t="shared" si="24"/>
        <v>16.0603958625674</v>
      </c>
      <c r="EQ13">
        <f t="shared" si="24"/>
        <v>15.824471345137319</v>
      </c>
      <c r="ER13">
        <f t="shared" si="24"/>
        <v>15.588546827695875</v>
      </c>
      <c r="ES13">
        <f t="shared" si="25"/>
        <v>15.352622310243055</v>
      </c>
      <c r="ET13">
        <f t="shared" si="25"/>
        <v>15.116697792778842</v>
      </c>
      <c r="EU13">
        <f t="shared" si="25"/>
        <v>14.880773275303229</v>
      </c>
      <c r="EV13">
        <f t="shared" si="25"/>
        <v>14.644848757816199</v>
      </c>
      <c r="EW13">
        <f t="shared" si="25"/>
        <v>14.408924240317742</v>
      </c>
      <c r="EX13">
        <f t="shared" si="25"/>
        <v>14.172999722807843</v>
      </c>
      <c r="EY13">
        <f t="shared" si="25"/>
        <v>13.937075205286485</v>
      </c>
      <c r="EZ13">
        <f t="shared" si="25"/>
        <v>13.701150687753659</v>
      </c>
      <c r="FA13">
        <f t="shared" si="25"/>
        <v>13.465226170209354</v>
      </c>
      <c r="FB13">
        <f t="shared" si="25"/>
        <v>13.229301652653554</v>
      </c>
      <c r="FC13">
        <f t="shared" si="25"/>
        <v>12.993377135086241</v>
      </c>
      <c r="FD13">
        <f t="shared" si="25"/>
        <v>12.757452617507413</v>
      </c>
      <c r="FE13">
        <f t="shared" si="25"/>
        <v>12.521528099917054</v>
      </c>
      <c r="FF13">
        <f t="shared" si="25"/>
        <v>12.285603582315138</v>
      </c>
      <c r="FG13">
        <f t="shared" si="25"/>
        <v>12.049679064701666</v>
      </c>
      <c r="FH13">
        <f t="shared" si="25"/>
        <v>11.81375454707662</v>
      </c>
      <c r="FI13">
        <f t="shared" si="26"/>
        <v>11.577830029439985</v>
      </c>
      <c r="FJ13">
        <f t="shared" si="26"/>
        <v>11.341905511791749</v>
      </c>
      <c r="FK13">
        <f t="shared" si="26"/>
        <v>11.105980994131899</v>
      </c>
      <c r="FL13">
        <f t="shared" si="26"/>
        <v>10.870056476460421</v>
      </c>
      <c r="FM13">
        <f t="shared" si="26"/>
        <v>10.634131958777301</v>
      </c>
      <c r="FN13">
        <f t="shared" si="26"/>
        <v>10.398207441082533</v>
      </c>
      <c r="FO13">
        <f t="shared" si="26"/>
        <v>10.162282923376093</v>
      </c>
      <c r="FP13">
        <f t="shared" si="26"/>
        <v>9.9263584056579717</v>
      </c>
      <c r="FQ13">
        <f t="shared" si="26"/>
        <v>9.6904338879281546</v>
      </c>
      <c r="FR13">
        <f t="shared" si="26"/>
        <v>9.454509370186635</v>
      </c>
      <c r="FS13">
        <f t="shared" si="26"/>
        <v>9.2185848524333913</v>
      </c>
      <c r="FT13">
        <f t="shared" si="26"/>
        <v>8.9826603346684131</v>
      </c>
      <c r="FU13">
        <f t="shared" si="26"/>
        <v>8.7467358168916878</v>
      </c>
      <c r="FV13">
        <f t="shared" si="26"/>
        <v>8.5108112991031977</v>
      </c>
      <c r="FW13">
        <f t="shared" si="26"/>
        <v>8.2748867813029339</v>
      </c>
      <c r="FX13">
        <f t="shared" si="21"/>
        <v>8.0389622634908822</v>
      </c>
      <c r="FY13">
        <f t="shared" si="21"/>
        <v>7.8030377456670337</v>
      </c>
      <c r="FZ13">
        <f t="shared" si="21"/>
        <v>7.5671132278313635</v>
      </c>
      <c r="GA13">
        <f t="shared" si="21"/>
        <v>7.3311887099838629</v>
      </c>
      <c r="GB13">
        <f t="shared" si="21"/>
        <v>7.095264192124521</v>
      </c>
      <c r="GC13">
        <f t="shared" si="21"/>
        <v>6.8593396742533201</v>
      </c>
      <c r="GD13">
        <f t="shared" si="27"/>
        <v>6.6234151563702568</v>
      </c>
      <c r="GE13">
        <f t="shared" si="27"/>
        <v>6.3874906384753025</v>
      </c>
      <c r="GF13">
        <f t="shared" si="27"/>
        <v>6.1515661205684538</v>
      </c>
      <c r="GG13">
        <f t="shared" si="27"/>
        <v>5.9156416026496927</v>
      </c>
      <c r="GH13">
        <f t="shared" si="27"/>
        <v>5.6797170847190088</v>
      </c>
      <c r="GI13">
        <f t="shared" si="27"/>
        <v>5.4437925667763878</v>
      </c>
      <c r="GJ13">
        <f t="shared" si="27"/>
        <v>5.2078680488218119</v>
      </c>
      <c r="GK13">
        <f t="shared" si="27"/>
        <v>4.9719435308552704</v>
      </c>
      <c r="GL13">
        <f t="shared" si="27"/>
        <v>4.7360190128767492</v>
      </c>
      <c r="GM13">
        <f t="shared" si="27"/>
        <v>4.500094494886234</v>
      </c>
      <c r="GN13">
        <f t="shared" si="27"/>
        <v>4.2641699768837142</v>
      </c>
      <c r="GO13">
        <f t="shared" si="27"/>
        <v>4.0282454588691721</v>
      </c>
      <c r="GP13">
        <f t="shared" si="27"/>
        <v>3.7923209408425933</v>
      </c>
      <c r="GQ13">
        <f t="shared" si="27"/>
        <v>3.5563964228039708</v>
      </c>
      <c r="GR13">
        <f t="shared" si="27"/>
        <v>3.3204719047532834</v>
      </c>
      <c r="GS13">
        <f t="shared" si="27"/>
        <v>3.0845473866905238</v>
      </c>
      <c r="GT13">
        <f t="shared" si="28"/>
        <v>2.8486228686156743</v>
      </c>
      <c r="GU13">
        <f t="shared" si="28"/>
        <v>2.6126983505287171</v>
      </c>
      <c r="GV13">
        <f t="shared" si="28"/>
        <v>2.3767738324296417</v>
      </c>
      <c r="GW13">
        <f t="shared" si="28"/>
        <v>2.1408493143184373</v>
      </c>
      <c r="GX13">
        <f t="shared" si="28"/>
        <v>1.9049247961950826</v>
      </c>
      <c r="GY13">
        <f t="shared" si="28"/>
        <v>1.6690002780595741</v>
      </c>
      <c r="GZ13">
        <f t="shared" si="28"/>
        <v>1.4330757599118868</v>
      </c>
      <c r="HA13">
        <f t="shared" si="28"/>
        <v>1.1971512417520138</v>
      </c>
      <c r="HB13">
        <f t="shared" si="28"/>
        <v>0.96122672357994077</v>
      </c>
      <c r="HC13">
        <f t="shared" si="28"/>
        <v>0.72530220539565704</v>
      </c>
      <c r="HD13">
        <f t="shared" si="28"/>
        <v>0.48937768719913777</v>
      </c>
      <c r="HE13">
        <f t="shared" si="28"/>
        <v>0.2534531689903794</v>
      </c>
      <c r="HF13">
        <f t="shared" si="28"/>
        <v>1.7528650769357057E-2</v>
      </c>
      <c r="HG13">
        <f t="shared" si="28"/>
        <v>0.2183958674639328</v>
      </c>
      <c r="HH13">
        <f t="shared" si="28"/>
        <v>0.4543203857095115</v>
      </c>
      <c r="HI13">
        <f t="shared" si="28"/>
        <v>0.69024490396738614</v>
      </c>
      <c r="HJ13">
        <f t="shared" si="17"/>
        <v>1.7528650769357057E-2</v>
      </c>
      <c r="HK13">
        <f t="shared" si="18"/>
        <v>98</v>
      </c>
      <c r="HL13">
        <v>11</v>
      </c>
      <c r="HM13">
        <f t="shared" si="19"/>
        <v>0.1</v>
      </c>
      <c r="HN13" cm="1">
        <f t="array" ref="HN13">INDEX($N$3:$DJ$102,HL13,HK13)</f>
        <v>22.879344065842869</v>
      </c>
      <c r="HO13">
        <f t="shared" si="20"/>
        <v>2.287934406584287</v>
      </c>
    </row>
    <row r="14" spans="1:226" x14ac:dyDescent="0.25">
      <c r="A14" t="s">
        <v>177</v>
      </c>
      <c r="B14" s="19">
        <f>HR2/1000</f>
        <v>8.9226340356228454E-3</v>
      </c>
      <c r="E14">
        <v>340</v>
      </c>
      <c r="F14" s="7">
        <f>'Emission events'!Q14</f>
        <v>0</v>
      </c>
      <c r="G14" s="7">
        <f>'Emission events'!AG14</f>
        <v>0</v>
      </c>
      <c r="H14" s="7">
        <f>'Emission events'!AW14</f>
        <v>0</v>
      </c>
      <c r="I14" s="7">
        <f>'Emission events'!BM14</f>
        <v>0</v>
      </c>
      <c r="J14" s="7">
        <f>'Emission events'!CC14</f>
        <v>0</v>
      </c>
      <c r="K14" s="7">
        <f t="shared" si="22"/>
        <v>0</v>
      </c>
      <c r="M14" s="1">
        <v>0.11</v>
      </c>
      <c r="N14">
        <f t="shared" si="29"/>
        <v>22.835536998725704</v>
      </c>
      <c r="O14">
        <f t="shared" si="29"/>
        <v>22.835301296660852</v>
      </c>
      <c r="P14">
        <f t="shared" si="29"/>
        <v>22.835065594580797</v>
      </c>
      <c r="Q14">
        <f t="shared" si="29"/>
        <v>22.834829892485516</v>
      </c>
      <c r="R14">
        <f t="shared" si="29"/>
        <v>22.834594190374993</v>
      </c>
      <c r="S14">
        <f t="shared" si="29"/>
        <v>22.834358488249219</v>
      </c>
      <c r="T14">
        <f t="shared" si="29"/>
        <v>22.834122786108164</v>
      </c>
      <c r="U14">
        <f t="shared" si="29"/>
        <v>22.833887083951815</v>
      </c>
      <c r="V14">
        <f t="shared" si="29"/>
        <v>22.833651381780157</v>
      </c>
      <c r="W14">
        <f t="shared" si="29"/>
        <v>22.83341567959317</v>
      </c>
      <c r="X14">
        <f t="shared" si="30"/>
        <v>22.833179977390838</v>
      </c>
      <c r="Y14">
        <f t="shared" si="30"/>
        <v>22.832944275173141</v>
      </c>
      <c r="Z14">
        <f t="shared" si="30"/>
        <v>22.832708572940064</v>
      </c>
      <c r="AA14">
        <f t="shared" si="30"/>
        <v>22.832472870691589</v>
      </c>
      <c r="AB14">
        <f t="shared" si="30"/>
        <v>22.832237168427696</v>
      </c>
      <c r="AC14">
        <f t="shared" si="30"/>
        <v>22.83200146614837</v>
      </c>
      <c r="AD14">
        <f t="shared" si="30"/>
        <v>22.831765763853593</v>
      </c>
      <c r="AE14">
        <f t="shared" si="30"/>
        <v>22.831530061543344</v>
      </c>
      <c r="AF14">
        <f t="shared" si="30"/>
        <v>22.831294359217608</v>
      </c>
      <c r="AG14">
        <f t="shared" si="30"/>
        <v>22.831058656876369</v>
      </c>
      <c r="AH14">
        <f t="shared" si="31"/>
        <v>22.830822954519604</v>
      </c>
      <c r="AI14">
        <f t="shared" si="31"/>
        <v>22.8305872521473</v>
      </c>
      <c r="AJ14">
        <f t="shared" si="31"/>
        <v>22.830351549759438</v>
      </c>
      <c r="AK14">
        <f t="shared" si="31"/>
        <v>22.830115847356002</v>
      </c>
      <c r="AL14">
        <f t="shared" si="31"/>
        <v>22.829880144936965</v>
      </c>
      <c r="AM14">
        <f t="shared" si="31"/>
        <v>22.829644442502321</v>
      </c>
      <c r="AN14">
        <f t="shared" si="31"/>
        <v>22.829408740052049</v>
      </c>
      <c r="AO14">
        <f t="shared" si="31"/>
        <v>22.829173037586123</v>
      </c>
      <c r="AP14">
        <f t="shared" si="31"/>
        <v>22.828937335104534</v>
      </c>
      <c r="AQ14">
        <f t="shared" si="31"/>
        <v>22.82870163260726</v>
      </c>
      <c r="AR14">
        <f t="shared" si="32"/>
        <v>22.828465930094286</v>
      </c>
      <c r="AS14">
        <f t="shared" si="32"/>
        <v>22.828230227565591</v>
      </c>
      <c r="AT14">
        <f t="shared" si="32"/>
        <v>22.827994525021154</v>
      </c>
      <c r="AU14">
        <f t="shared" si="32"/>
        <v>22.827758822460964</v>
      </c>
      <c r="AV14">
        <f t="shared" si="32"/>
        <v>22.827523119885001</v>
      </c>
      <c r="AW14">
        <f t="shared" si="32"/>
        <v>22.827287417293245</v>
      </c>
      <c r="AX14">
        <f t="shared" si="32"/>
        <v>22.827051714685677</v>
      </c>
      <c r="AY14">
        <f t="shared" si="32"/>
        <v>22.826816012062281</v>
      </c>
      <c r="AZ14">
        <f t="shared" si="32"/>
        <v>22.826580309423036</v>
      </c>
      <c r="BA14">
        <f t="shared" si="32"/>
        <v>22.826344606767929</v>
      </c>
      <c r="BB14">
        <f t="shared" si="33"/>
        <v>22.826108904096937</v>
      </c>
      <c r="BC14">
        <f t="shared" si="33"/>
        <v>22.825873201410047</v>
      </c>
      <c r="BD14">
        <f t="shared" si="33"/>
        <v>22.825637498707234</v>
      </c>
      <c r="BE14">
        <f t="shared" si="33"/>
        <v>22.825401795988483</v>
      </c>
      <c r="BF14">
        <f t="shared" si="33"/>
        <v>22.825166093253777</v>
      </c>
      <c r="BG14">
        <f t="shared" si="33"/>
        <v>22.824930390503102</v>
      </c>
      <c r="BH14">
        <f t="shared" si="33"/>
        <v>22.824694687736425</v>
      </c>
      <c r="BI14">
        <f t="shared" si="33"/>
        <v>22.82445898495374</v>
      </c>
      <c r="BJ14">
        <f t="shared" si="33"/>
        <v>22.824223282155025</v>
      </c>
      <c r="BK14">
        <f t="shared" si="33"/>
        <v>22.823987579340262</v>
      </c>
      <c r="BL14">
        <f t="shared" si="34"/>
        <v>22.823751876509434</v>
      </c>
      <c r="BM14">
        <f t="shared" si="34"/>
        <v>22.823516173662519</v>
      </c>
      <c r="BN14">
        <f t="shared" si="34"/>
        <v>22.823280470799503</v>
      </c>
      <c r="BO14">
        <f t="shared" si="34"/>
        <v>22.823044767920361</v>
      </c>
      <c r="BP14">
        <f t="shared" si="34"/>
        <v>22.822809065025083</v>
      </c>
      <c r="BQ14">
        <f t="shared" si="34"/>
        <v>22.822573362113644</v>
      </c>
      <c r="BR14">
        <f t="shared" si="34"/>
        <v>22.822337659186026</v>
      </c>
      <c r="BS14">
        <f t="shared" si="34"/>
        <v>22.822101956242214</v>
      </c>
      <c r="BT14">
        <f t="shared" si="34"/>
        <v>22.821866253282188</v>
      </c>
      <c r="BU14">
        <f t="shared" si="34"/>
        <v>22.821630550305926</v>
      </c>
      <c r="BV14">
        <f t="shared" si="35"/>
        <v>22.821394847313414</v>
      </c>
      <c r="BW14">
        <f t="shared" si="35"/>
        <v>22.82115914430463</v>
      </c>
      <c r="BX14">
        <f t="shared" si="35"/>
        <v>22.820923441279561</v>
      </c>
      <c r="BY14">
        <f t="shared" si="35"/>
        <v>22.820687738238181</v>
      </c>
      <c r="BZ14">
        <f t="shared" si="35"/>
        <v>22.820452035180473</v>
      </c>
      <c r="CA14">
        <f t="shared" si="35"/>
        <v>22.820216332106426</v>
      </c>
      <c r="CB14">
        <f t="shared" si="35"/>
        <v>22.819980629016008</v>
      </c>
      <c r="CC14">
        <f t="shared" si="35"/>
        <v>22.819744925909209</v>
      </c>
      <c r="CD14">
        <f t="shared" si="35"/>
        <v>22.81950922278601</v>
      </c>
      <c r="CE14">
        <f t="shared" si="35"/>
        <v>22.819273519646387</v>
      </c>
      <c r="CF14">
        <f t="shared" si="36"/>
        <v>22.819037816490329</v>
      </c>
      <c r="CG14">
        <f t="shared" si="36"/>
        <v>22.818802113317808</v>
      </c>
      <c r="CH14">
        <f t="shared" si="36"/>
        <v>22.818566410128813</v>
      </c>
      <c r="CI14">
        <f t="shared" si="36"/>
        <v>22.818330706923319</v>
      </c>
      <c r="CJ14">
        <f t="shared" si="36"/>
        <v>22.818095003701313</v>
      </c>
      <c r="CK14">
        <f t="shared" si="36"/>
        <v>22.817859300462771</v>
      </c>
      <c r="CL14">
        <f t="shared" si="36"/>
        <v>22.817623597207678</v>
      </c>
      <c r="CM14">
        <f t="shared" si="36"/>
        <v>22.817387893936012</v>
      </c>
      <c r="CN14">
        <f t="shared" si="36"/>
        <v>22.817152190647757</v>
      </c>
      <c r="CO14">
        <f t="shared" si="36"/>
        <v>22.816916487342887</v>
      </c>
      <c r="CP14">
        <f t="shared" si="37"/>
        <v>22.816680784021393</v>
      </c>
      <c r="CQ14">
        <f t="shared" si="37"/>
        <v>22.816445080683248</v>
      </c>
      <c r="CR14">
        <f t="shared" si="37"/>
        <v>22.816209377328438</v>
      </c>
      <c r="CS14">
        <f t="shared" si="37"/>
        <v>22.81597367395694</v>
      </c>
      <c r="CT14">
        <f t="shared" si="37"/>
        <v>22.815737970568733</v>
      </c>
      <c r="CU14">
        <f t="shared" si="37"/>
        <v>22.815502267163811</v>
      </c>
      <c r="CV14">
        <f t="shared" si="37"/>
        <v>22.815266563742139</v>
      </c>
      <c r="CW14">
        <f t="shared" si="37"/>
        <v>22.8150308603037</v>
      </c>
      <c r="CX14">
        <f t="shared" si="37"/>
        <v>22.814795156848483</v>
      </c>
      <c r="CY14">
        <f t="shared" si="37"/>
        <v>22.814559453376464</v>
      </c>
      <c r="CZ14">
        <f t="shared" si="38"/>
        <v>22.814323749887624</v>
      </c>
      <c r="DA14">
        <f t="shared" si="38"/>
        <v>22.814088046381944</v>
      </c>
      <c r="DB14">
        <f t="shared" si="38"/>
        <v>22.813852342859402</v>
      </c>
      <c r="DC14">
        <f t="shared" si="38"/>
        <v>22.813616639319982</v>
      </c>
      <c r="DD14">
        <f t="shared" si="38"/>
        <v>22.813380935763664</v>
      </c>
      <c r="DE14">
        <f t="shared" si="38"/>
        <v>22.813145232190429</v>
      </c>
      <c r="DF14">
        <f t="shared" si="38"/>
        <v>22.812909528600258</v>
      </c>
      <c r="DG14">
        <f t="shared" si="38"/>
        <v>22.812673824993126</v>
      </c>
      <c r="DH14">
        <f t="shared" si="38"/>
        <v>22.812438121369023</v>
      </c>
      <c r="DI14">
        <f t="shared" si="38"/>
        <v>22.812202417727921</v>
      </c>
      <c r="DJ14">
        <f t="shared" si="38"/>
        <v>22.811966714069804</v>
      </c>
      <c r="DL14">
        <f t="shared" si="16"/>
        <v>0.11</v>
      </c>
      <c r="DM14">
        <f t="shared" si="23"/>
        <v>22.835536998725704</v>
      </c>
      <c r="DN14">
        <f t="shared" si="23"/>
        <v>22.599612477948753</v>
      </c>
      <c r="DO14">
        <f t="shared" si="23"/>
        <v>22.3636879571566</v>
      </c>
      <c r="DP14">
        <f t="shared" si="23"/>
        <v>22.127763436349223</v>
      </c>
      <c r="DQ14">
        <f t="shared" si="23"/>
        <v>21.891838915526602</v>
      </c>
      <c r="DR14">
        <f t="shared" si="23"/>
        <v>21.655914394688729</v>
      </c>
      <c r="DS14">
        <f t="shared" si="23"/>
        <v>21.419989873835576</v>
      </c>
      <c r="DT14">
        <f t="shared" si="23"/>
        <v>21.184065352967128</v>
      </c>
      <c r="DU14">
        <f t="shared" si="23"/>
        <v>20.948140832083372</v>
      </c>
      <c r="DV14">
        <f t="shared" si="23"/>
        <v>20.712216311184285</v>
      </c>
      <c r="DW14">
        <f t="shared" si="23"/>
        <v>20.476291790269858</v>
      </c>
      <c r="DX14">
        <f t="shared" si="23"/>
        <v>20.240367269340062</v>
      </c>
      <c r="DY14">
        <f t="shared" si="23"/>
        <v>20.004442748394887</v>
      </c>
      <c r="DZ14">
        <f t="shared" si="23"/>
        <v>19.768518227434313</v>
      </c>
      <c r="EA14">
        <f t="shared" si="23"/>
        <v>19.532593706458321</v>
      </c>
      <c r="EB14">
        <f t="shared" si="23"/>
        <v>19.2966691854669</v>
      </c>
      <c r="EC14">
        <f t="shared" si="24"/>
        <v>19.060744664460024</v>
      </c>
      <c r="ED14">
        <f t="shared" si="24"/>
        <v>18.824820143437677</v>
      </c>
      <c r="EE14">
        <f t="shared" si="24"/>
        <v>18.588895622399843</v>
      </c>
      <c r="EF14">
        <f t="shared" si="24"/>
        <v>18.352971101346505</v>
      </c>
      <c r="EG14">
        <f t="shared" si="24"/>
        <v>18.117046580277641</v>
      </c>
      <c r="EH14">
        <f t="shared" si="24"/>
        <v>17.881122059193238</v>
      </c>
      <c r="EI14">
        <f t="shared" si="24"/>
        <v>17.645197538093282</v>
      </c>
      <c r="EJ14">
        <f t="shared" si="24"/>
        <v>17.409273016977746</v>
      </c>
      <c r="EK14">
        <f t="shared" si="24"/>
        <v>17.173348495846611</v>
      </c>
      <c r="EL14">
        <f t="shared" si="24"/>
        <v>16.937423974699868</v>
      </c>
      <c r="EM14">
        <f t="shared" si="24"/>
        <v>16.701499453537497</v>
      </c>
      <c r="EN14">
        <f t="shared" si="24"/>
        <v>16.465574932359473</v>
      </c>
      <c r="EO14">
        <f t="shared" si="24"/>
        <v>16.229650411165785</v>
      </c>
      <c r="EP14">
        <f t="shared" si="24"/>
        <v>15.993725889956416</v>
      </c>
      <c r="EQ14">
        <f t="shared" si="24"/>
        <v>15.757801368731343</v>
      </c>
      <c r="ER14">
        <f t="shared" si="24"/>
        <v>15.52187684749055</v>
      </c>
      <c r="ES14">
        <f t="shared" si="25"/>
        <v>15.285952326234016</v>
      </c>
      <c r="ET14">
        <f t="shared" si="25"/>
        <v>15.050027804961728</v>
      </c>
      <c r="EU14">
        <f t="shared" si="25"/>
        <v>14.814103283673665</v>
      </c>
      <c r="EV14">
        <f t="shared" si="25"/>
        <v>14.578178762369813</v>
      </c>
      <c r="EW14">
        <f t="shared" si="25"/>
        <v>14.342254241050146</v>
      </c>
      <c r="EX14">
        <f t="shared" si="25"/>
        <v>14.106329719714653</v>
      </c>
      <c r="EY14">
        <f t="shared" si="25"/>
        <v>13.87040519836331</v>
      </c>
      <c r="EZ14">
        <f t="shared" si="25"/>
        <v>13.634480676996104</v>
      </c>
      <c r="FA14">
        <f t="shared" si="25"/>
        <v>13.398556155613013</v>
      </c>
      <c r="FB14">
        <f t="shared" si="25"/>
        <v>13.162631634214026</v>
      </c>
      <c r="FC14">
        <f t="shared" si="25"/>
        <v>12.926707112799114</v>
      </c>
      <c r="FD14">
        <f t="shared" si="25"/>
        <v>12.690782591368267</v>
      </c>
      <c r="FE14">
        <f t="shared" si="25"/>
        <v>12.454858069921462</v>
      </c>
      <c r="FF14">
        <f t="shared" si="25"/>
        <v>12.218933548458688</v>
      </c>
      <c r="FG14">
        <f t="shared" si="25"/>
        <v>11.983009026979913</v>
      </c>
      <c r="FH14">
        <f t="shared" si="25"/>
        <v>11.74708450548513</v>
      </c>
      <c r="FI14">
        <f t="shared" si="26"/>
        <v>11.511159983974318</v>
      </c>
      <c r="FJ14">
        <f t="shared" si="26"/>
        <v>11.275235462447457</v>
      </c>
      <c r="FK14">
        <f t="shared" si="26"/>
        <v>11.03931094090453</v>
      </c>
      <c r="FL14">
        <f t="shared" si="26"/>
        <v>10.803386419345516</v>
      </c>
      <c r="FM14">
        <f t="shared" si="26"/>
        <v>10.567461897770402</v>
      </c>
      <c r="FN14">
        <f t="shared" si="26"/>
        <v>10.331537376179163</v>
      </c>
      <c r="FO14">
        <f t="shared" si="26"/>
        <v>10.095612854571787</v>
      </c>
      <c r="FP14">
        <f t="shared" si="26"/>
        <v>9.8596883329482488</v>
      </c>
      <c r="FQ14">
        <f t="shared" si="26"/>
        <v>9.6237638113085318</v>
      </c>
      <c r="FR14">
        <f t="shared" si="26"/>
        <v>9.387839289652625</v>
      </c>
      <c r="FS14">
        <f t="shared" si="26"/>
        <v>9.1519147679805002</v>
      </c>
      <c r="FT14">
        <f t="shared" si="26"/>
        <v>8.9159902462921394</v>
      </c>
      <c r="FU14">
        <f t="shared" si="26"/>
        <v>8.6800657245875303</v>
      </c>
      <c r="FV14">
        <f t="shared" si="26"/>
        <v>8.444141202866648</v>
      </c>
      <c r="FW14">
        <f t="shared" si="26"/>
        <v>8.2082166811294801</v>
      </c>
      <c r="FX14">
        <f t="shared" si="21"/>
        <v>7.9722921593760017</v>
      </c>
      <c r="FY14">
        <f t="shared" si="21"/>
        <v>7.7363676376061967</v>
      </c>
      <c r="FZ14">
        <f t="shared" si="21"/>
        <v>7.5004431158200511</v>
      </c>
      <c r="GA14">
        <f t="shared" si="21"/>
        <v>7.2645185940175345</v>
      </c>
      <c r="GB14">
        <f t="shared" si="21"/>
        <v>7.0285940721986364</v>
      </c>
      <c r="GC14">
        <f t="shared" si="21"/>
        <v>6.792669550363339</v>
      </c>
      <c r="GD14">
        <f t="shared" si="27"/>
        <v>6.5567450285116209</v>
      </c>
      <c r="GE14">
        <f t="shared" si="27"/>
        <v>6.3208205066434644</v>
      </c>
      <c r="GF14">
        <f t="shared" si="27"/>
        <v>6.0848959847588446</v>
      </c>
      <c r="GG14">
        <f t="shared" si="27"/>
        <v>5.8489714628577509</v>
      </c>
      <c r="GH14">
        <f t="shared" si="27"/>
        <v>5.613046940940162</v>
      </c>
      <c r="GI14">
        <f t="shared" si="27"/>
        <v>5.3771224190060565</v>
      </c>
      <c r="GJ14">
        <f t="shared" si="27"/>
        <v>5.1411978970554166</v>
      </c>
      <c r="GK14">
        <f t="shared" si="27"/>
        <v>4.9052733750882247</v>
      </c>
      <c r="GL14">
        <f t="shared" si="27"/>
        <v>4.6693488531044594</v>
      </c>
      <c r="GM14">
        <f t="shared" si="27"/>
        <v>4.4334243311041064</v>
      </c>
      <c r="GN14">
        <f t="shared" si="27"/>
        <v>4.1974998090871374</v>
      </c>
      <c r="GO14">
        <f t="shared" si="27"/>
        <v>3.9615752870535452</v>
      </c>
      <c r="GP14">
        <f t="shared" si="27"/>
        <v>3.7256507650033015</v>
      </c>
      <c r="GQ14">
        <f t="shared" si="27"/>
        <v>3.4897262429363956</v>
      </c>
      <c r="GR14">
        <f t="shared" si="27"/>
        <v>3.253801720852799</v>
      </c>
      <c r="GS14">
        <f t="shared" si="27"/>
        <v>3.0178771987524939</v>
      </c>
      <c r="GT14">
        <f t="shared" si="28"/>
        <v>2.781952676635477</v>
      </c>
      <c r="GU14">
        <f t="shared" si="28"/>
        <v>2.5460281545017054</v>
      </c>
      <c r="GV14">
        <f t="shared" si="28"/>
        <v>2.3101036323511686</v>
      </c>
      <c r="GW14">
        <f t="shared" si="28"/>
        <v>2.0741791101838523</v>
      </c>
      <c r="GX14">
        <f t="shared" si="28"/>
        <v>1.8382545879997352</v>
      </c>
      <c r="GY14">
        <f t="shared" si="28"/>
        <v>1.602330065798796</v>
      </c>
      <c r="GZ14">
        <f t="shared" si="28"/>
        <v>1.366405543581017</v>
      </c>
      <c r="HA14">
        <f t="shared" si="28"/>
        <v>1.1304810213463767</v>
      </c>
      <c r="HB14">
        <f t="shared" si="28"/>
        <v>0.89455649909485757</v>
      </c>
      <c r="HC14">
        <f t="shared" si="28"/>
        <v>0.65863197682644525</v>
      </c>
      <c r="HD14">
        <f t="shared" si="28"/>
        <v>0.42270745454111136</v>
      </c>
      <c r="HE14">
        <f t="shared" si="28"/>
        <v>0.18678293223884523</v>
      </c>
      <c r="HF14">
        <f t="shared" si="28"/>
        <v>4.91415900803851E-2</v>
      </c>
      <c r="HG14">
        <f t="shared" si="28"/>
        <v>0.28506611241658675</v>
      </c>
      <c r="HH14">
        <f t="shared" si="28"/>
        <v>0.52099063476978813</v>
      </c>
      <c r="HI14">
        <f t="shared" si="28"/>
        <v>0.75691515714000346</v>
      </c>
      <c r="HJ14">
        <f t="shared" si="17"/>
        <v>4.91415900803851E-2</v>
      </c>
      <c r="HK14">
        <f t="shared" si="18"/>
        <v>98</v>
      </c>
      <c r="HL14">
        <v>12</v>
      </c>
      <c r="HM14">
        <f t="shared" si="19"/>
        <v>0.11</v>
      </c>
      <c r="HN14" cm="1">
        <f t="array" ref="HN14">INDEX($N$3:$DJ$102,HL14,HK14)</f>
        <v>22.812673824993126</v>
      </c>
      <c r="HO14">
        <f t="shared" si="20"/>
        <v>2.5093941207492438</v>
      </c>
    </row>
    <row r="15" spans="1:226" x14ac:dyDescent="0.25">
      <c r="E15">
        <v>345</v>
      </c>
      <c r="F15" s="7">
        <f>'Emission events'!Q15</f>
        <v>0</v>
      </c>
      <c r="G15" s="7">
        <f>'Emission events'!AG15</f>
        <v>0</v>
      </c>
      <c r="H15" s="7">
        <f>'Emission events'!AW15</f>
        <v>0</v>
      </c>
      <c r="I15" s="7">
        <f>'Emission events'!BM15</f>
        <v>0</v>
      </c>
      <c r="J15" s="7">
        <f>'Emission events'!CC15</f>
        <v>0</v>
      </c>
      <c r="K15" s="7">
        <f t="shared" si="22"/>
        <v>0</v>
      </c>
      <c r="M15" s="1">
        <v>0.12</v>
      </c>
      <c r="N15">
        <f t="shared" si="29"/>
        <v>22.768865908399725</v>
      </c>
      <c r="O15">
        <f t="shared" si="29"/>
        <v>22.768630201256823</v>
      </c>
      <c r="P15">
        <f t="shared" si="29"/>
        <v>22.768394494092885</v>
      </c>
      <c r="Q15">
        <f t="shared" si="29"/>
        <v>22.768158786907886</v>
      </c>
      <c r="R15">
        <f t="shared" si="29"/>
        <v>22.767923079701806</v>
      </c>
      <c r="S15">
        <f t="shared" si="29"/>
        <v>22.767687372474615</v>
      </c>
      <c r="T15">
        <f t="shared" si="29"/>
        <v>22.767451665226297</v>
      </c>
      <c r="U15">
        <f t="shared" si="29"/>
        <v>22.767215957956825</v>
      </c>
      <c r="V15">
        <f t="shared" si="29"/>
        <v>22.766980250666169</v>
      </c>
      <c r="W15">
        <f t="shared" si="29"/>
        <v>22.766744543354307</v>
      </c>
      <c r="X15">
        <f t="shared" si="30"/>
        <v>22.76650883602122</v>
      </c>
      <c r="Y15">
        <f t="shared" si="30"/>
        <v>22.766273128666874</v>
      </c>
      <c r="Z15">
        <f t="shared" si="30"/>
        <v>22.766037421291255</v>
      </c>
      <c r="AA15">
        <f t="shared" si="30"/>
        <v>22.765801713894334</v>
      </c>
      <c r="AB15">
        <f t="shared" si="30"/>
        <v>22.765566006476085</v>
      </c>
      <c r="AC15">
        <f t="shared" si="30"/>
        <v>22.765330299036485</v>
      </c>
      <c r="AD15">
        <f t="shared" si="30"/>
        <v>22.765094591575508</v>
      </c>
      <c r="AE15">
        <f t="shared" si="30"/>
        <v>22.764858884093133</v>
      </c>
      <c r="AF15">
        <f t="shared" si="30"/>
        <v>22.764623176589335</v>
      </c>
      <c r="AG15">
        <f t="shared" si="30"/>
        <v>22.764387469064086</v>
      </c>
      <c r="AH15">
        <f t="shared" si="31"/>
        <v>22.764151761517361</v>
      </c>
      <c r="AI15">
        <f t="shared" si="31"/>
        <v>22.763916053949142</v>
      </c>
      <c r="AJ15">
        <f t="shared" si="31"/>
        <v>22.763680346359397</v>
      </c>
      <c r="AK15">
        <f t="shared" si="31"/>
        <v>22.763444638748105</v>
      </c>
      <c r="AL15">
        <f t="shared" si="31"/>
        <v>22.763208931115241</v>
      </c>
      <c r="AM15">
        <f t="shared" si="31"/>
        <v>22.762973223460779</v>
      </c>
      <c r="AN15">
        <f t="shared" si="31"/>
        <v>22.762737515784693</v>
      </c>
      <c r="AO15">
        <f t="shared" si="31"/>
        <v>22.762501808086967</v>
      </c>
      <c r="AP15">
        <f t="shared" si="31"/>
        <v>22.762266100367562</v>
      </c>
      <c r="AQ15">
        <f t="shared" si="31"/>
        <v>22.762030392626464</v>
      </c>
      <c r="AR15">
        <f t="shared" si="32"/>
        <v>22.761794684863641</v>
      </c>
      <c r="AS15">
        <f t="shared" si="32"/>
        <v>22.761558977079076</v>
      </c>
      <c r="AT15">
        <f t="shared" si="32"/>
        <v>22.761323269272737</v>
      </c>
      <c r="AU15">
        <f t="shared" si="32"/>
        <v>22.761087561444601</v>
      </c>
      <c r="AV15">
        <f t="shared" si="32"/>
        <v>22.760851853594644</v>
      </c>
      <c r="AW15">
        <f t="shared" si="32"/>
        <v>22.760616145722839</v>
      </c>
      <c r="AX15">
        <f t="shared" si="32"/>
        <v>22.760380437829163</v>
      </c>
      <c r="AY15">
        <f t="shared" si="32"/>
        <v>22.760144729913591</v>
      </c>
      <c r="AZ15">
        <f t="shared" si="32"/>
        <v>22.7599090219761</v>
      </c>
      <c r="BA15">
        <f t="shared" si="32"/>
        <v>22.759673314016656</v>
      </c>
      <c r="BB15">
        <f t="shared" si="33"/>
        <v>22.759437606035245</v>
      </c>
      <c r="BC15">
        <f t="shared" si="33"/>
        <v>22.759201898031833</v>
      </c>
      <c r="BD15">
        <f t="shared" si="33"/>
        <v>22.758966190006401</v>
      </c>
      <c r="BE15">
        <f t="shared" si="33"/>
        <v>22.758730481958917</v>
      </c>
      <c r="BF15">
        <f t="shared" si="33"/>
        <v>22.758494773889364</v>
      </c>
      <c r="BG15">
        <f t="shared" si="33"/>
        <v>22.758259065797709</v>
      </c>
      <c r="BH15">
        <f t="shared" si="33"/>
        <v>22.758023357683932</v>
      </c>
      <c r="BI15">
        <f t="shared" si="33"/>
        <v>22.75778764954801</v>
      </c>
      <c r="BJ15">
        <f t="shared" si="33"/>
        <v>22.757551941389909</v>
      </c>
      <c r="BK15">
        <f t="shared" si="33"/>
        <v>22.757316233209608</v>
      </c>
      <c r="BL15">
        <f t="shared" si="34"/>
        <v>22.75708052500708</v>
      </c>
      <c r="BM15">
        <f t="shared" si="34"/>
        <v>22.756844816782301</v>
      </c>
      <c r="BN15">
        <f t="shared" si="34"/>
        <v>22.756609108535248</v>
      </c>
      <c r="BO15">
        <f t="shared" si="34"/>
        <v>22.75637340026589</v>
      </c>
      <c r="BP15">
        <f t="shared" si="34"/>
        <v>22.756137691974203</v>
      </c>
      <c r="BQ15">
        <f t="shared" si="34"/>
        <v>22.755901983660163</v>
      </c>
      <c r="BR15">
        <f t="shared" si="34"/>
        <v>22.755666275323744</v>
      </c>
      <c r="BS15">
        <f t="shared" si="34"/>
        <v>22.755430566964922</v>
      </c>
      <c r="BT15">
        <f t="shared" si="34"/>
        <v>22.755194858583668</v>
      </c>
      <c r="BU15">
        <f t="shared" si="34"/>
        <v>22.754959150179957</v>
      </c>
      <c r="BV15">
        <f t="shared" si="35"/>
        <v>22.754723441753761</v>
      </c>
      <c r="BW15">
        <f t="shared" si="35"/>
        <v>22.754487733305062</v>
      </c>
      <c r="BX15">
        <f t="shared" si="35"/>
        <v>22.754252024833825</v>
      </c>
      <c r="BY15">
        <f t="shared" si="35"/>
        <v>22.754016316340032</v>
      </c>
      <c r="BZ15">
        <f t="shared" si="35"/>
        <v>22.75378060782365</v>
      </c>
      <c r="CA15">
        <f t="shared" si="35"/>
        <v>22.753544899284659</v>
      </c>
      <c r="CB15">
        <f t="shared" si="35"/>
        <v>22.75330919072303</v>
      </c>
      <c r="CC15">
        <f t="shared" si="35"/>
        <v>22.753073482138742</v>
      </c>
      <c r="CD15">
        <f t="shared" si="35"/>
        <v>22.752837773531759</v>
      </c>
      <c r="CE15">
        <f t="shared" si="35"/>
        <v>22.75260206490206</v>
      </c>
      <c r="CF15">
        <f t="shared" si="36"/>
        <v>22.75236635624962</v>
      </c>
      <c r="CG15">
        <f t="shared" si="36"/>
        <v>22.752130647574415</v>
      </c>
      <c r="CH15">
        <f t="shared" si="36"/>
        <v>22.751894938876415</v>
      </c>
      <c r="CI15">
        <f t="shared" si="36"/>
        <v>22.751659230155592</v>
      </c>
      <c r="CJ15">
        <f t="shared" si="36"/>
        <v>22.751423521411926</v>
      </c>
      <c r="CK15">
        <f t="shared" si="36"/>
        <v>22.751187812645384</v>
      </c>
      <c r="CL15">
        <f t="shared" si="36"/>
        <v>22.750952103855948</v>
      </c>
      <c r="CM15">
        <f t="shared" si="36"/>
        <v>22.750716395043582</v>
      </c>
      <c r="CN15">
        <f t="shared" si="36"/>
        <v>22.75048068620827</v>
      </c>
      <c r="CO15">
        <f t="shared" si="36"/>
        <v>22.750244977349976</v>
      </c>
      <c r="CP15">
        <f t="shared" si="37"/>
        <v>22.750009268468681</v>
      </c>
      <c r="CQ15">
        <f t="shared" si="37"/>
        <v>22.749773559564353</v>
      </c>
      <c r="CR15">
        <f t="shared" si="37"/>
        <v>22.749537850636969</v>
      </c>
      <c r="CS15">
        <f t="shared" si="37"/>
        <v>22.749302141686503</v>
      </c>
      <c r="CT15">
        <f t="shared" si="37"/>
        <v>22.749066432712926</v>
      </c>
      <c r="CU15">
        <f t="shared" si="37"/>
        <v>22.74883072371621</v>
      </c>
      <c r="CV15">
        <f t="shared" si="37"/>
        <v>22.748595014696335</v>
      </c>
      <c r="CW15">
        <f t="shared" si="37"/>
        <v>22.748359305653274</v>
      </c>
      <c r="CX15">
        <f t="shared" si="37"/>
        <v>22.748123596586989</v>
      </c>
      <c r="CY15">
        <f t="shared" si="37"/>
        <v>22.747887887497466</v>
      </c>
      <c r="CZ15">
        <f t="shared" si="38"/>
        <v>22.747652178384673</v>
      </c>
      <c r="DA15">
        <f t="shared" si="38"/>
        <v>22.747416469248581</v>
      </c>
      <c r="DB15">
        <f t="shared" si="38"/>
        <v>22.747180760089169</v>
      </c>
      <c r="DC15">
        <f t="shared" si="38"/>
        <v>22.746945050906405</v>
      </c>
      <c r="DD15">
        <f t="shared" si="38"/>
        <v>22.746709341700264</v>
      </c>
      <c r="DE15">
        <f t="shared" si="38"/>
        <v>22.746473632470721</v>
      </c>
      <c r="DF15">
        <f t="shared" si="38"/>
        <v>22.746237923217748</v>
      </c>
      <c r="DG15">
        <f t="shared" si="38"/>
        <v>22.746002213941317</v>
      </c>
      <c r="DH15">
        <f t="shared" si="38"/>
        <v>22.745766504641402</v>
      </c>
      <c r="DI15">
        <f t="shared" si="38"/>
        <v>22.745530795317979</v>
      </c>
      <c r="DJ15">
        <f t="shared" si="38"/>
        <v>22.745295085971016</v>
      </c>
      <c r="DL15">
        <f t="shared" si="16"/>
        <v>0.12</v>
      </c>
      <c r="DM15">
        <f t="shared" si="23"/>
        <v>22.768865908399725</v>
      </c>
      <c r="DN15">
        <f t="shared" si="23"/>
        <v>22.532941382544724</v>
      </c>
      <c r="DO15">
        <f t="shared" si="23"/>
        <v>22.297016856668687</v>
      </c>
      <c r="DP15">
        <f t="shared" si="23"/>
        <v>22.061092330771594</v>
      </c>
      <c r="DQ15">
        <f t="shared" si="23"/>
        <v>21.825167804853415</v>
      </c>
      <c r="DR15">
        <f t="shared" si="23"/>
        <v>21.589243278914125</v>
      </c>
      <c r="DS15">
        <f t="shared" si="23"/>
        <v>21.353318752953708</v>
      </c>
      <c r="DT15">
        <f t="shared" si="23"/>
        <v>21.117394226972138</v>
      </c>
      <c r="DU15">
        <f t="shared" si="23"/>
        <v>20.881469700969383</v>
      </c>
      <c r="DV15">
        <f t="shared" si="23"/>
        <v>20.645545174945426</v>
      </c>
      <c r="DW15">
        <f t="shared" si="23"/>
        <v>20.409620648900241</v>
      </c>
      <c r="DX15">
        <f t="shared" si="23"/>
        <v>20.173696122833796</v>
      </c>
      <c r="DY15">
        <f t="shared" si="23"/>
        <v>19.937771596746078</v>
      </c>
      <c r="DZ15">
        <f t="shared" si="23"/>
        <v>19.701847070637058</v>
      </c>
      <c r="EA15">
        <f t="shared" si="23"/>
        <v>19.465922544506711</v>
      </c>
      <c r="EB15">
        <f t="shared" si="23"/>
        <v>19.229998018355015</v>
      </c>
      <c r="EC15">
        <f t="shared" si="24"/>
        <v>18.99407349218194</v>
      </c>
      <c r="ED15">
        <f t="shared" si="24"/>
        <v>18.758148965987466</v>
      </c>
      <c r="EE15">
        <f t="shared" si="24"/>
        <v>18.52222443977157</v>
      </c>
      <c r="EF15">
        <f t="shared" si="24"/>
        <v>18.286299913534222</v>
      </c>
      <c r="EG15">
        <f t="shared" si="24"/>
        <v>18.050375387275398</v>
      </c>
      <c r="EH15">
        <f t="shared" si="24"/>
        <v>17.81445086099508</v>
      </c>
      <c r="EI15">
        <f t="shared" si="24"/>
        <v>17.57852633469324</v>
      </c>
      <c r="EJ15">
        <f t="shared" si="24"/>
        <v>17.342601808369849</v>
      </c>
      <c r="EK15">
        <f t="shared" si="24"/>
        <v>17.106677282024886</v>
      </c>
      <c r="EL15">
        <f t="shared" si="24"/>
        <v>16.870752755658327</v>
      </c>
      <c r="EM15">
        <f t="shared" si="24"/>
        <v>16.634828229270141</v>
      </c>
      <c r="EN15">
        <f t="shared" si="24"/>
        <v>16.398903702860316</v>
      </c>
      <c r="EO15">
        <f t="shared" si="24"/>
        <v>16.162979176428813</v>
      </c>
      <c r="EP15">
        <f t="shared" si="24"/>
        <v>15.92705464997562</v>
      </c>
      <c r="EQ15">
        <f t="shared" si="24"/>
        <v>15.691130123500699</v>
      </c>
      <c r="ER15">
        <f t="shared" si="24"/>
        <v>15.455205597004035</v>
      </c>
      <c r="ES15">
        <f t="shared" si="25"/>
        <v>15.219281070485598</v>
      </c>
      <c r="ET15">
        <f t="shared" si="25"/>
        <v>14.983356543945364</v>
      </c>
      <c r="EU15">
        <f t="shared" si="25"/>
        <v>14.747432017383309</v>
      </c>
      <c r="EV15">
        <f t="shared" si="25"/>
        <v>14.511507490799406</v>
      </c>
      <c r="EW15">
        <f t="shared" si="25"/>
        <v>14.275582964193632</v>
      </c>
      <c r="EX15">
        <f t="shared" si="25"/>
        <v>14.039658437565963</v>
      </c>
      <c r="EY15">
        <f t="shared" si="25"/>
        <v>13.803733910916373</v>
      </c>
      <c r="EZ15">
        <f t="shared" si="25"/>
        <v>13.56780938424483</v>
      </c>
      <c r="FA15">
        <f t="shared" si="25"/>
        <v>13.331884857551321</v>
      </c>
      <c r="FB15">
        <f t="shared" si="25"/>
        <v>13.095960330835812</v>
      </c>
      <c r="FC15">
        <f t="shared" si="25"/>
        <v>12.860035804098281</v>
      </c>
      <c r="FD15">
        <f t="shared" si="25"/>
        <v>12.624111277338701</v>
      </c>
      <c r="FE15">
        <f t="shared" si="25"/>
        <v>12.388186750557049</v>
      </c>
      <c r="FF15">
        <f t="shared" si="25"/>
        <v>12.152262223753295</v>
      </c>
      <c r="FG15">
        <f t="shared" si="25"/>
        <v>11.916337696927419</v>
      </c>
      <c r="FH15">
        <f t="shared" si="25"/>
        <v>11.680413170079401</v>
      </c>
      <c r="FI15">
        <f t="shared" si="26"/>
        <v>11.444488643209203</v>
      </c>
      <c r="FJ15">
        <f t="shared" si="26"/>
        <v>11.208564116316802</v>
      </c>
      <c r="FK15">
        <f t="shared" si="26"/>
        <v>10.972639589402176</v>
      </c>
      <c r="FL15">
        <f t="shared" si="26"/>
        <v>10.736715062465299</v>
      </c>
      <c r="FM15">
        <f t="shared" si="26"/>
        <v>10.500790535506146</v>
      </c>
      <c r="FN15">
        <f t="shared" si="26"/>
        <v>10.264866008524692</v>
      </c>
      <c r="FO15">
        <f t="shared" si="26"/>
        <v>10.028941481520906</v>
      </c>
      <c r="FP15">
        <f t="shared" si="26"/>
        <v>9.7930169544947674</v>
      </c>
      <c r="FQ15">
        <f t="shared" si="26"/>
        <v>9.5570924274462499</v>
      </c>
      <c r="FR15">
        <f t="shared" si="26"/>
        <v>9.3211679003753325</v>
      </c>
      <c r="FS15">
        <f t="shared" si="26"/>
        <v>9.0852433732819797</v>
      </c>
      <c r="FT15">
        <f t="shared" si="26"/>
        <v>8.8493188461661703</v>
      </c>
      <c r="FU15">
        <f t="shared" si="26"/>
        <v>8.6133943190278774</v>
      </c>
      <c r="FV15">
        <f t="shared" si="26"/>
        <v>8.37746979186708</v>
      </c>
      <c r="FW15">
        <f t="shared" si="26"/>
        <v>8.1415452646837441</v>
      </c>
      <c r="FX15">
        <f t="shared" si="21"/>
        <v>7.905620737477852</v>
      </c>
      <c r="FY15">
        <f t="shared" si="21"/>
        <v>7.6696962102493735</v>
      </c>
      <c r="FZ15">
        <f t="shared" si="21"/>
        <v>7.4337716829982838</v>
      </c>
      <c r="GA15">
        <f t="shared" si="21"/>
        <v>7.1978471557245562</v>
      </c>
      <c r="GB15">
        <f t="shared" si="21"/>
        <v>6.9619226284281694</v>
      </c>
      <c r="GC15">
        <f t="shared" si="21"/>
        <v>6.7259981011090879</v>
      </c>
      <c r="GD15">
        <f t="shared" si="27"/>
        <v>6.4900735737672939</v>
      </c>
      <c r="GE15">
        <f t="shared" si="27"/>
        <v>6.2541490464027554</v>
      </c>
      <c r="GF15">
        <f t="shared" si="27"/>
        <v>6.0182245190154511</v>
      </c>
      <c r="GG15">
        <f t="shared" si="27"/>
        <v>5.7822999916053526</v>
      </c>
      <c r="GH15">
        <f t="shared" si="27"/>
        <v>5.546375464172435</v>
      </c>
      <c r="GI15">
        <f t="shared" si="27"/>
        <v>5.3104509367166699</v>
      </c>
      <c r="GJ15">
        <f t="shared" si="27"/>
        <v>5.0745264092380289</v>
      </c>
      <c r="GK15">
        <f t="shared" si="27"/>
        <v>4.8386018817364942</v>
      </c>
      <c r="GL15">
        <f t="shared" si="27"/>
        <v>4.6026773542120303</v>
      </c>
      <c r="GM15">
        <f t="shared" si="27"/>
        <v>4.3667528266646194</v>
      </c>
      <c r="GN15">
        <f t="shared" si="27"/>
        <v>4.130828299094226</v>
      </c>
      <c r="GO15">
        <f t="shared" si="27"/>
        <v>3.8949037715008323</v>
      </c>
      <c r="GP15">
        <f t="shared" si="27"/>
        <v>3.6589792438844064</v>
      </c>
      <c r="GQ15">
        <f t="shared" si="27"/>
        <v>3.423054716244927</v>
      </c>
      <c r="GR15">
        <f t="shared" si="27"/>
        <v>3.187130188582362</v>
      </c>
      <c r="GS15">
        <f t="shared" si="27"/>
        <v>2.9512056608966866</v>
      </c>
      <c r="GT15">
        <f t="shared" si="28"/>
        <v>2.7152811331878759</v>
      </c>
      <c r="GU15">
        <f t="shared" si="28"/>
        <v>2.4793566054559015</v>
      </c>
      <c r="GV15">
        <f t="shared" si="28"/>
        <v>2.2434320777007422</v>
      </c>
      <c r="GW15">
        <f t="shared" si="28"/>
        <v>2.0075075499223587</v>
      </c>
      <c r="GX15">
        <f t="shared" si="28"/>
        <v>1.7715830221207369</v>
      </c>
      <c r="GY15">
        <f t="shared" si="28"/>
        <v>1.5356584942958449</v>
      </c>
      <c r="GZ15">
        <f t="shared" si="28"/>
        <v>1.2997339664476542</v>
      </c>
      <c r="HA15">
        <f t="shared" si="28"/>
        <v>1.0638094385761434</v>
      </c>
      <c r="HB15">
        <f t="shared" si="28"/>
        <v>0.82788491068128067</v>
      </c>
      <c r="HC15">
        <f t="shared" si="28"/>
        <v>0.59196038276304463</v>
      </c>
      <c r="HD15">
        <f t="shared" si="28"/>
        <v>0.35603585482140332</v>
      </c>
      <c r="HE15">
        <f t="shared" si="28"/>
        <v>0.12011132685633541</v>
      </c>
      <c r="HF15">
        <f t="shared" si="28"/>
        <v>0.11581320113219462</v>
      </c>
      <c r="HG15">
        <f t="shared" si="28"/>
        <v>0.35173772914420809</v>
      </c>
      <c r="HH15">
        <f t="shared" si="28"/>
        <v>0.58766225717972986</v>
      </c>
      <c r="HI15">
        <f t="shared" si="28"/>
        <v>0.82358678523879192</v>
      </c>
      <c r="HJ15">
        <f t="shared" si="17"/>
        <v>0.11581320113219462</v>
      </c>
      <c r="HK15">
        <f t="shared" si="18"/>
        <v>98</v>
      </c>
      <c r="HL15">
        <v>13</v>
      </c>
      <c r="HM15">
        <f t="shared" si="19"/>
        <v>0.12</v>
      </c>
      <c r="HN15" cm="1">
        <f t="array" ref="HN15">INDEX($N$3:$DJ$102,HL15,HK15)</f>
        <v>22.746002213941317</v>
      </c>
      <c r="HO15">
        <f t="shared" si="20"/>
        <v>2.7295202656729578</v>
      </c>
    </row>
    <row r="16" spans="1:226" x14ac:dyDescent="0.25">
      <c r="E16">
        <v>350</v>
      </c>
      <c r="F16" s="7">
        <f>'Emission events'!Q16</f>
        <v>0</v>
      </c>
      <c r="G16" s="7">
        <f>'Emission events'!AG16</f>
        <v>0</v>
      </c>
      <c r="H16" s="7">
        <f>'Emission events'!AW16</f>
        <v>0</v>
      </c>
      <c r="I16" s="7">
        <f>'Emission events'!BM16</f>
        <v>0</v>
      </c>
      <c r="J16" s="7">
        <f>'Emission events'!CC16</f>
        <v>0</v>
      </c>
      <c r="K16" s="7">
        <f t="shared" si="22"/>
        <v>0</v>
      </c>
      <c r="M16" s="1">
        <v>0.13</v>
      </c>
      <c r="N16">
        <f t="shared" si="29"/>
        <v>22.7021931222157</v>
      </c>
      <c r="O16">
        <f t="shared" si="29"/>
        <v>22.701957408048017</v>
      </c>
      <c r="P16">
        <f t="shared" si="29"/>
        <v>22.701721693851233</v>
      </c>
      <c r="Q16">
        <f t="shared" si="29"/>
        <v>22.701485979625321</v>
      </c>
      <c r="R16">
        <f t="shared" si="29"/>
        <v>22.701250265370241</v>
      </c>
      <c r="S16">
        <f t="shared" si="29"/>
        <v>22.701014551085965</v>
      </c>
      <c r="T16">
        <f t="shared" si="29"/>
        <v>22.700778836772454</v>
      </c>
      <c r="U16">
        <f t="shared" si="29"/>
        <v>22.700543122429679</v>
      </c>
      <c r="V16">
        <f t="shared" si="29"/>
        <v>22.700307408057601</v>
      </c>
      <c r="W16">
        <f t="shared" si="29"/>
        <v>22.700071693656191</v>
      </c>
      <c r="X16">
        <f t="shared" si="30"/>
        <v>22.699835979225412</v>
      </c>
      <c r="Y16">
        <f t="shared" si="30"/>
        <v>22.699600264765234</v>
      </c>
      <c r="Z16">
        <f t="shared" si="30"/>
        <v>22.699364550275622</v>
      </c>
      <c r="AA16">
        <f t="shared" si="30"/>
        <v>22.69912883575654</v>
      </c>
      <c r="AB16">
        <f t="shared" si="30"/>
        <v>22.698893121207956</v>
      </c>
      <c r="AC16">
        <f t="shared" si="30"/>
        <v>22.698657406629835</v>
      </c>
      <c r="AD16">
        <f t="shared" si="30"/>
        <v>22.698421692022144</v>
      </c>
      <c r="AE16">
        <f t="shared" si="30"/>
        <v>22.698185977384853</v>
      </c>
      <c r="AF16">
        <f t="shared" si="30"/>
        <v>22.697950262717921</v>
      </c>
      <c r="AG16">
        <f t="shared" si="30"/>
        <v>22.697714548021317</v>
      </c>
      <c r="AH16">
        <f t="shared" si="31"/>
        <v>22.697478833295005</v>
      </c>
      <c r="AI16">
        <f t="shared" si="31"/>
        <v>22.697243118538957</v>
      </c>
      <c r="AJ16">
        <f t="shared" si="31"/>
        <v>22.69700740375313</v>
      </c>
      <c r="AK16">
        <f t="shared" si="31"/>
        <v>22.696771688937499</v>
      </c>
      <c r="AL16">
        <f t="shared" si="31"/>
        <v>22.696535974092022</v>
      </c>
      <c r="AM16">
        <f t="shared" si="31"/>
        <v>22.69630025921667</v>
      </c>
      <c r="AN16">
        <f t="shared" si="31"/>
        <v>22.696064544311408</v>
      </c>
      <c r="AO16">
        <f t="shared" si="31"/>
        <v>22.6958288293762</v>
      </c>
      <c r="AP16">
        <f t="shared" si="31"/>
        <v>22.695593114411011</v>
      </c>
      <c r="AQ16">
        <f t="shared" si="31"/>
        <v>22.695357399415808</v>
      </c>
      <c r="AR16">
        <f t="shared" si="32"/>
        <v>22.695121684390557</v>
      </c>
      <c r="AS16">
        <f t="shared" si="32"/>
        <v>22.694885969335221</v>
      </c>
      <c r="AT16">
        <f t="shared" si="32"/>
        <v>22.694650254249769</v>
      </c>
      <c r="AU16">
        <f t="shared" si="32"/>
        <v>22.694414539134165</v>
      </c>
      <c r="AV16">
        <f t="shared" si="32"/>
        <v>22.69417882398837</v>
      </c>
      <c r="AW16">
        <f t="shared" si="32"/>
        <v>22.693943108812359</v>
      </c>
      <c r="AX16">
        <f t="shared" si="32"/>
        <v>22.693707393606086</v>
      </c>
      <c r="AY16">
        <f t="shared" si="32"/>
        <v>22.693471678369527</v>
      </c>
      <c r="AZ16">
        <f t="shared" si="32"/>
        <v>22.693235963102637</v>
      </c>
      <c r="BA16">
        <f t="shared" si="32"/>
        <v>22.69300024780539</v>
      </c>
      <c r="BB16">
        <f t="shared" si="33"/>
        <v>22.692764532477746</v>
      </c>
      <c r="BC16">
        <f t="shared" si="33"/>
        <v>22.692528817119673</v>
      </c>
      <c r="BD16">
        <f t="shared" si="33"/>
        <v>22.692293101731135</v>
      </c>
      <c r="BE16">
        <f t="shared" si="33"/>
        <v>22.692057386312094</v>
      </c>
      <c r="BF16">
        <f t="shared" si="33"/>
        <v>22.69182167086252</v>
      </c>
      <c r="BG16">
        <f t="shared" si="33"/>
        <v>22.691585955382372</v>
      </c>
      <c r="BH16">
        <f t="shared" si="33"/>
        <v>22.691350239871621</v>
      </c>
      <c r="BI16">
        <f t="shared" si="33"/>
        <v>22.691114524330231</v>
      </c>
      <c r="BJ16">
        <f t="shared" si="33"/>
        <v>22.690878808758164</v>
      </c>
      <c r="BK16">
        <f t="shared" si="33"/>
        <v>22.690643093155391</v>
      </c>
      <c r="BL16">
        <f t="shared" si="34"/>
        <v>22.690407377521865</v>
      </c>
      <c r="BM16">
        <f t="shared" si="34"/>
        <v>22.690171661857558</v>
      </c>
      <c r="BN16">
        <f t="shared" si="34"/>
        <v>22.689935946162436</v>
      </c>
      <c r="BO16">
        <f t="shared" si="34"/>
        <v>22.689700230436461</v>
      </c>
      <c r="BP16">
        <f t="shared" si="34"/>
        <v>22.689464514679599</v>
      </c>
      <c r="BQ16">
        <f t="shared" si="34"/>
        <v>22.689228798891815</v>
      </c>
      <c r="BR16">
        <f t="shared" si="34"/>
        <v>22.688993083073068</v>
      </c>
      <c r="BS16">
        <f t="shared" si="34"/>
        <v>22.688757367223332</v>
      </c>
      <c r="BT16">
        <f t="shared" si="34"/>
        <v>22.688521651342562</v>
      </c>
      <c r="BU16">
        <f t="shared" si="34"/>
        <v>22.688285935430727</v>
      </c>
      <c r="BV16">
        <f t="shared" si="35"/>
        <v>22.688050219487796</v>
      </c>
      <c r="BW16">
        <f t="shared" si="35"/>
        <v>22.687814503513721</v>
      </c>
      <c r="BX16">
        <f t="shared" si="35"/>
        <v>22.687578787508478</v>
      </c>
      <c r="BY16">
        <f t="shared" si="35"/>
        <v>22.687343071472025</v>
      </c>
      <c r="BZ16">
        <f t="shared" si="35"/>
        <v>22.687107355404329</v>
      </c>
      <c r="CA16">
        <f t="shared" si="35"/>
        <v>22.686871639305355</v>
      </c>
      <c r="CB16">
        <f t="shared" si="35"/>
        <v>22.686635923175064</v>
      </c>
      <c r="CC16">
        <f t="shared" si="35"/>
        <v>22.686400207013421</v>
      </c>
      <c r="CD16">
        <f t="shared" si="35"/>
        <v>22.686164490820392</v>
      </c>
      <c r="CE16">
        <f t="shared" si="35"/>
        <v>22.685928774595936</v>
      </c>
      <c r="CF16">
        <f t="shared" si="36"/>
        <v>22.685693058340021</v>
      </c>
      <c r="CG16">
        <f t="shared" si="36"/>
        <v>22.685457342052612</v>
      </c>
      <c r="CH16">
        <f t="shared" si="36"/>
        <v>22.685221625733668</v>
      </c>
      <c r="CI16">
        <f t="shared" si="36"/>
        <v>22.684985909383155</v>
      </c>
      <c r="CJ16">
        <f t="shared" si="36"/>
        <v>22.68475019300104</v>
      </c>
      <c r="CK16">
        <f t="shared" si="36"/>
        <v>22.684514476587282</v>
      </c>
      <c r="CL16">
        <f t="shared" si="36"/>
        <v>22.684278760141847</v>
      </c>
      <c r="CM16">
        <f t="shared" si="36"/>
        <v>22.684043043664701</v>
      </c>
      <c r="CN16">
        <f t="shared" si="36"/>
        <v>22.683807327155801</v>
      </c>
      <c r="CO16">
        <f t="shared" si="36"/>
        <v>22.683571610615118</v>
      </c>
      <c r="CP16">
        <f t="shared" si="37"/>
        <v>22.68333589404261</v>
      </c>
      <c r="CQ16">
        <f t="shared" si="37"/>
        <v>22.683100177438245</v>
      </c>
      <c r="CR16">
        <f t="shared" si="37"/>
        <v>22.682864460801984</v>
      </c>
      <c r="CS16">
        <f t="shared" si="37"/>
        <v>22.682628744133787</v>
      </c>
      <c r="CT16">
        <f t="shared" si="37"/>
        <v>22.682393027433623</v>
      </c>
      <c r="CU16">
        <f t="shared" si="37"/>
        <v>22.682157310701452</v>
      </c>
      <c r="CV16">
        <f t="shared" si="37"/>
        <v>22.68192159393724</v>
      </c>
      <c r="CW16">
        <f t="shared" si="37"/>
        <v>22.68168587714095</v>
      </c>
      <c r="CX16">
        <f t="shared" si="37"/>
        <v>22.68145016031254</v>
      </c>
      <c r="CY16">
        <f t="shared" si="37"/>
        <v>22.681214443451978</v>
      </c>
      <c r="CZ16">
        <f t="shared" si="38"/>
        <v>22.680978726559228</v>
      </c>
      <c r="DA16">
        <f t="shared" si="38"/>
        <v>22.680743009634249</v>
      </c>
      <c r="DB16">
        <f t="shared" si="38"/>
        <v>22.680507292677007</v>
      </c>
      <c r="DC16">
        <f t="shared" si="38"/>
        <v>22.68027157568746</v>
      </c>
      <c r="DD16">
        <f t="shared" si="38"/>
        <v>22.68003585866558</v>
      </c>
      <c r="DE16">
        <f t="shared" si="38"/>
        <v>22.67980014161132</v>
      </c>
      <c r="DF16">
        <f t="shared" si="38"/>
        <v>22.679564424524653</v>
      </c>
      <c r="DG16">
        <f t="shared" si="38"/>
        <v>22.679328707405531</v>
      </c>
      <c r="DH16">
        <f t="shared" si="38"/>
        <v>22.679092990253924</v>
      </c>
      <c r="DI16">
        <f t="shared" si="38"/>
        <v>22.678857273069795</v>
      </c>
      <c r="DJ16">
        <f t="shared" si="38"/>
        <v>22.678621555853102</v>
      </c>
      <c r="DL16">
        <f t="shared" si="16"/>
        <v>0.13</v>
      </c>
      <c r="DM16">
        <f t="shared" si="23"/>
        <v>22.7021931222157</v>
      </c>
      <c r="DN16">
        <f t="shared" si="23"/>
        <v>22.466268589335918</v>
      </c>
      <c r="DO16">
        <f t="shared" si="23"/>
        <v>22.230344056427036</v>
      </c>
      <c r="DP16">
        <f t="shared" si="23"/>
        <v>21.994419523489029</v>
      </c>
      <c r="DQ16">
        <f t="shared" si="23"/>
        <v>21.75849499052185</v>
      </c>
      <c r="DR16">
        <f t="shared" si="23"/>
        <v>21.522570457525475</v>
      </c>
      <c r="DS16">
        <f t="shared" si="23"/>
        <v>21.286645924499865</v>
      </c>
      <c r="DT16">
        <f t="shared" si="23"/>
        <v>21.050721391444991</v>
      </c>
      <c r="DU16">
        <f t="shared" si="23"/>
        <v>20.814796858360815</v>
      </c>
      <c r="DV16">
        <f t="shared" si="23"/>
        <v>20.57887232524731</v>
      </c>
      <c r="DW16">
        <f t="shared" si="23"/>
        <v>20.342947792104432</v>
      </c>
      <c r="DX16">
        <f t="shared" si="23"/>
        <v>20.107023258932156</v>
      </c>
      <c r="DY16">
        <f t="shared" si="23"/>
        <v>19.871098725730445</v>
      </c>
      <c r="DZ16">
        <f t="shared" si="23"/>
        <v>19.635174192499264</v>
      </c>
      <c r="EA16">
        <f t="shared" si="23"/>
        <v>19.399249659238581</v>
      </c>
      <c r="EB16">
        <f t="shared" si="23"/>
        <v>19.163325125948365</v>
      </c>
      <c r="EC16">
        <f t="shared" si="24"/>
        <v>18.927400592628576</v>
      </c>
      <c r="ED16">
        <f t="shared" si="24"/>
        <v>18.691476059279186</v>
      </c>
      <c r="EE16">
        <f t="shared" si="24"/>
        <v>18.455551525900155</v>
      </c>
      <c r="EF16">
        <f t="shared" si="24"/>
        <v>18.219626992491452</v>
      </c>
      <c r="EG16">
        <f t="shared" si="24"/>
        <v>17.983702459053042</v>
      </c>
      <c r="EH16">
        <f t="shared" si="24"/>
        <v>17.747777925584899</v>
      </c>
      <c r="EI16">
        <f t="shared" si="24"/>
        <v>17.511853392086973</v>
      </c>
      <c r="EJ16">
        <f t="shared" si="24"/>
        <v>17.275928858559244</v>
      </c>
      <c r="EK16">
        <f t="shared" si="24"/>
        <v>17.040004325001668</v>
      </c>
      <c r="EL16">
        <f t="shared" si="24"/>
        <v>16.804079791414217</v>
      </c>
      <c r="EM16">
        <f t="shared" si="24"/>
        <v>16.568155257796857</v>
      </c>
      <c r="EN16">
        <f t="shared" si="24"/>
        <v>16.332230724149554</v>
      </c>
      <c r="EO16">
        <f t="shared" si="24"/>
        <v>16.096306190472262</v>
      </c>
      <c r="EP16">
        <f t="shared" si="24"/>
        <v>15.860381656764964</v>
      </c>
      <c r="EQ16">
        <f t="shared" si="24"/>
        <v>15.624457123027614</v>
      </c>
      <c r="ER16">
        <f t="shared" si="24"/>
        <v>15.38853258926018</v>
      </c>
      <c r="ES16">
        <f t="shared" si="25"/>
        <v>15.152608055462631</v>
      </c>
      <c r="ET16">
        <f t="shared" si="25"/>
        <v>14.916683521634928</v>
      </c>
      <c r="EU16">
        <f t="shared" si="25"/>
        <v>14.680758987777034</v>
      </c>
      <c r="EV16">
        <f t="shared" si="25"/>
        <v>14.444834453888927</v>
      </c>
      <c r="EW16">
        <f t="shared" si="25"/>
        <v>14.208909919970555</v>
      </c>
      <c r="EX16">
        <f t="shared" si="25"/>
        <v>13.972985386021898</v>
      </c>
      <c r="EY16">
        <f t="shared" si="25"/>
        <v>13.73706085204291</v>
      </c>
      <c r="EZ16">
        <f t="shared" si="25"/>
        <v>13.501136318033565</v>
      </c>
      <c r="FA16">
        <f t="shared" si="25"/>
        <v>13.265211783993822</v>
      </c>
      <c r="FB16">
        <f t="shared" si="25"/>
        <v>13.029287249923652</v>
      </c>
      <c r="FC16">
        <f t="shared" si="25"/>
        <v>12.793362715823015</v>
      </c>
      <c r="FD16">
        <f t="shared" si="25"/>
        <v>12.557438181691877</v>
      </c>
      <c r="FE16">
        <f t="shared" si="25"/>
        <v>12.321513647530205</v>
      </c>
      <c r="FF16">
        <f t="shared" si="25"/>
        <v>12.085589113337958</v>
      </c>
      <c r="FG16">
        <f t="shared" si="25"/>
        <v>11.849664579115109</v>
      </c>
      <c r="FH16">
        <f t="shared" si="25"/>
        <v>11.613740044861622</v>
      </c>
      <c r="FI16">
        <f t="shared" si="26"/>
        <v>11.377815510577458</v>
      </c>
      <c r="FJ16">
        <f t="shared" si="26"/>
        <v>11.141890976262586</v>
      </c>
      <c r="FK16">
        <f t="shared" si="26"/>
        <v>10.905966441916961</v>
      </c>
      <c r="FL16">
        <f t="shared" si="26"/>
        <v>10.670041907540556</v>
      </c>
      <c r="FM16">
        <f t="shared" si="26"/>
        <v>10.434117373133335</v>
      </c>
      <c r="FN16">
        <f t="shared" si="26"/>
        <v>10.198192838695263</v>
      </c>
      <c r="FO16">
        <f t="shared" si="26"/>
        <v>9.9622683042263027</v>
      </c>
      <c r="FP16">
        <f t="shared" si="26"/>
        <v>9.7263437697264195</v>
      </c>
      <c r="FQ16">
        <f t="shared" si="26"/>
        <v>9.4904192351955743</v>
      </c>
      <c r="FR16">
        <f t="shared" si="26"/>
        <v>9.2544947006337424</v>
      </c>
      <c r="FS16">
        <f t="shared" si="26"/>
        <v>9.0185701660408739</v>
      </c>
      <c r="FT16">
        <f t="shared" si="26"/>
        <v>8.7826456314169405</v>
      </c>
      <c r="FU16">
        <f t="shared" si="26"/>
        <v>8.5467210967619121</v>
      </c>
      <c r="FV16">
        <f t="shared" si="26"/>
        <v>8.3107965620757387</v>
      </c>
      <c r="FW16">
        <f t="shared" si="26"/>
        <v>8.0748720273583974</v>
      </c>
      <c r="FX16">
        <f t="shared" si="21"/>
        <v>7.8389474926098455</v>
      </c>
      <c r="FY16">
        <f t="shared" si="21"/>
        <v>7.6030229578300528</v>
      </c>
      <c r="FZ16">
        <f t="shared" si="21"/>
        <v>7.3670984230189802</v>
      </c>
      <c r="GA16">
        <f t="shared" si="21"/>
        <v>7.1311738881765905</v>
      </c>
      <c r="GB16">
        <f t="shared" si="21"/>
        <v>6.895249353302848</v>
      </c>
      <c r="GC16">
        <f t="shared" si="21"/>
        <v>6.6593248183977209</v>
      </c>
      <c r="GD16">
        <f t="shared" si="27"/>
        <v>6.4234002834611701</v>
      </c>
      <c r="GE16">
        <f t="shared" si="27"/>
        <v>6.1874757484931564</v>
      </c>
      <c r="GF16">
        <f t="shared" si="27"/>
        <v>5.9515512134936479</v>
      </c>
      <c r="GG16">
        <f t="shared" si="27"/>
        <v>5.7156266784626055</v>
      </c>
      <c r="GH16">
        <f t="shared" si="27"/>
        <v>5.4797021433999973</v>
      </c>
      <c r="GI16">
        <f t="shared" si="27"/>
        <v>5.2437776083057841</v>
      </c>
      <c r="GJ16">
        <f t="shared" si="27"/>
        <v>5.0078530731799269</v>
      </c>
      <c r="GK16">
        <f t="shared" si="27"/>
        <v>4.7719285380223937</v>
      </c>
      <c r="GL16">
        <f t="shared" si="27"/>
        <v>4.536004002833149</v>
      </c>
      <c r="GM16">
        <f t="shared" si="27"/>
        <v>4.3000794676121501</v>
      </c>
      <c r="GN16">
        <f t="shared" si="27"/>
        <v>4.0641549323593686</v>
      </c>
      <c r="GO16">
        <f t="shared" si="27"/>
        <v>3.828230397074762</v>
      </c>
      <c r="GP16">
        <f t="shared" si="27"/>
        <v>3.5923058617582981</v>
      </c>
      <c r="GQ16">
        <f t="shared" si="27"/>
        <v>3.3563813264099416</v>
      </c>
      <c r="GR16">
        <f t="shared" si="27"/>
        <v>3.1204567910296461</v>
      </c>
      <c r="GS16">
        <f t="shared" si="27"/>
        <v>2.8845322556173834</v>
      </c>
      <c r="GT16">
        <f t="shared" si="28"/>
        <v>2.6486077201731177</v>
      </c>
      <c r="GU16">
        <f t="shared" si="28"/>
        <v>2.4126831846968066</v>
      </c>
      <c r="GV16">
        <f t="shared" si="28"/>
        <v>2.1767586491884181</v>
      </c>
      <c r="GW16">
        <f t="shared" si="28"/>
        <v>1.9408341136479095</v>
      </c>
      <c r="GX16">
        <f t="shared" si="28"/>
        <v>1.7049095780752488</v>
      </c>
      <c r="GY16">
        <f t="shared" si="28"/>
        <v>1.4689850424704005</v>
      </c>
      <c r="GZ16">
        <f t="shared" si="28"/>
        <v>1.233060506833322</v>
      </c>
      <c r="HA16">
        <f t="shared" si="28"/>
        <v>0.99713597116398134</v>
      </c>
      <c r="HB16">
        <f t="shared" si="28"/>
        <v>0.76121143546233583</v>
      </c>
      <c r="HC16">
        <f t="shared" si="28"/>
        <v>0.52528689972836062</v>
      </c>
      <c r="HD16">
        <f t="shared" si="28"/>
        <v>0.28936236396200243</v>
      </c>
      <c r="HE16">
        <f t="shared" si="28"/>
        <v>5.3437828163239942E-2</v>
      </c>
      <c r="HF16">
        <f t="shared" si="28"/>
        <v>0.18248670766798014</v>
      </c>
      <c r="HG16">
        <f t="shared" si="28"/>
        <v>0.41841124353168624</v>
      </c>
      <c r="HH16">
        <f t="shared" si="28"/>
        <v>0.65433577942791388</v>
      </c>
      <c r="HI16">
        <f t="shared" si="28"/>
        <v>0.89026031535670569</v>
      </c>
      <c r="HJ16">
        <f t="shared" si="17"/>
        <v>5.3437828163239942E-2</v>
      </c>
      <c r="HK16">
        <f t="shared" si="18"/>
        <v>97</v>
      </c>
      <c r="HL16">
        <v>14</v>
      </c>
      <c r="HM16">
        <f t="shared" si="19"/>
        <v>0.13</v>
      </c>
      <c r="HN16" cm="1">
        <f t="array" ref="HN16">INDEX($N$3:$DJ$102,HL16,HK16)</f>
        <v>22.679564424524653</v>
      </c>
      <c r="HO16">
        <f t="shared" si="20"/>
        <v>2.9483433751882049</v>
      </c>
    </row>
    <row r="17" spans="2:223" x14ac:dyDescent="0.25">
      <c r="E17">
        <v>355</v>
      </c>
      <c r="F17" s="7">
        <f>'Emission events'!Q17</f>
        <v>0</v>
      </c>
      <c r="G17" s="7">
        <f>'Emission events'!AG17</f>
        <v>0</v>
      </c>
      <c r="H17" s="7">
        <f>'Emission events'!AW17</f>
        <v>0</v>
      </c>
      <c r="I17" s="7">
        <f>'Emission events'!BM17</f>
        <v>0</v>
      </c>
      <c r="J17" s="7">
        <f>'Emission events'!CC17</f>
        <v>0</v>
      </c>
      <c r="K17" s="7">
        <f t="shared" si="22"/>
        <v>0</v>
      </c>
      <c r="M17" s="1">
        <v>0.14000000000000001</v>
      </c>
      <c r="N17">
        <f t="shared" si="29"/>
        <v>22.635517990047941</v>
      </c>
      <c r="O17">
        <f t="shared" si="29"/>
        <v>22.635282266162456</v>
      </c>
      <c r="P17">
        <f t="shared" si="29"/>
        <v>22.635046542236715</v>
      </c>
      <c r="Q17">
        <f t="shared" si="29"/>
        <v>22.634810818270672</v>
      </c>
      <c r="R17">
        <f t="shared" si="29"/>
        <v>22.634575094264285</v>
      </c>
      <c r="S17">
        <f t="shared" si="29"/>
        <v>22.634339370217504</v>
      </c>
      <c r="T17">
        <f t="shared" si="29"/>
        <v>22.634103646130281</v>
      </c>
      <c r="U17">
        <f t="shared" si="29"/>
        <v>22.633867922002576</v>
      </c>
      <c r="V17">
        <f t="shared" si="29"/>
        <v>22.633632197834338</v>
      </c>
      <c r="W17">
        <f t="shared" si="29"/>
        <v>22.63339647362552</v>
      </c>
      <c r="X17">
        <f t="shared" si="30"/>
        <v>22.633160749376081</v>
      </c>
      <c r="Y17">
        <f t="shared" si="30"/>
        <v>22.632925025085967</v>
      </c>
      <c r="Z17">
        <f t="shared" si="30"/>
        <v>22.632689300755136</v>
      </c>
      <c r="AA17">
        <f t="shared" si="30"/>
        <v>22.632453576383536</v>
      </c>
      <c r="AB17">
        <f t="shared" si="30"/>
        <v>22.632217851971124</v>
      </c>
      <c r="AC17">
        <f t="shared" si="30"/>
        <v>22.631982127517855</v>
      </c>
      <c r="AD17">
        <f t="shared" si="30"/>
        <v>22.63174640302368</v>
      </c>
      <c r="AE17">
        <f t="shared" si="30"/>
        <v>22.631510678488549</v>
      </c>
      <c r="AF17">
        <f t="shared" si="30"/>
        <v>22.631274953912421</v>
      </c>
      <c r="AG17">
        <f t="shared" si="30"/>
        <v>22.631039229295244</v>
      </c>
      <c r="AH17">
        <f t="shared" si="31"/>
        <v>22.630803504636976</v>
      </c>
      <c r="AI17">
        <f t="shared" si="31"/>
        <v>22.630567779937564</v>
      </c>
      <c r="AJ17">
        <f t="shared" si="31"/>
        <v>22.630332055196963</v>
      </c>
      <c r="AK17">
        <f t="shared" si="31"/>
        <v>22.630096330415128</v>
      </c>
      <c r="AL17">
        <f t="shared" si="31"/>
        <v>22.629860605592011</v>
      </c>
      <c r="AM17">
        <f t="shared" si="31"/>
        <v>22.629624880727562</v>
      </c>
      <c r="AN17">
        <f t="shared" si="31"/>
        <v>22.629389155821734</v>
      </c>
      <c r="AO17">
        <f t="shared" si="31"/>
        <v>22.629153430874482</v>
      </c>
      <c r="AP17">
        <f t="shared" si="31"/>
        <v>22.628917705885755</v>
      </c>
      <c r="AQ17">
        <f t="shared" si="31"/>
        <v>22.628681980855511</v>
      </c>
      <c r="AR17">
        <f t="shared" si="32"/>
        <v>22.628446255783697</v>
      </c>
      <c r="AS17">
        <f t="shared" si="32"/>
        <v>22.628210530670266</v>
      </c>
      <c r="AT17">
        <f t="shared" si="32"/>
        <v>22.627974805515169</v>
      </c>
      <c r="AU17">
        <f t="shared" si="32"/>
        <v>22.627739080318364</v>
      </c>
      <c r="AV17">
        <f t="shared" si="32"/>
        <v>22.627503355079799</v>
      </c>
      <c r="AW17">
        <f t="shared" si="32"/>
        <v>22.627267629799427</v>
      </c>
      <c r="AX17">
        <f t="shared" si="32"/>
        <v>22.627031904477196</v>
      </c>
      <c r="AY17">
        <f t="shared" si="32"/>
        <v>22.626796179113065</v>
      </c>
      <c r="AZ17">
        <f t="shared" si="32"/>
        <v>22.626560453706979</v>
      </c>
      <c r="BA17">
        <f t="shared" si="32"/>
        <v>22.626324728258897</v>
      </c>
      <c r="BB17">
        <f t="shared" si="33"/>
        <v>22.626089002768765</v>
      </c>
      <c r="BC17">
        <f t="shared" si="33"/>
        <v>22.625853277236537</v>
      </c>
      <c r="BD17">
        <f t="shared" si="33"/>
        <v>22.625617551662167</v>
      </c>
      <c r="BE17">
        <f t="shared" si="33"/>
        <v>22.625381826045601</v>
      </c>
      <c r="BF17">
        <f t="shared" si="33"/>
        <v>22.625146100386793</v>
      </c>
      <c r="BG17">
        <f t="shared" si="33"/>
        <v>22.624910374685697</v>
      </c>
      <c r="BH17">
        <f t="shared" si="33"/>
        <v>22.624674648942261</v>
      </c>
      <c r="BI17">
        <f t="shared" si="33"/>
        <v>22.62443892315644</v>
      </c>
      <c r="BJ17">
        <f t="shared" si="33"/>
        <v>22.624203197328182</v>
      </c>
      <c r="BK17">
        <f t="shared" si="33"/>
        <v>22.623967471457441</v>
      </c>
      <c r="BL17">
        <f t="shared" si="34"/>
        <v>22.62373174554417</v>
      </c>
      <c r="BM17">
        <f t="shared" si="34"/>
        <v>22.623496019588313</v>
      </c>
      <c r="BN17">
        <f t="shared" si="34"/>
        <v>22.623260293589823</v>
      </c>
      <c r="BO17">
        <f t="shared" si="34"/>
        <v>22.623024567548658</v>
      </c>
      <c r="BP17">
        <f t="shared" si="34"/>
        <v>22.622788841464761</v>
      </c>
      <c r="BQ17">
        <f t="shared" si="34"/>
        <v>22.622553115338086</v>
      </c>
      <c r="BR17">
        <f t="shared" si="34"/>
        <v>22.622317389168586</v>
      </c>
      <c r="BS17">
        <f t="shared" si="34"/>
        <v>22.622081662956209</v>
      </c>
      <c r="BT17">
        <f t="shared" si="34"/>
        <v>22.621845936700904</v>
      </c>
      <c r="BU17">
        <f t="shared" si="34"/>
        <v>22.621610210402629</v>
      </c>
      <c r="BV17">
        <f t="shared" si="35"/>
        <v>22.621374484061327</v>
      </c>
      <c r="BW17">
        <f t="shared" si="35"/>
        <v>22.621138757676952</v>
      </c>
      <c r="BX17">
        <f t="shared" si="35"/>
        <v>22.620903031249455</v>
      </c>
      <c r="BY17">
        <f t="shared" si="35"/>
        <v>22.620667304778785</v>
      </c>
      <c r="BZ17">
        <f t="shared" si="35"/>
        <v>22.620431578264895</v>
      </c>
      <c r="CA17">
        <f t="shared" si="35"/>
        <v>22.620195851707731</v>
      </c>
      <c r="CB17">
        <f t="shared" si="35"/>
        <v>22.619960125107248</v>
      </c>
      <c r="CC17">
        <f t="shared" si="35"/>
        <v>22.619724398463394</v>
      </c>
      <c r="CD17">
        <f t="shared" si="35"/>
        <v>22.619488671776118</v>
      </c>
      <c r="CE17">
        <f t="shared" si="35"/>
        <v>22.619252945045375</v>
      </c>
      <c r="CF17">
        <f t="shared" si="36"/>
        <v>22.619017218271111</v>
      </c>
      <c r="CG17">
        <f t="shared" si="36"/>
        <v>22.618781491453273</v>
      </c>
      <c r="CH17">
        <f t="shared" si="36"/>
        <v>22.618545764591815</v>
      </c>
      <c r="CI17">
        <f t="shared" si="36"/>
        <v>22.61831003768669</v>
      </c>
      <c r="CJ17">
        <f t="shared" si="36"/>
        <v>22.618074310737843</v>
      </c>
      <c r="CK17">
        <f t="shared" si="36"/>
        <v>22.617838583745222</v>
      </c>
      <c r="CL17">
        <f t="shared" si="36"/>
        <v>22.617602856708785</v>
      </c>
      <c r="CM17">
        <f t="shared" si="36"/>
        <v>22.617367129628473</v>
      </c>
      <c r="CN17">
        <f t="shared" si="36"/>
        <v>22.617131402504242</v>
      </c>
      <c r="CO17">
        <f t="shared" si="36"/>
        <v>22.616895675336036</v>
      </c>
      <c r="CP17">
        <f t="shared" si="37"/>
        <v>22.616659948123811</v>
      </c>
      <c r="CQ17">
        <f t="shared" si="37"/>
        <v>22.616424220867508</v>
      </c>
      <c r="CR17">
        <f t="shared" si="37"/>
        <v>22.616188493567087</v>
      </c>
      <c r="CS17">
        <f t="shared" si="37"/>
        <v>22.615952766222488</v>
      </c>
      <c r="CT17">
        <f t="shared" si="37"/>
        <v>22.615717038833665</v>
      </c>
      <c r="CU17">
        <f t="shared" si="37"/>
        <v>22.615481311400565</v>
      </c>
      <c r="CV17">
        <f t="shared" si="37"/>
        <v>22.615245583923141</v>
      </c>
      <c r="CW17">
        <f t="shared" si="37"/>
        <v>22.615009856401336</v>
      </c>
      <c r="CX17">
        <f t="shared" si="37"/>
        <v>22.614774128835105</v>
      </c>
      <c r="CY17">
        <f t="shared" si="37"/>
        <v>22.614538401224394</v>
      </c>
      <c r="CZ17">
        <f t="shared" si="38"/>
        <v>22.614302673569156</v>
      </c>
      <c r="DA17">
        <f t="shared" si="38"/>
        <v>22.614066945869332</v>
      </c>
      <c r="DB17">
        <f t="shared" si="38"/>
        <v>22.613831218124879</v>
      </c>
      <c r="DC17">
        <f t="shared" si="38"/>
        <v>22.61359549033574</v>
      </c>
      <c r="DD17">
        <f t="shared" si="38"/>
        <v>22.613359762501862</v>
      </c>
      <c r="DE17">
        <f t="shared" si="38"/>
        <v>22.613124034623201</v>
      </c>
      <c r="DF17">
        <f t="shared" si="38"/>
        <v>22.612888306699702</v>
      </c>
      <c r="DG17">
        <f t="shared" si="38"/>
        <v>22.612652578731311</v>
      </c>
      <c r="DH17">
        <f t="shared" si="38"/>
        <v>22.612416850717981</v>
      </c>
      <c r="DI17">
        <f t="shared" si="38"/>
        <v>22.61218112265966</v>
      </c>
      <c r="DJ17">
        <f t="shared" si="38"/>
        <v>22.61194539455629</v>
      </c>
      <c r="DL17">
        <f t="shared" si="16"/>
        <v>0.14000000000000001</v>
      </c>
      <c r="DM17">
        <f t="shared" si="23"/>
        <v>22.635517990047941</v>
      </c>
      <c r="DN17">
        <f t="shared" si="23"/>
        <v>22.399593447450357</v>
      </c>
      <c r="DO17">
        <f t="shared" si="23"/>
        <v>22.163668904812518</v>
      </c>
      <c r="DP17">
        <f t="shared" si="23"/>
        <v>21.92774436213438</v>
      </c>
      <c r="DQ17">
        <f t="shared" si="23"/>
        <v>21.691819819415894</v>
      </c>
      <c r="DR17">
        <f t="shared" si="23"/>
        <v>21.455895276657014</v>
      </c>
      <c r="DS17">
        <f t="shared" si="23"/>
        <v>21.219970733857693</v>
      </c>
      <c r="DT17">
        <f t="shared" si="23"/>
        <v>20.984046191017889</v>
      </c>
      <c r="DU17">
        <f t="shared" si="23"/>
        <v>20.748121648137552</v>
      </c>
      <c r="DV17">
        <f t="shared" si="23"/>
        <v>20.512197105216636</v>
      </c>
      <c r="DW17">
        <f t="shared" si="23"/>
        <v>20.276272562255102</v>
      </c>
      <c r="DX17">
        <f t="shared" si="23"/>
        <v>20.040348019252889</v>
      </c>
      <c r="DY17">
        <f t="shared" si="23"/>
        <v>19.804423476209958</v>
      </c>
      <c r="DZ17">
        <f t="shared" si="23"/>
        <v>19.568498933126261</v>
      </c>
      <c r="EA17">
        <f t="shared" si="23"/>
        <v>19.332574390001749</v>
      </c>
      <c r="EB17">
        <f t="shared" si="23"/>
        <v>19.096649846836385</v>
      </c>
      <c r="EC17">
        <f t="shared" si="24"/>
        <v>18.860725303630112</v>
      </c>
      <c r="ED17">
        <f t="shared" si="24"/>
        <v>18.624800760382882</v>
      </c>
      <c r="EE17">
        <f t="shared" si="24"/>
        <v>18.388876217094655</v>
      </c>
      <c r="EF17">
        <f t="shared" si="24"/>
        <v>18.152951673765379</v>
      </c>
      <c r="EG17">
        <f t="shared" si="24"/>
        <v>17.917027130395013</v>
      </c>
      <c r="EH17">
        <f t="shared" si="24"/>
        <v>17.681102586983506</v>
      </c>
      <c r="EI17">
        <f t="shared" si="24"/>
        <v>17.445178043530806</v>
      </c>
      <c r="EJ17">
        <f t="shared" si="24"/>
        <v>17.209253500036873</v>
      </c>
      <c r="EK17">
        <f t="shared" si="24"/>
        <v>16.973328956501657</v>
      </c>
      <c r="EL17">
        <f t="shared" si="24"/>
        <v>16.737404412925109</v>
      </c>
      <c r="EM17">
        <f t="shared" si="24"/>
        <v>16.501479869307182</v>
      </c>
      <c r="EN17">
        <f t="shared" si="24"/>
        <v>16.265555325647831</v>
      </c>
      <c r="EO17">
        <f t="shared" si="24"/>
        <v>16.029630781947006</v>
      </c>
      <c r="EP17">
        <f t="shared" si="24"/>
        <v>15.793706238204667</v>
      </c>
      <c r="EQ17">
        <f t="shared" si="24"/>
        <v>15.557781694420754</v>
      </c>
      <c r="ER17">
        <f t="shared" si="24"/>
        <v>15.321857150595225</v>
      </c>
      <c r="ES17">
        <f t="shared" si="25"/>
        <v>15.085932606728031</v>
      </c>
      <c r="ET17">
        <f t="shared" si="25"/>
        <v>14.850008062819127</v>
      </c>
      <c r="EU17">
        <f t="shared" si="25"/>
        <v>14.614083518868464</v>
      </c>
      <c r="EV17">
        <f t="shared" si="25"/>
        <v>14.378158974875994</v>
      </c>
      <c r="EW17">
        <f t="shared" si="25"/>
        <v>14.142234430841665</v>
      </c>
      <c r="EX17">
        <f t="shared" si="25"/>
        <v>13.906309886765436</v>
      </c>
      <c r="EY17">
        <f t="shared" si="25"/>
        <v>13.670385342647252</v>
      </c>
      <c r="EZ17">
        <f t="shared" si="25"/>
        <v>13.434460798487072</v>
      </c>
      <c r="FA17">
        <f t="shared" si="25"/>
        <v>13.198536254284841</v>
      </c>
      <c r="FB17">
        <f t="shared" si="25"/>
        <v>12.962611710040516</v>
      </c>
      <c r="FC17">
        <f t="shared" si="25"/>
        <v>12.726687165754047</v>
      </c>
      <c r="FD17">
        <f t="shared" si="25"/>
        <v>12.490762621425384</v>
      </c>
      <c r="FE17">
        <f t="shared" si="25"/>
        <v>12.254838077054478</v>
      </c>
      <c r="FF17">
        <f t="shared" si="25"/>
        <v>12.018913532641283</v>
      </c>
      <c r="FG17">
        <f t="shared" si="25"/>
        <v>11.782988988185748</v>
      </c>
      <c r="FH17">
        <f t="shared" si="25"/>
        <v>11.54706444368783</v>
      </c>
      <c r="FI17">
        <f t="shared" si="26"/>
        <v>11.311139899147475</v>
      </c>
      <c r="FJ17">
        <f t="shared" si="26"/>
        <v>11.075215354564635</v>
      </c>
      <c r="FK17">
        <f t="shared" si="26"/>
        <v>10.839290809939266</v>
      </c>
      <c r="FL17">
        <f t="shared" si="26"/>
        <v>10.60336626527131</v>
      </c>
      <c r="FM17">
        <f t="shared" si="26"/>
        <v>10.367441720560722</v>
      </c>
      <c r="FN17">
        <f t="shared" si="26"/>
        <v>10.13151717580746</v>
      </c>
      <c r="FO17">
        <f t="shared" si="26"/>
        <v>9.8955926310114641</v>
      </c>
      <c r="FP17">
        <f t="shared" si="26"/>
        <v>9.6596680861726902</v>
      </c>
      <c r="FQ17">
        <f t="shared" si="26"/>
        <v>9.4237435412910919</v>
      </c>
      <c r="FR17">
        <f t="shared" si="26"/>
        <v>9.1878189963666195</v>
      </c>
      <c r="FS17">
        <f t="shared" si="26"/>
        <v>8.951894451399216</v>
      </c>
      <c r="FT17">
        <f t="shared" si="26"/>
        <v>8.7159699063888425</v>
      </c>
      <c r="FU17">
        <f t="shared" si="26"/>
        <v>8.4800453613354438</v>
      </c>
      <c r="FV17">
        <f t="shared" si="26"/>
        <v>8.2441208162389703</v>
      </c>
      <c r="FW17">
        <f t="shared" si="26"/>
        <v>8.0081962710993739</v>
      </c>
      <c r="FX17">
        <f t="shared" si="21"/>
        <v>7.772271725916605</v>
      </c>
      <c r="FY17">
        <f t="shared" si="21"/>
        <v>7.536347180690619</v>
      </c>
      <c r="FZ17">
        <f t="shared" si="21"/>
        <v>7.3004226354213557</v>
      </c>
      <c r="GA17">
        <f t="shared" si="21"/>
        <v>7.0644980901087742</v>
      </c>
      <c r="GB17">
        <f t="shared" si="21"/>
        <v>6.8285735447528211</v>
      </c>
      <c r="GC17">
        <f t="shared" si="21"/>
        <v>6.5926489993534467</v>
      </c>
      <c r="GD17">
        <f t="shared" si="27"/>
        <v>6.3567244539106085</v>
      </c>
      <c r="GE17">
        <f t="shared" si="27"/>
        <v>6.1207999084242459</v>
      </c>
      <c r="GF17">
        <f t="shared" si="27"/>
        <v>5.8848753628943093</v>
      </c>
      <c r="GG17">
        <f t="shared" si="27"/>
        <v>5.6489508173207525</v>
      </c>
      <c r="GH17">
        <f t="shared" si="27"/>
        <v>5.4130262717035329</v>
      </c>
      <c r="GI17">
        <f t="shared" si="27"/>
        <v>5.1771017260425864</v>
      </c>
      <c r="GJ17">
        <f t="shared" si="27"/>
        <v>4.941177180337867</v>
      </c>
      <c r="GK17">
        <f t="shared" si="27"/>
        <v>4.705252634589332</v>
      </c>
      <c r="GL17">
        <f t="shared" si="27"/>
        <v>4.4693280887969209</v>
      </c>
      <c r="GM17">
        <f t="shared" si="27"/>
        <v>4.2334035429605912</v>
      </c>
      <c r="GN17">
        <f t="shared" si="27"/>
        <v>3.997478997080286</v>
      </c>
      <c r="GO17">
        <f t="shared" si="27"/>
        <v>3.7615544511559627</v>
      </c>
      <c r="GP17">
        <f t="shared" si="27"/>
        <v>3.5256299051875608</v>
      </c>
      <c r="GQ17">
        <f t="shared" si="27"/>
        <v>3.2897053591750449</v>
      </c>
      <c r="GR17">
        <f t="shared" si="27"/>
        <v>3.0537808131183475</v>
      </c>
      <c r="GS17">
        <f t="shared" si="27"/>
        <v>2.8178562670174259</v>
      </c>
      <c r="GT17">
        <f t="shared" si="28"/>
        <v>2.5819317208722303</v>
      </c>
      <c r="GU17">
        <f t="shared" si="28"/>
        <v>2.3460071746827076</v>
      </c>
      <c r="GV17">
        <f t="shared" si="28"/>
        <v>2.1100826284488043</v>
      </c>
      <c r="GW17">
        <f t="shared" si="28"/>
        <v>1.8741580821704744</v>
      </c>
      <c r="GX17">
        <f t="shared" si="28"/>
        <v>1.6382335358476645</v>
      </c>
      <c r="GY17">
        <f t="shared" si="28"/>
        <v>1.4023089894803284</v>
      </c>
      <c r="GZ17">
        <f t="shared" si="28"/>
        <v>1.1663844430684058</v>
      </c>
      <c r="HA17">
        <f t="shared" si="28"/>
        <v>0.93045989661185402</v>
      </c>
      <c r="HB17">
        <f t="shared" si="28"/>
        <v>0.69453535011061618</v>
      </c>
      <c r="HC17">
        <f t="shared" si="28"/>
        <v>0.45861080356464257</v>
      </c>
      <c r="HD17">
        <f t="shared" si="28"/>
        <v>0.22268625697388345</v>
      </c>
      <c r="HE17">
        <f t="shared" si="28"/>
        <v>1.3238289661710922E-2</v>
      </c>
      <c r="HF17">
        <f t="shared" si="28"/>
        <v>0.24916283634220093</v>
      </c>
      <c r="HG17">
        <f t="shared" si="28"/>
        <v>0.48508738306762922</v>
      </c>
      <c r="HH17">
        <f t="shared" si="28"/>
        <v>0.72101192983804907</v>
      </c>
      <c r="HI17">
        <f t="shared" si="28"/>
        <v>0.95693647665351733</v>
      </c>
      <c r="HJ17">
        <f t="shared" si="17"/>
        <v>1.3238289661710922E-2</v>
      </c>
      <c r="HK17">
        <f t="shared" si="18"/>
        <v>97</v>
      </c>
      <c r="HL17">
        <v>15</v>
      </c>
      <c r="HM17">
        <f t="shared" si="19"/>
        <v>0.14000000000000001</v>
      </c>
      <c r="HN17" cm="1">
        <f t="array" ref="HN17">INDEX($N$3:$DJ$102,HL17,HK17)</f>
        <v>22.612888306699702</v>
      </c>
      <c r="HO17">
        <f t="shared" si="20"/>
        <v>3.1658043629379584</v>
      </c>
    </row>
    <row r="18" spans="2:223" x14ac:dyDescent="0.25">
      <c r="E18">
        <v>360</v>
      </c>
      <c r="F18" s="7">
        <f>'Emission events'!Q18</f>
        <v>0</v>
      </c>
      <c r="G18" s="7">
        <f>'Emission events'!AG18</f>
        <v>0</v>
      </c>
      <c r="H18" s="7">
        <f>'Emission events'!AW18</f>
        <v>0</v>
      </c>
      <c r="I18" s="7">
        <f>'Emission events'!BM18</f>
        <v>0</v>
      </c>
      <c r="J18" s="7">
        <f>'Emission events'!CC18</f>
        <v>0</v>
      </c>
      <c r="K18" s="7">
        <f t="shared" si="22"/>
        <v>0</v>
      </c>
      <c r="M18" s="1">
        <v>0.15</v>
      </c>
      <c r="N18">
        <f t="shared" si="29"/>
        <v>22.568839612538003</v>
      </c>
      <c r="O18">
        <f t="shared" si="29"/>
        <v>22.568603875209284</v>
      </c>
      <c r="P18">
        <f t="shared" si="29"/>
        <v>22.56836813782488</v>
      </c>
      <c r="Q18">
        <f t="shared" si="29"/>
        <v>22.568132400384727</v>
      </c>
      <c r="R18">
        <f t="shared" si="29"/>
        <v>22.56789666288876</v>
      </c>
      <c r="S18">
        <f t="shared" si="29"/>
        <v>22.567660925336916</v>
      </c>
      <c r="T18">
        <f t="shared" si="29"/>
        <v>22.567425187729128</v>
      </c>
      <c r="U18">
        <f t="shared" si="29"/>
        <v>22.567189450065335</v>
      </c>
      <c r="V18">
        <f t="shared" si="29"/>
        <v>22.56695371234547</v>
      </c>
      <c r="W18">
        <f t="shared" si="29"/>
        <v>22.566717974569467</v>
      </c>
      <c r="X18">
        <f t="shared" si="30"/>
        <v>22.566482236737272</v>
      </c>
      <c r="Y18">
        <f t="shared" si="30"/>
        <v>22.566246498848809</v>
      </c>
      <c r="Z18">
        <f t="shared" si="30"/>
        <v>22.566010760904017</v>
      </c>
      <c r="AA18">
        <f t="shared" si="30"/>
        <v>22.56577502290283</v>
      </c>
      <c r="AB18">
        <f t="shared" si="30"/>
        <v>22.565539284845187</v>
      </c>
      <c r="AC18">
        <f t="shared" si="30"/>
        <v>22.565303546731023</v>
      </c>
      <c r="AD18">
        <f t="shared" si="30"/>
        <v>22.565067808560269</v>
      </c>
      <c r="AE18">
        <f t="shared" si="30"/>
        <v>22.564832070332862</v>
      </c>
      <c r="AF18">
        <f t="shared" si="30"/>
        <v>22.564596332048737</v>
      </c>
      <c r="AG18">
        <f t="shared" si="30"/>
        <v>22.564360593707828</v>
      </c>
      <c r="AH18">
        <f t="shared" si="31"/>
        <v>22.564124855310073</v>
      </c>
      <c r="AI18">
        <f t="shared" si="31"/>
        <v>22.563889116855407</v>
      </c>
      <c r="AJ18">
        <f t="shared" si="31"/>
        <v>22.563653378343759</v>
      </c>
      <c r="AK18">
        <f t="shared" si="31"/>
        <v>22.563417639775068</v>
      </c>
      <c r="AL18">
        <f t="shared" si="31"/>
        <v>22.563181901149267</v>
      </c>
      <c r="AM18">
        <f t="shared" si="31"/>
        <v>22.562946162466289</v>
      </c>
      <c r="AN18">
        <f t="shared" si="31"/>
        <v>22.562710423726074</v>
      </c>
      <c r="AO18">
        <f t="shared" si="31"/>
        <v>22.562474684928549</v>
      </c>
      <c r="AP18">
        <f t="shared" si="31"/>
        <v>22.562238946073656</v>
      </c>
      <c r="AQ18">
        <f t="shared" si="31"/>
        <v>22.562003207161325</v>
      </c>
      <c r="AR18">
        <f t="shared" si="32"/>
        <v>22.561767468191483</v>
      </c>
      <c r="AS18">
        <f t="shared" si="32"/>
        <v>22.561531729164081</v>
      </c>
      <c r="AT18">
        <f t="shared" si="32"/>
        <v>22.561295990079039</v>
      </c>
      <c r="AU18">
        <f t="shared" si="32"/>
        <v>22.561060250936293</v>
      </c>
      <c r="AV18">
        <f t="shared" si="32"/>
        <v>22.560824511735778</v>
      </c>
      <c r="AW18">
        <f t="shared" si="32"/>
        <v>22.560588772477431</v>
      </c>
      <c r="AX18">
        <f t="shared" si="32"/>
        <v>22.560353033161181</v>
      </c>
      <c r="AY18">
        <f t="shared" si="32"/>
        <v>22.560117293786963</v>
      </c>
      <c r="AZ18">
        <f t="shared" si="32"/>
        <v>22.55988155435471</v>
      </c>
      <c r="BA18">
        <f t="shared" si="32"/>
        <v>22.559645814864357</v>
      </c>
      <c r="BB18">
        <f t="shared" si="33"/>
        <v>22.559410075315839</v>
      </c>
      <c r="BC18">
        <f t="shared" si="33"/>
        <v>22.559174335709084</v>
      </c>
      <c r="BD18">
        <f t="shared" si="33"/>
        <v>22.558938596044026</v>
      </c>
      <c r="BE18">
        <f t="shared" si="33"/>
        <v>22.558702856320604</v>
      </c>
      <c r="BF18">
        <f t="shared" si="33"/>
        <v>22.558467116538747</v>
      </c>
      <c r="BG18">
        <f t="shared" si="33"/>
        <v>22.558231376698384</v>
      </c>
      <c r="BH18">
        <f t="shared" si="33"/>
        <v>22.557995636799454</v>
      </c>
      <c r="BI18">
        <f t="shared" si="33"/>
        <v>22.557759896841887</v>
      </c>
      <c r="BJ18">
        <f t="shared" si="33"/>
        <v>22.557524156825618</v>
      </c>
      <c r="BK18">
        <f t="shared" si="33"/>
        <v>22.557288416750577</v>
      </c>
      <c r="BL18">
        <f t="shared" si="34"/>
        <v>22.557052676616699</v>
      </c>
      <c r="BM18">
        <f t="shared" si="34"/>
        <v>22.556816936423914</v>
      </c>
      <c r="BN18">
        <f t="shared" si="34"/>
        <v>22.556581196172154</v>
      </c>
      <c r="BO18">
        <f t="shared" si="34"/>
        <v>22.556345455861351</v>
      </c>
      <c r="BP18">
        <f t="shared" si="34"/>
        <v>22.556109715491441</v>
      </c>
      <c r="BQ18">
        <f t="shared" si="34"/>
        <v>22.555873975062351</v>
      </c>
      <c r="BR18">
        <f t="shared" si="34"/>
        <v>22.555638234574019</v>
      </c>
      <c r="BS18">
        <f t="shared" si="34"/>
        <v>22.555402494026371</v>
      </c>
      <c r="BT18">
        <f t="shared" si="34"/>
        <v>22.555166753419343</v>
      </c>
      <c r="BU18">
        <f t="shared" si="34"/>
        <v>22.554931012752867</v>
      </c>
      <c r="BV18">
        <f t="shared" si="35"/>
        <v>22.554695272026873</v>
      </c>
      <c r="BW18">
        <f t="shared" si="35"/>
        <v>22.554459531241289</v>
      </c>
      <c r="BX18">
        <f t="shared" si="35"/>
        <v>22.554223790396055</v>
      </c>
      <c r="BY18">
        <f t="shared" si="35"/>
        <v>22.553988049491096</v>
      </c>
      <c r="BZ18">
        <f t="shared" si="35"/>
        <v>22.553752308526349</v>
      </c>
      <c r="CA18">
        <f t="shared" si="35"/>
        <v>22.553516567501738</v>
      </c>
      <c r="CB18">
        <f t="shared" si="35"/>
        <v>22.5532808264172</v>
      </c>
      <c r="CC18">
        <f t="shared" si="35"/>
        <v>22.553045085272664</v>
      </c>
      <c r="CD18">
        <f t="shared" si="35"/>
        <v>22.552809344068063</v>
      </c>
      <c r="CE18">
        <f t="shared" si="35"/>
        <v>22.552573602803324</v>
      </c>
      <c r="CF18">
        <f t="shared" si="36"/>
        <v>22.552337861478385</v>
      </c>
      <c r="CG18">
        <f t="shared" si="36"/>
        <v>22.552102120093174</v>
      </c>
      <c r="CH18">
        <f t="shared" si="36"/>
        <v>22.551866378647613</v>
      </c>
      <c r="CI18">
        <f t="shared" si="36"/>
        <v>22.551630637141646</v>
      </c>
      <c r="CJ18">
        <f t="shared" si="36"/>
        <v>22.551394895575193</v>
      </c>
      <c r="CK18">
        <f t="shared" si="36"/>
        <v>22.551159153948191</v>
      </c>
      <c r="CL18">
        <f t="shared" si="36"/>
        <v>22.55092341226057</v>
      </c>
      <c r="CM18">
        <f t="shared" si="36"/>
        <v>22.550687670512257</v>
      </c>
      <c r="CN18">
        <f t="shared" si="36"/>
        <v>22.550451928703186</v>
      </c>
      <c r="CO18">
        <f t="shared" si="36"/>
        <v>22.550216186833286</v>
      </c>
      <c r="CP18">
        <f t="shared" si="37"/>
        <v>22.549980444902488</v>
      </c>
      <c r="CQ18">
        <f t="shared" si="37"/>
        <v>22.549744702910719</v>
      </c>
      <c r="CR18">
        <f t="shared" si="37"/>
        <v>22.54950896085791</v>
      </c>
      <c r="CS18">
        <f t="shared" si="37"/>
        <v>22.549273218743995</v>
      </c>
      <c r="CT18">
        <f t="shared" si="37"/>
        <v>22.549037476568898</v>
      </c>
      <c r="CU18">
        <f t="shared" si="37"/>
        <v>22.548801734332553</v>
      </c>
      <c r="CV18">
        <f t="shared" si="37"/>
        <v>22.548565992034888</v>
      </c>
      <c r="CW18">
        <f t="shared" si="37"/>
        <v>22.548330249675832</v>
      </c>
      <c r="CX18">
        <f t="shared" si="37"/>
        <v>22.548094507255318</v>
      </c>
      <c r="CY18">
        <f t="shared" si="37"/>
        <v>22.54785876477327</v>
      </c>
      <c r="CZ18">
        <f t="shared" si="38"/>
        <v>22.547623022229622</v>
      </c>
      <c r="DA18">
        <f t="shared" si="38"/>
        <v>22.547387279624306</v>
      </c>
      <c r="DB18">
        <f t="shared" si="38"/>
        <v>22.547151536957241</v>
      </c>
      <c r="DC18">
        <f t="shared" si="38"/>
        <v>22.546915794228362</v>
      </c>
      <c r="DD18">
        <f t="shared" si="38"/>
        <v>22.546680051437601</v>
      </c>
      <c r="DE18">
        <f t="shared" si="38"/>
        <v>22.546444308584881</v>
      </c>
      <c r="DF18">
        <f t="shared" si="38"/>
        <v>22.546208565670135</v>
      </c>
      <c r="DG18">
        <f t="shared" si="38"/>
        <v>22.545972822693287</v>
      </c>
      <c r="DH18">
        <f t="shared" si="38"/>
        <v>22.545737079654273</v>
      </c>
      <c r="DI18">
        <f t="shared" si="38"/>
        <v>22.545501336553016</v>
      </c>
      <c r="DJ18">
        <f t="shared" si="38"/>
        <v>22.545265593389448</v>
      </c>
      <c r="DL18">
        <f t="shared" si="16"/>
        <v>0.15</v>
      </c>
      <c r="DM18">
        <f t="shared" si="23"/>
        <v>22.568839612538003</v>
      </c>
      <c r="DN18">
        <f t="shared" si="23"/>
        <v>22.332915056497185</v>
      </c>
      <c r="DO18">
        <f t="shared" si="23"/>
        <v>22.096990500400683</v>
      </c>
      <c r="DP18">
        <f t="shared" si="23"/>
        <v>21.861065944248434</v>
      </c>
      <c r="DQ18">
        <f t="shared" si="23"/>
        <v>21.625141388040369</v>
      </c>
      <c r="DR18">
        <f t="shared" si="23"/>
        <v>21.389216831776427</v>
      </c>
      <c r="DS18">
        <f t="shared" si="23"/>
        <v>21.15329227545654</v>
      </c>
      <c r="DT18">
        <f t="shared" si="23"/>
        <v>20.917367719080648</v>
      </c>
      <c r="DU18">
        <f t="shared" si="23"/>
        <v>20.681443162648684</v>
      </c>
      <c r="DV18">
        <f t="shared" si="23"/>
        <v>20.445518606160583</v>
      </c>
      <c r="DW18">
        <f t="shared" si="23"/>
        <v>20.209594049616292</v>
      </c>
      <c r="DX18">
        <f t="shared" si="23"/>
        <v>19.973669493015731</v>
      </c>
      <c r="DY18">
        <f t="shared" si="23"/>
        <v>19.73774493635884</v>
      </c>
      <c r="DZ18">
        <f t="shared" si="23"/>
        <v>19.501820379645554</v>
      </c>
      <c r="EA18">
        <f t="shared" si="23"/>
        <v>19.265895822875812</v>
      </c>
      <c r="EB18">
        <f t="shared" si="23"/>
        <v>19.029971266049554</v>
      </c>
      <c r="EC18">
        <f t="shared" si="24"/>
        <v>18.7940467091667</v>
      </c>
      <c r="ED18">
        <f t="shared" si="24"/>
        <v>18.558122152227195</v>
      </c>
      <c r="EE18">
        <f t="shared" si="24"/>
        <v>18.322197595230971</v>
      </c>
      <c r="EF18">
        <f t="shared" si="24"/>
        <v>18.086273038177964</v>
      </c>
      <c r="EG18">
        <f t="shared" si="24"/>
        <v>17.85034848106811</v>
      </c>
      <c r="EH18">
        <f t="shared" si="24"/>
        <v>17.614423923901349</v>
      </c>
      <c r="EI18">
        <f t="shared" si="24"/>
        <v>17.378499366677602</v>
      </c>
      <c r="EJ18">
        <f t="shared" si="24"/>
        <v>17.142574809396812</v>
      </c>
      <c r="EK18">
        <f t="shared" si="24"/>
        <v>16.906650252058913</v>
      </c>
      <c r="EL18">
        <f t="shared" si="24"/>
        <v>16.670725694663837</v>
      </c>
      <c r="EM18">
        <f t="shared" si="24"/>
        <v>16.434801137211522</v>
      </c>
      <c r="EN18">
        <f t="shared" si="24"/>
        <v>16.198876579701903</v>
      </c>
      <c r="EO18">
        <f t="shared" si="24"/>
        <v>15.962952022134909</v>
      </c>
      <c r="EP18">
        <f t="shared" si="24"/>
        <v>15.727027464510481</v>
      </c>
      <c r="EQ18">
        <f t="shared" si="24"/>
        <v>15.491102906828541</v>
      </c>
      <c r="ER18">
        <f t="shared" si="24"/>
        <v>15.255178349089039</v>
      </c>
      <c r="ES18">
        <f t="shared" si="25"/>
        <v>15.0192537912919</v>
      </c>
      <c r="ET18">
        <f t="shared" si="25"/>
        <v>14.783329233437057</v>
      </c>
      <c r="EU18">
        <f t="shared" si="25"/>
        <v>14.547404675524442</v>
      </c>
      <c r="EV18">
        <f t="shared" si="25"/>
        <v>14.311480117553998</v>
      </c>
      <c r="EW18">
        <f t="shared" si="25"/>
        <v>14.07555555952565</v>
      </c>
      <c r="EX18">
        <f t="shared" si="25"/>
        <v>13.839631001439335</v>
      </c>
      <c r="EY18">
        <f t="shared" si="25"/>
        <v>13.603706443294984</v>
      </c>
      <c r="EZ18">
        <f t="shared" si="25"/>
        <v>13.367781885092532</v>
      </c>
      <c r="FA18">
        <f t="shared" si="25"/>
        <v>13.131857326831915</v>
      </c>
      <c r="FB18">
        <f t="shared" si="25"/>
        <v>12.895932768513063</v>
      </c>
      <c r="FC18">
        <f t="shared" si="25"/>
        <v>12.660008210135906</v>
      </c>
      <c r="FD18">
        <f t="shared" si="25"/>
        <v>12.424083651700387</v>
      </c>
      <c r="FE18">
        <f t="shared" si="25"/>
        <v>12.188159093206432</v>
      </c>
      <c r="FF18">
        <f t="shared" si="25"/>
        <v>11.95223453465397</v>
      </c>
      <c r="FG18">
        <f t="shared" si="25"/>
        <v>11.716309976042941</v>
      </c>
      <c r="FH18">
        <f t="shared" si="25"/>
        <v>11.480385417373277</v>
      </c>
      <c r="FI18">
        <f t="shared" si="26"/>
        <v>11.244460858644912</v>
      </c>
      <c r="FJ18">
        <f t="shared" si="26"/>
        <v>11.008536299857772</v>
      </c>
      <c r="FK18">
        <f t="shared" si="26"/>
        <v>10.772611741011795</v>
      </c>
      <c r="FL18">
        <f t="shared" si="26"/>
        <v>10.536687182106911</v>
      </c>
      <c r="FM18">
        <f t="shared" si="26"/>
        <v>10.300762623143052</v>
      </c>
      <c r="FN18">
        <f t="shared" si="26"/>
        <v>10.064838064120153</v>
      </c>
      <c r="FO18">
        <f t="shared" si="26"/>
        <v>9.8289135050381446</v>
      </c>
      <c r="FP18">
        <f t="shared" si="26"/>
        <v>9.5929889458969555</v>
      </c>
      <c r="FQ18">
        <f t="shared" si="26"/>
        <v>9.3570643866965248</v>
      </c>
      <c r="FR18">
        <f t="shared" si="26"/>
        <v>9.1211398274367816</v>
      </c>
      <c r="FS18">
        <f t="shared" si="26"/>
        <v>8.8852152681176548</v>
      </c>
      <c r="FT18">
        <f t="shared" si="26"/>
        <v>8.6492907087390805</v>
      </c>
      <c r="FU18">
        <f t="shared" si="26"/>
        <v>8.4133661493009892</v>
      </c>
      <c r="FV18">
        <f t="shared" si="26"/>
        <v>8.1774415898033066</v>
      </c>
      <c r="FW18">
        <f t="shared" si="26"/>
        <v>7.9415170302459739</v>
      </c>
      <c r="FX18">
        <f t="shared" si="21"/>
        <v>7.7055924706289165</v>
      </c>
      <c r="FY18">
        <f t="shared" si="21"/>
        <v>7.4696679109520723</v>
      </c>
      <c r="FZ18">
        <f t="shared" si="21"/>
        <v>7.233743351215363</v>
      </c>
      <c r="GA18">
        <f t="shared" si="21"/>
        <v>6.9978187914187266</v>
      </c>
      <c r="GB18">
        <f t="shared" si="21"/>
        <v>6.761894231562092</v>
      </c>
      <c r="GC18">
        <f t="shared" si="21"/>
        <v>6.5259696716453917</v>
      </c>
      <c r="GD18">
        <f t="shared" si="27"/>
        <v>6.2900451116685581</v>
      </c>
      <c r="GE18">
        <f t="shared" si="27"/>
        <v>6.0541205516315202</v>
      </c>
      <c r="GF18">
        <f t="shared" si="27"/>
        <v>5.8181959915342105</v>
      </c>
      <c r="GG18">
        <f t="shared" si="27"/>
        <v>5.5822714313765509</v>
      </c>
      <c r="GH18">
        <f t="shared" si="27"/>
        <v>5.3463468711584881</v>
      </c>
      <c r="GI18">
        <f t="shared" si="27"/>
        <v>5.1104223108799367</v>
      </c>
      <c r="GJ18">
        <f t="shared" si="27"/>
        <v>4.8744977505408364</v>
      </c>
      <c r="GK18">
        <f t="shared" si="27"/>
        <v>4.6385731901411162</v>
      </c>
      <c r="GL18">
        <f t="shared" si="27"/>
        <v>4.402648629680705</v>
      </c>
      <c r="GM18">
        <f t="shared" si="27"/>
        <v>4.1667240691595353</v>
      </c>
      <c r="GN18">
        <f t="shared" si="27"/>
        <v>3.930799508577536</v>
      </c>
      <c r="GO18">
        <f t="shared" si="27"/>
        <v>3.6948749479346397</v>
      </c>
      <c r="GP18">
        <f t="shared" si="27"/>
        <v>3.4589503872307716</v>
      </c>
      <c r="GQ18">
        <f t="shared" si="27"/>
        <v>3.223025826465868</v>
      </c>
      <c r="GR18">
        <f t="shared" si="27"/>
        <v>2.9871012656398541</v>
      </c>
      <c r="GS18">
        <f t="shared" si="27"/>
        <v>2.751176704752659</v>
      </c>
      <c r="GT18">
        <f t="shared" si="28"/>
        <v>2.5152521438042186</v>
      </c>
      <c r="GU18">
        <f t="shared" si="28"/>
        <v>2.2793275827944548</v>
      </c>
      <c r="GV18">
        <f t="shared" si="28"/>
        <v>2.0434030217233001</v>
      </c>
      <c r="GW18">
        <f t="shared" si="28"/>
        <v>1.8074784605906871</v>
      </c>
      <c r="GX18">
        <f t="shared" si="28"/>
        <v>1.571553899396541</v>
      </c>
      <c r="GY18">
        <f t="shared" si="28"/>
        <v>1.3356293381407944</v>
      </c>
      <c r="GZ18">
        <f t="shared" si="28"/>
        <v>1.0997047768233799</v>
      </c>
      <c r="HA18">
        <f t="shared" si="28"/>
        <v>0.86378021544421557</v>
      </c>
      <c r="HB18">
        <f t="shared" si="28"/>
        <v>0.62785565400323762</v>
      </c>
      <c r="HC18">
        <f t="shared" si="28"/>
        <v>0.39193109250038205</v>
      </c>
      <c r="HD18">
        <f t="shared" si="28"/>
        <v>0.1560065309355636</v>
      </c>
      <c r="HE18">
        <f t="shared" si="28"/>
        <v>7.9918030691278119E-2</v>
      </c>
      <c r="HF18">
        <f t="shared" si="28"/>
        <v>0.31584259238022483</v>
      </c>
      <c r="HG18">
        <f t="shared" si="28"/>
        <v>0.55176715413133692</v>
      </c>
      <c r="HH18">
        <f t="shared" si="28"/>
        <v>0.78769171594469256</v>
      </c>
      <c r="HI18">
        <f t="shared" si="28"/>
        <v>1.0236162778203592</v>
      </c>
      <c r="HJ18">
        <f t="shared" si="17"/>
        <v>7.9918030691278119E-2</v>
      </c>
      <c r="HK18">
        <f t="shared" si="18"/>
        <v>97</v>
      </c>
      <c r="HL18">
        <v>16</v>
      </c>
      <c r="HM18">
        <f t="shared" si="19"/>
        <v>0.15</v>
      </c>
      <c r="HN18" cm="1">
        <f t="array" ref="HN18">INDEX($N$3:$DJ$102,HL18,HK18)</f>
        <v>22.546208565670135</v>
      </c>
      <c r="HO18">
        <f t="shared" si="20"/>
        <v>3.3819312848505203</v>
      </c>
    </row>
    <row r="19" spans="2:223" x14ac:dyDescent="0.25">
      <c r="B19" s="37"/>
      <c r="E19">
        <v>365</v>
      </c>
      <c r="F19" s="7">
        <f>'Emission events'!Q19</f>
        <v>0</v>
      </c>
      <c r="G19" s="7">
        <f>'Emission events'!AG19</f>
        <v>0</v>
      </c>
      <c r="H19" s="7">
        <f>'Emission events'!AW19</f>
        <v>0</v>
      </c>
      <c r="I19" s="7">
        <f>'Emission events'!BM19</f>
        <v>0</v>
      </c>
      <c r="J19" s="7">
        <f>'Emission events'!CC19</f>
        <v>0</v>
      </c>
      <c r="K19" s="7">
        <f t="shared" si="22"/>
        <v>0</v>
      </c>
      <c r="M19" s="1">
        <v>0.16</v>
      </c>
      <c r="N19">
        <f t="shared" si="29"/>
        <v>22.502156745548554</v>
      </c>
      <c r="O19">
        <f t="shared" si="29"/>
        <v>22.501920989622999</v>
      </c>
      <c r="P19">
        <f t="shared" si="29"/>
        <v>22.501685233620407</v>
      </c>
      <c r="Q19">
        <f t="shared" si="29"/>
        <v>22.501449477540696</v>
      </c>
      <c r="R19">
        <f t="shared" si="29"/>
        <v>22.50121372138377</v>
      </c>
      <c r="S19">
        <f t="shared" si="29"/>
        <v>22.500977965149549</v>
      </c>
      <c r="T19">
        <f t="shared" si="29"/>
        <v>22.500742208837934</v>
      </c>
      <c r="U19">
        <f t="shared" si="29"/>
        <v>22.500506452448846</v>
      </c>
      <c r="V19">
        <f t="shared" si="29"/>
        <v>22.500270695982191</v>
      </c>
      <c r="W19">
        <f t="shared" si="29"/>
        <v>22.500034939437882</v>
      </c>
      <c r="X19">
        <f t="shared" si="30"/>
        <v>22.499799182815828</v>
      </c>
      <c r="Y19">
        <f t="shared" si="30"/>
        <v>22.499563426115941</v>
      </c>
      <c r="Z19">
        <f t="shared" si="30"/>
        <v>22.499327669338129</v>
      </c>
      <c r="AA19">
        <f t="shared" si="30"/>
        <v>22.49909191248231</v>
      </c>
      <c r="AB19">
        <f t="shared" si="30"/>
        <v>22.498856155548385</v>
      </c>
      <c r="AC19">
        <f t="shared" si="30"/>
        <v>22.498620398536268</v>
      </c>
      <c r="AD19">
        <f t="shared" si="30"/>
        <v>22.49838464144587</v>
      </c>
      <c r="AE19">
        <f t="shared" si="30"/>
        <v>22.4981488842771</v>
      </c>
      <c r="AF19">
        <f t="shared" si="30"/>
        <v>22.497913127029872</v>
      </c>
      <c r="AG19">
        <f t="shared" si="30"/>
        <v>22.497677369704093</v>
      </c>
      <c r="AH19">
        <f t="shared" si="31"/>
        <v>22.497441612299667</v>
      </c>
      <c r="AI19">
        <f t="shared" si="31"/>
        <v>22.497205854816514</v>
      </c>
      <c r="AJ19">
        <f t="shared" si="31"/>
        <v>22.49697009725454</v>
      </c>
      <c r="AK19">
        <f t="shared" si="31"/>
        <v>22.496734339613649</v>
      </c>
      <c r="AL19">
        <f t="shared" si="31"/>
        <v>22.496498581893757</v>
      </c>
      <c r="AM19">
        <f t="shared" si="31"/>
        <v>22.496262824094774</v>
      </c>
      <c r="AN19">
        <f t="shared" si="31"/>
        <v>22.496027066216605</v>
      </c>
      <c r="AO19">
        <f t="shared" si="31"/>
        <v>22.495791308259157</v>
      </c>
      <c r="AP19">
        <f t="shared" si="31"/>
        <v>22.495555550222345</v>
      </c>
      <c r="AQ19">
        <f t="shared" si="31"/>
        <v>22.495319792106077</v>
      </c>
      <c r="AR19">
        <f t="shared" si="32"/>
        <v>22.49508403391026</v>
      </c>
      <c r="AS19">
        <f t="shared" si="32"/>
        <v>22.494848275634801</v>
      </c>
      <c r="AT19">
        <f t="shared" si="32"/>
        <v>22.494612517279617</v>
      </c>
      <c r="AU19">
        <f t="shared" si="32"/>
        <v>22.494376758844602</v>
      </c>
      <c r="AV19">
        <f t="shared" si="32"/>
        <v>22.494141000329677</v>
      </c>
      <c r="AW19">
        <f t="shared" si="32"/>
        <v>22.493905241734744</v>
      </c>
      <c r="AX19">
        <f t="shared" si="32"/>
        <v>22.493669483059712</v>
      </c>
      <c r="AY19">
        <f t="shared" si="32"/>
        <v>22.493433724304488</v>
      </c>
      <c r="AZ19">
        <f t="shared" si="32"/>
        <v>22.493197965468983</v>
      </c>
      <c r="BA19">
        <f t="shared" si="32"/>
        <v>22.492962206553106</v>
      </c>
      <c r="BB19">
        <f t="shared" si="33"/>
        <v>22.492726447556759</v>
      </c>
      <c r="BC19">
        <f t="shared" si="33"/>
        <v>22.492490688479855</v>
      </c>
      <c r="BD19">
        <f t="shared" si="33"/>
        <v>22.4922549293223</v>
      </c>
      <c r="BE19">
        <f t="shared" si="33"/>
        <v>22.492019170083999</v>
      </c>
      <c r="BF19">
        <f t="shared" si="33"/>
        <v>22.491783410764864</v>
      </c>
      <c r="BG19">
        <f t="shared" si="33"/>
        <v>22.491547651364797</v>
      </c>
      <c r="BH19">
        <f t="shared" si="33"/>
        <v>22.491311891883708</v>
      </c>
      <c r="BI19">
        <f t="shared" si="33"/>
        <v>22.491076132321506</v>
      </c>
      <c r="BJ19">
        <f t="shared" si="33"/>
        <v>22.490840372678093</v>
      </c>
      <c r="BK19">
        <f t="shared" si="33"/>
        <v>22.490604612953376</v>
      </c>
      <c r="BL19">
        <f t="shared" si="34"/>
        <v>22.490368853147267</v>
      </c>
      <c r="BM19">
        <f t="shared" si="34"/>
        <v>22.490133093259672</v>
      </c>
      <c r="BN19">
        <f t="shared" si="34"/>
        <v>22.489897333290493</v>
      </c>
      <c r="BO19">
        <f t="shared" si="34"/>
        <v>22.489661573239637</v>
      </c>
      <c r="BP19">
        <f t="shared" si="34"/>
        <v>22.489425813107012</v>
      </c>
      <c r="BQ19">
        <f t="shared" si="34"/>
        <v>22.489190052892521</v>
      </c>
      <c r="BR19">
        <f t="shared" si="34"/>
        <v>22.488954292596077</v>
      </c>
      <c r="BS19">
        <f t="shared" si="34"/>
        <v>22.488718532217579</v>
      </c>
      <c r="BT19">
        <f t="shared" si="34"/>
        <v>22.488482771756935</v>
      </c>
      <c r="BU19">
        <f t="shared" si="34"/>
        <v>22.48824701121405</v>
      </c>
      <c r="BV19">
        <f t="shared" si="35"/>
        <v>22.488011250588833</v>
      </c>
      <c r="BW19">
        <f t="shared" si="35"/>
        <v>22.487775489881187</v>
      </c>
      <c r="BX19">
        <f t="shared" si="35"/>
        <v>22.487539729091015</v>
      </c>
      <c r="BY19">
        <f t="shared" si="35"/>
        <v>22.487303968218228</v>
      </c>
      <c r="BZ19">
        <f t="shared" si="35"/>
        <v>22.487068207262727</v>
      </c>
      <c r="CA19">
        <f t="shared" si="35"/>
        <v>22.486832446224419</v>
      </c>
      <c r="CB19">
        <f t="shared" si="35"/>
        <v>22.486596685103205</v>
      </c>
      <c r="CC19">
        <f t="shared" si="35"/>
        <v>22.486360923898996</v>
      </c>
      <c r="CD19">
        <f t="shared" si="35"/>
        <v>22.486125162611689</v>
      </c>
      <c r="CE19">
        <f t="shared" si="35"/>
        <v>22.485889401241195</v>
      </c>
      <c r="CF19">
        <f t="shared" si="36"/>
        <v>22.485653639787419</v>
      </c>
      <c r="CG19">
        <f t="shared" si="36"/>
        <v>22.485417878250267</v>
      </c>
      <c r="CH19">
        <f t="shared" si="36"/>
        <v>22.48518211662963</v>
      </c>
      <c r="CI19">
        <f t="shared" si="36"/>
        <v>22.484946354925427</v>
      </c>
      <c r="CJ19">
        <f t="shared" si="36"/>
        <v>22.484710593137557</v>
      </c>
      <c r="CK19">
        <f t="shared" si="36"/>
        <v>22.484474831265921</v>
      </c>
      <c r="CL19">
        <f t="shared" si="36"/>
        <v>22.484239069310426</v>
      </c>
      <c r="CM19">
        <f t="shared" si="36"/>
        <v>22.484003307270974</v>
      </c>
      <c r="CN19">
        <f t="shared" si="36"/>
        <v>22.483767545147469</v>
      </c>
      <c r="CO19">
        <f t="shared" si="36"/>
        <v>22.483531782939817</v>
      </c>
      <c r="CP19">
        <f t="shared" si="37"/>
        <v>22.48329602064792</v>
      </c>
      <c r="CQ19">
        <f t="shared" si="37"/>
        <v>22.483060258271681</v>
      </c>
      <c r="CR19">
        <f t="shared" si="37"/>
        <v>22.482824495811002</v>
      </c>
      <c r="CS19">
        <f t="shared" si="37"/>
        <v>22.482588733265789</v>
      </c>
      <c r="CT19">
        <f t="shared" si="37"/>
        <v>22.48235297063594</v>
      </c>
      <c r="CU19">
        <f t="shared" si="37"/>
        <v>22.482117207921362</v>
      </c>
      <c r="CV19">
        <f t="shared" si="37"/>
        <v>22.48188144512196</v>
      </c>
      <c r="CW19">
        <f t="shared" si="37"/>
        <v>22.48164568223763</v>
      </c>
      <c r="CX19">
        <f t="shared" si="37"/>
        <v>22.481409919268277</v>
      </c>
      <c r="CY19">
        <f t="shared" si="37"/>
        <v>22.481174156213807</v>
      </c>
      <c r="CZ19">
        <f t="shared" si="38"/>
        <v>22.480938393074119</v>
      </c>
      <c r="DA19">
        <f t="shared" si="38"/>
        <v>22.480702629849112</v>
      </c>
      <c r="DB19">
        <f t="shared" si="38"/>
        <v>22.480466866538698</v>
      </c>
      <c r="DC19">
        <f t="shared" si="38"/>
        <v>22.480231103142771</v>
      </c>
      <c r="DD19">
        <f t="shared" si="38"/>
        <v>22.479995339661233</v>
      </c>
      <c r="DE19">
        <f t="shared" si="38"/>
        <v>22.479759576093986</v>
      </c>
      <c r="DF19">
        <f t="shared" si="38"/>
        <v>22.479523812440938</v>
      </c>
      <c r="DG19">
        <f t="shared" si="38"/>
        <v>22.479288048701981</v>
      </c>
      <c r="DH19">
        <f t="shared" si="38"/>
        <v>22.479052284877021</v>
      </c>
      <c r="DI19">
        <f t="shared" si="38"/>
        <v>22.47881652096596</v>
      </c>
      <c r="DJ19">
        <f t="shared" si="38"/>
        <v>22.478580756968697</v>
      </c>
      <c r="DL19">
        <f t="shared" si="16"/>
        <v>0.16</v>
      </c>
      <c r="DM19">
        <f t="shared" si="23"/>
        <v>22.502156745548554</v>
      </c>
      <c r="DN19">
        <f t="shared" si="23"/>
        <v>22.2662321709109</v>
      </c>
      <c r="DO19">
        <f t="shared" si="23"/>
        <v>22.030307596196209</v>
      </c>
      <c r="DP19">
        <f t="shared" si="23"/>
        <v>21.794383021404403</v>
      </c>
      <c r="DQ19">
        <f t="shared" si="23"/>
        <v>21.558458446535379</v>
      </c>
      <c r="DR19">
        <f t="shared" si="23"/>
        <v>21.322533871589059</v>
      </c>
      <c r="DS19">
        <f t="shared" si="23"/>
        <v>21.086609296565346</v>
      </c>
      <c r="DT19">
        <f t="shared" si="23"/>
        <v>20.850684721464159</v>
      </c>
      <c r="DU19">
        <f t="shared" si="23"/>
        <v>20.614760146285406</v>
      </c>
      <c r="DV19">
        <f t="shared" si="23"/>
        <v>20.378835571029001</v>
      </c>
      <c r="DW19">
        <f t="shared" si="23"/>
        <v>20.142910995694848</v>
      </c>
      <c r="DX19">
        <f t="shared" si="23"/>
        <v>19.906986420282863</v>
      </c>
      <c r="DY19">
        <f t="shared" si="23"/>
        <v>19.671061844792952</v>
      </c>
      <c r="DZ19">
        <f t="shared" si="23"/>
        <v>19.435137269225034</v>
      </c>
      <c r="EA19">
        <f t="shared" si="23"/>
        <v>19.19921269357901</v>
      </c>
      <c r="EB19">
        <f t="shared" si="23"/>
        <v>18.963288117854798</v>
      </c>
      <c r="EC19">
        <f t="shared" si="24"/>
        <v>18.727363542052302</v>
      </c>
      <c r="ED19">
        <f t="shared" si="24"/>
        <v>18.491438966171433</v>
      </c>
      <c r="EE19">
        <f t="shared" si="24"/>
        <v>18.255514390212106</v>
      </c>
      <c r="EF19">
        <f t="shared" si="24"/>
        <v>18.019589814174228</v>
      </c>
      <c r="EG19">
        <f t="shared" si="24"/>
        <v>17.783665238057704</v>
      </c>
      <c r="EH19">
        <f t="shared" si="24"/>
        <v>17.547740661862456</v>
      </c>
      <c r="EI19">
        <f t="shared" si="24"/>
        <v>17.311816085588383</v>
      </c>
      <c r="EJ19">
        <f t="shared" si="24"/>
        <v>17.075891509235394</v>
      </c>
      <c r="EK19">
        <f t="shared" si="24"/>
        <v>16.839966932803403</v>
      </c>
      <c r="EL19">
        <f t="shared" si="24"/>
        <v>16.604042356292322</v>
      </c>
      <c r="EM19">
        <f t="shared" si="24"/>
        <v>16.368117779702054</v>
      </c>
      <c r="EN19">
        <f t="shared" si="24"/>
        <v>16.132193203032507</v>
      </c>
      <c r="EO19">
        <f t="shared" si="24"/>
        <v>15.896268626283598</v>
      </c>
      <c r="EP19">
        <f t="shared" si="24"/>
        <v>15.660344049455233</v>
      </c>
      <c r="EQ19">
        <f t="shared" si="24"/>
        <v>15.424419472547317</v>
      </c>
      <c r="ER19">
        <f t="shared" si="24"/>
        <v>15.18849489555976</v>
      </c>
      <c r="ES19">
        <f t="shared" si="25"/>
        <v>14.952570318492478</v>
      </c>
      <c r="ET19">
        <f t="shared" si="25"/>
        <v>14.716645741345365</v>
      </c>
      <c r="EU19">
        <f t="shared" si="25"/>
        <v>14.480721164118341</v>
      </c>
      <c r="EV19">
        <f t="shared" si="25"/>
        <v>14.244796586811312</v>
      </c>
      <c r="EW19">
        <f t="shared" si="25"/>
        <v>14.008872009424181</v>
      </c>
      <c r="EX19">
        <f t="shared" si="25"/>
        <v>13.77294743195686</v>
      </c>
      <c r="EY19">
        <f t="shared" si="25"/>
        <v>13.537022854409257</v>
      </c>
      <c r="EZ19">
        <f t="shared" si="25"/>
        <v>13.30109827678128</v>
      </c>
      <c r="FA19">
        <f t="shared" si="25"/>
        <v>13.065173699072835</v>
      </c>
      <c r="FB19">
        <f t="shared" si="25"/>
        <v>12.829249121283834</v>
      </c>
      <c r="FC19">
        <f t="shared" si="25"/>
        <v>12.59332454341418</v>
      </c>
      <c r="FD19">
        <f t="shared" si="25"/>
        <v>12.357399965463783</v>
      </c>
      <c r="FE19">
        <f t="shared" si="25"/>
        <v>12.121475387432548</v>
      </c>
      <c r="FF19">
        <f t="shared" si="25"/>
        <v>11.885550809320383</v>
      </c>
      <c r="FG19">
        <f t="shared" si="25"/>
        <v>11.649626231127195</v>
      </c>
      <c r="FH19">
        <f t="shared" si="25"/>
        <v>11.413701652852897</v>
      </c>
      <c r="FI19">
        <f t="shared" si="26"/>
        <v>11.177777074497387</v>
      </c>
      <c r="FJ19">
        <f t="shared" si="26"/>
        <v>10.941852496060571</v>
      </c>
      <c r="FK19">
        <f t="shared" si="26"/>
        <v>10.705927917542363</v>
      </c>
      <c r="FL19">
        <f t="shared" si="26"/>
        <v>10.47000333894267</v>
      </c>
      <c r="FM19">
        <f t="shared" si="26"/>
        <v>10.234078760261392</v>
      </c>
      <c r="FN19">
        <f t="shared" si="26"/>
        <v>9.9981541814984389</v>
      </c>
      <c r="FO19">
        <f t="shared" si="26"/>
        <v>9.762229602653715</v>
      </c>
      <c r="FP19">
        <f t="shared" si="26"/>
        <v>9.5263050237271258</v>
      </c>
      <c r="FQ19">
        <f t="shared" si="26"/>
        <v>9.2903804447185827</v>
      </c>
      <c r="FR19">
        <f t="shared" si="26"/>
        <v>9.0544558656279897</v>
      </c>
      <c r="FS19">
        <f t="shared" si="26"/>
        <v>8.8185312864552472</v>
      </c>
      <c r="FT19">
        <f t="shared" si="26"/>
        <v>8.582606707200263</v>
      </c>
      <c r="FU19">
        <f t="shared" si="26"/>
        <v>8.3466821278629499</v>
      </c>
      <c r="FV19">
        <f t="shared" si="26"/>
        <v>8.1107575484432051</v>
      </c>
      <c r="FW19">
        <f t="shared" si="26"/>
        <v>7.8748329689409342</v>
      </c>
      <c r="FX19">
        <f t="shared" si="21"/>
        <v>7.6389083893560485</v>
      </c>
      <c r="FY19">
        <f t="shared" si="21"/>
        <v>7.4029838096884504</v>
      </c>
      <c r="FZ19">
        <f t="shared" si="21"/>
        <v>7.1670592299380438</v>
      </c>
      <c r="GA19">
        <f t="shared" si="21"/>
        <v>6.9311346501047311</v>
      </c>
      <c r="GB19">
        <f t="shared" si="21"/>
        <v>6.6952100701884234</v>
      </c>
      <c r="GC19">
        <f t="shared" si="21"/>
        <v>6.4592854901890178</v>
      </c>
      <c r="GD19">
        <f t="shared" si="27"/>
        <v>6.2233609101064289</v>
      </c>
      <c r="GE19">
        <f t="shared" si="27"/>
        <v>5.9874363299405537</v>
      </c>
      <c r="GF19">
        <f t="shared" si="27"/>
        <v>5.7515117496913035</v>
      </c>
      <c r="GG19">
        <f t="shared" si="27"/>
        <v>5.5155871693585681</v>
      </c>
      <c r="GH19">
        <f t="shared" si="27"/>
        <v>5.2796625889422693</v>
      </c>
      <c r="GI19">
        <f t="shared" si="27"/>
        <v>5.0437380084423005</v>
      </c>
      <c r="GJ19">
        <f t="shared" si="27"/>
        <v>4.8078134278585658</v>
      </c>
      <c r="GK19">
        <f t="shared" si="27"/>
        <v>4.5718888471909729</v>
      </c>
      <c r="GL19">
        <f t="shared" si="27"/>
        <v>4.3359642664394222</v>
      </c>
      <c r="GM19">
        <f t="shared" si="27"/>
        <v>4.1000396856038179</v>
      </c>
      <c r="GN19">
        <f t="shared" si="27"/>
        <v>3.8641151046840676</v>
      </c>
      <c r="GO19">
        <f t="shared" si="27"/>
        <v>3.6281905236800718</v>
      </c>
      <c r="GP19">
        <f t="shared" si="27"/>
        <v>3.3922659425917345</v>
      </c>
      <c r="GQ19">
        <f t="shared" si="27"/>
        <v>3.1563413614189599</v>
      </c>
      <c r="GR19">
        <f t="shared" si="27"/>
        <v>2.9204167801616485</v>
      </c>
      <c r="GS19">
        <f t="shared" si="27"/>
        <v>2.6844921988197008</v>
      </c>
      <c r="GT19">
        <f t="shared" si="28"/>
        <v>2.448567617393028</v>
      </c>
      <c r="GU19">
        <f t="shared" si="28"/>
        <v>2.212643035881527</v>
      </c>
      <c r="GV19">
        <f t="shared" si="28"/>
        <v>1.9767184542850984</v>
      </c>
      <c r="GW19">
        <f t="shared" si="28"/>
        <v>1.7407938726036463</v>
      </c>
      <c r="GX19">
        <f t="shared" si="28"/>
        <v>1.5048692908370782</v>
      </c>
      <c r="GY19">
        <f t="shared" si="28"/>
        <v>1.2689447089852912</v>
      </c>
      <c r="GZ19">
        <f t="shared" si="28"/>
        <v>1.0330201270481858</v>
      </c>
      <c r="HA19">
        <f t="shared" si="28"/>
        <v>0.79709554502567315</v>
      </c>
      <c r="HB19">
        <f t="shared" si="28"/>
        <v>0.56117096291764668</v>
      </c>
      <c r="HC19">
        <f t="shared" si="28"/>
        <v>0.32524638072401402</v>
      </c>
      <c r="HD19">
        <f t="shared" si="28"/>
        <v>8.9321798444668588E-2</v>
      </c>
      <c r="HE19">
        <f t="shared" si="28"/>
        <v>0.14660278392047488</v>
      </c>
      <c r="HF19">
        <f t="shared" si="28"/>
        <v>0.38252736637153006</v>
      </c>
      <c r="HG19">
        <f t="shared" si="28"/>
        <v>0.61845194890858934</v>
      </c>
      <c r="HH19">
        <f t="shared" si="28"/>
        <v>0.85437653153174864</v>
      </c>
      <c r="HI19">
        <f t="shared" si="28"/>
        <v>1.090301114241111</v>
      </c>
      <c r="HJ19">
        <f t="shared" si="17"/>
        <v>8.9321798444668588E-2</v>
      </c>
      <c r="HK19">
        <f t="shared" si="18"/>
        <v>96</v>
      </c>
      <c r="HL19">
        <v>17</v>
      </c>
      <c r="HM19">
        <f t="shared" si="19"/>
        <v>0.16</v>
      </c>
      <c r="HN19" cm="1">
        <f t="array" ref="HN19">INDEX($N$3:$DJ$102,HL19,HK19)</f>
        <v>22.479759576093986</v>
      </c>
      <c r="HO19">
        <f t="shared" si="20"/>
        <v>3.5967615321750377</v>
      </c>
    </row>
    <row r="20" spans="2:223" x14ac:dyDescent="0.25">
      <c r="E20">
        <v>370</v>
      </c>
      <c r="F20" s="7">
        <f>'Emission events'!Q20</f>
        <v>0</v>
      </c>
      <c r="G20" s="7">
        <f>'Emission events'!AG20</f>
        <v>0</v>
      </c>
      <c r="H20" s="7">
        <f>'Emission events'!AW20</f>
        <v>0</v>
      </c>
      <c r="I20" s="7">
        <f>'Emission events'!BM20</f>
        <v>0</v>
      </c>
      <c r="J20" s="7">
        <f>'Emission events'!CC20</f>
        <v>0</v>
      </c>
      <c r="K20" s="7">
        <f t="shared" si="22"/>
        <v>0</v>
      </c>
      <c r="M20" s="1">
        <v>0.17</v>
      </c>
      <c r="N20">
        <f t="shared" si="29"/>
        <v>22.435467667988664</v>
      </c>
      <c r="O20">
        <f t="shared" si="29"/>
        <v>22.435231886336968</v>
      </c>
      <c r="P20">
        <f t="shared" si="29"/>
        <v>22.434996104578705</v>
      </c>
      <c r="Q20">
        <f t="shared" si="29"/>
        <v>22.434760322713753</v>
      </c>
      <c r="R20">
        <f t="shared" si="29"/>
        <v>22.43452454074199</v>
      </c>
      <c r="S20">
        <f t="shared" si="29"/>
        <v>22.434288758663296</v>
      </c>
      <c r="T20">
        <f t="shared" si="29"/>
        <v>22.434052976477545</v>
      </c>
      <c r="U20">
        <f t="shared" si="29"/>
        <v>22.433817194184616</v>
      </c>
      <c r="V20">
        <f t="shared" si="29"/>
        <v>22.433581411784385</v>
      </c>
      <c r="W20">
        <f t="shared" si="29"/>
        <v>22.433345629276726</v>
      </c>
      <c r="X20">
        <f t="shared" si="30"/>
        <v>22.43310984666152</v>
      </c>
      <c r="Y20">
        <f t="shared" si="30"/>
        <v>22.432874063938645</v>
      </c>
      <c r="Z20">
        <f t="shared" si="30"/>
        <v>22.432638281107973</v>
      </c>
      <c r="AA20">
        <f t="shared" si="30"/>
        <v>22.432402498169381</v>
      </c>
      <c r="AB20">
        <f t="shared" si="30"/>
        <v>22.432166715122747</v>
      </c>
      <c r="AC20">
        <f t="shared" si="30"/>
        <v>22.431930931967948</v>
      </c>
      <c r="AD20">
        <f t="shared" si="30"/>
        <v>22.431695148704854</v>
      </c>
      <c r="AE20">
        <f t="shared" si="30"/>
        <v>22.431459365333346</v>
      </c>
      <c r="AF20">
        <f t="shared" si="30"/>
        <v>22.431223581853299</v>
      </c>
      <c r="AG20">
        <f t="shared" si="30"/>
        <v>22.430987798264585</v>
      </c>
      <c r="AH20">
        <f t="shared" si="31"/>
        <v>22.430752014567084</v>
      </c>
      <c r="AI20">
        <f t="shared" si="31"/>
        <v>22.430516230760666</v>
      </c>
      <c r="AJ20">
        <f t="shared" si="31"/>
        <v>22.430280446845209</v>
      </c>
      <c r="AK20">
        <f t="shared" si="31"/>
        <v>22.430044662820588</v>
      </c>
      <c r="AL20">
        <f t="shared" si="31"/>
        <v>22.429808878686678</v>
      </c>
      <c r="AM20">
        <f t="shared" si="31"/>
        <v>22.429573094443352</v>
      </c>
      <c r="AN20">
        <f t="shared" si="31"/>
        <v>22.429337310090489</v>
      </c>
      <c r="AO20">
        <f t="shared" si="31"/>
        <v>22.429101525627956</v>
      </c>
      <c r="AP20">
        <f t="shared" si="31"/>
        <v>22.428865741055631</v>
      </c>
      <c r="AQ20">
        <f t="shared" si="31"/>
        <v>22.428629956373385</v>
      </c>
      <c r="AR20">
        <f t="shared" si="32"/>
        <v>22.428394171581097</v>
      </c>
      <c r="AS20">
        <f t="shared" si="32"/>
        <v>22.428158386678639</v>
      </c>
      <c r="AT20">
        <f t="shared" si="32"/>
        <v>22.427922601665884</v>
      </c>
      <c r="AU20">
        <f t="shared" si="32"/>
        <v>22.427686816542703</v>
      </c>
      <c r="AV20">
        <f t="shared" si="32"/>
        <v>22.427451031308969</v>
      </c>
      <c r="AW20">
        <f t="shared" si="32"/>
        <v>22.427215245964565</v>
      </c>
      <c r="AX20">
        <f t="shared" si="32"/>
        <v>22.426979460509351</v>
      </c>
      <c r="AY20">
        <f t="shared" si="32"/>
        <v>22.426743674943204</v>
      </c>
      <c r="AZ20">
        <f t="shared" si="32"/>
        <v>22.426507889265999</v>
      </c>
      <c r="BA20">
        <f t="shared" si="32"/>
        <v>22.426272103477608</v>
      </c>
      <c r="BB20">
        <f t="shared" si="33"/>
        <v>22.426036317577903</v>
      </c>
      <c r="BC20">
        <f t="shared" si="33"/>
        <v>22.425800531566754</v>
      </c>
      <c r="BD20">
        <f t="shared" si="33"/>
        <v>22.425564745444035</v>
      </c>
      <c r="BE20">
        <f t="shared" si="33"/>
        <v>22.425328959209619</v>
      </c>
      <c r="BF20">
        <f t="shared" si="33"/>
        <v>22.425093172863374</v>
      </c>
      <c r="BG20">
        <f t="shared" si="33"/>
        <v>22.424857386405176</v>
      </c>
      <c r="BH20">
        <f t="shared" si="33"/>
        <v>22.424621599834897</v>
      </c>
      <c r="BI20">
        <f t="shared" si="33"/>
        <v>22.424385813152401</v>
      </c>
      <c r="BJ20">
        <f t="shared" si="33"/>
        <v>22.424150026357566</v>
      </c>
      <c r="BK20">
        <f t="shared" si="33"/>
        <v>22.423914239450262</v>
      </c>
      <c r="BL20">
        <f t="shared" si="34"/>
        <v>22.423678452430362</v>
      </c>
      <c r="BM20">
        <f t="shared" si="34"/>
        <v>22.423442665297731</v>
      </c>
      <c r="BN20">
        <f t="shared" si="34"/>
        <v>22.423206878052241</v>
      </c>
      <c r="BO20">
        <f t="shared" si="34"/>
        <v>22.422971090693771</v>
      </c>
      <c r="BP20">
        <f t="shared" si="34"/>
        <v>22.422735303222179</v>
      </c>
      <c r="BQ20">
        <f t="shared" si="34"/>
        <v>22.422499515637337</v>
      </c>
      <c r="BR20">
        <f t="shared" si="34"/>
        <v>22.422263727939121</v>
      </c>
      <c r="BS20">
        <f t="shared" si="34"/>
        <v>22.4220279401274</v>
      </c>
      <c r="BT20">
        <f t="shared" si="34"/>
        <v>22.421792152202041</v>
      </c>
      <c r="BU20">
        <f t="shared" si="34"/>
        <v>22.421556364162914</v>
      </c>
      <c r="BV20">
        <f t="shared" si="35"/>
        <v>22.42132057600989</v>
      </c>
      <c r="BW20">
        <f t="shared" si="35"/>
        <v>22.421084787742835</v>
      </c>
      <c r="BX20">
        <f t="shared" si="35"/>
        <v>22.420848999361624</v>
      </c>
      <c r="BY20">
        <f t="shared" si="35"/>
        <v>22.420613210866119</v>
      </c>
      <c r="BZ20">
        <f t="shared" si="35"/>
        <v>22.420377422256191</v>
      </c>
      <c r="CA20">
        <f t="shared" si="35"/>
        <v>22.420141633531713</v>
      </c>
      <c r="CB20">
        <f t="shared" si="35"/>
        <v>22.419905844692547</v>
      </c>
      <c r="CC20">
        <f t="shared" si="35"/>
        <v>22.419670055738568</v>
      </c>
      <c r="CD20">
        <f t="shared" si="35"/>
        <v>22.419434266669636</v>
      </c>
      <c r="CE20">
        <f t="shared" si="35"/>
        <v>22.419198477485629</v>
      </c>
      <c r="CF20">
        <f t="shared" si="36"/>
        <v>22.418962688186404</v>
      </c>
      <c r="CG20">
        <f t="shared" si="36"/>
        <v>22.41872689877184</v>
      </c>
      <c r="CH20">
        <f t="shared" si="36"/>
        <v>22.418491109241796</v>
      </c>
      <c r="CI20">
        <f t="shared" si="36"/>
        <v>22.418255319596142</v>
      </c>
      <c r="CJ20">
        <f t="shared" si="36"/>
        <v>22.418019529834751</v>
      </c>
      <c r="CK20">
        <f t="shared" si="36"/>
        <v>22.417783739957482</v>
      </c>
      <c r="CL20">
        <f t="shared" si="36"/>
        <v>22.417547949964202</v>
      </c>
      <c r="CM20">
        <f t="shared" si="36"/>
        <v>22.417312159854781</v>
      </c>
      <c r="CN20">
        <f t="shared" si="36"/>
        <v>22.417076369629086</v>
      </c>
      <c r="CO20">
        <f t="shared" si="36"/>
        <v>22.416840579286983</v>
      </c>
      <c r="CP20">
        <f t="shared" si="37"/>
        <v>22.416604788828341</v>
      </c>
      <c r="CQ20">
        <f t="shared" si="37"/>
        <v>22.41636899825302</v>
      </c>
      <c r="CR20">
        <f t="shared" si="37"/>
        <v>22.41613320756089</v>
      </c>
      <c r="CS20">
        <f t="shared" si="37"/>
        <v>22.415897416751815</v>
      </c>
      <c r="CT20">
        <f t="shared" si="37"/>
        <v>22.415661625825667</v>
      </c>
      <c r="CU20">
        <f t="shared" si="37"/>
        <v>22.415425834782301</v>
      </c>
      <c r="CV20">
        <f t="shared" si="37"/>
        <v>22.415190043621593</v>
      </c>
      <c r="CW20">
        <f t="shared" si="37"/>
        <v>22.414954252343399</v>
      </c>
      <c r="CX20">
        <f t="shared" si="37"/>
        <v>22.414718460947594</v>
      </c>
      <c r="CY20">
        <f t="shared" si="37"/>
        <v>22.414482669434033</v>
      </c>
      <c r="CZ20">
        <f t="shared" si="38"/>
        <v>22.414246877802587</v>
      </c>
      <c r="DA20">
        <f t="shared" si="38"/>
        <v>22.414011086053119</v>
      </c>
      <c r="DB20">
        <f t="shared" si="38"/>
        <v>22.413775294185495</v>
      </c>
      <c r="DC20">
        <f t="shared" si="38"/>
        <v>22.413539502199576</v>
      </c>
      <c r="DD20">
        <f t="shared" si="38"/>
        <v>22.413303710095235</v>
      </c>
      <c r="DE20">
        <f t="shared" si="38"/>
        <v>22.413067917872322</v>
      </c>
      <c r="DF20">
        <f t="shared" si="38"/>
        <v>22.412832125530713</v>
      </c>
      <c r="DG20">
        <f t="shared" si="38"/>
        <v>22.412596333070262</v>
      </c>
      <c r="DH20">
        <f t="shared" si="38"/>
        <v>22.412360540490841</v>
      </c>
      <c r="DI20">
        <f t="shared" si="38"/>
        <v>22.412124747792308</v>
      </c>
      <c r="DJ20">
        <f t="shared" si="38"/>
        <v>22.411888954974529</v>
      </c>
      <c r="DL20">
        <f t="shared" si="16"/>
        <v>0.17</v>
      </c>
      <c r="DM20">
        <f t="shared" si="23"/>
        <v>22.435467667988664</v>
      </c>
      <c r="DN20">
        <f t="shared" si="23"/>
        <v>22.19954306762487</v>
      </c>
      <c r="DO20">
        <f t="shared" si="23"/>
        <v>21.963618467154507</v>
      </c>
      <c r="DP20">
        <f t="shared" si="23"/>
        <v>21.727693866577461</v>
      </c>
      <c r="DQ20">
        <f t="shared" si="23"/>
        <v>21.491769265893598</v>
      </c>
      <c r="DR20">
        <f t="shared" si="23"/>
        <v>21.255844665102806</v>
      </c>
      <c r="DS20">
        <f t="shared" si="23"/>
        <v>21.019920064204957</v>
      </c>
      <c r="DT20">
        <f t="shared" si="23"/>
        <v>20.783995463199929</v>
      </c>
      <c r="DU20">
        <f t="shared" si="23"/>
        <v>20.548070862087599</v>
      </c>
      <c r="DV20">
        <f t="shared" si="23"/>
        <v>20.312146260867841</v>
      </c>
      <c r="DW20">
        <f t="shared" si="23"/>
        <v>20.07622165954054</v>
      </c>
      <c r="DX20">
        <f t="shared" si="23"/>
        <v>19.840297058105566</v>
      </c>
      <c r="DY20">
        <f t="shared" si="23"/>
        <v>19.604372456562796</v>
      </c>
      <c r="DZ20">
        <f t="shared" si="23"/>
        <v>19.368447854912105</v>
      </c>
      <c r="EA20">
        <f t="shared" si="23"/>
        <v>19.132523253153373</v>
      </c>
      <c r="EB20">
        <f t="shared" si="23"/>
        <v>18.896598651286478</v>
      </c>
      <c r="EC20">
        <f t="shared" si="24"/>
        <v>18.660674049311286</v>
      </c>
      <c r="ED20">
        <f t="shared" si="24"/>
        <v>18.424749447227679</v>
      </c>
      <c r="EE20">
        <f t="shared" si="24"/>
        <v>18.188824845035533</v>
      </c>
      <c r="EF20">
        <f t="shared" si="24"/>
        <v>17.952900242734721</v>
      </c>
      <c r="EG20">
        <f t="shared" si="24"/>
        <v>17.716975640325121</v>
      </c>
      <c r="EH20">
        <f t="shared" si="24"/>
        <v>17.481051037806608</v>
      </c>
      <c r="EI20">
        <f t="shared" si="24"/>
        <v>17.245126435179053</v>
      </c>
      <c r="EJ20">
        <f t="shared" si="24"/>
        <v>17.009201832442333</v>
      </c>
      <c r="EK20">
        <f t="shared" si="24"/>
        <v>16.773277229596324</v>
      </c>
      <c r="EL20">
        <f t="shared" si="24"/>
        <v>16.537352626640899</v>
      </c>
      <c r="EM20">
        <f t="shared" si="24"/>
        <v>16.301428023575937</v>
      </c>
      <c r="EN20">
        <f t="shared" si="24"/>
        <v>16.065503420401306</v>
      </c>
      <c r="EO20">
        <f t="shared" si="24"/>
        <v>15.829578817116884</v>
      </c>
      <c r="EP20">
        <f t="shared" si="24"/>
        <v>15.593654213722541</v>
      </c>
      <c r="EQ20">
        <f t="shared" si="24"/>
        <v>15.357729610218154</v>
      </c>
      <c r="ER20">
        <f t="shared" si="24"/>
        <v>15.121805006603598</v>
      </c>
      <c r="ES20">
        <f t="shared" si="25"/>
        <v>14.885880402878746</v>
      </c>
      <c r="ET20">
        <f t="shared" si="25"/>
        <v>14.649955799043466</v>
      </c>
      <c r="EU20">
        <f t="shared" si="25"/>
        <v>14.414031195097634</v>
      </c>
      <c r="EV20">
        <f t="shared" si="25"/>
        <v>14.178106591041132</v>
      </c>
      <c r="EW20">
        <f t="shared" si="25"/>
        <v>13.94218198687382</v>
      </c>
      <c r="EX20">
        <f t="shared" si="25"/>
        <v>13.706257382595576</v>
      </c>
      <c r="EY20">
        <f t="shared" si="25"/>
        <v>13.470332778206272</v>
      </c>
      <c r="EZ20">
        <f t="shared" si="25"/>
        <v>13.234408173705782</v>
      </c>
      <c r="FA20">
        <f t="shared" si="25"/>
        <v>12.998483569093979</v>
      </c>
      <c r="FB20">
        <f t="shared" si="25"/>
        <v>12.762558964370733</v>
      </c>
      <c r="FC20">
        <f t="shared" si="25"/>
        <v>12.526634359535915</v>
      </c>
      <c r="FD20">
        <f t="shared" si="25"/>
        <v>12.290709754589402</v>
      </c>
      <c r="FE20">
        <f t="shared" si="25"/>
        <v>12.054785149531059</v>
      </c>
      <c r="FF20">
        <f t="shared" si="25"/>
        <v>11.818860544360762</v>
      </c>
      <c r="FG20">
        <f t="shared" si="25"/>
        <v>11.582935939078384</v>
      </c>
      <c r="FH20">
        <f t="shared" si="25"/>
        <v>11.347011333683792</v>
      </c>
      <c r="FI20">
        <f t="shared" si="26"/>
        <v>11.111086728176859</v>
      </c>
      <c r="FJ20">
        <f t="shared" si="26"/>
        <v>10.875162122557457</v>
      </c>
      <c r="FK20">
        <f t="shared" si="26"/>
        <v>10.639237516825458</v>
      </c>
      <c r="FL20">
        <f t="shared" si="26"/>
        <v>10.403312910980729</v>
      </c>
      <c r="FM20">
        <f t="shared" si="26"/>
        <v>10.16738830502314</v>
      </c>
      <c r="FN20">
        <f t="shared" si="26"/>
        <v>9.9314636989525731</v>
      </c>
      <c r="FO20">
        <f t="shared" si="26"/>
        <v>9.6955390927688825</v>
      </c>
      <c r="FP20">
        <f t="shared" si="26"/>
        <v>9.459614486471942</v>
      </c>
      <c r="FQ20">
        <f t="shared" si="26"/>
        <v>9.2236898800616274</v>
      </c>
      <c r="FR20">
        <f t="shared" si="26"/>
        <v>8.9877652735378106</v>
      </c>
      <c r="FS20">
        <f t="shared" si="26"/>
        <v>8.7518406669003532</v>
      </c>
      <c r="FT20">
        <f t="shared" si="26"/>
        <v>8.5159160601491273</v>
      </c>
      <c r="FU20">
        <f t="shared" si="26"/>
        <v>8.2799914532840067</v>
      </c>
      <c r="FV20">
        <f t="shared" si="26"/>
        <v>8.0440668463048528</v>
      </c>
      <c r="FW20">
        <f t="shared" si="26"/>
        <v>7.8081422392115432</v>
      </c>
      <c r="FX20">
        <f t="shared" si="21"/>
        <v>7.5722176320039392</v>
      </c>
      <c r="FY20">
        <f t="shared" si="21"/>
        <v>7.3362930246819147</v>
      </c>
      <c r="FZ20">
        <f t="shared" si="21"/>
        <v>7.1003684172453383</v>
      </c>
      <c r="GA20">
        <f t="shared" si="21"/>
        <v>6.8644438096940732</v>
      </c>
      <c r="GB20">
        <f t="shared" si="21"/>
        <v>6.628519202027995</v>
      </c>
      <c r="GC20">
        <f t="shared" si="21"/>
        <v>6.3925945942469653</v>
      </c>
      <c r="GD20">
        <f t="shared" si="27"/>
        <v>6.1566699863508632</v>
      </c>
      <c r="GE20">
        <f t="shared" si="27"/>
        <v>5.9207453783395394</v>
      </c>
      <c r="GF20">
        <f t="shared" si="27"/>
        <v>5.6848207702128768</v>
      </c>
      <c r="GG20">
        <f t="shared" si="27"/>
        <v>5.4488961619707332</v>
      </c>
      <c r="GH20">
        <f t="shared" si="27"/>
        <v>5.2129715536129844</v>
      </c>
      <c r="GI20">
        <f t="shared" si="27"/>
        <v>4.9770469451394952</v>
      </c>
      <c r="GJ20">
        <f t="shared" si="27"/>
        <v>4.7411223365501272</v>
      </c>
      <c r="GK20">
        <f t="shared" si="27"/>
        <v>4.5051977278447488</v>
      </c>
      <c r="GL20">
        <f t="shared" si="27"/>
        <v>4.2692731190232287</v>
      </c>
      <c r="GM20">
        <f t="shared" si="27"/>
        <v>4.0333485100854354</v>
      </c>
      <c r="GN20">
        <f t="shared" si="27"/>
        <v>3.7974239010312338</v>
      </c>
      <c r="GO20">
        <f t="shared" si="27"/>
        <v>3.5614992918604926</v>
      </c>
      <c r="GP20">
        <f t="shared" si="27"/>
        <v>3.3255746825730732</v>
      </c>
      <c r="GQ20">
        <f t="shared" si="27"/>
        <v>3.0896500731688477</v>
      </c>
      <c r="GR20">
        <f t="shared" si="27"/>
        <v>2.8537254636476739</v>
      </c>
      <c r="GS20">
        <f t="shared" si="27"/>
        <v>2.6178008540094275</v>
      </c>
      <c r="GT20">
        <f t="shared" si="28"/>
        <v>2.3818762442539665</v>
      </c>
      <c r="GU20">
        <f t="shared" si="28"/>
        <v>2.1459516343811593</v>
      </c>
      <c r="GV20">
        <f t="shared" si="28"/>
        <v>1.9100270243908675</v>
      </c>
      <c r="GW20">
        <f t="shared" si="28"/>
        <v>1.674102414282963</v>
      </c>
      <c r="GX20">
        <f t="shared" si="28"/>
        <v>1.4381778040573039</v>
      </c>
      <c r="GY20">
        <f t="shared" si="28"/>
        <v>1.2022531937137586</v>
      </c>
      <c r="GZ20">
        <f t="shared" si="28"/>
        <v>0.96632858325219217</v>
      </c>
      <c r="HA20">
        <f t="shared" si="28"/>
        <v>0.73040397267246959</v>
      </c>
      <c r="HB20">
        <f t="shared" si="28"/>
        <v>0.4944793619744523</v>
      </c>
      <c r="HC20">
        <f t="shared" si="28"/>
        <v>0.25855475115801596</v>
      </c>
      <c r="HD20">
        <f t="shared" si="28"/>
        <v>2.2630140223004247E-2</v>
      </c>
      <c r="HE20">
        <f t="shared" si="28"/>
        <v>0.21329447083070008</v>
      </c>
      <c r="HF20">
        <f t="shared" si="28"/>
        <v>0.44921908200324978</v>
      </c>
      <c r="HG20">
        <f t="shared" si="28"/>
        <v>0.68514369329476921</v>
      </c>
      <c r="HH20">
        <f t="shared" si="28"/>
        <v>0.92106830470540046</v>
      </c>
      <c r="HI20">
        <f t="shared" si="28"/>
        <v>1.1569929162352786</v>
      </c>
      <c r="HJ20">
        <f t="shared" si="17"/>
        <v>2.2630140223004247E-2</v>
      </c>
      <c r="HK20">
        <f t="shared" si="18"/>
        <v>96</v>
      </c>
      <c r="HL20">
        <v>18</v>
      </c>
      <c r="HM20">
        <f t="shared" si="19"/>
        <v>0.17</v>
      </c>
      <c r="HN20" cm="1">
        <f t="array" ref="HN20">INDEX($N$3:$DJ$102,HL20,HK20)</f>
        <v>22.413067917872322</v>
      </c>
      <c r="HO20">
        <f t="shared" si="20"/>
        <v>3.8102215460382949</v>
      </c>
    </row>
    <row r="21" spans="2:223" x14ac:dyDescent="0.25">
      <c r="E21">
        <v>375</v>
      </c>
      <c r="F21" s="7">
        <f>'Emission events'!Q21</f>
        <v>0</v>
      </c>
      <c r="G21" s="7">
        <f>'Emission events'!AG21</f>
        <v>0</v>
      </c>
      <c r="H21" s="7">
        <f>'Emission events'!AW21</f>
        <v>0</v>
      </c>
      <c r="I21" s="7">
        <f>'Emission events'!BM21</f>
        <v>0</v>
      </c>
      <c r="J21" s="7">
        <f>'Emission events'!CC21</f>
        <v>0</v>
      </c>
      <c r="K21" s="7">
        <f t="shared" si="22"/>
        <v>0</v>
      </c>
      <c r="M21" s="1">
        <v>0.18</v>
      </c>
      <c r="N21">
        <f t="shared" si="29"/>
        <v>22.368769998968407</v>
      </c>
      <c r="O21">
        <f t="shared" si="29"/>
        <v>22.368534181728169</v>
      </c>
      <c r="P21">
        <f t="shared" si="29"/>
        <v>22.368298364340518</v>
      </c>
      <c r="Q21">
        <f t="shared" si="29"/>
        <v>22.368062546805277</v>
      </c>
      <c r="R21">
        <f t="shared" si="29"/>
        <v>22.367826729122275</v>
      </c>
      <c r="S21">
        <f t="shared" si="29"/>
        <v>22.367590911291348</v>
      </c>
      <c r="T21">
        <f t="shared" si="29"/>
        <v>22.367355093312327</v>
      </c>
      <c r="U21">
        <f t="shared" si="29"/>
        <v>22.367119275185033</v>
      </c>
      <c r="V21">
        <f t="shared" si="29"/>
        <v>22.366883456909306</v>
      </c>
      <c r="W21">
        <f t="shared" si="29"/>
        <v>22.36664763848497</v>
      </c>
      <c r="X21">
        <f t="shared" si="30"/>
        <v>22.366411819911857</v>
      </c>
      <c r="Y21">
        <f t="shared" si="30"/>
        <v>22.366176001189793</v>
      </c>
      <c r="Z21">
        <f t="shared" si="30"/>
        <v>22.36594018231861</v>
      </c>
      <c r="AA21">
        <f t="shared" si="30"/>
        <v>22.365704363298139</v>
      </c>
      <c r="AB21">
        <f t="shared" si="30"/>
        <v>22.365468544128206</v>
      </c>
      <c r="AC21">
        <f t="shared" si="30"/>
        <v>22.365232724808635</v>
      </c>
      <c r="AD21">
        <f t="shared" si="30"/>
        <v>22.364996905339257</v>
      </c>
      <c r="AE21">
        <f t="shared" si="30"/>
        <v>22.364761085719902</v>
      </c>
      <c r="AF21">
        <f t="shared" si="30"/>
        <v>22.364525265950398</v>
      </c>
      <c r="AG21">
        <f t="shared" si="30"/>
        <v>22.364289446030572</v>
      </c>
      <c r="AH21">
        <f t="shared" si="31"/>
        <v>22.364053625960249</v>
      </c>
      <c r="AI21">
        <f t="shared" si="31"/>
        <v>22.363817805739263</v>
      </c>
      <c r="AJ21">
        <f t="shared" si="31"/>
        <v>22.363581985367432</v>
      </c>
      <c r="AK21">
        <f t="shared" si="31"/>
        <v>22.363346164844589</v>
      </c>
      <c r="AL21">
        <f t="shared" si="31"/>
        <v>22.363110344170558</v>
      </c>
      <c r="AM21">
        <f t="shared" si="31"/>
        <v>22.362874523345166</v>
      </c>
      <c r="AN21">
        <f t="shared" si="31"/>
        <v>22.36263870236824</v>
      </c>
      <c r="AO21">
        <f t="shared" si="31"/>
        <v>22.362402881239607</v>
      </c>
      <c r="AP21">
        <f t="shared" si="31"/>
        <v>22.362167059959088</v>
      </c>
      <c r="AQ21">
        <f t="shared" si="31"/>
        <v>22.361931238526516</v>
      </c>
      <c r="AR21">
        <f t="shared" si="32"/>
        <v>22.361695416941711</v>
      </c>
      <c r="AS21">
        <f t="shared" si="32"/>
        <v>22.361459595204497</v>
      </c>
      <c r="AT21">
        <f t="shared" si="32"/>
        <v>22.361223773314705</v>
      </c>
      <c r="AU21">
        <f t="shared" si="32"/>
        <v>22.360987951272158</v>
      </c>
      <c r="AV21">
        <f t="shared" si="32"/>
        <v>22.36075212907668</v>
      </c>
      <c r="AW21">
        <f t="shared" si="32"/>
        <v>22.360516306728091</v>
      </c>
      <c r="AX21">
        <f t="shared" si="32"/>
        <v>22.360280484226219</v>
      </c>
      <c r="AY21">
        <f t="shared" si="32"/>
        <v>22.360044661570889</v>
      </c>
      <c r="AZ21">
        <f t="shared" si="32"/>
        <v>22.359808838761925</v>
      </c>
      <c r="BA21">
        <f t="shared" si="32"/>
        <v>22.35957301579915</v>
      </c>
      <c r="BB21">
        <f t="shared" si="33"/>
        <v>22.359337192682386</v>
      </c>
      <c r="BC21">
        <f t="shared" si="33"/>
        <v>22.359101369411455</v>
      </c>
      <c r="BD21">
        <f t="shared" si="33"/>
        <v>22.358865545986184</v>
      </c>
      <c r="BE21">
        <f t="shared" si="33"/>
        <v>22.358629722406395</v>
      </c>
      <c r="BF21">
        <f t="shared" si="33"/>
        <v>22.35839389867191</v>
      </c>
      <c r="BG21">
        <f t="shared" si="33"/>
        <v>22.358158074782548</v>
      </c>
      <c r="BH21">
        <f t="shared" si="33"/>
        <v>22.357922250738138</v>
      </c>
      <c r="BI21">
        <f t="shared" si="33"/>
        <v>22.357686426538496</v>
      </c>
      <c r="BJ21">
        <f t="shared" si="33"/>
        <v>22.357450602183448</v>
      </c>
      <c r="BK21">
        <f t="shared" si="33"/>
        <v>22.357214777672812</v>
      </c>
      <c r="BL21">
        <f t="shared" si="34"/>
        <v>22.356978953006411</v>
      </c>
      <c r="BM21">
        <f t="shared" si="34"/>
        <v>22.356743128184068</v>
      </c>
      <c r="BN21">
        <f t="shared" si="34"/>
        <v>22.3565073032056</v>
      </c>
      <c r="BO21">
        <f t="shared" si="34"/>
        <v>22.35627147807083</v>
      </c>
      <c r="BP21">
        <f t="shared" si="34"/>
        <v>22.356035652779582</v>
      </c>
      <c r="BQ21">
        <f t="shared" si="34"/>
        <v>22.355799827331676</v>
      </c>
      <c r="BR21">
        <f t="shared" si="34"/>
        <v>22.355564001726922</v>
      </c>
      <c r="BS21">
        <f t="shared" si="34"/>
        <v>22.355328175965152</v>
      </c>
      <c r="BT21">
        <f t="shared" si="34"/>
        <v>22.355092350046178</v>
      </c>
      <c r="BU21">
        <f t="shared" si="34"/>
        <v>22.354856523969822</v>
      </c>
      <c r="BV21">
        <f t="shared" si="35"/>
        <v>22.354620697735907</v>
      </c>
      <c r="BW21">
        <f t="shared" si="35"/>
        <v>22.354384871344244</v>
      </c>
      <c r="BX21">
        <f t="shared" si="35"/>
        <v>22.35414904479466</v>
      </c>
      <c r="BY21">
        <f t="shared" si="35"/>
        <v>22.353913218086973</v>
      </c>
      <c r="BZ21">
        <f t="shared" si="35"/>
        <v>22.353677391220995</v>
      </c>
      <c r="CA21">
        <f t="shared" si="35"/>
        <v>22.353441564196547</v>
      </c>
      <c r="CB21">
        <f t="shared" si="35"/>
        <v>22.353205737013454</v>
      </c>
      <c r="CC21">
        <f t="shared" si="35"/>
        <v>22.352969909671526</v>
      </c>
      <c r="CD21">
        <f t="shared" si="35"/>
        <v>22.352734082170581</v>
      </c>
      <c r="CE21">
        <f t="shared" si="35"/>
        <v>22.35249825451044</v>
      </c>
      <c r="CF21">
        <f t="shared" si="36"/>
        <v>22.35226242669092</v>
      </c>
      <c r="CG21">
        <f t="shared" si="36"/>
        <v>22.352026598711834</v>
      </c>
      <c r="CH21">
        <f t="shared" si="36"/>
        <v>22.351790770573004</v>
      </c>
      <c r="CI21">
        <f t="shared" si="36"/>
        <v>22.351554942274241</v>
      </c>
      <c r="CJ21">
        <f t="shared" si="36"/>
        <v>22.351319113815372</v>
      </c>
      <c r="CK21">
        <f t="shared" si="36"/>
        <v>22.3510832851962</v>
      </c>
      <c r="CL21">
        <f t="shared" si="36"/>
        <v>22.350847456416549</v>
      </c>
      <c r="CM21">
        <f t="shared" si="36"/>
        <v>22.35061162747623</v>
      </c>
      <c r="CN21">
        <f t="shared" si="36"/>
        <v>22.350375798375062</v>
      </c>
      <c r="CO21">
        <f t="shared" si="36"/>
        <v>22.35013996911286</v>
      </c>
      <c r="CP21">
        <f t="shared" si="37"/>
        <v>22.349904139689439</v>
      </c>
      <c r="CQ21">
        <f t="shared" si="37"/>
        <v>22.349668310104615</v>
      </c>
      <c r="CR21">
        <f t="shared" si="37"/>
        <v>22.3494324803582</v>
      </c>
      <c r="CS21">
        <f t="shared" si="37"/>
        <v>22.349196650450008</v>
      </c>
      <c r="CT21">
        <f t="shared" si="37"/>
        <v>22.348960820379858</v>
      </c>
      <c r="CU21">
        <f t="shared" si="37"/>
        <v>22.348724990147559</v>
      </c>
      <c r="CV21">
        <f t="shared" si="37"/>
        <v>22.348489159752926</v>
      </c>
      <c r="CW21">
        <f t="shared" si="37"/>
        <v>22.348253329195778</v>
      </c>
      <c r="CX21">
        <f t="shared" si="37"/>
        <v>22.348017498475922</v>
      </c>
      <c r="CY21">
        <f t="shared" si="37"/>
        <v>22.347781667593171</v>
      </c>
      <c r="CZ21">
        <f t="shared" si="38"/>
        <v>22.347545836547344</v>
      </c>
      <c r="DA21">
        <f t="shared" si="38"/>
        <v>22.347310005338247</v>
      </c>
      <c r="DB21">
        <f t="shared" si="38"/>
        <v>22.347074173965698</v>
      </c>
      <c r="DC21">
        <f t="shared" si="38"/>
        <v>22.346838342429507</v>
      </c>
      <c r="DD21">
        <f t="shared" si="38"/>
        <v>22.34660251072949</v>
      </c>
      <c r="DE21">
        <f t="shared" si="38"/>
        <v>22.346366678865451</v>
      </c>
      <c r="DF21">
        <f t="shared" si="38"/>
        <v>22.346130846837205</v>
      </c>
      <c r="DG21">
        <f t="shared" si="38"/>
        <v>22.345895014644565</v>
      </c>
      <c r="DH21">
        <f t="shared" si="38"/>
        <v>22.345659182287346</v>
      </c>
      <c r="DI21">
        <f t="shared" si="38"/>
        <v>22.345423349765348</v>
      </c>
      <c r="DJ21">
        <f t="shared" si="38"/>
        <v>22.345187517078394</v>
      </c>
      <c r="DL21">
        <f t="shared" si="16"/>
        <v>0.18</v>
      </c>
      <c r="DM21">
        <f t="shared" si="23"/>
        <v>22.368769998968407</v>
      </c>
      <c r="DN21">
        <f t="shared" si="23"/>
        <v>22.13284536301607</v>
      </c>
      <c r="DO21">
        <f t="shared" si="23"/>
        <v>21.896920726916321</v>
      </c>
      <c r="DP21">
        <f t="shared" si="23"/>
        <v>21.660996090668984</v>
      </c>
      <c r="DQ21">
        <f t="shared" si="23"/>
        <v>21.425071454273883</v>
      </c>
      <c r="DR21">
        <f t="shared" si="23"/>
        <v>21.189146817730858</v>
      </c>
      <c r="DS21">
        <f t="shared" si="23"/>
        <v>20.953222181039738</v>
      </c>
      <c r="DT21">
        <f t="shared" si="23"/>
        <v>20.717297544200346</v>
      </c>
      <c r="DU21">
        <f t="shared" si="23"/>
        <v>20.481372907212521</v>
      </c>
      <c r="DV21">
        <f t="shared" si="23"/>
        <v>20.245448270076089</v>
      </c>
      <c r="DW21">
        <f t="shared" si="23"/>
        <v>20.009523632790877</v>
      </c>
      <c r="DX21">
        <f t="shared" si="23"/>
        <v>19.773598995356714</v>
      </c>
      <c r="DY21">
        <f t="shared" si="23"/>
        <v>19.537674357773433</v>
      </c>
      <c r="DZ21">
        <f t="shared" si="23"/>
        <v>19.301749720040863</v>
      </c>
      <c r="EA21">
        <f t="shared" si="23"/>
        <v>19.065825082158831</v>
      </c>
      <c r="EB21">
        <f t="shared" si="23"/>
        <v>18.829900444127166</v>
      </c>
      <c r="EC21">
        <f t="shared" si="24"/>
        <v>18.593975805945689</v>
      </c>
      <c r="ED21">
        <f t="shared" si="24"/>
        <v>18.358051167614235</v>
      </c>
      <c r="EE21">
        <f t="shared" si="24"/>
        <v>18.122126529132633</v>
      </c>
      <c r="EF21">
        <f t="shared" si="24"/>
        <v>17.886201890500708</v>
      </c>
      <c r="EG21">
        <f t="shared" si="24"/>
        <v>17.650277251718286</v>
      </c>
      <c r="EH21">
        <f t="shared" si="24"/>
        <v>17.414352612785201</v>
      </c>
      <c r="EI21">
        <f t="shared" si="24"/>
        <v>17.178427973701275</v>
      </c>
      <c r="EJ21">
        <f t="shared" si="24"/>
        <v>16.942503334466334</v>
      </c>
      <c r="EK21">
        <f t="shared" si="24"/>
        <v>16.706578695080204</v>
      </c>
      <c r="EL21">
        <f t="shared" si="24"/>
        <v>16.470654055542713</v>
      </c>
      <c r="EM21">
        <f t="shared" si="24"/>
        <v>16.234729415853689</v>
      </c>
      <c r="EN21">
        <f t="shared" si="24"/>
        <v>15.998804776012959</v>
      </c>
      <c r="EO21">
        <f t="shared" si="24"/>
        <v>15.762880136020341</v>
      </c>
      <c r="EP21">
        <f t="shared" si="24"/>
        <v>15.526955495875672</v>
      </c>
      <c r="EQ21">
        <f t="shared" si="24"/>
        <v>15.291030855578768</v>
      </c>
      <c r="ER21">
        <f t="shared" si="24"/>
        <v>15.055106215129456</v>
      </c>
      <c r="ES21">
        <f t="shared" si="25"/>
        <v>14.819181574527567</v>
      </c>
      <c r="ET21">
        <f t="shared" si="25"/>
        <v>14.583256933772921</v>
      </c>
      <c r="EU21">
        <f t="shared" si="25"/>
        <v>14.347332292865344</v>
      </c>
      <c r="EV21">
        <f t="shared" si="25"/>
        <v>14.111407651804658</v>
      </c>
      <c r="EW21">
        <f t="shared" si="25"/>
        <v>13.875483010590688</v>
      </c>
      <c r="EX21">
        <f t="shared" si="25"/>
        <v>13.639558369223261</v>
      </c>
      <c r="EY21">
        <f t="shared" si="25"/>
        <v>13.403633727702198</v>
      </c>
      <c r="EZ21">
        <f t="shared" si="25"/>
        <v>13.167709086027324</v>
      </c>
      <c r="FA21">
        <f t="shared" si="25"/>
        <v>12.931784444198462</v>
      </c>
      <c r="FB21">
        <f t="shared" si="25"/>
        <v>12.695859802215434</v>
      </c>
      <c r="FC21">
        <f t="shared" si="25"/>
        <v>12.459935160078064</v>
      </c>
      <c r="FD21">
        <f t="shared" si="25"/>
        <v>12.224010517786178</v>
      </c>
      <c r="FE21">
        <f t="shared" si="25"/>
        <v>11.988085875339594</v>
      </c>
      <c r="FF21">
        <f t="shared" si="25"/>
        <v>11.752161232738134</v>
      </c>
      <c r="FG21">
        <f t="shared" si="25"/>
        <v>11.516236589981625</v>
      </c>
      <c r="FH21">
        <f t="shared" si="25"/>
        <v>11.280311947069887</v>
      </c>
      <c r="FI21">
        <f t="shared" si="26"/>
        <v>11.044387304002742</v>
      </c>
      <c r="FJ21">
        <f t="shared" si="26"/>
        <v>10.808462660780007</v>
      </c>
      <c r="FK21">
        <f t="shared" si="26"/>
        <v>10.572538017401508</v>
      </c>
      <c r="FL21">
        <f t="shared" si="26"/>
        <v>10.336613373867065</v>
      </c>
      <c r="FM21">
        <f t="shared" si="26"/>
        <v>10.100688730176499</v>
      </c>
      <c r="FN21">
        <f t="shared" si="26"/>
        <v>9.8647640863296324</v>
      </c>
      <c r="FO21">
        <f t="shared" si="26"/>
        <v>9.6288394423262851</v>
      </c>
      <c r="FP21">
        <f t="shared" si="26"/>
        <v>9.3929147981662808</v>
      </c>
      <c r="FQ21">
        <f t="shared" si="26"/>
        <v>9.1569901538494278</v>
      </c>
      <c r="FR21">
        <f t="shared" si="26"/>
        <v>8.9210655093755626</v>
      </c>
      <c r="FS21">
        <f t="shared" si="26"/>
        <v>8.6851408647444899</v>
      </c>
      <c r="FT21">
        <f t="shared" si="26"/>
        <v>8.4492162199560354</v>
      </c>
      <c r="FU21">
        <f t="shared" si="26"/>
        <v>8.2132915750100235</v>
      </c>
      <c r="FV21">
        <f t="shared" si="26"/>
        <v>7.9773669299062622</v>
      </c>
      <c r="FW21">
        <f t="shared" si="26"/>
        <v>7.7414422846445792</v>
      </c>
      <c r="FX21">
        <f t="shared" si="21"/>
        <v>7.5055176392247933</v>
      </c>
      <c r="FY21">
        <f t="shared" si="21"/>
        <v>7.2695929936467181</v>
      </c>
      <c r="FZ21">
        <f t="shared" si="21"/>
        <v>7.0336683479101723</v>
      </c>
      <c r="GA21">
        <f t="shared" si="21"/>
        <v>6.79774370201498</v>
      </c>
      <c r="GB21">
        <f t="shared" si="21"/>
        <v>6.5618190559609531</v>
      </c>
      <c r="GC21">
        <f t="shared" si="21"/>
        <v>6.3258944097479102</v>
      </c>
      <c r="GD21">
        <f t="shared" si="27"/>
        <v>6.0899697633756738</v>
      </c>
      <c r="GE21">
        <f t="shared" si="27"/>
        <v>5.8540451168440555</v>
      </c>
      <c r="GF21">
        <f t="shared" si="27"/>
        <v>5.6181204701528706</v>
      </c>
      <c r="GG21">
        <f t="shared" si="27"/>
        <v>5.3821958233019416</v>
      </c>
      <c r="GH21">
        <f t="shared" si="27"/>
        <v>5.1462711762910835</v>
      </c>
      <c r="GI21">
        <f t="shared" si="27"/>
        <v>4.9103465291201154</v>
      </c>
      <c r="GJ21">
        <f t="shared" si="27"/>
        <v>4.6744218817888452</v>
      </c>
      <c r="GK21">
        <f t="shared" si="27"/>
        <v>4.4384972342970954</v>
      </c>
      <c r="GL21">
        <f t="shared" si="27"/>
        <v>4.2025725866446777</v>
      </c>
      <c r="GM21">
        <f t="shared" si="27"/>
        <v>3.9666479388314109</v>
      </c>
      <c r="GN21">
        <f t="shared" si="27"/>
        <v>3.7307232908571102</v>
      </c>
      <c r="GO21">
        <f t="shared" si="27"/>
        <v>3.4947986427215909</v>
      </c>
      <c r="GP21">
        <f t="shared" si="27"/>
        <v>3.2588739944246683</v>
      </c>
      <c r="GQ21">
        <f t="shared" si="27"/>
        <v>3.0229493459661576</v>
      </c>
      <c r="GR21">
        <f t="shared" si="27"/>
        <v>2.787024697345867</v>
      </c>
      <c r="GS21">
        <f t="shared" si="27"/>
        <v>2.5511000485636188</v>
      </c>
      <c r="GT21">
        <f t="shared" si="28"/>
        <v>2.3151753996192248</v>
      </c>
      <c r="GU21">
        <f t="shared" si="28"/>
        <v>2.0792507505124931</v>
      </c>
      <c r="GV21">
        <f t="shared" si="28"/>
        <v>1.843326101243246</v>
      </c>
      <c r="GW21">
        <f t="shared" si="28"/>
        <v>1.6074014518112918</v>
      </c>
      <c r="GX21">
        <f t="shared" si="28"/>
        <v>1.3714768022164421</v>
      </c>
      <c r="GY21">
        <f t="shared" si="28"/>
        <v>1.1355521524585157</v>
      </c>
      <c r="GZ21">
        <f t="shared" si="28"/>
        <v>0.89962750253732082</v>
      </c>
      <c r="HA21">
        <f t="shared" si="28"/>
        <v>0.66370285245267269</v>
      </c>
      <c r="HB21">
        <f t="shared" si="28"/>
        <v>0.42777820220438301</v>
      </c>
      <c r="HC21">
        <f t="shared" si="28"/>
        <v>0.19185355179227059</v>
      </c>
      <c r="HD21">
        <f t="shared" si="28"/>
        <v>4.4071098783867058E-2</v>
      </c>
      <c r="HE21">
        <f t="shared" si="28"/>
        <v>0.27999574952420758</v>
      </c>
      <c r="HF21">
        <f t="shared" si="28"/>
        <v>0.51592040042894638</v>
      </c>
      <c r="HG21">
        <f t="shared" si="28"/>
        <v>0.75184505149826464</v>
      </c>
      <c r="HH21">
        <f t="shared" si="28"/>
        <v>0.98776970273236131</v>
      </c>
      <c r="HI21">
        <f t="shared" si="28"/>
        <v>1.223694354131414</v>
      </c>
      <c r="HJ21">
        <f t="shared" si="17"/>
        <v>4.4071098783867058E-2</v>
      </c>
      <c r="HK21">
        <f t="shared" si="18"/>
        <v>96</v>
      </c>
      <c r="HL21">
        <v>19</v>
      </c>
      <c r="HM21">
        <f t="shared" si="19"/>
        <v>0.18</v>
      </c>
      <c r="HN21" cm="1">
        <f t="array" ref="HN21">INDEX($N$3:$DJ$102,HL21,HK21)</f>
        <v>22.346366678865451</v>
      </c>
      <c r="HO21">
        <f t="shared" si="20"/>
        <v>4.0223460021957811</v>
      </c>
    </row>
    <row r="22" spans="2:223" x14ac:dyDescent="0.25">
      <c r="E22">
        <v>380</v>
      </c>
      <c r="F22" s="7">
        <f>'Emission events'!Q22</f>
        <v>0</v>
      </c>
      <c r="G22" s="7">
        <f>'Emission events'!AG22</f>
        <v>0</v>
      </c>
      <c r="H22" s="7">
        <f>'Emission events'!AW22</f>
        <v>0</v>
      </c>
      <c r="I22" s="7">
        <f>'Emission events'!BM22</f>
        <v>0</v>
      </c>
      <c r="J22" s="7">
        <f>'Emission events'!CC22</f>
        <v>0</v>
      </c>
      <c r="K22" s="7">
        <f t="shared" si="22"/>
        <v>0</v>
      </c>
      <c r="M22" s="1">
        <v>0.19</v>
      </c>
      <c r="N22">
        <f t="shared" si="29"/>
        <v>22.302060444857734</v>
      </c>
      <c r="O22">
        <f t="shared" si="29"/>
        <v>22.301824578385709</v>
      </c>
      <c r="P22">
        <f t="shared" si="29"/>
        <v>22.301588711709748</v>
      </c>
      <c r="Q22">
        <f t="shared" si="29"/>
        <v>22.301352844829619</v>
      </c>
      <c r="R22">
        <f t="shared" si="29"/>
        <v>22.301116977745092</v>
      </c>
      <c r="S22">
        <f t="shared" si="29"/>
        <v>22.300881110455926</v>
      </c>
      <c r="T22">
        <f t="shared" si="29"/>
        <v>22.300645242961888</v>
      </c>
      <c r="U22">
        <f t="shared" si="29"/>
        <v>22.300409375262742</v>
      </c>
      <c r="V22">
        <f t="shared" si="29"/>
        <v>22.300173507358256</v>
      </c>
      <c r="W22">
        <f t="shared" si="29"/>
        <v>22.299937639248189</v>
      </c>
      <c r="X22">
        <f t="shared" si="30"/>
        <v>22.299701770932312</v>
      </c>
      <c r="Y22">
        <f t="shared" si="30"/>
        <v>22.299465902410383</v>
      </c>
      <c r="Z22">
        <f t="shared" si="30"/>
        <v>22.299230033682164</v>
      </c>
      <c r="AA22">
        <f t="shared" si="30"/>
        <v>22.298994164747427</v>
      </c>
      <c r="AB22">
        <f t="shared" si="30"/>
        <v>22.298758295605925</v>
      </c>
      <c r="AC22">
        <f t="shared" si="30"/>
        <v>22.298522426257428</v>
      </c>
      <c r="AD22">
        <f t="shared" si="30"/>
        <v>22.298286556701697</v>
      </c>
      <c r="AE22">
        <f t="shared" si="30"/>
        <v>22.298050686938492</v>
      </c>
      <c r="AF22">
        <f t="shared" si="30"/>
        <v>22.297814816967573</v>
      </c>
      <c r="AG22">
        <f t="shared" si="30"/>
        <v>22.297578946788704</v>
      </c>
      <c r="AH22">
        <f t="shared" si="31"/>
        <v>22.297343076401646</v>
      </c>
      <c r="AI22">
        <f t="shared" si="31"/>
        <v>22.29710720580616</v>
      </c>
      <c r="AJ22">
        <f t="shared" si="31"/>
        <v>22.29687133500201</v>
      </c>
      <c r="AK22">
        <f t="shared" si="31"/>
        <v>22.296635463988949</v>
      </c>
      <c r="AL22">
        <f t="shared" si="31"/>
        <v>22.296399592766743</v>
      </c>
      <c r="AM22">
        <f t="shared" si="31"/>
        <v>22.296163721335152</v>
      </c>
      <c r="AN22">
        <f t="shared" si="31"/>
        <v>22.295927849693932</v>
      </c>
      <c r="AO22">
        <f t="shared" si="31"/>
        <v>22.295691977842846</v>
      </c>
      <c r="AP22">
        <f t="shared" si="31"/>
        <v>22.295456105781653</v>
      </c>
      <c r="AQ22">
        <f t="shared" si="31"/>
        <v>22.295220233510108</v>
      </c>
      <c r="AR22">
        <f t="shared" si="32"/>
        <v>22.294984361027971</v>
      </c>
      <c r="AS22">
        <f t="shared" si="32"/>
        <v>22.294748488335006</v>
      </c>
      <c r="AT22">
        <f t="shared" si="32"/>
        <v>22.294512615430961</v>
      </c>
      <c r="AU22">
        <f t="shared" si="32"/>
        <v>22.294276742315603</v>
      </c>
      <c r="AV22">
        <f t="shared" si="32"/>
        <v>22.294040868988681</v>
      </c>
      <c r="AW22">
        <f t="shared" si="32"/>
        <v>22.29380499544996</v>
      </c>
      <c r="AX22">
        <f t="shared" si="32"/>
        <v>22.293569121699193</v>
      </c>
      <c r="AY22">
        <f t="shared" si="32"/>
        <v>22.29333324773614</v>
      </c>
      <c r="AZ22">
        <f t="shared" si="32"/>
        <v>22.293097373560549</v>
      </c>
      <c r="BA22">
        <f t="shared" si="32"/>
        <v>22.292861499172183</v>
      </c>
      <c r="BB22">
        <f t="shared" si="33"/>
        <v>22.292625624570796</v>
      </c>
      <c r="BC22">
        <f t="shared" si="33"/>
        <v>22.292389749756143</v>
      </c>
      <c r="BD22">
        <f t="shared" si="33"/>
        <v>22.29215387472798</v>
      </c>
      <c r="BE22">
        <f t="shared" si="33"/>
        <v>22.29191799948606</v>
      </c>
      <c r="BF22">
        <f t="shared" si="33"/>
        <v>22.291682124030142</v>
      </c>
      <c r="BG22">
        <f t="shared" si="33"/>
        <v>22.291446248359975</v>
      </c>
      <c r="BH22">
        <f t="shared" si="33"/>
        <v>22.291210372475316</v>
      </c>
      <c r="BI22">
        <f t="shared" si="33"/>
        <v>22.29097449637592</v>
      </c>
      <c r="BJ22">
        <f t="shared" si="33"/>
        <v>22.290738620061536</v>
      </c>
      <c r="BK22">
        <f t="shared" si="33"/>
        <v>22.290502743531921</v>
      </c>
      <c r="BL22">
        <f t="shared" si="34"/>
        <v>22.29026686678683</v>
      </c>
      <c r="BM22">
        <f t="shared" si="34"/>
        <v>22.290030989826008</v>
      </c>
      <c r="BN22">
        <f t="shared" si="34"/>
        <v>22.289795112649216</v>
      </c>
      <c r="BO22">
        <f t="shared" si="34"/>
        <v>22.289559235256199</v>
      </c>
      <c r="BP22">
        <f t="shared" si="34"/>
        <v>22.289323357646715</v>
      </c>
      <c r="BQ22">
        <f t="shared" si="34"/>
        <v>22.289087479820509</v>
      </c>
      <c r="BR22">
        <f t="shared" si="34"/>
        <v>22.288851601777338</v>
      </c>
      <c r="BS22">
        <f t="shared" si="34"/>
        <v>22.288615723516955</v>
      </c>
      <c r="BT22">
        <f t="shared" si="34"/>
        <v>22.288379845039099</v>
      </c>
      <c r="BU22">
        <f t="shared" si="34"/>
        <v>22.288143966343529</v>
      </c>
      <c r="BV22">
        <f t="shared" si="35"/>
        <v>22.287908087429994</v>
      </c>
      <c r="BW22">
        <f t="shared" si="35"/>
        <v>22.287672208298243</v>
      </c>
      <c r="BX22">
        <f t="shared" si="35"/>
        <v>22.287436328948029</v>
      </c>
      <c r="BY22">
        <f t="shared" si="35"/>
        <v>22.287200449379096</v>
      </c>
      <c r="BZ22">
        <f t="shared" si="35"/>
        <v>22.286964569591195</v>
      </c>
      <c r="CA22">
        <f t="shared" si="35"/>
        <v>22.286728689584073</v>
      </c>
      <c r="CB22">
        <f t="shared" si="35"/>
        <v>22.286492809357483</v>
      </c>
      <c r="CC22">
        <f t="shared" si="35"/>
        <v>22.286256928911168</v>
      </c>
      <c r="CD22">
        <f t="shared" si="35"/>
        <v>22.286021048244876</v>
      </c>
      <c r="CE22">
        <f t="shared" si="35"/>
        <v>22.285785167358359</v>
      </c>
      <c r="CF22">
        <f t="shared" si="36"/>
        <v>22.285549286251364</v>
      </c>
      <c r="CG22">
        <f t="shared" si="36"/>
        <v>22.285313404923631</v>
      </c>
      <c r="CH22">
        <f t="shared" si="36"/>
        <v>22.285077523374913</v>
      </c>
      <c r="CI22">
        <f t="shared" si="36"/>
        <v>22.284841641604956</v>
      </c>
      <c r="CJ22">
        <f t="shared" si="36"/>
        <v>22.284605759613502</v>
      </c>
      <c r="CK22">
        <f t="shared" si="36"/>
        <v>22.284369877400298</v>
      </c>
      <c r="CL22">
        <f t="shared" si="36"/>
        <v>22.284133994965099</v>
      </c>
      <c r="CM22">
        <f t="shared" si="36"/>
        <v>22.283898112307636</v>
      </c>
      <c r="CN22">
        <f t="shared" si="36"/>
        <v>22.283662229427659</v>
      </c>
      <c r="CO22">
        <f t="shared" si="36"/>
        <v>22.283426346324912</v>
      </c>
      <c r="CP22">
        <f t="shared" si="37"/>
        <v>22.283190462999141</v>
      </c>
      <c r="CQ22">
        <f t="shared" si="37"/>
        <v>22.282954579450092</v>
      </c>
      <c r="CR22">
        <f t="shared" si="37"/>
        <v>22.282718695677502</v>
      </c>
      <c r="CS22">
        <f t="shared" si="37"/>
        <v>22.28248281168112</v>
      </c>
      <c r="CT22">
        <f t="shared" si="37"/>
        <v>22.28224692746069</v>
      </c>
      <c r="CU22">
        <f t="shared" si="37"/>
        <v>22.282011043015952</v>
      </c>
      <c r="CV22">
        <f t="shared" si="37"/>
        <v>22.281775158346647</v>
      </c>
      <c r="CW22">
        <f t="shared" si="37"/>
        <v>22.28153927345252</v>
      </c>
      <c r="CX22">
        <f t="shared" si="37"/>
        <v>22.281303388333313</v>
      </c>
      <c r="CY22">
        <f t="shared" si="37"/>
        <v>22.281067502988765</v>
      </c>
      <c r="CZ22">
        <f t="shared" si="38"/>
        <v>22.28083161741862</v>
      </c>
      <c r="DA22">
        <f t="shared" si="38"/>
        <v>22.280595731622618</v>
      </c>
      <c r="DB22">
        <f t="shared" si="38"/>
        <v>22.280359845600501</v>
      </c>
      <c r="DC22">
        <f t="shared" si="38"/>
        <v>22.280123959352007</v>
      </c>
      <c r="DD22">
        <f t="shared" si="38"/>
        <v>22.279888072876879</v>
      </c>
      <c r="DE22">
        <f t="shared" si="38"/>
        <v>22.279652186174857</v>
      </c>
      <c r="DF22">
        <f t="shared" si="38"/>
        <v>22.279416299245675</v>
      </c>
      <c r="DG22">
        <f t="shared" si="38"/>
        <v>22.27918041208908</v>
      </c>
      <c r="DH22">
        <f t="shared" si="38"/>
        <v>22.278944524704801</v>
      </c>
      <c r="DI22">
        <f t="shared" si="38"/>
        <v>22.278708637092585</v>
      </c>
      <c r="DJ22">
        <f t="shared" si="38"/>
        <v>22.27847274925217</v>
      </c>
      <c r="DL22">
        <f t="shared" si="16"/>
        <v>0.19</v>
      </c>
      <c r="DM22">
        <f t="shared" si="23"/>
        <v>22.302060444857734</v>
      </c>
      <c r="DN22">
        <f t="shared" si="23"/>
        <v>22.06613575967361</v>
      </c>
      <c r="DO22">
        <f t="shared" si="23"/>
        <v>21.83021107428555</v>
      </c>
      <c r="DP22">
        <f t="shared" si="23"/>
        <v>21.594286388693327</v>
      </c>
      <c r="DQ22">
        <f t="shared" si="23"/>
        <v>21.358361702896701</v>
      </c>
      <c r="DR22">
        <f t="shared" si="23"/>
        <v>21.122437016895436</v>
      </c>
      <c r="DS22">
        <f t="shared" si="23"/>
        <v>20.8865123306893</v>
      </c>
      <c r="DT22">
        <f t="shared" si="23"/>
        <v>20.650587644278055</v>
      </c>
      <c r="DU22">
        <f t="shared" si="23"/>
        <v>20.41466295766147</v>
      </c>
      <c r="DV22">
        <f t="shared" si="23"/>
        <v>20.178738270839304</v>
      </c>
      <c r="DW22">
        <f t="shared" si="23"/>
        <v>19.942813583811333</v>
      </c>
      <c r="DX22">
        <f t="shared" si="23"/>
        <v>19.706888896577304</v>
      </c>
      <c r="DY22">
        <f t="shared" si="23"/>
        <v>19.470964209136987</v>
      </c>
      <c r="DZ22">
        <f t="shared" si="23"/>
        <v>19.235039521490151</v>
      </c>
      <c r="EA22">
        <f t="shared" si="23"/>
        <v>18.999114833636551</v>
      </c>
      <c r="EB22">
        <f t="shared" ref="EB22:EQ38" si="39">ABS(AC22-AC$2)</f>
        <v>18.763190145575958</v>
      </c>
      <c r="EC22">
        <f t="shared" si="24"/>
        <v>18.527265457308129</v>
      </c>
      <c r="ED22">
        <f t="shared" si="24"/>
        <v>18.291340768832825</v>
      </c>
      <c r="EE22">
        <f t="shared" si="24"/>
        <v>18.055416080149808</v>
      </c>
      <c r="EF22">
        <f t="shared" si="24"/>
        <v>17.81949139125884</v>
      </c>
      <c r="EG22">
        <f t="shared" si="24"/>
        <v>17.583566702159683</v>
      </c>
      <c r="EH22">
        <f t="shared" si="24"/>
        <v>17.347642012852099</v>
      </c>
      <c r="EI22">
        <f t="shared" si="24"/>
        <v>17.111717323335853</v>
      </c>
      <c r="EJ22">
        <f t="shared" si="24"/>
        <v>16.875792633610693</v>
      </c>
      <c r="EK22">
        <f t="shared" si="24"/>
        <v>16.639867943676389</v>
      </c>
      <c r="EL22">
        <f t="shared" si="24"/>
        <v>16.403943253532699</v>
      </c>
      <c r="EM22">
        <f t="shared" si="24"/>
        <v>16.16801856317938</v>
      </c>
      <c r="EN22">
        <f t="shared" si="24"/>
        <v>15.932093872616198</v>
      </c>
      <c r="EO22">
        <f t="shared" si="24"/>
        <v>15.696169181842906</v>
      </c>
      <c r="EP22">
        <f t="shared" si="24"/>
        <v>15.460244490859264</v>
      </c>
      <c r="EQ22">
        <f t="shared" si="24"/>
        <v>15.224319799665029</v>
      </c>
      <c r="ER22">
        <f t="shared" ref="ER22:FG38" si="40">ABS(AS22-AS$2)</f>
        <v>14.988395108259965</v>
      </c>
      <c r="ES22">
        <f t="shared" si="25"/>
        <v>14.752470416643822</v>
      </c>
      <c r="ET22">
        <f t="shared" si="25"/>
        <v>14.516545724816366</v>
      </c>
      <c r="EU22">
        <f t="shared" si="25"/>
        <v>14.280621032777345</v>
      </c>
      <c r="EV22">
        <f t="shared" si="25"/>
        <v>14.044696340526528</v>
      </c>
      <c r="EW22">
        <f t="shared" si="25"/>
        <v>13.808771648063662</v>
      </c>
      <c r="EX22">
        <f t="shared" si="25"/>
        <v>13.572846955388512</v>
      </c>
      <c r="EY22">
        <f t="shared" si="25"/>
        <v>13.336922262500822</v>
      </c>
      <c r="EZ22">
        <f t="shared" si="25"/>
        <v>13.100997569400358</v>
      </c>
      <c r="FA22">
        <f t="shared" si="25"/>
        <v>12.865072876086872</v>
      </c>
      <c r="FB22">
        <f t="shared" si="25"/>
        <v>12.629148182560122</v>
      </c>
      <c r="FC22">
        <f t="shared" si="25"/>
        <v>12.39322348881986</v>
      </c>
      <c r="FD22">
        <f t="shared" si="25"/>
        <v>12.157298794865843</v>
      </c>
      <c r="FE22">
        <f t="shared" si="25"/>
        <v>11.921374100697827</v>
      </c>
      <c r="FF22">
        <f t="shared" si="25"/>
        <v>11.685449406315561</v>
      </c>
      <c r="FG22">
        <f t="shared" si="25"/>
        <v>11.449524711718803</v>
      </c>
      <c r="FH22">
        <f t="shared" ref="FH22:FV40" si="41">ABS(BI22-BI$2)</f>
        <v>11.213600016907311</v>
      </c>
      <c r="FI22">
        <f t="shared" si="26"/>
        <v>10.977675321880829</v>
      </c>
      <c r="FJ22">
        <f t="shared" si="26"/>
        <v>10.741750626639115</v>
      </c>
      <c r="FK22">
        <f t="shared" si="26"/>
        <v>10.505825931181926</v>
      </c>
      <c r="FL22">
        <f t="shared" si="26"/>
        <v>10.269901235509005</v>
      </c>
      <c r="FM22">
        <f t="shared" si="26"/>
        <v>10.033976539620115</v>
      </c>
      <c r="FN22">
        <f t="shared" si="26"/>
        <v>9.798051843515001</v>
      </c>
      <c r="FO22">
        <f t="shared" si="26"/>
        <v>9.5621271471934186</v>
      </c>
      <c r="FP22">
        <f t="shared" si="26"/>
        <v>9.3262024506551136</v>
      </c>
      <c r="FQ22">
        <f t="shared" si="26"/>
        <v>9.0902777538998443</v>
      </c>
      <c r="FR22">
        <f t="shared" si="26"/>
        <v>8.8543530569273656</v>
      </c>
      <c r="FS22">
        <f t="shared" si="26"/>
        <v>8.6184283597374112</v>
      </c>
      <c r="FT22">
        <f t="shared" si="26"/>
        <v>8.3825036623297429</v>
      </c>
      <c r="FU22">
        <f t="shared" si="26"/>
        <v>8.1465789647041102</v>
      </c>
      <c r="FV22">
        <f t="shared" si="26"/>
        <v>7.9106542668602611</v>
      </c>
      <c r="FW22">
        <f t="shared" si="26"/>
        <v>7.6747295687979484</v>
      </c>
      <c r="FX22">
        <f t="shared" si="26"/>
        <v>7.4388048705169165</v>
      </c>
      <c r="FY22">
        <f t="shared" ref="FY22:GN40" si="42">ABS(BZ22-BZ$2)</f>
        <v>7.2028801720169184</v>
      </c>
      <c r="FZ22">
        <f t="shared" si="42"/>
        <v>6.9669554732976984</v>
      </c>
      <c r="GA22">
        <f t="shared" si="42"/>
        <v>6.7310307743590094</v>
      </c>
      <c r="GB22">
        <f t="shared" si="42"/>
        <v>6.4951060752005958</v>
      </c>
      <c r="GC22">
        <f t="shared" si="42"/>
        <v>6.2591813758222052</v>
      </c>
      <c r="GD22">
        <f t="shared" si="27"/>
        <v>6.0232566762235926</v>
      </c>
      <c r="GE22">
        <f t="shared" si="27"/>
        <v>5.7873319764044986</v>
      </c>
      <c r="GF22">
        <f t="shared" si="27"/>
        <v>5.5514072763646674</v>
      </c>
      <c r="GG22">
        <f t="shared" si="27"/>
        <v>5.3154825761038502</v>
      </c>
      <c r="GH22">
        <f t="shared" si="27"/>
        <v>5.0795578756217985</v>
      </c>
      <c r="GI22">
        <f t="shared" si="27"/>
        <v>4.8436331749182457</v>
      </c>
      <c r="GJ22">
        <f t="shared" si="27"/>
        <v>4.6077084739929433</v>
      </c>
      <c r="GK22">
        <f t="shared" si="27"/>
        <v>4.3717837728456459</v>
      </c>
      <c r="GL22">
        <f t="shared" si="27"/>
        <v>4.1358590714760837</v>
      </c>
      <c r="GM22">
        <f t="shared" si="27"/>
        <v>3.8999343698840079</v>
      </c>
      <c r="GN22">
        <f t="shared" si="27"/>
        <v>3.6640096680691627</v>
      </c>
      <c r="GO22">
        <f t="shared" si="27"/>
        <v>3.4280849660312924</v>
      </c>
      <c r="GP22">
        <f t="shared" si="27"/>
        <v>3.1921602637701447</v>
      </c>
      <c r="GQ22">
        <f t="shared" si="27"/>
        <v>2.9562355612854603</v>
      </c>
      <c r="GR22">
        <f t="shared" si="27"/>
        <v>2.7203108585769797</v>
      </c>
      <c r="GS22">
        <f t="shared" si="27"/>
        <v>2.4843861556444509</v>
      </c>
      <c r="GT22">
        <f t="shared" si="28"/>
        <v>2.2484614524876179</v>
      </c>
      <c r="GU22">
        <f t="shared" si="28"/>
        <v>2.0125367491062143</v>
      </c>
      <c r="GV22">
        <f t="shared" si="28"/>
        <v>1.7766120454999879</v>
      </c>
      <c r="GW22">
        <f t="shared" si="28"/>
        <v>1.5406873416686828</v>
      </c>
      <c r="GX22">
        <f t="shared" si="28"/>
        <v>1.3047626376120363</v>
      </c>
      <c r="GY22">
        <f t="shared" si="28"/>
        <v>1.0688379333297924</v>
      </c>
      <c r="GZ22">
        <f t="shared" si="28"/>
        <v>0.83291322882169183</v>
      </c>
      <c r="HA22">
        <f t="shared" si="28"/>
        <v>0.59698852408747527</v>
      </c>
      <c r="HB22">
        <f t="shared" si="28"/>
        <v>0.36106381912688335</v>
      </c>
      <c r="HC22">
        <f t="shared" si="28"/>
        <v>0.12513911393966026</v>
      </c>
      <c r="HD22">
        <f t="shared" si="28"/>
        <v>0.11078559147446043</v>
      </c>
      <c r="HE22">
        <f t="shared" si="28"/>
        <v>0.34671029711573809</v>
      </c>
      <c r="HF22">
        <f t="shared" si="28"/>
        <v>0.58263500298443205</v>
      </c>
      <c r="HG22">
        <f t="shared" si="28"/>
        <v>0.81855970908080877</v>
      </c>
      <c r="HH22">
        <f t="shared" si="28"/>
        <v>1.0544844154051241</v>
      </c>
      <c r="HI22">
        <f t="shared" si="28"/>
        <v>1.2904091219576372</v>
      </c>
      <c r="HJ22">
        <f t="shared" si="17"/>
        <v>0.11078559147446043</v>
      </c>
      <c r="HK22">
        <f t="shared" si="18"/>
        <v>96</v>
      </c>
      <c r="HL22">
        <v>20</v>
      </c>
      <c r="HM22">
        <f t="shared" si="19"/>
        <v>0.19</v>
      </c>
      <c r="HN22" cm="1">
        <f t="array" ref="HN22">INDEX($N$3:$DJ$102,HL22,HK22)</f>
        <v>22.279652186174857</v>
      </c>
      <c r="HO22">
        <f t="shared" si="20"/>
        <v>4.233133915373223</v>
      </c>
    </row>
    <row r="23" spans="2:223" x14ac:dyDescent="0.25">
      <c r="E23">
        <v>385</v>
      </c>
      <c r="F23" s="7">
        <f>'Emission events'!Q23</f>
        <v>0</v>
      </c>
      <c r="G23" s="7">
        <f>'Emission events'!AG23</f>
        <v>0</v>
      </c>
      <c r="H23" s="7">
        <f>'Emission events'!AW23</f>
        <v>0</v>
      </c>
      <c r="I23" s="7">
        <f>'Emission events'!BM23</f>
        <v>0</v>
      </c>
      <c r="J23" s="7">
        <f>'Emission events'!CC23</f>
        <v>0</v>
      </c>
      <c r="K23" s="7">
        <f t="shared" si="22"/>
        <v>0</v>
      </c>
      <c r="M23" s="1">
        <v>0.2</v>
      </c>
      <c r="N23">
        <f t="shared" ref="N23:W32" si="43">$B$13-_J0*EXP(($M23+N$2*_r_S)/(_V_th*_diode_n))-($M23+N$2*_r_S)/_r_sh</f>
        <v>22.235334449377604</v>
      </c>
      <c r="O23">
        <f t="shared" si="43"/>
        <v>22.235098514800239</v>
      </c>
      <c r="P23">
        <f t="shared" si="43"/>
        <v>22.234862579940764</v>
      </c>
      <c r="Q23">
        <f t="shared" si="43"/>
        <v>22.234626644798851</v>
      </c>
      <c r="R23">
        <f t="shared" si="43"/>
        <v>22.234390709374175</v>
      </c>
      <c r="S23">
        <f t="shared" si="43"/>
        <v>22.234154773666415</v>
      </c>
      <c r="T23">
        <f t="shared" si="43"/>
        <v>22.23391883767524</v>
      </c>
      <c r="U23">
        <f t="shared" si="43"/>
        <v>22.233682901400332</v>
      </c>
      <c r="V23">
        <f t="shared" si="43"/>
        <v>22.23344696484136</v>
      </c>
      <c r="W23">
        <f t="shared" si="43"/>
        <v>22.233211027997999</v>
      </c>
      <c r="X23">
        <f t="shared" ref="X23:AG32" si="44">$B$13-_J0*EXP(($M23+X$2*_r_S)/(_V_th*_diode_n))-($M23+X$2*_r_S)/_r_sh</f>
        <v>22.232975090869925</v>
      </c>
      <c r="Y23">
        <f t="shared" si="44"/>
        <v>22.232739153456805</v>
      </c>
      <c r="Z23">
        <f t="shared" si="44"/>
        <v>22.232503215758321</v>
      </c>
      <c r="AA23">
        <f t="shared" si="44"/>
        <v>22.232267277774135</v>
      </c>
      <c r="AB23">
        <f t="shared" si="44"/>
        <v>22.23203133950393</v>
      </c>
      <c r="AC23">
        <f t="shared" si="44"/>
        <v>22.23179540094737</v>
      </c>
      <c r="AD23">
        <f t="shared" si="44"/>
        <v>22.231559462104126</v>
      </c>
      <c r="AE23">
        <f t="shared" si="44"/>
        <v>22.231323522973874</v>
      </c>
      <c r="AF23">
        <f t="shared" si="44"/>
        <v>22.231087583556285</v>
      </c>
      <c r="AG23">
        <f t="shared" si="44"/>
        <v>22.230851643851022</v>
      </c>
      <c r="AH23">
        <f t="shared" ref="AH23:AQ32" si="45">$B$13-_J0*EXP(($M23+AH$2*_r_S)/(_V_th*_diode_n))-($M23+AH$2*_r_S)/_r_sh</f>
        <v>22.230615703857758</v>
      </c>
      <c r="AI23">
        <f t="shared" si="45"/>
        <v>22.230379763576163</v>
      </c>
      <c r="AJ23">
        <f t="shared" si="45"/>
        <v>22.230143823005907</v>
      </c>
      <c r="AK23">
        <f t="shared" si="45"/>
        <v>22.229907882146659</v>
      </c>
      <c r="AL23">
        <f t="shared" si="45"/>
        <v>22.229671940998085</v>
      </c>
      <c r="AM23">
        <f t="shared" si="45"/>
        <v>22.229435999559854</v>
      </c>
      <c r="AN23">
        <f t="shared" si="45"/>
        <v>22.229200057831633</v>
      </c>
      <c r="AO23">
        <f t="shared" si="45"/>
        <v>22.228964115813088</v>
      </c>
      <c r="AP23">
        <f t="shared" si="45"/>
        <v>22.228728173503889</v>
      </c>
      <c r="AQ23">
        <f t="shared" si="45"/>
        <v>22.228492230903701</v>
      </c>
      <c r="AR23">
        <f t="shared" ref="AR23:BA32" si="46">$B$13-_J0*EXP(($M23+AR$2*_r_S)/(_V_th*_diode_n))-($M23+AR$2*_r_S)/_r_sh</f>
        <v>22.22825628801219</v>
      </c>
      <c r="AS23">
        <f t="shared" si="46"/>
        <v>22.228020344829019</v>
      </c>
      <c r="AT23">
        <f t="shared" si="46"/>
        <v>22.227784401353858</v>
      </c>
      <c r="AU23">
        <f t="shared" si="46"/>
        <v>22.227548457586369</v>
      </c>
      <c r="AV23">
        <f t="shared" si="46"/>
        <v>22.227312513526215</v>
      </c>
      <c r="AW23">
        <f t="shared" si="46"/>
        <v>22.227076569173061</v>
      </c>
      <c r="AX23">
        <f t="shared" si="46"/>
        <v>22.226840624526574</v>
      </c>
      <c r="AY23">
        <f t="shared" si="46"/>
        <v>22.226604679586412</v>
      </c>
      <c r="AZ23">
        <f t="shared" si="46"/>
        <v>22.226368734352246</v>
      </c>
      <c r="BA23">
        <f t="shared" si="46"/>
        <v>22.226132788823726</v>
      </c>
      <c r="BB23">
        <f t="shared" ref="BB23:BK32" si="47">$B$13-_J0*EXP(($M23+BB$2*_r_S)/(_V_th*_diode_n))-($M23+BB$2*_r_S)/_r_sh</f>
        <v>22.225896843000527</v>
      </c>
      <c r="BC23">
        <f t="shared" si="47"/>
        <v>22.2256608968823</v>
      </c>
      <c r="BD23">
        <f t="shared" si="47"/>
        <v>22.22542495046871</v>
      </c>
      <c r="BE23">
        <f t="shared" si="47"/>
        <v>22.225189003759425</v>
      </c>
      <c r="BF23">
        <f t="shared" si="47"/>
        <v>22.224953056754096</v>
      </c>
      <c r="BG23">
        <f t="shared" si="47"/>
        <v>22.224717109452385</v>
      </c>
      <c r="BH23">
        <f t="shared" si="47"/>
        <v>22.224481161853955</v>
      </c>
      <c r="BI23">
        <f t="shared" si="47"/>
        <v>22.224245213958465</v>
      </c>
      <c r="BJ23">
        <f t="shared" si="47"/>
        <v>22.224009265765574</v>
      </c>
      <c r="BK23">
        <f t="shared" si="47"/>
        <v>22.223773317274937</v>
      </c>
      <c r="BL23">
        <f t="shared" ref="BL23:BU32" si="48">$B$13-_J0*EXP(($M23+BL$2*_r_S)/(_V_th*_diode_n))-($M23+BL$2*_r_S)/_r_sh</f>
        <v>22.223537368486216</v>
      </c>
      <c r="BM23">
        <f t="shared" si="48"/>
        <v>22.223301419399068</v>
      </c>
      <c r="BN23">
        <f t="shared" si="48"/>
        <v>22.223065470013147</v>
      </c>
      <c r="BO23">
        <f t="shared" si="48"/>
        <v>22.222829520328116</v>
      </c>
      <c r="BP23">
        <f t="shared" si="48"/>
        <v>22.22259357034363</v>
      </c>
      <c r="BQ23">
        <f t="shared" si="48"/>
        <v>22.222357620059341</v>
      </c>
      <c r="BR23">
        <f t="shared" si="48"/>
        <v>22.222121669474909</v>
      </c>
      <c r="BS23">
        <f t="shared" si="48"/>
        <v>22.221885718589988</v>
      </c>
      <c r="BT23">
        <f t="shared" si="48"/>
        <v>22.221649767404237</v>
      </c>
      <c r="BU23">
        <f t="shared" si="48"/>
        <v>22.221413815917302</v>
      </c>
      <c r="BV23">
        <f t="shared" ref="BV23:CE32" si="49">$B$13-_J0*EXP(($M23+BV$2*_r_S)/(_V_th*_diode_n))-($M23+BV$2*_r_S)/_r_sh</f>
        <v>22.221177864128844</v>
      </c>
      <c r="BW23">
        <f t="shared" si="49"/>
        <v>22.220941912038516</v>
      </c>
      <c r="BX23">
        <f t="shared" si="49"/>
        <v>22.220705959645969</v>
      </c>
      <c r="BY23">
        <f t="shared" si="49"/>
        <v>22.220470006950855</v>
      </c>
      <c r="BZ23">
        <f t="shared" si="49"/>
        <v>22.220234053952833</v>
      </c>
      <c r="CA23">
        <f t="shared" si="49"/>
        <v>22.219998100651551</v>
      </c>
      <c r="CB23">
        <f t="shared" si="49"/>
        <v>22.219762147046662</v>
      </c>
      <c r="CC23">
        <f t="shared" si="49"/>
        <v>22.219526193137813</v>
      </c>
      <c r="CD23">
        <f t="shared" si="49"/>
        <v>22.219290238924664</v>
      </c>
      <c r="CE23">
        <f t="shared" si="49"/>
        <v>22.219054284406859</v>
      </c>
      <c r="CF23">
        <f t="shared" ref="CF23:CO32" si="50">$B$13-_J0*EXP(($M23+CF$2*_r_S)/(_V_th*_diode_n))-($M23+CF$2*_r_S)/_r_sh</f>
        <v>22.21881832958405</v>
      </c>
      <c r="CG23">
        <f t="shared" si="50"/>
        <v>22.218582374455888</v>
      </c>
      <c r="CH23">
        <f t="shared" si="50"/>
        <v>22.218346419022019</v>
      </c>
      <c r="CI23">
        <f t="shared" si="50"/>
        <v>22.218110463282095</v>
      </c>
      <c r="CJ23">
        <f t="shared" si="50"/>
        <v>22.217874507235763</v>
      </c>
      <c r="CK23">
        <f t="shared" si="50"/>
        <v>22.217638550882675</v>
      </c>
      <c r="CL23">
        <f t="shared" si="50"/>
        <v>22.217402594222474</v>
      </c>
      <c r="CM23">
        <f t="shared" si="50"/>
        <v>22.217166637254813</v>
      </c>
      <c r="CN23">
        <f t="shared" si="50"/>
        <v>22.216930679979335</v>
      </c>
      <c r="CO23">
        <f t="shared" si="50"/>
        <v>22.216694722395687</v>
      </c>
      <c r="CP23">
        <f t="shared" ref="CP23:CY32" si="51">$B$13-_J0*EXP(($M23+CP$2*_r_S)/(_V_th*_diode_n))-($M23+CP$2*_r_S)/_r_sh</f>
        <v>22.216458764503514</v>
      </c>
      <c r="CQ23">
        <f t="shared" si="51"/>
        <v>22.216222806302465</v>
      </c>
      <c r="CR23">
        <f t="shared" si="51"/>
        <v>22.215986847792184</v>
      </c>
      <c r="CS23">
        <f t="shared" si="51"/>
        <v>22.215750888972313</v>
      </c>
      <c r="CT23">
        <f t="shared" si="51"/>
        <v>22.215514929842502</v>
      </c>
      <c r="CU23">
        <f t="shared" si="51"/>
        <v>22.215278970402391</v>
      </c>
      <c r="CV23">
        <f t="shared" si="51"/>
        <v>22.215043010651627</v>
      </c>
      <c r="CW23">
        <f t="shared" si="51"/>
        <v>22.214807050589851</v>
      </c>
      <c r="CX23">
        <f t="shared" si="51"/>
        <v>22.214571090216708</v>
      </c>
      <c r="CY23">
        <f t="shared" si="51"/>
        <v>22.21433512953184</v>
      </c>
      <c r="CZ23">
        <f t="shared" ref="CZ23:DJ32" si="52">$B$13-_J0*EXP(($M23+CZ$2*_r_S)/(_V_th*_diode_n))-($M23+CZ$2*_r_S)/_r_sh</f>
        <v>22.214099168534887</v>
      </c>
      <c r="DA23">
        <f t="shared" si="52"/>
        <v>22.21386320722549</v>
      </c>
      <c r="DB23">
        <f t="shared" si="52"/>
        <v>22.213627245603298</v>
      </c>
      <c r="DC23">
        <f t="shared" si="52"/>
        <v>22.213391283667942</v>
      </c>
      <c r="DD23">
        <f t="shared" si="52"/>
        <v>22.21315532141907</v>
      </c>
      <c r="DE23">
        <f t="shared" si="52"/>
        <v>22.212919358856318</v>
      </c>
      <c r="DF23">
        <f t="shared" si="52"/>
        <v>22.21268339597933</v>
      </c>
      <c r="DG23">
        <f t="shared" si="52"/>
        <v>22.212447432787741</v>
      </c>
      <c r="DH23">
        <f t="shared" si="52"/>
        <v>22.21221146928119</v>
      </c>
      <c r="DI23">
        <f t="shared" si="52"/>
        <v>22.211975505459318</v>
      </c>
      <c r="DJ23">
        <f t="shared" si="52"/>
        <v>22.211739541321759</v>
      </c>
      <c r="DL23">
        <f t="shared" si="16"/>
        <v>0.2</v>
      </c>
      <c r="DM23">
        <f t="shared" ref="DM23:EA39" si="53">ABS(N23-N$2)</f>
        <v>22.235334449377604</v>
      </c>
      <c r="DN23">
        <f t="shared" si="53"/>
        <v>21.99940969608814</v>
      </c>
      <c r="DO23">
        <f t="shared" si="53"/>
        <v>21.763484942516566</v>
      </c>
      <c r="DP23">
        <f t="shared" si="53"/>
        <v>21.527560188662559</v>
      </c>
      <c r="DQ23">
        <f t="shared" si="53"/>
        <v>21.291635434525784</v>
      </c>
      <c r="DR23">
        <f t="shared" si="53"/>
        <v>21.055710680105925</v>
      </c>
      <c r="DS23">
        <f t="shared" si="53"/>
        <v>20.819785925402652</v>
      </c>
      <c r="DT23">
        <f t="shared" si="53"/>
        <v>20.583861170415645</v>
      </c>
      <c r="DU23">
        <f t="shared" si="53"/>
        <v>20.347936415144574</v>
      </c>
      <c r="DV23">
        <f t="shared" si="53"/>
        <v>20.112011659589115</v>
      </c>
      <c r="DW23">
        <f t="shared" si="53"/>
        <v>19.876086903748945</v>
      </c>
      <c r="DX23">
        <f t="shared" si="53"/>
        <v>19.640162147623727</v>
      </c>
      <c r="DY23">
        <f t="shared" si="53"/>
        <v>19.404237391213144</v>
      </c>
      <c r="DZ23">
        <f t="shared" si="53"/>
        <v>19.168312634516859</v>
      </c>
      <c r="EA23">
        <f t="shared" si="53"/>
        <v>18.932387877534556</v>
      </c>
      <c r="EB23">
        <f t="shared" si="39"/>
        <v>18.6964631202659</v>
      </c>
      <c r="EC23">
        <f t="shared" si="39"/>
        <v>18.460538362710558</v>
      </c>
      <c r="ED23">
        <f t="shared" si="39"/>
        <v>18.224613604868207</v>
      </c>
      <c r="EE23">
        <f t="shared" si="39"/>
        <v>17.988688846738519</v>
      </c>
      <c r="EF23">
        <f t="shared" si="39"/>
        <v>17.752764088321157</v>
      </c>
      <c r="EG23">
        <f t="shared" si="39"/>
        <v>17.516839329615795</v>
      </c>
      <c r="EH23">
        <f t="shared" si="39"/>
        <v>17.280914570622102</v>
      </c>
      <c r="EI23">
        <f t="shared" si="39"/>
        <v>17.04498981133975</v>
      </c>
      <c r="EJ23">
        <f t="shared" si="39"/>
        <v>16.809065051768403</v>
      </c>
      <c r="EK23">
        <f t="shared" si="39"/>
        <v>16.57314029190773</v>
      </c>
      <c r="EL23">
        <f t="shared" si="39"/>
        <v>16.337215531757401</v>
      </c>
      <c r="EM23">
        <f t="shared" si="39"/>
        <v>16.101290771317082</v>
      </c>
      <c r="EN23">
        <f t="shared" si="39"/>
        <v>15.86536601058644</v>
      </c>
      <c r="EO23">
        <f t="shared" si="39"/>
        <v>15.629441249565142</v>
      </c>
      <c r="EP23">
        <f t="shared" si="39"/>
        <v>15.393516488252857</v>
      </c>
      <c r="EQ23">
        <f t="shared" si="39"/>
        <v>15.157591726649247</v>
      </c>
      <c r="ER23">
        <f t="shared" si="40"/>
        <v>14.921666964753978</v>
      </c>
      <c r="ES23">
        <f t="shared" si="40"/>
        <v>14.68574220256672</v>
      </c>
      <c r="ET23">
        <f t="shared" si="40"/>
        <v>14.449817440087132</v>
      </c>
      <c r="EU23">
        <f t="shared" si="40"/>
        <v>14.213892677314879</v>
      </c>
      <c r="EV23">
        <f t="shared" si="40"/>
        <v>13.977967914249628</v>
      </c>
      <c r="EW23">
        <f t="shared" si="40"/>
        <v>13.742043150891043</v>
      </c>
      <c r="EX23">
        <f t="shared" si="40"/>
        <v>13.506118387238784</v>
      </c>
      <c r="EY23">
        <f t="shared" si="40"/>
        <v>13.270193623292519</v>
      </c>
      <c r="EZ23">
        <f t="shared" si="40"/>
        <v>13.034268859051901</v>
      </c>
      <c r="FA23">
        <f t="shared" si="40"/>
        <v>12.798344094516603</v>
      </c>
      <c r="FB23">
        <f t="shared" si="40"/>
        <v>12.562419329686279</v>
      </c>
      <c r="FC23">
        <f t="shared" si="40"/>
        <v>12.326494564560591</v>
      </c>
      <c r="FD23">
        <f t="shared" si="40"/>
        <v>12.090569799139208</v>
      </c>
      <c r="FE23">
        <f t="shared" si="40"/>
        <v>11.854645033421781</v>
      </c>
      <c r="FF23">
        <f t="shared" si="40"/>
        <v>11.618720267407971</v>
      </c>
      <c r="FG23">
        <f t="shared" si="40"/>
        <v>11.382795501097442</v>
      </c>
      <c r="FH23">
        <f t="shared" si="41"/>
        <v>11.146870734489855</v>
      </c>
      <c r="FI23">
        <f t="shared" si="26"/>
        <v>10.910945967584867</v>
      </c>
      <c r="FJ23">
        <f t="shared" si="26"/>
        <v>10.675021200382131</v>
      </c>
      <c r="FK23">
        <f t="shared" si="26"/>
        <v>10.439096432881312</v>
      </c>
      <c r="FL23">
        <f t="shared" si="26"/>
        <v>10.203171665082065</v>
      </c>
      <c r="FM23">
        <f t="shared" si="26"/>
        <v>9.9672468969840455</v>
      </c>
      <c r="FN23">
        <f t="shared" si="26"/>
        <v>9.7313221285869176</v>
      </c>
      <c r="FO23">
        <f t="shared" si="26"/>
        <v>9.4953973598903332</v>
      </c>
      <c r="FP23">
        <f t="shared" si="26"/>
        <v>9.2594725908939459</v>
      </c>
      <c r="FQ23">
        <f t="shared" si="26"/>
        <v>9.0235478215974148</v>
      </c>
      <c r="FR23">
        <f t="shared" si="26"/>
        <v>8.7876230520003986</v>
      </c>
      <c r="FS23">
        <f t="shared" si="26"/>
        <v>8.5516982821025493</v>
      </c>
      <c r="FT23">
        <f t="shared" si="26"/>
        <v>8.3157735119035152</v>
      </c>
      <c r="FU23">
        <f t="shared" si="26"/>
        <v>8.0798487414029605</v>
      </c>
      <c r="FV23">
        <f t="shared" si="26"/>
        <v>7.8439239706005335</v>
      </c>
      <c r="FW23">
        <f t="shared" ref="FW23:GI57" si="54">ABS(BX23-BX$2)</f>
        <v>7.6079991994958878</v>
      </c>
      <c r="FX23">
        <f t="shared" si="54"/>
        <v>7.3720744280886752</v>
      </c>
      <c r="FY23">
        <f t="shared" si="42"/>
        <v>7.1361496563785565</v>
      </c>
      <c r="FZ23">
        <f t="shared" si="42"/>
        <v>6.9002248843651763</v>
      </c>
      <c r="GA23">
        <f t="shared" si="42"/>
        <v>6.6643001120481884</v>
      </c>
      <c r="GB23">
        <f t="shared" si="42"/>
        <v>6.4283753394272409</v>
      </c>
      <c r="GC23">
        <f t="shared" si="42"/>
        <v>6.1924505665019929</v>
      </c>
      <c r="GD23">
        <f t="shared" si="27"/>
        <v>5.9565257932720925</v>
      </c>
      <c r="GE23">
        <f t="shared" si="27"/>
        <v>5.7206010197371846</v>
      </c>
      <c r="GF23">
        <f t="shared" si="27"/>
        <v>5.4846762458969245</v>
      </c>
      <c r="GG23">
        <f t="shared" si="27"/>
        <v>5.2487514717509569</v>
      </c>
      <c r="GH23">
        <f t="shared" si="27"/>
        <v>5.0128266972989373</v>
      </c>
      <c r="GI23">
        <f t="shared" si="27"/>
        <v>4.7769019225405067</v>
      </c>
      <c r="GJ23">
        <f t="shared" si="27"/>
        <v>4.5409771474753207</v>
      </c>
      <c r="GK23">
        <f t="shared" si="27"/>
        <v>4.3050523721030203</v>
      </c>
      <c r="GL23">
        <f t="shared" si="27"/>
        <v>4.0691275964232609</v>
      </c>
      <c r="GM23">
        <f t="shared" si="27"/>
        <v>3.8332028204356838</v>
      </c>
      <c r="GN23">
        <f t="shared" si="27"/>
        <v>3.5972780441399372</v>
      </c>
      <c r="GO23">
        <f t="shared" si="27"/>
        <v>3.3613532675356659</v>
      </c>
      <c r="GP23">
        <f t="shared" si="27"/>
        <v>3.125428490622518</v>
      </c>
      <c r="GQ23">
        <f t="shared" si="27"/>
        <v>2.889503713400142</v>
      </c>
      <c r="GR23">
        <f t="shared" si="27"/>
        <v>2.6535789358681718</v>
      </c>
      <c r="GS23">
        <f t="shared" si="27"/>
        <v>2.4176541580262629</v>
      </c>
      <c r="GT23">
        <f t="shared" si="28"/>
        <v>2.1817293798740565</v>
      </c>
      <c r="GU23">
        <f t="shared" si="28"/>
        <v>1.9458046014111936</v>
      </c>
      <c r="GV23">
        <f t="shared" si="28"/>
        <v>1.7098798226373191</v>
      </c>
      <c r="GW23">
        <f t="shared" si="28"/>
        <v>1.4739550435520776</v>
      </c>
      <c r="GX23">
        <f t="shared" si="28"/>
        <v>1.2380302641551104</v>
      </c>
      <c r="GY23">
        <f t="shared" si="28"/>
        <v>1.0021054844460586</v>
      </c>
      <c r="GZ23">
        <f t="shared" si="28"/>
        <v>0.76618070442456343</v>
      </c>
      <c r="HA23">
        <f t="shared" si="28"/>
        <v>0.53025592409027311</v>
      </c>
      <c r="HB23">
        <f t="shared" si="28"/>
        <v>0.29433114344281819</v>
      </c>
      <c r="HC23">
        <f t="shared" si="28"/>
        <v>5.8406362481850493E-2</v>
      </c>
      <c r="HD23">
        <f t="shared" si="28"/>
        <v>0.17751841879299946</v>
      </c>
      <c r="HE23">
        <f t="shared" si="28"/>
        <v>0.41344320038208338</v>
      </c>
      <c r="HF23">
        <f t="shared" si="28"/>
        <v>0.64936798228577075</v>
      </c>
      <c r="HG23">
        <f t="shared" si="28"/>
        <v>0.8852927645044204</v>
      </c>
      <c r="HH23">
        <f t="shared" si="28"/>
        <v>1.1212175470383912</v>
      </c>
      <c r="HI23">
        <f t="shared" si="28"/>
        <v>1.3571423298880489</v>
      </c>
      <c r="HJ23">
        <f t="shared" si="17"/>
        <v>5.8406362481850493E-2</v>
      </c>
      <c r="HK23">
        <f t="shared" si="18"/>
        <v>95</v>
      </c>
      <c r="HL23">
        <v>21</v>
      </c>
      <c r="HM23">
        <f t="shared" si="19"/>
        <v>0.2</v>
      </c>
      <c r="HN23" cm="1">
        <f t="array" ref="HN23">INDEX($N$3:$DJ$102,HL23,HK23)</f>
        <v>22.21315532141907</v>
      </c>
      <c r="HO23">
        <f t="shared" si="20"/>
        <v>4.4426310642838143</v>
      </c>
    </row>
    <row r="24" spans="2:223" x14ac:dyDescent="0.25">
      <c r="E24">
        <v>390</v>
      </c>
      <c r="F24" s="7">
        <f>'Emission events'!Q24</f>
        <v>0</v>
      </c>
      <c r="G24" s="7">
        <f>'Emission events'!AG24</f>
        <v>0</v>
      </c>
      <c r="H24" s="7">
        <f>'Emission events'!AW24</f>
        <v>0</v>
      </c>
      <c r="I24" s="7">
        <f>'Emission events'!BM24</f>
        <v>0</v>
      </c>
      <c r="J24" s="7">
        <f>'Emission events'!CC24</f>
        <v>0</v>
      </c>
      <c r="K24" s="7">
        <f t="shared" si="22"/>
        <v>0</v>
      </c>
      <c r="M24" s="1">
        <v>0.21</v>
      </c>
      <c r="N24">
        <f t="shared" si="43"/>
        <v>22.168585709549692</v>
      </c>
      <c r="O24">
        <f t="shared" si="43"/>
        <v>22.16834968075807</v>
      </c>
      <c r="P24">
        <f t="shared" si="43"/>
        <v>22.168113651576185</v>
      </c>
      <c r="Q24">
        <f t="shared" si="43"/>
        <v>22.167877622003584</v>
      </c>
      <c r="R24">
        <f t="shared" si="43"/>
        <v>22.167641592039825</v>
      </c>
      <c r="S24">
        <f t="shared" si="43"/>
        <v>22.167405561684451</v>
      </c>
      <c r="T24">
        <f t="shared" si="43"/>
        <v>22.16716953093702</v>
      </c>
      <c r="U24">
        <f t="shared" si="43"/>
        <v>22.166933499797079</v>
      </c>
      <c r="V24">
        <f t="shared" si="43"/>
        <v>22.166697468264175</v>
      </c>
      <c r="W24">
        <f t="shared" si="43"/>
        <v>22.166461436337858</v>
      </c>
      <c r="X24">
        <f t="shared" si="44"/>
        <v>22.16622540401768</v>
      </c>
      <c r="Y24">
        <f t="shared" si="44"/>
        <v>22.165989371303187</v>
      </c>
      <c r="Z24">
        <f t="shared" si="44"/>
        <v>22.165753338193923</v>
      </c>
      <c r="AA24">
        <f t="shared" si="44"/>
        <v>22.165517304689441</v>
      </c>
      <c r="AB24">
        <f t="shared" si="44"/>
        <v>22.165281270789279</v>
      </c>
      <c r="AC24">
        <f t="shared" si="44"/>
        <v>22.165045236492993</v>
      </c>
      <c r="AD24">
        <f t="shared" si="44"/>
        <v>22.164809201800118</v>
      </c>
      <c r="AE24">
        <f t="shared" si="44"/>
        <v>22.164573166710205</v>
      </c>
      <c r="AF24">
        <f t="shared" si="44"/>
        <v>22.164337131222801</v>
      </c>
      <c r="AG24">
        <f t="shared" si="44"/>
        <v>22.164101095337443</v>
      </c>
      <c r="AH24">
        <f t="shared" si="45"/>
        <v>22.163865059053677</v>
      </c>
      <c r="AI24">
        <f t="shared" si="45"/>
        <v>22.163629022371044</v>
      </c>
      <c r="AJ24">
        <f t="shared" si="45"/>
        <v>22.163392985289089</v>
      </c>
      <c r="AK24">
        <f t="shared" si="45"/>
        <v>22.163156947807348</v>
      </c>
      <c r="AL24">
        <f t="shared" si="45"/>
        <v>22.162920909925372</v>
      </c>
      <c r="AM24">
        <f t="shared" si="45"/>
        <v>22.162684871642693</v>
      </c>
      <c r="AN24">
        <f t="shared" si="45"/>
        <v>22.162448832958852</v>
      </c>
      <c r="AO24">
        <f t="shared" si="45"/>
        <v>22.16221279387339</v>
      </c>
      <c r="AP24">
        <f t="shared" si="45"/>
        <v>22.161976754385851</v>
      </c>
      <c r="AQ24">
        <f t="shared" si="45"/>
        <v>22.161740714495764</v>
      </c>
      <c r="AR24">
        <f t="shared" si="46"/>
        <v>22.161504674202675</v>
      </c>
      <c r="AS24">
        <f t="shared" si="46"/>
        <v>22.161268633506115</v>
      </c>
      <c r="AT24">
        <f t="shared" si="46"/>
        <v>22.161032592405626</v>
      </c>
      <c r="AU24">
        <f t="shared" si="46"/>
        <v>22.160796550900741</v>
      </c>
      <c r="AV24">
        <f t="shared" si="46"/>
        <v>22.160560508990997</v>
      </c>
      <c r="AW24">
        <f t="shared" si="46"/>
        <v>22.160324466675927</v>
      </c>
      <c r="AX24">
        <f t="shared" si="46"/>
        <v>22.16008842395507</v>
      </c>
      <c r="AY24">
        <f t="shared" si="46"/>
        <v>22.15985238082796</v>
      </c>
      <c r="AZ24">
        <f t="shared" si="46"/>
        <v>22.159616337294125</v>
      </c>
      <c r="BA24">
        <f t="shared" si="46"/>
        <v>22.159380293353109</v>
      </c>
      <c r="BB24">
        <f t="shared" si="47"/>
        <v>22.159144249004431</v>
      </c>
      <c r="BC24">
        <f t="shared" si="47"/>
        <v>22.158908204247631</v>
      </c>
      <c r="BD24">
        <f t="shared" si="47"/>
        <v>22.158672159082236</v>
      </c>
      <c r="BE24">
        <f t="shared" si="47"/>
        <v>22.158436113507783</v>
      </c>
      <c r="BF24">
        <f t="shared" si="47"/>
        <v>22.158200067523801</v>
      </c>
      <c r="BG24">
        <f t="shared" si="47"/>
        <v>22.157964021129814</v>
      </c>
      <c r="BH24">
        <f t="shared" si="47"/>
        <v>22.157727974325358</v>
      </c>
      <c r="BI24">
        <f t="shared" si="47"/>
        <v>22.157491927109959</v>
      </c>
      <c r="BJ24">
        <f t="shared" si="47"/>
        <v>22.157255879483145</v>
      </c>
      <c r="BK24">
        <f t="shared" si="47"/>
        <v>22.157019831444444</v>
      </c>
      <c r="BL24">
        <f t="shared" si="48"/>
        <v>22.156783782993383</v>
      </c>
      <c r="BM24">
        <f t="shared" si="48"/>
        <v>22.156547734129489</v>
      </c>
      <c r="BN24">
        <f t="shared" si="48"/>
        <v>22.156311684852291</v>
      </c>
      <c r="BO24">
        <f t="shared" si="48"/>
        <v>22.156075635161312</v>
      </c>
      <c r="BP24">
        <f t="shared" si="48"/>
        <v>22.155839585056075</v>
      </c>
      <c r="BQ24">
        <f t="shared" si="48"/>
        <v>22.155603534536105</v>
      </c>
      <c r="BR24">
        <f t="shared" si="48"/>
        <v>22.15536748360093</v>
      </c>
      <c r="BS24">
        <f t="shared" si="48"/>
        <v>22.155131432250073</v>
      </c>
      <c r="BT24">
        <f t="shared" si="48"/>
        <v>22.154895380483048</v>
      </c>
      <c r="BU24">
        <f t="shared" si="48"/>
        <v>22.154659328299388</v>
      </c>
      <c r="BV24">
        <f t="shared" si="49"/>
        <v>22.154423275698608</v>
      </c>
      <c r="BW24">
        <f t="shared" si="49"/>
        <v>22.154187222680232</v>
      </c>
      <c r="BX24">
        <f t="shared" si="49"/>
        <v>22.153951169243783</v>
      </c>
      <c r="BY24">
        <f t="shared" si="49"/>
        <v>22.153715115388774</v>
      </c>
      <c r="BZ24">
        <f t="shared" si="49"/>
        <v>22.15347906111473</v>
      </c>
      <c r="CA24">
        <f t="shared" si="49"/>
        <v>22.153243006421171</v>
      </c>
      <c r="CB24">
        <f t="shared" si="49"/>
        <v>22.153006951307614</v>
      </c>
      <c r="CC24">
        <f t="shared" si="49"/>
        <v>22.152770895773571</v>
      </c>
      <c r="CD24">
        <f t="shared" si="49"/>
        <v>22.152534839818568</v>
      </c>
      <c r="CE24">
        <f t="shared" si="49"/>
        <v>22.152298783442117</v>
      </c>
      <c r="CF24">
        <f t="shared" si="50"/>
        <v>22.152062726643738</v>
      </c>
      <c r="CG24">
        <f t="shared" si="50"/>
        <v>22.151826669422942</v>
      </c>
      <c r="CH24">
        <f t="shared" si="50"/>
        <v>22.151590611779245</v>
      </c>
      <c r="CI24">
        <f t="shared" si="50"/>
        <v>22.151354553712164</v>
      </c>
      <c r="CJ24">
        <f t="shared" si="50"/>
        <v>22.151118495221208</v>
      </c>
      <c r="CK24">
        <f t="shared" si="50"/>
        <v>22.150882436305899</v>
      </c>
      <c r="CL24">
        <f t="shared" si="50"/>
        <v>22.150646376965742</v>
      </c>
      <c r="CM24">
        <f t="shared" si="50"/>
        <v>22.150410317200254</v>
      </c>
      <c r="CN24">
        <f t="shared" si="50"/>
        <v>22.150174257008949</v>
      </c>
      <c r="CO24">
        <f t="shared" si="50"/>
        <v>22.149938196391329</v>
      </c>
      <c r="CP24">
        <f t="shared" si="51"/>
        <v>22.14970213534691</v>
      </c>
      <c r="CQ24">
        <f t="shared" si="51"/>
        <v>22.149466073875203</v>
      </c>
      <c r="CR24">
        <f t="shared" si="51"/>
        <v>22.149230011975718</v>
      </c>
      <c r="CS24">
        <f t="shared" si="51"/>
        <v>22.148993949647959</v>
      </c>
      <c r="CT24">
        <f t="shared" si="51"/>
        <v>22.148757886891438</v>
      </c>
      <c r="CU24">
        <f t="shared" si="51"/>
        <v>22.148521823705664</v>
      </c>
      <c r="CV24">
        <f t="shared" si="51"/>
        <v>22.148285760090143</v>
      </c>
      <c r="CW24">
        <f t="shared" si="51"/>
        <v>22.148049696044378</v>
      </c>
      <c r="CX24">
        <f t="shared" si="51"/>
        <v>22.147813631567882</v>
      </c>
      <c r="CY24">
        <f t="shared" si="51"/>
        <v>22.147577566660157</v>
      </c>
      <c r="CZ24">
        <f t="shared" si="52"/>
        <v>22.147341501320707</v>
      </c>
      <c r="DA24">
        <f t="shared" si="52"/>
        <v>22.147105435549037</v>
      </c>
      <c r="DB24">
        <f t="shared" si="52"/>
        <v>22.146869369344653</v>
      </c>
      <c r="DC24">
        <f t="shared" si="52"/>
        <v>22.146633302707055</v>
      </c>
      <c r="DD24">
        <f t="shared" si="52"/>
        <v>22.146397235635746</v>
      </c>
      <c r="DE24">
        <f t="shared" si="52"/>
        <v>22.146161168130234</v>
      </c>
      <c r="DF24">
        <f t="shared" si="52"/>
        <v>22.145925100190013</v>
      </c>
      <c r="DG24">
        <f t="shared" si="52"/>
        <v>22.145689031814587</v>
      </c>
      <c r="DH24">
        <f t="shared" si="52"/>
        <v>22.145452963003461</v>
      </c>
      <c r="DI24">
        <f t="shared" si="52"/>
        <v>22.145216893756125</v>
      </c>
      <c r="DJ24">
        <f t="shared" si="52"/>
        <v>22.144980824072086</v>
      </c>
      <c r="DL24">
        <f t="shared" si="16"/>
        <v>0.21</v>
      </c>
      <c r="DM24">
        <f t="shared" si="53"/>
        <v>22.168585709549692</v>
      </c>
      <c r="DN24">
        <f t="shared" si="53"/>
        <v>21.932660862045971</v>
      </c>
      <c r="DO24">
        <f t="shared" si="53"/>
        <v>21.696736014151988</v>
      </c>
      <c r="DP24">
        <f t="shared" si="53"/>
        <v>21.460811165867291</v>
      </c>
      <c r="DQ24">
        <f t="shared" si="53"/>
        <v>21.224886317191434</v>
      </c>
      <c r="DR24">
        <f t="shared" si="53"/>
        <v>20.988961468123961</v>
      </c>
      <c r="DS24">
        <f t="shared" si="53"/>
        <v>20.753036618664432</v>
      </c>
      <c r="DT24">
        <f t="shared" si="53"/>
        <v>20.517111768812391</v>
      </c>
      <c r="DU24">
        <f t="shared" si="53"/>
        <v>20.281186918567389</v>
      </c>
      <c r="DV24">
        <f t="shared" si="53"/>
        <v>20.045262067928974</v>
      </c>
      <c r="DW24">
        <f t="shared" si="53"/>
        <v>19.809337216896701</v>
      </c>
      <c r="DX24">
        <f t="shared" si="53"/>
        <v>19.573412365470109</v>
      </c>
      <c r="DY24">
        <f t="shared" si="53"/>
        <v>19.337487513648746</v>
      </c>
      <c r="DZ24">
        <f t="shared" si="53"/>
        <v>19.101562661432165</v>
      </c>
      <c r="EA24">
        <f t="shared" si="53"/>
        <v>18.865637808819905</v>
      </c>
      <c r="EB24">
        <f t="shared" si="39"/>
        <v>18.629712955811524</v>
      </c>
      <c r="EC24">
        <f t="shared" si="39"/>
        <v>18.39378810240655</v>
      </c>
      <c r="ED24">
        <f t="shared" si="39"/>
        <v>18.157863248604539</v>
      </c>
      <c r="EE24">
        <f t="shared" si="39"/>
        <v>17.921938394405036</v>
      </c>
      <c r="EF24">
        <f t="shared" si="39"/>
        <v>17.686013539807579</v>
      </c>
      <c r="EG24">
        <f t="shared" si="39"/>
        <v>17.450088684811714</v>
      </c>
      <c r="EH24">
        <f t="shared" si="39"/>
        <v>17.214163829416982</v>
      </c>
      <c r="EI24">
        <f t="shared" si="39"/>
        <v>16.978238973622933</v>
      </c>
      <c r="EJ24">
        <f t="shared" si="39"/>
        <v>16.742314117429093</v>
      </c>
      <c r="EK24">
        <f t="shared" si="39"/>
        <v>16.506389260835018</v>
      </c>
      <c r="EL24">
        <f t="shared" si="39"/>
        <v>16.27046440384024</v>
      </c>
      <c r="EM24">
        <f t="shared" si="39"/>
        <v>16.0345395464443</v>
      </c>
      <c r="EN24">
        <f t="shared" si="39"/>
        <v>15.798614688646742</v>
      </c>
      <c r="EO24">
        <f t="shared" si="39"/>
        <v>15.562689830447104</v>
      </c>
      <c r="EP24">
        <f t="shared" si="39"/>
        <v>15.32676497184492</v>
      </c>
      <c r="EQ24">
        <f t="shared" si="39"/>
        <v>15.090840112839732</v>
      </c>
      <c r="ER24">
        <f t="shared" si="40"/>
        <v>14.854915253431074</v>
      </c>
      <c r="ES24">
        <f t="shared" si="40"/>
        <v>14.618990393618487</v>
      </c>
      <c r="ET24">
        <f t="shared" si="40"/>
        <v>14.383065533401505</v>
      </c>
      <c r="EU24">
        <f t="shared" si="40"/>
        <v>14.147140672779662</v>
      </c>
      <c r="EV24">
        <f t="shared" si="40"/>
        <v>13.911215811752495</v>
      </c>
      <c r="EW24">
        <f t="shared" si="40"/>
        <v>13.675290950319539</v>
      </c>
      <c r="EX24">
        <f t="shared" si="40"/>
        <v>13.439366088480332</v>
      </c>
      <c r="EY24">
        <f t="shared" si="40"/>
        <v>13.203441226234398</v>
      </c>
      <c r="EZ24">
        <f t="shared" si="40"/>
        <v>12.967516363581284</v>
      </c>
      <c r="FA24">
        <f t="shared" si="40"/>
        <v>12.731591500520507</v>
      </c>
      <c r="FB24">
        <f t="shared" si="40"/>
        <v>12.49566663705161</v>
      </c>
      <c r="FC24">
        <f t="shared" si="40"/>
        <v>12.259741773174117</v>
      </c>
      <c r="FD24">
        <f t="shared" si="40"/>
        <v>12.023816908887566</v>
      </c>
      <c r="FE24">
        <f t="shared" si="40"/>
        <v>11.787892044191485</v>
      </c>
      <c r="FF24">
        <f t="shared" si="40"/>
        <v>11.5519671790854</v>
      </c>
      <c r="FG24">
        <f t="shared" si="40"/>
        <v>11.316042313568845</v>
      </c>
      <c r="FH24">
        <f t="shared" si="41"/>
        <v>11.080117447641349</v>
      </c>
      <c r="FI24">
        <f t="shared" si="41"/>
        <v>10.844192581302439</v>
      </c>
      <c r="FJ24">
        <f t="shared" si="41"/>
        <v>10.608267714551639</v>
      </c>
      <c r="FK24">
        <f t="shared" si="41"/>
        <v>10.372342847388479</v>
      </c>
      <c r="FL24">
        <f t="shared" si="41"/>
        <v>10.136417979812487</v>
      </c>
      <c r="FM24">
        <f t="shared" si="41"/>
        <v>9.9004931118231898</v>
      </c>
      <c r="FN24">
        <f t="shared" si="41"/>
        <v>9.6645682434201134</v>
      </c>
      <c r="FO24">
        <f t="shared" si="41"/>
        <v>9.4286433746027782</v>
      </c>
      <c r="FP24">
        <f t="shared" si="41"/>
        <v>9.1927185053707099</v>
      </c>
      <c r="FQ24">
        <f t="shared" si="41"/>
        <v>8.9567936357234359</v>
      </c>
      <c r="FR24">
        <f t="shared" si="41"/>
        <v>8.7208687656604837</v>
      </c>
      <c r="FS24">
        <f t="shared" si="41"/>
        <v>8.4849438951813596</v>
      </c>
      <c r="FT24">
        <f t="shared" si="41"/>
        <v>8.2490190242856016</v>
      </c>
      <c r="FU24">
        <f t="shared" si="41"/>
        <v>8.0130941529727249</v>
      </c>
      <c r="FV24">
        <f t="shared" si="41"/>
        <v>7.7771692812422497</v>
      </c>
      <c r="FW24">
        <f t="shared" si="54"/>
        <v>7.5412444090937019</v>
      </c>
      <c r="FX24">
        <f t="shared" si="54"/>
        <v>7.3053195365265946</v>
      </c>
      <c r="FY24">
        <f t="shared" si="42"/>
        <v>7.0693946635404536</v>
      </c>
      <c r="FZ24">
        <f t="shared" si="42"/>
        <v>6.8334697901347958</v>
      </c>
      <c r="GA24">
        <f t="shared" si="42"/>
        <v>6.5975449163091398</v>
      </c>
      <c r="GB24">
        <f t="shared" si="42"/>
        <v>6.3616200420629987</v>
      </c>
      <c r="GC24">
        <f t="shared" si="42"/>
        <v>6.1256951673958966</v>
      </c>
      <c r="GD24">
        <f t="shared" si="27"/>
        <v>5.8897702923073503</v>
      </c>
      <c r="GE24">
        <f t="shared" si="27"/>
        <v>5.653845416796873</v>
      </c>
      <c r="GF24">
        <f t="shared" si="27"/>
        <v>5.4179205408639781</v>
      </c>
      <c r="GG24">
        <f t="shared" si="27"/>
        <v>5.1819956645081824</v>
      </c>
      <c r="GH24">
        <f t="shared" si="27"/>
        <v>4.9460707877290062</v>
      </c>
      <c r="GI24">
        <f t="shared" si="27"/>
        <v>4.7101459105259522</v>
      </c>
      <c r="GJ24">
        <f t="shared" si="27"/>
        <v>4.4742210328985443</v>
      </c>
      <c r="GK24">
        <f t="shared" si="27"/>
        <v>4.2382961548462887</v>
      </c>
      <c r="GL24">
        <f t="shared" si="27"/>
        <v>4.0023712763687023</v>
      </c>
      <c r="GM24">
        <f t="shared" si="27"/>
        <v>3.7664463974652982</v>
      </c>
      <c r="GN24">
        <f t="shared" si="27"/>
        <v>3.5305215181355791</v>
      </c>
      <c r="GO24">
        <f t="shared" si="27"/>
        <v>3.2945966383790619</v>
      </c>
      <c r="GP24">
        <f t="shared" si="27"/>
        <v>3.0586717581952563</v>
      </c>
      <c r="GQ24">
        <f t="shared" si="27"/>
        <v>2.8227468775836755</v>
      </c>
      <c r="GR24">
        <f t="shared" si="27"/>
        <v>2.5868219965438186</v>
      </c>
      <c r="GS24">
        <f t="shared" si="27"/>
        <v>2.3508971150751989</v>
      </c>
      <c r="GT24">
        <f t="shared" si="28"/>
        <v>2.1149722331773297</v>
      </c>
      <c r="GU24">
        <f t="shared" si="28"/>
        <v>1.8790473508497101</v>
      </c>
      <c r="GV24">
        <f t="shared" si="28"/>
        <v>1.6431224680918461</v>
      </c>
      <c r="GW24">
        <f t="shared" si="28"/>
        <v>1.4071975849032512</v>
      </c>
      <c r="GX24">
        <f t="shared" si="28"/>
        <v>1.1712727012834279</v>
      </c>
      <c r="GY24">
        <f t="shared" si="28"/>
        <v>0.93534781723187876</v>
      </c>
      <c r="GZ24">
        <f t="shared" si="28"/>
        <v>0.69942293274811007</v>
      </c>
      <c r="HA24">
        <f t="shared" si="28"/>
        <v>0.46349804783162796</v>
      </c>
      <c r="HB24">
        <f t="shared" si="28"/>
        <v>0.22757316248193149</v>
      </c>
      <c r="HC24">
        <f t="shared" si="28"/>
        <v>8.3517233014731573E-3</v>
      </c>
      <c r="HD24">
        <f t="shared" si="28"/>
        <v>0.24427660951908337</v>
      </c>
      <c r="HE24">
        <f t="shared" si="28"/>
        <v>0.48020149617140007</v>
      </c>
      <c r="HF24">
        <f t="shared" si="28"/>
        <v>0.71612638325892419</v>
      </c>
      <c r="HG24">
        <f t="shared" si="28"/>
        <v>0.95205127078214957</v>
      </c>
      <c r="HH24">
        <f t="shared" si="28"/>
        <v>1.1879761587415842</v>
      </c>
      <c r="HI24">
        <f t="shared" si="28"/>
        <v>1.423901047137722</v>
      </c>
      <c r="HJ24">
        <f t="shared" si="17"/>
        <v>8.3517233014731573E-3</v>
      </c>
      <c r="HK24">
        <f t="shared" si="18"/>
        <v>95</v>
      </c>
      <c r="HL24">
        <v>22</v>
      </c>
      <c r="HM24">
        <f t="shared" si="19"/>
        <v>0.21</v>
      </c>
      <c r="HN24" cm="1">
        <f t="array" ref="HN24">INDEX($N$3:$DJ$102,HL24,HK24)</f>
        <v>22.146397235635746</v>
      </c>
      <c r="HO24">
        <f t="shared" si="20"/>
        <v>4.6507434194835069</v>
      </c>
    </row>
    <row r="25" spans="2:223" x14ac:dyDescent="0.25">
      <c r="E25">
        <v>395</v>
      </c>
      <c r="F25" s="7">
        <f>'Emission events'!Q25</f>
        <v>0</v>
      </c>
      <c r="G25" s="7">
        <f>'Emission events'!AG25</f>
        <v>0</v>
      </c>
      <c r="H25" s="7">
        <f>'Emission events'!AW25</f>
        <v>0</v>
      </c>
      <c r="I25" s="7">
        <f>'Emission events'!BM25</f>
        <v>0</v>
      </c>
      <c r="J25" s="7">
        <f>'Emission events'!CC25</f>
        <v>0</v>
      </c>
      <c r="K25" s="7">
        <f t="shared" si="22"/>
        <v>0</v>
      </c>
      <c r="M25" s="1">
        <v>0.22</v>
      </c>
      <c r="N25">
        <f t="shared" si="43"/>
        <v>22.10180550608019</v>
      </c>
      <c r="O25">
        <f t="shared" si="43"/>
        <v>22.101569346956246</v>
      </c>
      <c r="P25">
        <f t="shared" si="43"/>
        <v>22.101333187292425</v>
      </c>
      <c r="Q25">
        <f t="shared" si="43"/>
        <v>22.101097027088105</v>
      </c>
      <c r="R25">
        <f t="shared" si="43"/>
        <v>22.100860866342671</v>
      </c>
      <c r="S25">
        <f t="shared" si="43"/>
        <v>22.100624705055495</v>
      </c>
      <c r="T25">
        <f t="shared" si="43"/>
        <v>22.100388543225957</v>
      </c>
      <c r="U25">
        <f t="shared" si="43"/>
        <v>22.100152380853437</v>
      </c>
      <c r="V25">
        <f t="shared" si="43"/>
        <v>22.099916217937313</v>
      </c>
      <c r="W25">
        <f t="shared" si="43"/>
        <v>22.099680054476956</v>
      </c>
      <c r="X25">
        <f t="shared" si="44"/>
        <v>22.099443890471743</v>
      </c>
      <c r="Y25">
        <f t="shared" si="44"/>
        <v>22.099207725921051</v>
      </c>
      <c r="Z25">
        <f t="shared" si="44"/>
        <v>22.09897156082425</v>
      </c>
      <c r="AA25">
        <f t="shared" si="44"/>
        <v>22.098735395180714</v>
      </c>
      <c r="AB25">
        <f t="shared" si="44"/>
        <v>22.098499228989819</v>
      </c>
      <c r="AC25">
        <f t="shared" si="44"/>
        <v>22.098263062250933</v>
      </c>
      <c r="AD25">
        <f t="shared" si="44"/>
        <v>22.098026894963429</v>
      </c>
      <c r="AE25">
        <f t="shared" si="44"/>
        <v>22.097790727126675</v>
      </c>
      <c r="AF25">
        <f t="shared" si="44"/>
        <v>22.09755455874004</v>
      </c>
      <c r="AG25">
        <f t="shared" si="44"/>
        <v>22.097318389802901</v>
      </c>
      <c r="AH25">
        <f t="shared" si="45"/>
        <v>22.097082220314611</v>
      </c>
      <c r="AI25">
        <f t="shared" si="45"/>
        <v>22.096846050274554</v>
      </c>
      <c r="AJ25">
        <f t="shared" si="45"/>
        <v>22.096609879682084</v>
      </c>
      <c r="AK25">
        <f t="shared" si="45"/>
        <v>22.096373708536571</v>
      </c>
      <c r="AL25">
        <f t="shared" si="45"/>
        <v>22.096137536837382</v>
      </c>
      <c r="AM25">
        <f t="shared" si="45"/>
        <v>22.095901364583881</v>
      </c>
      <c r="AN25">
        <f t="shared" si="45"/>
        <v>22.095665191775428</v>
      </c>
      <c r="AO25">
        <f t="shared" si="45"/>
        <v>22.095429018411387</v>
      </c>
      <c r="AP25">
        <f t="shared" si="45"/>
        <v>22.095192844491127</v>
      </c>
      <c r="AQ25">
        <f t="shared" si="45"/>
        <v>22.094956670014</v>
      </c>
      <c r="AR25">
        <f t="shared" si="46"/>
        <v>22.094720494979374</v>
      </c>
      <c r="AS25">
        <f t="shared" si="46"/>
        <v>22.094484319386602</v>
      </c>
      <c r="AT25">
        <f t="shared" si="46"/>
        <v>22.094248143235053</v>
      </c>
      <c r="AU25">
        <f t="shared" si="46"/>
        <v>22.094011966524075</v>
      </c>
      <c r="AV25">
        <f t="shared" si="46"/>
        <v>22.093775789253034</v>
      </c>
      <c r="AW25">
        <f t="shared" si="46"/>
        <v>22.093539611421281</v>
      </c>
      <c r="AX25">
        <f t="shared" si="46"/>
        <v>22.093303433028176</v>
      </c>
      <c r="AY25">
        <f t="shared" si="46"/>
        <v>22.093067254073073</v>
      </c>
      <c r="AZ25">
        <f t="shared" si="46"/>
        <v>22.092831074555331</v>
      </c>
      <c r="BA25">
        <f t="shared" si="46"/>
        <v>22.092594894474299</v>
      </c>
      <c r="BB25">
        <f t="shared" si="47"/>
        <v>22.092358713829334</v>
      </c>
      <c r="BC25">
        <f t="shared" si="47"/>
        <v>22.092122532619786</v>
      </c>
      <c r="BD25">
        <f t="shared" si="47"/>
        <v>22.091886350845005</v>
      </c>
      <c r="BE25">
        <f t="shared" si="47"/>
        <v>22.091650168504348</v>
      </c>
      <c r="BF25">
        <f t="shared" si="47"/>
        <v>22.091413985597161</v>
      </c>
      <c r="BG25">
        <f t="shared" si="47"/>
        <v>22.091177802122793</v>
      </c>
      <c r="BH25">
        <f t="shared" si="47"/>
        <v>22.090941618080596</v>
      </c>
      <c r="BI25">
        <f t="shared" si="47"/>
        <v>22.090705433469918</v>
      </c>
      <c r="BJ25">
        <f t="shared" si="47"/>
        <v>22.090469248290105</v>
      </c>
      <c r="BK25">
        <f t="shared" si="47"/>
        <v>22.090233062540506</v>
      </c>
      <c r="BL25">
        <f t="shared" si="48"/>
        <v>22.089996876220461</v>
      </c>
      <c r="BM25">
        <f t="shared" si="48"/>
        <v>22.089760689329321</v>
      </c>
      <c r="BN25">
        <f t="shared" si="48"/>
        <v>22.089524501866428</v>
      </c>
      <c r="BO25">
        <f t="shared" si="48"/>
        <v>22.089288313831126</v>
      </c>
      <c r="BP25">
        <f t="shared" si="48"/>
        <v>22.089052125222761</v>
      </c>
      <c r="BQ25">
        <f t="shared" si="48"/>
        <v>22.088815936040671</v>
      </c>
      <c r="BR25">
        <f t="shared" si="48"/>
        <v>22.0885797462842</v>
      </c>
      <c r="BS25">
        <f t="shared" si="48"/>
        <v>22.088343555952683</v>
      </c>
      <c r="BT25">
        <f t="shared" si="48"/>
        <v>22.088107365045467</v>
      </c>
      <c r="BU25">
        <f t="shared" si="48"/>
        <v>22.08787117356189</v>
      </c>
      <c r="BV25">
        <f t="shared" si="49"/>
        <v>22.087634981501292</v>
      </c>
      <c r="BW25">
        <f t="shared" si="49"/>
        <v>22.087398788863002</v>
      </c>
      <c r="BX25">
        <f t="shared" si="49"/>
        <v>22.087162595646362</v>
      </c>
      <c r="BY25">
        <f t="shared" si="49"/>
        <v>22.086926401850711</v>
      </c>
      <c r="BZ25">
        <f t="shared" si="49"/>
        <v>22.086690207475378</v>
      </c>
      <c r="CA25">
        <f t="shared" si="49"/>
        <v>22.086454012519706</v>
      </c>
      <c r="CB25">
        <f t="shared" si="49"/>
        <v>22.086217816983019</v>
      </c>
      <c r="CC25">
        <f t="shared" si="49"/>
        <v>22.085981620864661</v>
      </c>
      <c r="CD25">
        <f t="shared" si="49"/>
        <v>22.085745424163953</v>
      </c>
      <c r="CE25">
        <f t="shared" si="49"/>
        <v>22.085509226880237</v>
      </c>
      <c r="CF25">
        <f t="shared" si="50"/>
        <v>22.085273029012836</v>
      </c>
      <c r="CG25">
        <f t="shared" si="50"/>
        <v>22.08503683056108</v>
      </c>
      <c r="CH25">
        <f t="shared" si="50"/>
        <v>22.084800631524303</v>
      </c>
      <c r="CI25">
        <f t="shared" si="50"/>
        <v>22.084564431901832</v>
      </c>
      <c r="CJ25">
        <f t="shared" si="50"/>
        <v>22.084328231692993</v>
      </c>
      <c r="CK25">
        <f t="shared" si="50"/>
        <v>22.084092030897118</v>
      </c>
      <c r="CL25">
        <f t="shared" si="50"/>
        <v>22.083855829513524</v>
      </c>
      <c r="CM25">
        <f t="shared" si="50"/>
        <v>22.083619627541541</v>
      </c>
      <c r="CN25">
        <f t="shared" si="50"/>
        <v>22.083383424980497</v>
      </c>
      <c r="CO25">
        <f t="shared" si="50"/>
        <v>22.083147221829712</v>
      </c>
      <c r="CP25">
        <f t="shared" si="51"/>
        <v>22.08291101808851</v>
      </c>
      <c r="CQ25">
        <f t="shared" si="51"/>
        <v>22.082674813756213</v>
      </c>
      <c r="CR25">
        <f t="shared" si="51"/>
        <v>22.082438608832142</v>
      </c>
      <c r="CS25">
        <f t="shared" si="51"/>
        <v>22.082202403315616</v>
      </c>
      <c r="CT25">
        <f t="shared" si="51"/>
        <v>22.081966197205958</v>
      </c>
      <c r="CU25">
        <f t="shared" si="51"/>
        <v>22.081729990502488</v>
      </c>
      <c r="CV25">
        <f t="shared" si="51"/>
        <v>22.081493783204522</v>
      </c>
      <c r="CW25">
        <f t="shared" si="51"/>
        <v>22.081257575311376</v>
      </c>
      <c r="CX25">
        <f t="shared" si="51"/>
        <v>22.08102136682237</v>
      </c>
      <c r="CY25">
        <f t="shared" si="51"/>
        <v>22.080785157736816</v>
      </c>
      <c r="CZ25">
        <f t="shared" si="52"/>
        <v>22.080548948054037</v>
      </c>
      <c r="DA25">
        <f t="shared" si="52"/>
        <v>22.08031273777334</v>
      </c>
      <c r="DB25">
        <f t="shared" si="52"/>
        <v>22.08007652689404</v>
      </c>
      <c r="DC25">
        <f t="shared" si="52"/>
        <v>22.079840315415453</v>
      </c>
      <c r="DD25">
        <f t="shared" si="52"/>
        <v>22.079604103336887</v>
      </c>
      <c r="DE25">
        <f t="shared" si="52"/>
        <v>22.079367890657657</v>
      </c>
      <c r="DF25">
        <f t="shared" si="52"/>
        <v>22.07913167737707</v>
      </c>
      <c r="DG25">
        <f t="shared" si="52"/>
        <v>22.078895463494437</v>
      </c>
      <c r="DH25">
        <f t="shared" si="52"/>
        <v>22.078659249009068</v>
      </c>
      <c r="DI25">
        <f t="shared" si="52"/>
        <v>22.078423033920274</v>
      </c>
      <c r="DJ25">
        <f t="shared" si="52"/>
        <v>22.078186818227358</v>
      </c>
      <c r="DL25">
        <f t="shared" si="16"/>
        <v>0.22</v>
      </c>
      <c r="DM25">
        <f t="shared" si="53"/>
        <v>22.10180550608019</v>
      </c>
      <c r="DN25">
        <f t="shared" si="53"/>
        <v>21.865880528244148</v>
      </c>
      <c r="DO25">
        <f t="shared" si="53"/>
        <v>21.629955549868228</v>
      </c>
      <c r="DP25">
        <f t="shared" si="53"/>
        <v>21.394030570951813</v>
      </c>
      <c r="DQ25">
        <f t="shared" si="53"/>
        <v>21.15810559149428</v>
      </c>
      <c r="DR25">
        <f t="shared" si="53"/>
        <v>20.922180611495005</v>
      </c>
      <c r="DS25">
        <f t="shared" si="53"/>
        <v>20.686255630953369</v>
      </c>
      <c r="DT25">
        <f t="shared" si="53"/>
        <v>20.45033064986875</v>
      </c>
      <c r="DU25">
        <f t="shared" si="53"/>
        <v>20.214405668240527</v>
      </c>
      <c r="DV25">
        <f t="shared" si="53"/>
        <v>19.978480686068075</v>
      </c>
      <c r="DW25">
        <f t="shared" si="53"/>
        <v>19.742555703350764</v>
      </c>
      <c r="DX25">
        <f t="shared" si="53"/>
        <v>19.506630720087973</v>
      </c>
      <c r="DY25">
        <f t="shared" si="53"/>
        <v>19.270705736279073</v>
      </c>
      <c r="DZ25">
        <f t="shared" si="53"/>
        <v>19.034780751923439</v>
      </c>
      <c r="EA25">
        <f t="shared" si="53"/>
        <v>18.798855767020445</v>
      </c>
      <c r="EB25">
        <f t="shared" si="39"/>
        <v>18.562930781569463</v>
      </c>
      <c r="EC25">
        <f t="shared" si="39"/>
        <v>18.32700579556986</v>
      </c>
      <c r="ED25">
        <f t="shared" si="39"/>
        <v>18.091080809021008</v>
      </c>
      <c r="EE25">
        <f t="shared" si="39"/>
        <v>17.855155821922274</v>
      </c>
      <c r="EF25">
        <f t="shared" si="39"/>
        <v>17.619230834273036</v>
      </c>
      <c r="EG25">
        <f t="shared" si="39"/>
        <v>17.383305846072648</v>
      </c>
      <c r="EH25">
        <f t="shared" si="39"/>
        <v>17.147380857320492</v>
      </c>
      <c r="EI25">
        <f t="shared" si="39"/>
        <v>16.911455868015928</v>
      </c>
      <c r="EJ25">
        <f t="shared" si="39"/>
        <v>16.675530878158316</v>
      </c>
      <c r="EK25">
        <f t="shared" si="39"/>
        <v>16.439605887747028</v>
      </c>
      <c r="EL25">
        <f t="shared" si="39"/>
        <v>16.203680896781428</v>
      </c>
      <c r="EM25">
        <f t="shared" si="39"/>
        <v>15.967755905260876</v>
      </c>
      <c r="EN25">
        <f t="shared" si="39"/>
        <v>15.731830913184739</v>
      </c>
      <c r="EO25">
        <f t="shared" si="39"/>
        <v>15.49590592055238</v>
      </c>
      <c r="EP25">
        <f t="shared" si="39"/>
        <v>15.259980927363156</v>
      </c>
      <c r="EQ25">
        <f t="shared" si="39"/>
        <v>15.024055933616431</v>
      </c>
      <c r="ER25">
        <f t="shared" si="40"/>
        <v>14.788130939311561</v>
      </c>
      <c r="ES25">
        <f t="shared" si="40"/>
        <v>14.552205944447914</v>
      </c>
      <c r="ET25">
        <f t="shared" si="40"/>
        <v>14.316280949024838</v>
      </c>
      <c r="EU25">
        <f t="shared" si="40"/>
        <v>14.080355953041698</v>
      </c>
      <c r="EV25">
        <f t="shared" si="40"/>
        <v>13.844430956497849</v>
      </c>
      <c r="EW25">
        <f t="shared" si="40"/>
        <v>13.608505959392645</v>
      </c>
      <c r="EX25">
        <f t="shared" si="40"/>
        <v>13.372580961725445</v>
      </c>
      <c r="EY25">
        <f t="shared" si="40"/>
        <v>13.136655963495604</v>
      </c>
      <c r="EZ25">
        <f t="shared" si="40"/>
        <v>12.900730964702474</v>
      </c>
      <c r="FA25">
        <f t="shared" si="40"/>
        <v>12.66480596534541</v>
      </c>
      <c r="FB25">
        <f t="shared" si="40"/>
        <v>12.428880965423765</v>
      </c>
      <c r="FC25">
        <f t="shared" si="40"/>
        <v>12.192955964936885</v>
      </c>
      <c r="FD25">
        <f t="shared" si="40"/>
        <v>11.957030963884131</v>
      </c>
      <c r="FE25">
        <f t="shared" si="40"/>
        <v>11.721105962264845</v>
      </c>
      <c r="FF25">
        <f t="shared" si="40"/>
        <v>11.485180960078379</v>
      </c>
      <c r="FG25">
        <f t="shared" si="40"/>
        <v>11.249255957324083</v>
      </c>
      <c r="FH25">
        <f t="shared" si="41"/>
        <v>11.013330954001308</v>
      </c>
      <c r="FI25">
        <f t="shared" si="41"/>
        <v>10.777405950109399</v>
      </c>
      <c r="FJ25">
        <f t="shared" si="41"/>
        <v>10.541480945647701</v>
      </c>
      <c r="FK25">
        <f t="shared" si="41"/>
        <v>10.305555940615557</v>
      </c>
      <c r="FL25">
        <f t="shared" si="41"/>
        <v>10.069630935012318</v>
      </c>
      <c r="FM25">
        <f t="shared" si="41"/>
        <v>9.8337059288373272</v>
      </c>
      <c r="FN25">
        <f t="shared" si="41"/>
        <v>9.5977809220899282</v>
      </c>
      <c r="FO25">
        <f t="shared" si="41"/>
        <v>9.361855914769464</v>
      </c>
      <c r="FP25">
        <f t="shared" si="41"/>
        <v>9.1259309068752756</v>
      </c>
      <c r="FQ25">
        <f t="shared" si="41"/>
        <v>8.8900058984067059</v>
      </c>
      <c r="FR25">
        <f t="shared" si="41"/>
        <v>8.6540808893630938</v>
      </c>
      <c r="FS25">
        <f t="shared" si="41"/>
        <v>8.4181558797437788</v>
      </c>
      <c r="FT25">
        <f t="shared" si="41"/>
        <v>8.1822308695481034</v>
      </c>
      <c r="FU25">
        <f t="shared" si="41"/>
        <v>7.9463058587754087</v>
      </c>
      <c r="FV25">
        <f t="shared" si="41"/>
        <v>7.7103808474250197</v>
      </c>
      <c r="FW25">
        <f t="shared" si="54"/>
        <v>7.4744558354962809</v>
      </c>
      <c r="FX25">
        <f t="shared" si="54"/>
        <v>7.2385308229885315</v>
      </c>
      <c r="FY25">
        <f t="shared" si="42"/>
        <v>7.0026058099011017</v>
      </c>
      <c r="FZ25">
        <f t="shared" si="42"/>
        <v>6.7666807962333309</v>
      </c>
      <c r="GA25">
        <f t="shared" si="42"/>
        <v>6.5307557819845456</v>
      </c>
      <c r="GB25">
        <f t="shared" si="42"/>
        <v>6.2948307671540888</v>
      </c>
      <c r="GC25">
        <f t="shared" si="42"/>
        <v>6.0589057517412819</v>
      </c>
      <c r="GD25">
        <f t="shared" si="27"/>
        <v>5.822980735745471</v>
      </c>
      <c r="GE25">
        <f t="shared" si="27"/>
        <v>5.5870557191659707</v>
      </c>
      <c r="GF25">
        <f t="shared" si="27"/>
        <v>5.3511307020021164</v>
      </c>
      <c r="GG25">
        <f t="shared" si="27"/>
        <v>5.1152056842532403</v>
      </c>
      <c r="GH25">
        <f t="shared" si="27"/>
        <v>4.8792806659186745</v>
      </c>
      <c r="GI25">
        <f t="shared" si="27"/>
        <v>4.6433556469977368</v>
      </c>
      <c r="GJ25">
        <f t="shared" si="27"/>
        <v>4.407430627489763</v>
      </c>
      <c r="GK25">
        <f t="shared" si="27"/>
        <v>4.1715056073940708</v>
      </c>
      <c r="GL25">
        <f t="shared" si="27"/>
        <v>3.9355805867099889</v>
      </c>
      <c r="GM25">
        <f t="shared" si="27"/>
        <v>3.6996555654368457</v>
      </c>
      <c r="GN25">
        <f t="shared" si="27"/>
        <v>3.4637305435739627</v>
      </c>
      <c r="GO25">
        <f t="shared" si="27"/>
        <v>3.2278055211206613</v>
      </c>
      <c r="GP25">
        <f t="shared" si="27"/>
        <v>2.9918804980762665</v>
      </c>
      <c r="GQ25">
        <f t="shared" si="27"/>
        <v>2.7559554744400998</v>
      </c>
      <c r="GR25">
        <f t="shared" si="27"/>
        <v>2.5200304502114754</v>
      </c>
      <c r="GS25">
        <f t="shared" ref="GS25:HH41" si="55">ABS(CT25-CT$2)</f>
        <v>2.2841054253897184</v>
      </c>
      <c r="GT25">
        <f t="shared" si="28"/>
        <v>2.0481803999741537</v>
      </c>
      <c r="GU25">
        <f t="shared" si="28"/>
        <v>1.8122553739640885</v>
      </c>
      <c r="GV25">
        <f t="shared" si="28"/>
        <v>1.5763303473588444</v>
      </c>
      <c r="GW25">
        <f t="shared" si="28"/>
        <v>1.3404053201577391</v>
      </c>
      <c r="GX25">
        <f t="shared" si="28"/>
        <v>1.1044802923600869</v>
      </c>
      <c r="GY25">
        <f t="shared" si="28"/>
        <v>0.86855526396520943</v>
      </c>
      <c r="GZ25">
        <f t="shared" si="28"/>
        <v>0.63263023497241377</v>
      </c>
      <c r="HA25">
        <f t="shared" si="28"/>
        <v>0.39670520538101428</v>
      </c>
      <c r="HB25">
        <f t="shared" si="28"/>
        <v>0.16078017519032883</v>
      </c>
      <c r="HC25">
        <f t="shared" si="28"/>
        <v>7.5144855600331795E-2</v>
      </c>
      <c r="HD25">
        <f t="shared" si="28"/>
        <v>0.31106988699166038</v>
      </c>
      <c r="HE25">
        <f t="shared" si="28"/>
        <v>0.5469949189843426</v>
      </c>
      <c r="HF25">
        <f t="shared" si="28"/>
        <v>0.78291995157907479</v>
      </c>
      <c r="HG25">
        <f t="shared" si="28"/>
        <v>1.0188449847765426</v>
      </c>
      <c r="HH25">
        <f t="shared" si="28"/>
        <v>1.2547700185774353</v>
      </c>
      <c r="HI25">
        <f t="shared" ref="HI25:HI88" si="56">ABS(DJ25-DJ$2)</f>
        <v>1.4906950529824492</v>
      </c>
      <c r="HJ25">
        <f t="shared" si="17"/>
        <v>7.5144855600331795E-2</v>
      </c>
      <c r="HK25">
        <f t="shared" si="18"/>
        <v>95</v>
      </c>
      <c r="HL25">
        <v>23</v>
      </c>
      <c r="HM25">
        <f t="shared" si="19"/>
        <v>0.22</v>
      </c>
      <c r="HN25" cm="1">
        <f t="array" ref="HN25">INDEX($N$3:$DJ$102,HL25,HK25)</f>
        <v>22.079604103336887</v>
      </c>
      <c r="HO25">
        <f t="shared" si="20"/>
        <v>4.8575129027341148</v>
      </c>
    </row>
    <row r="26" spans="2:223" x14ac:dyDescent="0.25">
      <c r="E26">
        <v>400</v>
      </c>
      <c r="F26" s="7">
        <f>'Emission events'!Q26</f>
        <v>0</v>
      </c>
      <c r="G26" s="7">
        <f>'Emission events'!AG26</f>
        <v>0</v>
      </c>
      <c r="H26" s="7">
        <f>'Emission events'!AW26</f>
        <v>0</v>
      </c>
      <c r="I26" s="7">
        <f>'Emission events'!BM26</f>
        <v>0</v>
      </c>
      <c r="J26" s="7">
        <f>'Emission events'!CC26</f>
        <v>0</v>
      </c>
      <c r="K26" s="7">
        <f t="shared" si="22"/>
        <v>0</v>
      </c>
      <c r="M26" s="1">
        <v>0.23</v>
      </c>
      <c r="N26">
        <f t="shared" si="43"/>
        <v>22.034981777038901</v>
      </c>
      <c r="O26">
        <f t="shared" si="43"/>
        <v>22.034745437618316</v>
      </c>
      <c r="P26">
        <f t="shared" si="43"/>
        <v>22.03450909745089</v>
      </c>
      <c r="Q26">
        <f t="shared" si="43"/>
        <v>22.034272756535756</v>
      </c>
      <c r="R26">
        <f t="shared" si="43"/>
        <v>22.034036414872062</v>
      </c>
      <c r="S26">
        <f t="shared" si="43"/>
        <v>22.033800072458948</v>
      </c>
      <c r="T26">
        <f t="shared" si="43"/>
        <v>22.033563729295555</v>
      </c>
      <c r="U26">
        <f t="shared" si="43"/>
        <v>22.033327385381018</v>
      </c>
      <c r="V26">
        <f t="shared" si="43"/>
        <v>22.033091040714478</v>
      </c>
      <c r="W26">
        <f t="shared" si="43"/>
        <v>22.032854695295068</v>
      </c>
      <c r="X26">
        <f t="shared" si="44"/>
        <v>22.032618349121925</v>
      </c>
      <c r="Y26">
        <f t="shared" si="44"/>
        <v>22.03238200219419</v>
      </c>
      <c r="Z26">
        <f t="shared" si="44"/>
        <v>22.032145654510987</v>
      </c>
      <c r="AA26">
        <f t="shared" si="44"/>
        <v>22.031909306071459</v>
      </c>
      <c r="AB26">
        <f t="shared" si="44"/>
        <v>22.031672956874729</v>
      </c>
      <c r="AC26">
        <f t="shared" si="44"/>
        <v>22.031436606919929</v>
      </c>
      <c r="AD26">
        <f t="shared" si="44"/>
        <v>22.031200256206194</v>
      </c>
      <c r="AE26">
        <f t="shared" si="44"/>
        <v>22.030963904732651</v>
      </c>
      <c r="AF26">
        <f t="shared" si="44"/>
        <v>22.030727552498423</v>
      </c>
      <c r="AG26">
        <f t="shared" si="44"/>
        <v>22.030491199502642</v>
      </c>
      <c r="AH26">
        <f t="shared" si="45"/>
        <v>22.03025484574443</v>
      </c>
      <c r="AI26">
        <f t="shared" si="45"/>
        <v>22.030018491222918</v>
      </c>
      <c r="AJ26">
        <f t="shared" si="45"/>
        <v>22.029782135937229</v>
      </c>
      <c r="AK26">
        <f t="shared" si="45"/>
        <v>22.029545779886476</v>
      </c>
      <c r="AL26">
        <f t="shared" si="45"/>
        <v>22.029309423069787</v>
      </c>
      <c r="AM26">
        <f t="shared" si="45"/>
        <v>22.029073065486283</v>
      </c>
      <c r="AN26">
        <f t="shared" si="45"/>
        <v>22.028836707135085</v>
      </c>
      <c r="AO26">
        <f t="shared" si="45"/>
        <v>22.02860034801531</v>
      </c>
      <c r="AP26">
        <f t="shared" si="45"/>
        <v>22.028363988126078</v>
      </c>
      <c r="AQ26">
        <f t="shared" si="45"/>
        <v>22.028127627466503</v>
      </c>
      <c r="AR26">
        <f t="shared" si="46"/>
        <v>22.027891266035699</v>
      </c>
      <c r="AS26">
        <f t="shared" si="46"/>
        <v>22.027654903832786</v>
      </c>
      <c r="AT26">
        <f t="shared" si="46"/>
        <v>22.027418540856875</v>
      </c>
      <c r="AU26">
        <f t="shared" si="46"/>
        <v>22.027182177107075</v>
      </c>
      <c r="AV26">
        <f t="shared" si="46"/>
        <v>22.026945812582508</v>
      </c>
      <c r="AW26">
        <f t="shared" si="46"/>
        <v>22.026709447282272</v>
      </c>
      <c r="AX26">
        <f t="shared" si="46"/>
        <v>22.026473081205484</v>
      </c>
      <c r="AY26">
        <f t="shared" si="46"/>
        <v>22.026236714351253</v>
      </c>
      <c r="AZ26">
        <f t="shared" si="46"/>
        <v>22.026000346718682</v>
      </c>
      <c r="BA26">
        <f t="shared" si="46"/>
        <v>22.02576397830688</v>
      </c>
      <c r="BB26">
        <f t="shared" si="47"/>
        <v>22.025527609114953</v>
      </c>
      <c r="BC26">
        <f t="shared" si="47"/>
        <v>22.025291239142007</v>
      </c>
      <c r="BD26">
        <f t="shared" si="47"/>
        <v>22.025054868387144</v>
      </c>
      <c r="BE26">
        <f t="shared" si="47"/>
        <v>22.024818496849466</v>
      </c>
      <c r="BF26">
        <f t="shared" si="47"/>
        <v>22.02458212452807</v>
      </c>
      <c r="BG26">
        <f t="shared" si="47"/>
        <v>22.024345751422064</v>
      </c>
      <c r="BH26">
        <f t="shared" si="47"/>
        <v>22.024109377530543</v>
      </c>
      <c r="BI26">
        <f t="shared" si="47"/>
        <v>22.023873002852607</v>
      </c>
      <c r="BJ26">
        <f t="shared" si="47"/>
        <v>22.023636627387351</v>
      </c>
      <c r="BK26">
        <f t="shared" si="47"/>
        <v>22.023400251133872</v>
      </c>
      <c r="BL26">
        <f t="shared" si="48"/>
        <v>22.023163874091267</v>
      </c>
      <c r="BM26">
        <f t="shared" si="48"/>
        <v>22.022927496258632</v>
      </c>
      <c r="BN26">
        <f t="shared" si="48"/>
        <v>22.022691117635052</v>
      </c>
      <c r="BO26">
        <f t="shared" si="48"/>
        <v>22.022454738219626</v>
      </c>
      <c r="BP26">
        <f t="shared" si="48"/>
        <v>22.022218358011443</v>
      </c>
      <c r="BQ26">
        <f t="shared" si="48"/>
        <v>22.021981977009595</v>
      </c>
      <c r="BR26">
        <f t="shared" si="48"/>
        <v>22.021745595213169</v>
      </c>
      <c r="BS26">
        <f t="shared" si="48"/>
        <v>22.02150921262125</v>
      </c>
      <c r="BT26">
        <f t="shared" si="48"/>
        <v>22.021272829232931</v>
      </c>
      <c r="BU26">
        <f t="shared" si="48"/>
        <v>22.021036445047294</v>
      </c>
      <c r="BV26">
        <f t="shared" si="49"/>
        <v>22.020800060063422</v>
      </c>
      <c r="BW26">
        <f t="shared" si="49"/>
        <v>22.020563674280403</v>
      </c>
      <c r="BX26">
        <f t="shared" si="49"/>
        <v>22.02032728769732</v>
      </c>
      <c r="BY26">
        <f t="shared" si="49"/>
        <v>22.020090900313249</v>
      </c>
      <c r="BZ26">
        <f t="shared" si="49"/>
        <v>22.019854512127278</v>
      </c>
      <c r="CA26">
        <f t="shared" si="49"/>
        <v>22.019618123138478</v>
      </c>
      <c r="CB26">
        <f t="shared" si="49"/>
        <v>22.019381733345931</v>
      </c>
      <c r="CC26">
        <f t="shared" si="49"/>
        <v>22.019145342748715</v>
      </c>
      <c r="CD26">
        <f t="shared" si="49"/>
        <v>22.018908951345907</v>
      </c>
      <c r="CE26">
        <f t="shared" si="49"/>
        <v>22.018672559136583</v>
      </c>
      <c r="CF26">
        <f t="shared" si="50"/>
        <v>22.018436166119816</v>
      </c>
      <c r="CG26">
        <f t="shared" si="50"/>
        <v>22.018199772294675</v>
      </c>
      <c r="CH26">
        <f t="shared" si="50"/>
        <v>22.017963377660237</v>
      </c>
      <c r="CI26">
        <f t="shared" si="50"/>
        <v>22.017726982215574</v>
      </c>
      <c r="CJ26">
        <f t="shared" si="50"/>
        <v>22.017490585959752</v>
      </c>
      <c r="CK26">
        <f t="shared" si="50"/>
        <v>22.017254188891844</v>
      </c>
      <c r="CL26">
        <f t="shared" si="50"/>
        <v>22.017017791010915</v>
      </c>
      <c r="CM26">
        <f t="shared" si="50"/>
        <v>22.01678139231603</v>
      </c>
      <c r="CN26">
        <f t="shared" si="50"/>
        <v>22.016544992806256</v>
      </c>
      <c r="CO26">
        <f t="shared" si="50"/>
        <v>22.016308592480659</v>
      </c>
      <c r="CP26">
        <f t="shared" si="51"/>
        <v>22.016072191338303</v>
      </c>
      <c r="CQ26">
        <f t="shared" si="51"/>
        <v>22.015835789378251</v>
      </c>
      <c r="CR26">
        <f t="shared" si="51"/>
        <v>22.015599386599561</v>
      </c>
      <c r="CS26">
        <f t="shared" si="51"/>
        <v>22.015362983001296</v>
      </c>
      <c r="CT26">
        <f t="shared" si="51"/>
        <v>22.01512657858251</v>
      </c>
      <c r="CU26">
        <f t="shared" si="51"/>
        <v>22.01489017334227</v>
      </c>
      <c r="CV26">
        <f t="shared" si="51"/>
        <v>22.014653767279622</v>
      </c>
      <c r="CW26">
        <f t="shared" si="51"/>
        <v>22.014417360393633</v>
      </c>
      <c r="CX26">
        <f t="shared" si="51"/>
        <v>22.014180952683351</v>
      </c>
      <c r="CY26">
        <f t="shared" si="51"/>
        <v>22.013944544147833</v>
      </c>
      <c r="CZ26">
        <f t="shared" si="52"/>
        <v>22.013708134786128</v>
      </c>
      <c r="DA26">
        <f t="shared" si="52"/>
        <v>22.013471724597292</v>
      </c>
      <c r="DB26">
        <f t="shared" si="52"/>
        <v>22.01323531358037</v>
      </c>
      <c r="DC26">
        <f t="shared" si="52"/>
        <v>22.01299890173442</v>
      </c>
      <c r="DD26">
        <f t="shared" si="52"/>
        <v>22.012762489058481</v>
      </c>
      <c r="DE26">
        <f t="shared" si="52"/>
        <v>22.012526075551605</v>
      </c>
      <c r="DF26">
        <f t="shared" si="52"/>
        <v>22.01228966121284</v>
      </c>
      <c r="DG26">
        <f t="shared" si="52"/>
        <v>22.012053246041226</v>
      </c>
      <c r="DH26">
        <f t="shared" si="52"/>
        <v>22.011816830035812</v>
      </c>
      <c r="DI26">
        <f t="shared" si="52"/>
        <v>22.011580413195638</v>
      </c>
      <c r="DJ26">
        <f t="shared" si="52"/>
        <v>22.011343995519745</v>
      </c>
      <c r="DL26">
        <f t="shared" si="16"/>
        <v>0.23</v>
      </c>
      <c r="DM26">
        <f t="shared" si="53"/>
        <v>22.034981777038901</v>
      </c>
      <c r="DN26">
        <f t="shared" si="53"/>
        <v>21.799056618906217</v>
      </c>
      <c r="DO26">
        <f t="shared" si="53"/>
        <v>21.563131460026693</v>
      </c>
      <c r="DP26">
        <f t="shared" si="53"/>
        <v>21.327206300399464</v>
      </c>
      <c r="DQ26">
        <f t="shared" si="53"/>
        <v>21.091281140023671</v>
      </c>
      <c r="DR26">
        <f t="shared" si="53"/>
        <v>20.855355978898459</v>
      </c>
      <c r="DS26">
        <f t="shared" si="53"/>
        <v>20.619430817022966</v>
      </c>
      <c r="DT26">
        <f t="shared" si="53"/>
        <v>20.38350565439633</v>
      </c>
      <c r="DU26">
        <f t="shared" si="53"/>
        <v>20.147580491017692</v>
      </c>
      <c r="DV26">
        <f t="shared" si="53"/>
        <v>19.911655326886184</v>
      </c>
      <c r="DW26">
        <f t="shared" si="53"/>
        <v>19.675730162000946</v>
      </c>
      <c r="DX26">
        <f t="shared" si="53"/>
        <v>19.439804996361111</v>
      </c>
      <c r="DY26">
        <f t="shared" si="53"/>
        <v>19.20387982996581</v>
      </c>
      <c r="DZ26">
        <f t="shared" si="53"/>
        <v>18.967954662814183</v>
      </c>
      <c r="EA26">
        <f t="shared" si="53"/>
        <v>18.732029494905355</v>
      </c>
      <c r="EB26">
        <f t="shared" si="39"/>
        <v>18.496104326238459</v>
      </c>
      <c r="EC26">
        <f t="shared" si="39"/>
        <v>18.260179156812626</v>
      </c>
      <c r="ED26">
        <f t="shared" si="39"/>
        <v>18.024253986626984</v>
      </c>
      <c r="EE26">
        <f t="shared" si="39"/>
        <v>17.788328815680657</v>
      </c>
      <c r="EF26">
        <f t="shared" si="39"/>
        <v>17.552403643972777</v>
      </c>
      <c r="EG26">
        <f t="shared" si="39"/>
        <v>17.316478471502467</v>
      </c>
      <c r="EH26">
        <f t="shared" si="39"/>
        <v>17.08055329826886</v>
      </c>
      <c r="EI26">
        <f t="shared" si="39"/>
        <v>16.844628124271072</v>
      </c>
      <c r="EJ26">
        <f t="shared" si="39"/>
        <v>16.608702949508221</v>
      </c>
      <c r="EK26">
        <f t="shared" si="39"/>
        <v>16.372777773979433</v>
      </c>
      <c r="EL26">
        <f t="shared" si="39"/>
        <v>16.136852597683831</v>
      </c>
      <c r="EM26">
        <f t="shared" si="39"/>
        <v>15.900927420620533</v>
      </c>
      <c r="EN26">
        <f t="shared" si="39"/>
        <v>15.665002242788661</v>
      </c>
      <c r="EO26">
        <f t="shared" si="39"/>
        <v>15.42907706418733</v>
      </c>
      <c r="EP26">
        <f t="shared" si="39"/>
        <v>15.193151884815659</v>
      </c>
      <c r="EQ26">
        <f t="shared" si="39"/>
        <v>14.957226704672756</v>
      </c>
      <c r="ER26">
        <f t="shared" si="40"/>
        <v>14.721301523757745</v>
      </c>
      <c r="ES26">
        <f t="shared" si="40"/>
        <v>14.485376342069737</v>
      </c>
      <c r="ET26">
        <f t="shared" si="40"/>
        <v>14.249451159607839</v>
      </c>
      <c r="EU26">
        <f t="shared" si="40"/>
        <v>14.013525976371172</v>
      </c>
      <c r="EV26">
        <f t="shared" si="40"/>
        <v>13.777600792358839</v>
      </c>
      <c r="EW26">
        <f t="shared" si="40"/>
        <v>13.541675607569953</v>
      </c>
      <c r="EX26">
        <f t="shared" si="40"/>
        <v>13.305750422003625</v>
      </c>
      <c r="EY26">
        <f t="shared" si="40"/>
        <v>13.069825235658955</v>
      </c>
      <c r="EZ26">
        <f t="shared" si="40"/>
        <v>12.833900048535055</v>
      </c>
      <c r="FA26">
        <f t="shared" si="40"/>
        <v>12.597974860631028</v>
      </c>
      <c r="FB26">
        <f t="shared" si="40"/>
        <v>12.362049671945986</v>
      </c>
      <c r="FC26">
        <f t="shared" si="40"/>
        <v>12.126124482479025</v>
      </c>
      <c r="FD26">
        <f t="shared" si="40"/>
        <v>11.89019929222925</v>
      </c>
      <c r="FE26">
        <f t="shared" si="40"/>
        <v>11.654274101195755</v>
      </c>
      <c r="FF26">
        <f t="shared" si="40"/>
        <v>11.41834890937765</v>
      </c>
      <c r="FG26">
        <f t="shared" si="40"/>
        <v>11.18242371677403</v>
      </c>
      <c r="FH26">
        <f t="shared" si="41"/>
        <v>10.946498523383998</v>
      </c>
      <c r="FI26">
        <f t="shared" si="41"/>
        <v>10.710573329206644</v>
      </c>
      <c r="FJ26">
        <f t="shared" si="41"/>
        <v>10.474648134241066</v>
      </c>
      <c r="FK26">
        <f t="shared" si="41"/>
        <v>10.238722938486363</v>
      </c>
      <c r="FL26">
        <f t="shared" si="41"/>
        <v>10.002797741941629</v>
      </c>
      <c r="FM26">
        <f t="shared" si="41"/>
        <v>9.7668725446059508</v>
      </c>
      <c r="FN26">
        <f t="shared" si="41"/>
        <v>9.5309473464784276</v>
      </c>
      <c r="FO26">
        <f t="shared" si="41"/>
        <v>9.2950221475581465</v>
      </c>
      <c r="FP26">
        <f t="shared" si="41"/>
        <v>9.0590969478441998</v>
      </c>
      <c r="FQ26">
        <f t="shared" si="41"/>
        <v>8.8231717473356746</v>
      </c>
      <c r="FR26">
        <f t="shared" si="41"/>
        <v>8.5872465460316612</v>
      </c>
      <c r="FS26">
        <f t="shared" si="41"/>
        <v>8.351321343931243</v>
      </c>
      <c r="FT26">
        <f t="shared" si="41"/>
        <v>8.1153961410335071</v>
      </c>
      <c r="FU26">
        <f t="shared" si="41"/>
        <v>7.8794709373375387</v>
      </c>
      <c r="FV26">
        <f t="shared" si="41"/>
        <v>7.643545732842421</v>
      </c>
      <c r="FW26">
        <f t="shared" si="54"/>
        <v>7.4076205275472393</v>
      </c>
      <c r="FX26">
        <f t="shared" si="54"/>
        <v>7.1716953214510699</v>
      </c>
      <c r="FY26">
        <f t="shared" si="42"/>
        <v>6.9357701145530015</v>
      </c>
      <c r="FZ26">
        <f t="shared" si="42"/>
        <v>6.6998449068521033</v>
      </c>
      <c r="GA26">
        <f t="shared" si="42"/>
        <v>6.4639196983474569</v>
      </c>
      <c r="GB26">
        <f t="shared" si="42"/>
        <v>6.2279944890381422</v>
      </c>
      <c r="GC26">
        <f t="shared" si="42"/>
        <v>5.9920692789232355</v>
      </c>
      <c r="GD26">
        <f t="shared" si="42"/>
        <v>5.7561440680018165</v>
      </c>
      <c r="GE26">
        <f t="shared" si="42"/>
        <v>5.5202188562729511</v>
      </c>
      <c r="GF26">
        <f t="shared" si="42"/>
        <v>5.2842936437357118</v>
      </c>
      <c r="GG26">
        <f t="shared" si="42"/>
        <v>5.0483684303891749</v>
      </c>
      <c r="GH26">
        <f t="shared" si="42"/>
        <v>4.8124432162324169</v>
      </c>
      <c r="GI26">
        <f t="shared" si="42"/>
        <v>4.5765180012644961</v>
      </c>
      <c r="GJ26">
        <f t="shared" si="42"/>
        <v>4.340592785484489</v>
      </c>
      <c r="GK26">
        <f t="shared" si="42"/>
        <v>4.1046675688914611</v>
      </c>
      <c r="GL26">
        <f t="shared" si="42"/>
        <v>3.8687423514844781</v>
      </c>
      <c r="GM26">
        <f t="shared" si="42"/>
        <v>3.6328171332626056</v>
      </c>
      <c r="GN26">
        <f t="shared" si="42"/>
        <v>3.3968919142249092</v>
      </c>
      <c r="GO26">
        <f t="shared" ref="GO26:HD53" si="57">ABS(CP26-CP$2)</f>
        <v>3.1609666943704546</v>
      </c>
      <c r="GP26">
        <f t="shared" si="57"/>
        <v>2.9250414736983039</v>
      </c>
      <c r="GQ26">
        <f t="shared" si="57"/>
        <v>2.6891162522075192</v>
      </c>
      <c r="GR26">
        <f t="shared" si="57"/>
        <v>2.4531910298971553</v>
      </c>
      <c r="GS26">
        <f t="shared" si="55"/>
        <v>2.2172658067662709</v>
      </c>
      <c r="GT26">
        <f t="shared" si="55"/>
        <v>1.9813405828139352</v>
      </c>
      <c r="GU26">
        <f t="shared" si="55"/>
        <v>1.7454153580391889</v>
      </c>
      <c r="GV26">
        <f t="shared" si="55"/>
        <v>1.5094901324411012</v>
      </c>
      <c r="GW26">
        <f t="shared" si="55"/>
        <v>1.27356490601872</v>
      </c>
      <c r="GX26">
        <f t="shared" si="55"/>
        <v>1.0376396787711037</v>
      </c>
      <c r="GY26">
        <f t="shared" si="55"/>
        <v>0.80171445069730041</v>
      </c>
      <c r="GZ26">
        <f t="shared" si="55"/>
        <v>0.56578922179636493</v>
      </c>
      <c r="HA26">
        <f t="shared" si="55"/>
        <v>0.32986399206734518</v>
      </c>
      <c r="HB26">
        <f t="shared" si="55"/>
        <v>9.3938761509296143E-2</v>
      </c>
      <c r="HC26">
        <f t="shared" si="55"/>
        <v>0.14198646987873786</v>
      </c>
      <c r="HD26">
        <f t="shared" si="55"/>
        <v>0.37791170209771252</v>
      </c>
      <c r="HE26">
        <f t="shared" si="55"/>
        <v>0.61383693514857285</v>
      </c>
      <c r="HF26">
        <f t="shared" si="55"/>
        <v>0.84976216903228519</v>
      </c>
      <c r="HG26">
        <f t="shared" si="55"/>
        <v>1.0856874037497981</v>
      </c>
      <c r="HH26">
        <f t="shared" si="55"/>
        <v>1.3216126393020708</v>
      </c>
      <c r="HI26">
        <f t="shared" si="56"/>
        <v>1.5575378756900626</v>
      </c>
      <c r="HJ26">
        <f t="shared" si="17"/>
        <v>9.3938761509296143E-2</v>
      </c>
      <c r="HK26">
        <f t="shared" si="18"/>
        <v>94</v>
      </c>
      <c r="HL26">
        <v>24</v>
      </c>
      <c r="HM26">
        <f t="shared" si="19"/>
        <v>0.23</v>
      </c>
      <c r="HN26" cm="1">
        <f t="array" ref="HN26">INDEX($N$3:$DJ$102,HL26,HK26)</f>
        <v>22.01299890173442</v>
      </c>
      <c r="HO26">
        <f t="shared" si="20"/>
        <v>5.0629897473989169</v>
      </c>
    </row>
    <row r="27" spans="2:223" x14ac:dyDescent="0.25">
      <c r="E27">
        <v>405</v>
      </c>
      <c r="F27" s="7">
        <f>'Emission events'!Q27</f>
        <v>0</v>
      </c>
      <c r="G27" s="7">
        <f>'Emission events'!AG27</f>
        <v>0</v>
      </c>
      <c r="H27" s="7">
        <f>'Emission events'!AW27</f>
        <v>0</v>
      </c>
      <c r="I27" s="7">
        <f>'Emission events'!BM27</f>
        <v>0</v>
      </c>
      <c r="J27" s="7">
        <f>'Emission events'!CC27</f>
        <v>0</v>
      </c>
      <c r="K27" s="7">
        <f t="shared" si="22"/>
        <v>0</v>
      </c>
      <c r="M27" s="1">
        <v>0.24</v>
      </c>
      <c r="N27">
        <f t="shared" si="43"/>
        <v>21.968097836423123</v>
      </c>
      <c r="O27">
        <f t="shared" si="43"/>
        <v>21.967861247587212</v>
      </c>
      <c r="P27">
        <f t="shared" si="43"/>
        <v>21.967624657718147</v>
      </c>
      <c r="Q27">
        <f t="shared" si="43"/>
        <v>21.967388066814745</v>
      </c>
      <c r="R27">
        <f t="shared" si="43"/>
        <v>21.967151474875806</v>
      </c>
      <c r="S27">
        <f t="shared" si="43"/>
        <v>21.966914881900149</v>
      </c>
      <c r="T27">
        <f t="shared" si="43"/>
        <v>21.96667828788658</v>
      </c>
      <c r="U27">
        <f t="shared" si="43"/>
        <v>21.966441692833914</v>
      </c>
      <c r="V27">
        <f t="shared" si="43"/>
        <v>21.966205096740953</v>
      </c>
      <c r="W27">
        <f t="shared" si="43"/>
        <v>21.965968499606507</v>
      </c>
      <c r="X27">
        <f t="shared" si="44"/>
        <v>21.965731901429375</v>
      </c>
      <c r="Y27">
        <f t="shared" si="44"/>
        <v>21.965495302208364</v>
      </c>
      <c r="Z27">
        <f t="shared" si="44"/>
        <v>21.965258701942275</v>
      </c>
      <c r="AA27">
        <f t="shared" si="44"/>
        <v>21.965022100629909</v>
      </c>
      <c r="AB27">
        <f t="shared" si="44"/>
        <v>21.964785498270064</v>
      </c>
      <c r="AC27">
        <f t="shared" si="44"/>
        <v>21.964548894861537</v>
      </c>
      <c r="AD27">
        <f t="shared" si="44"/>
        <v>21.964312290403125</v>
      </c>
      <c r="AE27">
        <f t="shared" si="44"/>
        <v>21.964075684893622</v>
      </c>
      <c r="AF27">
        <f t="shared" si="44"/>
        <v>21.963839078331819</v>
      </c>
      <c r="AG27">
        <f t="shared" si="44"/>
        <v>21.963602470716516</v>
      </c>
      <c r="AH27">
        <f t="shared" si="45"/>
        <v>21.963365862046494</v>
      </c>
      <c r="AI27">
        <f t="shared" si="45"/>
        <v>21.963129252320556</v>
      </c>
      <c r="AJ27">
        <f t="shared" si="45"/>
        <v>21.962892641537472</v>
      </c>
      <c r="AK27">
        <f t="shared" si="45"/>
        <v>21.962656029696042</v>
      </c>
      <c r="AL27">
        <f t="shared" si="45"/>
        <v>21.962419416795044</v>
      </c>
      <c r="AM27">
        <f t="shared" si="45"/>
        <v>21.962182802833262</v>
      </c>
      <c r="AN27">
        <f t="shared" si="45"/>
        <v>21.961946187809481</v>
      </c>
      <c r="AO27">
        <f t="shared" si="45"/>
        <v>21.961709571722484</v>
      </c>
      <c r="AP27">
        <f t="shared" si="45"/>
        <v>21.961472954571047</v>
      </c>
      <c r="AQ27">
        <f t="shared" si="45"/>
        <v>21.961236336353949</v>
      </c>
      <c r="AR27">
        <f t="shared" si="46"/>
        <v>21.960999717069964</v>
      </c>
      <c r="AS27">
        <f t="shared" si="46"/>
        <v>21.960763096717873</v>
      </c>
      <c r="AT27">
        <f t="shared" si="46"/>
        <v>21.960526475296444</v>
      </c>
      <c r="AU27">
        <f t="shared" si="46"/>
        <v>21.960289852804454</v>
      </c>
      <c r="AV27">
        <f t="shared" si="46"/>
        <v>21.960053229240671</v>
      </c>
      <c r="AW27">
        <f t="shared" si="46"/>
        <v>21.959816604603866</v>
      </c>
      <c r="AX27">
        <f t="shared" si="46"/>
        <v>21.959579978892808</v>
      </c>
      <c r="AY27">
        <f t="shared" si="46"/>
        <v>21.959343352106263</v>
      </c>
      <c r="AZ27">
        <f t="shared" si="46"/>
        <v>21.959106724242996</v>
      </c>
      <c r="BA27">
        <f t="shared" si="46"/>
        <v>21.958870095301773</v>
      </c>
      <c r="BB27">
        <f t="shared" si="47"/>
        <v>21.958633465281352</v>
      </c>
      <c r="BC27">
        <f t="shared" si="47"/>
        <v>21.958396834180501</v>
      </c>
      <c r="BD27">
        <f t="shared" si="47"/>
        <v>21.958160201997977</v>
      </c>
      <c r="BE27">
        <f t="shared" si="47"/>
        <v>21.957923568732532</v>
      </c>
      <c r="BF27">
        <f t="shared" si="47"/>
        <v>21.957686934382931</v>
      </c>
      <c r="BG27">
        <f t="shared" si="47"/>
        <v>21.957450298947926</v>
      </c>
      <c r="BH27">
        <f t="shared" si="47"/>
        <v>21.95721366242627</v>
      </c>
      <c r="BI27">
        <f t="shared" si="47"/>
        <v>21.95697702481672</v>
      </c>
      <c r="BJ27">
        <f t="shared" si="47"/>
        <v>21.956740386118021</v>
      </c>
      <c r="BK27">
        <f t="shared" si="47"/>
        <v>21.956503746328927</v>
      </c>
      <c r="BL27">
        <f t="shared" si="48"/>
        <v>21.956267105448187</v>
      </c>
      <c r="BM27">
        <f t="shared" si="48"/>
        <v>21.956030463474544</v>
      </c>
      <c r="BN27">
        <f t="shared" si="48"/>
        <v>21.955793820406747</v>
      </c>
      <c r="BO27">
        <f t="shared" si="48"/>
        <v>21.955557176243541</v>
      </c>
      <c r="BP27">
        <f t="shared" si="48"/>
        <v>21.955320530983663</v>
      </c>
      <c r="BQ27">
        <f t="shared" si="48"/>
        <v>21.955083884625857</v>
      </c>
      <c r="BR27">
        <f t="shared" si="48"/>
        <v>21.954847237168867</v>
      </c>
      <c r="BS27">
        <f t="shared" si="48"/>
        <v>21.954610588611423</v>
      </c>
      <c r="BT27">
        <f t="shared" si="48"/>
        <v>21.954373938952266</v>
      </c>
      <c r="BU27">
        <f t="shared" si="48"/>
        <v>21.954137288190132</v>
      </c>
      <c r="BV27">
        <f t="shared" si="49"/>
        <v>21.953900636323755</v>
      </c>
      <c r="BW27">
        <f t="shared" si="49"/>
        <v>21.953663983351866</v>
      </c>
      <c r="BX27">
        <f t="shared" si="49"/>
        <v>21.9534273292732</v>
      </c>
      <c r="BY27">
        <f t="shared" si="49"/>
        <v>21.953190674086482</v>
      </c>
      <c r="BZ27">
        <f t="shared" si="49"/>
        <v>21.952954017790439</v>
      </c>
      <c r="CA27">
        <f t="shared" si="49"/>
        <v>21.952717360383797</v>
      </c>
      <c r="CB27">
        <f t="shared" si="49"/>
        <v>21.952480701865287</v>
      </c>
      <c r="CC27">
        <f t="shared" si="49"/>
        <v>21.95224404223363</v>
      </c>
      <c r="CD27">
        <f t="shared" si="49"/>
        <v>21.952007381487544</v>
      </c>
      <c r="CE27">
        <f t="shared" si="49"/>
        <v>21.951770719625756</v>
      </c>
      <c r="CF27">
        <f t="shared" si="50"/>
        <v>21.951534056646981</v>
      </c>
      <c r="CG27">
        <f t="shared" si="50"/>
        <v>21.95129739254994</v>
      </c>
      <c r="CH27">
        <f t="shared" si="50"/>
        <v>21.951060727333346</v>
      </c>
      <c r="CI27">
        <f t="shared" si="50"/>
        <v>21.950824060995913</v>
      </c>
      <c r="CJ27">
        <f t="shared" si="50"/>
        <v>21.95058739353636</v>
      </c>
      <c r="CK27">
        <f t="shared" si="50"/>
        <v>21.950350724953395</v>
      </c>
      <c r="CL27">
        <f t="shared" si="50"/>
        <v>21.950114055245731</v>
      </c>
      <c r="CM27">
        <f t="shared" si="50"/>
        <v>21.949877384412073</v>
      </c>
      <c r="CN27">
        <f t="shared" si="50"/>
        <v>21.949640712451131</v>
      </c>
      <c r="CO27">
        <f t="shared" si="50"/>
        <v>21.94940403936161</v>
      </c>
      <c r="CP27">
        <f t="shared" si="51"/>
        <v>21.949167365142213</v>
      </c>
      <c r="CQ27">
        <f t="shared" si="51"/>
        <v>21.948930689791649</v>
      </c>
      <c r="CR27">
        <f t="shared" si="51"/>
        <v>21.948694013308611</v>
      </c>
      <c r="CS27">
        <f t="shared" si="51"/>
        <v>21.94845733569181</v>
      </c>
      <c r="CT27">
        <f t="shared" si="51"/>
        <v>21.948220656939931</v>
      </c>
      <c r="CU27">
        <f t="shared" si="51"/>
        <v>21.947983977051681</v>
      </c>
      <c r="CV27">
        <f t="shared" si="51"/>
        <v>21.947747296025749</v>
      </c>
      <c r="CW27">
        <f t="shared" si="51"/>
        <v>21.947510613860835</v>
      </c>
      <c r="CX27">
        <f t="shared" si="51"/>
        <v>21.947273930555628</v>
      </c>
      <c r="CY27">
        <f t="shared" si="51"/>
        <v>21.947037246108824</v>
      </c>
      <c r="CZ27">
        <f t="shared" si="52"/>
        <v>21.946800560519105</v>
      </c>
      <c r="DA27">
        <f t="shared" si="52"/>
        <v>21.946563873785159</v>
      </c>
      <c r="DB27">
        <f t="shared" si="52"/>
        <v>21.94632718590568</v>
      </c>
      <c r="DC27">
        <f t="shared" si="52"/>
        <v>21.94609049687935</v>
      </c>
      <c r="DD27">
        <f t="shared" si="52"/>
        <v>21.94585380670485</v>
      </c>
      <c r="DE27">
        <f t="shared" si="52"/>
        <v>21.945617115380863</v>
      </c>
      <c r="DF27">
        <f t="shared" si="52"/>
        <v>21.945380422906069</v>
      </c>
      <c r="DG27">
        <f t="shared" si="52"/>
        <v>21.945143729279149</v>
      </c>
      <c r="DH27">
        <f t="shared" si="52"/>
        <v>21.94490703449878</v>
      </c>
      <c r="DI27">
        <f t="shared" si="52"/>
        <v>21.944670338563636</v>
      </c>
      <c r="DJ27">
        <f t="shared" si="52"/>
        <v>21.944433641472394</v>
      </c>
      <c r="DL27">
        <f t="shared" si="16"/>
        <v>0.24</v>
      </c>
      <c r="DM27">
        <f t="shared" si="53"/>
        <v>21.968097836423123</v>
      </c>
      <c r="DN27">
        <f t="shared" si="53"/>
        <v>21.732172428875113</v>
      </c>
      <c r="DO27">
        <f t="shared" si="53"/>
        <v>21.49624702029395</v>
      </c>
      <c r="DP27">
        <f t="shared" si="53"/>
        <v>21.260321610678453</v>
      </c>
      <c r="DQ27">
        <f t="shared" si="53"/>
        <v>21.024396200027414</v>
      </c>
      <c r="DR27">
        <f t="shared" si="53"/>
        <v>20.788470788339659</v>
      </c>
      <c r="DS27">
        <f t="shared" si="53"/>
        <v>20.552545375613992</v>
      </c>
      <c r="DT27">
        <f t="shared" si="53"/>
        <v>20.316619961849227</v>
      </c>
      <c r="DU27">
        <f t="shared" si="53"/>
        <v>20.080694547044168</v>
      </c>
      <c r="DV27">
        <f t="shared" si="53"/>
        <v>19.844769131197623</v>
      </c>
      <c r="DW27">
        <f t="shared" si="53"/>
        <v>19.608843714308396</v>
      </c>
      <c r="DX27">
        <f t="shared" si="53"/>
        <v>19.372918296375286</v>
      </c>
      <c r="DY27">
        <f t="shared" si="53"/>
        <v>19.136992877397098</v>
      </c>
      <c r="DZ27">
        <f t="shared" si="53"/>
        <v>18.901067457372633</v>
      </c>
      <c r="EA27">
        <f t="shared" si="53"/>
        <v>18.66514203630069</v>
      </c>
      <c r="EB27">
        <f t="shared" si="39"/>
        <v>18.429216614180067</v>
      </c>
      <c r="EC27">
        <f t="shared" si="39"/>
        <v>18.193291191009557</v>
      </c>
      <c r="ED27">
        <f t="shared" si="39"/>
        <v>17.957365766787955</v>
      </c>
      <c r="EE27">
        <f t="shared" si="39"/>
        <v>17.721440341514054</v>
      </c>
      <c r="EF27">
        <f t="shared" si="39"/>
        <v>17.485514915186652</v>
      </c>
      <c r="EG27">
        <f t="shared" si="39"/>
        <v>17.249589487804531</v>
      </c>
      <c r="EH27">
        <f t="shared" si="39"/>
        <v>17.013664059366498</v>
      </c>
      <c r="EI27">
        <f t="shared" si="39"/>
        <v>16.777738629871315</v>
      </c>
      <c r="EJ27">
        <f t="shared" si="39"/>
        <v>16.541813199317787</v>
      </c>
      <c r="EK27">
        <f t="shared" si="39"/>
        <v>16.305887767704689</v>
      </c>
      <c r="EL27">
        <f t="shared" si="39"/>
        <v>16.069962335030809</v>
      </c>
      <c r="EM27">
        <f t="shared" si="39"/>
        <v>15.83403690129493</v>
      </c>
      <c r="EN27">
        <f t="shared" si="39"/>
        <v>15.598111466495835</v>
      </c>
      <c r="EO27">
        <f t="shared" si="39"/>
        <v>15.3621860306323</v>
      </c>
      <c r="EP27">
        <f t="shared" si="39"/>
        <v>15.126260593703105</v>
      </c>
      <c r="EQ27">
        <f t="shared" si="39"/>
        <v>14.890335155707021</v>
      </c>
      <c r="ER27">
        <f t="shared" si="40"/>
        <v>14.654409716642832</v>
      </c>
      <c r="ES27">
        <f t="shared" si="40"/>
        <v>14.418484276509306</v>
      </c>
      <c r="ET27">
        <f t="shared" si="40"/>
        <v>14.182558835305217</v>
      </c>
      <c r="EU27">
        <f t="shared" si="40"/>
        <v>13.946633393029336</v>
      </c>
      <c r="EV27">
        <f t="shared" si="40"/>
        <v>13.710707949680433</v>
      </c>
      <c r="EW27">
        <f t="shared" si="40"/>
        <v>13.474782505257277</v>
      </c>
      <c r="EX27">
        <f t="shared" si="40"/>
        <v>13.238857059758635</v>
      </c>
      <c r="EY27">
        <f t="shared" si="40"/>
        <v>13.00293161318327</v>
      </c>
      <c r="EZ27">
        <f t="shared" si="40"/>
        <v>12.767006165529947</v>
      </c>
      <c r="FA27">
        <f t="shared" si="40"/>
        <v>12.531080716797428</v>
      </c>
      <c r="FB27">
        <f t="shared" si="40"/>
        <v>12.29515526698448</v>
      </c>
      <c r="FC27">
        <f t="shared" si="40"/>
        <v>12.059229816089857</v>
      </c>
      <c r="FD27">
        <f t="shared" si="40"/>
        <v>11.823304364112316</v>
      </c>
      <c r="FE27">
        <f t="shared" si="40"/>
        <v>11.587378911050616</v>
      </c>
      <c r="FF27">
        <f t="shared" si="40"/>
        <v>11.351453456903512</v>
      </c>
      <c r="FG27">
        <f t="shared" si="40"/>
        <v>11.115528001669757</v>
      </c>
      <c r="FH27">
        <f t="shared" si="41"/>
        <v>10.87960254534811</v>
      </c>
      <c r="FI27">
        <f t="shared" si="41"/>
        <v>10.643677087937315</v>
      </c>
      <c r="FJ27">
        <f t="shared" si="41"/>
        <v>10.407751629436122</v>
      </c>
      <c r="FK27">
        <f t="shared" si="41"/>
        <v>10.171826169843284</v>
      </c>
      <c r="FL27">
        <f t="shared" si="41"/>
        <v>9.9359007091575418</v>
      </c>
      <c r="FM27">
        <f t="shared" si="41"/>
        <v>9.6999752473776457</v>
      </c>
      <c r="FN27">
        <f t="shared" si="41"/>
        <v>9.4640497845023432</v>
      </c>
      <c r="FO27">
        <f t="shared" si="41"/>
        <v>9.228124320530366</v>
      </c>
      <c r="FP27">
        <f t="shared" si="41"/>
        <v>8.9921988554604617</v>
      </c>
      <c r="FQ27">
        <f t="shared" si="41"/>
        <v>8.7562733892913727</v>
      </c>
      <c r="FR27">
        <f t="shared" si="41"/>
        <v>8.5203479220218341</v>
      </c>
      <c r="FS27">
        <f t="shared" si="41"/>
        <v>8.2844224536505777</v>
      </c>
      <c r="FT27">
        <f t="shared" si="41"/>
        <v>8.0484969841763458</v>
      </c>
      <c r="FU27">
        <f t="shared" si="41"/>
        <v>7.8125715135978719</v>
      </c>
      <c r="FV27">
        <f t="shared" si="41"/>
        <v>7.5766460419138841</v>
      </c>
      <c r="FW27">
        <f t="shared" si="54"/>
        <v>7.3407205691231194</v>
      </c>
      <c r="FX27">
        <f t="shared" si="54"/>
        <v>7.1047950952243024</v>
      </c>
      <c r="FY27">
        <f t="shared" si="42"/>
        <v>6.868869620216163</v>
      </c>
      <c r="FZ27">
        <f t="shared" si="42"/>
        <v>6.6329441440974222</v>
      </c>
      <c r="GA27">
        <f t="shared" si="42"/>
        <v>6.3970186668668134</v>
      </c>
      <c r="GB27">
        <f t="shared" si="42"/>
        <v>6.1610931885230578</v>
      </c>
      <c r="GC27">
        <f t="shared" si="42"/>
        <v>5.9251677090648727</v>
      </c>
      <c r="GD27">
        <f t="shared" si="42"/>
        <v>5.6892422284909898</v>
      </c>
      <c r="GE27">
        <f t="shared" si="42"/>
        <v>5.453316746800116</v>
      </c>
      <c r="GF27">
        <f t="shared" si="42"/>
        <v>5.2173912639909759</v>
      </c>
      <c r="GG27">
        <f t="shared" si="42"/>
        <v>4.9814657800622832</v>
      </c>
      <c r="GH27">
        <f t="shared" si="42"/>
        <v>4.7455402950127556</v>
      </c>
      <c r="GI27">
        <f t="shared" si="42"/>
        <v>4.5096148088411034</v>
      </c>
      <c r="GJ27">
        <f t="shared" si="42"/>
        <v>4.2736893215460405</v>
      </c>
      <c r="GK27">
        <f t="shared" si="42"/>
        <v>4.0377638331262773</v>
      </c>
      <c r="GL27">
        <f t="shared" si="42"/>
        <v>3.8018383435805205</v>
      </c>
      <c r="GM27">
        <f t="shared" si="42"/>
        <v>3.5659128529074806</v>
      </c>
      <c r="GN27">
        <f t="shared" si="42"/>
        <v>3.3299873611058608</v>
      </c>
      <c r="GO27">
        <f t="shared" si="57"/>
        <v>3.0940618681743643</v>
      </c>
      <c r="GP27">
        <f t="shared" si="57"/>
        <v>2.8581363741117016</v>
      </c>
      <c r="GQ27">
        <f t="shared" si="57"/>
        <v>2.6222108789165688</v>
      </c>
      <c r="GR27">
        <f t="shared" si="57"/>
        <v>2.3862853825876691</v>
      </c>
      <c r="GS27">
        <f t="shared" si="55"/>
        <v>2.1503598851236916</v>
      </c>
      <c r="GT27">
        <f t="shared" si="55"/>
        <v>1.9144343865233466</v>
      </c>
      <c r="GU27">
        <f t="shared" si="55"/>
        <v>1.6785088867853162</v>
      </c>
      <c r="GV27">
        <f t="shared" si="55"/>
        <v>1.4425833859083035</v>
      </c>
      <c r="GW27">
        <f t="shared" si="55"/>
        <v>1.2066578838909976</v>
      </c>
      <c r="GX27">
        <f t="shared" si="55"/>
        <v>0.97073238073209467</v>
      </c>
      <c r="GY27">
        <f t="shared" si="55"/>
        <v>0.73480687643027665</v>
      </c>
      <c r="GZ27">
        <f t="shared" si="55"/>
        <v>0.49888137098423257</v>
      </c>
      <c r="HA27">
        <f t="shared" si="55"/>
        <v>0.26295586439265506</v>
      </c>
      <c r="HB27">
        <f t="shared" si="55"/>
        <v>2.703035665422604E-2</v>
      </c>
      <c r="HC27">
        <f t="shared" si="55"/>
        <v>0.20889515223236899</v>
      </c>
      <c r="HD27">
        <f t="shared" si="55"/>
        <v>0.44482066226845518</v>
      </c>
      <c r="HE27">
        <f t="shared" si="55"/>
        <v>0.6807461734553435</v>
      </c>
      <c r="HF27">
        <f t="shared" si="55"/>
        <v>0.91667168579436265</v>
      </c>
      <c r="HG27">
        <f t="shared" si="55"/>
        <v>1.1525971992868307</v>
      </c>
      <c r="HH27">
        <f t="shared" si="55"/>
        <v>1.3885227139340728</v>
      </c>
      <c r="HI27">
        <f t="shared" si="56"/>
        <v>1.6244482297374141</v>
      </c>
      <c r="HJ27">
        <f t="shared" si="17"/>
        <v>2.703035665422604E-2</v>
      </c>
      <c r="HK27">
        <f t="shared" si="18"/>
        <v>94</v>
      </c>
      <c r="HL27">
        <v>25</v>
      </c>
      <c r="HM27">
        <f t="shared" si="19"/>
        <v>0.24</v>
      </c>
      <c r="HN27" cm="1">
        <f t="array" ref="HN27">INDEX($N$3:$DJ$102,HL27,HK27)</f>
        <v>21.94609049687935</v>
      </c>
      <c r="HO27">
        <f t="shared" si="20"/>
        <v>5.2670617192510436</v>
      </c>
    </row>
    <row r="28" spans="2:223" x14ac:dyDescent="0.25">
      <c r="E28">
        <v>410</v>
      </c>
      <c r="F28" s="7">
        <f>'Emission events'!Q28</f>
        <v>0</v>
      </c>
      <c r="G28" s="7">
        <f>'Emission events'!AG28</f>
        <v>0</v>
      </c>
      <c r="H28" s="7">
        <f>'Emission events'!AW28</f>
        <v>0</v>
      </c>
      <c r="I28" s="7">
        <f>'Emission events'!BM28</f>
        <v>0</v>
      </c>
      <c r="J28" s="7">
        <f>'Emission events'!CC28</f>
        <v>0</v>
      </c>
      <c r="K28" s="7">
        <f t="shared" si="22"/>
        <v>0</v>
      </c>
      <c r="M28" s="1">
        <v>0.25</v>
      </c>
      <c r="N28">
        <f t="shared" si="43"/>
        <v>21.901130601469003</v>
      </c>
      <c r="O28">
        <f t="shared" si="43"/>
        <v>21.900893667601686</v>
      </c>
      <c r="P28">
        <f t="shared" si="43"/>
        <v>21.900656732305141</v>
      </c>
      <c r="Q28">
        <f t="shared" si="43"/>
        <v>21.900419795577722</v>
      </c>
      <c r="R28">
        <f t="shared" si="43"/>
        <v>21.9001828574178</v>
      </c>
      <c r="S28">
        <f t="shared" si="43"/>
        <v>21.899945917823715</v>
      </c>
      <c r="T28">
        <f t="shared" si="43"/>
        <v>21.899708976793828</v>
      </c>
      <c r="U28">
        <f t="shared" si="43"/>
        <v>21.899472034326489</v>
      </c>
      <c r="V28">
        <f t="shared" si="43"/>
        <v>21.899235090420049</v>
      </c>
      <c r="W28">
        <f t="shared" si="43"/>
        <v>21.898998145072859</v>
      </c>
      <c r="X28">
        <f t="shared" si="44"/>
        <v>21.898761198283257</v>
      </c>
      <c r="Y28">
        <f t="shared" si="44"/>
        <v>21.898524250049597</v>
      </c>
      <c r="Z28">
        <f t="shared" si="44"/>
        <v>21.898287300370214</v>
      </c>
      <c r="AA28">
        <f t="shared" si="44"/>
        <v>21.898050349243452</v>
      </c>
      <c r="AB28">
        <f t="shared" si="44"/>
        <v>21.897813396667647</v>
      </c>
      <c r="AC28">
        <f t="shared" si="44"/>
        <v>21.897576442641139</v>
      </c>
      <c r="AD28">
        <f t="shared" si="44"/>
        <v>21.89733948716226</v>
      </c>
      <c r="AE28">
        <f t="shared" si="44"/>
        <v>21.897102530229343</v>
      </c>
      <c r="AF28">
        <f t="shared" si="44"/>
        <v>21.896865571840717</v>
      </c>
      <c r="AG28">
        <f t="shared" si="44"/>
        <v>21.896628611994718</v>
      </c>
      <c r="AH28">
        <f t="shared" si="45"/>
        <v>21.896391650689665</v>
      </c>
      <c r="AI28">
        <f t="shared" si="45"/>
        <v>21.89615468792389</v>
      </c>
      <c r="AJ28">
        <f t="shared" si="45"/>
        <v>21.89591772369571</v>
      </c>
      <c r="AK28">
        <f t="shared" si="45"/>
        <v>21.895680758003451</v>
      </c>
      <c r="AL28">
        <f t="shared" si="45"/>
        <v>21.895443790845427</v>
      </c>
      <c r="AM28">
        <f t="shared" si="45"/>
        <v>21.895206822219965</v>
      </c>
      <c r="AN28">
        <f t="shared" si="45"/>
        <v>21.894969852125371</v>
      </c>
      <c r="AO28">
        <f t="shared" si="45"/>
        <v>21.89473288055996</v>
      </c>
      <c r="AP28">
        <f t="shared" si="45"/>
        <v>21.894495907522046</v>
      </c>
      <c r="AQ28">
        <f t="shared" si="45"/>
        <v>21.894258933009937</v>
      </c>
      <c r="AR28">
        <f t="shared" si="46"/>
        <v>21.894021957021945</v>
      </c>
      <c r="AS28">
        <f t="shared" si="46"/>
        <v>21.893784979556369</v>
      </c>
      <c r="AT28">
        <f t="shared" si="46"/>
        <v>21.893548000611517</v>
      </c>
      <c r="AU28">
        <f t="shared" si="46"/>
        <v>21.893311020185692</v>
      </c>
      <c r="AV28">
        <f t="shared" si="46"/>
        <v>21.893074038277192</v>
      </c>
      <c r="AW28">
        <f t="shared" si="46"/>
        <v>21.892837054884314</v>
      </c>
      <c r="AX28">
        <f t="shared" si="46"/>
        <v>21.892600070005354</v>
      </c>
      <c r="AY28">
        <f t="shared" si="46"/>
        <v>21.89236308363861</v>
      </c>
      <c r="AZ28">
        <f t="shared" si="46"/>
        <v>21.89212609578237</v>
      </c>
      <c r="BA28">
        <f t="shared" si="46"/>
        <v>21.891889106434927</v>
      </c>
      <c r="BB28">
        <f t="shared" si="47"/>
        <v>21.891652115594567</v>
      </c>
      <c r="BC28">
        <f t="shared" si="47"/>
        <v>21.891415123259577</v>
      </c>
      <c r="BD28">
        <f t="shared" si="47"/>
        <v>21.891178129428241</v>
      </c>
      <c r="BE28">
        <f t="shared" si="47"/>
        <v>21.890941134098842</v>
      </c>
      <c r="BF28">
        <f t="shared" si="47"/>
        <v>21.890704137269658</v>
      </c>
      <c r="BG28">
        <f t="shared" si="47"/>
        <v>21.890467138938977</v>
      </c>
      <c r="BH28">
        <f t="shared" si="47"/>
        <v>21.890230139105061</v>
      </c>
      <c r="BI28">
        <f t="shared" si="47"/>
        <v>21.88999313776619</v>
      </c>
      <c r="BJ28">
        <f t="shared" si="47"/>
        <v>21.889756134920642</v>
      </c>
      <c r="BK28">
        <f t="shared" si="47"/>
        <v>21.889519130566679</v>
      </c>
      <c r="BL28">
        <f t="shared" si="48"/>
        <v>21.889282124702575</v>
      </c>
      <c r="BM28">
        <f t="shared" si="48"/>
        <v>21.889045117326596</v>
      </c>
      <c r="BN28">
        <f t="shared" si="48"/>
        <v>21.888808108437001</v>
      </c>
      <c r="BO28">
        <f t="shared" si="48"/>
        <v>21.88857109803206</v>
      </c>
      <c r="BP28">
        <f t="shared" si="48"/>
        <v>21.888334086110032</v>
      </c>
      <c r="BQ28">
        <f t="shared" si="48"/>
        <v>21.888097072669169</v>
      </c>
      <c r="BR28">
        <f t="shared" si="48"/>
        <v>21.887860057707737</v>
      </c>
      <c r="BS28">
        <f t="shared" si="48"/>
        <v>21.887623041223982</v>
      </c>
      <c r="BT28">
        <f t="shared" si="48"/>
        <v>21.887386023216163</v>
      </c>
      <c r="BU28">
        <f t="shared" si="48"/>
        <v>21.887149003682527</v>
      </c>
      <c r="BV28">
        <f t="shared" si="49"/>
        <v>21.886911982621321</v>
      </c>
      <c r="BW28">
        <f t="shared" si="49"/>
        <v>21.886674960030795</v>
      </c>
      <c r="BX28">
        <f t="shared" si="49"/>
        <v>21.886437935909193</v>
      </c>
      <c r="BY28">
        <f t="shared" si="49"/>
        <v>21.886200910254757</v>
      </c>
      <c r="BZ28">
        <f t="shared" si="49"/>
        <v>21.885963883065731</v>
      </c>
      <c r="CA28">
        <f t="shared" si="49"/>
        <v>21.885726854340344</v>
      </c>
      <c r="CB28">
        <f t="shared" si="49"/>
        <v>21.885489824076835</v>
      </c>
      <c r="CC28">
        <f t="shared" si="49"/>
        <v>21.885252792273445</v>
      </c>
      <c r="CD28">
        <f t="shared" si="49"/>
        <v>21.8850157589284</v>
      </c>
      <c r="CE28">
        <f t="shared" si="49"/>
        <v>21.884778724039936</v>
      </c>
      <c r="CF28">
        <f t="shared" si="50"/>
        <v>21.884541687606276</v>
      </c>
      <c r="CG28">
        <f t="shared" si="50"/>
        <v>21.884304649625648</v>
      </c>
      <c r="CH28">
        <f t="shared" si="50"/>
        <v>21.884067610096277</v>
      </c>
      <c r="CI28">
        <f t="shared" si="50"/>
        <v>21.883830569016382</v>
      </c>
      <c r="CJ28">
        <f t="shared" si="50"/>
        <v>21.883593526384189</v>
      </c>
      <c r="CK28">
        <f t="shared" si="50"/>
        <v>21.883356482197911</v>
      </c>
      <c r="CL28">
        <f t="shared" si="50"/>
        <v>21.883119436455765</v>
      </c>
      <c r="CM28">
        <f t="shared" si="50"/>
        <v>21.882882389155967</v>
      </c>
      <c r="CN28">
        <f t="shared" si="50"/>
        <v>21.882645340296726</v>
      </c>
      <c r="CO28">
        <f t="shared" si="50"/>
        <v>21.882408289876253</v>
      </c>
      <c r="CP28">
        <f t="shared" si="51"/>
        <v>21.882171237892759</v>
      </c>
      <c r="CQ28">
        <f t="shared" si="51"/>
        <v>21.881934184344445</v>
      </c>
      <c r="CR28">
        <f t="shared" si="51"/>
        <v>21.881697129229519</v>
      </c>
      <c r="CS28">
        <f t="shared" si="51"/>
        <v>21.881460072546176</v>
      </c>
      <c r="CT28">
        <f t="shared" si="51"/>
        <v>21.881223014292623</v>
      </c>
      <c r="CU28">
        <f t="shared" si="51"/>
        <v>21.880985954467057</v>
      </c>
      <c r="CV28">
        <f t="shared" si="51"/>
        <v>21.880748893067668</v>
      </c>
      <c r="CW28">
        <f t="shared" si="51"/>
        <v>21.880511830092651</v>
      </c>
      <c r="CX28">
        <f t="shared" si="51"/>
        <v>21.8802747655402</v>
      </c>
      <c r="CY28">
        <f t="shared" si="51"/>
        <v>21.880037699408504</v>
      </c>
      <c r="CZ28">
        <f t="shared" si="52"/>
        <v>21.879800631695744</v>
      </c>
      <c r="DA28">
        <f t="shared" si="52"/>
        <v>21.879563562400115</v>
      </c>
      <c r="DB28">
        <f t="shared" si="52"/>
        <v>21.879326491519791</v>
      </c>
      <c r="DC28">
        <f t="shared" si="52"/>
        <v>21.87908941905296</v>
      </c>
      <c r="DD28">
        <f t="shared" si="52"/>
        <v>21.878852344997796</v>
      </c>
      <c r="DE28">
        <f t="shared" si="52"/>
        <v>21.878615269352476</v>
      </c>
      <c r="DF28">
        <f t="shared" si="52"/>
        <v>21.878378192115179</v>
      </c>
      <c r="DG28">
        <f t="shared" si="52"/>
        <v>21.878141113284073</v>
      </c>
      <c r="DH28">
        <f t="shared" si="52"/>
        <v>21.87790403285733</v>
      </c>
      <c r="DI28">
        <f t="shared" si="52"/>
        <v>21.877666950833117</v>
      </c>
      <c r="DJ28">
        <f t="shared" si="52"/>
        <v>21.877429867209599</v>
      </c>
      <c r="DL28">
        <f t="shared" si="16"/>
        <v>0.25</v>
      </c>
      <c r="DM28">
        <f t="shared" si="53"/>
        <v>21.901130601469003</v>
      </c>
      <c r="DN28">
        <f t="shared" si="53"/>
        <v>21.665204848889587</v>
      </c>
      <c r="DO28">
        <f t="shared" si="53"/>
        <v>21.429279094880943</v>
      </c>
      <c r="DP28">
        <f t="shared" si="53"/>
        <v>21.19335333944143</v>
      </c>
      <c r="DQ28">
        <f t="shared" si="53"/>
        <v>20.957427582569409</v>
      </c>
      <c r="DR28">
        <f t="shared" si="53"/>
        <v>20.721501824263225</v>
      </c>
      <c r="DS28">
        <f t="shared" si="53"/>
        <v>20.48557606452124</v>
      </c>
      <c r="DT28">
        <f t="shared" si="53"/>
        <v>20.249650303341802</v>
      </c>
      <c r="DU28">
        <f t="shared" si="53"/>
        <v>20.013724540723263</v>
      </c>
      <c r="DV28">
        <f t="shared" si="53"/>
        <v>19.777798776663978</v>
      </c>
      <c r="DW28">
        <f t="shared" si="53"/>
        <v>19.541873011162277</v>
      </c>
      <c r="DX28">
        <f t="shared" si="53"/>
        <v>19.305947244216519</v>
      </c>
      <c r="DY28">
        <f t="shared" si="53"/>
        <v>19.070021475825037</v>
      </c>
      <c r="DZ28">
        <f t="shared" si="53"/>
        <v>18.834095705986176</v>
      </c>
      <c r="EA28">
        <f t="shared" si="53"/>
        <v>18.598169934698273</v>
      </c>
      <c r="EB28">
        <f t="shared" si="39"/>
        <v>18.362244161959669</v>
      </c>
      <c r="EC28">
        <f t="shared" si="39"/>
        <v>18.126318387768691</v>
      </c>
      <c r="ED28">
        <f t="shared" si="39"/>
        <v>17.890392612123676</v>
      </c>
      <c r="EE28">
        <f t="shared" si="39"/>
        <v>17.654466835022951</v>
      </c>
      <c r="EF28">
        <f t="shared" si="39"/>
        <v>17.418541056464854</v>
      </c>
      <c r="EG28">
        <f t="shared" si="39"/>
        <v>17.182615276447702</v>
      </c>
      <c r="EH28">
        <f t="shared" si="39"/>
        <v>16.946689494969831</v>
      </c>
      <c r="EI28">
        <f t="shared" si="39"/>
        <v>16.710763712029554</v>
      </c>
      <c r="EJ28">
        <f t="shared" si="39"/>
        <v>16.474837927625195</v>
      </c>
      <c r="EK28">
        <f t="shared" si="39"/>
        <v>16.238912141755073</v>
      </c>
      <c r="EL28">
        <f t="shared" si="39"/>
        <v>16.002986354417512</v>
      </c>
      <c r="EM28">
        <f t="shared" si="39"/>
        <v>15.767060565610819</v>
      </c>
      <c r="EN28">
        <f t="shared" si="39"/>
        <v>15.531134775333312</v>
      </c>
      <c r="EO28">
        <f t="shared" si="39"/>
        <v>15.295208983583299</v>
      </c>
      <c r="EP28">
        <f t="shared" si="39"/>
        <v>15.059283190359093</v>
      </c>
      <c r="EQ28">
        <f t="shared" si="39"/>
        <v>14.823357395659002</v>
      </c>
      <c r="ER28">
        <f t="shared" si="40"/>
        <v>14.587431599481327</v>
      </c>
      <c r="ES28">
        <f t="shared" si="40"/>
        <v>14.351505801824379</v>
      </c>
      <c r="ET28">
        <f t="shared" si="40"/>
        <v>14.115580002686455</v>
      </c>
      <c r="EU28">
        <f t="shared" si="40"/>
        <v>13.879654202065856</v>
      </c>
      <c r="EV28">
        <f t="shared" si="40"/>
        <v>13.643728399960882</v>
      </c>
      <c r="EW28">
        <f t="shared" si="40"/>
        <v>13.407802596369823</v>
      </c>
      <c r="EX28">
        <f t="shared" si="40"/>
        <v>13.171876791290982</v>
      </c>
      <c r="EY28">
        <f t="shared" si="40"/>
        <v>12.935950984722643</v>
      </c>
      <c r="EZ28">
        <f t="shared" si="40"/>
        <v>12.700025176663102</v>
      </c>
      <c r="FA28">
        <f t="shared" si="40"/>
        <v>12.464099367110643</v>
      </c>
      <c r="FB28">
        <f t="shared" si="40"/>
        <v>12.228173556063556</v>
      </c>
      <c r="FC28">
        <f t="shared" si="40"/>
        <v>11.992247743520121</v>
      </c>
      <c r="FD28">
        <f t="shared" si="40"/>
        <v>11.756321929478625</v>
      </c>
      <c r="FE28">
        <f t="shared" si="40"/>
        <v>11.520396113937343</v>
      </c>
      <c r="FF28">
        <f t="shared" si="40"/>
        <v>11.284470296894563</v>
      </c>
      <c r="FG28">
        <f t="shared" si="40"/>
        <v>11.048544478348548</v>
      </c>
      <c r="FH28">
        <f t="shared" si="41"/>
        <v>10.812618658297581</v>
      </c>
      <c r="FI28">
        <f t="shared" si="41"/>
        <v>10.576692836739936</v>
      </c>
      <c r="FJ28">
        <f t="shared" si="41"/>
        <v>10.340767013673874</v>
      </c>
      <c r="FK28">
        <f t="shared" si="41"/>
        <v>10.104841189097671</v>
      </c>
      <c r="FL28">
        <f t="shared" si="41"/>
        <v>9.8689153630095934</v>
      </c>
      <c r="FM28">
        <f t="shared" si="41"/>
        <v>9.6329895354078996</v>
      </c>
      <c r="FN28">
        <f t="shared" si="41"/>
        <v>9.3970637062908615</v>
      </c>
      <c r="FO28">
        <f t="shared" si="41"/>
        <v>9.1611378756567348</v>
      </c>
      <c r="FP28">
        <f t="shared" si="41"/>
        <v>8.9252120435037732</v>
      </c>
      <c r="FQ28">
        <f t="shared" si="41"/>
        <v>8.689286209830243</v>
      </c>
      <c r="FR28">
        <f t="shared" si="41"/>
        <v>8.4533603746343928</v>
      </c>
      <c r="FS28">
        <f t="shared" si="41"/>
        <v>8.2174345379144746</v>
      </c>
      <c r="FT28">
        <f t="shared" si="41"/>
        <v>7.9815086996687405</v>
      </c>
      <c r="FU28">
        <f t="shared" si="41"/>
        <v>7.7455828598954373</v>
      </c>
      <c r="FV28">
        <f t="shared" si="41"/>
        <v>7.5096570185928133</v>
      </c>
      <c r="FW28">
        <f t="shared" si="54"/>
        <v>7.2737311757591119</v>
      </c>
      <c r="FX28">
        <f t="shared" si="54"/>
        <v>7.0378053313925779</v>
      </c>
      <c r="FY28">
        <f t="shared" si="42"/>
        <v>6.8018794854914546</v>
      </c>
      <c r="FZ28">
        <f t="shared" si="42"/>
        <v>6.5659536380539691</v>
      </c>
      <c r="GA28">
        <f t="shared" si="42"/>
        <v>6.3300277890783612</v>
      </c>
      <c r="GB28">
        <f t="shared" si="42"/>
        <v>6.0941019385628721</v>
      </c>
      <c r="GC28">
        <f t="shared" si="42"/>
        <v>5.8581760865057291</v>
      </c>
      <c r="GD28">
        <f t="shared" si="42"/>
        <v>5.62225023290517</v>
      </c>
      <c r="GE28">
        <f t="shared" si="42"/>
        <v>5.3863243777594114</v>
      </c>
      <c r="GF28">
        <f t="shared" si="42"/>
        <v>5.1503985210666841</v>
      </c>
      <c r="GG28">
        <f t="shared" si="42"/>
        <v>4.9144726628252151</v>
      </c>
      <c r="GH28">
        <f t="shared" si="42"/>
        <v>4.6785468030332247</v>
      </c>
      <c r="GI28">
        <f t="shared" si="42"/>
        <v>4.4426209416889328</v>
      </c>
      <c r="GJ28">
        <f t="shared" si="42"/>
        <v>4.2066950787905562</v>
      </c>
      <c r="GK28">
        <f t="shared" si="42"/>
        <v>3.9707692143363111</v>
      </c>
      <c r="GL28">
        <f t="shared" si="42"/>
        <v>3.7348433483244143</v>
      </c>
      <c r="GM28">
        <f t="shared" si="42"/>
        <v>3.4989174807530752</v>
      </c>
      <c r="GN28">
        <f t="shared" si="42"/>
        <v>3.2629916116205031</v>
      </c>
      <c r="GO28">
        <f t="shared" si="57"/>
        <v>3.0270657409249111</v>
      </c>
      <c r="GP28">
        <f t="shared" si="57"/>
        <v>2.7911398686644979</v>
      </c>
      <c r="GQ28">
        <f t="shared" si="57"/>
        <v>2.5552139948374766</v>
      </c>
      <c r="GR28">
        <f t="shared" si="57"/>
        <v>2.3192881194420352</v>
      </c>
      <c r="GS28">
        <f t="shared" si="55"/>
        <v>2.0833622424763831</v>
      </c>
      <c r="GT28">
        <f t="shared" si="55"/>
        <v>1.8474363639387228</v>
      </c>
      <c r="GU28">
        <f t="shared" si="55"/>
        <v>1.6115104838272352</v>
      </c>
      <c r="GV28">
        <f t="shared" si="55"/>
        <v>1.375584602140119</v>
      </c>
      <c r="GW28">
        <f t="shared" si="55"/>
        <v>1.1396587188755696</v>
      </c>
      <c r="GX28">
        <f t="shared" si="55"/>
        <v>0.90373283403177496</v>
      </c>
      <c r="GY28">
        <f t="shared" si="55"/>
        <v>0.66780694760691617</v>
      </c>
      <c r="GZ28">
        <f t="shared" si="55"/>
        <v>0.43188105959918843</v>
      </c>
      <c r="HA28">
        <f t="shared" si="55"/>
        <v>0.19595517000676566</v>
      </c>
      <c r="HB28">
        <f t="shared" si="55"/>
        <v>3.9970721172164048E-2</v>
      </c>
      <c r="HC28">
        <f t="shared" si="55"/>
        <v>0.27589661393942322</v>
      </c>
      <c r="HD28">
        <f t="shared" si="55"/>
        <v>0.51182250829684151</v>
      </c>
      <c r="HE28">
        <f t="shared" si="55"/>
        <v>0.74774840424623434</v>
      </c>
      <c r="HF28">
        <f t="shared" si="55"/>
        <v>0.98367430178943849</v>
      </c>
      <c r="HG28">
        <f t="shared" si="55"/>
        <v>1.21960020092828</v>
      </c>
      <c r="HH28">
        <f t="shared" si="55"/>
        <v>1.4555261016645922</v>
      </c>
      <c r="HI28">
        <f t="shared" si="56"/>
        <v>1.6914520040002081</v>
      </c>
      <c r="HJ28">
        <f t="shared" si="17"/>
        <v>3.9970721172164048E-2</v>
      </c>
      <c r="HK28">
        <f t="shared" si="18"/>
        <v>94</v>
      </c>
      <c r="HL28">
        <v>26</v>
      </c>
      <c r="HM28">
        <f t="shared" si="19"/>
        <v>0.25</v>
      </c>
      <c r="HN28" cm="1">
        <f t="array" ref="HN28">INDEX($N$3:$DJ$102,HL28,HK28)</f>
        <v>21.87908941905296</v>
      </c>
      <c r="HO28">
        <f t="shared" si="20"/>
        <v>5.46977235476324</v>
      </c>
    </row>
    <row r="29" spans="2:223" x14ac:dyDescent="0.25">
      <c r="B29" s="59"/>
      <c r="E29">
        <v>415</v>
      </c>
      <c r="F29" s="7">
        <f>'Emission events'!Q29</f>
        <v>0</v>
      </c>
      <c r="G29" s="7">
        <f>'Emission events'!AG29</f>
        <v>0</v>
      </c>
      <c r="H29" s="7">
        <f>'Emission events'!AW29</f>
        <v>0</v>
      </c>
      <c r="I29" s="7">
        <f>'Emission events'!BM29</f>
        <v>0</v>
      </c>
      <c r="J29" s="7">
        <f>'Emission events'!CC29</f>
        <v>0</v>
      </c>
      <c r="K29" s="7">
        <f t="shared" si="22"/>
        <v>0</v>
      </c>
      <c r="M29" s="1">
        <v>0.26</v>
      </c>
      <c r="N29">
        <f t="shared" si="43"/>
        <v>21.834048140383398</v>
      </c>
      <c r="O29">
        <f t="shared" si="43"/>
        <v>21.833810729213116</v>
      </c>
      <c r="P29">
        <f t="shared" si="43"/>
        <v>21.833573316065696</v>
      </c>
      <c r="Q29">
        <f t="shared" si="43"/>
        <v>21.833335900938867</v>
      </c>
      <c r="R29">
        <f t="shared" si="43"/>
        <v>21.833098483830355</v>
      </c>
      <c r="S29">
        <f t="shared" si="43"/>
        <v>21.832861064737891</v>
      </c>
      <c r="T29">
        <f t="shared" si="43"/>
        <v>21.83262364365919</v>
      </c>
      <c r="U29">
        <f t="shared" si="43"/>
        <v>21.832386220591982</v>
      </c>
      <c r="V29">
        <f t="shared" si="43"/>
        <v>21.832148795533971</v>
      </c>
      <c r="W29">
        <f t="shared" si="43"/>
        <v>21.831911368482878</v>
      </c>
      <c r="X29">
        <f t="shared" si="44"/>
        <v>21.831673939436421</v>
      </c>
      <c r="Y29">
        <f t="shared" si="44"/>
        <v>21.831436508392297</v>
      </c>
      <c r="Z29">
        <f t="shared" si="44"/>
        <v>21.831199075348223</v>
      </c>
      <c r="AA29">
        <f t="shared" si="44"/>
        <v>21.830961640301904</v>
      </c>
      <c r="AB29">
        <f t="shared" si="44"/>
        <v>21.830724203251034</v>
      </c>
      <c r="AC29">
        <f t="shared" si="44"/>
        <v>21.830486764193314</v>
      </c>
      <c r="AD29">
        <f t="shared" si="44"/>
        <v>21.830249323126445</v>
      </c>
      <c r="AE29">
        <f t="shared" si="44"/>
        <v>21.830011880048115</v>
      </c>
      <c r="AF29">
        <f t="shared" si="44"/>
        <v>21.829774434956018</v>
      </c>
      <c r="AG29">
        <f t="shared" si="44"/>
        <v>21.829536987847842</v>
      </c>
      <c r="AH29">
        <f t="shared" si="45"/>
        <v>21.829299538721273</v>
      </c>
      <c r="AI29">
        <f t="shared" si="45"/>
        <v>21.829062087573991</v>
      </c>
      <c r="AJ29">
        <f t="shared" si="45"/>
        <v>21.828824634403684</v>
      </c>
      <c r="AK29">
        <f t="shared" si="45"/>
        <v>21.828587179208021</v>
      </c>
      <c r="AL29">
        <f t="shared" si="45"/>
        <v>21.828349721984679</v>
      </c>
      <c r="AM29">
        <f t="shared" si="45"/>
        <v>21.828112262731338</v>
      </c>
      <c r="AN29">
        <f t="shared" si="45"/>
        <v>21.82787480144566</v>
      </c>
      <c r="AO29">
        <f t="shared" si="45"/>
        <v>21.82763733812531</v>
      </c>
      <c r="AP29">
        <f t="shared" si="45"/>
        <v>21.827399872767955</v>
      </c>
      <c r="AQ29">
        <f t="shared" si="45"/>
        <v>21.827162405371261</v>
      </c>
      <c r="AR29">
        <f t="shared" si="46"/>
        <v>21.826924935932883</v>
      </c>
      <c r="AS29">
        <f t="shared" si="46"/>
        <v>21.82668746445048</v>
      </c>
      <c r="AT29">
        <f t="shared" si="46"/>
        <v>21.826449990921699</v>
      </c>
      <c r="AU29">
        <f t="shared" si="46"/>
        <v>21.826212515344199</v>
      </c>
      <c r="AV29">
        <f t="shared" si="46"/>
        <v>21.825975037715622</v>
      </c>
      <c r="AW29">
        <f t="shared" si="46"/>
        <v>21.825737558033616</v>
      </c>
      <c r="AX29">
        <f t="shared" si="46"/>
        <v>21.825500076295828</v>
      </c>
      <c r="AY29">
        <f t="shared" si="46"/>
        <v>21.82526259249989</v>
      </c>
      <c r="AZ29">
        <f t="shared" si="46"/>
        <v>21.825025106643444</v>
      </c>
      <c r="BA29">
        <f t="shared" si="46"/>
        <v>21.824787618724127</v>
      </c>
      <c r="BB29">
        <f t="shared" si="47"/>
        <v>21.824550128739567</v>
      </c>
      <c r="BC29">
        <f t="shared" si="47"/>
        <v>21.824312636687392</v>
      </c>
      <c r="BD29">
        <f t="shared" si="47"/>
        <v>21.824075142565231</v>
      </c>
      <c r="BE29">
        <f t="shared" si="47"/>
        <v>21.823837646370709</v>
      </c>
      <c r="BF29">
        <f t="shared" si="47"/>
        <v>21.823600148101448</v>
      </c>
      <c r="BG29">
        <f t="shared" si="47"/>
        <v>21.823362647755062</v>
      </c>
      <c r="BH29">
        <f t="shared" si="47"/>
        <v>21.823125145329172</v>
      </c>
      <c r="BI29">
        <f t="shared" si="47"/>
        <v>21.822887640821385</v>
      </c>
      <c r="BJ29">
        <f t="shared" si="47"/>
        <v>21.82265013422931</v>
      </c>
      <c r="BK29">
        <f t="shared" si="47"/>
        <v>21.822412625550562</v>
      </c>
      <c r="BL29">
        <f t="shared" si="48"/>
        <v>21.822175114782741</v>
      </c>
      <c r="BM29">
        <f t="shared" si="48"/>
        <v>21.821937601923448</v>
      </c>
      <c r="BN29">
        <f t="shared" si="48"/>
        <v>21.821700086970285</v>
      </c>
      <c r="BO29">
        <f t="shared" si="48"/>
        <v>21.82146256992085</v>
      </c>
      <c r="BP29">
        <f t="shared" si="48"/>
        <v>21.821225050772728</v>
      </c>
      <c r="BQ29">
        <f t="shared" si="48"/>
        <v>21.820987529523521</v>
      </c>
      <c r="BR29">
        <f t="shared" si="48"/>
        <v>21.820750006170808</v>
      </c>
      <c r="BS29">
        <f t="shared" si="48"/>
        <v>21.820512480712182</v>
      </c>
      <c r="BT29">
        <f t="shared" si="48"/>
        <v>21.820274953145219</v>
      </c>
      <c r="BU29">
        <f t="shared" si="48"/>
        <v>21.8200374234675</v>
      </c>
      <c r="BV29">
        <f t="shared" si="49"/>
        <v>21.819799891676606</v>
      </c>
      <c r="BW29">
        <f t="shared" si="49"/>
        <v>21.819562357770106</v>
      </c>
      <c r="BX29">
        <f t="shared" si="49"/>
        <v>21.819324821745575</v>
      </c>
      <c r="BY29">
        <f t="shared" si="49"/>
        <v>21.819087283600581</v>
      </c>
      <c r="BZ29">
        <f t="shared" si="49"/>
        <v>21.818849743332692</v>
      </c>
      <c r="CA29">
        <f t="shared" si="49"/>
        <v>21.818612200939466</v>
      </c>
      <c r="CB29">
        <f t="shared" si="49"/>
        <v>21.81837465641847</v>
      </c>
      <c r="CC29">
        <f t="shared" si="49"/>
        <v>21.818137109767253</v>
      </c>
      <c r="CD29">
        <f t="shared" si="49"/>
        <v>21.817899560983374</v>
      </c>
      <c r="CE29">
        <f t="shared" si="49"/>
        <v>21.817662010064385</v>
      </c>
      <c r="CF29">
        <f t="shared" si="50"/>
        <v>21.817424457007835</v>
      </c>
      <c r="CG29">
        <f t="shared" si="50"/>
        <v>21.817186901811272</v>
      </c>
      <c r="CH29">
        <f t="shared" si="50"/>
        <v>21.816949344472235</v>
      </c>
      <c r="CI29">
        <f t="shared" si="50"/>
        <v>21.816711784988268</v>
      </c>
      <c r="CJ29">
        <f t="shared" si="50"/>
        <v>21.816474223356909</v>
      </c>
      <c r="CK29">
        <f t="shared" si="50"/>
        <v>21.81623665957569</v>
      </c>
      <c r="CL29">
        <f t="shared" si="50"/>
        <v>21.815999093642144</v>
      </c>
      <c r="CM29">
        <f t="shared" si="50"/>
        <v>21.815761525553803</v>
      </c>
      <c r="CN29">
        <f t="shared" si="50"/>
        <v>21.815523955308194</v>
      </c>
      <c r="CO29">
        <f t="shared" si="50"/>
        <v>21.815286382902833</v>
      </c>
      <c r="CP29">
        <f t="shared" si="51"/>
        <v>21.815048808335252</v>
      </c>
      <c r="CQ29">
        <f t="shared" si="51"/>
        <v>21.81481123160296</v>
      </c>
      <c r="CR29">
        <f t="shared" si="51"/>
        <v>21.814573652703473</v>
      </c>
      <c r="CS29">
        <f t="shared" si="51"/>
        <v>21.814336071634308</v>
      </c>
      <c r="CT29">
        <f t="shared" si="51"/>
        <v>21.814098488392968</v>
      </c>
      <c r="CU29">
        <f t="shared" si="51"/>
        <v>21.81386090297697</v>
      </c>
      <c r="CV29">
        <f t="shared" si="51"/>
        <v>21.813623315383808</v>
      </c>
      <c r="CW29">
        <f t="shared" si="51"/>
        <v>21.813385725610985</v>
      </c>
      <c r="CX29">
        <f t="shared" si="51"/>
        <v>21.813148133655996</v>
      </c>
      <c r="CY29">
        <f t="shared" si="51"/>
        <v>21.812910539516345</v>
      </c>
      <c r="CZ29">
        <f t="shared" si="52"/>
        <v>21.812672943189515</v>
      </c>
      <c r="DA29">
        <f t="shared" si="52"/>
        <v>21.812435344672998</v>
      </c>
      <c r="DB29">
        <f t="shared" si="52"/>
        <v>21.812197743964283</v>
      </c>
      <c r="DC29">
        <f t="shared" si="52"/>
        <v>21.811960141060851</v>
      </c>
      <c r="DD29">
        <f t="shared" si="52"/>
        <v>21.811722535960183</v>
      </c>
      <c r="DE29">
        <f t="shared" si="52"/>
        <v>21.811484928659759</v>
      </c>
      <c r="DF29">
        <f t="shared" si="52"/>
        <v>21.811247319157051</v>
      </c>
      <c r="DG29">
        <f t="shared" si="52"/>
        <v>21.811009707449532</v>
      </c>
      <c r="DH29">
        <f t="shared" si="52"/>
        <v>21.81077209353467</v>
      </c>
      <c r="DI29">
        <f t="shared" si="52"/>
        <v>21.810534477409931</v>
      </c>
      <c r="DJ29">
        <f t="shared" si="52"/>
        <v>21.810296859072782</v>
      </c>
      <c r="DL29">
        <f t="shared" si="16"/>
        <v>0.26</v>
      </c>
      <c r="DM29">
        <f t="shared" si="53"/>
        <v>21.834048140383398</v>
      </c>
      <c r="DN29">
        <f t="shared" si="53"/>
        <v>21.598121910501018</v>
      </c>
      <c r="DO29">
        <f t="shared" si="53"/>
        <v>21.362195678641498</v>
      </c>
      <c r="DP29">
        <f t="shared" si="53"/>
        <v>21.126269444802574</v>
      </c>
      <c r="DQ29">
        <f t="shared" si="53"/>
        <v>20.890343208981964</v>
      </c>
      <c r="DR29">
        <f t="shared" si="53"/>
        <v>20.654416971177401</v>
      </c>
      <c r="DS29">
        <f t="shared" si="53"/>
        <v>20.418490731386601</v>
      </c>
      <c r="DT29">
        <f t="shared" si="53"/>
        <v>20.182564489607294</v>
      </c>
      <c r="DU29">
        <f t="shared" si="53"/>
        <v>19.946638245837185</v>
      </c>
      <c r="DV29">
        <f t="shared" si="53"/>
        <v>19.710712000073997</v>
      </c>
      <c r="DW29">
        <f t="shared" si="53"/>
        <v>19.474785752315441</v>
      </c>
      <c r="DX29">
        <f t="shared" si="53"/>
        <v>19.238859502559219</v>
      </c>
      <c r="DY29">
        <f t="shared" si="53"/>
        <v>19.002933250803046</v>
      </c>
      <c r="DZ29">
        <f t="shared" si="53"/>
        <v>18.767006997044628</v>
      </c>
      <c r="EA29">
        <f t="shared" si="53"/>
        <v>18.531080741281659</v>
      </c>
      <c r="EB29">
        <f t="shared" si="39"/>
        <v>18.295154483511844</v>
      </c>
      <c r="EC29">
        <f t="shared" si="39"/>
        <v>18.059228223732877</v>
      </c>
      <c r="ED29">
        <f t="shared" si="39"/>
        <v>17.823301961942448</v>
      </c>
      <c r="EE29">
        <f t="shared" si="39"/>
        <v>17.587375698138253</v>
      </c>
      <c r="EF29">
        <f t="shared" si="39"/>
        <v>17.351449432317978</v>
      </c>
      <c r="EG29">
        <f t="shared" si="39"/>
        <v>17.11552316447931</v>
      </c>
      <c r="EH29">
        <f t="shared" si="39"/>
        <v>16.87959689461993</v>
      </c>
      <c r="EI29">
        <f t="shared" si="39"/>
        <v>16.643670622737528</v>
      </c>
      <c r="EJ29">
        <f t="shared" si="39"/>
        <v>16.407744348829766</v>
      </c>
      <c r="EK29">
        <f t="shared" si="39"/>
        <v>16.171818072894325</v>
      </c>
      <c r="EL29">
        <f t="shared" si="39"/>
        <v>15.935891794928885</v>
      </c>
      <c r="EM29">
        <f t="shared" si="39"/>
        <v>15.699965514931108</v>
      </c>
      <c r="EN29">
        <f t="shared" si="39"/>
        <v>15.464039232898662</v>
      </c>
      <c r="EO29">
        <f t="shared" si="39"/>
        <v>15.228112948829208</v>
      </c>
      <c r="EP29">
        <f t="shared" si="39"/>
        <v>14.992186662720417</v>
      </c>
      <c r="EQ29">
        <f t="shared" si="39"/>
        <v>14.756260374569941</v>
      </c>
      <c r="ER29">
        <f t="shared" si="40"/>
        <v>14.520334084375438</v>
      </c>
      <c r="ES29">
        <f t="shared" si="40"/>
        <v>14.28440779213456</v>
      </c>
      <c r="ET29">
        <f t="shared" si="40"/>
        <v>14.048481497844962</v>
      </c>
      <c r="EU29">
        <f t="shared" si="40"/>
        <v>13.812555201504287</v>
      </c>
      <c r="EV29">
        <f t="shared" si="40"/>
        <v>13.576628903110183</v>
      </c>
      <c r="EW29">
        <f t="shared" si="40"/>
        <v>13.340702602660297</v>
      </c>
      <c r="EX29">
        <f t="shared" si="40"/>
        <v>13.104776300152261</v>
      </c>
      <c r="EY29">
        <f t="shared" si="40"/>
        <v>12.868849995583718</v>
      </c>
      <c r="EZ29">
        <f t="shared" si="40"/>
        <v>12.632923688952301</v>
      </c>
      <c r="FA29">
        <f t="shared" si="40"/>
        <v>12.396997380255643</v>
      </c>
      <c r="FB29">
        <f t="shared" si="40"/>
        <v>12.161071069491371</v>
      </c>
      <c r="FC29">
        <f t="shared" si="40"/>
        <v>11.925144756657112</v>
      </c>
      <c r="FD29">
        <f t="shared" si="40"/>
        <v>11.689218441750493</v>
      </c>
      <c r="FE29">
        <f t="shared" si="40"/>
        <v>11.453292124769133</v>
      </c>
      <c r="FF29">
        <f t="shared" si="40"/>
        <v>11.217365805710648</v>
      </c>
      <c r="FG29">
        <f t="shared" si="40"/>
        <v>10.981439484572659</v>
      </c>
      <c r="FH29">
        <f t="shared" si="41"/>
        <v>10.745513161352775</v>
      </c>
      <c r="FI29">
        <f t="shared" si="41"/>
        <v>10.509586836048603</v>
      </c>
      <c r="FJ29">
        <f t="shared" si="41"/>
        <v>10.273660508657757</v>
      </c>
      <c r="FK29">
        <f t="shared" si="41"/>
        <v>10.037734179177837</v>
      </c>
      <c r="FL29">
        <f t="shared" si="41"/>
        <v>9.8018078476064456</v>
      </c>
      <c r="FM29">
        <f t="shared" si="41"/>
        <v>9.5658815139411839</v>
      </c>
      <c r="FN29">
        <f t="shared" si="41"/>
        <v>9.3299551781796524</v>
      </c>
      <c r="FO29">
        <f t="shared" si="41"/>
        <v>9.0940288403194316</v>
      </c>
      <c r="FP29">
        <f t="shared" si="41"/>
        <v>8.8581025003581253</v>
      </c>
      <c r="FQ29">
        <f t="shared" si="41"/>
        <v>8.6221761582933141</v>
      </c>
      <c r="FR29">
        <f t="shared" si="41"/>
        <v>8.3862498141225927</v>
      </c>
      <c r="FS29">
        <f t="shared" si="41"/>
        <v>8.1503234678435312</v>
      </c>
      <c r="FT29">
        <f t="shared" si="41"/>
        <v>7.9143971194537137</v>
      </c>
      <c r="FU29">
        <f t="shared" si="41"/>
        <v>7.6784707689507226</v>
      </c>
      <c r="FV29">
        <f t="shared" si="41"/>
        <v>7.4425444163321242</v>
      </c>
      <c r="FW29">
        <f t="shared" si="54"/>
        <v>7.2066180615954938</v>
      </c>
      <c r="FX29">
        <f t="shared" si="54"/>
        <v>6.9706917047384014</v>
      </c>
      <c r="FY29">
        <f t="shared" si="42"/>
        <v>6.7347653457584151</v>
      </c>
      <c r="FZ29">
        <f t="shared" si="42"/>
        <v>6.4988389846530907</v>
      </c>
      <c r="GA29">
        <f t="shared" si="42"/>
        <v>6.2629126214199964</v>
      </c>
      <c r="GB29">
        <f t="shared" si="42"/>
        <v>6.0269862560566807</v>
      </c>
      <c r="GC29">
        <f t="shared" si="42"/>
        <v>5.791059888560703</v>
      </c>
      <c r="GD29">
        <f t="shared" si="42"/>
        <v>5.5551335189296189</v>
      </c>
      <c r="GE29">
        <f t="shared" si="42"/>
        <v>5.3192071471609701</v>
      </c>
      <c r="GF29">
        <f t="shared" si="42"/>
        <v>5.0832807732523086</v>
      </c>
      <c r="GG29">
        <f t="shared" si="42"/>
        <v>4.8473543972011726</v>
      </c>
      <c r="GH29">
        <f t="shared" si="42"/>
        <v>4.6114280190051105</v>
      </c>
      <c r="GI29">
        <f t="shared" si="42"/>
        <v>4.3755016386616532</v>
      </c>
      <c r="GJ29">
        <f t="shared" si="42"/>
        <v>4.1395752561683352</v>
      </c>
      <c r="GK29">
        <f t="shared" si="42"/>
        <v>3.9036488715226909</v>
      </c>
      <c r="GL29">
        <f t="shared" si="42"/>
        <v>3.6677224847222512</v>
      </c>
      <c r="GM29">
        <f t="shared" si="42"/>
        <v>3.4317960957645433</v>
      </c>
      <c r="GN29">
        <f t="shared" si="42"/>
        <v>3.1958697046470839</v>
      </c>
      <c r="GO29">
        <f t="shared" si="57"/>
        <v>2.9599433113674039</v>
      </c>
      <c r="GP29">
        <f t="shared" si="57"/>
        <v>2.7240169159230128</v>
      </c>
      <c r="GQ29">
        <f t="shared" si="57"/>
        <v>2.4880905183114308</v>
      </c>
      <c r="GR29">
        <f t="shared" si="57"/>
        <v>2.2521641185301675</v>
      </c>
      <c r="GS29">
        <f t="shared" si="55"/>
        <v>2.0162377165767289</v>
      </c>
      <c r="GT29">
        <f t="shared" si="55"/>
        <v>1.7803113124486352</v>
      </c>
      <c r="GU29">
        <f t="shared" si="55"/>
        <v>1.5443849061433745</v>
      </c>
      <c r="GV29">
        <f t="shared" si="55"/>
        <v>1.308458497658453</v>
      </c>
      <c r="GW29">
        <f t="shared" si="55"/>
        <v>1.0725320869913659</v>
      </c>
      <c r="GX29">
        <f t="shared" si="55"/>
        <v>0.83660567413961573</v>
      </c>
      <c r="GY29">
        <f t="shared" si="55"/>
        <v>0.60067925910068709</v>
      </c>
      <c r="GZ29">
        <f t="shared" si="55"/>
        <v>0.3647528418720718</v>
      </c>
      <c r="HA29">
        <f t="shared" si="55"/>
        <v>0.12882642245125808</v>
      </c>
      <c r="HB29">
        <f t="shared" si="55"/>
        <v>0.10709999916427293</v>
      </c>
      <c r="HC29">
        <f t="shared" si="55"/>
        <v>0.34302642297703656</v>
      </c>
      <c r="HD29">
        <f t="shared" si="55"/>
        <v>0.57895284898955879</v>
      </c>
      <c r="HE29">
        <f t="shared" si="55"/>
        <v>0.81487927720436204</v>
      </c>
      <c r="HF29">
        <f t="shared" si="55"/>
        <v>1.0508057076239794</v>
      </c>
      <c r="HG29">
        <f t="shared" si="55"/>
        <v>1.2867321402509404</v>
      </c>
      <c r="HH29">
        <f t="shared" si="55"/>
        <v>1.5226585750877781</v>
      </c>
      <c r="HI29">
        <f t="shared" si="56"/>
        <v>1.7585850121370257</v>
      </c>
      <c r="HJ29">
        <f t="shared" si="17"/>
        <v>0.10709999916427293</v>
      </c>
      <c r="HK29">
        <f t="shared" si="18"/>
        <v>94</v>
      </c>
      <c r="HL29">
        <v>27</v>
      </c>
      <c r="HM29">
        <f t="shared" si="19"/>
        <v>0.26</v>
      </c>
      <c r="HN29" cm="1">
        <f t="array" ref="HN29">INDEX($N$3:$DJ$102,HL29,HK29)</f>
        <v>21.811960141060851</v>
      </c>
      <c r="HO29">
        <f t="shared" si="20"/>
        <v>5.6711096366758218</v>
      </c>
    </row>
    <row r="30" spans="2:223" x14ac:dyDescent="0.25">
      <c r="E30">
        <v>420</v>
      </c>
      <c r="F30" s="7">
        <f>'Emission events'!Q30</f>
        <v>0</v>
      </c>
      <c r="G30" s="7">
        <f>'Emission events'!AG30</f>
        <v>0</v>
      </c>
      <c r="H30" s="7">
        <f>'Emission events'!AW30</f>
        <v>0</v>
      </c>
      <c r="I30" s="7">
        <f>'Emission events'!BM30</f>
        <v>0</v>
      </c>
      <c r="J30" s="7">
        <f>'Emission events'!CC30</f>
        <v>0</v>
      </c>
      <c r="K30" s="7">
        <f t="shared" si="22"/>
        <v>0</v>
      </c>
      <c r="M30" s="1">
        <v>0.27</v>
      </c>
      <c r="N30">
        <f t="shared" si="43"/>
        <v>21.766806279971949</v>
      </c>
      <c r="O30">
        <f t="shared" si="43"/>
        <v>21.766568208519409</v>
      </c>
      <c r="P30">
        <f t="shared" si="43"/>
        <v>21.766330134331771</v>
      </c>
      <c r="Q30">
        <f t="shared" si="43"/>
        <v>21.766092057405896</v>
      </c>
      <c r="R30">
        <f t="shared" si="43"/>
        <v>21.765853977738637</v>
      </c>
      <c r="S30">
        <f t="shared" si="43"/>
        <v>21.765615895326857</v>
      </c>
      <c r="T30">
        <f t="shared" si="43"/>
        <v>21.765377810167394</v>
      </c>
      <c r="U30">
        <f t="shared" si="43"/>
        <v>21.765139722257103</v>
      </c>
      <c r="V30">
        <f t="shared" si="43"/>
        <v>21.764901631592821</v>
      </c>
      <c r="W30">
        <f t="shared" si="43"/>
        <v>21.764663538171387</v>
      </c>
      <c r="X30">
        <f t="shared" si="44"/>
        <v>21.764425441989641</v>
      </c>
      <c r="Y30">
        <f t="shared" si="44"/>
        <v>21.764187343044405</v>
      </c>
      <c r="Z30">
        <f t="shared" si="44"/>
        <v>21.763949241332515</v>
      </c>
      <c r="AA30">
        <f t="shared" si="44"/>
        <v>21.763711136850791</v>
      </c>
      <c r="AB30">
        <f t="shared" si="44"/>
        <v>21.763473029596053</v>
      </c>
      <c r="AC30">
        <f t="shared" si="44"/>
        <v>21.763234919565122</v>
      </c>
      <c r="AD30">
        <f t="shared" si="44"/>
        <v>21.762996806754806</v>
      </c>
      <c r="AE30">
        <f t="shared" si="44"/>
        <v>21.762758691161917</v>
      </c>
      <c r="AF30">
        <f t="shared" si="44"/>
        <v>21.762520572783263</v>
      </c>
      <c r="AG30">
        <f t="shared" si="44"/>
        <v>21.76228245161564</v>
      </c>
      <c r="AH30">
        <f t="shared" si="45"/>
        <v>21.762044327655854</v>
      </c>
      <c r="AI30">
        <f t="shared" si="45"/>
        <v>21.761806200900693</v>
      </c>
      <c r="AJ30">
        <f t="shared" si="45"/>
        <v>21.761568071346954</v>
      </c>
      <c r="AK30">
        <f t="shared" si="45"/>
        <v>21.76132993899142</v>
      </c>
      <c r="AL30">
        <f t="shared" si="45"/>
        <v>21.76109180383088</v>
      </c>
      <c r="AM30">
        <f t="shared" si="45"/>
        <v>21.760853665862104</v>
      </c>
      <c r="AN30">
        <f t="shared" si="45"/>
        <v>21.760615525081882</v>
      </c>
      <c r="AO30">
        <f t="shared" si="45"/>
        <v>21.760377381486972</v>
      </c>
      <c r="AP30">
        <f t="shared" si="45"/>
        <v>21.760139235074156</v>
      </c>
      <c r="AQ30">
        <f t="shared" si="45"/>
        <v>21.759901085840195</v>
      </c>
      <c r="AR30">
        <f t="shared" si="46"/>
        <v>21.759662933781843</v>
      </c>
      <c r="AS30">
        <f t="shared" si="46"/>
        <v>21.759424778895866</v>
      </c>
      <c r="AT30">
        <f t="shared" si="46"/>
        <v>21.759186621179015</v>
      </c>
      <c r="AU30">
        <f t="shared" si="46"/>
        <v>21.758948460628044</v>
      </c>
      <c r="AV30">
        <f t="shared" si="46"/>
        <v>21.758710297239695</v>
      </c>
      <c r="AW30">
        <f t="shared" si="46"/>
        <v>21.758472131010713</v>
      </c>
      <c r="AX30">
        <f t="shared" si="46"/>
        <v>21.758233961937837</v>
      </c>
      <c r="AY30">
        <f t="shared" si="46"/>
        <v>21.757995790017802</v>
      </c>
      <c r="AZ30">
        <f t="shared" si="46"/>
        <v>21.757757615247343</v>
      </c>
      <c r="BA30">
        <f t="shared" si="46"/>
        <v>21.757519437623181</v>
      </c>
      <c r="BB30">
        <f t="shared" si="47"/>
        <v>21.757281257142047</v>
      </c>
      <c r="BC30">
        <f t="shared" si="47"/>
        <v>21.757043073800656</v>
      </c>
      <c r="BD30">
        <f t="shared" si="47"/>
        <v>21.756804887595727</v>
      </c>
      <c r="BE30">
        <f t="shared" si="47"/>
        <v>21.756566698523976</v>
      </c>
      <c r="BF30">
        <f t="shared" si="47"/>
        <v>21.756328506582108</v>
      </c>
      <c r="BG30">
        <f t="shared" si="47"/>
        <v>21.756090311766826</v>
      </c>
      <c r="BH30">
        <f t="shared" si="47"/>
        <v>21.755852114074838</v>
      </c>
      <c r="BI30">
        <f t="shared" si="47"/>
        <v>21.755613913502842</v>
      </c>
      <c r="BJ30">
        <f t="shared" si="47"/>
        <v>21.755375710047527</v>
      </c>
      <c r="BK30">
        <f t="shared" si="47"/>
        <v>21.75513750370558</v>
      </c>
      <c r="BL30">
        <f t="shared" si="48"/>
        <v>21.754899294473695</v>
      </c>
      <c r="BM30">
        <f t="shared" si="48"/>
        <v>21.754661082348552</v>
      </c>
      <c r="BN30">
        <f t="shared" si="48"/>
        <v>21.754422867326827</v>
      </c>
      <c r="BO30">
        <f t="shared" si="48"/>
        <v>21.7541846494052</v>
      </c>
      <c r="BP30">
        <f t="shared" si="48"/>
        <v>21.753946428580338</v>
      </c>
      <c r="BQ30">
        <f t="shared" si="48"/>
        <v>21.753708204848913</v>
      </c>
      <c r="BR30">
        <f t="shared" si="48"/>
        <v>21.75346997820758</v>
      </c>
      <c r="BS30">
        <f t="shared" si="48"/>
        <v>21.753231748653008</v>
      </c>
      <c r="BT30">
        <f t="shared" si="48"/>
        <v>21.752993516181846</v>
      </c>
      <c r="BU30">
        <f t="shared" si="48"/>
        <v>21.752755280790748</v>
      </c>
      <c r="BV30">
        <f t="shared" si="49"/>
        <v>21.752517042476367</v>
      </c>
      <c r="BW30">
        <f t="shared" si="49"/>
        <v>21.752278801235338</v>
      </c>
      <c r="BX30">
        <f t="shared" si="49"/>
        <v>21.752040557064309</v>
      </c>
      <c r="BY30">
        <f t="shared" si="49"/>
        <v>21.751802309959913</v>
      </c>
      <c r="BZ30">
        <f t="shared" si="49"/>
        <v>21.751564059918785</v>
      </c>
      <c r="CA30">
        <f t="shared" si="49"/>
        <v>21.751325806937551</v>
      </c>
      <c r="CB30">
        <f t="shared" si="49"/>
        <v>21.751087551012837</v>
      </c>
      <c r="CC30">
        <f t="shared" si="49"/>
        <v>21.750849292141268</v>
      </c>
      <c r="CD30">
        <f t="shared" si="49"/>
        <v>21.750611030319455</v>
      </c>
      <c r="CE30">
        <f t="shared" si="49"/>
        <v>21.750372765544014</v>
      </c>
      <c r="CF30">
        <f t="shared" si="50"/>
        <v>21.750134497811555</v>
      </c>
      <c r="CG30">
        <f t="shared" si="50"/>
        <v>21.749896227118683</v>
      </c>
      <c r="CH30">
        <f t="shared" si="50"/>
        <v>21.749657953462002</v>
      </c>
      <c r="CI30">
        <f t="shared" si="50"/>
        <v>21.749419676838105</v>
      </c>
      <c r="CJ30">
        <f t="shared" si="50"/>
        <v>21.749181397243586</v>
      </c>
      <c r="CK30">
        <f t="shared" si="50"/>
        <v>21.74894311467504</v>
      </c>
      <c r="CL30">
        <f t="shared" si="50"/>
        <v>21.74870482912905</v>
      </c>
      <c r="CM30">
        <f t="shared" si="50"/>
        <v>21.748466540602198</v>
      </c>
      <c r="CN30">
        <f t="shared" si="50"/>
        <v>21.748228249091063</v>
      </c>
      <c r="CO30">
        <f t="shared" si="50"/>
        <v>21.747989954592221</v>
      </c>
      <c r="CP30">
        <f t="shared" si="51"/>
        <v>21.747751657102238</v>
      </c>
      <c r="CQ30">
        <f t="shared" si="51"/>
        <v>21.747513356617681</v>
      </c>
      <c r="CR30">
        <f t="shared" si="51"/>
        <v>21.747275053135116</v>
      </c>
      <c r="CS30">
        <f t="shared" si="51"/>
        <v>21.747036746651098</v>
      </c>
      <c r="CT30">
        <f t="shared" si="51"/>
        <v>21.746798437162184</v>
      </c>
      <c r="CU30">
        <f t="shared" si="51"/>
        <v>21.746560124664924</v>
      </c>
      <c r="CV30">
        <f t="shared" si="51"/>
        <v>21.746321809155866</v>
      </c>
      <c r="CW30">
        <f t="shared" si="51"/>
        <v>21.746083490631548</v>
      </c>
      <c r="CX30">
        <f t="shared" si="51"/>
        <v>21.745845169088511</v>
      </c>
      <c r="CY30">
        <f t="shared" si="51"/>
        <v>21.745606844523294</v>
      </c>
      <c r="CZ30">
        <f t="shared" si="52"/>
        <v>21.74536851693242</v>
      </c>
      <c r="DA30">
        <f t="shared" si="52"/>
        <v>21.745130186312419</v>
      </c>
      <c r="DB30">
        <f t="shared" si="52"/>
        <v>21.744891852659819</v>
      </c>
      <c r="DC30">
        <f t="shared" si="52"/>
        <v>21.74465351597113</v>
      </c>
      <c r="DD30">
        <f t="shared" si="52"/>
        <v>21.744415176242875</v>
      </c>
      <c r="DE30">
        <f t="shared" si="52"/>
        <v>21.74417683347156</v>
      </c>
      <c r="DF30">
        <f t="shared" si="52"/>
        <v>21.74393848765369</v>
      </c>
      <c r="DG30">
        <f t="shared" si="52"/>
        <v>21.743700138785773</v>
      </c>
      <c r="DH30">
        <f t="shared" si="52"/>
        <v>21.743461786864305</v>
      </c>
      <c r="DI30">
        <f t="shared" si="52"/>
        <v>21.743223431885781</v>
      </c>
      <c r="DJ30">
        <f t="shared" si="52"/>
        <v>21.74298507384669</v>
      </c>
      <c r="DL30">
        <f t="shared" si="16"/>
        <v>0.27</v>
      </c>
      <c r="DM30">
        <f t="shared" si="53"/>
        <v>21.766806279971949</v>
      </c>
      <c r="DN30">
        <f t="shared" si="53"/>
        <v>21.530879389807311</v>
      </c>
      <c r="DO30">
        <f t="shared" si="53"/>
        <v>21.294952496907573</v>
      </c>
      <c r="DP30">
        <f t="shared" si="53"/>
        <v>21.059025601269603</v>
      </c>
      <c r="DQ30">
        <f t="shared" si="53"/>
        <v>20.823098702890245</v>
      </c>
      <c r="DR30">
        <f t="shared" si="53"/>
        <v>20.587171801766367</v>
      </c>
      <c r="DS30">
        <f t="shared" si="53"/>
        <v>20.351244897894805</v>
      </c>
      <c r="DT30">
        <f t="shared" si="53"/>
        <v>20.115317991272416</v>
      </c>
      <c r="DU30">
        <f t="shared" si="53"/>
        <v>19.879391081896035</v>
      </c>
      <c r="DV30">
        <f t="shared" si="53"/>
        <v>19.643464169762503</v>
      </c>
      <c r="DW30">
        <f t="shared" si="53"/>
        <v>19.407537254868661</v>
      </c>
      <c r="DX30">
        <f t="shared" si="53"/>
        <v>19.171610337211327</v>
      </c>
      <c r="DY30">
        <f t="shared" si="53"/>
        <v>18.935683416787338</v>
      </c>
      <c r="DZ30">
        <f t="shared" si="53"/>
        <v>18.699756493593515</v>
      </c>
      <c r="EA30">
        <f t="shared" si="53"/>
        <v>18.463829567626679</v>
      </c>
      <c r="EB30">
        <f t="shared" si="39"/>
        <v>18.227902638883652</v>
      </c>
      <c r="EC30">
        <f t="shared" si="39"/>
        <v>17.991975707361238</v>
      </c>
      <c r="ED30">
        <f t="shared" si="39"/>
        <v>17.75604877305625</v>
      </c>
      <c r="EE30">
        <f t="shared" si="39"/>
        <v>17.520121835965497</v>
      </c>
      <c r="EF30">
        <f t="shared" si="39"/>
        <v>17.284194896085776</v>
      </c>
      <c r="EG30">
        <f t="shared" si="39"/>
        <v>17.048267953413891</v>
      </c>
      <c r="EH30">
        <f t="shared" si="39"/>
        <v>16.812341007946635</v>
      </c>
      <c r="EI30">
        <f t="shared" si="39"/>
        <v>16.576414059680797</v>
      </c>
      <c r="EJ30">
        <f t="shared" si="39"/>
        <v>16.340487108613164</v>
      </c>
      <c r="EK30">
        <f t="shared" si="39"/>
        <v>16.104560154740525</v>
      </c>
      <c r="EL30">
        <f t="shared" si="39"/>
        <v>15.868633198059651</v>
      </c>
      <c r="EM30">
        <f t="shared" si="39"/>
        <v>15.63270623856733</v>
      </c>
      <c r="EN30">
        <f t="shared" si="39"/>
        <v>15.396779276260323</v>
      </c>
      <c r="EO30">
        <f t="shared" si="39"/>
        <v>15.160852311135409</v>
      </c>
      <c r="EP30">
        <f t="shared" si="39"/>
        <v>14.924925343189351</v>
      </c>
      <c r="EQ30">
        <f t="shared" si="39"/>
        <v>14.688998372418901</v>
      </c>
      <c r="ER30">
        <f t="shared" si="40"/>
        <v>14.453071398820825</v>
      </c>
      <c r="ES30">
        <f t="shared" si="40"/>
        <v>14.217144422391877</v>
      </c>
      <c r="ET30">
        <f t="shared" si="40"/>
        <v>13.981217443128807</v>
      </c>
      <c r="EU30">
        <f t="shared" si="40"/>
        <v>13.745290461028359</v>
      </c>
      <c r="EV30">
        <f t="shared" si="40"/>
        <v>13.50936347608728</v>
      </c>
      <c r="EW30">
        <f t="shared" si="40"/>
        <v>13.273436488302305</v>
      </c>
      <c r="EX30">
        <f t="shared" si="40"/>
        <v>13.037509497670174</v>
      </c>
      <c r="EY30">
        <f t="shared" si="40"/>
        <v>12.801582504187616</v>
      </c>
      <c r="EZ30">
        <f t="shared" si="40"/>
        <v>12.565655507851355</v>
      </c>
      <c r="FA30">
        <f t="shared" si="40"/>
        <v>12.329728508658123</v>
      </c>
      <c r="FB30">
        <f t="shared" si="40"/>
        <v>12.093801506604635</v>
      </c>
      <c r="FC30">
        <f t="shared" si="40"/>
        <v>11.857874501687608</v>
      </c>
      <c r="FD30">
        <f t="shared" si="40"/>
        <v>11.621947493903759</v>
      </c>
      <c r="FE30">
        <f t="shared" si="40"/>
        <v>11.386020483249792</v>
      </c>
      <c r="FF30">
        <f t="shared" si="40"/>
        <v>11.150093469722412</v>
      </c>
      <c r="FG30">
        <f t="shared" si="40"/>
        <v>10.914166453318325</v>
      </c>
      <c r="FH30">
        <f t="shared" si="41"/>
        <v>10.678239434034232</v>
      </c>
      <c r="FI30">
        <f t="shared" si="41"/>
        <v>10.442312411866821</v>
      </c>
      <c r="FJ30">
        <f t="shared" si="41"/>
        <v>10.206385386812775</v>
      </c>
      <c r="FK30">
        <f t="shared" si="41"/>
        <v>9.9704583588687914</v>
      </c>
      <c r="FL30">
        <f t="shared" si="41"/>
        <v>9.7345313280315491</v>
      </c>
      <c r="FM30">
        <f t="shared" si="41"/>
        <v>9.498604294297726</v>
      </c>
      <c r="FN30">
        <f t="shared" si="41"/>
        <v>9.2626772576640022</v>
      </c>
      <c r="FO30">
        <f t="shared" si="41"/>
        <v>9.0267502181270416</v>
      </c>
      <c r="FP30">
        <f t="shared" si="41"/>
        <v>8.7908231756835171</v>
      </c>
      <c r="FQ30">
        <f t="shared" si="41"/>
        <v>8.5548961303300857</v>
      </c>
      <c r="FR30">
        <f t="shared" si="41"/>
        <v>8.3189690820634183</v>
      </c>
      <c r="FS30">
        <f t="shared" si="41"/>
        <v>8.0830420308801578</v>
      </c>
      <c r="FT30">
        <f t="shared" si="41"/>
        <v>7.847114976776961</v>
      </c>
      <c r="FU30">
        <f t="shared" si="41"/>
        <v>7.611187919750483</v>
      </c>
      <c r="FV30">
        <f t="shared" si="41"/>
        <v>7.3752608597973559</v>
      </c>
      <c r="FW30">
        <f t="shared" si="54"/>
        <v>7.1393337969142276</v>
      </c>
      <c r="FX30">
        <f t="shared" si="54"/>
        <v>6.9034067310977338</v>
      </c>
      <c r="FY30">
        <f t="shared" si="42"/>
        <v>6.6674796623445083</v>
      </c>
      <c r="FZ30">
        <f t="shared" si="42"/>
        <v>6.4315525906511759</v>
      </c>
      <c r="GA30">
        <f t="shared" si="42"/>
        <v>6.1956255160143634</v>
      </c>
      <c r="GB30">
        <f t="shared" si="42"/>
        <v>5.9596984384306957</v>
      </c>
      <c r="GC30">
        <f t="shared" si="42"/>
        <v>5.7237713578967835</v>
      </c>
      <c r="GD30">
        <f t="shared" si="42"/>
        <v>5.4878442744092482</v>
      </c>
      <c r="GE30">
        <f t="shared" si="42"/>
        <v>5.2519171879646898</v>
      </c>
      <c r="GF30">
        <f t="shared" si="42"/>
        <v>5.015990098559719</v>
      </c>
      <c r="GG30">
        <f t="shared" si="42"/>
        <v>4.7800630061909395</v>
      </c>
      <c r="GH30">
        <f t="shared" si="42"/>
        <v>4.5441359108549477</v>
      </c>
      <c r="GI30">
        <f t="shared" si="42"/>
        <v>4.3082088125483295</v>
      </c>
      <c r="GJ30">
        <f t="shared" si="42"/>
        <v>4.072281711267685</v>
      </c>
      <c r="GK30">
        <f t="shared" si="42"/>
        <v>3.8363546070095964</v>
      </c>
      <c r="GL30">
        <f t="shared" si="42"/>
        <v>3.600427499770646</v>
      </c>
      <c r="GM30">
        <f t="shared" si="42"/>
        <v>3.3645003895474126</v>
      </c>
      <c r="GN30">
        <f t="shared" si="42"/>
        <v>3.1285732763364713</v>
      </c>
      <c r="GO30">
        <f t="shared" si="57"/>
        <v>2.8926461601343902</v>
      </c>
      <c r="GP30">
        <f t="shared" si="57"/>
        <v>2.6567190409377339</v>
      </c>
      <c r="GQ30">
        <f t="shared" si="57"/>
        <v>2.420791918743074</v>
      </c>
      <c r="GR30">
        <f t="shared" si="57"/>
        <v>2.1848647935469572</v>
      </c>
      <c r="GS30">
        <f t="shared" si="55"/>
        <v>1.9489376653459445</v>
      </c>
      <c r="GT30">
        <f t="shared" si="55"/>
        <v>1.7130105341365898</v>
      </c>
      <c r="GU30">
        <f t="shared" si="55"/>
        <v>1.4770833999154327</v>
      </c>
      <c r="GV30">
        <f t="shared" si="55"/>
        <v>1.2411562626790165</v>
      </c>
      <c r="GW30">
        <f t="shared" si="55"/>
        <v>1.0052291224238807</v>
      </c>
      <c r="GX30">
        <f t="shared" si="55"/>
        <v>0.76930197914656517</v>
      </c>
      <c r="GY30">
        <f t="shared" si="55"/>
        <v>0.53337483284359166</v>
      </c>
      <c r="GZ30">
        <f t="shared" si="55"/>
        <v>0.29744768351149276</v>
      </c>
      <c r="HA30">
        <f t="shared" si="55"/>
        <v>6.15205311467939E-2</v>
      </c>
      <c r="HB30">
        <f t="shared" si="55"/>
        <v>0.17440662425399367</v>
      </c>
      <c r="HC30">
        <f t="shared" si="55"/>
        <v>0.41033378269434451</v>
      </c>
      <c r="HD30">
        <f t="shared" si="55"/>
        <v>0.64626094417775803</v>
      </c>
      <c r="HE30">
        <f t="shared" si="55"/>
        <v>0.88218810870772302</v>
      </c>
      <c r="HF30">
        <f t="shared" si="55"/>
        <v>1.1181152762877389</v>
      </c>
      <c r="HG30">
        <f t="shared" si="55"/>
        <v>1.354042446921305</v>
      </c>
      <c r="HH30">
        <f t="shared" si="55"/>
        <v>1.589969620611928</v>
      </c>
      <c r="HI30">
        <f t="shared" si="56"/>
        <v>1.8258967973631179</v>
      </c>
      <c r="HJ30">
        <f t="shared" si="17"/>
        <v>6.15205311467939E-2</v>
      </c>
      <c r="HK30">
        <f t="shared" si="18"/>
        <v>93</v>
      </c>
      <c r="HL30">
        <v>28</v>
      </c>
      <c r="HM30">
        <f t="shared" si="19"/>
        <v>0.27</v>
      </c>
      <c r="HN30" cm="1">
        <f t="array" ref="HN30">INDEX($N$3:$DJ$102,HL30,HK30)</f>
        <v>21.744891852659819</v>
      </c>
      <c r="HO30">
        <f t="shared" si="20"/>
        <v>5.8711208002181516</v>
      </c>
    </row>
    <row r="31" spans="2:223" x14ac:dyDescent="0.25">
      <c r="E31">
        <v>425</v>
      </c>
      <c r="F31" s="7">
        <f>'Emission events'!Q31</f>
        <v>0</v>
      </c>
      <c r="G31" s="7">
        <f>'Emission events'!AG31</f>
        <v>0</v>
      </c>
      <c r="H31" s="7">
        <f>'Emission events'!AW31</f>
        <v>0</v>
      </c>
      <c r="I31" s="7">
        <f>'Emission events'!BM31</f>
        <v>0</v>
      </c>
      <c r="J31" s="7">
        <f>'Emission events'!CC31</f>
        <v>0</v>
      </c>
      <c r="K31" s="7">
        <f t="shared" si="22"/>
        <v>0</v>
      </c>
      <c r="M31" s="1">
        <v>0.28000000000000003</v>
      </c>
      <c r="N31">
        <f t="shared" si="43"/>
        <v>21.69934391276443</v>
      </c>
      <c r="O31">
        <f t="shared" si="43"/>
        <v>21.699104927903221</v>
      </c>
      <c r="P31">
        <f t="shared" si="43"/>
        <v>21.698865939258386</v>
      </c>
      <c r="Q31">
        <f t="shared" si="43"/>
        <v>21.698626946825581</v>
      </c>
      <c r="R31">
        <f t="shared" si="43"/>
        <v>21.698387950600456</v>
      </c>
      <c r="S31">
        <f t="shared" si="43"/>
        <v>21.698148950578663</v>
      </c>
      <c r="T31">
        <f t="shared" si="43"/>
        <v>21.697909946755836</v>
      </c>
      <c r="U31">
        <f t="shared" si="43"/>
        <v>21.697670939127615</v>
      </c>
      <c r="V31">
        <f t="shared" si="43"/>
        <v>21.697431927689635</v>
      </c>
      <c r="W31">
        <f t="shared" si="43"/>
        <v>21.697192912437522</v>
      </c>
      <c r="X31">
        <f t="shared" si="44"/>
        <v>21.696953893366896</v>
      </c>
      <c r="Y31">
        <f t="shared" si="44"/>
        <v>21.696714870473372</v>
      </c>
      <c r="Z31">
        <f t="shared" si="44"/>
        <v>21.696475843752559</v>
      </c>
      <c r="AA31">
        <f t="shared" si="44"/>
        <v>21.696236813200073</v>
      </c>
      <c r="AB31">
        <f t="shared" si="44"/>
        <v>21.695997778811506</v>
      </c>
      <c r="AC31">
        <f t="shared" si="44"/>
        <v>21.695758740582459</v>
      </c>
      <c r="AD31">
        <f t="shared" si="44"/>
        <v>21.695519698508523</v>
      </c>
      <c r="AE31">
        <f t="shared" si="44"/>
        <v>21.695280652585286</v>
      </c>
      <c r="AF31">
        <f t="shared" si="44"/>
        <v>21.695041602808324</v>
      </c>
      <c r="AG31">
        <f t="shared" si="44"/>
        <v>21.694802549173218</v>
      </c>
      <c r="AH31">
        <f t="shared" si="45"/>
        <v>21.694563491675538</v>
      </c>
      <c r="AI31">
        <f t="shared" si="45"/>
        <v>21.69432443031085</v>
      </c>
      <c r="AJ31">
        <f t="shared" si="45"/>
        <v>21.694085365074713</v>
      </c>
      <c r="AK31">
        <f t="shared" si="45"/>
        <v>21.693846295962686</v>
      </c>
      <c r="AL31">
        <f t="shared" si="45"/>
        <v>21.693607222970318</v>
      </c>
      <c r="AM31">
        <f t="shared" si="45"/>
        <v>21.693368146093157</v>
      </c>
      <c r="AN31">
        <f t="shared" si="45"/>
        <v>21.69312906532674</v>
      </c>
      <c r="AO31">
        <f t="shared" si="45"/>
        <v>21.692889980666603</v>
      </c>
      <c r="AP31">
        <f t="shared" si="45"/>
        <v>21.692650892108276</v>
      </c>
      <c r="AQ31">
        <f t="shared" si="45"/>
        <v>21.692411799647292</v>
      </c>
      <c r="AR31">
        <f t="shared" si="46"/>
        <v>21.692172703279155</v>
      </c>
      <c r="AS31">
        <f t="shared" si="46"/>
        <v>21.691933602999395</v>
      </c>
      <c r="AT31">
        <f t="shared" si="46"/>
        <v>21.691694498803514</v>
      </c>
      <c r="AU31">
        <f t="shared" si="46"/>
        <v>21.691455390687022</v>
      </c>
      <c r="AV31">
        <f t="shared" si="46"/>
        <v>21.69121627864541</v>
      </c>
      <c r="AW31">
        <f t="shared" si="46"/>
        <v>21.690977162674177</v>
      </c>
      <c r="AX31">
        <f t="shared" si="46"/>
        <v>21.690738042768814</v>
      </c>
      <c r="AY31">
        <f t="shared" si="46"/>
        <v>21.690498918924803</v>
      </c>
      <c r="AZ31">
        <f t="shared" si="46"/>
        <v>21.690259791137624</v>
      </c>
      <c r="BA31">
        <f t="shared" si="46"/>
        <v>21.690020659402748</v>
      </c>
      <c r="BB31">
        <f t="shared" si="47"/>
        <v>21.689781523715645</v>
      </c>
      <c r="BC31">
        <f t="shared" si="47"/>
        <v>21.689542384071775</v>
      </c>
      <c r="BD31">
        <f t="shared" si="47"/>
        <v>21.689303240466604</v>
      </c>
      <c r="BE31">
        <f t="shared" si="47"/>
        <v>21.689064092895574</v>
      </c>
      <c r="BF31">
        <f t="shared" si="47"/>
        <v>21.688824941354142</v>
      </c>
      <c r="BG31">
        <f t="shared" si="47"/>
        <v>21.688585785837741</v>
      </c>
      <c r="BH31">
        <f t="shared" si="47"/>
        <v>21.688346626341819</v>
      </c>
      <c r="BI31">
        <f t="shared" si="47"/>
        <v>21.688107462861797</v>
      </c>
      <c r="BJ31">
        <f t="shared" si="47"/>
        <v>21.687868295393109</v>
      </c>
      <c r="BK31">
        <f t="shared" si="47"/>
        <v>21.687629123931174</v>
      </c>
      <c r="BL31">
        <f t="shared" si="48"/>
        <v>21.687389948471409</v>
      </c>
      <c r="BM31">
        <f t="shared" si="48"/>
        <v>21.687150769009222</v>
      </c>
      <c r="BN31">
        <f t="shared" si="48"/>
        <v>21.68691158554002</v>
      </c>
      <c r="BO31">
        <f t="shared" si="48"/>
        <v>21.686672398059205</v>
      </c>
      <c r="BP31">
        <f t="shared" si="48"/>
        <v>21.686433206562167</v>
      </c>
      <c r="BQ31">
        <f t="shared" si="48"/>
        <v>21.6861940110443</v>
      </c>
      <c r="BR31">
        <f t="shared" si="48"/>
        <v>21.685954811500984</v>
      </c>
      <c r="BS31">
        <f t="shared" si="48"/>
        <v>21.685715607927605</v>
      </c>
      <c r="BT31">
        <f t="shared" si="48"/>
        <v>21.685476400319533</v>
      </c>
      <c r="BU31">
        <f t="shared" si="48"/>
        <v>21.685237188672136</v>
      </c>
      <c r="BV31">
        <f t="shared" si="49"/>
        <v>21.684997972980778</v>
      </c>
      <c r="BW31">
        <f t="shared" si="49"/>
        <v>21.684758753240814</v>
      </c>
      <c r="BX31">
        <f t="shared" si="49"/>
        <v>21.684519529447602</v>
      </c>
      <c r="BY31">
        <f t="shared" si="49"/>
        <v>21.684280301596484</v>
      </c>
      <c r="BZ31">
        <f t="shared" si="49"/>
        <v>21.684041069682806</v>
      </c>
      <c r="CA31">
        <f t="shared" si="49"/>
        <v>21.683801833701899</v>
      </c>
      <c r="CB31">
        <f t="shared" si="49"/>
        <v>21.6835625936491</v>
      </c>
      <c r="CC31">
        <f t="shared" si="49"/>
        <v>21.683323349519732</v>
      </c>
      <c r="CD31">
        <f t="shared" si="49"/>
        <v>21.683084101309113</v>
      </c>
      <c r="CE31">
        <f t="shared" si="49"/>
        <v>21.682844849012568</v>
      </c>
      <c r="CF31">
        <f t="shared" si="50"/>
        <v>21.682605592625393</v>
      </c>
      <c r="CG31">
        <f t="shared" si="50"/>
        <v>21.682366332142902</v>
      </c>
      <c r="CH31">
        <f t="shared" si="50"/>
        <v>21.682127067560387</v>
      </c>
      <c r="CI31">
        <f t="shared" si="50"/>
        <v>21.681887798873145</v>
      </c>
      <c r="CJ31">
        <f t="shared" si="50"/>
        <v>21.681648526076465</v>
      </c>
      <c r="CK31">
        <f t="shared" si="50"/>
        <v>21.681409249165629</v>
      </c>
      <c r="CL31">
        <f t="shared" si="50"/>
        <v>21.681169968135912</v>
      </c>
      <c r="CM31">
        <f t="shared" si="50"/>
        <v>21.680930682982588</v>
      </c>
      <c r="CN31">
        <f t="shared" si="50"/>
        <v>21.680691393700922</v>
      </c>
      <c r="CO31">
        <f t="shared" si="50"/>
        <v>21.680452100286178</v>
      </c>
      <c r="CP31">
        <f t="shared" si="51"/>
        <v>21.68021280273361</v>
      </c>
      <c r="CQ31">
        <f t="shared" si="51"/>
        <v>21.679973501038464</v>
      </c>
      <c r="CR31">
        <f t="shared" si="51"/>
        <v>21.679734195195991</v>
      </c>
      <c r="CS31">
        <f t="shared" si="51"/>
        <v>21.679494885201429</v>
      </c>
      <c r="CT31">
        <f t="shared" si="51"/>
        <v>21.679255571050007</v>
      </c>
      <c r="CU31">
        <f t="shared" si="51"/>
        <v>21.679016252736954</v>
      </c>
      <c r="CV31">
        <f t="shared" si="51"/>
        <v>21.678776930257499</v>
      </c>
      <c r="CW31">
        <f t="shared" si="51"/>
        <v>21.678537603606852</v>
      </c>
      <c r="CX31">
        <f t="shared" si="51"/>
        <v>21.678298272780232</v>
      </c>
      <c r="CY31">
        <f t="shared" si="51"/>
        <v>21.678058937772843</v>
      </c>
      <c r="CZ31">
        <f t="shared" si="52"/>
        <v>21.677819598579877</v>
      </c>
      <c r="DA31">
        <f t="shared" si="52"/>
        <v>21.677580255196538</v>
      </c>
      <c r="DB31">
        <f t="shared" si="52"/>
        <v>21.677340907618017</v>
      </c>
      <c r="DC31">
        <f t="shared" si="52"/>
        <v>21.677101555839492</v>
      </c>
      <c r="DD31">
        <f t="shared" si="52"/>
        <v>21.676862199856146</v>
      </c>
      <c r="DE31">
        <f t="shared" si="52"/>
        <v>21.676622839663153</v>
      </c>
      <c r="DF31">
        <f t="shared" si="52"/>
        <v>21.676383475255676</v>
      </c>
      <c r="DG31">
        <f t="shared" si="52"/>
        <v>21.676144106628879</v>
      </c>
      <c r="DH31">
        <f t="shared" si="52"/>
        <v>21.675904733777923</v>
      </c>
      <c r="DI31">
        <f t="shared" si="52"/>
        <v>21.675665356697952</v>
      </c>
      <c r="DJ31">
        <f t="shared" si="52"/>
        <v>21.675425975384115</v>
      </c>
      <c r="DL31">
        <f t="shared" si="16"/>
        <v>0.28000000000000003</v>
      </c>
      <c r="DM31">
        <f t="shared" si="53"/>
        <v>21.69934391276443</v>
      </c>
      <c r="DN31">
        <f t="shared" si="53"/>
        <v>21.463416109191122</v>
      </c>
      <c r="DO31">
        <f t="shared" si="53"/>
        <v>21.227488301834189</v>
      </c>
      <c r="DP31">
        <f t="shared" si="53"/>
        <v>20.991560490689288</v>
      </c>
      <c r="DQ31">
        <f t="shared" si="53"/>
        <v>20.755632675752064</v>
      </c>
      <c r="DR31">
        <f t="shared" si="53"/>
        <v>20.519704857018173</v>
      </c>
      <c r="DS31">
        <f t="shared" si="53"/>
        <v>20.283777034483247</v>
      </c>
      <c r="DT31">
        <f t="shared" si="53"/>
        <v>20.047849208142928</v>
      </c>
      <c r="DU31">
        <f t="shared" si="53"/>
        <v>19.811921377992849</v>
      </c>
      <c r="DV31">
        <f t="shared" si="53"/>
        <v>19.575993544028641</v>
      </c>
      <c r="DW31">
        <f t="shared" si="53"/>
        <v>19.340065706245916</v>
      </c>
      <c r="DX31">
        <f t="shared" si="53"/>
        <v>19.104137864640293</v>
      </c>
      <c r="DY31">
        <f t="shared" si="53"/>
        <v>18.868210019207382</v>
      </c>
      <c r="DZ31">
        <f t="shared" si="53"/>
        <v>18.632282169942798</v>
      </c>
      <c r="EA31">
        <f t="shared" si="53"/>
        <v>18.396354316842132</v>
      </c>
      <c r="EB31">
        <f t="shared" si="39"/>
        <v>18.160426459900989</v>
      </c>
      <c r="EC31">
        <f t="shared" si="39"/>
        <v>17.924498599114955</v>
      </c>
      <c r="ED31">
        <f t="shared" si="39"/>
        <v>17.688570734479619</v>
      </c>
      <c r="EE31">
        <f t="shared" si="39"/>
        <v>17.452642865990558</v>
      </c>
      <c r="EF31">
        <f t="shared" si="39"/>
        <v>17.216714993643354</v>
      </c>
      <c r="EG31">
        <f t="shared" si="39"/>
        <v>16.980787117433575</v>
      </c>
      <c r="EH31">
        <f t="shared" si="39"/>
        <v>16.744859237356792</v>
      </c>
      <c r="EI31">
        <f t="shared" si="39"/>
        <v>16.508931353408556</v>
      </c>
      <c r="EJ31">
        <f t="shared" si="39"/>
        <v>16.273003465584431</v>
      </c>
      <c r="EK31">
        <f t="shared" si="39"/>
        <v>16.037075573879964</v>
      </c>
      <c r="EL31">
        <f t="shared" si="39"/>
        <v>15.801147678290704</v>
      </c>
      <c r="EM31">
        <f t="shared" si="39"/>
        <v>15.565219778812189</v>
      </c>
      <c r="EN31">
        <f t="shared" si="39"/>
        <v>15.329291875439955</v>
      </c>
      <c r="EO31">
        <f t="shared" si="39"/>
        <v>15.093363968169529</v>
      </c>
      <c r="EP31">
        <f t="shared" si="39"/>
        <v>14.857436056996448</v>
      </c>
      <c r="EQ31">
        <f t="shared" si="39"/>
        <v>14.621508141916213</v>
      </c>
      <c r="ER31">
        <f t="shared" si="40"/>
        <v>14.385580222924354</v>
      </c>
      <c r="ES31">
        <f t="shared" si="40"/>
        <v>14.149652300016376</v>
      </c>
      <c r="ET31">
        <f t="shared" si="40"/>
        <v>13.913724373187785</v>
      </c>
      <c r="EU31">
        <f t="shared" si="40"/>
        <v>13.677796442434074</v>
      </c>
      <c r="EV31">
        <f t="shared" si="40"/>
        <v>13.441868507750744</v>
      </c>
      <c r="EW31">
        <f t="shared" si="40"/>
        <v>13.205940569133283</v>
      </c>
      <c r="EX31">
        <f t="shared" si="40"/>
        <v>12.970012626577175</v>
      </c>
      <c r="EY31">
        <f t="shared" si="40"/>
        <v>12.734084680077897</v>
      </c>
      <c r="EZ31">
        <f t="shared" si="40"/>
        <v>12.498156729630923</v>
      </c>
      <c r="FA31">
        <f t="shared" si="40"/>
        <v>12.262228775231721</v>
      </c>
      <c r="FB31">
        <f t="shared" si="40"/>
        <v>12.026300816875754</v>
      </c>
      <c r="FC31">
        <f t="shared" si="40"/>
        <v>11.790372854558484</v>
      </c>
      <c r="FD31">
        <f t="shared" si="40"/>
        <v>11.554444888275357</v>
      </c>
      <c r="FE31">
        <f t="shared" si="40"/>
        <v>11.318516918021826</v>
      </c>
      <c r="FF31">
        <f t="shared" si="40"/>
        <v>11.082588943793327</v>
      </c>
      <c r="FG31">
        <f t="shared" si="40"/>
        <v>10.846660965585306</v>
      </c>
      <c r="FH31">
        <f t="shared" si="41"/>
        <v>10.610732983393188</v>
      </c>
      <c r="FI31">
        <f t="shared" si="41"/>
        <v>10.374804997212403</v>
      </c>
      <c r="FJ31">
        <f t="shared" si="41"/>
        <v>10.138877007038369</v>
      </c>
      <c r="FK31">
        <f t="shared" si="41"/>
        <v>9.9029490128665056</v>
      </c>
      <c r="FL31">
        <f t="shared" si="41"/>
        <v>9.6670210146922191</v>
      </c>
      <c r="FM31">
        <f t="shared" si="41"/>
        <v>9.4310930125109191</v>
      </c>
      <c r="FN31">
        <f t="shared" si="41"/>
        <v>9.1951650063180068</v>
      </c>
      <c r="FO31">
        <f t="shared" si="41"/>
        <v>8.9592369961088707</v>
      </c>
      <c r="FP31">
        <f t="shared" si="41"/>
        <v>8.7233089818789047</v>
      </c>
      <c r="FQ31">
        <f t="shared" si="41"/>
        <v>8.4873809636234903</v>
      </c>
      <c r="FR31">
        <f t="shared" si="41"/>
        <v>8.251452941338016</v>
      </c>
      <c r="FS31">
        <f t="shared" si="41"/>
        <v>8.0155249150178456</v>
      </c>
      <c r="FT31">
        <f t="shared" si="41"/>
        <v>7.7795968846583499</v>
      </c>
      <c r="FU31">
        <f t="shared" si="41"/>
        <v>7.5436688502548943</v>
      </c>
      <c r="FV31">
        <f t="shared" si="41"/>
        <v>7.307740811802832</v>
      </c>
      <c r="FW31">
        <f t="shared" si="54"/>
        <v>7.0718127692975212</v>
      </c>
      <c r="FX31">
        <f t="shared" si="54"/>
        <v>6.8358847227343045</v>
      </c>
      <c r="FY31">
        <f t="shared" si="42"/>
        <v>6.5999566721085294</v>
      </c>
      <c r="FZ31">
        <f t="shared" si="42"/>
        <v>6.3640286174155243</v>
      </c>
      <c r="GA31">
        <f t="shared" si="42"/>
        <v>6.1281005586506261</v>
      </c>
      <c r="GB31">
        <f t="shared" si="42"/>
        <v>5.8921724958091595</v>
      </c>
      <c r="GC31">
        <f t="shared" si="42"/>
        <v>5.656244428886442</v>
      </c>
      <c r="GD31">
        <f t="shared" si="42"/>
        <v>5.4203163578778017</v>
      </c>
      <c r="GE31">
        <f t="shared" si="42"/>
        <v>5.1843882827785279</v>
      </c>
      <c r="GF31">
        <f t="shared" si="42"/>
        <v>4.948460203583938</v>
      </c>
      <c r="GG31">
        <f t="shared" si="42"/>
        <v>4.7125321202893247</v>
      </c>
      <c r="GH31">
        <f t="shared" si="42"/>
        <v>4.4766040328899876</v>
      </c>
      <c r="GI31">
        <f t="shared" si="42"/>
        <v>4.240675941381209</v>
      </c>
      <c r="GJ31">
        <f t="shared" si="42"/>
        <v>4.0047478457582741</v>
      </c>
      <c r="GK31">
        <f t="shared" si="42"/>
        <v>3.7688197460164581</v>
      </c>
      <c r="GL31">
        <f t="shared" si="42"/>
        <v>3.5328916421510357</v>
      </c>
      <c r="GM31">
        <f t="shared" si="42"/>
        <v>3.2969635341572712</v>
      </c>
      <c r="GN31">
        <f t="shared" si="42"/>
        <v>3.0610354220304288</v>
      </c>
      <c r="GO31">
        <f t="shared" si="57"/>
        <v>2.8251073057657621</v>
      </c>
      <c r="GP31">
        <f t="shared" si="57"/>
        <v>2.5891791853585175</v>
      </c>
      <c r="GQ31">
        <f t="shared" si="57"/>
        <v>2.3532510608039487</v>
      </c>
      <c r="GR31">
        <f t="shared" si="57"/>
        <v>2.1173229320972879</v>
      </c>
      <c r="GS31">
        <f t="shared" si="55"/>
        <v>1.8813947992337674</v>
      </c>
      <c r="GT31">
        <f t="shared" si="55"/>
        <v>1.6454666622086194</v>
      </c>
      <c r="GU31">
        <f t="shared" si="55"/>
        <v>1.4095385210170654</v>
      </c>
      <c r="GV31">
        <f t="shared" si="55"/>
        <v>1.1736103756543201</v>
      </c>
      <c r="GW31">
        <f t="shared" si="55"/>
        <v>0.93768222611560148</v>
      </c>
      <c r="GX31">
        <f t="shared" si="55"/>
        <v>0.70175407239611332</v>
      </c>
      <c r="GY31">
        <f t="shared" si="55"/>
        <v>0.46582591449104882</v>
      </c>
      <c r="GZ31">
        <f t="shared" si="55"/>
        <v>0.22989775239561183</v>
      </c>
      <c r="HA31">
        <f t="shared" si="55"/>
        <v>6.0304138950080244E-3</v>
      </c>
      <c r="HB31">
        <f t="shared" si="55"/>
        <v>0.24195858438563178</v>
      </c>
      <c r="HC31">
        <f t="shared" si="55"/>
        <v>0.47788675908107336</v>
      </c>
      <c r="HD31">
        <f t="shared" si="55"/>
        <v>0.71381493798616447</v>
      </c>
      <c r="HE31">
        <f t="shared" si="55"/>
        <v>0.94974312110573678</v>
      </c>
      <c r="HF31">
        <f t="shared" si="55"/>
        <v>1.1856713084446326</v>
      </c>
      <c r="HG31">
        <f t="shared" si="55"/>
        <v>1.4215995000076873</v>
      </c>
      <c r="HH31">
        <f t="shared" si="55"/>
        <v>1.6575276957997573</v>
      </c>
      <c r="HI31">
        <f t="shared" si="56"/>
        <v>1.8934558958256922</v>
      </c>
      <c r="HJ31">
        <f t="shared" si="17"/>
        <v>6.0304138950080244E-3</v>
      </c>
      <c r="HK31">
        <f t="shared" si="18"/>
        <v>93</v>
      </c>
      <c r="HL31">
        <v>29</v>
      </c>
      <c r="HM31">
        <f t="shared" si="19"/>
        <v>0.28000000000000003</v>
      </c>
      <c r="HN31" cm="1">
        <f t="array" ref="HN31">INDEX($N$3:$DJ$102,HL31,HK31)</f>
        <v>21.677340907618017</v>
      </c>
      <c r="HO31">
        <f t="shared" si="20"/>
        <v>6.069655454133045</v>
      </c>
    </row>
    <row r="32" spans="2:223" x14ac:dyDescent="0.25">
      <c r="E32">
        <v>430</v>
      </c>
      <c r="F32" s="7">
        <f>'Emission events'!Q32</f>
        <v>0</v>
      </c>
      <c r="G32" s="7">
        <f>'Emission events'!AG32</f>
        <v>0</v>
      </c>
      <c r="H32" s="7">
        <f>'Emission events'!AW32</f>
        <v>0</v>
      </c>
      <c r="I32" s="7">
        <f>'Emission events'!BM32</f>
        <v>0</v>
      </c>
      <c r="J32" s="7">
        <f>'Emission events'!CC32</f>
        <v>0</v>
      </c>
      <c r="K32" s="7">
        <f t="shared" si="22"/>
        <v>0</v>
      </c>
      <c r="M32" s="1">
        <v>0.28999999999999998</v>
      </c>
      <c r="N32">
        <f t="shared" si="43"/>
        <v>21.631576505075351</v>
      </c>
      <c r="O32">
        <f t="shared" si="43"/>
        <v>21.631336256640299</v>
      </c>
      <c r="P32">
        <f t="shared" si="43"/>
        <v>21.631096002971127</v>
      </c>
      <c r="Q32">
        <f t="shared" si="43"/>
        <v>21.630855744061822</v>
      </c>
      <c r="R32">
        <f t="shared" si="43"/>
        <v>21.630615479906375</v>
      </c>
      <c r="S32">
        <f t="shared" si="43"/>
        <v>21.630375210498762</v>
      </c>
      <c r="T32">
        <f t="shared" si="43"/>
        <v>21.630134935832949</v>
      </c>
      <c r="U32">
        <f t="shared" si="43"/>
        <v>21.629894655902905</v>
      </c>
      <c r="V32">
        <f t="shared" si="43"/>
        <v>21.629654370702589</v>
      </c>
      <c r="W32">
        <f t="shared" si="43"/>
        <v>21.629414080225949</v>
      </c>
      <c r="X32">
        <f t="shared" si="44"/>
        <v>21.629173784466921</v>
      </c>
      <c r="Y32">
        <f t="shared" si="44"/>
        <v>21.628933483419448</v>
      </c>
      <c r="Z32">
        <f t="shared" si="44"/>
        <v>21.628693177077462</v>
      </c>
      <c r="AA32">
        <f t="shared" si="44"/>
        <v>21.62845286543488</v>
      </c>
      <c r="AB32">
        <f t="shared" si="44"/>
        <v>21.628212548485617</v>
      </c>
      <c r="AC32">
        <f t="shared" si="44"/>
        <v>21.627972226223584</v>
      </c>
      <c r="AD32">
        <f t="shared" si="44"/>
        <v>21.627731898642683</v>
      </c>
      <c r="AE32">
        <f t="shared" si="44"/>
        <v>21.627491565736804</v>
      </c>
      <c r="AF32">
        <f t="shared" si="44"/>
        <v>21.627251227499841</v>
      </c>
      <c r="AG32">
        <f t="shared" si="44"/>
        <v>21.627010883925667</v>
      </c>
      <c r="AH32">
        <f t="shared" si="45"/>
        <v>21.626770535008163</v>
      </c>
      <c r="AI32">
        <f t="shared" si="45"/>
        <v>21.626530180741188</v>
      </c>
      <c r="AJ32">
        <f t="shared" si="45"/>
        <v>21.626289821118604</v>
      </c>
      <c r="AK32">
        <f t="shared" si="45"/>
        <v>21.626049456134261</v>
      </c>
      <c r="AL32">
        <f t="shared" si="45"/>
        <v>21.625809085782009</v>
      </c>
      <c r="AM32">
        <f t="shared" si="45"/>
        <v>21.625568710055685</v>
      </c>
      <c r="AN32">
        <f t="shared" si="45"/>
        <v>21.625328328949116</v>
      </c>
      <c r="AO32">
        <f t="shared" si="45"/>
        <v>21.62508794245613</v>
      </c>
      <c r="AP32">
        <f t="shared" si="45"/>
        <v>21.624847550570543</v>
      </c>
      <c r="AQ32">
        <f t="shared" si="45"/>
        <v>21.62460715328616</v>
      </c>
      <c r="AR32">
        <f t="shared" si="46"/>
        <v>21.624366750596788</v>
      </c>
      <c r="AS32">
        <f t="shared" si="46"/>
        <v>21.624126342496222</v>
      </c>
      <c r="AT32">
        <f t="shared" si="46"/>
        <v>21.62388592897825</v>
      </c>
      <c r="AU32">
        <f t="shared" si="46"/>
        <v>21.623645510036653</v>
      </c>
      <c r="AV32">
        <f t="shared" si="46"/>
        <v>21.623405085665208</v>
      </c>
      <c r="AW32">
        <f t="shared" si="46"/>
        <v>21.623164655857675</v>
      </c>
      <c r="AX32">
        <f t="shared" si="46"/>
        <v>21.622924220607818</v>
      </c>
      <c r="AY32">
        <f t="shared" si="46"/>
        <v>21.622683779909391</v>
      </c>
      <c r="AZ32">
        <f t="shared" si="46"/>
        <v>21.622443333756138</v>
      </c>
      <c r="BA32">
        <f t="shared" si="46"/>
        <v>21.622202882141796</v>
      </c>
      <c r="BB32">
        <f t="shared" si="47"/>
        <v>21.621962425060097</v>
      </c>
      <c r="BC32">
        <f t="shared" si="47"/>
        <v>21.621721962504765</v>
      </c>
      <c r="BD32">
        <f t="shared" si="47"/>
        <v>21.621481494469517</v>
      </c>
      <c r="BE32">
        <f t="shared" si="47"/>
        <v>21.621241020948062</v>
      </c>
      <c r="BF32">
        <f t="shared" si="47"/>
        <v>21.621000541934105</v>
      </c>
      <c r="BG32">
        <f t="shared" si="47"/>
        <v>21.620760057421336</v>
      </c>
      <c r="BH32">
        <f t="shared" si="47"/>
        <v>21.620519567403445</v>
      </c>
      <c r="BI32">
        <f t="shared" si="47"/>
        <v>21.620279071874112</v>
      </c>
      <c r="BJ32">
        <f t="shared" si="47"/>
        <v>21.620038570827013</v>
      </c>
      <c r="BK32">
        <f t="shared" si="47"/>
        <v>21.619798064255811</v>
      </c>
      <c r="BL32">
        <f t="shared" si="48"/>
        <v>21.619557552154166</v>
      </c>
      <c r="BM32">
        <f t="shared" si="48"/>
        <v>21.619317034515728</v>
      </c>
      <c r="BN32">
        <f t="shared" si="48"/>
        <v>21.619076511334139</v>
      </c>
      <c r="BO32">
        <f t="shared" si="48"/>
        <v>21.618835982603041</v>
      </c>
      <c r="BP32">
        <f t="shared" si="48"/>
        <v>21.618595448316064</v>
      </c>
      <c r="BQ32">
        <f t="shared" si="48"/>
        <v>21.618354908466827</v>
      </c>
      <c r="BR32">
        <f t="shared" si="48"/>
        <v>21.618114363048942</v>
      </c>
      <c r="BS32">
        <f t="shared" si="48"/>
        <v>21.617873812056022</v>
      </c>
      <c r="BT32">
        <f t="shared" si="48"/>
        <v>21.617633255481667</v>
      </c>
      <c r="BU32">
        <f t="shared" si="48"/>
        <v>21.617392693319466</v>
      </c>
      <c r="BV32">
        <f t="shared" si="49"/>
        <v>21.61715212556301</v>
      </c>
      <c r="BW32">
        <f t="shared" si="49"/>
        <v>21.616911552205874</v>
      </c>
      <c r="BX32">
        <f t="shared" si="49"/>
        <v>21.616670973241625</v>
      </c>
      <c r="BY32">
        <f t="shared" si="49"/>
        <v>21.616430388663833</v>
      </c>
      <c r="BZ32">
        <f t="shared" si="49"/>
        <v>21.616189798466053</v>
      </c>
      <c r="CA32">
        <f t="shared" si="49"/>
        <v>21.615949202641829</v>
      </c>
      <c r="CB32">
        <f t="shared" si="49"/>
        <v>21.615708601184707</v>
      </c>
      <c r="CC32">
        <f t="shared" si="49"/>
        <v>21.61546799408822</v>
      </c>
      <c r="CD32">
        <f t="shared" si="49"/>
        <v>21.615227381345889</v>
      </c>
      <c r="CE32">
        <f t="shared" si="49"/>
        <v>21.614986762951247</v>
      </c>
      <c r="CF32">
        <f t="shared" si="50"/>
        <v>21.61474613889779</v>
      </c>
      <c r="CG32">
        <f t="shared" si="50"/>
        <v>21.614505509179025</v>
      </c>
      <c r="CH32">
        <f t="shared" si="50"/>
        <v>21.614264873788454</v>
      </c>
      <c r="CI32">
        <f t="shared" si="50"/>
        <v>21.614024232719565</v>
      </c>
      <c r="CJ32">
        <f t="shared" si="50"/>
        <v>21.613783585965837</v>
      </c>
      <c r="CK32">
        <f t="shared" si="50"/>
        <v>21.613542933520748</v>
      </c>
      <c r="CL32">
        <f t="shared" si="50"/>
        <v>21.613302275377759</v>
      </c>
      <c r="CM32">
        <f t="shared" si="50"/>
        <v>21.613061611530334</v>
      </c>
      <c r="CN32">
        <f t="shared" si="50"/>
        <v>21.612820941971925</v>
      </c>
      <c r="CO32">
        <f t="shared" si="50"/>
        <v>21.612580266695975</v>
      </c>
      <c r="CP32">
        <f t="shared" si="51"/>
        <v>21.612339585695917</v>
      </c>
      <c r="CQ32">
        <f t="shared" si="51"/>
        <v>21.612098898965186</v>
      </c>
      <c r="CR32">
        <f t="shared" si="51"/>
        <v>21.6118582064972</v>
      </c>
      <c r="CS32">
        <f t="shared" si="51"/>
        <v>21.611617508285374</v>
      </c>
      <c r="CT32">
        <f t="shared" si="51"/>
        <v>21.611376804323115</v>
      </c>
      <c r="CU32">
        <f t="shared" si="51"/>
        <v>21.611136094603818</v>
      </c>
      <c r="CV32">
        <f t="shared" si="51"/>
        <v>21.610895379120883</v>
      </c>
      <c r="CW32">
        <f t="shared" si="51"/>
        <v>21.610654657867684</v>
      </c>
      <c r="CX32">
        <f t="shared" si="51"/>
        <v>21.610413930837609</v>
      </c>
      <c r="CY32">
        <f t="shared" si="51"/>
        <v>21.610173198024015</v>
      </c>
      <c r="CZ32">
        <f t="shared" si="52"/>
        <v>21.609932459420264</v>
      </c>
      <c r="DA32">
        <f t="shared" si="52"/>
        <v>21.609691715019714</v>
      </c>
      <c r="DB32">
        <f t="shared" si="52"/>
        <v>21.609450964815707</v>
      </c>
      <c r="DC32">
        <f t="shared" si="52"/>
        <v>21.609210208801585</v>
      </c>
      <c r="DD32">
        <f t="shared" si="52"/>
        <v>21.608969446970679</v>
      </c>
      <c r="DE32">
        <f t="shared" si="52"/>
        <v>21.608728679316304</v>
      </c>
      <c r="DF32">
        <f t="shared" si="52"/>
        <v>21.608487905831783</v>
      </c>
      <c r="DG32">
        <f t="shared" si="52"/>
        <v>21.60824712651042</v>
      </c>
      <c r="DH32">
        <f t="shared" si="52"/>
        <v>21.608006341345519</v>
      </c>
      <c r="DI32">
        <f t="shared" si="52"/>
        <v>21.607765550330363</v>
      </c>
      <c r="DJ32">
        <f t="shared" si="52"/>
        <v>21.607524753458247</v>
      </c>
      <c r="DL32">
        <f t="shared" si="16"/>
        <v>0.28999999999999998</v>
      </c>
      <c r="DM32">
        <f t="shared" si="53"/>
        <v>21.631576505075351</v>
      </c>
      <c r="DN32">
        <f t="shared" si="53"/>
        <v>21.395647437928201</v>
      </c>
      <c r="DO32">
        <f t="shared" si="53"/>
        <v>21.159718365546929</v>
      </c>
      <c r="DP32">
        <f t="shared" si="53"/>
        <v>20.92378928792553</v>
      </c>
      <c r="DQ32">
        <f t="shared" si="53"/>
        <v>20.687860205057984</v>
      </c>
      <c r="DR32">
        <f t="shared" si="53"/>
        <v>20.451931116938272</v>
      </c>
      <c r="DS32">
        <f t="shared" si="53"/>
        <v>20.21600202356036</v>
      </c>
      <c r="DT32">
        <f t="shared" si="53"/>
        <v>19.980072924918218</v>
      </c>
      <c r="DU32">
        <f t="shared" si="53"/>
        <v>19.744143821005803</v>
      </c>
      <c r="DV32">
        <f t="shared" si="53"/>
        <v>19.508214711817068</v>
      </c>
      <c r="DW32">
        <f t="shared" si="53"/>
        <v>19.272285597345942</v>
      </c>
      <c r="DX32">
        <f t="shared" si="53"/>
        <v>19.03635647758637</v>
      </c>
      <c r="DY32">
        <f t="shared" si="53"/>
        <v>18.800427352532285</v>
      </c>
      <c r="DZ32">
        <f t="shared" si="53"/>
        <v>18.564498222177605</v>
      </c>
      <c r="EA32">
        <f t="shared" si="53"/>
        <v>18.328569086516243</v>
      </c>
      <c r="EB32">
        <f t="shared" si="39"/>
        <v>18.092639945542114</v>
      </c>
      <c r="EC32">
        <f t="shared" si="39"/>
        <v>17.856710799249115</v>
      </c>
      <c r="ED32">
        <f t="shared" si="39"/>
        <v>17.620781647631137</v>
      </c>
      <c r="EE32">
        <f t="shared" si="39"/>
        <v>17.384852490682075</v>
      </c>
      <c r="EF32">
        <f t="shared" si="39"/>
        <v>17.148923328395803</v>
      </c>
      <c r="EG32">
        <f t="shared" si="39"/>
        <v>16.9129941607662</v>
      </c>
      <c r="EH32">
        <f t="shared" si="39"/>
        <v>16.677064987787126</v>
      </c>
      <c r="EI32">
        <f t="shared" si="39"/>
        <v>16.441135809452447</v>
      </c>
      <c r="EJ32">
        <f t="shared" si="39"/>
        <v>16.205206625756006</v>
      </c>
      <c r="EK32">
        <f t="shared" si="39"/>
        <v>15.969277436691655</v>
      </c>
      <c r="EL32">
        <f t="shared" si="39"/>
        <v>15.733348242253232</v>
      </c>
      <c r="EM32">
        <f t="shared" si="39"/>
        <v>15.497419042434565</v>
      </c>
      <c r="EN32">
        <f t="shared" si="39"/>
        <v>15.261489837229481</v>
      </c>
      <c r="EO32">
        <f t="shared" si="39"/>
        <v>15.025560626631796</v>
      </c>
      <c r="EP32">
        <f t="shared" si="39"/>
        <v>14.789631410635316</v>
      </c>
      <c r="EQ32">
        <f t="shared" si="39"/>
        <v>14.553702189233846</v>
      </c>
      <c r="ER32">
        <f t="shared" si="40"/>
        <v>14.317772962421181</v>
      </c>
      <c r="ES32">
        <f t="shared" si="40"/>
        <v>14.081843730191112</v>
      </c>
      <c r="ET32">
        <f t="shared" si="40"/>
        <v>13.845914492537416</v>
      </c>
      <c r="EU32">
        <f t="shared" si="40"/>
        <v>13.609985249453873</v>
      </c>
      <c r="EV32">
        <f t="shared" si="40"/>
        <v>13.374056000934242</v>
      </c>
      <c r="EW32">
        <f t="shared" si="40"/>
        <v>13.138126746972286</v>
      </c>
      <c r="EX32">
        <f t="shared" si="40"/>
        <v>12.902197487561763</v>
      </c>
      <c r="EY32">
        <f t="shared" si="40"/>
        <v>12.666268222696411</v>
      </c>
      <c r="EZ32">
        <f t="shared" si="40"/>
        <v>12.43033895236997</v>
      </c>
      <c r="FA32">
        <f t="shared" si="40"/>
        <v>12.194409676576173</v>
      </c>
      <c r="FB32">
        <f t="shared" si="40"/>
        <v>11.958480395308744</v>
      </c>
      <c r="FC32">
        <f t="shared" si="40"/>
        <v>11.722551108561397</v>
      </c>
      <c r="FD32">
        <f t="shared" si="40"/>
        <v>11.486621816327846</v>
      </c>
      <c r="FE32">
        <f t="shared" si="40"/>
        <v>11.25069251860179</v>
      </c>
      <c r="FF32">
        <f t="shared" si="40"/>
        <v>11.014763215376922</v>
      </c>
      <c r="FG32">
        <f t="shared" si="40"/>
        <v>10.778833906646932</v>
      </c>
      <c r="FH32">
        <f t="shared" si="41"/>
        <v>10.542904592405502</v>
      </c>
      <c r="FI32">
        <f t="shared" si="41"/>
        <v>10.306975272646307</v>
      </c>
      <c r="FJ32">
        <f t="shared" si="41"/>
        <v>10.071045947363006</v>
      </c>
      <c r="FK32">
        <f t="shared" si="41"/>
        <v>9.8351166165492625</v>
      </c>
      <c r="FL32">
        <f t="shared" si="41"/>
        <v>9.5991872801987252</v>
      </c>
      <c r="FM32">
        <f t="shared" si="41"/>
        <v>9.3632579383050381</v>
      </c>
      <c r="FN32">
        <f t="shared" si="41"/>
        <v>9.1273285908618433</v>
      </c>
      <c r="FO32">
        <f t="shared" si="41"/>
        <v>8.8913992378627675</v>
      </c>
      <c r="FP32">
        <f t="shared" si="41"/>
        <v>8.6554698793014317</v>
      </c>
      <c r="FQ32">
        <f t="shared" si="41"/>
        <v>8.4195405151714482</v>
      </c>
      <c r="FR32">
        <f t="shared" si="41"/>
        <v>8.1836111454664326</v>
      </c>
      <c r="FS32">
        <f t="shared" si="41"/>
        <v>7.9476817701799796</v>
      </c>
      <c r="FT32">
        <f t="shared" si="41"/>
        <v>7.7117523893056799</v>
      </c>
      <c r="FU32">
        <f t="shared" si="41"/>
        <v>7.4758230028371262</v>
      </c>
      <c r="FV32">
        <f t="shared" si="41"/>
        <v>7.2398936107678917</v>
      </c>
      <c r="FW32">
        <f t="shared" si="54"/>
        <v>7.0039642130915443</v>
      </c>
      <c r="FX32">
        <f t="shared" si="54"/>
        <v>6.7680348098016534</v>
      </c>
      <c r="FY32">
        <f t="shared" si="42"/>
        <v>6.5321054008917763</v>
      </c>
      <c r="FZ32">
        <f t="shared" si="42"/>
        <v>6.2961759863554541</v>
      </c>
      <c r="GA32">
        <f t="shared" si="42"/>
        <v>6.0602465661862333</v>
      </c>
      <c r="GB32">
        <f t="shared" si="42"/>
        <v>5.8243171403776479</v>
      </c>
      <c r="GC32">
        <f t="shared" si="42"/>
        <v>5.5883877089232179</v>
      </c>
      <c r="GD32">
        <f t="shared" si="42"/>
        <v>5.3524582718164808</v>
      </c>
      <c r="GE32">
        <f t="shared" si="42"/>
        <v>5.1165288290509245</v>
      </c>
      <c r="GF32">
        <f t="shared" si="42"/>
        <v>4.8805993806200618</v>
      </c>
      <c r="GG32">
        <f t="shared" si="42"/>
        <v>4.6446699265173912</v>
      </c>
      <c r="GH32">
        <f t="shared" si="42"/>
        <v>4.4087404667364076</v>
      </c>
      <c r="GI32">
        <f t="shared" si="42"/>
        <v>4.1728110012705812</v>
      </c>
      <c r="GJ32">
        <f t="shared" si="42"/>
        <v>3.9368815301133928</v>
      </c>
      <c r="GK32">
        <f t="shared" si="42"/>
        <v>3.7009520532583053</v>
      </c>
      <c r="GL32">
        <f t="shared" si="42"/>
        <v>3.4650225706987818</v>
      </c>
      <c r="GM32">
        <f t="shared" si="42"/>
        <v>3.2290930824282746</v>
      </c>
      <c r="GN32">
        <f t="shared" si="42"/>
        <v>2.9931635884402255</v>
      </c>
      <c r="GO32">
        <f t="shared" si="57"/>
        <v>2.7572340887280689</v>
      </c>
      <c r="GP32">
        <f t="shared" si="57"/>
        <v>2.5213045832852394</v>
      </c>
      <c r="GQ32">
        <f t="shared" si="57"/>
        <v>2.2853750721051576</v>
      </c>
      <c r="GR32">
        <f t="shared" si="57"/>
        <v>2.0494455551812329</v>
      </c>
      <c r="GS32">
        <f t="shared" si="55"/>
        <v>1.8135160325068753</v>
      </c>
      <c r="GT32">
        <f t="shared" si="55"/>
        <v>1.5775865040754837</v>
      </c>
      <c r="GU32">
        <f t="shared" si="55"/>
        <v>1.3416569698804501</v>
      </c>
      <c r="GV32">
        <f t="shared" si="55"/>
        <v>1.1057274299151523</v>
      </c>
      <c r="GW32">
        <f t="shared" si="55"/>
        <v>0.86979788417297854</v>
      </c>
      <c r="GX32">
        <f t="shared" si="55"/>
        <v>0.63386833264728537</v>
      </c>
      <c r="GY32">
        <f t="shared" si="55"/>
        <v>0.39793877533143629</v>
      </c>
      <c r="GZ32">
        <f t="shared" si="55"/>
        <v>0.16200921221878772</v>
      </c>
      <c r="HA32">
        <f t="shared" si="55"/>
        <v>7.3920356697318113E-2</v>
      </c>
      <c r="HB32">
        <f t="shared" si="55"/>
        <v>0.309849931423539</v>
      </c>
      <c r="HC32">
        <f t="shared" si="55"/>
        <v>0.54577951196653984</v>
      </c>
      <c r="HD32">
        <f t="shared" si="55"/>
        <v>0.78170909833301394</v>
      </c>
      <c r="HE32">
        <f t="shared" si="55"/>
        <v>1.0176386905296297</v>
      </c>
      <c r="HF32">
        <f t="shared" si="55"/>
        <v>1.2535682885630912</v>
      </c>
      <c r="HG32">
        <f t="shared" si="55"/>
        <v>1.4894978924400917</v>
      </c>
      <c r="HH32">
        <f t="shared" si="55"/>
        <v>1.7254275021673458</v>
      </c>
      <c r="HI32">
        <f t="shared" si="56"/>
        <v>1.961357117751561</v>
      </c>
      <c r="HJ32">
        <f t="shared" si="17"/>
        <v>7.3920356697318113E-2</v>
      </c>
      <c r="HK32">
        <f t="shared" si="18"/>
        <v>93</v>
      </c>
      <c r="HL32">
        <v>30</v>
      </c>
      <c r="HM32">
        <f t="shared" si="19"/>
        <v>0.28999999999999998</v>
      </c>
      <c r="HN32" cm="1">
        <f t="array" ref="HN32">INDEX($N$3:$DJ$102,HL32,HK32)</f>
        <v>21.609450964815707</v>
      </c>
      <c r="HO32">
        <f t="shared" si="20"/>
        <v>6.2667407797965549</v>
      </c>
    </row>
    <row r="33" spans="5:223" x14ac:dyDescent="0.25">
      <c r="E33">
        <v>435</v>
      </c>
      <c r="F33" s="7">
        <f>'Emission events'!Q33</f>
        <v>0</v>
      </c>
      <c r="G33" s="7">
        <f>'Emission events'!AG33</f>
        <v>0</v>
      </c>
      <c r="H33" s="7">
        <f>'Emission events'!AW33</f>
        <v>0</v>
      </c>
      <c r="I33" s="7">
        <f>'Emission events'!BM33</f>
        <v>0</v>
      </c>
      <c r="J33" s="7">
        <f>'Emission events'!CC33</f>
        <v>0</v>
      </c>
      <c r="K33" s="7">
        <f t="shared" si="22"/>
        <v>0</v>
      </c>
      <c r="M33" s="1">
        <v>0.3</v>
      </c>
      <c r="N33">
        <f t="shared" ref="N33:W42" si="58">$B$13-_J0*EXP(($M33+N$2*_r_S)/(_V_th*_diode_n))-($M33+N$2*_r_S)/_r_sh</f>
        <v>21.563387116308835</v>
      </c>
      <c r="O33">
        <f t="shared" si="58"/>
        <v>21.563145119895125</v>
      </c>
      <c r="P33">
        <f t="shared" si="58"/>
        <v>21.562903116240737</v>
      </c>
      <c r="Q33">
        <f t="shared" si="58"/>
        <v>21.562661105337355</v>
      </c>
      <c r="R33">
        <f t="shared" si="58"/>
        <v>21.562419087176664</v>
      </c>
      <c r="S33">
        <f t="shared" si="58"/>
        <v>21.562177061750329</v>
      </c>
      <c r="T33">
        <f t="shared" si="58"/>
        <v>21.561935029050012</v>
      </c>
      <c r="U33">
        <f t="shared" si="58"/>
        <v>21.561692989067364</v>
      </c>
      <c r="V33">
        <f t="shared" si="58"/>
        <v>21.561450941794018</v>
      </c>
      <c r="W33">
        <f t="shared" si="58"/>
        <v>21.561208887221614</v>
      </c>
      <c r="X33">
        <f t="shared" ref="X33:AG42" si="59">$B$13-_J0*EXP(($M33+X$2*_r_S)/(_V_th*_diode_n))-($M33+X$2*_r_S)/_r_sh</f>
        <v>21.560966825341772</v>
      </c>
      <c r="Y33">
        <f t="shared" si="59"/>
        <v>21.560724756146094</v>
      </c>
      <c r="Z33">
        <f t="shared" si="59"/>
        <v>21.560482679626194</v>
      </c>
      <c r="AA33">
        <f t="shared" si="59"/>
        <v>21.560240595773656</v>
      </c>
      <c r="AB33">
        <f t="shared" si="59"/>
        <v>21.559998504580065</v>
      </c>
      <c r="AC33">
        <f t="shared" si="59"/>
        <v>21.559756406036996</v>
      </c>
      <c r="AD33">
        <f t="shared" si="59"/>
        <v>21.559514300136012</v>
      </c>
      <c r="AE33">
        <f t="shared" si="59"/>
        <v>21.559272186868665</v>
      </c>
      <c r="AF33">
        <f t="shared" si="59"/>
        <v>21.559030066226498</v>
      </c>
      <c r="AG33">
        <f t="shared" si="59"/>
        <v>21.558787938201046</v>
      </c>
      <c r="AH33">
        <f t="shared" ref="AH33:AQ42" si="60">$B$13-_J0*EXP(($M33+AH$2*_r_S)/(_V_th*_diode_n))-($M33+AH$2*_r_S)/_r_sh</f>
        <v>21.558545802783836</v>
      </c>
      <c r="AI33">
        <f t="shared" si="60"/>
        <v>21.558303659966381</v>
      </c>
      <c r="AJ33">
        <f t="shared" si="60"/>
        <v>21.558061509740185</v>
      </c>
      <c r="AK33">
        <f t="shared" si="60"/>
        <v>21.557819352096747</v>
      </c>
      <c r="AL33">
        <f t="shared" si="60"/>
        <v>21.557577187027547</v>
      </c>
      <c r="AM33">
        <f t="shared" si="60"/>
        <v>21.557335014524064</v>
      </c>
      <c r="AN33">
        <f t="shared" si="60"/>
        <v>21.557092834577762</v>
      </c>
      <c r="AO33">
        <f t="shared" si="60"/>
        <v>21.556850647180102</v>
      </c>
      <c r="AP33">
        <f t="shared" si="60"/>
        <v>21.556608452322529</v>
      </c>
      <c r="AQ33">
        <f t="shared" si="60"/>
        <v>21.556366249996472</v>
      </c>
      <c r="AR33">
        <f t="shared" ref="AR33:BA42" si="61">$B$13-_J0*EXP(($M33+AR$2*_r_S)/(_V_th*_diode_n))-($M33+AR$2*_r_S)/_r_sh</f>
        <v>21.556124040193367</v>
      </c>
      <c r="AS33">
        <f t="shared" si="61"/>
        <v>21.555881822904624</v>
      </c>
      <c r="AT33">
        <f t="shared" si="61"/>
        <v>21.555639598121658</v>
      </c>
      <c r="AU33">
        <f t="shared" si="61"/>
        <v>21.555397365835859</v>
      </c>
      <c r="AV33">
        <f t="shared" si="61"/>
        <v>21.555155126038617</v>
      </c>
      <c r="AW33">
        <f t="shared" si="61"/>
        <v>21.554912878721307</v>
      </c>
      <c r="AX33">
        <f t="shared" si="61"/>
        <v>21.554670623875303</v>
      </c>
      <c r="AY33">
        <f t="shared" si="61"/>
        <v>21.554428361491954</v>
      </c>
      <c r="AZ33">
        <f t="shared" si="61"/>
        <v>21.554186091562613</v>
      </c>
      <c r="BA33">
        <f t="shared" si="61"/>
        <v>21.553943814078615</v>
      </c>
      <c r="BB33">
        <f t="shared" ref="BB33:BK42" si="62">$B$13-_J0*EXP(($M33+BB$2*_r_S)/(_V_th*_diode_n))-($M33+BB$2*_r_S)/_r_sh</f>
        <v>21.55370152903129</v>
      </c>
      <c r="BC33">
        <f t="shared" si="62"/>
        <v>21.553459236411957</v>
      </c>
      <c r="BD33">
        <f t="shared" si="62"/>
        <v>21.553216936211918</v>
      </c>
      <c r="BE33">
        <f t="shared" si="62"/>
        <v>21.552974628422479</v>
      </c>
      <c r="BF33">
        <f t="shared" si="62"/>
        <v>21.55273231303492</v>
      </c>
      <c r="BG33">
        <f t="shared" si="62"/>
        <v>21.552489990040524</v>
      </c>
      <c r="BH33">
        <f t="shared" si="62"/>
        <v>21.552247659430559</v>
      </c>
      <c r="BI33">
        <f t="shared" si="62"/>
        <v>21.55200532119628</v>
      </c>
      <c r="BJ33">
        <f t="shared" si="62"/>
        <v>21.551762975328938</v>
      </c>
      <c r="BK33">
        <f t="shared" si="62"/>
        <v>21.551520621819765</v>
      </c>
      <c r="BL33">
        <f t="shared" ref="BL33:BU42" si="63">$B$13-_J0*EXP(($M33+BL$2*_r_S)/(_V_th*_diode_n))-($M33+BL$2*_r_S)/_r_sh</f>
        <v>21.551278260659998</v>
      </c>
      <c r="BM33">
        <f t="shared" si="63"/>
        <v>21.551035891840847</v>
      </c>
      <c r="BN33">
        <f t="shared" si="63"/>
        <v>21.550793515353519</v>
      </c>
      <c r="BO33">
        <f t="shared" si="63"/>
        <v>21.55055113118922</v>
      </c>
      <c r="BP33">
        <f t="shared" si="63"/>
        <v>21.55030873933913</v>
      </c>
      <c r="BQ33">
        <f t="shared" si="63"/>
        <v>21.550066339794427</v>
      </c>
      <c r="BR33">
        <f t="shared" si="63"/>
        <v>21.549823932546275</v>
      </c>
      <c r="BS33">
        <f t="shared" si="63"/>
        <v>21.549581517585839</v>
      </c>
      <c r="BT33">
        <f t="shared" si="63"/>
        <v>21.549339094904262</v>
      </c>
      <c r="BU33">
        <f t="shared" si="63"/>
        <v>21.54909666449268</v>
      </c>
      <c r="BV33">
        <f t="shared" ref="BV33:CE42" si="64">$B$13-_J0*EXP(($M33+BV$2*_r_S)/(_V_th*_diode_n))-($M33+BV$2*_r_S)/_r_sh</f>
        <v>21.548854226342222</v>
      </c>
      <c r="BW33">
        <f t="shared" si="64"/>
        <v>21.548611780443998</v>
      </c>
      <c r="BX33">
        <f t="shared" si="64"/>
        <v>21.548369326789121</v>
      </c>
      <c r="BY33">
        <f t="shared" si="64"/>
        <v>21.548126865368683</v>
      </c>
      <c r="BZ33">
        <f t="shared" si="64"/>
        <v>21.547884396173774</v>
      </c>
      <c r="CA33">
        <f t="shared" si="64"/>
        <v>21.547641919195463</v>
      </c>
      <c r="CB33">
        <f t="shared" si="64"/>
        <v>21.547399434424822</v>
      </c>
      <c r="CC33">
        <f t="shared" si="64"/>
        <v>21.547156941852901</v>
      </c>
      <c r="CD33">
        <f t="shared" si="64"/>
        <v>21.546914441470747</v>
      </c>
      <c r="CE33">
        <f t="shared" si="64"/>
        <v>21.546671933269394</v>
      </c>
      <c r="CF33">
        <f t="shared" ref="CF33:CO42" si="65">$B$13-_J0*EXP(($M33+CF$2*_r_S)/(_V_th*_diode_n))-($M33+CF$2*_r_S)/_r_sh</f>
        <v>21.546429417239864</v>
      </c>
      <c r="CG33">
        <f t="shared" si="65"/>
        <v>21.546186893373175</v>
      </c>
      <c r="CH33">
        <f t="shared" si="65"/>
        <v>21.545944361660329</v>
      </c>
      <c r="CI33">
        <f t="shared" si="65"/>
        <v>21.545701822092315</v>
      </c>
      <c r="CJ33">
        <f t="shared" si="65"/>
        <v>21.545459274660121</v>
      </c>
      <c r="CK33">
        <f t="shared" si="65"/>
        <v>21.545216719354716</v>
      </c>
      <c r="CL33">
        <f t="shared" si="65"/>
        <v>21.544974156167065</v>
      </c>
      <c r="CM33">
        <f t="shared" si="65"/>
        <v>21.544731585088119</v>
      </c>
      <c r="CN33">
        <f t="shared" si="65"/>
        <v>21.544489006108819</v>
      </c>
      <c r="CO33">
        <f t="shared" si="65"/>
        <v>21.544246419220094</v>
      </c>
      <c r="CP33">
        <f t="shared" ref="CP33:CY42" si="66">$B$13-_J0*EXP(($M33+CP$2*_r_S)/(_V_th*_diode_n))-($M33+CP$2*_r_S)/_r_sh</f>
        <v>21.544003824412865</v>
      </c>
      <c r="CQ33">
        <f t="shared" si="66"/>
        <v>21.543761221678047</v>
      </c>
      <c r="CR33">
        <f t="shared" si="66"/>
        <v>21.543518611006533</v>
      </c>
      <c r="CS33">
        <f t="shared" si="66"/>
        <v>21.543275992389216</v>
      </c>
      <c r="CT33">
        <f t="shared" si="66"/>
        <v>21.543033365816974</v>
      </c>
      <c r="CU33">
        <f t="shared" si="66"/>
        <v>21.542790731280675</v>
      </c>
      <c r="CV33">
        <f t="shared" si="66"/>
        <v>21.542548088771177</v>
      </c>
      <c r="CW33">
        <f t="shared" si="66"/>
        <v>21.542305438279328</v>
      </c>
      <c r="CX33">
        <f t="shared" si="66"/>
        <v>21.542062779795966</v>
      </c>
      <c r="CY33">
        <f t="shared" si="66"/>
        <v>21.541820113311914</v>
      </c>
      <c r="CZ33">
        <f t="shared" ref="CZ33:DJ42" si="67">$B$13-_J0*EXP(($M33+CZ$2*_r_S)/(_V_th*_diode_n))-($M33+CZ$2*_r_S)/_r_sh</f>
        <v>21.541577438817988</v>
      </c>
      <c r="DA33">
        <f t="shared" si="67"/>
        <v>21.541334756304998</v>
      </c>
      <c r="DB33">
        <f t="shared" si="67"/>
        <v>21.541092065763735</v>
      </c>
      <c r="DC33">
        <f t="shared" si="67"/>
        <v>21.540849367184983</v>
      </c>
      <c r="DD33">
        <f t="shared" si="67"/>
        <v>21.540606660559511</v>
      </c>
      <c r="DE33">
        <f t="shared" si="67"/>
        <v>21.540363945878092</v>
      </c>
      <c r="DF33">
        <f t="shared" si="67"/>
        <v>21.540121223131472</v>
      </c>
      <c r="DG33">
        <f t="shared" si="67"/>
        <v>21.539878492310393</v>
      </c>
      <c r="DH33">
        <f t="shared" si="67"/>
        <v>21.539635753405587</v>
      </c>
      <c r="DI33">
        <f t="shared" si="67"/>
        <v>21.539393006407774</v>
      </c>
      <c r="DJ33">
        <f t="shared" si="67"/>
        <v>21.539150251307664</v>
      </c>
      <c r="DL33">
        <f t="shared" si="16"/>
        <v>0.3</v>
      </c>
      <c r="DM33">
        <f t="shared" si="53"/>
        <v>21.563387116308835</v>
      </c>
      <c r="DN33">
        <f t="shared" si="53"/>
        <v>21.327456301183027</v>
      </c>
      <c r="DO33">
        <f t="shared" si="53"/>
        <v>21.091525478816539</v>
      </c>
      <c r="DP33">
        <f t="shared" si="53"/>
        <v>20.855594649201063</v>
      </c>
      <c r="DQ33">
        <f t="shared" si="53"/>
        <v>20.619663812328273</v>
      </c>
      <c r="DR33">
        <f t="shared" si="53"/>
        <v>20.38373296818984</v>
      </c>
      <c r="DS33">
        <f t="shared" si="53"/>
        <v>20.147802116777424</v>
      </c>
      <c r="DT33">
        <f t="shared" si="53"/>
        <v>19.911871258082677</v>
      </c>
      <c r="DU33">
        <f t="shared" si="53"/>
        <v>19.675940392097232</v>
      </c>
      <c r="DV33">
        <f t="shared" si="53"/>
        <v>19.44000951881273</v>
      </c>
      <c r="DW33">
        <f t="shared" si="53"/>
        <v>19.204078638220793</v>
      </c>
      <c r="DX33">
        <f t="shared" si="53"/>
        <v>18.968147750313015</v>
      </c>
      <c r="DY33">
        <f t="shared" si="53"/>
        <v>18.732216855081017</v>
      </c>
      <c r="DZ33">
        <f t="shared" si="53"/>
        <v>18.496285952516381</v>
      </c>
      <c r="EA33">
        <f t="shared" si="53"/>
        <v>18.260355042610691</v>
      </c>
      <c r="EB33">
        <f t="shared" si="39"/>
        <v>18.024424125355527</v>
      </c>
      <c r="EC33">
        <f t="shared" si="39"/>
        <v>17.788493200742444</v>
      </c>
      <c r="ED33">
        <f t="shared" si="39"/>
        <v>17.552562268762998</v>
      </c>
      <c r="EE33">
        <f t="shared" si="39"/>
        <v>17.316631329408732</v>
      </c>
      <c r="EF33">
        <f t="shared" si="39"/>
        <v>17.080700382671182</v>
      </c>
      <c r="EG33">
        <f t="shared" si="39"/>
        <v>16.844769428541873</v>
      </c>
      <c r="EH33">
        <f t="shared" si="39"/>
        <v>16.608838467012319</v>
      </c>
      <c r="EI33">
        <f t="shared" si="39"/>
        <v>16.372907498074028</v>
      </c>
      <c r="EJ33">
        <f t="shared" si="39"/>
        <v>16.136976521718491</v>
      </c>
      <c r="EK33">
        <f t="shared" si="39"/>
        <v>15.901045537937193</v>
      </c>
      <c r="EL33">
        <f t="shared" si="39"/>
        <v>15.665114546721611</v>
      </c>
      <c r="EM33">
        <f t="shared" si="39"/>
        <v>15.429183548063211</v>
      </c>
      <c r="EN33">
        <f t="shared" si="39"/>
        <v>15.193252541953454</v>
      </c>
      <c r="EO33">
        <f t="shared" si="39"/>
        <v>14.957321528383781</v>
      </c>
      <c r="EP33">
        <f t="shared" si="39"/>
        <v>14.721390507345628</v>
      </c>
      <c r="EQ33">
        <f t="shared" si="39"/>
        <v>14.485459478830425</v>
      </c>
      <c r="ER33">
        <f t="shared" si="40"/>
        <v>14.249528442829583</v>
      </c>
      <c r="ES33">
        <f t="shared" si="40"/>
        <v>14.01359739933452</v>
      </c>
      <c r="ET33">
        <f t="shared" si="40"/>
        <v>13.777666348336622</v>
      </c>
      <c r="EU33">
        <f t="shared" si="40"/>
        <v>13.541735289827281</v>
      </c>
      <c r="EV33">
        <f t="shared" si="40"/>
        <v>13.305804223797875</v>
      </c>
      <c r="EW33">
        <f t="shared" si="40"/>
        <v>13.069873150239772</v>
      </c>
      <c r="EX33">
        <f t="shared" si="40"/>
        <v>12.833942069144326</v>
      </c>
      <c r="EY33">
        <f t="shared" si="40"/>
        <v>12.598010980502886</v>
      </c>
      <c r="EZ33">
        <f t="shared" si="40"/>
        <v>12.362079884306789</v>
      </c>
      <c r="FA33">
        <f t="shared" si="40"/>
        <v>12.126148780547366</v>
      </c>
      <c r="FB33">
        <f t="shared" si="40"/>
        <v>11.890217669215936</v>
      </c>
      <c r="FC33">
        <f t="shared" si="40"/>
        <v>11.654286550303798</v>
      </c>
      <c r="FD33">
        <f t="shared" si="40"/>
        <v>11.418355423802263</v>
      </c>
      <c r="FE33">
        <f t="shared" si="40"/>
        <v>11.182424289702604</v>
      </c>
      <c r="FF33">
        <f t="shared" si="40"/>
        <v>10.94649314799611</v>
      </c>
      <c r="FG33">
        <f t="shared" si="40"/>
        <v>10.710561998674047</v>
      </c>
      <c r="FH33">
        <f t="shared" si="41"/>
        <v>10.47463084172767</v>
      </c>
      <c r="FI33">
        <f t="shared" si="41"/>
        <v>10.238699677148231</v>
      </c>
      <c r="FJ33">
        <f t="shared" si="41"/>
        <v>10.00276850492696</v>
      </c>
      <c r="FK33">
        <f t="shared" si="41"/>
        <v>9.7668373250550946</v>
      </c>
      <c r="FL33">
        <f t="shared" si="41"/>
        <v>9.5309061375238446</v>
      </c>
      <c r="FM33">
        <f t="shared" si="41"/>
        <v>9.2949749423244175</v>
      </c>
      <c r="FN33">
        <f t="shared" si="41"/>
        <v>9.0590437394480219</v>
      </c>
      <c r="FO33">
        <f t="shared" si="41"/>
        <v>8.823112528885833</v>
      </c>
      <c r="FP33">
        <f t="shared" si="41"/>
        <v>8.5871813106290311</v>
      </c>
      <c r="FQ33">
        <f t="shared" si="41"/>
        <v>8.3512500846687807</v>
      </c>
      <c r="FR33">
        <f t="shared" si="41"/>
        <v>8.1153188509962497</v>
      </c>
      <c r="FS33">
        <f t="shared" si="41"/>
        <v>7.8793876096025741</v>
      </c>
      <c r="FT33">
        <f t="shared" si="41"/>
        <v>7.6434563604788934</v>
      </c>
      <c r="FU33">
        <f t="shared" si="41"/>
        <v>7.4075251036163383</v>
      </c>
      <c r="FV33">
        <f t="shared" si="41"/>
        <v>7.1715938390060163</v>
      </c>
      <c r="FW33">
        <f t="shared" si="54"/>
        <v>6.9356625666390403</v>
      </c>
      <c r="FX33">
        <f t="shared" si="54"/>
        <v>6.6997312865065037</v>
      </c>
      <c r="FY33">
        <f t="shared" si="42"/>
        <v>6.4637999985994981</v>
      </c>
      <c r="FZ33">
        <f t="shared" si="42"/>
        <v>6.2278687029090882</v>
      </c>
      <c r="GA33">
        <f t="shared" si="42"/>
        <v>5.9919373994263481</v>
      </c>
      <c r="GB33">
        <f t="shared" si="42"/>
        <v>5.7560060881423283</v>
      </c>
      <c r="GC33">
        <f t="shared" si="42"/>
        <v>5.520074769048076</v>
      </c>
      <c r="GD33">
        <f t="shared" si="42"/>
        <v>5.2841434421346278</v>
      </c>
      <c r="GE33">
        <f t="shared" si="42"/>
        <v>5.0482121073929989</v>
      </c>
      <c r="GF33">
        <f t="shared" si="42"/>
        <v>4.8122807648142114</v>
      </c>
      <c r="GG33">
        <f t="shared" si="42"/>
        <v>4.5763494143892665</v>
      </c>
      <c r="GH33">
        <f t="shared" si="42"/>
        <v>4.3404180561091579</v>
      </c>
      <c r="GI33">
        <f t="shared" si="42"/>
        <v>4.1044866899648653</v>
      </c>
      <c r="GJ33">
        <f t="shared" si="42"/>
        <v>3.8685553159473614</v>
      </c>
      <c r="GK33">
        <f t="shared" si="42"/>
        <v>3.6326239340476114</v>
      </c>
      <c r="GL33">
        <f t="shared" si="42"/>
        <v>3.3966925442565667</v>
      </c>
      <c r="GM33">
        <f t="shared" si="42"/>
        <v>3.1607611465651679</v>
      </c>
      <c r="GN33">
        <f t="shared" si="42"/>
        <v>2.9248297409643449</v>
      </c>
      <c r="GO33">
        <f t="shared" si="57"/>
        <v>2.6888983274450169</v>
      </c>
      <c r="GP33">
        <f t="shared" si="57"/>
        <v>2.4529669059980996</v>
      </c>
      <c r="GQ33">
        <f t="shared" si="57"/>
        <v>2.2170354766144911</v>
      </c>
      <c r="GR33">
        <f t="shared" si="57"/>
        <v>1.9811040392850749</v>
      </c>
      <c r="GS33">
        <f t="shared" si="55"/>
        <v>1.745172594000735</v>
      </c>
      <c r="GT33">
        <f t="shared" si="55"/>
        <v>1.5092411407523407</v>
      </c>
      <c r="GU33">
        <f t="shared" si="55"/>
        <v>1.2733096795307439</v>
      </c>
      <c r="GV33">
        <f t="shared" si="55"/>
        <v>1.0373782103267963</v>
      </c>
      <c r="GW33">
        <f t="shared" si="55"/>
        <v>0.80144673313133552</v>
      </c>
      <c r="GX33">
        <f t="shared" si="55"/>
        <v>0.56551524793518482</v>
      </c>
      <c r="GY33">
        <f t="shared" si="55"/>
        <v>0.32958375472916046</v>
      </c>
      <c r="GZ33">
        <f t="shared" si="55"/>
        <v>9.3652253504071581E-2</v>
      </c>
      <c r="HA33">
        <f t="shared" si="55"/>
        <v>0.14227925574929046</v>
      </c>
      <c r="HB33">
        <f t="shared" si="55"/>
        <v>0.37821077304014139</v>
      </c>
      <c r="HC33">
        <f t="shared" si="55"/>
        <v>0.61414229837770762</v>
      </c>
      <c r="HD33">
        <f t="shared" si="55"/>
        <v>0.8500738317712262</v>
      </c>
      <c r="HE33">
        <f t="shared" si="55"/>
        <v>1.0860053732299413</v>
      </c>
      <c r="HF33">
        <f t="shared" si="55"/>
        <v>1.3219369227631184</v>
      </c>
      <c r="HG33">
        <f t="shared" si="55"/>
        <v>1.5578684803800229</v>
      </c>
      <c r="HH33">
        <f t="shared" si="55"/>
        <v>1.7938000460899346</v>
      </c>
      <c r="HI33">
        <f t="shared" si="56"/>
        <v>2.0297316199021438</v>
      </c>
      <c r="HJ33">
        <f t="shared" si="17"/>
        <v>9.3652253504071581E-2</v>
      </c>
      <c r="HK33">
        <f t="shared" si="18"/>
        <v>92</v>
      </c>
      <c r="HL33">
        <v>31</v>
      </c>
      <c r="HM33">
        <f t="shared" si="19"/>
        <v>0.3</v>
      </c>
      <c r="HN33" cm="1">
        <f t="array" ref="HN33">INDEX($N$3:$DJ$102,HL33,HK33)</f>
        <v>21.541334756304998</v>
      </c>
      <c r="HO33">
        <f t="shared" si="20"/>
        <v>6.4624004268914996</v>
      </c>
    </row>
    <row r="34" spans="5:223" x14ac:dyDescent="0.25">
      <c r="E34">
        <v>440</v>
      </c>
      <c r="F34" s="7">
        <f>'Emission events'!Q34</f>
        <v>0</v>
      </c>
      <c r="G34" s="7">
        <f>'Emission events'!AG34</f>
        <v>0</v>
      </c>
      <c r="H34" s="7">
        <f>'Emission events'!AW34</f>
        <v>0</v>
      </c>
      <c r="I34" s="7">
        <f>'Emission events'!BM34</f>
        <v>0</v>
      </c>
      <c r="J34" s="7">
        <f>'Emission events'!CC34</f>
        <v>0</v>
      </c>
      <c r="K34" s="7">
        <f t="shared" si="22"/>
        <v>0</v>
      </c>
      <c r="M34" s="1">
        <v>0.31</v>
      </c>
      <c r="N34">
        <f t="shared" si="58"/>
        <v>21.494613975416023</v>
      </c>
      <c r="O34">
        <f t="shared" si="58"/>
        <v>21.494369560916969</v>
      </c>
      <c r="P34">
        <f t="shared" si="58"/>
        <v>21.49412513640144</v>
      </c>
      <c r="Q34">
        <f t="shared" si="58"/>
        <v>21.493880701857947</v>
      </c>
      <c r="R34">
        <f t="shared" si="58"/>
        <v>21.493636257274968</v>
      </c>
      <c r="S34">
        <f t="shared" si="58"/>
        <v>21.493391802640986</v>
      </c>
      <c r="T34">
        <f t="shared" si="58"/>
        <v>21.493147337944457</v>
      </c>
      <c r="U34">
        <f t="shared" si="58"/>
        <v>21.492902863173835</v>
      </c>
      <c r="V34">
        <f t="shared" si="58"/>
        <v>21.492658378317554</v>
      </c>
      <c r="W34">
        <f t="shared" si="58"/>
        <v>21.492413883364033</v>
      </c>
      <c r="X34">
        <f t="shared" si="59"/>
        <v>21.492169378301686</v>
      </c>
      <c r="Y34">
        <f t="shared" si="59"/>
        <v>21.491924863118907</v>
      </c>
      <c r="Z34">
        <f t="shared" si="59"/>
        <v>21.491680337804084</v>
      </c>
      <c r="AA34">
        <f t="shared" si="59"/>
        <v>21.491435802345574</v>
      </c>
      <c r="AB34">
        <f t="shared" si="59"/>
        <v>21.491191256731739</v>
      </c>
      <c r="AC34">
        <f t="shared" si="59"/>
        <v>21.490946700950921</v>
      </c>
      <c r="AD34">
        <f t="shared" si="59"/>
        <v>21.490702134991452</v>
      </c>
      <c r="AE34">
        <f t="shared" si="59"/>
        <v>21.490457558841644</v>
      </c>
      <c r="AF34">
        <f t="shared" si="59"/>
        <v>21.4902129724898</v>
      </c>
      <c r="AG34">
        <f t="shared" si="59"/>
        <v>21.48996837592421</v>
      </c>
      <c r="AH34">
        <f t="shared" si="60"/>
        <v>21.48972376913315</v>
      </c>
      <c r="AI34">
        <f t="shared" si="60"/>
        <v>21.489479152104877</v>
      </c>
      <c r="AJ34">
        <f t="shared" si="60"/>
        <v>21.489234524827644</v>
      </c>
      <c r="AK34">
        <f t="shared" si="60"/>
        <v>21.488989887289687</v>
      </c>
      <c r="AL34">
        <f t="shared" si="60"/>
        <v>21.488745239479222</v>
      </c>
      <c r="AM34">
        <f t="shared" si="60"/>
        <v>21.488500581384461</v>
      </c>
      <c r="AN34">
        <f t="shared" si="60"/>
        <v>21.488255912993598</v>
      </c>
      <c r="AO34">
        <f t="shared" si="60"/>
        <v>21.488011234294813</v>
      </c>
      <c r="AP34">
        <f t="shared" si="60"/>
        <v>21.487766545276273</v>
      </c>
      <c r="AQ34">
        <f t="shared" si="60"/>
        <v>21.487521845926132</v>
      </c>
      <c r="AR34">
        <f t="shared" si="61"/>
        <v>21.487277136232528</v>
      </c>
      <c r="AS34">
        <f t="shared" si="61"/>
        <v>21.487032416183595</v>
      </c>
      <c r="AT34">
        <f t="shared" si="61"/>
        <v>21.486787685767439</v>
      </c>
      <c r="AU34">
        <f t="shared" si="61"/>
        <v>21.486542944972157</v>
      </c>
      <c r="AV34">
        <f t="shared" si="61"/>
        <v>21.486298193785839</v>
      </c>
      <c r="AW34">
        <f t="shared" si="61"/>
        <v>21.486053432196556</v>
      </c>
      <c r="AX34">
        <f t="shared" si="61"/>
        <v>21.485808660192365</v>
      </c>
      <c r="AY34">
        <f t="shared" si="61"/>
        <v>21.485563877761312</v>
      </c>
      <c r="AZ34">
        <f t="shared" si="61"/>
        <v>21.485319084891426</v>
      </c>
      <c r="BA34">
        <f t="shared" si="61"/>
        <v>21.485074281570725</v>
      </c>
      <c r="BB34">
        <f t="shared" si="62"/>
        <v>21.484829467787211</v>
      </c>
      <c r="BC34">
        <f t="shared" si="62"/>
        <v>21.484584643528876</v>
      </c>
      <c r="BD34">
        <f t="shared" si="62"/>
        <v>21.484339808783695</v>
      </c>
      <c r="BE34">
        <f t="shared" si="62"/>
        <v>21.484094963539626</v>
      </c>
      <c r="BF34">
        <f t="shared" si="62"/>
        <v>21.483850107784622</v>
      </c>
      <c r="BG34">
        <f t="shared" si="62"/>
        <v>21.483605241506616</v>
      </c>
      <c r="BH34">
        <f t="shared" si="62"/>
        <v>21.483360364693528</v>
      </c>
      <c r="BI34">
        <f t="shared" si="62"/>
        <v>21.483115477333261</v>
      </c>
      <c r="BJ34">
        <f t="shared" si="62"/>
        <v>21.48287057941371</v>
      </c>
      <c r="BK34">
        <f t="shared" si="62"/>
        <v>21.482625670922758</v>
      </c>
      <c r="BL34">
        <f t="shared" si="63"/>
        <v>21.482380751848265</v>
      </c>
      <c r="BM34">
        <f t="shared" si="63"/>
        <v>21.48213582217808</v>
      </c>
      <c r="BN34">
        <f t="shared" si="63"/>
        <v>21.48189088190005</v>
      </c>
      <c r="BO34">
        <f t="shared" si="63"/>
        <v>21.481645931001985</v>
      </c>
      <c r="BP34">
        <f t="shared" si="63"/>
        <v>21.4814009694717</v>
      </c>
      <c r="BQ34">
        <f t="shared" si="63"/>
        <v>21.481155997296987</v>
      </c>
      <c r="BR34">
        <f t="shared" si="63"/>
        <v>21.480911014465633</v>
      </c>
      <c r="BS34">
        <f t="shared" si="63"/>
        <v>21.480666020965401</v>
      </c>
      <c r="BT34">
        <f t="shared" si="63"/>
        <v>21.480421016784042</v>
      </c>
      <c r="BU34">
        <f t="shared" si="63"/>
        <v>21.4801760019093</v>
      </c>
      <c r="BV34">
        <f t="shared" si="64"/>
        <v>21.479930976328895</v>
      </c>
      <c r="BW34">
        <f t="shared" si="64"/>
        <v>21.479685940030539</v>
      </c>
      <c r="BX34">
        <f t="shared" si="64"/>
        <v>21.479440893001929</v>
      </c>
      <c r="BY34">
        <f t="shared" si="64"/>
        <v>21.479195835230747</v>
      </c>
      <c r="BZ34">
        <f t="shared" si="64"/>
        <v>21.478950766704664</v>
      </c>
      <c r="CA34">
        <f t="shared" si="64"/>
        <v>21.478705687411331</v>
      </c>
      <c r="CB34">
        <f t="shared" si="64"/>
        <v>21.478460597338387</v>
      </c>
      <c r="CC34">
        <f t="shared" si="64"/>
        <v>21.47821549647346</v>
      </c>
      <c r="CD34">
        <f t="shared" si="64"/>
        <v>21.477970384804163</v>
      </c>
      <c r="CE34">
        <f t="shared" si="64"/>
        <v>21.477725262318089</v>
      </c>
      <c r="CF34">
        <f t="shared" si="65"/>
        <v>21.477480129002828</v>
      </c>
      <c r="CG34">
        <f t="shared" si="65"/>
        <v>21.477234984845939</v>
      </c>
      <c r="CH34">
        <f t="shared" si="65"/>
        <v>21.476989829834984</v>
      </c>
      <c r="CI34">
        <f t="shared" si="65"/>
        <v>21.476744663957504</v>
      </c>
      <c r="CJ34">
        <f t="shared" si="65"/>
        <v>21.476499487201021</v>
      </c>
      <c r="CK34">
        <f t="shared" si="65"/>
        <v>21.476254299553045</v>
      </c>
      <c r="CL34">
        <f t="shared" si="65"/>
        <v>21.476009101001079</v>
      </c>
      <c r="CM34">
        <f t="shared" si="65"/>
        <v>21.475763891532601</v>
      </c>
      <c r="CN34">
        <f t="shared" si="65"/>
        <v>21.475518671135081</v>
      </c>
      <c r="CO34">
        <f t="shared" si="65"/>
        <v>21.475273439795977</v>
      </c>
      <c r="CP34">
        <f t="shared" si="66"/>
        <v>21.475028197502724</v>
      </c>
      <c r="CQ34">
        <f t="shared" si="66"/>
        <v>21.474782944242747</v>
      </c>
      <c r="CR34">
        <f t="shared" si="66"/>
        <v>21.474537680003461</v>
      </c>
      <c r="CS34">
        <f t="shared" si="66"/>
        <v>21.474292404772264</v>
      </c>
      <c r="CT34">
        <f t="shared" si="66"/>
        <v>21.474047118536532</v>
      </c>
      <c r="CU34">
        <f t="shared" si="66"/>
        <v>21.473801821283633</v>
      </c>
      <c r="CV34">
        <f t="shared" si="66"/>
        <v>21.473556513000926</v>
      </c>
      <c r="CW34">
        <f t="shared" si="66"/>
        <v>21.473311193675745</v>
      </c>
      <c r="CX34">
        <f t="shared" si="66"/>
        <v>21.473065863295414</v>
      </c>
      <c r="CY34">
        <f t="shared" si="66"/>
        <v>21.472820521847243</v>
      </c>
      <c r="CZ34">
        <f t="shared" si="67"/>
        <v>21.472575169318532</v>
      </c>
      <c r="DA34">
        <f t="shared" si="67"/>
        <v>21.472329805696553</v>
      </c>
      <c r="DB34">
        <f t="shared" si="67"/>
        <v>21.472084430968572</v>
      </c>
      <c r="DC34">
        <f t="shared" si="67"/>
        <v>21.471839045121847</v>
      </c>
      <c r="DD34">
        <f t="shared" si="67"/>
        <v>21.471593648143614</v>
      </c>
      <c r="DE34">
        <f t="shared" si="67"/>
        <v>21.47134824002109</v>
      </c>
      <c r="DF34">
        <f t="shared" si="67"/>
        <v>21.471102820741482</v>
      </c>
      <c r="DG34">
        <f t="shared" si="67"/>
        <v>21.470857390291982</v>
      </c>
      <c r="DH34">
        <f t="shared" si="67"/>
        <v>21.470611948659773</v>
      </c>
      <c r="DI34">
        <f t="shared" si="67"/>
        <v>21.470366495832014</v>
      </c>
      <c r="DJ34">
        <f t="shared" si="67"/>
        <v>21.470121031795856</v>
      </c>
      <c r="DL34">
        <f t="shared" si="16"/>
        <v>0.31</v>
      </c>
      <c r="DM34">
        <f t="shared" si="53"/>
        <v>21.494613975416023</v>
      </c>
      <c r="DN34">
        <f t="shared" si="53"/>
        <v>21.25868074220487</v>
      </c>
      <c r="DO34">
        <f t="shared" si="53"/>
        <v>21.022747498977242</v>
      </c>
      <c r="DP34">
        <f t="shared" si="53"/>
        <v>20.786814245721654</v>
      </c>
      <c r="DQ34">
        <f t="shared" si="53"/>
        <v>20.550880982426577</v>
      </c>
      <c r="DR34">
        <f t="shared" si="53"/>
        <v>20.314947709080496</v>
      </c>
      <c r="DS34">
        <f t="shared" si="53"/>
        <v>20.079014425671868</v>
      </c>
      <c r="DT34">
        <f t="shared" si="53"/>
        <v>19.843081132189148</v>
      </c>
      <c r="DU34">
        <f t="shared" si="53"/>
        <v>19.607147828620768</v>
      </c>
      <c r="DV34">
        <f t="shared" si="53"/>
        <v>19.371214514955149</v>
      </c>
      <c r="DW34">
        <f t="shared" si="53"/>
        <v>19.135281191180706</v>
      </c>
      <c r="DX34">
        <f t="shared" si="53"/>
        <v>18.899347857285829</v>
      </c>
      <c r="DY34">
        <f t="shared" si="53"/>
        <v>18.663414513258907</v>
      </c>
      <c r="DZ34">
        <f t="shared" si="53"/>
        <v>18.427481159088298</v>
      </c>
      <c r="EA34">
        <f t="shared" si="53"/>
        <v>18.191547794762364</v>
      </c>
      <c r="EB34">
        <f t="shared" si="39"/>
        <v>17.955614420269452</v>
      </c>
      <c r="EC34">
        <f t="shared" si="39"/>
        <v>17.719681035597883</v>
      </c>
      <c r="ED34">
        <f t="shared" si="39"/>
        <v>17.483747640735977</v>
      </c>
      <c r="EE34">
        <f t="shared" si="39"/>
        <v>17.247814235672035</v>
      </c>
      <c r="EF34">
        <f t="shared" si="39"/>
        <v>17.011880820394346</v>
      </c>
      <c r="EG34">
        <f t="shared" si="39"/>
        <v>16.775947394891187</v>
      </c>
      <c r="EH34">
        <f t="shared" si="39"/>
        <v>16.540013959150819</v>
      </c>
      <c r="EI34">
        <f t="shared" si="39"/>
        <v>16.304080513161487</v>
      </c>
      <c r="EJ34">
        <f t="shared" si="39"/>
        <v>16.068147056911432</v>
      </c>
      <c r="EK34">
        <f t="shared" si="39"/>
        <v>15.832213590388868</v>
      </c>
      <c r="EL34">
        <f t="shared" si="39"/>
        <v>15.596280113582008</v>
      </c>
      <c r="EM34">
        <f t="shared" si="39"/>
        <v>15.360346626479046</v>
      </c>
      <c r="EN34">
        <f t="shared" si="39"/>
        <v>15.124413129068165</v>
      </c>
      <c r="EO34">
        <f t="shared" si="39"/>
        <v>14.888479621337526</v>
      </c>
      <c r="EP34">
        <f t="shared" si="39"/>
        <v>14.652546103275288</v>
      </c>
      <c r="EQ34">
        <f t="shared" si="39"/>
        <v>14.416612574869585</v>
      </c>
      <c r="ER34">
        <f t="shared" si="40"/>
        <v>14.180679036108554</v>
      </c>
      <c r="ES34">
        <f t="shared" si="40"/>
        <v>13.944745486980301</v>
      </c>
      <c r="ET34">
        <f t="shared" si="40"/>
        <v>13.708811927472921</v>
      </c>
      <c r="EU34">
        <f t="shared" si="40"/>
        <v>13.472878357574503</v>
      </c>
      <c r="EV34">
        <f t="shared" si="40"/>
        <v>13.236944777273123</v>
      </c>
      <c r="EW34">
        <f t="shared" si="40"/>
        <v>13.001011186556834</v>
      </c>
      <c r="EX34">
        <f t="shared" si="40"/>
        <v>12.765077585413684</v>
      </c>
      <c r="EY34">
        <f t="shared" si="40"/>
        <v>12.529143973831699</v>
      </c>
      <c r="EZ34">
        <f t="shared" si="40"/>
        <v>12.2932103517989</v>
      </c>
      <c r="FA34">
        <f t="shared" si="40"/>
        <v>12.057276719303287</v>
      </c>
      <c r="FB34">
        <f t="shared" si="40"/>
        <v>11.821343076332855</v>
      </c>
      <c r="FC34">
        <f t="shared" si="40"/>
        <v>11.585409422875575</v>
      </c>
      <c r="FD34">
        <f t="shared" si="40"/>
        <v>11.349475758919409</v>
      </c>
      <c r="FE34">
        <f t="shared" si="40"/>
        <v>11.113542084452307</v>
      </c>
      <c r="FF34">
        <f t="shared" si="40"/>
        <v>10.877608399462202</v>
      </c>
      <c r="FG34">
        <f t="shared" si="40"/>
        <v>10.641674703937015</v>
      </c>
      <c r="FH34">
        <f t="shared" si="41"/>
        <v>10.405740997864651</v>
      </c>
      <c r="FI34">
        <f t="shared" si="41"/>
        <v>10.169807281233004</v>
      </c>
      <c r="FJ34">
        <f t="shared" si="41"/>
        <v>9.9338735540299528</v>
      </c>
      <c r="FK34">
        <f t="shared" si="41"/>
        <v>9.6979398162433608</v>
      </c>
      <c r="FL34">
        <f t="shared" si="41"/>
        <v>9.4620060678610773</v>
      </c>
      <c r="FM34">
        <f t="shared" si="41"/>
        <v>9.2260723088709486</v>
      </c>
      <c r="FN34">
        <f t="shared" si="41"/>
        <v>8.9901385392607871</v>
      </c>
      <c r="FO34">
        <f t="shared" si="41"/>
        <v>8.7542047590184033</v>
      </c>
      <c r="FP34">
        <f t="shared" si="41"/>
        <v>8.518270968131592</v>
      </c>
      <c r="FQ34">
        <f t="shared" si="41"/>
        <v>8.2823371665881389</v>
      </c>
      <c r="FR34">
        <f t="shared" si="41"/>
        <v>8.046403354375812</v>
      </c>
      <c r="FS34">
        <f t="shared" si="41"/>
        <v>7.8104695314823545</v>
      </c>
      <c r="FT34">
        <f t="shared" si="41"/>
        <v>7.574535697895513</v>
      </c>
      <c r="FU34">
        <f t="shared" si="41"/>
        <v>7.3386018536030111</v>
      </c>
      <c r="FV34">
        <f t="shared" si="41"/>
        <v>7.1026679985925565</v>
      </c>
      <c r="FW34">
        <f t="shared" si="54"/>
        <v>6.8667341328518479</v>
      </c>
      <c r="FX34">
        <f t="shared" si="54"/>
        <v>6.630800256368568</v>
      </c>
      <c r="FY34">
        <f t="shared" si="42"/>
        <v>6.3948663691303871</v>
      </c>
      <c r="FZ34">
        <f t="shared" si="42"/>
        <v>6.158932471124956</v>
      </c>
      <c r="GA34">
        <f t="shared" si="42"/>
        <v>5.9229985623399131</v>
      </c>
      <c r="GB34">
        <f t="shared" si="42"/>
        <v>5.6870646427628877</v>
      </c>
      <c r="GC34">
        <f t="shared" si="42"/>
        <v>5.4511307123814916</v>
      </c>
      <c r="GD34">
        <f t="shared" si="42"/>
        <v>5.2151967711833223</v>
      </c>
      <c r="GE34">
        <f t="shared" si="42"/>
        <v>4.9792628191559629</v>
      </c>
      <c r="GF34">
        <f t="shared" si="42"/>
        <v>4.7433288562869755</v>
      </c>
      <c r="GG34">
        <f t="shared" si="42"/>
        <v>4.5073948825639221</v>
      </c>
      <c r="GH34">
        <f t="shared" si="42"/>
        <v>4.2714608979743467</v>
      </c>
      <c r="GI34">
        <f t="shared" si="42"/>
        <v>4.0355269025057652</v>
      </c>
      <c r="GJ34">
        <f t="shared" si="42"/>
        <v>3.7995928961456897</v>
      </c>
      <c r="GK34">
        <f t="shared" si="42"/>
        <v>3.5636588788816255</v>
      </c>
      <c r="GL34">
        <f t="shared" si="42"/>
        <v>3.3277248507010491</v>
      </c>
      <c r="GM34">
        <f t="shared" si="42"/>
        <v>3.0917908115914301</v>
      </c>
      <c r="GN34">
        <f t="shared" si="42"/>
        <v>2.8558567615402275</v>
      </c>
      <c r="GO34">
        <f t="shared" si="57"/>
        <v>2.6199227005348753</v>
      </c>
      <c r="GP34">
        <f t="shared" si="57"/>
        <v>2.3839886285628005</v>
      </c>
      <c r="GQ34">
        <f t="shared" si="57"/>
        <v>2.1480545456114193</v>
      </c>
      <c r="GR34">
        <f t="shared" si="57"/>
        <v>1.9121204516681232</v>
      </c>
      <c r="GS34">
        <f t="shared" si="55"/>
        <v>1.6761863467202929</v>
      </c>
      <c r="GT34">
        <f t="shared" si="55"/>
        <v>1.4402522307552985</v>
      </c>
      <c r="GU34">
        <f t="shared" si="55"/>
        <v>1.2043181037604924</v>
      </c>
      <c r="GV34">
        <f t="shared" si="55"/>
        <v>0.96838396572321273</v>
      </c>
      <c r="GW34">
        <f t="shared" si="55"/>
        <v>0.73244981663078335</v>
      </c>
      <c r="GX34">
        <f t="shared" si="55"/>
        <v>0.49651565647051399</v>
      </c>
      <c r="GY34">
        <f t="shared" si="55"/>
        <v>0.2605814852297037</v>
      </c>
      <c r="GZ34">
        <f t="shared" si="55"/>
        <v>2.4647302895626666E-2</v>
      </c>
      <c r="HA34">
        <f t="shared" si="55"/>
        <v>0.2112868905444536</v>
      </c>
      <c r="HB34">
        <f t="shared" si="55"/>
        <v>0.44722109510327712</v>
      </c>
      <c r="HC34">
        <f t="shared" si="55"/>
        <v>0.68315531079360525</v>
      </c>
      <c r="HD34">
        <f t="shared" si="55"/>
        <v>0.91908953762822776</v>
      </c>
      <c r="HE34">
        <f t="shared" si="55"/>
        <v>1.1550237756199309</v>
      </c>
      <c r="HF34">
        <f t="shared" si="55"/>
        <v>1.3909580247815292</v>
      </c>
      <c r="HG34">
        <f t="shared" si="55"/>
        <v>1.6268922851258374</v>
      </c>
      <c r="HH34">
        <f t="shared" si="55"/>
        <v>1.862826556665695</v>
      </c>
      <c r="HI34">
        <f t="shared" si="56"/>
        <v>2.0987608394139521</v>
      </c>
      <c r="HJ34">
        <f t="shared" si="17"/>
        <v>2.4647302895626666E-2</v>
      </c>
      <c r="HK34">
        <f t="shared" si="18"/>
        <v>92</v>
      </c>
      <c r="HL34">
        <v>32</v>
      </c>
      <c r="HM34">
        <f t="shared" si="19"/>
        <v>0.31</v>
      </c>
      <c r="HN34" cm="1">
        <f t="array" ref="HN34">INDEX($N$3:$DJ$102,HL34,HK34)</f>
        <v>21.472329805696553</v>
      </c>
      <c r="HO34">
        <f t="shared" si="20"/>
        <v>6.6564222397659316</v>
      </c>
    </row>
    <row r="35" spans="5:223" x14ac:dyDescent="0.25">
      <c r="E35">
        <v>445</v>
      </c>
      <c r="F35" s="7">
        <f>'Emission events'!Q35</f>
        <v>0</v>
      </c>
      <c r="G35" s="7">
        <f>'Emission events'!AG35</f>
        <v>0</v>
      </c>
      <c r="H35" s="7">
        <f>'Emission events'!AW35</f>
        <v>0</v>
      </c>
      <c r="I35" s="7">
        <f>'Emission events'!BM35</f>
        <v>0</v>
      </c>
      <c r="J35" s="7">
        <f>'Emission events'!CC35</f>
        <v>0</v>
      </c>
      <c r="K35" s="7">
        <f t="shared" si="22"/>
        <v>0</v>
      </c>
      <c r="M35" s="1">
        <v>0.32</v>
      </c>
      <c r="N35">
        <f t="shared" si="58"/>
        <v>21.425033294651932</v>
      </c>
      <c r="O35">
        <f t="shared" si="58"/>
        <v>21.424785535068143</v>
      </c>
      <c r="P35">
        <f t="shared" si="58"/>
        <v>21.424537761627956</v>
      </c>
      <c r="Q35">
        <f t="shared" si="58"/>
        <v>21.424289974315471</v>
      </c>
      <c r="R35">
        <f t="shared" si="58"/>
        <v>21.424042173114756</v>
      </c>
      <c r="S35">
        <f t="shared" si="58"/>
        <v>21.423794358009875</v>
      </c>
      <c r="T35">
        <f t="shared" si="58"/>
        <v>21.423546528984865</v>
      </c>
      <c r="U35">
        <f t="shared" si="58"/>
        <v>21.423298686023742</v>
      </c>
      <c r="V35">
        <f t="shared" si="58"/>
        <v>21.423050829110515</v>
      </c>
      <c r="W35">
        <f t="shared" si="58"/>
        <v>21.422802958229163</v>
      </c>
      <c r="X35">
        <f t="shared" si="59"/>
        <v>21.422555073363654</v>
      </c>
      <c r="Y35">
        <f t="shared" si="59"/>
        <v>21.422307174497934</v>
      </c>
      <c r="Z35">
        <f t="shared" si="59"/>
        <v>21.422059261615935</v>
      </c>
      <c r="AA35">
        <f t="shared" si="59"/>
        <v>21.421811334701566</v>
      </c>
      <c r="AB35">
        <f t="shared" si="59"/>
        <v>21.421563393738715</v>
      </c>
      <c r="AC35">
        <f t="shared" si="59"/>
        <v>21.421315438711254</v>
      </c>
      <c r="AD35">
        <f t="shared" si="59"/>
        <v>21.421067469603052</v>
      </c>
      <c r="AE35">
        <f t="shared" si="59"/>
        <v>21.420819486397928</v>
      </c>
      <c r="AF35">
        <f t="shared" si="59"/>
        <v>21.420571489079705</v>
      </c>
      <c r="AG35">
        <f t="shared" si="59"/>
        <v>21.420323477632188</v>
      </c>
      <c r="AH35">
        <f t="shared" si="60"/>
        <v>21.420075452039153</v>
      </c>
      <c r="AI35">
        <f t="shared" si="60"/>
        <v>21.419827412284359</v>
      </c>
      <c r="AJ35">
        <f t="shared" si="60"/>
        <v>21.419579358351555</v>
      </c>
      <c r="AK35">
        <f t="shared" si="60"/>
        <v>21.419331290224466</v>
      </c>
      <c r="AL35">
        <f t="shared" si="60"/>
        <v>21.419083207886793</v>
      </c>
      <c r="AM35">
        <f t="shared" si="60"/>
        <v>21.418835111322224</v>
      </c>
      <c r="AN35">
        <f t="shared" si="60"/>
        <v>21.418587000514432</v>
      </c>
      <c r="AO35">
        <f t="shared" si="60"/>
        <v>21.418338875447059</v>
      </c>
      <c r="AP35">
        <f t="shared" si="60"/>
        <v>21.418090736103746</v>
      </c>
      <c r="AQ35">
        <f t="shared" si="60"/>
        <v>21.417842582468097</v>
      </c>
      <c r="AR35">
        <f t="shared" si="61"/>
        <v>21.417594414523709</v>
      </c>
      <c r="AS35">
        <f t="shared" si="61"/>
        <v>21.417346232254157</v>
      </c>
      <c r="AT35">
        <f t="shared" si="61"/>
        <v>21.417098035642994</v>
      </c>
      <c r="AU35">
        <f t="shared" si="61"/>
        <v>21.416849824673758</v>
      </c>
      <c r="AV35">
        <f t="shared" si="61"/>
        <v>21.416601599329972</v>
      </c>
      <c r="AW35">
        <f t="shared" si="61"/>
        <v>21.416353359595128</v>
      </c>
      <c r="AX35">
        <f t="shared" si="61"/>
        <v>21.416105105452708</v>
      </c>
      <c r="AY35">
        <f t="shared" si="61"/>
        <v>21.415856836886174</v>
      </c>
      <c r="AZ35">
        <f t="shared" si="61"/>
        <v>21.415608553878968</v>
      </c>
      <c r="BA35">
        <f t="shared" si="61"/>
        <v>21.415360256414512</v>
      </c>
      <c r="BB35">
        <f t="shared" si="62"/>
        <v>21.415111944476212</v>
      </c>
      <c r="BC35">
        <f t="shared" si="62"/>
        <v>21.414863618047452</v>
      </c>
      <c r="BD35">
        <f t="shared" si="62"/>
        <v>21.414615277111594</v>
      </c>
      <c r="BE35">
        <f t="shared" si="62"/>
        <v>21.414366921651993</v>
      </c>
      <c r="BF35">
        <f t="shared" si="62"/>
        <v>21.414118551651971</v>
      </c>
      <c r="BG35">
        <f t="shared" si="62"/>
        <v>21.413870167094839</v>
      </c>
      <c r="BH35">
        <f t="shared" si="62"/>
        <v>21.413621767963885</v>
      </c>
      <c r="BI35">
        <f t="shared" si="62"/>
        <v>21.413373354242381</v>
      </c>
      <c r="BJ35">
        <f t="shared" si="62"/>
        <v>21.413124925913579</v>
      </c>
      <c r="BK35">
        <f t="shared" si="62"/>
        <v>21.412876482960705</v>
      </c>
      <c r="BL35">
        <f t="shared" si="63"/>
        <v>21.412628025366978</v>
      </c>
      <c r="BM35">
        <f t="shared" si="63"/>
        <v>21.412379553115585</v>
      </c>
      <c r="BN35">
        <f t="shared" si="63"/>
        <v>21.412131066189708</v>
      </c>
      <c r="BO35">
        <f t="shared" si="63"/>
        <v>21.411882564572494</v>
      </c>
      <c r="BP35">
        <f t="shared" si="63"/>
        <v>21.411634048247087</v>
      </c>
      <c r="BQ35">
        <f t="shared" si="63"/>
        <v>21.411385517196592</v>
      </c>
      <c r="BR35">
        <f t="shared" si="63"/>
        <v>21.411136971404119</v>
      </c>
      <c r="BS35">
        <f t="shared" si="63"/>
        <v>21.410888410852731</v>
      </c>
      <c r="BT35">
        <f t="shared" si="63"/>
        <v>21.410639835525497</v>
      </c>
      <c r="BU35">
        <f t="shared" si="63"/>
        <v>21.410391245405446</v>
      </c>
      <c r="BV35">
        <f t="shared" si="64"/>
        <v>21.410142640475605</v>
      </c>
      <c r="BW35">
        <f t="shared" si="64"/>
        <v>21.409894020718969</v>
      </c>
      <c r="BX35">
        <f t="shared" si="64"/>
        <v>21.40964538611852</v>
      </c>
      <c r="BY35">
        <f t="shared" si="64"/>
        <v>21.409396736657218</v>
      </c>
      <c r="BZ35">
        <f t="shared" si="64"/>
        <v>21.409148072318001</v>
      </c>
      <c r="CA35">
        <f t="shared" si="64"/>
        <v>21.408899393083793</v>
      </c>
      <c r="CB35">
        <f t="shared" si="64"/>
        <v>21.408650698937496</v>
      </c>
      <c r="CC35">
        <f t="shared" si="64"/>
        <v>21.408401989861989</v>
      </c>
      <c r="CD35">
        <f t="shared" si="64"/>
        <v>21.408153265840138</v>
      </c>
      <c r="CE35">
        <f t="shared" si="64"/>
        <v>21.407904526854786</v>
      </c>
      <c r="CF35">
        <f t="shared" si="65"/>
        <v>21.407655772888749</v>
      </c>
      <c r="CG35">
        <f t="shared" si="65"/>
        <v>21.407407003924838</v>
      </c>
      <c r="CH35">
        <f t="shared" si="65"/>
        <v>21.407158219945831</v>
      </c>
      <c r="CI35">
        <f t="shared" si="65"/>
        <v>21.406909420934497</v>
      </c>
      <c r="CJ35">
        <f t="shared" si="65"/>
        <v>21.406660606873579</v>
      </c>
      <c r="CK35">
        <f t="shared" si="65"/>
        <v>21.406411777745799</v>
      </c>
      <c r="CL35">
        <f t="shared" si="65"/>
        <v>21.406162933533857</v>
      </c>
      <c r="CM35">
        <f t="shared" si="65"/>
        <v>21.405914074220444</v>
      </c>
      <c r="CN35">
        <f t="shared" si="65"/>
        <v>21.405665199788224</v>
      </c>
      <c r="CO35">
        <f t="shared" si="65"/>
        <v>21.405416310219838</v>
      </c>
      <c r="CP35">
        <f t="shared" si="66"/>
        <v>21.405167405497917</v>
      </c>
      <c r="CQ35">
        <f t="shared" si="66"/>
        <v>21.404918485605059</v>
      </c>
      <c r="CR35">
        <f t="shared" si="66"/>
        <v>21.404669550523849</v>
      </c>
      <c r="CS35">
        <f t="shared" si="66"/>
        <v>21.404420600236858</v>
      </c>
      <c r="CT35">
        <f t="shared" si="66"/>
        <v>21.404171634726627</v>
      </c>
      <c r="CU35">
        <f t="shared" si="66"/>
        <v>21.40392265397568</v>
      </c>
      <c r="CV35">
        <f t="shared" si="66"/>
        <v>21.403673657966522</v>
      </c>
      <c r="CW35">
        <f t="shared" si="66"/>
        <v>21.403424646681639</v>
      </c>
      <c r="CX35">
        <f t="shared" si="66"/>
        <v>21.403175620103497</v>
      </c>
      <c r="CY35">
        <f t="shared" si="66"/>
        <v>21.402926578214537</v>
      </c>
      <c r="CZ35">
        <f t="shared" si="67"/>
        <v>21.402677520997184</v>
      </c>
      <c r="DA35">
        <f t="shared" si="67"/>
        <v>21.402428448433845</v>
      </c>
      <c r="DB35">
        <f t="shared" si="67"/>
        <v>21.402179360506899</v>
      </c>
      <c r="DC35">
        <f t="shared" si="67"/>
        <v>21.401930257198714</v>
      </c>
      <c r="DD35">
        <f t="shared" si="67"/>
        <v>21.401681138491632</v>
      </c>
      <c r="DE35">
        <f t="shared" si="67"/>
        <v>21.401432004367976</v>
      </c>
      <c r="DF35">
        <f t="shared" si="67"/>
        <v>21.401182854810045</v>
      </c>
      <c r="DG35">
        <f t="shared" si="67"/>
        <v>21.40093368980013</v>
      </c>
      <c r="DH35">
        <f t="shared" si="67"/>
        <v>21.400684509320484</v>
      </c>
      <c r="DI35">
        <f t="shared" si="67"/>
        <v>21.400435313353356</v>
      </c>
      <c r="DJ35">
        <f t="shared" si="67"/>
        <v>21.400186101880962</v>
      </c>
      <c r="DL35">
        <f t="shared" si="16"/>
        <v>0.32</v>
      </c>
      <c r="DM35">
        <f t="shared" si="53"/>
        <v>21.425033294651932</v>
      </c>
      <c r="DN35">
        <f t="shared" si="53"/>
        <v>21.189096716356044</v>
      </c>
      <c r="DO35">
        <f t="shared" si="53"/>
        <v>20.953160124203759</v>
      </c>
      <c r="DP35">
        <f t="shared" si="53"/>
        <v>20.717223518179178</v>
      </c>
      <c r="DQ35">
        <f t="shared" si="53"/>
        <v>20.481286898266365</v>
      </c>
      <c r="DR35">
        <f t="shared" si="53"/>
        <v>20.245350264449385</v>
      </c>
      <c r="DS35">
        <f t="shared" si="53"/>
        <v>20.009413616712276</v>
      </c>
      <c r="DT35">
        <f t="shared" si="53"/>
        <v>19.773476955039055</v>
      </c>
      <c r="DU35">
        <f t="shared" si="53"/>
        <v>19.537540279413729</v>
      </c>
      <c r="DV35">
        <f t="shared" si="53"/>
        <v>19.301603589820282</v>
      </c>
      <c r="DW35">
        <f t="shared" si="53"/>
        <v>19.065666886242674</v>
      </c>
      <c r="DX35">
        <f t="shared" si="53"/>
        <v>18.829730168664856</v>
      </c>
      <c r="DY35">
        <f t="shared" si="53"/>
        <v>18.593793437070758</v>
      </c>
      <c r="DZ35">
        <f t="shared" si="53"/>
        <v>18.35785669144429</v>
      </c>
      <c r="EA35">
        <f t="shared" si="53"/>
        <v>18.121919931769341</v>
      </c>
      <c r="EB35">
        <f t="shared" si="39"/>
        <v>17.885983158029784</v>
      </c>
      <c r="EC35">
        <f t="shared" si="39"/>
        <v>17.650046370209484</v>
      </c>
      <c r="ED35">
        <f t="shared" si="39"/>
        <v>17.414109568292261</v>
      </c>
      <c r="EE35">
        <f t="shared" si="39"/>
        <v>17.17817275226194</v>
      </c>
      <c r="EF35">
        <f t="shared" si="39"/>
        <v>16.942235922102324</v>
      </c>
      <c r="EG35">
        <f t="shared" si="39"/>
        <v>16.70629907779719</v>
      </c>
      <c r="EH35">
        <f t="shared" si="39"/>
        <v>16.470362219330298</v>
      </c>
      <c r="EI35">
        <f t="shared" si="39"/>
        <v>16.234425346685398</v>
      </c>
      <c r="EJ35">
        <f t="shared" si="39"/>
        <v>15.998488459846211</v>
      </c>
      <c r="EK35">
        <f t="shared" si="39"/>
        <v>15.762551558796439</v>
      </c>
      <c r="EL35">
        <f t="shared" si="39"/>
        <v>15.526614643519771</v>
      </c>
      <c r="EM35">
        <f t="shared" si="39"/>
        <v>15.29067771399988</v>
      </c>
      <c r="EN35">
        <f t="shared" si="39"/>
        <v>15.054740770220411</v>
      </c>
      <c r="EO35">
        <f t="shared" si="39"/>
        <v>14.818803812164999</v>
      </c>
      <c r="EP35">
        <f t="shared" si="39"/>
        <v>14.582866839817253</v>
      </c>
      <c r="EQ35">
        <f t="shared" si="39"/>
        <v>14.346929853160766</v>
      </c>
      <c r="ER35">
        <f t="shared" si="40"/>
        <v>14.110992852179116</v>
      </c>
      <c r="ES35">
        <f t="shared" si="40"/>
        <v>13.875055836855855</v>
      </c>
      <c r="ET35">
        <f t="shared" si="40"/>
        <v>13.639118807174521</v>
      </c>
      <c r="EU35">
        <f t="shared" si="40"/>
        <v>13.403181763118637</v>
      </c>
      <c r="EV35">
        <f t="shared" si="40"/>
        <v>13.167244704671695</v>
      </c>
      <c r="EW35">
        <f t="shared" si="40"/>
        <v>12.931307631817177</v>
      </c>
      <c r="EX35">
        <f t="shared" si="40"/>
        <v>12.695370544538546</v>
      </c>
      <c r="EY35">
        <f t="shared" si="40"/>
        <v>12.459433442819241</v>
      </c>
      <c r="EZ35">
        <f t="shared" si="40"/>
        <v>12.223496326642687</v>
      </c>
      <c r="FA35">
        <f t="shared" si="40"/>
        <v>11.987559195992288</v>
      </c>
      <c r="FB35">
        <f t="shared" si="40"/>
        <v>11.751622050851431</v>
      </c>
      <c r="FC35">
        <f t="shared" si="40"/>
        <v>11.515684891203474</v>
      </c>
      <c r="FD35">
        <f t="shared" si="40"/>
        <v>11.279747717031777</v>
      </c>
      <c r="FE35">
        <f t="shared" si="40"/>
        <v>11.043810528319655</v>
      </c>
      <c r="FF35">
        <f t="shared" si="40"/>
        <v>10.807873325050425</v>
      </c>
      <c r="FG35">
        <f t="shared" si="40"/>
        <v>10.571936107207373</v>
      </c>
      <c r="FH35">
        <f t="shared" si="41"/>
        <v>10.335998874773772</v>
      </c>
      <c r="FI35">
        <f t="shared" si="41"/>
        <v>10.100061627732872</v>
      </c>
      <c r="FJ35">
        <f t="shared" si="41"/>
        <v>9.8641243660678999</v>
      </c>
      <c r="FK35">
        <f t="shared" si="41"/>
        <v>9.6281870897620738</v>
      </c>
      <c r="FL35">
        <f t="shared" si="41"/>
        <v>9.3922497987985825</v>
      </c>
      <c r="FM35">
        <f t="shared" si="41"/>
        <v>9.1563124931606072</v>
      </c>
      <c r="FN35">
        <f t="shared" si="41"/>
        <v>8.9203751728312959</v>
      </c>
      <c r="FO35">
        <f t="shared" si="41"/>
        <v>8.6844378377937907</v>
      </c>
      <c r="FP35">
        <f t="shared" si="41"/>
        <v>8.4485004880311969</v>
      </c>
      <c r="FQ35">
        <f t="shared" si="41"/>
        <v>8.2125631235266248</v>
      </c>
      <c r="FR35">
        <f t="shared" si="41"/>
        <v>7.9766257442631421</v>
      </c>
      <c r="FS35">
        <f t="shared" si="41"/>
        <v>7.7406883502238095</v>
      </c>
      <c r="FT35">
        <f t="shared" si="41"/>
        <v>7.5047509413916593</v>
      </c>
      <c r="FU35">
        <f t="shared" si="41"/>
        <v>7.268813517749722</v>
      </c>
      <c r="FV35">
        <f t="shared" si="41"/>
        <v>7.032876079280987</v>
      </c>
      <c r="FW35">
        <f t="shared" si="54"/>
        <v>6.7969386259684388</v>
      </c>
      <c r="FX35">
        <f t="shared" si="54"/>
        <v>6.5610011577950385</v>
      </c>
      <c r="FY35">
        <f t="shared" si="42"/>
        <v>6.3250636747437241</v>
      </c>
      <c r="FZ35">
        <f t="shared" si="42"/>
        <v>6.0891261767974179</v>
      </c>
      <c r="GA35">
        <f t="shared" si="42"/>
        <v>5.8531886639390223</v>
      </c>
      <c r="GB35">
        <f t="shared" si="42"/>
        <v>5.6172511361514168</v>
      </c>
      <c r="GC35">
        <f t="shared" si="42"/>
        <v>5.3813135934174667</v>
      </c>
      <c r="GD35">
        <f t="shared" si="42"/>
        <v>5.1453760357200196</v>
      </c>
      <c r="GE35">
        <f t="shared" si="42"/>
        <v>4.9094384630418837</v>
      </c>
      <c r="GF35">
        <f t="shared" si="42"/>
        <v>4.6735008753658747</v>
      </c>
      <c r="GG35">
        <f t="shared" si="42"/>
        <v>4.4375632726747689</v>
      </c>
      <c r="GH35">
        <f t="shared" si="42"/>
        <v>4.2016256549513393</v>
      </c>
      <c r="GI35">
        <f t="shared" si="42"/>
        <v>3.9656880221783233</v>
      </c>
      <c r="GJ35">
        <f t="shared" si="42"/>
        <v>3.7297503743384439</v>
      </c>
      <c r="GK35">
        <f t="shared" si="42"/>
        <v>3.4938127114144031</v>
      </c>
      <c r="GL35">
        <f t="shared" si="42"/>
        <v>3.2578750333888919</v>
      </c>
      <c r="GM35">
        <f t="shared" si="42"/>
        <v>3.0219373402445733</v>
      </c>
      <c r="GN35">
        <f t="shared" si="42"/>
        <v>2.7859996319640885</v>
      </c>
      <c r="GO35">
        <f t="shared" si="57"/>
        <v>2.5500619085300684</v>
      </c>
      <c r="GP35">
        <f t="shared" si="57"/>
        <v>2.3141241699251118</v>
      </c>
      <c r="GQ35">
        <f t="shared" si="57"/>
        <v>2.0781864161318069</v>
      </c>
      <c r="GR35">
        <f t="shared" si="57"/>
        <v>1.8422486471327169</v>
      </c>
      <c r="GS35">
        <f t="shared" si="55"/>
        <v>1.6063108629103873</v>
      </c>
      <c r="GT35">
        <f t="shared" si="55"/>
        <v>1.3703730634473459</v>
      </c>
      <c r="GU35">
        <f t="shared" si="55"/>
        <v>1.1344352487260885</v>
      </c>
      <c r="GV35">
        <f t="shared" si="55"/>
        <v>0.89849741872910727</v>
      </c>
      <c r="GW35">
        <f t="shared" si="55"/>
        <v>0.66255957343886607</v>
      </c>
      <c r="GX35">
        <f t="shared" si="55"/>
        <v>0.42662171283780737</v>
      </c>
      <c r="GY35">
        <f t="shared" si="55"/>
        <v>0.19068383690835589</v>
      </c>
      <c r="GZ35">
        <f t="shared" si="55"/>
        <v>4.5254054367081409E-2</v>
      </c>
      <c r="HA35">
        <f t="shared" si="55"/>
        <v>0.28119196100612598</v>
      </c>
      <c r="HB35">
        <f t="shared" si="55"/>
        <v>0.51712988302640994</v>
      </c>
      <c r="HC35">
        <f t="shared" si="55"/>
        <v>0.75306782044558673</v>
      </c>
      <c r="HD35">
        <f t="shared" si="55"/>
        <v>0.98900577328134176</v>
      </c>
      <c r="HE35">
        <f t="shared" si="55"/>
        <v>1.2249437415513675</v>
      </c>
      <c r="HF35">
        <f t="shared" si="55"/>
        <v>1.4608817252733814</v>
      </c>
      <c r="HG35">
        <f t="shared" si="55"/>
        <v>1.6968197244651257</v>
      </c>
      <c r="HH35">
        <f t="shared" si="55"/>
        <v>1.9327577391443533</v>
      </c>
      <c r="HI35">
        <f t="shared" si="56"/>
        <v>2.1686957693288456</v>
      </c>
      <c r="HJ35">
        <f t="shared" si="17"/>
        <v>4.5254054367081409E-2</v>
      </c>
      <c r="HK35">
        <f t="shared" si="18"/>
        <v>92</v>
      </c>
      <c r="HL35">
        <v>33</v>
      </c>
      <c r="HM35">
        <f t="shared" si="19"/>
        <v>0.32</v>
      </c>
      <c r="HN35" cm="1">
        <f t="array" ref="HN35">INDEX($N$3:$DJ$102,HL35,HK35)</f>
        <v>21.402428448433845</v>
      </c>
      <c r="HO35">
        <f t="shared" si="20"/>
        <v>6.848777103498831</v>
      </c>
    </row>
    <row r="36" spans="5:223" x14ac:dyDescent="0.25">
      <c r="E36">
        <v>450</v>
      </c>
      <c r="F36" s="7">
        <f>'Emission events'!Q36</f>
        <v>0</v>
      </c>
      <c r="G36" s="7">
        <f>'Emission events'!AG36</f>
        <v>0</v>
      </c>
      <c r="H36" s="7">
        <f>'Emission events'!AW36</f>
        <v>0</v>
      </c>
      <c r="I36" s="7">
        <f>'Emission events'!BM36</f>
        <v>0</v>
      </c>
      <c r="J36" s="7">
        <f>'Emission events'!CC36</f>
        <v>0</v>
      </c>
      <c r="K36" s="7">
        <f t="shared" si="22"/>
        <v>0</v>
      </c>
      <c r="M36" s="1">
        <v>0.33</v>
      </c>
      <c r="N36">
        <f t="shared" si="58"/>
        <v>21.354335494798555</v>
      </c>
      <c r="O36">
        <f t="shared" si="58"/>
        <v>21.354083107755308</v>
      </c>
      <c r="P36">
        <f t="shared" si="58"/>
        <v>21.353830701543668</v>
      </c>
      <c r="Q36">
        <f t="shared" si="58"/>
        <v>21.353578276141626</v>
      </c>
      <c r="R36">
        <f t="shared" si="58"/>
        <v>21.353325831527155</v>
      </c>
      <c r="S36">
        <f t="shared" si="58"/>
        <v>21.353073367678199</v>
      </c>
      <c r="T36">
        <f t="shared" si="58"/>
        <v>21.352820884572679</v>
      </c>
      <c r="U36">
        <f t="shared" si="58"/>
        <v>21.352568382188494</v>
      </c>
      <c r="V36">
        <f t="shared" si="58"/>
        <v>21.352315860503506</v>
      </c>
      <c r="W36">
        <f t="shared" si="58"/>
        <v>21.352063319495567</v>
      </c>
      <c r="X36">
        <f t="shared" si="59"/>
        <v>21.351810759142488</v>
      </c>
      <c r="Y36">
        <f t="shared" si="59"/>
        <v>21.351558179422067</v>
      </c>
      <c r="Z36">
        <f t="shared" si="59"/>
        <v>21.351305580312069</v>
      </c>
      <c r="AA36">
        <f t="shared" si="59"/>
        <v>21.351052961790238</v>
      </c>
      <c r="AB36">
        <f t="shared" si="59"/>
        <v>21.350800323834292</v>
      </c>
      <c r="AC36">
        <f t="shared" si="59"/>
        <v>21.350547666421917</v>
      </c>
      <c r="AD36">
        <f t="shared" si="59"/>
        <v>21.350294989530781</v>
      </c>
      <c r="AE36">
        <f t="shared" si="59"/>
        <v>21.350042293138525</v>
      </c>
      <c r="AF36">
        <f t="shared" si="59"/>
        <v>21.349789577222761</v>
      </c>
      <c r="AG36">
        <f t="shared" si="59"/>
        <v>21.349536841761079</v>
      </c>
      <c r="AH36">
        <f t="shared" si="60"/>
        <v>21.349284086731039</v>
      </c>
      <c r="AI36">
        <f t="shared" si="60"/>
        <v>21.349031312110185</v>
      </c>
      <c r="AJ36">
        <f t="shared" si="60"/>
        <v>21.348778517876017</v>
      </c>
      <c r="AK36">
        <f t="shared" si="60"/>
        <v>21.348525704006029</v>
      </c>
      <c r="AL36">
        <f t="shared" si="60"/>
        <v>21.348272870477679</v>
      </c>
      <c r="AM36">
        <f t="shared" si="60"/>
        <v>21.348020017268396</v>
      </c>
      <c r="AN36">
        <f t="shared" si="60"/>
        <v>21.347767144355593</v>
      </c>
      <c r="AO36">
        <f t="shared" si="60"/>
        <v>21.347514251716653</v>
      </c>
      <c r="AP36">
        <f t="shared" si="60"/>
        <v>21.347261339328924</v>
      </c>
      <c r="AQ36">
        <f t="shared" si="60"/>
        <v>21.347008407169742</v>
      </c>
      <c r="AR36">
        <f t="shared" si="61"/>
        <v>21.346755455216407</v>
      </c>
      <c r="AS36">
        <f t="shared" si="61"/>
        <v>21.346502483446201</v>
      </c>
      <c r="AT36">
        <f t="shared" si="61"/>
        <v>21.346249491836371</v>
      </c>
      <c r="AU36">
        <f t="shared" si="61"/>
        <v>21.34599648036415</v>
      </c>
      <c r="AV36">
        <f t="shared" si="61"/>
        <v>21.345743449006726</v>
      </c>
      <c r="AW36">
        <f t="shared" si="61"/>
        <v>21.345490397741287</v>
      </c>
      <c r="AX36">
        <f t="shared" si="61"/>
        <v>21.345237326544964</v>
      </c>
      <c r="AY36">
        <f t="shared" si="61"/>
        <v>21.344984235394886</v>
      </c>
      <c r="AZ36">
        <f t="shared" si="61"/>
        <v>21.344731124268147</v>
      </c>
      <c r="BA36">
        <f t="shared" si="61"/>
        <v>21.344477993141815</v>
      </c>
      <c r="BB36">
        <f t="shared" si="62"/>
        <v>21.344224841992933</v>
      </c>
      <c r="BC36">
        <f t="shared" si="62"/>
        <v>21.343971670798513</v>
      </c>
      <c r="BD36">
        <f t="shared" si="62"/>
        <v>21.343718479535546</v>
      </c>
      <c r="BE36">
        <f t="shared" si="62"/>
        <v>21.343465268180996</v>
      </c>
      <c r="BF36">
        <f t="shared" si="62"/>
        <v>21.343212036711797</v>
      </c>
      <c r="BG36">
        <f t="shared" si="62"/>
        <v>21.342958785104862</v>
      </c>
      <c r="BH36">
        <f t="shared" si="62"/>
        <v>21.342705513337069</v>
      </c>
      <c r="BI36">
        <f t="shared" si="62"/>
        <v>21.342452221385283</v>
      </c>
      <c r="BJ36">
        <f t="shared" si="62"/>
        <v>21.342198909226326</v>
      </c>
      <c r="BK36">
        <f t="shared" si="62"/>
        <v>21.341945576837006</v>
      </c>
      <c r="BL36">
        <f t="shared" si="63"/>
        <v>21.341692224194098</v>
      </c>
      <c r="BM36">
        <f t="shared" si="63"/>
        <v>21.341438851274351</v>
      </c>
      <c r="BN36">
        <f t="shared" si="63"/>
        <v>21.341185458054493</v>
      </c>
      <c r="BO36">
        <f t="shared" si="63"/>
        <v>21.34093204451122</v>
      </c>
      <c r="BP36">
        <f t="shared" si="63"/>
        <v>21.340678610621204</v>
      </c>
      <c r="BQ36">
        <f t="shared" si="63"/>
        <v>21.340425156361079</v>
      </c>
      <c r="BR36">
        <f t="shared" si="63"/>
        <v>21.340171681707467</v>
      </c>
      <c r="BS36">
        <f t="shared" si="63"/>
        <v>21.339918186636961</v>
      </c>
      <c r="BT36">
        <f t="shared" si="63"/>
        <v>21.339664671126119</v>
      </c>
      <c r="BU36">
        <f t="shared" si="63"/>
        <v>21.339411135151483</v>
      </c>
      <c r="BV36">
        <f t="shared" si="64"/>
        <v>21.339157578689555</v>
      </c>
      <c r="BW36">
        <f t="shared" si="64"/>
        <v>21.33890400171682</v>
      </c>
      <c r="BX36">
        <f t="shared" si="64"/>
        <v>21.338650404209734</v>
      </c>
      <c r="BY36">
        <f t="shared" si="64"/>
        <v>21.33839678614472</v>
      </c>
      <c r="BZ36">
        <f t="shared" si="64"/>
        <v>21.33814314749819</v>
      </c>
      <c r="CA36">
        <f t="shared" si="64"/>
        <v>21.337889488246507</v>
      </c>
      <c r="CB36">
        <f t="shared" si="64"/>
        <v>21.33763580836602</v>
      </c>
      <c r="CC36">
        <f t="shared" si="64"/>
        <v>21.337382107833054</v>
      </c>
      <c r="CD36">
        <f t="shared" si="64"/>
        <v>21.337128386623895</v>
      </c>
      <c r="CE36">
        <f t="shared" si="64"/>
        <v>21.336874644714811</v>
      </c>
      <c r="CF36">
        <f t="shared" si="65"/>
        <v>21.336620882082041</v>
      </c>
      <c r="CG36">
        <f t="shared" si="65"/>
        <v>21.336367098701793</v>
      </c>
      <c r="CH36">
        <f t="shared" si="65"/>
        <v>21.336113294550252</v>
      </c>
      <c r="CI36">
        <f t="shared" si="65"/>
        <v>21.335859469603573</v>
      </c>
      <c r="CJ36">
        <f t="shared" si="65"/>
        <v>21.335605623837886</v>
      </c>
      <c r="CK36">
        <f t="shared" si="65"/>
        <v>21.335351757229297</v>
      </c>
      <c r="CL36">
        <f t="shared" si="65"/>
        <v>21.335097869753866</v>
      </c>
      <c r="CM36">
        <f t="shared" si="65"/>
        <v>21.334843961387648</v>
      </c>
      <c r="CN36">
        <f t="shared" si="65"/>
        <v>21.334590032106668</v>
      </c>
      <c r="CO36">
        <f t="shared" si="65"/>
        <v>21.334336081886907</v>
      </c>
      <c r="CP36">
        <f t="shared" si="66"/>
        <v>21.334082110704333</v>
      </c>
      <c r="CQ36">
        <f t="shared" si="66"/>
        <v>21.333828118534882</v>
      </c>
      <c r="CR36">
        <f t="shared" si="66"/>
        <v>21.333574105354462</v>
      </c>
      <c r="CS36">
        <f t="shared" si="66"/>
        <v>21.333320071138953</v>
      </c>
      <c r="CT36">
        <f t="shared" si="66"/>
        <v>21.333066015864208</v>
      </c>
      <c r="CU36">
        <f t="shared" si="66"/>
        <v>21.332811939506055</v>
      </c>
      <c r="CV36">
        <f t="shared" si="66"/>
        <v>21.332557842040291</v>
      </c>
      <c r="CW36">
        <f t="shared" si="66"/>
        <v>21.332303723442688</v>
      </c>
      <c r="CX36">
        <f t="shared" si="66"/>
        <v>21.332049583688981</v>
      </c>
      <c r="CY36">
        <f t="shared" si="66"/>
        <v>21.33179542275489</v>
      </c>
      <c r="CZ36">
        <f t="shared" si="67"/>
        <v>21.331541240616104</v>
      </c>
      <c r="DA36">
        <f t="shared" si="67"/>
        <v>21.331287037248273</v>
      </c>
      <c r="DB36">
        <f t="shared" si="67"/>
        <v>21.331032812627036</v>
      </c>
      <c r="DC36">
        <f t="shared" si="67"/>
        <v>21.330778566727989</v>
      </c>
      <c r="DD36">
        <f t="shared" si="67"/>
        <v>21.330524299526715</v>
      </c>
      <c r="DE36">
        <f t="shared" si="67"/>
        <v>21.330270010998746</v>
      </c>
      <c r="DF36">
        <f t="shared" si="67"/>
        <v>21.330015701119613</v>
      </c>
      <c r="DG36">
        <f t="shared" si="67"/>
        <v>21.329761369864805</v>
      </c>
      <c r="DH36">
        <f t="shared" si="67"/>
        <v>21.329507017209782</v>
      </c>
      <c r="DI36">
        <f t="shared" si="67"/>
        <v>21.329252643129976</v>
      </c>
      <c r="DJ36">
        <f t="shared" si="67"/>
        <v>21.328998247600794</v>
      </c>
      <c r="DL36">
        <f t="shared" si="16"/>
        <v>0.33</v>
      </c>
      <c r="DM36">
        <f t="shared" si="53"/>
        <v>21.354335494798555</v>
      </c>
      <c r="DN36">
        <f t="shared" si="53"/>
        <v>21.118394289043209</v>
      </c>
      <c r="DO36">
        <f t="shared" si="53"/>
        <v>20.882453064119471</v>
      </c>
      <c r="DP36">
        <f t="shared" si="53"/>
        <v>20.646511820005333</v>
      </c>
      <c r="DQ36">
        <f t="shared" si="53"/>
        <v>20.410570556678763</v>
      </c>
      <c r="DR36">
        <f t="shared" si="53"/>
        <v>20.174629274117709</v>
      </c>
      <c r="DS36">
        <f t="shared" si="53"/>
        <v>19.938687972300091</v>
      </c>
      <c r="DT36">
        <f t="shared" si="53"/>
        <v>19.702746651203807</v>
      </c>
      <c r="DU36">
        <f t="shared" si="53"/>
        <v>19.46680531080672</v>
      </c>
      <c r="DV36">
        <f t="shared" si="53"/>
        <v>19.230863951086683</v>
      </c>
      <c r="DW36">
        <f t="shared" si="53"/>
        <v>18.994922572021508</v>
      </c>
      <c r="DX36">
        <f t="shared" si="53"/>
        <v>18.758981173588989</v>
      </c>
      <c r="DY36">
        <f t="shared" si="53"/>
        <v>18.523039755766892</v>
      </c>
      <c r="DZ36">
        <f t="shared" si="53"/>
        <v>18.287098318532962</v>
      </c>
      <c r="EA36">
        <f t="shared" si="53"/>
        <v>18.051156861864918</v>
      </c>
      <c r="EB36">
        <f t="shared" si="39"/>
        <v>17.815215385740448</v>
      </c>
      <c r="EC36">
        <f t="shared" si="39"/>
        <v>17.579273890137213</v>
      </c>
      <c r="ED36">
        <f t="shared" si="39"/>
        <v>17.343332375032858</v>
      </c>
      <c r="EE36">
        <f t="shared" si="39"/>
        <v>17.107390840404996</v>
      </c>
      <c r="EF36">
        <f t="shared" si="39"/>
        <v>16.871449286231215</v>
      </c>
      <c r="EG36">
        <f t="shared" si="39"/>
        <v>16.635507712489076</v>
      </c>
      <c r="EH36">
        <f t="shared" si="39"/>
        <v>16.399566119156127</v>
      </c>
      <c r="EI36">
        <f t="shared" si="39"/>
        <v>16.16362450620986</v>
      </c>
      <c r="EJ36">
        <f t="shared" si="39"/>
        <v>15.927682873627774</v>
      </c>
      <c r="EK36">
        <f t="shared" si="39"/>
        <v>15.691741221387325</v>
      </c>
      <c r="EL36">
        <f t="shared" si="39"/>
        <v>15.455799549465944</v>
      </c>
      <c r="EM36">
        <f t="shared" si="39"/>
        <v>15.219857857841042</v>
      </c>
      <c r="EN36">
        <f t="shared" si="39"/>
        <v>14.983916146490005</v>
      </c>
      <c r="EO36">
        <f t="shared" si="39"/>
        <v>14.747974415390177</v>
      </c>
      <c r="EP36">
        <f t="shared" si="39"/>
        <v>14.512032664518898</v>
      </c>
      <c r="EQ36">
        <f t="shared" si="39"/>
        <v>14.276090893853464</v>
      </c>
      <c r="ER36">
        <f t="shared" si="40"/>
        <v>14.04014910337116</v>
      </c>
      <c r="ES36">
        <f t="shared" si="40"/>
        <v>13.804207293049233</v>
      </c>
      <c r="ET36">
        <f t="shared" si="40"/>
        <v>13.568265462864913</v>
      </c>
      <c r="EU36">
        <f t="shared" si="40"/>
        <v>13.33232361279539</v>
      </c>
      <c r="EV36">
        <f t="shared" si="40"/>
        <v>13.096381742817854</v>
      </c>
      <c r="EW36">
        <f t="shared" si="40"/>
        <v>12.860439852909433</v>
      </c>
      <c r="EX36">
        <f t="shared" si="40"/>
        <v>12.624497943047258</v>
      </c>
      <c r="EY36">
        <f t="shared" si="40"/>
        <v>12.38855601320842</v>
      </c>
      <c r="EZ36">
        <f t="shared" si="40"/>
        <v>12.15261406336999</v>
      </c>
      <c r="FA36">
        <f t="shared" si="40"/>
        <v>11.916672093509009</v>
      </c>
      <c r="FB36">
        <f t="shared" si="40"/>
        <v>11.680730103602492</v>
      </c>
      <c r="FC36">
        <f t="shared" si="40"/>
        <v>11.444788093627427</v>
      </c>
      <c r="FD36">
        <f t="shared" si="40"/>
        <v>11.208846063560779</v>
      </c>
      <c r="FE36">
        <f t="shared" si="40"/>
        <v>10.972904013379482</v>
      </c>
      <c r="FF36">
        <f t="shared" si="40"/>
        <v>10.736961943060448</v>
      </c>
      <c r="FG36">
        <f t="shared" si="40"/>
        <v>10.501019852580557</v>
      </c>
      <c r="FH36">
        <f t="shared" si="41"/>
        <v>10.265077741916674</v>
      </c>
      <c r="FI36">
        <f t="shared" si="41"/>
        <v>10.02913561104562</v>
      </c>
      <c r="FJ36">
        <f t="shared" si="41"/>
        <v>9.7931934599442005</v>
      </c>
      <c r="FK36">
        <f t="shared" si="41"/>
        <v>9.5572512885891943</v>
      </c>
      <c r="FL36">
        <f t="shared" si="41"/>
        <v>9.3213090969573482</v>
      </c>
      <c r="FM36">
        <f t="shared" si="41"/>
        <v>9.0853668850253921</v>
      </c>
      <c r="FN36">
        <f t="shared" si="41"/>
        <v>8.849424652770022</v>
      </c>
      <c r="FO36">
        <f t="shared" si="41"/>
        <v>8.6134824001679071</v>
      </c>
      <c r="FP36">
        <f t="shared" si="41"/>
        <v>8.3775401271956831</v>
      </c>
      <c r="FQ36">
        <f t="shared" si="41"/>
        <v>8.141597833829973</v>
      </c>
      <c r="FR36">
        <f t="shared" si="41"/>
        <v>7.9056555200473717</v>
      </c>
      <c r="FS36">
        <f t="shared" si="41"/>
        <v>7.6697131858244312</v>
      </c>
      <c r="FT36">
        <f t="shared" si="41"/>
        <v>7.4337708311376964</v>
      </c>
      <c r="FU36">
        <f t="shared" si="41"/>
        <v>7.1978284559636716</v>
      </c>
      <c r="FV36">
        <f t="shared" si="41"/>
        <v>6.9618860602788377</v>
      </c>
      <c r="FW36">
        <f t="shared" si="54"/>
        <v>6.7259436440596527</v>
      </c>
      <c r="FX36">
        <f t="shared" si="54"/>
        <v>6.4900012072825408</v>
      </c>
      <c r="FY36">
        <f t="shared" si="42"/>
        <v>6.2540587499239138</v>
      </c>
      <c r="FZ36">
        <f t="shared" si="42"/>
        <v>6.0181162719601318</v>
      </c>
      <c r="GA36">
        <f t="shared" si="42"/>
        <v>5.7821737733675462</v>
      </c>
      <c r="GB36">
        <f t="shared" si="42"/>
        <v>5.5462312541224819</v>
      </c>
      <c r="GC36">
        <f t="shared" si="42"/>
        <v>5.3102887142012243</v>
      </c>
      <c r="GD36">
        <f t="shared" si="42"/>
        <v>5.0743461535800449</v>
      </c>
      <c r="GE36">
        <f t="shared" si="42"/>
        <v>4.8384035722351761</v>
      </c>
      <c r="GF36">
        <f t="shared" si="42"/>
        <v>4.602460970142829</v>
      </c>
      <c r="GG36">
        <f t="shared" si="42"/>
        <v>4.3665183472791895</v>
      </c>
      <c r="GH36">
        <f t="shared" si="42"/>
        <v>4.1305757036204156</v>
      </c>
      <c r="GI36">
        <f t="shared" si="42"/>
        <v>3.8946330391426294</v>
      </c>
      <c r="GJ36">
        <f t="shared" si="42"/>
        <v>3.6586903538219424</v>
      </c>
      <c r="GK36">
        <f t="shared" si="42"/>
        <v>3.422747647634413</v>
      </c>
      <c r="GL36">
        <f t="shared" si="42"/>
        <v>3.1868049205560958</v>
      </c>
      <c r="GM36">
        <f t="shared" si="42"/>
        <v>2.9508621725630171</v>
      </c>
      <c r="GN36">
        <f t="shared" si="42"/>
        <v>2.714919403631157</v>
      </c>
      <c r="GO36">
        <f t="shared" si="57"/>
        <v>2.478976613736485</v>
      </c>
      <c r="GP36">
        <f t="shared" si="57"/>
        <v>2.243033802854935</v>
      </c>
      <c r="GQ36">
        <f t="shared" si="57"/>
        <v>2.0070909709624196</v>
      </c>
      <c r="GR36">
        <f t="shared" si="57"/>
        <v>1.7711481180348123</v>
      </c>
      <c r="GS36">
        <f t="shared" si="55"/>
        <v>1.5352052440479689</v>
      </c>
      <c r="GT36">
        <f t="shared" si="55"/>
        <v>1.2992623489777202</v>
      </c>
      <c r="GU36">
        <f t="shared" si="55"/>
        <v>1.0633194327998581</v>
      </c>
      <c r="GV36">
        <f t="shared" si="55"/>
        <v>0.82737649549015657</v>
      </c>
      <c r="GW36">
        <f t="shared" si="55"/>
        <v>0.59143353702435064</v>
      </c>
      <c r="GX36">
        <f t="shared" si="55"/>
        <v>0.35549055737816104</v>
      </c>
      <c r="GY36">
        <f t="shared" si="55"/>
        <v>0.11954755652727656</v>
      </c>
      <c r="GZ36">
        <f t="shared" si="55"/>
        <v>0.11639546555265312</v>
      </c>
      <c r="HA36">
        <f t="shared" si="55"/>
        <v>0.35233850888598894</v>
      </c>
      <c r="HB36">
        <f t="shared" si="55"/>
        <v>0.5882815734971345</v>
      </c>
      <c r="HC36">
        <f t="shared" si="55"/>
        <v>0.82422465941050405</v>
      </c>
      <c r="HD36">
        <f t="shared" si="55"/>
        <v>1.0601677666505722</v>
      </c>
      <c r="HE36">
        <f t="shared" si="55"/>
        <v>1.2961108952417995</v>
      </c>
      <c r="HF36">
        <f t="shared" si="55"/>
        <v>1.5320540452087066</v>
      </c>
      <c r="HG36">
        <f t="shared" si="55"/>
        <v>1.7679972165758286</v>
      </c>
      <c r="HH36">
        <f t="shared" si="55"/>
        <v>2.0039404093677327</v>
      </c>
      <c r="HI36">
        <f t="shared" si="56"/>
        <v>2.2398836236090141</v>
      </c>
      <c r="HJ36">
        <f t="shared" si="17"/>
        <v>0.11639546555265312</v>
      </c>
      <c r="HK36">
        <f t="shared" si="18"/>
        <v>92</v>
      </c>
      <c r="HL36">
        <v>34</v>
      </c>
      <c r="HM36">
        <f t="shared" si="19"/>
        <v>0.33</v>
      </c>
      <c r="HN36" cm="1">
        <f t="array" ref="HN36">INDEX($N$3:$DJ$102,HL36,HK36)</f>
        <v>21.331287037248273</v>
      </c>
      <c r="HO36">
        <f t="shared" si="20"/>
        <v>7.0393247222919308</v>
      </c>
    </row>
    <row r="37" spans="5:223" x14ac:dyDescent="0.25">
      <c r="E37">
        <v>455</v>
      </c>
      <c r="F37" s="7">
        <f>'Emission events'!Q37</f>
        <v>0</v>
      </c>
      <c r="G37" s="7">
        <f>'Emission events'!AG37</f>
        <v>0</v>
      </c>
      <c r="H37" s="7">
        <f>'Emission events'!AW37</f>
        <v>0</v>
      </c>
      <c r="I37" s="7">
        <f>'Emission events'!BM37</f>
        <v>0</v>
      </c>
      <c r="J37" s="7">
        <f>'Emission events'!CC37</f>
        <v>0</v>
      </c>
      <c r="K37" s="7">
        <f t="shared" si="22"/>
        <v>0</v>
      </c>
      <c r="M37" s="1">
        <v>0.34</v>
      </c>
      <c r="N37">
        <f t="shared" si="58"/>
        <v>21.282092316067864</v>
      </c>
      <c r="O37">
        <f t="shared" si="58"/>
        <v>21.281833527578105</v>
      </c>
      <c r="P37">
        <f t="shared" si="58"/>
        <v>21.281574712571533</v>
      </c>
      <c r="Q37">
        <f t="shared" si="58"/>
        <v>21.281315871017718</v>
      </c>
      <c r="R37">
        <f t="shared" si="58"/>
        <v>21.281057002886175</v>
      </c>
      <c r="S37">
        <f t="shared" si="58"/>
        <v>21.280798108146399</v>
      </c>
      <c r="T37">
        <f t="shared" si="58"/>
        <v>21.28053918676785</v>
      </c>
      <c r="U37">
        <f t="shared" si="58"/>
        <v>21.280280238719939</v>
      </c>
      <c r="V37">
        <f t="shared" si="58"/>
        <v>21.28002126397206</v>
      </c>
      <c r="W37">
        <f t="shared" si="58"/>
        <v>21.279762262493563</v>
      </c>
      <c r="X37">
        <f t="shared" si="59"/>
        <v>21.279503234253756</v>
      </c>
      <c r="Y37">
        <f t="shared" si="59"/>
        <v>21.279244179221923</v>
      </c>
      <c r="Z37">
        <f t="shared" si="59"/>
        <v>21.278985097367311</v>
      </c>
      <c r="AA37">
        <f t="shared" si="59"/>
        <v>21.278725988659126</v>
      </c>
      <c r="AB37">
        <f t="shared" si="59"/>
        <v>21.27846685306654</v>
      </c>
      <c r="AC37">
        <f t="shared" si="59"/>
        <v>21.278207690558698</v>
      </c>
      <c r="AD37">
        <f t="shared" si="59"/>
        <v>21.277948501104703</v>
      </c>
      <c r="AE37">
        <f t="shared" si="59"/>
        <v>21.277689284673613</v>
      </c>
      <c r="AF37">
        <f t="shared" si="59"/>
        <v>21.277430041234467</v>
      </c>
      <c r="AG37">
        <f t="shared" si="59"/>
        <v>21.277170770756268</v>
      </c>
      <c r="AH37">
        <f t="shared" si="60"/>
        <v>21.276911473207964</v>
      </c>
      <c r="AI37">
        <f t="shared" si="60"/>
        <v>21.27665214855849</v>
      </c>
      <c r="AJ37">
        <f t="shared" si="60"/>
        <v>21.276392796776729</v>
      </c>
      <c r="AK37">
        <f t="shared" si="60"/>
        <v>21.276133417831542</v>
      </c>
      <c r="AL37">
        <f t="shared" si="60"/>
        <v>21.275874011691741</v>
      </c>
      <c r="AM37">
        <f t="shared" si="60"/>
        <v>21.275614578326113</v>
      </c>
      <c r="AN37">
        <f t="shared" si="60"/>
        <v>21.275355117703402</v>
      </c>
      <c r="AO37">
        <f t="shared" si="60"/>
        <v>21.275095629792322</v>
      </c>
      <c r="AP37">
        <f t="shared" si="60"/>
        <v>21.274836114561541</v>
      </c>
      <c r="AQ37">
        <f t="shared" si="60"/>
        <v>21.274576571979708</v>
      </c>
      <c r="AR37">
        <f t="shared" si="61"/>
        <v>21.274317002015415</v>
      </c>
      <c r="AS37">
        <f t="shared" si="61"/>
        <v>21.274057404637237</v>
      </c>
      <c r="AT37">
        <f t="shared" si="61"/>
        <v>21.273797779813702</v>
      </c>
      <c r="AU37">
        <f t="shared" si="61"/>
        <v>21.273538127513305</v>
      </c>
      <c r="AV37">
        <f t="shared" si="61"/>
        <v>21.273278447704502</v>
      </c>
      <c r="AW37">
        <f t="shared" si="61"/>
        <v>21.273018740355717</v>
      </c>
      <c r="AX37">
        <f t="shared" si="61"/>
        <v>21.27275900543534</v>
      </c>
      <c r="AY37">
        <f t="shared" si="61"/>
        <v>21.272499242911714</v>
      </c>
      <c r="AZ37">
        <f t="shared" si="61"/>
        <v>21.272239452753158</v>
      </c>
      <c r="BA37">
        <f t="shared" si="61"/>
        <v>21.271979634927948</v>
      </c>
      <c r="BB37">
        <f t="shared" si="62"/>
        <v>21.271719789404319</v>
      </c>
      <c r="BC37">
        <f t="shared" si="62"/>
        <v>21.27145991615048</v>
      </c>
      <c r="BD37">
        <f t="shared" si="62"/>
        <v>21.2712000151346</v>
      </c>
      <c r="BE37">
        <f t="shared" si="62"/>
        <v>21.270940086324806</v>
      </c>
      <c r="BF37">
        <f t="shared" si="62"/>
        <v>21.270680129689197</v>
      </c>
      <c r="BG37">
        <f t="shared" si="62"/>
        <v>21.270420145195825</v>
      </c>
      <c r="BH37">
        <f t="shared" si="62"/>
        <v>21.270160132812716</v>
      </c>
      <c r="BI37">
        <f t="shared" si="62"/>
        <v>21.269900092507854</v>
      </c>
      <c r="BJ37">
        <f t="shared" si="62"/>
        <v>21.269640024249185</v>
      </c>
      <c r="BK37">
        <f t="shared" si="62"/>
        <v>21.269379928004621</v>
      </c>
      <c r="BL37">
        <f t="shared" si="63"/>
        <v>21.26911980374204</v>
      </c>
      <c r="BM37">
        <f t="shared" si="63"/>
        <v>21.26885965142927</v>
      </c>
      <c r="BN37">
        <f t="shared" si="63"/>
        <v>21.268599471034118</v>
      </c>
      <c r="BO37">
        <f t="shared" si="63"/>
        <v>21.26833926252435</v>
      </c>
      <c r="BP37">
        <f t="shared" si="63"/>
        <v>21.268079025867685</v>
      </c>
      <c r="BQ37">
        <f t="shared" si="63"/>
        <v>21.267818761031815</v>
      </c>
      <c r="BR37">
        <f t="shared" si="63"/>
        <v>21.267558467984401</v>
      </c>
      <c r="BS37">
        <f t="shared" si="63"/>
        <v>21.267298146693044</v>
      </c>
      <c r="BT37">
        <f t="shared" si="63"/>
        <v>21.267037797125329</v>
      </c>
      <c r="BU37">
        <f t="shared" si="63"/>
        <v>21.266777419248793</v>
      </c>
      <c r="BV37">
        <f t="shared" si="64"/>
        <v>21.266517013030946</v>
      </c>
      <c r="BW37">
        <f t="shared" si="64"/>
        <v>21.266256578439251</v>
      </c>
      <c r="BX37">
        <f t="shared" si="64"/>
        <v>21.265996115441133</v>
      </c>
      <c r="BY37">
        <f t="shared" si="64"/>
        <v>21.265735624003987</v>
      </c>
      <c r="BZ37">
        <f t="shared" si="64"/>
        <v>21.26547510409517</v>
      </c>
      <c r="CA37">
        <f t="shared" si="64"/>
        <v>21.265214555681993</v>
      </c>
      <c r="CB37">
        <f t="shared" si="64"/>
        <v>21.264953978731736</v>
      </c>
      <c r="CC37">
        <f t="shared" si="64"/>
        <v>21.264693373211642</v>
      </c>
      <c r="CD37">
        <f t="shared" si="64"/>
        <v>21.264432739088917</v>
      </c>
      <c r="CE37">
        <f t="shared" si="64"/>
        <v>21.264172076330723</v>
      </c>
      <c r="CF37">
        <f t="shared" si="65"/>
        <v>21.263911384904187</v>
      </c>
      <c r="CG37">
        <f t="shared" si="65"/>
        <v>21.263650664776407</v>
      </c>
      <c r="CH37">
        <f t="shared" si="65"/>
        <v>21.263389915914431</v>
      </c>
      <c r="CI37">
        <f t="shared" si="65"/>
        <v>21.263129138285276</v>
      </c>
      <c r="CJ37">
        <f t="shared" si="65"/>
        <v>21.262868331855916</v>
      </c>
      <c r="CK37">
        <f t="shared" si="65"/>
        <v>21.262607496593294</v>
      </c>
      <c r="CL37">
        <f t="shared" si="65"/>
        <v>21.262346632464308</v>
      </c>
      <c r="CM37">
        <f t="shared" si="65"/>
        <v>21.262085739435825</v>
      </c>
      <c r="CN37">
        <f t="shared" si="65"/>
        <v>21.261824817474668</v>
      </c>
      <c r="CO37">
        <f t="shared" si="65"/>
        <v>21.261563866547629</v>
      </c>
      <c r="CP37">
        <f t="shared" si="66"/>
        <v>21.261302886621451</v>
      </c>
      <c r="CQ37">
        <f t="shared" si="66"/>
        <v>21.261041877662848</v>
      </c>
      <c r="CR37">
        <f t="shared" si="66"/>
        <v>21.260780839638489</v>
      </c>
      <c r="CS37">
        <f t="shared" si="66"/>
        <v>21.260519772515014</v>
      </c>
      <c r="CT37">
        <f t="shared" si="66"/>
        <v>21.260258676259017</v>
      </c>
      <c r="CU37">
        <f t="shared" si="66"/>
        <v>21.259997550837056</v>
      </c>
      <c r="CV37">
        <f t="shared" si="66"/>
        <v>21.259736396215647</v>
      </c>
      <c r="CW37">
        <f t="shared" si="66"/>
        <v>21.259475212361281</v>
      </c>
      <c r="CX37">
        <f t="shared" si="66"/>
        <v>21.259213999240387</v>
      </c>
      <c r="CY37">
        <f t="shared" si="66"/>
        <v>21.258952756819379</v>
      </c>
      <c r="CZ37">
        <f t="shared" si="67"/>
        <v>21.25869148506462</v>
      </c>
      <c r="DA37">
        <f t="shared" si="67"/>
        <v>21.258430183942437</v>
      </c>
      <c r="DB37">
        <f t="shared" si="67"/>
        <v>21.258168853419118</v>
      </c>
      <c r="DC37">
        <f t="shared" si="67"/>
        <v>21.257907493460912</v>
      </c>
      <c r="DD37">
        <f t="shared" si="67"/>
        <v>21.257646104034031</v>
      </c>
      <c r="DE37">
        <f t="shared" si="67"/>
        <v>21.257384685104647</v>
      </c>
      <c r="DF37">
        <f t="shared" si="67"/>
        <v>21.25712323663889</v>
      </c>
      <c r="DG37">
        <f t="shared" si="67"/>
        <v>21.256861758602859</v>
      </c>
      <c r="DH37">
        <f t="shared" si="67"/>
        <v>21.256600250962606</v>
      </c>
      <c r="DI37">
        <f t="shared" si="67"/>
        <v>21.256338713684148</v>
      </c>
      <c r="DJ37">
        <f t="shared" si="67"/>
        <v>21.25607714673346</v>
      </c>
      <c r="DL37">
        <f t="shared" si="16"/>
        <v>0.34</v>
      </c>
      <c r="DM37">
        <f t="shared" si="53"/>
        <v>21.282092316067864</v>
      </c>
      <c r="DN37">
        <f t="shared" si="53"/>
        <v>21.046144708866006</v>
      </c>
      <c r="DO37">
        <f t="shared" si="53"/>
        <v>20.810197075147336</v>
      </c>
      <c r="DP37">
        <f t="shared" si="53"/>
        <v>20.574249414881425</v>
      </c>
      <c r="DQ37">
        <f t="shared" si="53"/>
        <v>20.338301728037784</v>
      </c>
      <c r="DR37">
        <f t="shared" si="53"/>
        <v>20.102354014585909</v>
      </c>
      <c r="DS37">
        <f t="shared" si="53"/>
        <v>19.866406274495262</v>
      </c>
      <c r="DT37">
        <f t="shared" si="53"/>
        <v>19.630458507735252</v>
      </c>
      <c r="DU37">
        <f t="shared" si="53"/>
        <v>19.394510714275274</v>
      </c>
      <c r="DV37">
        <f t="shared" si="53"/>
        <v>19.158562894084682</v>
      </c>
      <c r="DW37">
        <f t="shared" si="53"/>
        <v>18.922615047132776</v>
      </c>
      <c r="DX37">
        <f t="shared" si="53"/>
        <v>18.686667173388845</v>
      </c>
      <c r="DY37">
        <f t="shared" si="53"/>
        <v>18.450719272822134</v>
      </c>
      <c r="DZ37">
        <f t="shared" si="53"/>
        <v>18.21477134540185</v>
      </c>
      <c r="EA37">
        <f t="shared" si="53"/>
        <v>17.978823391097166</v>
      </c>
      <c r="EB37">
        <f t="shared" si="39"/>
        <v>17.742875409877229</v>
      </c>
      <c r="EC37">
        <f t="shared" si="39"/>
        <v>17.506927401711135</v>
      </c>
      <c r="ED37">
        <f t="shared" si="39"/>
        <v>17.270979366567946</v>
      </c>
      <c r="EE37">
        <f t="shared" si="39"/>
        <v>17.035031304416702</v>
      </c>
      <c r="EF37">
        <f t="shared" si="39"/>
        <v>16.799083215226403</v>
      </c>
      <c r="EG37">
        <f t="shared" si="39"/>
        <v>16.563135098966001</v>
      </c>
      <c r="EH37">
        <f t="shared" si="39"/>
        <v>16.327186955604432</v>
      </c>
      <c r="EI37">
        <f t="shared" si="39"/>
        <v>16.091238785110573</v>
      </c>
      <c r="EJ37">
        <f t="shared" si="39"/>
        <v>15.855290587453286</v>
      </c>
      <c r="EK37">
        <f t="shared" si="39"/>
        <v>15.619342362601387</v>
      </c>
      <c r="EL37">
        <f t="shared" si="39"/>
        <v>15.38339411052366</v>
      </c>
      <c r="EM37">
        <f t="shared" si="39"/>
        <v>15.14744583118885</v>
      </c>
      <c r="EN37">
        <f t="shared" si="39"/>
        <v>14.911497524565673</v>
      </c>
      <c r="EO37">
        <f t="shared" si="39"/>
        <v>14.675549190622794</v>
      </c>
      <c r="EP37">
        <f t="shared" si="39"/>
        <v>14.439600829328864</v>
      </c>
      <c r="EQ37">
        <f t="shared" si="39"/>
        <v>14.203652440652473</v>
      </c>
      <c r="ER37">
        <f t="shared" si="40"/>
        <v>13.967704024562195</v>
      </c>
      <c r="ES37">
        <f t="shared" si="40"/>
        <v>13.731755581026563</v>
      </c>
      <c r="ET37">
        <f t="shared" si="40"/>
        <v>13.495807110014068</v>
      </c>
      <c r="EU37">
        <f t="shared" si="40"/>
        <v>13.259858611493167</v>
      </c>
      <c r="EV37">
        <f t="shared" si="40"/>
        <v>13.023910085432284</v>
      </c>
      <c r="EW37">
        <f t="shared" si="40"/>
        <v>12.787961531799809</v>
      </c>
      <c r="EX37">
        <f t="shared" si="40"/>
        <v>12.552012950564086</v>
      </c>
      <c r="EY37">
        <f t="shared" si="40"/>
        <v>12.316064341693432</v>
      </c>
      <c r="EZ37">
        <f t="shared" si="40"/>
        <v>12.080115705156123</v>
      </c>
      <c r="FA37">
        <f t="shared" si="40"/>
        <v>11.844167040920395</v>
      </c>
      <c r="FB37">
        <f t="shared" si="40"/>
        <v>11.608218348954459</v>
      </c>
      <c r="FC37">
        <f t="shared" si="40"/>
        <v>11.37226962922648</v>
      </c>
      <c r="FD37">
        <f t="shared" si="40"/>
        <v>11.13632088170459</v>
      </c>
      <c r="FE37">
        <f t="shared" si="40"/>
        <v>10.900372106356881</v>
      </c>
      <c r="FF37">
        <f t="shared" si="40"/>
        <v>10.664423303151411</v>
      </c>
      <c r="FG37">
        <f t="shared" si="40"/>
        <v>10.428474472056203</v>
      </c>
      <c r="FH37">
        <f t="shared" si="41"/>
        <v>10.192525613039244</v>
      </c>
      <c r="FI37">
        <f t="shared" si="41"/>
        <v>9.9565767260684783</v>
      </c>
      <c r="FJ37">
        <f t="shared" si="41"/>
        <v>9.7206278111118163</v>
      </c>
      <c r="FK37">
        <f t="shared" si="41"/>
        <v>9.4846788681371361</v>
      </c>
      <c r="FL37">
        <f t="shared" si="41"/>
        <v>9.248729897112268</v>
      </c>
      <c r="FM37">
        <f t="shared" si="41"/>
        <v>9.0127808980050172</v>
      </c>
      <c r="FN37">
        <f t="shared" si="41"/>
        <v>8.7768318707831519</v>
      </c>
      <c r="FO37">
        <f t="shared" si="41"/>
        <v>8.5408828154143883</v>
      </c>
      <c r="FP37">
        <f t="shared" si="41"/>
        <v>8.30493373186642</v>
      </c>
      <c r="FQ37">
        <f t="shared" si="41"/>
        <v>8.0689846201069066</v>
      </c>
      <c r="FR37">
        <f t="shared" si="41"/>
        <v>7.8330354801034545</v>
      </c>
      <c r="FS37">
        <f t="shared" si="41"/>
        <v>7.5970863118236416</v>
      </c>
      <c r="FT37">
        <f t="shared" si="41"/>
        <v>7.3611371152350067</v>
      </c>
      <c r="FU37">
        <f t="shared" si="41"/>
        <v>7.1251878903050621</v>
      </c>
      <c r="FV37">
        <f t="shared" si="41"/>
        <v>6.8892386370012684</v>
      </c>
      <c r="FW37">
        <f t="shared" si="54"/>
        <v>6.6532893552910526</v>
      </c>
      <c r="FX37">
        <f t="shared" si="54"/>
        <v>6.4173400451418079</v>
      </c>
      <c r="FY37">
        <f t="shared" si="42"/>
        <v>6.1813907065208937</v>
      </c>
      <c r="FZ37">
        <f t="shared" si="42"/>
        <v>5.945441339395618</v>
      </c>
      <c r="GA37">
        <f t="shared" si="42"/>
        <v>5.7094919437332621</v>
      </c>
      <c r="GB37">
        <f t="shared" si="42"/>
        <v>5.4735425195010698</v>
      </c>
      <c r="GC37">
        <f t="shared" si="42"/>
        <v>5.2375930666662462</v>
      </c>
      <c r="GD37">
        <f t="shared" si="42"/>
        <v>5.0016435851959571</v>
      </c>
      <c r="GE37">
        <f t="shared" si="42"/>
        <v>4.765694075057322</v>
      </c>
      <c r="GF37">
        <f t="shared" si="42"/>
        <v>4.5297445362174429</v>
      </c>
      <c r="GG37">
        <f t="shared" si="42"/>
        <v>4.2937949686433683</v>
      </c>
      <c r="GH37">
        <f t="shared" si="42"/>
        <v>4.0578453723021184</v>
      </c>
      <c r="GI37">
        <f t="shared" si="42"/>
        <v>3.8218957471606601</v>
      </c>
      <c r="GJ37">
        <f t="shared" si="42"/>
        <v>3.5859460931859388</v>
      </c>
      <c r="GK37">
        <f t="shared" si="42"/>
        <v>3.3499964103448541</v>
      </c>
      <c r="GL37">
        <f t="shared" si="42"/>
        <v>3.1140466986042732</v>
      </c>
      <c r="GM37">
        <f t="shared" si="42"/>
        <v>2.8780969579310174</v>
      </c>
      <c r="GN37">
        <f t="shared" si="42"/>
        <v>2.6421471882918794</v>
      </c>
      <c r="GO37">
        <f t="shared" si="57"/>
        <v>2.4061973896536024</v>
      </c>
      <c r="GP37">
        <f t="shared" si="57"/>
        <v>2.1702475619829009</v>
      </c>
      <c r="GQ37">
        <f t="shared" si="57"/>
        <v>1.934297705246447</v>
      </c>
      <c r="GR37">
        <f t="shared" si="57"/>
        <v>1.6983478194108734</v>
      </c>
      <c r="GS37">
        <f t="shared" si="55"/>
        <v>1.4623979044427777</v>
      </c>
      <c r="GT37">
        <f t="shared" si="55"/>
        <v>1.2264479603087217</v>
      </c>
      <c r="GU37">
        <f t="shared" si="55"/>
        <v>0.99049798697521396</v>
      </c>
      <c r="GV37">
        <f t="shared" si="55"/>
        <v>0.75454798440874882</v>
      </c>
      <c r="GW37">
        <f t="shared" si="55"/>
        <v>0.51859795257575669</v>
      </c>
      <c r="GX37">
        <f t="shared" si="55"/>
        <v>0.28264789144265023</v>
      </c>
      <c r="GY37">
        <f t="shared" si="55"/>
        <v>4.6697800975792347E-2</v>
      </c>
      <c r="GZ37">
        <f t="shared" si="55"/>
        <v>0.18925231885848959</v>
      </c>
      <c r="HA37">
        <f t="shared" si="55"/>
        <v>0.42520246809390727</v>
      </c>
      <c r="HB37">
        <f t="shared" si="55"/>
        <v>0.66115264676421148</v>
      </c>
      <c r="HC37">
        <f t="shared" si="55"/>
        <v>0.89710285490318853</v>
      </c>
      <c r="HD37">
        <f t="shared" si="55"/>
        <v>1.1330530925446709</v>
      </c>
      <c r="HE37">
        <f t="shared" si="55"/>
        <v>1.3690033597225231</v>
      </c>
      <c r="HF37">
        <f t="shared" si="55"/>
        <v>1.6049536564706521</v>
      </c>
      <c r="HG37">
        <f t="shared" si="55"/>
        <v>1.8409039828230043</v>
      </c>
      <c r="HH37">
        <f t="shared" si="55"/>
        <v>2.0768543388135612</v>
      </c>
      <c r="HI37">
        <f t="shared" si="56"/>
        <v>2.3128047244763472</v>
      </c>
      <c r="HJ37">
        <f t="shared" si="17"/>
        <v>4.6697800975792347E-2</v>
      </c>
      <c r="HK37">
        <f t="shared" si="18"/>
        <v>91</v>
      </c>
      <c r="HL37">
        <v>35</v>
      </c>
      <c r="HM37">
        <f t="shared" si="19"/>
        <v>0.34</v>
      </c>
      <c r="HN37" cm="1">
        <f t="array" ref="HN37">INDEX($N$3:$DJ$102,HL37,HK37)</f>
        <v>21.25869148506462</v>
      </c>
      <c r="HO37">
        <f t="shared" si="20"/>
        <v>7.2279551049219712</v>
      </c>
    </row>
    <row r="38" spans="5:223" x14ac:dyDescent="0.25">
      <c r="E38">
        <v>460</v>
      </c>
      <c r="F38" s="7">
        <f>'Emission events'!Q38</f>
        <v>0</v>
      </c>
      <c r="G38" s="7">
        <f>'Emission events'!AG38</f>
        <v>0</v>
      </c>
      <c r="H38" s="7">
        <f>'Emission events'!AW38</f>
        <v>0</v>
      </c>
      <c r="I38" s="7">
        <f>'Emission events'!BM38</f>
        <v>0</v>
      </c>
      <c r="J38" s="7">
        <f>'Emission events'!CC38</f>
        <v>0</v>
      </c>
      <c r="K38" s="7">
        <f t="shared" si="22"/>
        <v>0</v>
      </c>
      <c r="M38" s="1">
        <v>0.35</v>
      </c>
      <c r="N38">
        <f t="shared" si="58"/>
        <v>21.207711320610787</v>
      </c>
      <c r="O38">
        <f t="shared" si="58"/>
        <v>21.207443676610172</v>
      </c>
      <c r="P38">
        <f t="shared" si="58"/>
        <v>21.207175995927233</v>
      </c>
      <c r="Q38">
        <f t="shared" si="58"/>
        <v>21.206908278519872</v>
      </c>
      <c r="R38">
        <f t="shared" si="58"/>
        <v>21.206640524345925</v>
      </c>
      <c r="S38">
        <f t="shared" si="58"/>
        <v>21.206372733363189</v>
      </c>
      <c r="T38">
        <f t="shared" si="58"/>
        <v>21.206104905529411</v>
      </c>
      <c r="U38">
        <f t="shared" si="58"/>
        <v>21.205837040802287</v>
      </c>
      <c r="V38">
        <f t="shared" si="58"/>
        <v>21.205569139139467</v>
      </c>
      <c r="W38">
        <f t="shared" si="58"/>
        <v>21.20530120049855</v>
      </c>
      <c r="X38">
        <f t="shared" si="59"/>
        <v>21.205033224837091</v>
      </c>
      <c r="Y38">
        <f t="shared" si="59"/>
        <v>21.204765212112587</v>
      </c>
      <c r="Z38">
        <f t="shared" si="59"/>
        <v>21.2044971622825</v>
      </c>
      <c r="AA38">
        <f t="shared" si="59"/>
        <v>21.20422907530423</v>
      </c>
      <c r="AB38">
        <f t="shared" si="59"/>
        <v>21.203960951135134</v>
      </c>
      <c r="AC38">
        <f t="shared" si="59"/>
        <v>21.203692789732518</v>
      </c>
      <c r="AD38">
        <f t="shared" si="59"/>
        <v>21.203424591053647</v>
      </c>
      <c r="AE38">
        <f t="shared" si="59"/>
        <v>21.203156355055729</v>
      </c>
      <c r="AF38">
        <f t="shared" si="59"/>
        <v>21.20288808169591</v>
      </c>
      <c r="AG38">
        <f t="shared" si="59"/>
        <v>21.202619770931324</v>
      </c>
      <c r="AH38">
        <f t="shared" si="60"/>
        <v>21.202351422719019</v>
      </c>
      <c r="AI38">
        <f t="shared" si="60"/>
        <v>21.20208303701601</v>
      </c>
      <c r="AJ38">
        <f t="shared" si="60"/>
        <v>21.201814613779259</v>
      </c>
      <c r="AK38">
        <f t="shared" si="60"/>
        <v>21.20154615296568</v>
      </c>
      <c r="AL38">
        <f t="shared" si="60"/>
        <v>21.201277654532142</v>
      </c>
      <c r="AM38">
        <f t="shared" si="60"/>
        <v>21.201009118435454</v>
      </c>
      <c r="AN38">
        <f t="shared" si="60"/>
        <v>21.200740544632389</v>
      </c>
      <c r="AO38">
        <f t="shared" si="60"/>
        <v>21.200471933079655</v>
      </c>
      <c r="AP38">
        <f t="shared" si="60"/>
        <v>21.20020328373392</v>
      </c>
      <c r="AQ38">
        <f t="shared" si="60"/>
        <v>21.199934596551802</v>
      </c>
      <c r="AR38">
        <f t="shared" si="61"/>
        <v>21.199665871489866</v>
      </c>
      <c r="AS38">
        <f t="shared" si="61"/>
        <v>21.19939710850463</v>
      </c>
      <c r="AT38">
        <f t="shared" si="61"/>
        <v>21.199128307552559</v>
      </c>
      <c r="AU38">
        <f t="shared" si="61"/>
        <v>21.198859468590072</v>
      </c>
      <c r="AV38">
        <f t="shared" si="61"/>
        <v>21.198590591573534</v>
      </c>
      <c r="AW38">
        <f t="shared" si="61"/>
        <v>21.198321676459265</v>
      </c>
      <c r="AX38">
        <f t="shared" si="61"/>
        <v>21.198052723203524</v>
      </c>
      <c r="AY38">
        <f t="shared" si="61"/>
        <v>21.197783731762534</v>
      </c>
      <c r="AZ38">
        <f t="shared" si="61"/>
        <v>21.197514702092459</v>
      </c>
      <c r="BA38">
        <f t="shared" si="61"/>
        <v>21.197245634149414</v>
      </c>
      <c r="BB38">
        <f t="shared" si="62"/>
        <v>21.196976527889465</v>
      </c>
      <c r="BC38">
        <f t="shared" si="62"/>
        <v>21.196707383268624</v>
      </c>
      <c r="BD38">
        <f t="shared" si="62"/>
        <v>21.196438200242859</v>
      </c>
      <c r="BE38">
        <f t="shared" si="62"/>
        <v>21.196168978768085</v>
      </c>
      <c r="BF38">
        <f t="shared" si="62"/>
        <v>21.19589971880016</v>
      </c>
      <c r="BG38">
        <f t="shared" si="62"/>
        <v>21.195630420294901</v>
      </c>
      <c r="BH38">
        <f t="shared" si="62"/>
        <v>21.19536108320807</v>
      </c>
      <c r="BI38">
        <f t="shared" si="62"/>
        <v>21.195091707495372</v>
      </c>
      <c r="BJ38">
        <f t="shared" si="62"/>
        <v>21.194822293112477</v>
      </c>
      <c r="BK38">
        <f t="shared" si="62"/>
        <v>21.194552840014985</v>
      </c>
      <c r="BL38">
        <f t="shared" si="63"/>
        <v>21.194283348158461</v>
      </c>
      <c r="BM38">
        <f t="shared" si="63"/>
        <v>21.194013817498405</v>
      </c>
      <c r="BN38">
        <f t="shared" si="63"/>
        <v>21.193744247990281</v>
      </c>
      <c r="BO38">
        <f t="shared" si="63"/>
        <v>21.193474639589493</v>
      </c>
      <c r="BP38">
        <f t="shared" si="63"/>
        <v>21.193204992251392</v>
      </c>
      <c r="BQ38">
        <f t="shared" si="63"/>
        <v>21.192935305931279</v>
      </c>
      <c r="BR38">
        <f t="shared" si="63"/>
        <v>21.192665580584411</v>
      </c>
      <c r="BS38">
        <f t="shared" si="63"/>
        <v>21.192395816165984</v>
      </c>
      <c r="BT38">
        <f t="shared" si="63"/>
        <v>21.192126012631149</v>
      </c>
      <c r="BU38">
        <f t="shared" si="63"/>
        <v>21.191856169935001</v>
      </c>
      <c r="BV38">
        <f t="shared" si="64"/>
        <v>21.191586288032585</v>
      </c>
      <c r="BW38">
        <f t="shared" si="64"/>
        <v>21.191316366878894</v>
      </c>
      <c r="BX38">
        <f t="shared" si="64"/>
        <v>21.191046406428875</v>
      </c>
      <c r="BY38">
        <f t="shared" si="64"/>
        <v>21.190776406637415</v>
      </c>
      <c r="BZ38">
        <f t="shared" si="64"/>
        <v>21.190506367459356</v>
      </c>
      <c r="CA38">
        <f t="shared" si="64"/>
        <v>21.19023628884948</v>
      </c>
      <c r="CB38">
        <f t="shared" si="64"/>
        <v>21.189966170762528</v>
      </c>
      <c r="CC38">
        <f t="shared" si="64"/>
        <v>21.189696013153178</v>
      </c>
      <c r="CD38">
        <f t="shared" si="64"/>
        <v>21.189425815976062</v>
      </c>
      <c r="CE38">
        <f t="shared" si="64"/>
        <v>21.189155579185758</v>
      </c>
      <c r="CF38">
        <f t="shared" si="65"/>
        <v>21.1888853027368</v>
      </c>
      <c r="CG38">
        <f t="shared" si="65"/>
        <v>21.188614986583655</v>
      </c>
      <c r="CH38">
        <f t="shared" si="65"/>
        <v>21.188344630680746</v>
      </c>
      <c r="CI38">
        <f t="shared" si="65"/>
        <v>21.188074234982444</v>
      </c>
      <c r="CJ38">
        <f t="shared" si="65"/>
        <v>21.187803799443071</v>
      </c>
      <c r="CK38">
        <f t="shared" si="65"/>
        <v>21.187533324016886</v>
      </c>
      <c r="CL38">
        <f t="shared" si="65"/>
        <v>21.187262808658105</v>
      </c>
      <c r="CM38">
        <f t="shared" si="65"/>
        <v>21.186992253320888</v>
      </c>
      <c r="CN38">
        <f t="shared" si="65"/>
        <v>21.186721657959346</v>
      </c>
      <c r="CO38">
        <f t="shared" si="65"/>
        <v>21.186451022527525</v>
      </c>
      <c r="CP38">
        <f t="shared" si="66"/>
        <v>21.18618034697943</v>
      </c>
      <c r="CQ38">
        <f t="shared" si="66"/>
        <v>21.185909631269016</v>
      </c>
      <c r="CR38">
        <f t="shared" si="66"/>
        <v>21.185638875350175</v>
      </c>
      <c r="CS38">
        <f t="shared" si="66"/>
        <v>21.185368079176751</v>
      </c>
      <c r="CT38">
        <f t="shared" si="66"/>
        <v>21.185097242702536</v>
      </c>
      <c r="CU38">
        <f t="shared" si="66"/>
        <v>21.184826365881264</v>
      </c>
      <c r="CV38">
        <f t="shared" si="66"/>
        <v>21.184555448666622</v>
      </c>
      <c r="CW38">
        <f t="shared" si="66"/>
        <v>21.184284491012242</v>
      </c>
      <c r="CX38">
        <f t="shared" si="66"/>
        <v>21.184013492871703</v>
      </c>
      <c r="CY38">
        <f t="shared" si="66"/>
        <v>21.183742454198526</v>
      </c>
      <c r="CZ38">
        <f t="shared" si="67"/>
        <v>21.183471374946183</v>
      </c>
      <c r="DA38">
        <f t="shared" si="67"/>
        <v>21.183200255068094</v>
      </c>
      <c r="DB38">
        <f t="shared" si="67"/>
        <v>21.182929094517622</v>
      </c>
      <c r="DC38">
        <f t="shared" si="67"/>
        <v>21.182657893248081</v>
      </c>
      <c r="DD38">
        <f t="shared" si="67"/>
        <v>21.18238665121272</v>
      </c>
      <c r="DE38">
        <f t="shared" si="67"/>
        <v>21.182115368364755</v>
      </c>
      <c r="DF38">
        <f t="shared" si="67"/>
        <v>21.181844044657325</v>
      </c>
      <c r="DG38">
        <f t="shared" si="67"/>
        <v>21.181572680043537</v>
      </c>
      <c r="DH38">
        <f t="shared" si="67"/>
        <v>21.181301274476422</v>
      </c>
      <c r="DI38">
        <f t="shared" si="67"/>
        <v>21.181029827908976</v>
      </c>
      <c r="DJ38">
        <f t="shared" si="67"/>
        <v>21.180758340294126</v>
      </c>
      <c r="DL38">
        <f t="shared" si="16"/>
        <v>0.35</v>
      </c>
      <c r="DM38">
        <f t="shared" si="53"/>
        <v>21.207711320610787</v>
      </c>
      <c r="DN38">
        <f t="shared" si="53"/>
        <v>20.971754857898073</v>
      </c>
      <c r="DO38">
        <f t="shared" si="53"/>
        <v>20.735798358503036</v>
      </c>
      <c r="DP38">
        <f t="shared" si="53"/>
        <v>20.49984182238358</v>
      </c>
      <c r="DQ38">
        <f t="shared" si="53"/>
        <v>20.263885249497534</v>
      </c>
      <c r="DR38">
        <f t="shared" si="53"/>
        <v>20.027928639802699</v>
      </c>
      <c r="DS38">
        <f t="shared" si="53"/>
        <v>19.791971993256823</v>
      </c>
      <c r="DT38">
        <f t="shared" si="53"/>
        <v>19.5560153098176</v>
      </c>
      <c r="DU38">
        <f t="shared" si="53"/>
        <v>19.320058589442681</v>
      </c>
      <c r="DV38">
        <f t="shared" si="53"/>
        <v>19.084101832089665</v>
      </c>
      <c r="DW38">
        <f t="shared" si="53"/>
        <v>18.848145037716112</v>
      </c>
      <c r="DX38">
        <f t="shared" si="53"/>
        <v>18.612188206279509</v>
      </c>
      <c r="DY38">
        <f t="shared" si="53"/>
        <v>18.376231337737323</v>
      </c>
      <c r="DZ38">
        <f t="shared" si="53"/>
        <v>18.140274432046954</v>
      </c>
      <c r="EA38">
        <f t="shared" si="53"/>
        <v>17.904317489165759</v>
      </c>
      <c r="EB38">
        <f t="shared" si="39"/>
        <v>17.668360509051048</v>
      </c>
      <c r="EC38">
        <f t="shared" si="39"/>
        <v>17.432403491660079</v>
      </c>
      <c r="ED38">
        <f t="shared" si="39"/>
        <v>17.196446436950062</v>
      </c>
      <c r="EE38">
        <f t="shared" si="39"/>
        <v>16.960489344878145</v>
      </c>
      <c r="EF38">
        <f t="shared" si="39"/>
        <v>16.72453221540146</v>
      </c>
      <c r="EG38">
        <f t="shared" si="39"/>
        <v>16.488575048477056</v>
      </c>
      <c r="EH38">
        <f t="shared" si="39"/>
        <v>16.252617844061952</v>
      </c>
      <c r="EI38">
        <f t="shared" si="39"/>
        <v>16.016660602113102</v>
      </c>
      <c r="EJ38">
        <f t="shared" si="39"/>
        <v>15.780703322587424</v>
      </c>
      <c r="EK38">
        <f t="shared" si="39"/>
        <v>15.544746005441787</v>
      </c>
      <c r="EL38">
        <f t="shared" si="39"/>
        <v>15.308788650633002</v>
      </c>
      <c r="EM38">
        <f t="shared" si="39"/>
        <v>15.072831258117837</v>
      </c>
      <c r="EN38">
        <f t="shared" si="39"/>
        <v>14.836873827853006</v>
      </c>
      <c r="EO38">
        <f t="shared" si="39"/>
        <v>14.600916359795173</v>
      </c>
      <c r="EP38">
        <f t="shared" ref="EP38:FE54" si="68">ABS(AQ38-AQ$2)</f>
        <v>14.364958853900959</v>
      </c>
      <c r="EQ38">
        <f t="shared" si="68"/>
        <v>14.129001310126924</v>
      </c>
      <c r="ER38">
        <f t="shared" si="40"/>
        <v>13.893043728429589</v>
      </c>
      <c r="ES38">
        <f t="shared" si="40"/>
        <v>13.657086108765421</v>
      </c>
      <c r="ET38">
        <f t="shared" si="40"/>
        <v>13.421128451090835</v>
      </c>
      <c r="EU38">
        <f t="shared" si="40"/>
        <v>13.185170755362199</v>
      </c>
      <c r="EV38">
        <f t="shared" si="40"/>
        <v>12.949213021535833</v>
      </c>
      <c r="EW38">
        <f t="shared" si="40"/>
        <v>12.713255249567993</v>
      </c>
      <c r="EX38">
        <f t="shared" si="40"/>
        <v>12.477297439414906</v>
      </c>
      <c r="EY38">
        <f t="shared" si="40"/>
        <v>12.241339591032732</v>
      </c>
      <c r="EZ38">
        <f t="shared" si="40"/>
        <v>12.005381704377589</v>
      </c>
      <c r="FA38">
        <f t="shared" si="40"/>
        <v>11.769423779405541</v>
      </c>
      <c r="FB38">
        <f t="shared" si="40"/>
        <v>11.533465816072603</v>
      </c>
      <c r="FC38">
        <f t="shared" si="40"/>
        <v>11.29750781433474</v>
      </c>
      <c r="FD38">
        <f t="shared" si="40"/>
        <v>11.061549774147869</v>
      </c>
      <c r="FE38">
        <f t="shared" si="40"/>
        <v>10.825591695467844</v>
      </c>
      <c r="FF38">
        <f t="shared" ref="FF38:FT57" si="69">ABS(BG38-BG$2)</f>
        <v>10.589633578250487</v>
      </c>
      <c r="FG38">
        <f t="shared" si="69"/>
        <v>10.353675422451557</v>
      </c>
      <c r="FH38">
        <f t="shared" si="41"/>
        <v>10.117717228026763</v>
      </c>
      <c r="FI38">
        <f t="shared" si="41"/>
        <v>9.8817589949317703</v>
      </c>
      <c r="FJ38">
        <f t="shared" si="41"/>
        <v>9.6458007231221803</v>
      </c>
      <c r="FK38">
        <f t="shared" si="41"/>
        <v>9.4098424125535569</v>
      </c>
      <c r="FL38">
        <f t="shared" si="41"/>
        <v>9.1738840631814025</v>
      </c>
      <c r="FM38">
        <f t="shared" si="41"/>
        <v>8.9379256749611802</v>
      </c>
      <c r="FN38">
        <f t="shared" si="41"/>
        <v>8.7019672478482946</v>
      </c>
      <c r="FO38">
        <f t="shared" si="41"/>
        <v>8.4660087817980951</v>
      </c>
      <c r="FP38">
        <f t="shared" si="41"/>
        <v>8.2300502767658834</v>
      </c>
      <c r="FQ38">
        <f t="shared" si="41"/>
        <v>7.9940917327069165</v>
      </c>
      <c r="FR38">
        <f t="shared" si="41"/>
        <v>7.7581331495763948</v>
      </c>
      <c r="FS38">
        <f t="shared" si="41"/>
        <v>7.5221745273294616</v>
      </c>
      <c r="FT38">
        <f t="shared" si="41"/>
        <v>7.2862158659212142</v>
      </c>
      <c r="FU38">
        <f t="shared" si="41"/>
        <v>7.0502571653067019</v>
      </c>
      <c r="FV38">
        <f t="shared" si="41"/>
        <v>6.8142984254409118</v>
      </c>
      <c r="FW38">
        <f t="shared" si="54"/>
        <v>6.5783396462787938</v>
      </c>
      <c r="FX38">
        <f t="shared" si="54"/>
        <v>6.3423808277752354</v>
      </c>
      <c r="FY38">
        <f t="shared" si="42"/>
        <v>6.1064219698850799</v>
      </c>
      <c r="FZ38">
        <f t="shared" si="42"/>
        <v>5.8704630725631048</v>
      </c>
      <c r="GA38">
        <f t="shared" si="42"/>
        <v>5.634504135764054</v>
      </c>
      <c r="GB38">
        <f t="shared" si="42"/>
        <v>5.3985451594426053</v>
      </c>
      <c r="GC38">
        <f t="shared" si="42"/>
        <v>5.1625861435533906</v>
      </c>
      <c r="GD38">
        <f t="shared" si="42"/>
        <v>4.9266270880509921</v>
      </c>
      <c r="GE38">
        <f t="shared" si="42"/>
        <v>4.6906679928899351</v>
      </c>
      <c r="GF38">
        <f t="shared" si="42"/>
        <v>4.4547088580246914</v>
      </c>
      <c r="GG38">
        <f t="shared" si="42"/>
        <v>4.2187496834096834</v>
      </c>
      <c r="GH38">
        <f t="shared" si="42"/>
        <v>3.982790468999287</v>
      </c>
      <c r="GI38">
        <f t="shared" si="42"/>
        <v>3.7468312147478144</v>
      </c>
      <c r="GJ38">
        <f t="shared" si="42"/>
        <v>3.5108719206095316</v>
      </c>
      <c r="GK38">
        <f t="shared" si="42"/>
        <v>3.274912586538651</v>
      </c>
      <c r="GL38">
        <f t="shared" si="42"/>
        <v>3.0389532124893357</v>
      </c>
      <c r="GM38">
        <f t="shared" si="42"/>
        <v>2.8029937984156952</v>
      </c>
      <c r="GN38">
        <f t="shared" si="42"/>
        <v>2.5670343442717751</v>
      </c>
      <c r="GO38">
        <f t="shared" si="57"/>
        <v>2.3310748500115821</v>
      </c>
      <c r="GP38">
        <f t="shared" si="57"/>
        <v>2.0951153155890694</v>
      </c>
      <c r="GQ38">
        <f t="shared" si="57"/>
        <v>1.8591557409581334</v>
      </c>
      <c r="GR38">
        <f t="shared" si="57"/>
        <v>1.6231961260726102</v>
      </c>
      <c r="GS38">
        <f t="shared" si="55"/>
        <v>1.3872364708862968</v>
      </c>
      <c r="GT38">
        <f t="shared" si="55"/>
        <v>1.1512767753529296</v>
      </c>
      <c r="GU38">
        <f t="shared" si="55"/>
        <v>0.91531703942618847</v>
      </c>
      <c r="GV38">
        <f t="shared" si="55"/>
        <v>0.67935726305971045</v>
      </c>
      <c r="GW38">
        <f t="shared" si="55"/>
        <v>0.44339744620707222</v>
      </c>
      <c r="GX38">
        <f t="shared" si="55"/>
        <v>0.20743758882179719</v>
      </c>
      <c r="GY38">
        <f t="shared" si="55"/>
        <v>2.8522309142644531E-2</v>
      </c>
      <c r="GZ38">
        <f t="shared" si="55"/>
        <v>0.26448224773283258</v>
      </c>
      <c r="HA38">
        <f t="shared" si="55"/>
        <v>0.50044222699540342</v>
      </c>
      <c r="HB38">
        <f t="shared" si="55"/>
        <v>0.73640224697704326</v>
      </c>
      <c r="HC38">
        <f t="shared" si="55"/>
        <v>0.97236230772449872</v>
      </c>
      <c r="HD38">
        <f t="shared" si="55"/>
        <v>1.2083224092845626</v>
      </c>
      <c r="HE38">
        <f t="shared" si="55"/>
        <v>1.444282551704088</v>
      </c>
      <c r="HF38">
        <f t="shared" si="55"/>
        <v>1.6802427350299745</v>
      </c>
      <c r="HG38">
        <f t="shared" si="55"/>
        <v>1.9162029593091887</v>
      </c>
      <c r="HH38">
        <f t="shared" si="55"/>
        <v>2.1521632245887332</v>
      </c>
      <c r="HI38">
        <f t="shared" si="56"/>
        <v>2.3881235309156814</v>
      </c>
      <c r="HJ38">
        <f t="shared" si="17"/>
        <v>2.8522309142644531E-2</v>
      </c>
      <c r="HK38">
        <f t="shared" si="18"/>
        <v>91</v>
      </c>
      <c r="HL38">
        <v>36</v>
      </c>
      <c r="HM38">
        <f t="shared" si="19"/>
        <v>0.35</v>
      </c>
      <c r="HN38" cm="1">
        <f t="array" ref="HN38">INDEX($N$3:$DJ$102,HL38,HK38)</f>
        <v>21.183471374946183</v>
      </c>
      <c r="HO38">
        <f t="shared" si="20"/>
        <v>7.4142149812311633</v>
      </c>
    </row>
    <row r="39" spans="5:223" x14ac:dyDescent="0.25">
      <c r="E39">
        <v>465</v>
      </c>
      <c r="F39" s="7">
        <f>'Emission events'!Q39</f>
        <v>1.0030440733328992E+16</v>
      </c>
      <c r="G39" s="7">
        <f>'Emission events'!AG39</f>
        <v>6842698756678584</v>
      </c>
      <c r="H39" s="7">
        <f>'Emission events'!AW39</f>
        <v>4668042762973463</v>
      </c>
      <c r="I39" s="7">
        <f>'Emission events'!BM39</f>
        <v>3184507167684524.5</v>
      </c>
      <c r="J39" s="7">
        <f>'Emission events'!CC39</f>
        <v>2172449228930030.3</v>
      </c>
      <c r="K39" s="7">
        <f t="shared" si="22"/>
        <v>2.6898138649595596E+16</v>
      </c>
      <c r="M39" s="1">
        <v>0.36</v>
      </c>
      <c r="N39">
        <f t="shared" si="58"/>
        <v>21.130372953066722</v>
      </c>
      <c r="O39">
        <f t="shared" si="58"/>
        <v>21.130093058698563</v>
      </c>
      <c r="P39">
        <f t="shared" si="58"/>
        <v>21.12981311358552</v>
      </c>
      <c r="Q39">
        <f t="shared" si="58"/>
        <v>21.129533117669343</v>
      </c>
      <c r="R39">
        <f t="shared" si="58"/>
        <v>21.129253070891711</v>
      </c>
      <c r="S39">
        <f t="shared" si="58"/>
        <v>21.128972973194237</v>
      </c>
      <c r="T39">
        <f t="shared" si="58"/>
        <v>21.12869282451847</v>
      </c>
      <c r="U39">
        <f t="shared" si="58"/>
        <v>21.128412624805893</v>
      </c>
      <c r="V39">
        <f t="shared" si="58"/>
        <v>21.128132373997918</v>
      </c>
      <c r="W39">
        <f t="shared" si="58"/>
        <v>21.127852072035889</v>
      </c>
      <c r="X39">
        <f t="shared" si="59"/>
        <v>21.127571718861088</v>
      </c>
      <c r="Y39">
        <f t="shared" si="59"/>
        <v>21.127291314414723</v>
      </c>
      <c r="Z39">
        <f t="shared" si="59"/>
        <v>21.127010858637941</v>
      </c>
      <c r="AA39">
        <f t="shared" si="59"/>
        <v>21.126730351471817</v>
      </c>
      <c r="AB39">
        <f t="shared" si="59"/>
        <v>21.126449792857358</v>
      </c>
      <c r="AC39">
        <f t="shared" si="59"/>
        <v>21.126169182735506</v>
      </c>
      <c r="AD39">
        <f t="shared" si="59"/>
        <v>21.125888521047134</v>
      </c>
      <c r="AE39">
        <f t="shared" si="59"/>
        <v>21.125607807733047</v>
      </c>
      <c r="AF39">
        <f t="shared" si="59"/>
        <v>21.125327042733986</v>
      </c>
      <c r="AG39">
        <f t="shared" si="59"/>
        <v>21.125046225990616</v>
      </c>
      <c r="AH39">
        <f t="shared" si="60"/>
        <v>21.12476535744354</v>
      </c>
      <c r="AI39">
        <f t="shared" si="60"/>
        <v>21.124484437033288</v>
      </c>
      <c r="AJ39">
        <f t="shared" si="60"/>
        <v>21.124203464700326</v>
      </c>
      <c r="AK39">
        <f t="shared" si="60"/>
        <v>21.123922440385051</v>
      </c>
      <c r="AL39">
        <f t="shared" si="60"/>
        <v>21.123641364027794</v>
      </c>
      <c r="AM39">
        <f t="shared" si="60"/>
        <v>21.123360235568811</v>
      </c>
      <c r="AN39">
        <f t="shared" si="60"/>
        <v>21.123079054948292</v>
      </c>
      <c r="AO39">
        <f t="shared" si="60"/>
        <v>21.12279782210636</v>
      </c>
      <c r="AP39">
        <f t="shared" si="60"/>
        <v>21.122516536983071</v>
      </c>
      <c r="AQ39">
        <f t="shared" si="60"/>
        <v>21.122235199518407</v>
      </c>
      <c r="AR39">
        <f t="shared" si="61"/>
        <v>21.121953809652283</v>
      </c>
      <c r="AS39">
        <f t="shared" si="61"/>
        <v>21.12167236732455</v>
      </c>
      <c r="AT39">
        <f t="shared" si="61"/>
        <v>21.121390872474979</v>
      </c>
      <c r="AU39">
        <f t="shared" si="61"/>
        <v>21.121109325043285</v>
      </c>
      <c r="AV39">
        <f t="shared" si="61"/>
        <v>21.120827724969107</v>
      </c>
      <c r="AW39">
        <f t="shared" si="61"/>
        <v>21.120546072192013</v>
      </c>
      <c r="AX39">
        <f t="shared" si="61"/>
        <v>21.120264366651504</v>
      </c>
      <c r="AY39">
        <f t="shared" si="61"/>
        <v>21.119982608287007</v>
      </c>
      <c r="AZ39">
        <f t="shared" si="61"/>
        <v>21.119700797037893</v>
      </c>
      <c r="BA39">
        <f t="shared" si="61"/>
        <v>21.119418932843445</v>
      </c>
      <c r="BB39">
        <f t="shared" si="62"/>
        <v>21.119137015642892</v>
      </c>
      <c r="BC39">
        <f t="shared" si="62"/>
        <v>21.118855045375383</v>
      </c>
      <c r="BD39">
        <f t="shared" si="62"/>
        <v>21.118573021980001</v>
      </c>
      <c r="BE39">
        <f t="shared" si="62"/>
        <v>21.118290945395763</v>
      </c>
      <c r="BF39">
        <f t="shared" si="62"/>
        <v>21.118008815561605</v>
      </c>
      <c r="BG39">
        <f t="shared" si="62"/>
        <v>21.117726632416407</v>
      </c>
      <c r="BH39">
        <f t="shared" si="62"/>
        <v>21.117444395898964</v>
      </c>
      <c r="BI39">
        <f t="shared" si="62"/>
        <v>21.117162105948019</v>
      </c>
      <c r="BJ39">
        <f t="shared" si="62"/>
        <v>21.116879762502222</v>
      </c>
      <c r="BK39">
        <f t="shared" si="62"/>
        <v>21.116597365500173</v>
      </c>
      <c r="BL39">
        <f t="shared" si="63"/>
        <v>21.116314914880391</v>
      </c>
      <c r="BM39">
        <f t="shared" si="63"/>
        <v>21.116032410581326</v>
      </c>
      <c r="BN39">
        <f t="shared" si="63"/>
        <v>21.115749852541356</v>
      </c>
      <c r="BO39">
        <f t="shared" si="63"/>
        <v>21.115467240698795</v>
      </c>
      <c r="BP39">
        <f t="shared" si="63"/>
        <v>21.115184574991876</v>
      </c>
      <c r="BQ39">
        <f t="shared" si="63"/>
        <v>21.11490185535877</v>
      </c>
      <c r="BR39">
        <f t="shared" si="63"/>
        <v>21.114619081737573</v>
      </c>
      <c r="BS39">
        <f t="shared" si="63"/>
        <v>21.114336254066309</v>
      </c>
      <c r="BT39">
        <f t="shared" si="63"/>
        <v>21.114053372282939</v>
      </c>
      <c r="BU39">
        <f t="shared" si="63"/>
        <v>21.113770436325332</v>
      </c>
      <c r="BV39">
        <f t="shared" si="64"/>
        <v>21.113487446131316</v>
      </c>
      <c r="BW39">
        <f t="shared" si="64"/>
        <v>21.113204401638619</v>
      </c>
      <c r="BX39">
        <f t="shared" si="64"/>
        <v>21.112921302784915</v>
      </c>
      <c r="BY39">
        <f t="shared" si="64"/>
        <v>21.112638149507802</v>
      </c>
      <c r="BZ39">
        <f t="shared" si="64"/>
        <v>21.112354941744805</v>
      </c>
      <c r="CA39">
        <f t="shared" si="64"/>
        <v>21.112071679433374</v>
      </c>
      <c r="CB39">
        <f t="shared" si="64"/>
        <v>21.111788362510897</v>
      </c>
      <c r="CC39">
        <f t="shared" si="64"/>
        <v>21.111504990914682</v>
      </c>
      <c r="CD39">
        <f t="shared" si="64"/>
        <v>21.111221564581967</v>
      </c>
      <c r="CE39">
        <f t="shared" si="64"/>
        <v>21.110938083449923</v>
      </c>
      <c r="CF39">
        <f t="shared" si="65"/>
        <v>21.110654547455635</v>
      </c>
      <c r="CG39">
        <f t="shared" si="65"/>
        <v>21.110370956536133</v>
      </c>
      <c r="CH39">
        <f t="shared" si="65"/>
        <v>21.110087310628362</v>
      </c>
      <c r="CI39">
        <f t="shared" si="65"/>
        <v>21.1098036096692</v>
      </c>
      <c r="CJ39">
        <f t="shared" si="65"/>
        <v>21.109519853595454</v>
      </c>
      <c r="CK39">
        <f t="shared" si="65"/>
        <v>21.109236042343856</v>
      </c>
      <c r="CL39">
        <f t="shared" si="65"/>
        <v>21.108952175851062</v>
      </c>
      <c r="CM39">
        <f t="shared" si="65"/>
        <v>21.108668254053665</v>
      </c>
      <c r="CN39">
        <f t="shared" si="65"/>
        <v>21.108384276888174</v>
      </c>
      <c r="CO39">
        <f t="shared" si="65"/>
        <v>21.108100244291037</v>
      </c>
      <c r="CP39">
        <f t="shared" si="66"/>
        <v>21.107816156198613</v>
      </c>
      <c r="CQ39">
        <f t="shared" si="66"/>
        <v>21.107532012547203</v>
      </c>
      <c r="CR39">
        <f t="shared" si="66"/>
        <v>21.107247813273027</v>
      </c>
      <c r="CS39">
        <f t="shared" si="66"/>
        <v>21.106963558312238</v>
      </c>
      <c r="CT39">
        <f t="shared" si="66"/>
        <v>21.106679247600905</v>
      </c>
      <c r="CU39">
        <f t="shared" si="66"/>
        <v>21.106394881075033</v>
      </c>
      <c r="CV39">
        <f t="shared" si="66"/>
        <v>21.106110458670557</v>
      </c>
      <c r="CW39">
        <f t="shared" si="66"/>
        <v>21.105825980323321</v>
      </c>
      <c r="CX39">
        <f t="shared" si="66"/>
        <v>21.105541445969116</v>
      </c>
      <c r="CY39">
        <f t="shared" si="66"/>
        <v>21.105256855543647</v>
      </c>
      <c r="CZ39">
        <f t="shared" si="67"/>
        <v>21.104972208982545</v>
      </c>
      <c r="DA39">
        <f t="shared" si="67"/>
        <v>21.104687506221374</v>
      </c>
      <c r="DB39">
        <f t="shared" si="67"/>
        <v>21.104402747195621</v>
      </c>
      <c r="DC39">
        <f t="shared" si="67"/>
        <v>21.104117931840694</v>
      </c>
      <c r="DD39">
        <f t="shared" si="67"/>
        <v>21.103833060091933</v>
      </c>
      <c r="DE39">
        <f t="shared" si="67"/>
        <v>21.103548131884605</v>
      </c>
      <c r="DF39">
        <f t="shared" si="67"/>
        <v>21.103263147153893</v>
      </c>
      <c r="DG39">
        <f t="shared" si="67"/>
        <v>21.102978105834922</v>
      </c>
      <c r="DH39">
        <f t="shared" si="67"/>
        <v>21.102693007862719</v>
      </c>
      <c r="DI39">
        <f t="shared" si="67"/>
        <v>21.102407853172259</v>
      </c>
      <c r="DJ39">
        <f t="shared" si="67"/>
        <v>21.102122641698436</v>
      </c>
      <c r="DL39">
        <f t="shared" si="16"/>
        <v>0.36</v>
      </c>
      <c r="DM39">
        <f t="shared" si="53"/>
        <v>21.130372953066722</v>
      </c>
      <c r="DN39">
        <f t="shared" si="53"/>
        <v>20.894404239986464</v>
      </c>
      <c r="DO39">
        <f t="shared" si="53"/>
        <v>20.658435476161323</v>
      </c>
      <c r="DP39">
        <f t="shared" si="53"/>
        <v>20.422466661533051</v>
      </c>
      <c r="DQ39">
        <f t="shared" si="53"/>
        <v>20.186497796043319</v>
      </c>
      <c r="DR39">
        <f t="shared" si="53"/>
        <v>19.950528879633747</v>
      </c>
      <c r="DS39">
        <f t="shared" si="53"/>
        <v>19.714559912245882</v>
      </c>
      <c r="DT39">
        <f t="shared" si="53"/>
        <v>19.478590893821206</v>
      </c>
      <c r="DU39">
        <f t="shared" si="53"/>
        <v>19.242621824301132</v>
      </c>
      <c r="DV39">
        <f t="shared" si="53"/>
        <v>19.006652703627005</v>
      </c>
      <c r="DW39">
        <f t="shared" si="53"/>
        <v>18.770683531740108</v>
      </c>
      <c r="DX39">
        <f t="shared" si="53"/>
        <v>18.534714308581645</v>
      </c>
      <c r="DY39">
        <f t="shared" si="53"/>
        <v>18.298745034092764</v>
      </c>
      <c r="DZ39">
        <f t="shared" si="53"/>
        <v>18.062775708214541</v>
      </c>
      <c r="EA39">
        <f t="shared" si="53"/>
        <v>17.826806330887983</v>
      </c>
      <c r="EB39">
        <f t="shared" ref="EB39:EQ56" si="70">ABS(AC39-AC$2)</f>
        <v>17.590836902054036</v>
      </c>
      <c r="EC39">
        <f t="shared" si="70"/>
        <v>17.354867421653566</v>
      </c>
      <c r="ED39">
        <f t="shared" si="70"/>
        <v>17.11889788962738</v>
      </c>
      <c r="EE39">
        <f t="shared" si="70"/>
        <v>16.88292830591622</v>
      </c>
      <c r="EF39">
        <f t="shared" si="70"/>
        <v>16.646958670460752</v>
      </c>
      <c r="EG39">
        <f t="shared" si="70"/>
        <v>16.410988983201577</v>
      </c>
      <c r="EH39">
        <f t="shared" si="70"/>
        <v>16.17501924407923</v>
      </c>
      <c r="EI39">
        <f t="shared" si="70"/>
        <v>15.939049453034169</v>
      </c>
      <c r="EJ39">
        <f t="shared" si="70"/>
        <v>15.703079610006796</v>
      </c>
      <c r="EK39">
        <f t="shared" si="70"/>
        <v>15.46710971493744</v>
      </c>
      <c r="EL39">
        <f t="shared" si="70"/>
        <v>15.231139767766358</v>
      </c>
      <c r="EM39">
        <f t="shared" si="70"/>
        <v>14.99516976843374</v>
      </c>
      <c r="EN39">
        <f t="shared" si="70"/>
        <v>14.759199716879712</v>
      </c>
      <c r="EO39">
        <f t="shared" si="70"/>
        <v>14.523229613044323</v>
      </c>
      <c r="EP39">
        <f t="shared" si="68"/>
        <v>14.287259456867563</v>
      </c>
      <c r="EQ39">
        <f t="shared" si="68"/>
        <v>14.05128924828934</v>
      </c>
      <c r="ER39">
        <f t="shared" si="68"/>
        <v>13.815318987249508</v>
      </c>
      <c r="ES39">
        <f t="shared" si="68"/>
        <v>13.579348673687841</v>
      </c>
      <c r="ET39">
        <f t="shared" si="68"/>
        <v>13.343378307544048</v>
      </c>
      <c r="EU39">
        <f t="shared" si="68"/>
        <v>13.107407888757772</v>
      </c>
      <c r="EV39">
        <f t="shared" si="68"/>
        <v>12.871437417268581</v>
      </c>
      <c r="EW39">
        <f t="shared" si="68"/>
        <v>12.635466893015973</v>
      </c>
      <c r="EX39">
        <f t="shared" si="68"/>
        <v>12.399496315939379</v>
      </c>
      <c r="EY39">
        <f t="shared" si="68"/>
        <v>12.163525685978167</v>
      </c>
      <c r="EZ39">
        <f t="shared" si="68"/>
        <v>11.927555003071619</v>
      </c>
      <c r="FA39">
        <f t="shared" si="68"/>
        <v>11.691584267158968</v>
      </c>
      <c r="FB39">
        <f t="shared" si="68"/>
        <v>11.455613478179362</v>
      </c>
      <c r="FC39">
        <f t="shared" si="68"/>
        <v>11.219642636071882</v>
      </c>
      <c r="FD39">
        <f t="shared" si="68"/>
        <v>10.983671740775547</v>
      </c>
      <c r="FE39">
        <f t="shared" si="68"/>
        <v>10.74770079222929</v>
      </c>
      <c r="FF39">
        <f t="shared" si="69"/>
        <v>10.511729790371993</v>
      </c>
      <c r="FG39">
        <f t="shared" si="69"/>
        <v>10.275758735142452</v>
      </c>
      <c r="FH39">
        <f t="shared" si="41"/>
        <v>10.039787626479409</v>
      </c>
      <c r="FI39">
        <f t="shared" si="41"/>
        <v>9.8038164643215158</v>
      </c>
      <c r="FJ39">
        <f t="shared" si="41"/>
        <v>9.5678452486073677</v>
      </c>
      <c r="FK39">
        <f t="shared" si="41"/>
        <v>9.3318739792754872</v>
      </c>
      <c r="FL39">
        <f t="shared" si="41"/>
        <v>9.0959026562643235</v>
      </c>
      <c r="FM39">
        <f t="shared" si="41"/>
        <v>8.8599312795122547</v>
      </c>
      <c r="FN39">
        <f t="shared" si="41"/>
        <v>8.6239598489575968</v>
      </c>
      <c r="FO39">
        <f t="shared" si="41"/>
        <v>8.3879883645385789</v>
      </c>
      <c r="FP39">
        <f t="shared" si="41"/>
        <v>8.1520168261933748</v>
      </c>
      <c r="FQ39">
        <f t="shared" si="41"/>
        <v>7.9160452338600784</v>
      </c>
      <c r="FR39">
        <f t="shared" si="41"/>
        <v>7.6800735874767199</v>
      </c>
      <c r="FS39">
        <f t="shared" si="41"/>
        <v>7.444101886981251</v>
      </c>
      <c r="FT39">
        <f t="shared" si="41"/>
        <v>7.2081301323115454</v>
      </c>
      <c r="FU39">
        <f t="shared" si="41"/>
        <v>6.9721583234054325</v>
      </c>
      <c r="FV39">
        <f t="shared" si="41"/>
        <v>6.7361864602006367</v>
      </c>
      <c r="FW39">
        <f t="shared" si="54"/>
        <v>6.5002145426348346</v>
      </c>
      <c r="FX39">
        <f t="shared" si="54"/>
        <v>6.2642425706456226</v>
      </c>
      <c r="FY39">
        <f t="shared" si="42"/>
        <v>6.0282705441705282</v>
      </c>
      <c r="FZ39">
        <f t="shared" si="42"/>
        <v>5.7922984631469987</v>
      </c>
      <c r="GA39">
        <f t="shared" si="42"/>
        <v>5.5563263275124228</v>
      </c>
      <c r="GB39">
        <f t="shared" si="42"/>
        <v>5.3203541372041094</v>
      </c>
      <c r="GC39">
        <f t="shared" si="42"/>
        <v>5.0843818921592963</v>
      </c>
      <c r="GD39">
        <f t="shared" si="42"/>
        <v>4.8484095923151571</v>
      </c>
      <c r="GE39">
        <f t="shared" si="42"/>
        <v>4.6124372376087699</v>
      </c>
      <c r="GF39">
        <f t="shared" si="42"/>
        <v>4.3764648279771698</v>
      </c>
      <c r="GG39">
        <f t="shared" si="42"/>
        <v>4.1404923633572999</v>
      </c>
      <c r="GH39">
        <f t="shared" si="42"/>
        <v>3.9045198436860424</v>
      </c>
      <c r="GI39">
        <f t="shared" si="42"/>
        <v>3.6685472689001983</v>
      </c>
      <c r="GJ39">
        <f t="shared" si="42"/>
        <v>3.4325746389365008</v>
      </c>
      <c r="GK39">
        <f t="shared" si="42"/>
        <v>3.1966019537316086</v>
      </c>
      <c r="GL39">
        <f t="shared" si="42"/>
        <v>2.9606292132221128</v>
      </c>
      <c r="GM39">
        <f t="shared" si="42"/>
        <v>2.7246564173445229</v>
      </c>
      <c r="GN39">
        <f t="shared" si="42"/>
        <v>2.488683566035288</v>
      </c>
      <c r="GO39">
        <f t="shared" si="57"/>
        <v>2.2527106592307646</v>
      </c>
      <c r="GP39">
        <f t="shared" si="57"/>
        <v>2.0167376968672563</v>
      </c>
      <c r="GQ39">
        <f t="shared" si="57"/>
        <v>1.7807646788809848</v>
      </c>
      <c r="GR39">
        <f t="shared" si="57"/>
        <v>1.544791605208097</v>
      </c>
      <c r="GS39">
        <f t="shared" si="55"/>
        <v>1.3088184757846655</v>
      </c>
      <c r="GT39">
        <f t="shared" si="55"/>
        <v>1.0728452905466987</v>
      </c>
      <c r="GU39">
        <f t="shared" si="55"/>
        <v>0.83687204943012361</v>
      </c>
      <c r="GV39">
        <f t="shared" si="55"/>
        <v>0.60089875237078871</v>
      </c>
      <c r="GW39">
        <f t="shared" si="55"/>
        <v>0.36492539930448586</v>
      </c>
      <c r="GX39">
        <f t="shared" si="55"/>
        <v>0.12895199016691805</v>
      </c>
      <c r="GY39">
        <f t="shared" si="55"/>
        <v>0.10702147510628279</v>
      </c>
      <c r="GZ39">
        <f t="shared" si="55"/>
        <v>0.34299499657955224</v>
      </c>
      <c r="HA39">
        <f t="shared" si="55"/>
        <v>0.57896857431740401</v>
      </c>
      <c r="HB39">
        <f t="shared" si="55"/>
        <v>0.81494220838442999</v>
      </c>
      <c r="HC39">
        <f t="shared" si="55"/>
        <v>1.050915898845286</v>
      </c>
      <c r="HD39">
        <f t="shared" si="55"/>
        <v>1.2868896457647132</v>
      </c>
      <c r="HE39">
        <f t="shared" si="55"/>
        <v>1.5228634492075201</v>
      </c>
      <c r="HF39">
        <f t="shared" si="55"/>
        <v>1.7588373092385901</v>
      </c>
      <c r="HG39">
        <f t="shared" si="55"/>
        <v>1.9948112259228914</v>
      </c>
      <c r="HH39">
        <f t="shared" si="55"/>
        <v>2.2307851993254495</v>
      </c>
      <c r="HI39">
        <f t="shared" si="56"/>
        <v>2.4667592295113714</v>
      </c>
      <c r="HJ39">
        <f t="shared" si="17"/>
        <v>0.10702147510628279</v>
      </c>
      <c r="HK39">
        <f t="shared" si="18"/>
        <v>91</v>
      </c>
      <c r="HL39">
        <v>37</v>
      </c>
      <c r="HM39">
        <f t="shared" si="19"/>
        <v>0.36</v>
      </c>
      <c r="HN39" cm="1">
        <f t="array" ref="HN39">INDEX($N$3:$DJ$102,HL39,HK39)</f>
        <v>21.104972208982545</v>
      </c>
      <c r="HO39">
        <f t="shared" si="20"/>
        <v>7.5977899952337156</v>
      </c>
    </row>
    <row r="40" spans="5:223" x14ac:dyDescent="0.25">
      <c r="E40">
        <v>470</v>
      </c>
      <c r="F40" s="7">
        <f>'Emission events'!Q40</f>
        <v>2.7586835532752612E+16</v>
      </c>
      <c r="G40" s="7">
        <f>'Emission events'!AG40</f>
        <v>1.8819552422400164E+16</v>
      </c>
      <c r="H40" s="7">
        <f>'Emission events'!AW40</f>
        <v>1.2838571243844592E+16</v>
      </c>
      <c r="I40" s="7">
        <f>'Emission events'!BM40</f>
        <v>8758386378364876</v>
      </c>
      <c r="J40" s="7">
        <f>'Emission events'!CC40</f>
        <v>5974911888229417</v>
      </c>
      <c r="K40" s="7">
        <f t="shared" si="22"/>
        <v>7.3978257465591664E+16</v>
      </c>
      <c r="M40" s="1">
        <v>0.37</v>
      </c>
      <c r="N40">
        <f t="shared" si="58"/>
        <v>21.048943472588128</v>
      </c>
      <c r="O40">
        <f t="shared" si="58"/>
        <v>21.048646631540414</v>
      </c>
      <c r="P40">
        <f t="shared" si="58"/>
        <v>21.048349720294208</v>
      </c>
      <c r="Q40">
        <f t="shared" si="58"/>
        <v>21.048052738768931</v>
      </c>
      <c r="R40">
        <f t="shared" si="58"/>
        <v>21.047755686883903</v>
      </c>
      <c r="S40">
        <f t="shared" si="58"/>
        <v>21.047458564558362</v>
      </c>
      <c r="T40">
        <f t="shared" si="58"/>
        <v>21.047161371711443</v>
      </c>
      <c r="U40">
        <f t="shared" si="58"/>
        <v>21.046864108262195</v>
      </c>
      <c r="V40">
        <f t="shared" si="58"/>
        <v>21.046566774129566</v>
      </c>
      <c r="W40">
        <f t="shared" si="58"/>
        <v>21.046269369232427</v>
      </c>
      <c r="X40">
        <f t="shared" si="59"/>
        <v>21.045971893489533</v>
      </c>
      <c r="Y40">
        <f t="shared" si="59"/>
        <v>21.045674346819567</v>
      </c>
      <c r="Z40">
        <f t="shared" si="59"/>
        <v>21.045376729141104</v>
      </c>
      <c r="AA40">
        <f t="shared" si="59"/>
        <v>21.045079040372634</v>
      </c>
      <c r="AB40">
        <f t="shared" si="59"/>
        <v>21.044781280432552</v>
      </c>
      <c r="AC40">
        <f t="shared" si="59"/>
        <v>21.044483449239156</v>
      </c>
      <c r="AD40">
        <f t="shared" si="59"/>
        <v>21.044185546710654</v>
      </c>
      <c r="AE40">
        <f t="shared" si="59"/>
        <v>21.043887572765154</v>
      </c>
      <c r="AF40">
        <f t="shared" si="59"/>
        <v>21.043589527320677</v>
      </c>
      <c r="AG40">
        <f t="shared" si="59"/>
        <v>21.043291410295154</v>
      </c>
      <c r="AH40">
        <f t="shared" si="60"/>
        <v>21.042993221606402</v>
      </c>
      <c r="AI40">
        <f t="shared" si="60"/>
        <v>21.04269496117216</v>
      </c>
      <c r="AJ40">
        <f t="shared" si="60"/>
        <v>21.042396628910076</v>
      </c>
      <c r="AK40">
        <f t="shared" si="60"/>
        <v>21.042098224737693</v>
      </c>
      <c r="AL40">
        <f t="shared" si="60"/>
        <v>21.041799748572462</v>
      </c>
      <c r="AM40">
        <f t="shared" si="60"/>
        <v>21.041501200331741</v>
      </c>
      <c r="AN40">
        <f t="shared" si="60"/>
        <v>21.04120257993279</v>
      </c>
      <c r="AO40">
        <f t="shared" si="60"/>
        <v>21.040903887292778</v>
      </c>
      <c r="AP40">
        <f t="shared" si="60"/>
        <v>21.040605122328781</v>
      </c>
      <c r="AQ40">
        <f t="shared" si="60"/>
        <v>21.040306284957772</v>
      </c>
      <c r="AR40">
        <f t="shared" si="61"/>
        <v>21.040007375096632</v>
      </c>
      <c r="AS40">
        <f t="shared" si="61"/>
        <v>21.039708392662153</v>
      </c>
      <c r="AT40">
        <f t="shared" si="61"/>
        <v>21.039409337571019</v>
      </c>
      <c r="AU40">
        <f t="shared" si="61"/>
        <v>21.039110209739828</v>
      </c>
      <c r="AV40">
        <f t="shared" si="61"/>
        <v>21.038811009085084</v>
      </c>
      <c r="AW40">
        <f t="shared" si="61"/>
        <v>21.038511735523183</v>
      </c>
      <c r="AX40">
        <f t="shared" si="61"/>
        <v>21.038212388970436</v>
      </c>
      <c r="AY40">
        <f t="shared" si="61"/>
        <v>21.037912969343054</v>
      </c>
      <c r="AZ40">
        <f t="shared" si="61"/>
        <v>21.037613476557155</v>
      </c>
      <c r="BA40">
        <f t="shared" si="61"/>
        <v>21.037313910528759</v>
      </c>
      <c r="BB40">
        <f t="shared" si="62"/>
        <v>21.037014271173781</v>
      </c>
      <c r="BC40">
        <f t="shared" si="62"/>
        <v>21.036714558408057</v>
      </c>
      <c r="BD40">
        <f t="shared" si="62"/>
        <v>21.036414772147307</v>
      </c>
      <c r="BE40">
        <f t="shared" si="62"/>
        <v>21.03611491230717</v>
      </c>
      <c r="BF40">
        <f t="shared" si="62"/>
        <v>21.035814978803181</v>
      </c>
      <c r="BG40">
        <f t="shared" si="62"/>
        <v>21.035514971550779</v>
      </c>
      <c r="BH40">
        <f t="shared" si="62"/>
        <v>21.035214890465305</v>
      </c>
      <c r="BI40">
        <f t="shared" si="62"/>
        <v>21.034914735462007</v>
      </c>
      <c r="BJ40">
        <f t="shared" si="62"/>
        <v>21.034614506456027</v>
      </c>
      <c r="BK40">
        <f t="shared" si="62"/>
        <v>21.03431420336242</v>
      </c>
      <c r="BL40">
        <f t="shared" si="63"/>
        <v>21.034013826096135</v>
      </c>
      <c r="BM40">
        <f t="shared" si="63"/>
        <v>21.033713374572027</v>
      </c>
      <c r="BN40">
        <f t="shared" si="63"/>
        <v>21.033412848704856</v>
      </c>
      <c r="BO40">
        <f t="shared" si="63"/>
        <v>21.033112248409282</v>
      </c>
      <c r="BP40">
        <f t="shared" si="63"/>
        <v>21.032811573599865</v>
      </c>
      <c r="BQ40">
        <f t="shared" si="63"/>
        <v>21.032510824191064</v>
      </c>
      <c r="BR40">
        <f t="shared" si="63"/>
        <v>21.032210000097251</v>
      </c>
      <c r="BS40">
        <f t="shared" si="63"/>
        <v>21.031909101232689</v>
      </c>
      <c r="BT40">
        <f t="shared" si="63"/>
        <v>21.031608127511547</v>
      </c>
      <c r="BU40">
        <f t="shared" si="63"/>
        <v>21.031307078847895</v>
      </c>
      <c r="BV40">
        <f t="shared" si="64"/>
        <v>21.031005955155706</v>
      </c>
      <c r="BW40">
        <f t="shared" si="64"/>
        <v>21.03070475634885</v>
      </c>
      <c r="BX40">
        <f t="shared" si="64"/>
        <v>21.0304034823411</v>
      </c>
      <c r="BY40">
        <f t="shared" si="64"/>
        <v>21.030102133046132</v>
      </c>
      <c r="BZ40">
        <f t="shared" si="64"/>
        <v>21.029800708377522</v>
      </c>
      <c r="CA40">
        <f t="shared" si="64"/>
        <v>21.029499208248744</v>
      </c>
      <c r="CB40">
        <f t="shared" si="64"/>
        <v>21.02919763257318</v>
      </c>
      <c r="CC40">
        <f t="shared" si="64"/>
        <v>21.028895981264103</v>
      </c>
      <c r="CD40">
        <f t="shared" si="64"/>
        <v>21.02859425423469</v>
      </c>
      <c r="CE40">
        <f t="shared" si="64"/>
        <v>21.028292451398023</v>
      </c>
      <c r="CF40">
        <f t="shared" si="65"/>
        <v>21.027990572667083</v>
      </c>
      <c r="CG40">
        <f t="shared" si="65"/>
        <v>21.027688617954741</v>
      </c>
      <c r="CH40">
        <f t="shared" si="65"/>
        <v>21.02738658717378</v>
      </c>
      <c r="CI40">
        <f t="shared" si="65"/>
        <v>21.02708448023688</v>
      </c>
      <c r="CJ40">
        <f t="shared" si="65"/>
        <v>21.026782297056616</v>
      </c>
      <c r="CK40">
        <f t="shared" si="65"/>
        <v>21.026480037545468</v>
      </c>
      <c r="CL40">
        <f t="shared" si="65"/>
        <v>21.026177701615811</v>
      </c>
      <c r="CM40">
        <f t="shared" si="65"/>
        <v>21.025875289179925</v>
      </c>
      <c r="CN40">
        <f t="shared" si="65"/>
        <v>21.025572800149984</v>
      </c>
      <c r="CO40">
        <f t="shared" si="65"/>
        <v>21.025270234438068</v>
      </c>
      <c r="CP40">
        <f t="shared" si="66"/>
        <v>21.024967591956148</v>
      </c>
      <c r="CQ40">
        <f t="shared" si="66"/>
        <v>21.024664872616093</v>
      </c>
      <c r="CR40">
        <f t="shared" si="66"/>
        <v>21.02436207632968</v>
      </c>
      <c r="CS40">
        <f t="shared" si="66"/>
        <v>21.02405920300858</v>
      </c>
      <c r="CT40">
        <f t="shared" si="66"/>
        <v>21.023756252564365</v>
      </c>
      <c r="CU40">
        <f t="shared" si="66"/>
        <v>21.023453224908494</v>
      </c>
      <c r="CV40">
        <f t="shared" si="66"/>
        <v>21.023150119952344</v>
      </c>
      <c r="CW40">
        <f t="shared" si="66"/>
        <v>21.022846937607174</v>
      </c>
      <c r="CX40">
        <f t="shared" si="66"/>
        <v>21.022543677784146</v>
      </c>
      <c r="CY40">
        <f t="shared" si="66"/>
        <v>21.022240340394323</v>
      </c>
      <c r="CZ40">
        <f t="shared" si="67"/>
        <v>21.021936925348665</v>
      </c>
      <c r="DA40">
        <f t="shared" si="67"/>
        <v>21.021633432558026</v>
      </c>
      <c r="DB40">
        <f t="shared" si="67"/>
        <v>21.021329861933161</v>
      </c>
      <c r="DC40">
        <f t="shared" si="67"/>
        <v>21.021026213384722</v>
      </c>
      <c r="DD40">
        <f t="shared" si="67"/>
        <v>21.020722486823257</v>
      </c>
      <c r="DE40">
        <f t="shared" si="67"/>
        <v>21.020418682159214</v>
      </c>
      <c r="DF40">
        <f t="shared" si="67"/>
        <v>21.020114799302938</v>
      </c>
      <c r="DG40">
        <f t="shared" si="67"/>
        <v>21.019810838164666</v>
      </c>
      <c r="DH40">
        <f t="shared" si="67"/>
        <v>21.01950679865454</v>
      </c>
      <c r="DI40">
        <f t="shared" si="67"/>
        <v>21.019202680682589</v>
      </c>
      <c r="DJ40">
        <f t="shared" si="67"/>
        <v>21.018898484158754</v>
      </c>
      <c r="DL40">
        <f t="shared" si="16"/>
        <v>0.37</v>
      </c>
      <c r="DM40">
        <f t="shared" ref="DM40:EA56" si="71">ABS(N40-N$2)</f>
        <v>21.048943472588128</v>
      </c>
      <c r="DN40">
        <f t="shared" si="71"/>
        <v>20.812957812828316</v>
      </c>
      <c r="DO40">
        <f t="shared" si="71"/>
        <v>20.576972082870011</v>
      </c>
      <c r="DP40">
        <f t="shared" si="71"/>
        <v>20.340986282632638</v>
      </c>
      <c r="DQ40">
        <f t="shared" si="71"/>
        <v>20.105000412035512</v>
      </c>
      <c r="DR40">
        <f t="shared" si="71"/>
        <v>19.869014470997872</v>
      </c>
      <c r="DS40">
        <f t="shared" si="71"/>
        <v>19.633028459438854</v>
      </c>
      <c r="DT40">
        <f t="shared" si="71"/>
        <v>19.397042377277508</v>
      </c>
      <c r="DU40">
        <f t="shared" si="71"/>
        <v>19.16105622443278</v>
      </c>
      <c r="DV40">
        <f t="shared" si="71"/>
        <v>18.925070000823546</v>
      </c>
      <c r="DW40">
        <f t="shared" si="71"/>
        <v>18.689083706368553</v>
      </c>
      <c r="DX40">
        <f t="shared" si="71"/>
        <v>18.453097340986488</v>
      </c>
      <c r="DY40">
        <f t="shared" si="71"/>
        <v>18.217110904595927</v>
      </c>
      <c r="DZ40">
        <f t="shared" si="71"/>
        <v>17.981124397115359</v>
      </c>
      <c r="EA40">
        <f t="shared" si="71"/>
        <v>17.745137818463178</v>
      </c>
      <c r="EB40">
        <f t="shared" si="70"/>
        <v>17.509151168557686</v>
      </c>
      <c r="EC40">
        <f t="shared" si="70"/>
        <v>17.273164447317086</v>
      </c>
      <c r="ED40">
        <f t="shared" si="70"/>
        <v>17.037177654659487</v>
      </c>
      <c r="EE40">
        <f t="shared" si="70"/>
        <v>16.801190790502911</v>
      </c>
      <c r="EF40">
        <f t="shared" si="70"/>
        <v>16.56520385476529</v>
      </c>
      <c r="EG40">
        <f t="shared" si="70"/>
        <v>16.329216847364439</v>
      </c>
      <c r="EH40">
        <f t="shared" si="70"/>
        <v>16.093229768218102</v>
      </c>
      <c r="EI40">
        <f t="shared" si="70"/>
        <v>15.857242617243919</v>
      </c>
      <c r="EJ40">
        <f t="shared" si="70"/>
        <v>15.621255394359437</v>
      </c>
      <c r="EK40">
        <f t="shared" si="70"/>
        <v>15.385268099482108</v>
      </c>
      <c r="EL40">
        <f t="shared" si="70"/>
        <v>15.149280732529288</v>
      </c>
      <c r="EM40">
        <f t="shared" si="70"/>
        <v>14.913293293418239</v>
      </c>
      <c r="EN40">
        <f t="shared" si="70"/>
        <v>14.67730578206613</v>
      </c>
      <c r="EO40">
        <f t="shared" si="70"/>
        <v>14.441318198390034</v>
      </c>
      <c r="EP40">
        <f t="shared" si="68"/>
        <v>14.205330542306928</v>
      </c>
      <c r="EQ40">
        <f t="shared" si="68"/>
        <v>13.969342813733689</v>
      </c>
      <c r="ER40">
        <f t="shared" si="68"/>
        <v>13.733355012587111</v>
      </c>
      <c r="ES40">
        <f t="shared" si="68"/>
        <v>13.497367138783881</v>
      </c>
      <c r="ET40">
        <f t="shared" si="68"/>
        <v>13.261379192240591</v>
      </c>
      <c r="EU40">
        <f t="shared" si="68"/>
        <v>13.025391172873748</v>
      </c>
      <c r="EV40">
        <f t="shared" si="68"/>
        <v>12.789403080599751</v>
      </c>
      <c r="EW40">
        <f t="shared" si="68"/>
        <v>12.553414915334905</v>
      </c>
      <c r="EX40">
        <f t="shared" si="68"/>
        <v>12.317426676995426</v>
      </c>
      <c r="EY40">
        <f t="shared" si="68"/>
        <v>12.081438365497428</v>
      </c>
      <c r="EZ40">
        <f t="shared" si="68"/>
        <v>11.845449980756934</v>
      </c>
      <c r="FA40">
        <f t="shared" si="68"/>
        <v>11.609461522689857</v>
      </c>
      <c r="FB40">
        <f t="shared" si="68"/>
        <v>11.373472991212036</v>
      </c>
      <c r="FC40">
        <f t="shared" si="68"/>
        <v>11.137484386239187</v>
      </c>
      <c r="FD40">
        <f t="shared" si="68"/>
        <v>10.901495707686953</v>
      </c>
      <c r="FE40">
        <f t="shared" si="68"/>
        <v>10.665506955470866</v>
      </c>
      <c r="FF40">
        <f t="shared" si="69"/>
        <v>10.429518129506365</v>
      </c>
      <c r="FG40">
        <f t="shared" si="69"/>
        <v>10.193529229708792</v>
      </c>
      <c r="FH40">
        <f t="shared" si="41"/>
        <v>9.957540255993397</v>
      </c>
      <c r="FI40">
        <f t="shared" si="41"/>
        <v>9.7215512082753204</v>
      </c>
      <c r="FJ40">
        <f t="shared" si="41"/>
        <v>9.4855620864696153</v>
      </c>
      <c r="FK40">
        <f t="shared" si="41"/>
        <v>9.2495728904912315</v>
      </c>
      <c r="FL40">
        <f t="shared" si="41"/>
        <v>9.0135836202550248</v>
      </c>
      <c r="FM40">
        <f t="shared" si="41"/>
        <v>8.7775942756757548</v>
      </c>
      <c r="FN40">
        <f t="shared" si="41"/>
        <v>8.5416048566680836</v>
      </c>
      <c r="FO40">
        <f t="shared" si="41"/>
        <v>8.3056153631465683</v>
      </c>
      <c r="FP40">
        <f t="shared" si="41"/>
        <v>8.0696257950256687</v>
      </c>
      <c r="FQ40">
        <f t="shared" si="41"/>
        <v>7.8336361522197571</v>
      </c>
      <c r="FR40">
        <f t="shared" si="41"/>
        <v>7.5976464346430994</v>
      </c>
      <c r="FS40">
        <f t="shared" si="41"/>
        <v>7.3616566422098586</v>
      </c>
      <c r="FT40">
        <f t="shared" si="41"/>
        <v>7.1256667748341087</v>
      </c>
      <c r="FU40">
        <f t="shared" ref="FU40:GG74" si="72">ABS(BV40-BV$2)</f>
        <v>6.8896768324298225</v>
      </c>
      <c r="FV40">
        <f t="shared" si="72"/>
        <v>6.6536868149108681</v>
      </c>
      <c r="FW40">
        <f t="shared" si="54"/>
        <v>6.4176967221910193</v>
      </c>
      <c r="FX40">
        <f t="shared" si="54"/>
        <v>6.1817065541839522</v>
      </c>
      <c r="FY40">
        <f t="shared" si="42"/>
        <v>5.9457163108032454</v>
      </c>
      <c r="FZ40">
        <f t="shared" si="42"/>
        <v>5.7097259919623689</v>
      </c>
      <c r="GA40">
        <f t="shared" si="42"/>
        <v>5.4737355975747057</v>
      </c>
      <c r="GB40">
        <f t="shared" si="42"/>
        <v>5.2377451275535307</v>
      </c>
      <c r="GC40">
        <f t="shared" si="42"/>
        <v>5.001754581812019</v>
      </c>
      <c r="GD40">
        <f t="shared" si="42"/>
        <v>4.7657639602632571</v>
      </c>
      <c r="GE40">
        <f t="shared" si="42"/>
        <v>4.5297732628202176</v>
      </c>
      <c r="GF40">
        <f t="shared" si="42"/>
        <v>4.2937824893957774</v>
      </c>
      <c r="GG40">
        <f t="shared" si="42"/>
        <v>4.0577916399027174</v>
      </c>
      <c r="GH40">
        <f t="shared" si="42"/>
        <v>3.8218007142537225</v>
      </c>
      <c r="GI40">
        <f t="shared" si="42"/>
        <v>3.5858097123613604</v>
      </c>
      <c r="GJ40">
        <f t="shared" ref="GJ40:GY65" si="73">ABS(CK40-CK$2)</f>
        <v>3.3498186341381135</v>
      </c>
      <c r="GK40">
        <f t="shared" si="73"/>
        <v>3.1138274794963579</v>
      </c>
      <c r="GL40">
        <f t="shared" si="73"/>
        <v>2.8778362483483733</v>
      </c>
      <c r="GM40">
        <f t="shared" si="73"/>
        <v>2.6418449406063331</v>
      </c>
      <c r="GN40">
        <f t="shared" si="73"/>
        <v>2.4058535561823184</v>
      </c>
      <c r="GO40">
        <f t="shared" si="57"/>
        <v>2.1698620949883001</v>
      </c>
      <c r="GP40">
        <f t="shared" si="57"/>
        <v>1.9338705569361458</v>
      </c>
      <c r="GQ40">
        <f t="shared" si="57"/>
        <v>1.6978789419376383</v>
      </c>
      <c r="GR40">
        <f t="shared" si="57"/>
        <v>1.4618872499044393</v>
      </c>
      <c r="GS40">
        <f t="shared" si="55"/>
        <v>1.2258954807481253</v>
      </c>
      <c r="GT40">
        <f t="shared" si="55"/>
        <v>0.98990363438015905</v>
      </c>
      <c r="GU40">
        <f t="shared" si="55"/>
        <v>0.7539117107119111</v>
      </c>
      <c r="GV40">
        <f t="shared" si="55"/>
        <v>0.51791970965464174</v>
      </c>
      <c r="GW40">
        <f t="shared" si="55"/>
        <v>0.28192763111951535</v>
      </c>
      <c r="GX40">
        <f t="shared" si="55"/>
        <v>4.5935475017593319E-2</v>
      </c>
      <c r="GY40">
        <f t="shared" si="55"/>
        <v>0.19005675874016248</v>
      </c>
      <c r="GZ40">
        <f t="shared" si="55"/>
        <v>0.42604907024290029</v>
      </c>
      <c r="HA40">
        <f t="shared" si="55"/>
        <v>0.66204145957986427</v>
      </c>
      <c r="HB40">
        <f t="shared" si="55"/>
        <v>0.89803392684040162</v>
      </c>
      <c r="HC40">
        <f t="shared" si="55"/>
        <v>1.1340264721139626</v>
      </c>
      <c r="HD40">
        <f t="shared" si="55"/>
        <v>1.3700190954901039</v>
      </c>
      <c r="HE40">
        <f t="shared" si="55"/>
        <v>1.6060117970584749</v>
      </c>
      <c r="HF40">
        <f t="shared" si="55"/>
        <v>1.8420045769088453</v>
      </c>
      <c r="HG40">
        <f t="shared" si="55"/>
        <v>2.0779974351310706</v>
      </c>
      <c r="HH40">
        <f t="shared" si="55"/>
        <v>2.3139903718151196</v>
      </c>
      <c r="HI40">
        <f t="shared" si="56"/>
        <v>2.5499833870510535</v>
      </c>
      <c r="HJ40">
        <f t="shared" si="17"/>
        <v>4.5935475017593319E-2</v>
      </c>
      <c r="HK40">
        <f t="shared" si="18"/>
        <v>90</v>
      </c>
      <c r="HL40">
        <v>38</v>
      </c>
      <c r="HM40">
        <f t="shared" si="19"/>
        <v>0.37</v>
      </c>
      <c r="HN40" cm="1">
        <f t="array" ref="HN40">INDEX($N$3:$DJ$102,HL40,HK40)</f>
        <v>21.022240340394323</v>
      </c>
      <c r="HO40">
        <f t="shared" si="20"/>
        <v>7.778228925945899</v>
      </c>
    </row>
    <row r="41" spans="5:223" x14ac:dyDescent="0.25">
      <c r="E41">
        <v>475</v>
      </c>
      <c r="F41" s="7">
        <f>'Emission events'!Q41</f>
        <v>4.766228983723592E+16</v>
      </c>
      <c r="G41" s="7">
        <f>'Emission events'!AG41</f>
        <v>3.2514891427055652E+16</v>
      </c>
      <c r="H41" s="7">
        <f>'Emission events'!AW41</f>
        <v>2.2181438787845872E+16</v>
      </c>
      <c r="I41" s="7">
        <f>'Emission events'!BM41</f>
        <v>1.513202736053261E+16</v>
      </c>
      <c r="J41" s="7">
        <f>'Emission events'!CC41</f>
        <v>1.03229666132106E+16</v>
      </c>
      <c r="K41" s="7">
        <f t="shared" si="22"/>
        <v>1.2781361402588064E+17</v>
      </c>
      <c r="M41" s="1">
        <v>0.38</v>
      </c>
      <c r="N41">
        <f t="shared" si="58"/>
        <v>20.961854506407143</v>
      </c>
      <c r="O41">
        <f t="shared" si="58"/>
        <v>20.96153422198541</v>
      </c>
      <c r="P41">
        <f t="shared" si="58"/>
        <v>20.961213840453837</v>
      </c>
      <c r="Q41">
        <f t="shared" si="58"/>
        <v>20.960893361700936</v>
      </c>
      <c r="R41">
        <f t="shared" si="58"/>
        <v>20.96057278561511</v>
      </c>
      <c r="S41">
        <f t="shared" si="58"/>
        <v>20.960252112084632</v>
      </c>
      <c r="T41">
        <f t="shared" si="58"/>
        <v>20.959931340997635</v>
      </c>
      <c r="U41">
        <f t="shared" si="58"/>
        <v>20.959610472242133</v>
      </c>
      <c r="V41">
        <f t="shared" si="58"/>
        <v>20.959289505706014</v>
      </c>
      <c r="W41">
        <f t="shared" si="58"/>
        <v>20.958968441277026</v>
      </c>
      <c r="X41">
        <f t="shared" si="59"/>
        <v>20.9586472788428</v>
      </c>
      <c r="Y41">
        <f t="shared" si="59"/>
        <v>20.958326018290833</v>
      </c>
      <c r="Z41">
        <f t="shared" si="59"/>
        <v>20.958004659508486</v>
      </c>
      <c r="AA41">
        <f t="shared" si="59"/>
        <v>20.957683202383006</v>
      </c>
      <c r="AB41">
        <f t="shared" si="59"/>
        <v>20.957361646801495</v>
      </c>
      <c r="AC41">
        <f t="shared" si="59"/>
        <v>20.957039992650937</v>
      </c>
      <c r="AD41">
        <f t="shared" si="59"/>
        <v>20.95671823981818</v>
      </c>
      <c r="AE41">
        <f t="shared" si="59"/>
        <v>20.956396388189944</v>
      </c>
      <c r="AF41">
        <f t="shared" si="59"/>
        <v>20.956074437652816</v>
      </c>
      <c r="AG41">
        <f t="shared" si="59"/>
        <v>20.955752388093259</v>
      </c>
      <c r="AH41">
        <f t="shared" si="60"/>
        <v>20.9554302393976</v>
      </c>
      <c r="AI41">
        <f t="shared" si="60"/>
        <v>20.955107991452046</v>
      </c>
      <c r="AJ41">
        <f t="shared" si="60"/>
        <v>20.954785644142646</v>
      </c>
      <c r="AK41">
        <f t="shared" si="60"/>
        <v>20.954463197355359</v>
      </c>
      <c r="AL41">
        <f t="shared" si="60"/>
        <v>20.954140650975976</v>
      </c>
      <c r="AM41">
        <f t="shared" si="60"/>
        <v>20.953818004890177</v>
      </c>
      <c r="AN41">
        <f t="shared" si="60"/>
        <v>20.953495258983509</v>
      </c>
      <c r="AO41">
        <f t="shared" si="60"/>
        <v>20.953172413141381</v>
      </c>
      <c r="AP41">
        <f t="shared" si="60"/>
        <v>20.952849467249074</v>
      </c>
      <c r="AQ41">
        <f t="shared" si="60"/>
        <v>20.952526421191738</v>
      </c>
      <c r="AR41">
        <f t="shared" si="61"/>
        <v>20.952203274854394</v>
      </c>
      <c r="AS41">
        <f t="shared" si="61"/>
        <v>20.951880028121924</v>
      </c>
      <c r="AT41">
        <f t="shared" si="61"/>
        <v>20.951556680879079</v>
      </c>
      <c r="AU41">
        <f t="shared" si="61"/>
        <v>20.951233233010488</v>
      </c>
      <c r="AV41">
        <f t="shared" si="61"/>
        <v>20.950909684400632</v>
      </c>
      <c r="AW41">
        <f t="shared" si="61"/>
        <v>20.95058603493387</v>
      </c>
      <c r="AX41">
        <f t="shared" si="61"/>
        <v>20.950262284494425</v>
      </c>
      <c r="AY41">
        <f t="shared" si="61"/>
        <v>20.949938432966388</v>
      </c>
      <c r="AZ41">
        <f t="shared" si="61"/>
        <v>20.949614480233716</v>
      </c>
      <c r="BA41">
        <f t="shared" si="61"/>
        <v>20.949290426180234</v>
      </c>
      <c r="BB41">
        <f t="shared" si="62"/>
        <v>20.948966270689631</v>
      </c>
      <c r="BC41">
        <f t="shared" si="62"/>
        <v>20.948642013645468</v>
      </c>
      <c r="BD41">
        <f t="shared" si="62"/>
        <v>20.948317654931163</v>
      </c>
      <c r="BE41">
        <f t="shared" si="62"/>
        <v>20.947993194430005</v>
      </c>
      <c r="BF41">
        <f t="shared" si="62"/>
        <v>20.947668632025159</v>
      </c>
      <c r="BG41">
        <f t="shared" si="62"/>
        <v>20.94734396759964</v>
      </c>
      <c r="BH41">
        <f t="shared" si="62"/>
        <v>20.947019201036333</v>
      </c>
      <c r="BI41">
        <f t="shared" si="62"/>
        <v>20.946694332217998</v>
      </c>
      <c r="BJ41">
        <f t="shared" si="62"/>
        <v>20.946369361027248</v>
      </c>
      <c r="BK41">
        <f t="shared" si="62"/>
        <v>20.94604428734657</v>
      </c>
      <c r="BL41">
        <f t="shared" si="63"/>
        <v>20.94571911105831</v>
      </c>
      <c r="BM41">
        <f t="shared" si="63"/>
        <v>20.94539383204468</v>
      </c>
      <c r="BN41">
        <f t="shared" si="63"/>
        <v>20.945068450187765</v>
      </c>
      <c r="BO41">
        <f t="shared" si="63"/>
        <v>20.944742965369503</v>
      </c>
      <c r="BP41">
        <f t="shared" si="63"/>
        <v>20.944417377471702</v>
      </c>
      <c r="BQ41">
        <f t="shared" si="63"/>
        <v>20.944091686376034</v>
      </c>
      <c r="BR41">
        <f t="shared" si="63"/>
        <v>20.943765891964038</v>
      </c>
      <c r="BS41">
        <f t="shared" si="63"/>
        <v>20.94343999411711</v>
      </c>
      <c r="BT41">
        <f t="shared" si="63"/>
        <v>20.943113992716516</v>
      </c>
      <c r="BU41">
        <f t="shared" si="63"/>
        <v>20.942787887643384</v>
      </c>
      <c r="BV41">
        <f t="shared" si="64"/>
        <v>20.942461678778706</v>
      </c>
      <c r="BW41">
        <f t="shared" si="64"/>
        <v>20.942135366003335</v>
      </c>
      <c r="BX41">
        <f t="shared" si="64"/>
        <v>20.941808949197984</v>
      </c>
      <c r="BY41">
        <f t="shared" si="64"/>
        <v>20.941482428243248</v>
      </c>
      <c r="BZ41">
        <f t="shared" si="64"/>
        <v>20.941155803019555</v>
      </c>
      <c r="CA41">
        <f t="shared" si="64"/>
        <v>20.940829073407219</v>
      </c>
      <c r="CB41">
        <f t="shared" si="64"/>
        <v>20.940502239286406</v>
      </c>
      <c r="CC41">
        <f t="shared" si="64"/>
        <v>20.940175300537152</v>
      </c>
      <c r="CD41">
        <f t="shared" si="64"/>
        <v>20.939848257039348</v>
      </c>
      <c r="CE41">
        <f t="shared" si="64"/>
        <v>20.93952110867275</v>
      </c>
      <c r="CF41">
        <f t="shared" si="65"/>
        <v>20.939193855316979</v>
      </c>
      <c r="CG41">
        <f t="shared" si="65"/>
        <v>20.93886649685151</v>
      </c>
      <c r="CH41">
        <f t="shared" si="65"/>
        <v>20.938539033155685</v>
      </c>
      <c r="CI41">
        <f t="shared" si="65"/>
        <v>20.938211464108711</v>
      </c>
      <c r="CJ41">
        <f t="shared" si="65"/>
        <v>20.937883789589648</v>
      </c>
      <c r="CK41">
        <f t="shared" si="65"/>
        <v>20.937556009477426</v>
      </c>
      <c r="CL41">
        <f t="shared" si="65"/>
        <v>20.937228123650826</v>
      </c>
      <c r="CM41">
        <f t="shared" si="65"/>
        <v>20.936900131988498</v>
      </c>
      <c r="CN41">
        <f t="shared" si="65"/>
        <v>20.936572034368954</v>
      </c>
      <c r="CO41">
        <f t="shared" si="65"/>
        <v>20.936243830670552</v>
      </c>
      <c r="CP41">
        <f t="shared" si="66"/>
        <v>20.93591552077153</v>
      </c>
      <c r="CQ41">
        <f t="shared" si="66"/>
        <v>20.935587104549981</v>
      </c>
      <c r="CR41">
        <f t="shared" si="66"/>
        <v>20.935258581883836</v>
      </c>
      <c r="CS41">
        <f t="shared" si="66"/>
        <v>20.934929952650926</v>
      </c>
      <c r="CT41">
        <f t="shared" si="66"/>
        <v>20.934601216728904</v>
      </c>
      <c r="CU41">
        <f t="shared" si="66"/>
        <v>20.934272373995302</v>
      </c>
      <c r="CV41">
        <f t="shared" si="66"/>
        <v>20.933943424327513</v>
      </c>
      <c r="CW41">
        <f t="shared" si="66"/>
        <v>20.933614367602775</v>
      </c>
      <c r="CX41">
        <f t="shared" si="66"/>
        <v>20.933285203698205</v>
      </c>
      <c r="CY41">
        <f t="shared" si="66"/>
        <v>20.93295593249076</v>
      </c>
      <c r="CZ41">
        <f t="shared" si="67"/>
        <v>20.932626553857268</v>
      </c>
      <c r="DA41">
        <f t="shared" si="67"/>
        <v>20.932297067674408</v>
      </c>
      <c r="DB41">
        <f t="shared" si="67"/>
        <v>20.931967473818723</v>
      </c>
      <c r="DC41">
        <f t="shared" si="67"/>
        <v>20.931637772166614</v>
      </c>
      <c r="DD41">
        <f t="shared" si="67"/>
        <v>20.931307962594335</v>
      </c>
      <c r="DE41">
        <f t="shared" si="67"/>
        <v>20.930978044978001</v>
      </c>
      <c r="DF41">
        <f t="shared" si="67"/>
        <v>20.930648019193587</v>
      </c>
      <c r="DG41">
        <f t="shared" si="67"/>
        <v>20.930317885116921</v>
      </c>
      <c r="DH41">
        <f t="shared" si="67"/>
        <v>20.929987642623693</v>
      </c>
      <c r="DI41">
        <f t="shared" si="67"/>
        <v>20.92965729158945</v>
      </c>
      <c r="DJ41">
        <f t="shared" si="67"/>
        <v>20.929326831889593</v>
      </c>
      <c r="DL41">
        <f t="shared" si="16"/>
        <v>0.38</v>
      </c>
      <c r="DM41">
        <f t="shared" si="71"/>
        <v>20.961854506407143</v>
      </c>
      <c r="DN41">
        <f t="shared" si="71"/>
        <v>20.725845403273311</v>
      </c>
      <c r="DO41">
        <f t="shared" si="71"/>
        <v>20.48983620302964</v>
      </c>
      <c r="DP41">
        <f t="shared" si="71"/>
        <v>20.253826905564644</v>
      </c>
      <c r="DQ41">
        <f t="shared" si="71"/>
        <v>20.017817510766719</v>
      </c>
      <c r="DR41">
        <f t="shared" si="71"/>
        <v>19.781808018524142</v>
      </c>
      <c r="DS41">
        <f t="shared" si="71"/>
        <v>19.545798428725046</v>
      </c>
      <c r="DT41">
        <f t="shared" si="71"/>
        <v>19.309788741257446</v>
      </c>
      <c r="DU41">
        <f t="shared" si="71"/>
        <v>19.073778956009228</v>
      </c>
      <c r="DV41">
        <f t="shared" si="71"/>
        <v>18.837769072868142</v>
      </c>
      <c r="DW41">
        <f t="shared" si="71"/>
        <v>18.601759091721821</v>
      </c>
      <c r="DX41">
        <f t="shared" si="71"/>
        <v>18.365749012457755</v>
      </c>
      <c r="DY41">
        <f t="shared" si="71"/>
        <v>18.129738834963309</v>
      </c>
      <c r="DZ41">
        <f t="shared" si="71"/>
        <v>17.89372855912573</v>
      </c>
      <c r="EA41">
        <f t="shared" si="71"/>
        <v>17.65771818483212</v>
      </c>
      <c r="EB41">
        <f t="shared" si="70"/>
        <v>17.421707711969468</v>
      </c>
      <c r="EC41">
        <f t="shared" si="70"/>
        <v>17.185697140424612</v>
      </c>
      <c r="ED41">
        <f t="shared" si="70"/>
        <v>16.949686470084277</v>
      </c>
      <c r="EE41">
        <f t="shared" si="70"/>
        <v>16.713675700835051</v>
      </c>
      <c r="EF41">
        <f t="shared" si="70"/>
        <v>16.477664832563395</v>
      </c>
      <c r="EG41">
        <f t="shared" si="70"/>
        <v>16.241653865155637</v>
      </c>
      <c r="EH41">
        <f t="shared" si="70"/>
        <v>16.005642798497988</v>
      </c>
      <c r="EI41">
        <f t="shared" si="70"/>
        <v>15.769631632476489</v>
      </c>
      <c r="EJ41">
        <f t="shared" si="70"/>
        <v>15.533620366977104</v>
      </c>
      <c r="EK41">
        <f t="shared" si="70"/>
        <v>15.297609001885622</v>
      </c>
      <c r="EL41">
        <f t="shared" si="70"/>
        <v>15.061597537087724</v>
      </c>
      <c r="EM41">
        <f t="shared" si="70"/>
        <v>14.825585972468957</v>
      </c>
      <c r="EN41">
        <f t="shared" si="70"/>
        <v>14.589574307914733</v>
      </c>
      <c r="EO41">
        <f t="shared" si="70"/>
        <v>14.353562543310327</v>
      </c>
      <c r="EP41">
        <f t="shared" si="68"/>
        <v>14.117550678540894</v>
      </c>
      <c r="EQ41">
        <f t="shared" si="68"/>
        <v>13.881538713491452</v>
      </c>
      <c r="ER41">
        <f t="shared" si="68"/>
        <v>13.645526648046882</v>
      </c>
      <c r="ES41">
        <f t="shared" si="68"/>
        <v>13.409514482091941</v>
      </c>
      <c r="ET41">
        <f t="shared" si="68"/>
        <v>13.173502215511251</v>
      </c>
      <c r="EU41">
        <f t="shared" si="68"/>
        <v>12.937489848189296</v>
      </c>
      <c r="EV41">
        <f t="shared" si="68"/>
        <v>12.701477380010438</v>
      </c>
      <c r="EW41">
        <f t="shared" si="68"/>
        <v>12.465464810858894</v>
      </c>
      <c r="EX41">
        <f t="shared" si="68"/>
        <v>12.22945214061876</v>
      </c>
      <c r="EY41">
        <f t="shared" si="68"/>
        <v>11.99343936917399</v>
      </c>
      <c r="EZ41">
        <f t="shared" si="68"/>
        <v>11.757426496408408</v>
      </c>
      <c r="FA41">
        <f t="shared" si="68"/>
        <v>11.521413522205707</v>
      </c>
      <c r="FB41">
        <f t="shared" si="68"/>
        <v>11.285400446449447</v>
      </c>
      <c r="FC41">
        <f t="shared" si="68"/>
        <v>11.049387269023043</v>
      </c>
      <c r="FD41">
        <f t="shared" si="68"/>
        <v>10.813373989809788</v>
      </c>
      <c r="FE41">
        <f t="shared" si="68"/>
        <v>10.577360608692844</v>
      </c>
      <c r="FF41">
        <f t="shared" si="69"/>
        <v>10.341347125555226</v>
      </c>
      <c r="FG41">
        <f t="shared" si="69"/>
        <v>10.105333540279821</v>
      </c>
      <c r="FH41">
        <f t="shared" si="69"/>
        <v>9.8693198527493884</v>
      </c>
      <c r="FI41">
        <f t="shared" si="69"/>
        <v>9.6333060628465415</v>
      </c>
      <c r="FJ41">
        <f t="shared" si="69"/>
        <v>9.3972921704537651</v>
      </c>
      <c r="FK41">
        <f t="shared" si="69"/>
        <v>9.1612781754534058</v>
      </c>
      <c r="FL41">
        <f t="shared" si="69"/>
        <v>8.925264077727677</v>
      </c>
      <c r="FM41">
        <f t="shared" si="69"/>
        <v>8.6892498771586641</v>
      </c>
      <c r="FN41">
        <f t="shared" si="69"/>
        <v>8.4532355736283051</v>
      </c>
      <c r="FO41">
        <f t="shared" si="69"/>
        <v>8.2172211670184048</v>
      </c>
      <c r="FP41">
        <f t="shared" si="69"/>
        <v>7.9812066572106382</v>
      </c>
      <c r="FQ41">
        <f t="shared" si="69"/>
        <v>7.7451920440865436</v>
      </c>
      <c r="FR41">
        <f t="shared" si="69"/>
        <v>7.5091773275275209</v>
      </c>
      <c r="FS41">
        <f t="shared" si="69"/>
        <v>7.2731625074148276</v>
      </c>
      <c r="FT41">
        <f t="shared" si="69"/>
        <v>7.0371475836295971</v>
      </c>
      <c r="FU41">
        <f t="shared" si="72"/>
        <v>6.8011325560528224</v>
      </c>
      <c r="FV41">
        <f t="shared" si="72"/>
        <v>6.5651174245653525</v>
      </c>
      <c r="FW41">
        <f t="shared" si="54"/>
        <v>6.3291021890479033</v>
      </c>
      <c r="FX41">
        <f t="shared" si="54"/>
        <v>6.0930868493810681</v>
      </c>
      <c r="FY41">
        <f t="shared" si="54"/>
        <v>5.8570714054452786</v>
      </c>
      <c r="FZ41">
        <f t="shared" si="54"/>
        <v>5.6210558571208438</v>
      </c>
      <c r="GA41">
        <f t="shared" si="54"/>
        <v>5.3850402042879324</v>
      </c>
      <c r="GB41">
        <f t="shared" si="54"/>
        <v>5.14902444682658</v>
      </c>
      <c r="GC41">
        <f t="shared" si="54"/>
        <v>4.9130085846166764</v>
      </c>
      <c r="GD41">
        <f t="shared" si="54"/>
        <v>4.6769926175379837</v>
      </c>
      <c r="GE41">
        <f t="shared" si="54"/>
        <v>4.4409765454701144</v>
      </c>
      <c r="GF41">
        <f t="shared" si="54"/>
        <v>4.2049603682925465</v>
      </c>
      <c r="GG41">
        <f t="shared" si="54"/>
        <v>3.9689440858846226</v>
      </c>
      <c r="GH41">
        <f t="shared" si="54"/>
        <v>3.7329276981255539</v>
      </c>
      <c r="GI41">
        <f t="shared" si="54"/>
        <v>3.496911204894392</v>
      </c>
      <c r="GJ41">
        <f t="shared" si="73"/>
        <v>3.260894606070071</v>
      </c>
      <c r="GK41">
        <f t="shared" si="73"/>
        <v>3.0248779015313723</v>
      </c>
      <c r="GL41">
        <f t="shared" si="73"/>
        <v>2.7888610911569458</v>
      </c>
      <c r="GM41">
        <f t="shared" si="73"/>
        <v>2.552844174825303</v>
      </c>
      <c r="GN41">
        <f t="shared" si="73"/>
        <v>2.3168271524148025</v>
      </c>
      <c r="GO41">
        <f t="shared" si="57"/>
        <v>2.0808100238036822</v>
      </c>
      <c r="GP41">
        <f t="shared" si="57"/>
        <v>1.8447927888700342</v>
      </c>
      <c r="GQ41">
        <f t="shared" si="57"/>
        <v>1.6087754474917944</v>
      </c>
      <c r="GR41">
        <f t="shared" si="57"/>
        <v>1.3727579995467849</v>
      </c>
      <c r="GS41">
        <f t="shared" si="55"/>
        <v>1.1367404449126646</v>
      </c>
      <c r="GT41">
        <f t="shared" si="55"/>
        <v>0.90072278346696777</v>
      </c>
      <c r="GU41">
        <f t="shared" si="55"/>
        <v>0.66470501508707969</v>
      </c>
      <c r="GV41">
        <f t="shared" si="55"/>
        <v>0.42868713965024341</v>
      </c>
      <c r="GW41">
        <f t="shared" si="55"/>
        <v>0.19266915703357412</v>
      </c>
      <c r="GX41">
        <f t="shared" si="55"/>
        <v>4.3348932885969305E-2</v>
      </c>
      <c r="GY41">
        <f t="shared" si="55"/>
        <v>0.27936713023155946</v>
      </c>
      <c r="GZ41">
        <f t="shared" si="55"/>
        <v>0.51538543512651813</v>
      </c>
      <c r="HA41">
        <f t="shared" si="55"/>
        <v>0.75140384769430213</v>
      </c>
      <c r="HB41">
        <f t="shared" si="55"/>
        <v>0.98742236805851036</v>
      </c>
      <c r="HC41">
        <f t="shared" si="55"/>
        <v>1.2234409963428838</v>
      </c>
      <c r="HD41">
        <f t="shared" si="55"/>
        <v>1.4594597326713163</v>
      </c>
      <c r="HE41">
        <f t="shared" si="55"/>
        <v>1.695478577167826</v>
      </c>
      <c r="HF41">
        <f t="shared" si="55"/>
        <v>1.9314975299565909</v>
      </c>
      <c r="HG41">
        <f t="shared" ref="HG41:HI102" si="74">ABS(DH41-DH$2)</f>
        <v>2.1675165911619168</v>
      </c>
      <c r="HH41">
        <f t="shared" si="74"/>
        <v>2.4035357609082588</v>
      </c>
      <c r="HI41">
        <f t="shared" si="56"/>
        <v>2.6395550393202143</v>
      </c>
      <c r="HJ41">
        <f t="shared" si="17"/>
        <v>4.3348932885969305E-2</v>
      </c>
      <c r="HK41">
        <f t="shared" si="18"/>
        <v>90</v>
      </c>
      <c r="HL41">
        <v>39</v>
      </c>
      <c r="HM41">
        <f t="shared" si="19"/>
        <v>0.38</v>
      </c>
      <c r="HN41" cm="1">
        <f t="array" ref="HN41">INDEX($N$3:$DJ$102,HL41,HK41)</f>
        <v>20.93295593249076</v>
      </c>
      <c r="HO41">
        <f t="shared" si="20"/>
        <v>7.9545232543464888</v>
      </c>
    </row>
    <row r="42" spans="5:223" x14ac:dyDescent="0.25">
      <c r="E42">
        <v>480</v>
      </c>
      <c r="F42" s="7">
        <f>'Emission events'!Q42</f>
        <v>7.122182026528812E+16</v>
      </c>
      <c r="G42" s="7">
        <f>'Emission events'!AG42</f>
        <v>4.8587043574098928E+16</v>
      </c>
      <c r="H42" s="7">
        <f>'Emission events'!AW42</f>
        <v>3.3145752165252368E+16</v>
      </c>
      <c r="I42" s="7">
        <f>'Emission events'!BM42</f>
        <v>2.2611807712169636E+16</v>
      </c>
      <c r="J42" s="7">
        <f>'Emission events'!CC42</f>
        <v>1.5425622126872048E+16</v>
      </c>
      <c r="K42" s="7">
        <f t="shared" si="22"/>
        <v>1.9099204584368109E+17</v>
      </c>
      <c r="M42" s="1">
        <v>0.39</v>
      </c>
      <c r="N42">
        <f t="shared" si="58"/>
        <v>20.866936428948065</v>
      </c>
      <c r="O42">
        <f t="shared" si="58"/>
        <v>20.866583713879177</v>
      </c>
      <c r="P42">
        <f t="shared" si="58"/>
        <v>20.866230864472321</v>
      </c>
      <c r="Q42">
        <f t="shared" si="58"/>
        <v>20.865877880573294</v>
      </c>
      <c r="R42">
        <f t="shared" si="58"/>
        <v>20.865524762027704</v>
      </c>
      <c r="S42">
        <f t="shared" si="58"/>
        <v>20.86517150868098</v>
      </c>
      <c r="T42">
        <f t="shared" si="58"/>
        <v>20.864818120378391</v>
      </c>
      <c r="U42">
        <f t="shared" si="58"/>
        <v>20.864464596965011</v>
      </c>
      <c r="V42">
        <f t="shared" si="58"/>
        <v>20.864110938285744</v>
      </c>
      <c r="W42">
        <f t="shared" si="58"/>
        <v>20.86375714418531</v>
      </c>
      <c r="X42">
        <f t="shared" si="59"/>
        <v>20.86340321450826</v>
      </c>
      <c r="Y42">
        <f t="shared" si="59"/>
        <v>20.863049149098963</v>
      </c>
      <c r="Z42">
        <f t="shared" si="59"/>
        <v>20.8626949478016</v>
      </c>
      <c r="AA42">
        <f t="shared" si="59"/>
        <v>20.862340610460187</v>
      </c>
      <c r="AB42">
        <f t="shared" si="59"/>
        <v>20.861986136918556</v>
      </c>
      <c r="AC42">
        <f t="shared" si="59"/>
        <v>20.861631527020354</v>
      </c>
      <c r="AD42">
        <f t="shared" si="59"/>
        <v>20.861276780609057</v>
      </c>
      <c r="AE42">
        <f t="shared" si="59"/>
        <v>20.860921897527955</v>
      </c>
      <c r="AF42">
        <f t="shared" si="59"/>
        <v>20.860566877620162</v>
      </c>
      <c r="AG42">
        <f t="shared" si="59"/>
        <v>20.860211720728607</v>
      </c>
      <c r="AH42">
        <f t="shared" si="60"/>
        <v>20.859856426696048</v>
      </c>
      <c r="AI42">
        <f t="shared" si="60"/>
        <v>20.859500995365057</v>
      </c>
      <c r="AJ42">
        <f t="shared" si="60"/>
        <v>20.859145426578017</v>
      </c>
      <c r="AK42">
        <f t="shared" si="60"/>
        <v>20.85878972017715</v>
      </c>
      <c r="AL42">
        <f t="shared" si="60"/>
        <v>20.858433876004469</v>
      </c>
      <c r="AM42">
        <f t="shared" si="60"/>
        <v>20.858077893901836</v>
      </c>
      <c r="AN42">
        <f t="shared" si="60"/>
        <v>20.85772177371091</v>
      </c>
      <c r="AO42">
        <f t="shared" si="60"/>
        <v>20.857365515273177</v>
      </c>
      <c r="AP42">
        <f t="shared" si="60"/>
        <v>20.857009118429939</v>
      </c>
      <c r="AQ42">
        <f t="shared" si="60"/>
        <v>20.856652583022317</v>
      </c>
      <c r="AR42">
        <f t="shared" si="61"/>
        <v>20.856295908891248</v>
      </c>
      <c r="AS42">
        <f t="shared" si="61"/>
        <v>20.855939095877488</v>
      </c>
      <c r="AT42">
        <f t="shared" si="61"/>
        <v>20.855582143821607</v>
      </c>
      <c r="AU42">
        <f t="shared" si="61"/>
        <v>20.855225052563995</v>
      </c>
      <c r="AV42">
        <f t="shared" si="61"/>
        <v>20.854867821944861</v>
      </c>
      <c r="AW42">
        <f t="shared" si="61"/>
        <v>20.854510451804227</v>
      </c>
      <c r="AX42">
        <f t="shared" si="61"/>
        <v>20.85415294198193</v>
      </c>
      <c r="AY42">
        <f t="shared" si="61"/>
        <v>20.853795292317624</v>
      </c>
      <c r="AZ42">
        <f t="shared" si="61"/>
        <v>20.853437502650785</v>
      </c>
      <c r="BA42">
        <f t="shared" si="61"/>
        <v>20.853079572820693</v>
      </c>
      <c r="BB42">
        <f t="shared" si="62"/>
        <v>20.852721502666459</v>
      </c>
      <c r="BC42">
        <f t="shared" si="62"/>
        <v>20.852363292026993</v>
      </c>
      <c r="BD42">
        <f t="shared" si="62"/>
        <v>20.852004940741033</v>
      </c>
      <c r="BE42">
        <f t="shared" si="62"/>
        <v>20.851646448647124</v>
      </c>
      <c r="BF42">
        <f t="shared" si="62"/>
        <v>20.851287815583632</v>
      </c>
      <c r="BG42">
        <f t="shared" si="62"/>
        <v>20.850929041388728</v>
      </c>
      <c r="BH42">
        <f t="shared" si="62"/>
        <v>20.850570125900404</v>
      </c>
      <c r="BI42">
        <f t="shared" si="62"/>
        <v>20.850211068956469</v>
      </c>
      <c r="BJ42">
        <f t="shared" si="62"/>
        <v>20.849851870394538</v>
      </c>
      <c r="BK42">
        <f t="shared" si="62"/>
        <v>20.849492530052043</v>
      </c>
      <c r="BL42">
        <f t="shared" si="63"/>
        <v>20.849133047766234</v>
      </c>
      <c r="BM42">
        <f t="shared" si="63"/>
        <v>20.848773423374166</v>
      </c>
      <c r="BN42">
        <f t="shared" si="63"/>
        <v>20.848413656712715</v>
      </c>
      <c r="BO42">
        <f t="shared" si="63"/>
        <v>20.848053747618561</v>
      </c>
      <c r="BP42">
        <f t="shared" si="63"/>
        <v>20.847693695928204</v>
      </c>
      <c r="BQ42">
        <f t="shared" si="63"/>
        <v>20.847333501477955</v>
      </c>
      <c r="BR42">
        <f t="shared" si="63"/>
        <v>20.846973164103932</v>
      </c>
      <c r="BS42">
        <f t="shared" si="63"/>
        <v>20.846612683642068</v>
      </c>
      <c r="BT42">
        <f t="shared" si="63"/>
        <v>20.846252059928116</v>
      </c>
      <c r="BU42">
        <f t="shared" si="63"/>
        <v>20.845891292797621</v>
      </c>
      <c r="BV42">
        <f t="shared" si="64"/>
        <v>20.845530382085961</v>
      </c>
      <c r="BW42">
        <f t="shared" si="64"/>
        <v>20.845169327628305</v>
      </c>
      <c r="BX42">
        <f t="shared" si="64"/>
        <v>20.844808129259654</v>
      </c>
      <c r="BY42">
        <f t="shared" si="64"/>
        <v>20.8444467868148</v>
      </c>
      <c r="BZ42">
        <f t="shared" si="64"/>
        <v>20.844085300128359</v>
      </c>
      <c r="CA42">
        <f t="shared" si="64"/>
        <v>20.843723669034745</v>
      </c>
      <c r="CB42">
        <f t="shared" si="64"/>
        <v>20.843361893368193</v>
      </c>
      <c r="CC42">
        <f t="shared" si="64"/>
        <v>20.842999972962744</v>
      </c>
      <c r="CD42">
        <f t="shared" si="64"/>
        <v>20.842637907652247</v>
      </c>
      <c r="CE42">
        <f t="shared" si="64"/>
        <v>20.842275697270356</v>
      </c>
      <c r="CF42">
        <f t="shared" si="65"/>
        <v>20.84191334165055</v>
      </c>
      <c r="CG42">
        <f t="shared" si="65"/>
        <v>20.841550840626095</v>
      </c>
      <c r="CH42">
        <f t="shared" si="65"/>
        <v>20.841188194030085</v>
      </c>
      <c r="CI42">
        <f t="shared" si="65"/>
        <v>20.840825401695408</v>
      </c>
      <c r="CJ42">
        <f t="shared" si="65"/>
        <v>20.84046246345477</v>
      </c>
      <c r="CK42">
        <f t="shared" si="65"/>
        <v>20.840099379140678</v>
      </c>
      <c r="CL42">
        <f t="shared" si="65"/>
        <v>20.839736148585452</v>
      </c>
      <c r="CM42">
        <f t="shared" si="65"/>
        <v>20.839372771621218</v>
      </c>
      <c r="CN42">
        <f t="shared" si="65"/>
        <v>20.839009248079908</v>
      </c>
      <c r="CO42">
        <f t="shared" si="65"/>
        <v>20.838645577793262</v>
      </c>
      <c r="CP42">
        <f t="shared" si="66"/>
        <v>20.838281760592825</v>
      </c>
      <c r="CQ42">
        <f t="shared" si="66"/>
        <v>20.837917796309952</v>
      </c>
      <c r="CR42">
        <f t="shared" si="66"/>
        <v>20.837553684775806</v>
      </c>
      <c r="CS42">
        <f t="shared" si="66"/>
        <v>20.837189425821343</v>
      </c>
      <c r="CT42">
        <f t="shared" si="66"/>
        <v>20.836825019277342</v>
      </c>
      <c r="CU42">
        <f t="shared" si="66"/>
        <v>20.83646046497438</v>
      </c>
      <c r="CV42">
        <f t="shared" si="66"/>
        <v>20.83609576274284</v>
      </c>
      <c r="CW42">
        <f t="shared" si="66"/>
        <v>20.835730912412906</v>
      </c>
      <c r="CX42">
        <f t="shared" si="66"/>
        <v>20.835365913814577</v>
      </c>
      <c r="CY42">
        <f t="shared" si="66"/>
        <v>20.835000766777647</v>
      </c>
      <c r="CZ42">
        <f t="shared" si="67"/>
        <v>20.834635471131723</v>
      </c>
      <c r="DA42">
        <f t="shared" si="67"/>
        <v>20.834270026706211</v>
      </c>
      <c r="DB42">
        <f t="shared" si="67"/>
        <v>20.833904433330318</v>
      </c>
      <c r="DC42">
        <f t="shared" si="67"/>
        <v>20.833538690833066</v>
      </c>
      <c r="DD42">
        <f t="shared" si="67"/>
        <v>20.833172799043268</v>
      </c>
      <c r="DE42">
        <f t="shared" si="67"/>
        <v>20.832806757789552</v>
      </c>
      <c r="DF42">
        <f t="shared" si="67"/>
        <v>20.832440566900342</v>
      </c>
      <c r="DG42">
        <f t="shared" si="67"/>
        <v>20.832074226203865</v>
      </c>
      <c r="DH42">
        <f t="shared" si="67"/>
        <v>20.831707735528155</v>
      </c>
      <c r="DI42">
        <f t="shared" si="67"/>
        <v>20.831341094701045</v>
      </c>
      <c r="DJ42">
        <f t="shared" si="67"/>
        <v>20.830974303550171</v>
      </c>
      <c r="DL42">
        <f t="shared" si="16"/>
        <v>0.39</v>
      </c>
      <c r="DM42">
        <f t="shared" si="71"/>
        <v>20.866936428948065</v>
      </c>
      <c r="DN42">
        <f t="shared" si="71"/>
        <v>20.630894895167078</v>
      </c>
      <c r="DO42">
        <f t="shared" si="71"/>
        <v>20.394853227048124</v>
      </c>
      <c r="DP42">
        <f t="shared" si="71"/>
        <v>20.158811424437001</v>
      </c>
      <c r="DQ42">
        <f t="shared" si="71"/>
        <v>19.922769487179313</v>
      </c>
      <c r="DR42">
        <f t="shared" si="71"/>
        <v>19.68672741512049</v>
      </c>
      <c r="DS42">
        <f t="shared" si="71"/>
        <v>19.450685208105803</v>
      </c>
      <c r="DT42">
        <f t="shared" si="71"/>
        <v>19.214642865980323</v>
      </c>
      <c r="DU42">
        <f t="shared" si="71"/>
        <v>18.978600388588958</v>
      </c>
      <c r="DV42">
        <f t="shared" si="71"/>
        <v>18.742557775776426</v>
      </c>
      <c r="DW42">
        <f t="shared" si="71"/>
        <v>18.50651502738728</v>
      </c>
      <c r="DX42">
        <f t="shared" si="71"/>
        <v>18.270472143265884</v>
      </c>
      <c r="DY42">
        <f t="shared" si="71"/>
        <v>18.034429123256423</v>
      </c>
      <c r="DZ42">
        <f t="shared" si="71"/>
        <v>17.798385967202911</v>
      </c>
      <c r="EA42">
        <f t="shared" si="71"/>
        <v>17.562342674949182</v>
      </c>
      <c r="EB42">
        <f t="shared" si="70"/>
        <v>17.326299246338884</v>
      </c>
      <c r="EC42">
        <f t="shared" si="70"/>
        <v>17.090255681215488</v>
      </c>
      <c r="ED42">
        <f t="shared" si="70"/>
        <v>16.854211979422288</v>
      </c>
      <c r="EE42">
        <f t="shared" si="70"/>
        <v>16.618168140802396</v>
      </c>
      <c r="EF42">
        <f t="shared" si="70"/>
        <v>16.382124165198743</v>
      </c>
      <c r="EG42">
        <f t="shared" si="70"/>
        <v>16.146080052454085</v>
      </c>
      <c r="EH42">
        <f t="shared" si="70"/>
        <v>15.910035802410997</v>
      </c>
      <c r="EI42">
        <f t="shared" si="70"/>
        <v>15.67399141491186</v>
      </c>
      <c r="EJ42">
        <f t="shared" si="70"/>
        <v>15.437946889798894</v>
      </c>
      <c r="EK42">
        <f t="shared" si="70"/>
        <v>15.201902226914115</v>
      </c>
      <c r="EL42">
        <f t="shared" si="70"/>
        <v>14.965857426099383</v>
      </c>
      <c r="EM42">
        <f t="shared" si="70"/>
        <v>14.729812487196359</v>
      </c>
      <c r="EN42">
        <f t="shared" si="70"/>
        <v>14.493767410046528</v>
      </c>
      <c r="EO42">
        <f t="shared" si="70"/>
        <v>14.257722194491192</v>
      </c>
      <c r="EP42">
        <f t="shared" si="68"/>
        <v>14.021676840371473</v>
      </c>
      <c r="EQ42">
        <f t="shared" si="68"/>
        <v>13.785631347528305</v>
      </c>
      <c r="ER42">
        <f t="shared" si="68"/>
        <v>13.549585715802447</v>
      </c>
      <c r="ES42">
        <f t="shared" si="68"/>
        <v>13.313539945034469</v>
      </c>
      <c r="ET42">
        <f t="shared" si="68"/>
        <v>13.077494035064758</v>
      </c>
      <c r="EU42">
        <f t="shared" si="68"/>
        <v>12.841447985733526</v>
      </c>
      <c r="EV42">
        <f t="shared" si="68"/>
        <v>12.605401796880795</v>
      </c>
      <c r="EW42">
        <f t="shared" si="68"/>
        <v>12.369355468346399</v>
      </c>
      <c r="EX42">
        <f t="shared" si="68"/>
        <v>12.133308999969996</v>
      </c>
      <c r="EY42">
        <f t="shared" si="68"/>
        <v>11.897262391591058</v>
      </c>
      <c r="EZ42">
        <f t="shared" si="68"/>
        <v>11.661215643048868</v>
      </c>
      <c r="FA42">
        <f t="shared" si="68"/>
        <v>11.425168754182534</v>
      </c>
      <c r="FB42">
        <f t="shared" si="68"/>
        <v>11.189121724830972</v>
      </c>
      <c r="FC42">
        <f t="shared" si="68"/>
        <v>10.953074554832913</v>
      </c>
      <c r="FD42">
        <f t="shared" si="68"/>
        <v>10.717027244026907</v>
      </c>
      <c r="FE42">
        <f t="shared" si="68"/>
        <v>10.480979792251317</v>
      </c>
      <c r="FF42">
        <f t="shared" si="69"/>
        <v>10.244932199344314</v>
      </c>
      <c r="FG42">
        <f t="shared" si="69"/>
        <v>10.008884465143892</v>
      </c>
      <c r="FH42">
        <f t="shared" si="69"/>
        <v>9.7728365894878593</v>
      </c>
      <c r="FI42">
        <f t="shared" si="69"/>
        <v>9.5367885722138315</v>
      </c>
      <c r="FJ42">
        <f t="shared" si="69"/>
        <v>9.3007404131592377</v>
      </c>
      <c r="FK42">
        <f t="shared" si="69"/>
        <v>9.06469211216133</v>
      </c>
      <c r="FL42">
        <f t="shared" si="69"/>
        <v>8.828643669057163</v>
      </c>
      <c r="FM42">
        <f t="shared" si="69"/>
        <v>8.592595083683614</v>
      </c>
      <c r="FN42">
        <f t="shared" si="69"/>
        <v>8.3565463558773629</v>
      </c>
      <c r="FO42">
        <f t="shared" si="69"/>
        <v>8.1204974854749068</v>
      </c>
      <c r="FP42">
        <f t="shared" si="69"/>
        <v>7.8844484723125596</v>
      </c>
      <c r="FQ42">
        <f t="shared" si="69"/>
        <v>7.6483993162264383</v>
      </c>
      <c r="FR42">
        <f t="shared" si="69"/>
        <v>7.4123500170524785</v>
      </c>
      <c r="FS42">
        <f t="shared" si="69"/>
        <v>7.1763005746264277</v>
      </c>
      <c r="FT42">
        <f t="shared" si="69"/>
        <v>6.9402509887838342</v>
      </c>
      <c r="FU42">
        <f t="shared" si="72"/>
        <v>6.7042012593600777</v>
      </c>
      <c r="FV42">
        <f t="shared" si="72"/>
        <v>6.468151386190323</v>
      </c>
      <c r="FW42">
        <f t="shared" si="54"/>
        <v>6.2321013691095732</v>
      </c>
      <c r="FX42">
        <f t="shared" si="54"/>
        <v>5.99605120795262</v>
      </c>
      <c r="FY42">
        <f t="shared" si="54"/>
        <v>5.7600009025540828</v>
      </c>
      <c r="FZ42">
        <f t="shared" si="54"/>
        <v>5.5239504527483696</v>
      </c>
      <c r="GA42">
        <f t="shared" si="54"/>
        <v>5.2878998583697197</v>
      </c>
      <c r="GB42">
        <f t="shared" si="54"/>
        <v>5.0518491192521715</v>
      </c>
      <c r="GC42">
        <f t="shared" si="54"/>
        <v>4.8157982352295754</v>
      </c>
      <c r="GD42">
        <f t="shared" si="54"/>
        <v>4.5797472061355897</v>
      </c>
      <c r="GE42">
        <f t="shared" si="54"/>
        <v>4.3436960318036846</v>
      </c>
      <c r="GF42">
        <f t="shared" si="54"/>
        <v>4.1076447120671311</v>
      </c>
      <c r="GG42">
        <f t="shared" si="54"/>
        <v>3.8715932467590228</v>
      </c>
      <c r="GH42">
        <f t="shared" si="54"/>
        <v>3.6355416357122508</v>
      </c>
      <c r="GI42">
        <f t="shared" si="54"/>
        <v>3.399489878759514</v>
      </c>
      <c r="GJ42">
        <f t="shared" si="73"/>
        <v>3.1634379757333235</v>
      </c>
      <c r="GK42">
        <f t="shared" si="73"/>
        <v>2.9273859264659983</v>
      </c>
      <c r="GL42">
        <f t="shared" si="73"/>
        <v>2.6913337307896654</v>
      </c>
      <c r="GM42">
        <f t="shared" si="73"/>
        <v>2.4552813885362568</v>
      </c>
      <c r="GN42">
        <f t="shared" si="73"/>
        <v>2.2192288995375122</v>
      </c>
      <c r="GO42">
        <f t="shared" si="57"/>
        <v>1.9831762636249763</v>
      </c>
      <c r="GP42">
        <f t="shared" si="57"/>
        <v>1.7471234806300053</v>
      </c>
      <c r="GQ42">
        <f t="shared" si="57"/>
        <v>1.5110705503837636</v>
      </c>
      <c r="GR42">
        <f t="shared" si="57"/>
        <v>1.2750174727172023</v>
      </c>
      <c r="GS42">
        <f t="shared" si="57"/>
        <v>1.0389642474611023</v>
      </c>
      <c r="GT42">
        <f t="shared" si="57"/>
        <v>0.80291087444604514</v>
      </c>
      <c r="GU42">
        <f t="shared" si="57"/>
        <v>0.56685735350240662</v>
      </c>
      <c r="GV42">
        <f t="shared" si="57"/>
        <v>0.33080368446037411</v>
      </c>
      <c r="GW42">
        <f t="shared" si="57"/>
        <v>9.4749867149946709E-2</v>
      </c>
      <c r="GX42">
        <f t="shared" si="57"/>
        <v>0.14130409859908255</v>
      </c>
      <c r="GY42">
        <f t="shared" si="57"/>
        <v>0.37735821295710537</v>
      </c>
      <c r="GZ42">
        <f t="shared" si="57"/>
        <v>0.61341247609471594</v>
      </c>
      <c r="HA42">
        <f t="shared" si="57"/>
        <v>0.84946688818270744</v>
      </c>
      <c r="HB42">
        <f t="shared" si="57"/>
        <v>1.0855214493920577</v>
      </c>
      <c r="HC42">
        <f t="shared" si="57"/>
        <v>1.3215761598939508</v>
      </c>
      <c r="HD42">
        <f t="shared" si="57"/>
        <v>1.557631019859766</v>
      </c>
      <c r="HE42">
        <f t="shared" ref="HE42:HF102" si="75">ABS(DF42-DF$2)</f>
        <v>1.793686029461071</v>
      </c>
      <c r="HF42">
        <f t="shared" si="75"/>
        <v>2.0297411888696466</v>
      </c>
      <c r="HG42">
        <f t="shared" si="74"/>
        <v>2.2657964982574548</v>
      </c>
      <c r="HH42">
        <f t="shared" si="74"/>
        <v>2.5018519577966636</v>
      </c>
      <c r="HI42">
        <f t="shared" si="56"/>
        <v>2.7379075676596365</v>
      </c>
      <c r="HJ42">
        <f t="shared" si="17"/>
        <v>9.4749867149946709E-2</v>
      </c>
      <c r="HK42">
        <f t="shared" si="18"/>
        <v>89</v>
      </c>
      <c r="HL42">
        <v>40</v>
      </c>
      <c r="HM42">
        <f t="shared" si="19"/>
        <v>0.39</v>
      </c>
      <c r="HN42" cm="1">
        <f t="array" ref="HN42">INDEX($N$3:$DJ$102,HL42,HK42)</f>
        <v>20.835365913814577</v>
      </c>
      <c r="HO42">
        <f t="shared" si="20"/>
        <v>8.1257927063876849</v>
      </c>
    </row>
    <row r="43" spans="5:223" x14ac:dyDescent="0.25">
      <c r="E43">
        <v>485</v>
      </c>
      <c r="F43" s="7">
        <f>'Emission events'!Q43</f>
        <v>1.4349575076759418E+17</v>
      </c>
      <c r="G43" s="7">
        <f>'Emission events'!AG43</f>
        <v>9.7891829628526784E+16</v>
      </c>
      <c r="H43" s="7">
        <f>'Emission events'!AW43</f>
        <v>6.6781143391073912E+16</v>
      </c>
      <c r="I43" s="7">
        <f>'Emission events'!BM43</f>
        <v>4.555764387633392E+16</v>
      </c>
      <c r="J43" s="7">
        <f>'Emission events'!CC43</f>
        <v>3.1079116202138576E+16</v>
      </c>
      <c r="K43" s="7">
        <f t="shared" si="22"/>
        <v>3.8480548386566739E+17</v>
      </c>
      <c r="M43" s="1">
        <v>0.4</v>
      </c>
      <c r="N43">
        <f t="shared" ref="N43:W52" si="76">$B$13-_J0*EXP(($M43+N$2*_r_S)/(_V_th*_diode_n))-($M43+N$2*_r_S)/_r_sh</f>
        <v>20.761187865005237</v>
      </c>
      <c r="O43">
        <f t="shared" si="76"/>
        <v>20.760790286646863</v>
      </c>
      <c r="P43">
        <f t="shared" si="76"/>
        <v>20.760392522450598</v>
      </c>
      <c r="Q43">
        <f t="shared" si="76"/>
        <v>20.759994572203112</v>
      </c>
      <c r="R43">
        <f t="shared" si="76"/>
        <v>20.759596435690838</v>
      </c>
      <c r="S43">
        <f t="shared" si="76"/>
        <v>20.759198112699956</v>
      </c>
      <c r="T43">
        <f t="shared" si="76"/>
        <v>20.758799603016399</v>
      </c>
      <c r="U43">
        <f t="shared" si="76"/>
        <v>20.758400906425852</v>
      </c>
      <c r="V43">
        <f t="shared" si="76"/>
        <v>20.758002022713764</v>
      </c>
      <c r="W43">
        <f t="shared" si="76"/>
        <v>20.757602951665337</v>
      </c>
      <c r="X43">
        <f t="shared" ref="X43:AG52" si="77">$B$13-_J0*EXP(($M43+X$2*_r_S)/(_V_th*_diode_n))-($M43+X$2*_r_S)/_r_sh</f>
        <v>20.757203693065513</v>
      </c>
      <c r="Y43">
        <f t="shared" si="77"/>
        <v>20.756804246699001</v>
      </c>
      <c r="Z43">
        <f t="shared" si="77"/>
        <v>20.756404612350259</v>
      </c>
      <c r="AA43">
        <f t="shared" si="77"/>
        <v>20.756004789803491</v>
      </c>
      <c r="AB43">
        <f t="shared" si="77"/>
        <v>20.755604778842667</v>
      </c>
      <c r="AC43">
        <f t="shared" si="77"/>
        <v>20.755204579251494</v>
      </c>
      <c r="AD43">
        <f t="shared" si="77"/>
        <v>20.754804190813438</v>
      </c>
      <c r="AE43">
        <f t="shared" si="77"/>
        <v>20.75440361331172</v>
      </c>
      <c r="AF43">
        <f t="shared" si="77"/>
        <v>20.754002846529307</v>
      </c>
      <c r="AG43">
        <f t="shared" si="77"/>
        <v>20.753601890248916</v>
      </c>
      <c r="AH43">
        <f t="shared" ref="AH43:AQ52" si="78">$B$13-_J0*EXP(($M43+AH$2*_r_S)/(_V_th*_diode_n))-($M43+AH$2*_r_S)/_r_sh</f>
        <v>20.753200744253014</v>
      </c>
      <c r="AI43">
        <f t="shared" si="78"/>
        <v>20.752799408323828</v>
      </c>
      <c r="AJ43">
        <f t="shared" si="78"/>
        <v>20.752397882243326</v>
      </c>
      <c r="AK43">
        <f t="shared" si="78"/>
        <v>20.751996165793223</v>
      </c>
      <c r="AL43">
        <f t="shared" si="78"/>
        <v>20.751594258754992</v>
      </c>
      <c r="AM43">
        <f t="shared" si="78"/>
        <v>20.751192160909852</v>
      </c>
      <c r="AN43">
        <f t="shared" si="78"/>
        <v>20.750789872038762</v>
      </c>
      <c r="AO43">
        <f t="shared" si="78"/>
        <v>20.750387391922448</v>
      </c>
      <c r="AP43">
        <f t="shared" si="78"/>
        <v>20.749984720341367</v>
      </c>
      <c r="AQ43">
        <f t="shared" si="78"/>
        <v>20.749581857075736</v>
      </c>
      <c r="AR43">
        <f t="shared" ref="AR43:BA52" si="79">$B$13-_J0*EXP(($M43+AR$2*_r_S)/(_V_th*_diode_n))-($M43+AR$2*_r_S)/_r_sh</f>
        <v>20.749178801905508</v>
      </c>
      <c r="AS43">
        <f t="shared" si="79"/>
        <v>20.748775554610393</v>
      </c>
      <c r="AT43">
        <f t="shared" si="79"/>
        <v>20.748372114969847</v>
      </c>
      <c r="AU43">
        <f t="shared" si="79"/>
        <v>20.747968482763071</v>
      </c>
      <c r="AV43">
        <f t="shared" si="79"/>
        <v>20.747564657769008</v>
      </c>
      <c r="AW43">
        <f t="shared" si="79"/>
        <v>20.747160639766356</v>
      </c>
      <c r="AX43">
        <f t="shared" si="79"/>
        <v>20.746756428533555</v>
      </c>
      <c r="AY43">
        <f t="shared" si="79"/>
        <v>20.746352023848786</v>
      </c>
      <c r="AZ43">
        <f t="shared" si="79"/>
        <v>20.745947425489984</v>
      </c>
      <c r="BA43">
        <f t="shared" si="79"/>
        <v>20.74554263323482</v>
      </c>
      <c r="BB43">
        <f t="shared" ref="BB43:BK52" si="80">$B$13-_J0*EXP(($M43+BB$2*_r_S)/(_V_th*_diode_n))-($M43+BB$2*_r_S)/_r_sh</f>
        <v>20.745137646860716</v>
      </c>
      <c r="BC43">
        <f t="shared" si="80"/>
        <v>20.744732466144843</v>
      </c>
      <c r="BD43">
        <f t="shared" si="80"/>
        <v>20.744327090864104</v>
      </c>
      <c r="BE43">
        <f t="shared" si="80"/>
        <v>20.743921520795151</v>
      </c>
      <c r="BF43">
        <f t="shared" si="80"/>
        <v>20.743515755714391</v>
      </c>
      <c r="BG43">
        <f t="shared" si="80"/>
        <v>20.743109795397949</v>
      </c>
      <c r="BH43">
        <f t="shared" si="80"/>
        <v>20.742703639621716</v>
      </c>
      <c r="BI43">
        <f t="shared" si="80"/>
        <v>20.742297288161321</v>
      </c>
      <c r="BJ43">
        <f t="shared" si="80"/>
        <v>20.741890740792126</v>
      </c>
      <c r="BK43">
        <f t="shared" si="80"/>
        <v>20.741483997289244</v>
      </c>
      <c r="BL43">
        <f t="shared" ref="BL43:BU52" si="81">$B$13-_J0*EXP(($M43+BL$2*_r_S)/(_V_th*_diode_n))-($M43+BL$2*_r_S)/_r_sh</f>
        <v>20.741077057427525</v>
      </c>
      <c r="BM43">
        <f t="shared" si="81"/>
        <v>20.740669920981567</v>
      </c>
      <c r="BN43">
        <f t="shared" si="81"/>
        <v>20.740262587725702</v>
      </c>
      <c r="BO43">
        <f t="shared" si="81"/>
        <v>20.73985505743401</v>
      </c>
      <c r="BP43">
        <f t="shared" si="81"/>
        <v>20.739447329880299</v>
      </c>
      <c r="BQ43">
        <f t="shared" si="81"/>
        <v>20.739039404838135</v>
      </c>
      <c r="BR43">
        <f t="shared" si="81"/>
        <v>20.738631282080814</v>
      </c>
      <c r="BS43">
        <f t="shared" si="81"/>
        <v>20.738222961381364</v>
      </c>
      <c r="BT43">
        <f t="shared" si="81"/>
        <v>20.737814442512573</v>
      </c>
      <c r="BU43">
        <f t="shared" si="81"/>
        <v>20.737405725246948</v>
      </c>
      <c r="BV43">
        <f t="shared" ref="BV43:CE52" si="82">$B$13-_J0*EXP(($M43+BV$2*_r_S)/(_V_th*_diode_n))-($M43+BV$2*_r_S)/_r_sh</f>
        <v>20.736996809356746</v>
      </c>
      <c r="BW43">
        <f t="shared" si="82"/>
        <v>20.736587694613963</v>
      </c>
      <c r="BX43">
        <f t="shared" si="82"/>
        <v>20.736178380790324</v>
      </c>
      <c r="BY43">
        <f t="shared" si="82"/>
        <v>20.735768867657306</v>
      </c>
      <c r="BZ43">
        <f t="shared" si="82"/>
        <v>20.735359154986106</v>
      </c>
      <c r="CA43">
        <f t="shared" si="82"/>
        <v>20.734949242547678</v>
      </c>
      <c r="CB43">
        <f t="shared" si="82"/>
        <v>20.734539130112697</v>
      </c>
      <c r="CC43">
        <f t="shared" si="82"/>
        <v>20.734128817451584</v>
      </c>
      <c r="CD43">
        <f t="shared" si="82"/>
        <v>20.733718304334488</v>
      </c>
      <c r="CE43">
        <f t="shared" si="82"/>
        <v>20.733307590531304</v>
      </c>
      <c r="CF43">
        <f t="shared" ref="CF43:CO52" si="83">$B$13-_J0*EXP(($M43+CF$2*_r_S)/(_V_th*_diode_n))-($M43+CF$2*_r_S)/_r_sh</f>
        <v>20.732896675811656</v>
      </c>
      <c r="CG43">
        <f t="shared" si="83"/>
        <v>20.732485559944909</v>
      </c>
      <c r="CH43">
        <f t="shared" si="83"/>
        <v>20.732074242700158</v>
      </c>
      <c r="CI43">
        <f t="shared" si="83"/>
        <v>20.731662723846238</v>
      </c>
      <c r="CJ43">
        <f t="shared" si="83"/>
        <v>20.731251003151712</v>
      </c>
      <c r="CK43">
        <f t="shared" si="83"/>
        <v>20.730839080384882</v>
      </c>
      <c r="CL43">
        <f t="shared" si="83"/>
        <v>20.730426955313785</v>
      </c>
      <c r="CM43">
        <f t="shared" si="83"/>
        <v>20.730014627706186</v>
      </c>
      <c r="CN43">
        <f t="shared" si="83"/>
        <v>20.729602097329593</v>
      </c>
      <c r="CO43">
        <f t="shared" si="83"/>
        <v>20.729189363951235</v>
      </c>
      <c r="CP43">
        <f t="shared" ref="CP43:CY52" si="84">$B$13-_J0*EXP(($M43+CP$2*_r_S)/(_V_th*_diode_n))-($M43+CP$2*_r_S)/_r_sh</f>
        <v>20.728776427338087</v>
      </c>
      <c r="CQ43">
        <f t="shared" si="84"/>
        <v>20.72836328725684</v>
      </c>
      <c r="CR43">
        <f t="shared" si="84"/>
        <v>20.727949943473938</v>
      </c>
      <c r="CS43">
        <f t="shared" si="84"/>
        <v>20.727536395755543</v>
      </c>
      <c r="CT43">
        <f t="shared" si="84"/>
        <v>20.727122643867546</v>
      </c>
      <c r="CU43">
        <f t="shared" si="84"/>
        <v>20.726708687575574</v>
      </c>
      <c r="CV43">
        <f t="shared" si="84"/>
        <v>20.726294526644992</v>
      </c>
      <c r="CW43">
        <f t="shared" si="84"/>
        <v>20.725880160840884</v>
      </c>
      <c r="CX43">
        <f t="shared" si="84"/>
        <v>20.725465589928074</v>
      </c>
      <c r="CY43">
        <f t="shared" si="84"/>
        <v>20.725050813671107</v>
      </c>
      <c r="CZ43">
        <f t="shared" ref="CZ43:DJ52" si="85">$B$13-_J0*EXP(($M43+CZ$2*_r_S)/(_V_th*_diode_n))-($M43+CZ$2*_r_S)/_r_sh</f>
        <v>20.724635831834263</v>
      </c>
      <c r="DA43">
        <f t="shared" si="85"/>
        <v>20.724220644181557</v>
      </c>
      <c r="DB43">
        <f t="shared" si="85"/>
        <v>20.723805250476715</v>
      </c>
      <c r="DC43">
        <f t="shared" si="85"/>
        <v>20.723389650483217</v>
      </c>
      <c r="DD43">
        <f t="shared" si="85"/>
        <v>20.722973843964247</v>
      </c>
      <c r="DE43">
        <f t="shared" si="85"/>
        <v>20.722557830682732</v>
      </c>
      <c r="DF43">
        <f t="shared" si="85"/>
        <v>20.722141610401323</v>
      </c>
      <c r="DG43">
        <f t="shared" si="85"/>
        <v>20.721725182882402</v>
      </c>
      <c r="DH43">
        <f t="shared" si="85"/>
        <v>20.721308547888071</v>
      </c>
      <c r="DI43">
        <f t="shared" si="85"/>
        <v>20.720891705180161</v>
      </c>
      <c r="DJ43">
        <f t="shared" si="85"/>
        <v>20.720474654520238</v>
      </c>
      <c r="DL43">
        <f t="shared" si="16"/>
        <v>0.4</v>
      </c>
      <c r="DM43">
        <f t="shared" si="71"/>
        <v>20.761187865005237</v>
      </c>
      <c r="DN43">
        <f t="shared" si="71"/>
        <v>20.525101467934764</v>
      </c>
      <c r="DO43">
        <f t="shared" si="71"/>
        <v>20.2890148850264</v>
      </c>
      <c r="DP43">
        <f t="shared" si="71"/>
        <v>20.05292811606682</v>
      </c>
      <c r="DQ43">
        <f t="shared" si="71"/>
        <v>19.816841160842447</v>
      </c>
      <c r="DR43">
        <f t="shared" si="71"/>
        <v>19.580754019139466</v>
      </c>
      <c r="DS43">
        <f t="shared" si="71"/>
        <v>19.344666690743811</v>
      </c>
      <c r="DT43">
        <f t="shared" si="71"/>
        <v>19.108579175441164</v>
      </c>
      <c r="DU43">
        <f t="shared" si="71"/>
        <v>18.872491473016979</v>
      </c>
      <c r="DV43">
        <f t="shared" si="71"/>
        <v>18.636403583256453</v>
      </c>
      <c r="DW43">
        <f t="shared" si="71"/>
        <v>18.400315505944533</v>
      </c>
      <c r="DX43">
        <f t="shared" si="71"/>
        <v>18.164227240865923</v>
      </c>
      <c r="DY43">
        <f t="shared" si="71"/>
        <v>17.928138787805082</v>
      </c>
      <c r="DZ43">
        <f t="shared" si="71"/>
        <v>17.692050146546215</v>
      </c>
      <c r="EA43">
        <f t="shared" si="71"/>
        <v>17.455961316873292</v>
      </c>
      <c r="EB43">
        <f t="shared" si="70"/>
        <v>17.219872298570024</v>
      </c>
      <c r="EC43">
        <f t="shared" si="70"/>
        <v>16.98378309141987</v>
      </c>
      <c r="ED43">
        <f t="shared" si="70"/>
        <v>16.747693695206053</v>
      </c>
      <c r="EE43">
        <f t="shared" si="70"/>
        <v>16.511604109711541</v>
      </c>
      <c r="EF43">
        <f t="shared" si="70"/>
        <v>16.275514334719052</v>
      </c>
      <c r="EG43">
        <f t="shared" si="70"/>
        <v>16.039424370011051</v>
      </c>
      <c r="EH43">
        <f t="shared" si="70"/>
        <v>15.803334215369768</v>
      </c>
      <c r="EI43">
        <f t="shared" si="70"/>
        <v>15.567243870577169</v>
      </c>
      <c r="EJ43">
        <f t="shared" si="70"/>
        <v>15.331153335414967</v>
      </c>
      <c r="EK43">
        <f t="shared" si="70"/>
        <v>15.095062609664637</v>
      </c>
      <c r="EL43">
        <f t="shared" si="70"/>
        <v>14.858971693107399</v>
      </c>
      <c r="EM43">
        <f t="shared" si="70"/>
        <v>14.622880585524211</v>
      </c>
      <c r="EN43">
        <f t="shared" si="70"/>
        <v>14.3867892866958</v>
      </c>
      <c r="EO43">
        <f t="shared" si="70"/>
        <v>14.150697796402619</v>
      </c>
      <c r="EP43">
        <f t="shared" si="68"/>
        <v>13.914606114424892</v>
      </c>
      <c r="EQ43">
        <f t="shared" si="68"/>
        <v>13.678514240542565</v>
      </c>
      <c r="ER43">
        <f t="shared" si="68"/>
        <v>13.442422174535352</v>
      </c>
      <c r="ES43">
        <f t="shared" si="68"/>
        <v>13.206329916182709</v>
      </c>
      <c r="ET43">
        <f t="shared" si="68"/>
        <v>12.970237465263834</v>
      </c>
      <c r="EU43">
        <f t="shared" si="68"/>
        <v>12.734144821557672</v>
      </c>
      <c r="EV43">
        <f t="shared" si="68"/>
        <v>12.498051984842924</v>
      </c>
      <c r="EW43">
        <f t="shared" si="68"/>
        <v>12.261958954898024</v>
      </c>
      <c r="EX43">
        <f t="shared" si="68"/>
        <v>12.025865731501158</v>
      </c>
      <c r="EY43">
        <f t="shared" si="68"/>
        <v>11.789772314430257</v>
      </c>
      <c r="EZ43">
        <f t="shared" si="68"/>
        <v>11.553678703462994</v>
      </c>
      <c r="FA43">
        <f t="shared" si="68"/>
        <v>11.317584898376792</v>
      </c>
      <c r="FB43">
        <f t="shared" si="68"/>
        <v>11.081490898948822</v>
      </c>
      <c r="FC43">
        <f t="shared" si="68"/>
        <v>10.845396704955984</v>
      </c>
      <c r="FD43">
        <f t="shared" si="68"/>
        <v>10.609302316174935</v>
      </c>
      <c r="FE43">
        <f t="shared" si="68"/>
        <v>10.373207732382076</v>
      </c>
      <c r="FF43">
        <f t="shared" si="69"/>
        <v>10.137112953353535</v>
      </c>
      <c r="FG43">
        <f t="shared" si="69"/>
        <v>9.9010179788652035</v>
      </c>
      <c r="FH43">
        <f t="shared" si="69"/>
        <v>9.6649228086927117</v>
      </c>
      <c r="FI43">
        <f t="shared" si="69"/>
        <v>9.4288274426114196</v>
      </c>
      <c r="FJ43">
        <f t="shared" si="69"/>
        <v>9.1927318803964386</v>
      </c>
      <c r="FK43">
        <f t="shared" si="69"/>
        <v>8.9566361218226209</v>
      </c>
      <c r="FL43">
        <f t="shared" si="69"/>
        <v>8.7205401666645646</v>
      </c>
      <c r="FM43">
        <f t="shared" si="69"/>
        <v>8.4844440146966011</v>
      </c>
      <c r="FN43">
        <f t="shared" si="69"/>
        <v>8.2483476656928119</v>
      </c>
      <c r="FO43">
        <f t="shared" si="69"/>
        <v>8.0122511194270025</v>
      </c>
      <c r="FP43">
        <f t="shared" si="69"/>
        <v>7.7761543756727391</v>
      </c>
      <c r="FQ43">
        <f t="shared" si="69"/>
        <v>7.5400574342033195</v>
      </c>
      <c r="FR43">
        <f t="shared" si="69"/>
        <v>7.303960294791775</v>
      </c>
      <c r="FS43">
        <f t="shared" si="69"/>
        <v>7.0678629572108846</v>
      </c>
      <c r="FT43">
        <f t="shared" si="69"/>
        <v>6.8317654212331611</v>
      </c>
      <c r="FU43">
        <f t="shared" si="72"/>
        <v>6.595667686630863</v>
      </c>
      <c r="FV43">
        <f t="shared" si="72"/>
        <v>6.3595697531759807</v>
      </c>
      <c r="FW43">
        <f t="shared" si="54"/>
        <v>6.1234716206402435</v>
      </c>
      <c r="FX43">
        <f t="shared" si="54"/>
        <v>5.8873732887951267</v>
      </c>
      <c r="FY43">
        <f t="shared" si="54"/>
        <v>5.6512747574118301</v>
      </c>
      <c r="FZ43">
        <f t="shared" si="54"/>
        <v>5.4151760262613031</v>
      </c>
      <c r="GA43">
        <f t="shared" si="54"/>
        <v>5.1790770951142235</v>
      </c>
      <c r="GB43">
        <f t="shared" si="54"/>
        <v>4.9429779637410114</v>
      </c>
      <c r="GC43">
        <f t="shared" si="54"/>
        <v>4.7068786319118168</v>
      </c>
      <c r="GD43">
        <f t="shared" si="54"/>
        <v>4.4707790993965375</v>
      </c>
      <c r="GE43">
        <f t="shared" si="54"/>
        <v>4.2346793659647908</v>
      </c>
      <c r="GF43">
        <f t="shared" si="54"/>
        <v>3.9985794313859451</v>
      </c>
      <c r="GG43">
        <f t="shared" si="54"/>
        <v>3.7624792954290953</v>
      </c>
      <c r="GH43">
        <f t="shared" si="54"/>
        <v>3.5263789578630806</v>
      </c>
      <c r="GI43">
        <f t="shared" si="54"/>
        <v>3.290278418456456</v>
      </c>
      <c r="GJ43">
        <f t="shared" si="73"/>
        <v>3.0541776769775275</v>
      </c>
      <c r="GK43">
        <f t="shared" si="73"/>
        <v>2.8180767331943315</v>
      </c>
      <c r="GL43">
        <f t="shared" si="73"/>
        <v>2.5819755868746341</v>
      </c>
      <c r="GM43">
        <f t="shared" si="73"/>
        <v>2.3458742377859423</v>
      </c>
      <c r="GN43">
        <f t="shared" si="73"/>
        <v>2.1097726856954857</v>
      </c>
      <c r="GO43">
        <f t="shared" si="57"/>
        <v>1.8736709303702384</v>
      </c>
      <c r="GP43">
        <f t="shared" si="57"/>
        <v>1.6375689715768935</v>
      </c>
      <c r="GQ43">
        <f t="shared" si="57"/>
        <v>1.4014668090818958</v>
      </c>
      <c r="GR43">
        <f t="shared" si="57"/>
        <v>1.165364442651402</v>
      </c>
      <c r="GS43">
        <f t="shared" si="57"/>
        <v>0.92926187205130617</v>
      </c>
      <c r="GT43">
        <f t="shared" si="57"/>
        <v>0.69315909704723921</v>
      </c>
      <c r="GU43">
        <f t="shared" si="57"/>
        <v>0.45705611740455865</v>
      </c>
      <c r="GV43">
        <f t="shared" si="57"/>
        <v>0.22095293288835194</v>
      </c>
      <c r="GW43">
        <f t="shared" si="57"/>
        <v>1.515045673655635E-2</v>
      </c>
      <c r="GX43">
        <f t="shared" si="57"/>
        <v>0.25125405170562232</v>
      </c>
      <c r="GY43">
        <f t="shared" si="57"/>
        <v>0.48735785225456496</v>
      </c>
      <c r="GZ43">
        <f t="shared" si="57"/>
        <v>0.72346185861936974</v>
      </c>
      <c r="HA43">
        <f t="shared" si="57"/>
        <v>0.95956607103630986</v>
      </c>
      <c r="HB43">
        <f t="shared" si="57"/>
        <v>1.1956704897419073</v>
      </c>
      <c r="HC43">
        <f t="shared" si="57"/>
        <v>1.4317751149729716</v>
      </c>
      <c r="HD43">
        <f t="shared" si="57"/>
        <v>1.6678799469665861</v>
      </c>
      <c r="HE43">
        <f t="shared" si="75"/>
        <v>1.9039849859600899</v>
      </c>
      <c r="HF43">
        <f t="shared" si="75"/>
        <v>2.1400902321911097</v>
      </c>
      <c r="HG43">
        <f t="shared" si="74"/>
        <v>2.3761956858975388</v>
      </c>
      <c r="HH43">
        <f t="shared" si="74"/>
        <v>2.6123013473175476</v>
      </c>
      <c r="HI43">
        <f t="shared" si="56"/>
        <v>2.8484072166895693</v>
      </c>
      <c r="HJ43">
        <f t="shared" si="17"/>
        <v>1.515045673655635E-2</v>
      </c>
      <c r="HK43">
        <f t="shared" si="18"/>
        <v>89</v>
      </c>
      <c r="HL43">
        <v>41</v>
      </c>
      <c r="HM43">
        <f t="shared" si="19"/>
        <v>0.4</v>
      </c>
      <c r="HN43" cm="1">
        <f t="array" ref="HN43">INDEX($N$3:$DJ$102,HL43,HK43)</f>
        <v>20.725465589928074</v>
      </c>
      <c r="HO43">
        <f t="shared" si="20"/>
        <v>8.2901862359712304</v>
      </c>
    </row>
    <row r="44" spans="5:223" x14ac:dyDescent="0.25">
      <c r="E44">
        <v>490</v>
      </c>
      <c r="F44" s="7">
        <f>'Emission events'!Q44</f>
        <v>2.7596900137587046E+17</v>
      </c>
      <c r="G44" s="7">
        <f>'Emission events'!AG44</f>
        <v>1.8826418427675306E+17</v>
      </c>
      <c r="H44" s="7">
        <f>'Emission events'!AW44</f>
        <v>1.2843255186156662E+17</v>
      </c>
      <c r="I44" s="7">
        <f>'Emission events'!BM44</f>
        <v>8.7615817320973072E+16</v>
      </c>
      <c r="J44" s="7">
        <f>'Emission events'!CC44</f>
        <v>5.9770917369113784E+16</v>
      </c>
      <c r="K44" s="7">
        <f t="shared" si="22"/>
        <v>7.4005247220427686E+17</v>
      </c>
      <c r="M44" s="1">
        <v>0.41</v>
      </c>
      <c r="N44">
        <f t="shared" si="76"/>
        <v>20.640456829449967</v>
      </c>
      <c r="O44">
        <f t="shared" si="76"/>
        <v>20.639997188970728</v>
      </c>
      <c r="P44">
        <f t="shared" si="76"/>
        <v>20.639537291410615</v>
      </c>
      <c r="Q44">
        <f t="shared" si="76"/>
        <v>20.639077136474523</v>
      </c>
      <c r="R44">
        <f t="shared" si="76"/>
        <v>20.638616723867003</v>
      </c>
      <c r="S44">
        <f t="shared" si="76"/>
        <v>20.638156053292256</v>
      </c>
      <c r="T44">
        <f t="shared" si="76"/>
        <v>20.637695124454169</v>
      </c>
      <c r="U44">
        <f t="shared" si="76"/>
        <v>20.637233937056259</v>
      </c>
      <c r="V44">
        <f t="shared" si="76"/>
        <v>20.636772490801725</v>
      </c>
      <c r="W44">
        <f t="shared" si="76"/>
        <v>20.636310785393416</v>
      </c>
      <c r="X44">
        <f t="shared" si="77"/>
        <v>20.635848820533841</v>
      </c>
      <c r="Y44">
        <f t="shared" si="77"/>
        <v>20.635386595925173</v>
      </c>
      <c r="Z44">
        <f t="shared" si="77"/>
        <v>20.634924111269228</v>
      </c>
      <c r="AA44">
        <f t="shared" si="77"/>
        <v>20.634461366267502</v>
      </c>
      <c r="AB44">
        <f t="shared" si="77"/>
        <v>20.633998360621128</v>
      </c>
      <c r="AC44">
        <f t="shared" si="77"/>
        <v>20.633535094030904</v>
      </c>
      <c r="AD44">
        <f t="shared" si="77"/>
        <v>20.633071566197291</v>
      </c>
      <c r="AE44">
        <f t="shared" si="77"/>
        <v>20.632607776820397</v>
      </c>
      <c r="AF44">
        <f t="shared" si="77"/>
        <v>20.632143725599981</v>
      </c>
      <c r="AG44">
        <f t="shared" si="77"/>
        <v>20.631679412235478</v>
      </c>
      <c r="AH44">
        <f t="shared" si="78"/>
        <v>20.631214836425954</v>
      </c>
      <c r="AI44">
        <f t="shared" si="78"/>
        <v>20.630749997870147</v>
      </c>
      <c r="AJ44">
        <f t="shared" si="78"/>
        <v>20.630284896266442</v>
      </c>
      <c r="AK44">
        <f t="shared" si="78"/>
        <v>20.629819531312876</v>
      </c>
      <c r="AL44">
        <f t="shared" si="78"/>
        <v>20.629353902707138</v>
      </c>
      <c r="AM44">
        <f t="shared" si="78"/>
        <v>20.628888010146582</v>
      </c>
      <c r="AN44">
        <f t="shared" si="78"/>
        <v>20.628421853328206</v>
      </c>
      <c r="AO44">
        <f t="shared" si="78"/>
        <v>20.627955431948653</v>
      </c>
      <c r="AP44">
        <f t="shared" si="78"/>
        <v>20.62748874570423</v>
      </c>
      <c r="AQ44">
        <f t="shared" si="78"/>
        <v>20.62702179429089</v>
      </c>
      <c r="AR44">
        <f t="shared" si="79"/>
        <v>20.626554577404235</v>
      </c>
      <c r="AS44">
        <f t="shared" si="79"/>
        <v>20.626087094739525</v>
      </c>
      <c r="AT44">
        <f t="shared" si="79"/>
        <v>20.625619345991662</v>
      </c>
      <c r="AU44">
        <f t="shared" si="79"/>
        <v>20.625151330855203</v>
      </c>
      <c r="AV44">
        <f t="shared" si="79"/>
        <v>20.624683049024348</v>
      </c>
      <c r="AW44">
        <f t="shared" si="79"/>
        <v>20.624214500192959</v>
      </c>
      <c r="AX44">
        <f t="shared" si="79"/>
        <v>20.62374568405453</v>
      </c>
      <c r="AY44">
        <f t="shared" si="79"/>
        <v>20.623276600302216</v>
      </c>
      <c r="AZ44">
        <f t="shared" si="79"/>
        <v>20.622807248628813</v>
      </c>
      <c r="BA44">
        <f t="shared" si="79"/>
        <v>20.622337628726765</v>
      </c>
      <c r="BB44">
        <f t="shared" si="80"/>
        <v>20.621867740288167</v>
      </c>
      <c r="BC44">
        <f t="shared" si="80"/>
        <v>20.621397583004757</v>
      </c>
      <c r="BD44">
        <f t="shared" si="80"/>
        <v>20.62092715656792</v>
      </c>
      <c r="BE44">
        <f t="shared" si="80"/>
        <v>20.620456460668684</v>
      </c>
      <c r="BF44">
        <f t="shared" si="80"/>
        <v>20.619985494997728</v>
      </c>
      <c r="BG44">
        <f t="shared" si="80"/>
        <v>20.619514259245374</v>
      </c>
      <c r="BH44">
        <f t="shared" si="80"/>
        <v>20.619042753101581</v>
      </c>
      <c r="BI44">
        <f t="shared" si="80"/>
        <v>20.618570976255967</v>
      </c>
      <c r="BJ44">
        <f t="shared" si="80"/>
        <v>20.618098928397778</v>
      </c>
      <c r="BK44">
        <f t="shared" si="80"/>
        <v>20.617626609215915</v>
      </c>
      <c r="BL44">
        <f t="shared" si="81"/>
        <v>20.617154018398917</v>
      </c>
      <c r="BM44">
        <f t="shared" si="81"/>
        <v>20.616681155634964</v>
      </c>
      <c r="BN44">
        <f t="shared" si="81"/>
        <v>20.616208020611879</v>
      </c>
      <c r="BO44">
        <f t="shared" si="81"/>
        <v>20.615734613017132</v>
      </c>
      <c r="BP44">
        <f t="shared" si="81"/>
        <v>20.615260932537826</v>
      </c>
      <c r="BQ44">
        <f t="shared" si="81"/>
        <v>20.614786978860707</v>
      </c>
      <c r="BR44">
        <f t="shared" si="81"/>
        <v>20.614312751672166</v>
      </c>
      <c r="BS44">
        <f t="shared" si="81"/>
        <v>20.613838250658233</v>
      </c>
      <c r="BT44">
        <f t="shared" si="81"/>
        <v>20.613363475504574</v>
      </c>
      <c r="BU44">
        <f t="shared" si="81"/>
        <v>20.612888425896493</v>
      </c>
      <c r="BV44">
        <f t="shared" si="82"/>
        <v>20.612413101518936</v>
      </c>
      <c r="BW44">
        <f t="shared" si="82"/>
        <v>20.611937502056488</v>
      </c>
      <c r="BX44">
        <f t="shared" si="82"/>
        <v>20.611461627193371</v>
      </c>
      <c r="BY44">
        <f t="shared" si="82"/>
        <v>20.61098547661345</v>
      </c>
      <c r="BZ44">
        <f t="shared" si="82"/>
        <v>20.610509050000211</v>
      </c>
      <c r="CA44">
        <f t="shared" si="82"/>
        <v>20.610032347036793</v>
      </c>
      <c r="CB44">
        <f t="shared" si="82"/>
        <v>20.60955536740596</v>
      </c>
      <c r="CC44">
        <f t="shared" si="82"/>
        <v>20.609078110790122</v>
      </c>
      <c r="CD44">
        <f t="shared" si="82"/>
        <v>20.608600576871321</v>
      </c>
      <c r="CE44">
        <f t="shared" si="82"/>
        <v>20.608122765331228</v>
      </c>
      <c r="CF44">
        <f t="shared" si="83"/>
        <v>20.607644675851155</v>
      </c>
      <c r="CG44">
        <f t="shared" si="83"/>
        <v>20.607166308112049</v>
      </c>
      <c r="CH44">
        <f t="shared" si="83"/>
        <v>20.606687661794481</v>
      </c>
      <c r="CI44">
        <f t="shared" si="83"/>
        <v>20.606208736578672</v>
      </c>
      <c r="CJ44">
        <f t="shared" si="83"/>
        <v>20.605729532144458</v>
      </c>
      <c r="CK44">
        <f t="shared" si="83"/>
        <v>20.605250048171317</v>
      </c>
      <c r="CL44">
        <f t="shared" si="83"/>
        <v>20.604770284338365</v>
      </c>
      <c r="CM44">
        <f t="shared" si="83"/>
        <v>20.604290240324335</v>
      </c>
      <c r="CN44">
        <f t="shared" si="83"/>
        <v>20.603809915807599</v>
      </c>
      <c r="CO44">
        <f t="shared" si="83"/>
        <v>20.603329310466165</v>
      </c>
      <c r="CP44">
        <f t="shared" si="84"/>
        <v>20.602848423977662</v>
      </c>
      <c r="CQ44">
        <f t="shared" si="84"/>
        <v>20.602367256019349</v>
      </c>
      <c r="CR44">
        <f t="shared" si="84"/>
        <v>20.601885806268125</v>
      </c>
      <c r="CS44">
        <f t="shared" si="84"/>
        <v>20.601404074400513</v>
      </c>
      <c r="CT44">
        <f t="shared" si="84"/>
        <v>20.60092206009265</v>
      </c>
      <c r="CU44">
        <f t="shared" si="84"/>
        <v>20.600439763020333</v>
      </c>
      <c r="CV44">
        <f t="shared" si="84"/>
        <v>20.599957182858951</v>
      </c>
      <c r="CW44">
        <f t="shared" si="84"/>
        <v>20.599474319283548</v>
      </c>
      <c r="CX44">
        <f t="shared" si="84"/>
        <v>20.59899117196878</v>
      </c>
      <c r="CY44">
        <f t="shared" si="84"/>
        <v>20.598507740588936</v>
      </c>
      <c r="CZ44">
        <f t="shared" si="85"/>
        <v>20.598024024817928</v>
      </c>
      <c r="DA44">
        <f t="shared" si="85"/>
        <v>20.597540024329295</v>
      </c>
      <c r="DB44">
        <f t="shared" si="85"/>
        <v>20.597055738796204</v>
      </c>
      <c r="DC44">
        <f t="shared" si="85"/>
        <v>20.596571167891437</v>
      </c>
      <c r="DD44">
        <f t="shared" si="85"/>
        <v>20.596086311287415</v>
      </c>
      <c r="DE44">
        <f t="shared" si="85"/>
        <v>20.59560116865617</v>
      </c>
      <c r="DF44">
        <f t="shared" si="85"/>
        <v>20.595115739669364</v>
      </c>
      <c r="DG44">
        <f t="shared" si="85"/>
        <v>20.594630023998281</v>
      </c>
      <c r="DH44">
        <f t="shared" si="85"/>
        <v>20.594144021313831</v>
      </c>
      <c r="DI44">
        <f t="shared" si="85"/>
        <v>20.593657731286534</v>
      </c>
      <c r="DJ44">
        <f t="shared" si="85"/>
        <v>20.59317115358655</v>
      </c>
      <c r="DL44">
        <f t="shared" si="16"/>
        <v>0.41</v>
      </c>
      <c r="DM44">
        <f t="shared" si="71"/>
        <v>20.640456829449967</v>
      </c>
      <c r="DN44">
        <f t="shared" si="71"/>
        <v>20.404308370258629</v>
      </c>
      <c r="DO44">
        <f t="shared" si="71"/>
        <v>20.168159653986418</v>
      </c>
      <c r="DP44">
        <f t="shared" si="71"/>
        <v>19.93201068033823</v>
      </c>
      <c r="DQ44">
        <f t="shared" si="71"/>
        <v>19.695861449018611</v>
      </c>
      <c r="DR44">
        <f t="shared" si="71"/>
        <v>19.459711959731766</v>
      </c>
      <c r="DS44">
        <f t="shared" si="71"/>
        <v>19.22356221218158</v>
      </c>
      <c r="DT44">
        <f t="shared" si="71"/>
        <v>18.987412206071571</v>
      </c>
      <c r="DU44">
        <f t="shared" si="71"/>
        <v>18.751261941104939</v>
      </c>
      <c r="DV44">
        <f t="shared" si="71"/>
        <v>18.515111416984531</v>
      </c>
      <c r="DW44">
        <f t="shared" si="71"/>
        <v>18.278960633412861</v>
      </c>
      <c r="DX44">
        <f t="shared" si="71"/>
        <v>18.042809590092094</v>
      </c>
      <c r="DY44">
        <f t="shared" si="71"/>
        <v>17.806658286724051</v>
      </c>
      <c r="DZ44">
        <f t="shared" si="71"/>
        <v>17.570506723010226</v>
      </c>
      <c r="EA44">
        <f t="shared" si="71"/>
        <v>17.334354898651753</v>
      </c>
      <c r="EB44">
        <f t="shared" si="70"/>
        <v>17.098202813349435</v>
      </c>
      <c r="EC44">
        <f t="shared" si="70"/>
        <v>16.862050466803723</v>
      </c>
      <c r="ED44">
        <f t="shared" si="70"/>
        <v>16.62589785871473</v>
      </c>
      <c r="EE44">
        <f t="shared" si="70"/>
        <v>16.389744988782216</v>
      </c>
      <c r="EF44">
        <f t="shared" si="70"/>
        <v>16.153591856705614</v>
      </c>
      <c r="EG44">
        <f t="shared" si="70"/>
        <v>15.917438462183991</v>
      </c>
      <c r="EH44">
        <f t="shared" si="70"/>
        <v>15.681284804916087</v>
      </c>
      <c r="EI44">
        <f t="shared" si="70"/>
        <v>15.445130884600285</v>
      </c>
      <c r="EJ44">
        <f t="shared" si="70"/>
        <v>15.20897670093462</v>
      </c>
      <c r="EK44">
        <f t="shared" si="70"/>
        <v>14.972822253616783</v>
      </c>
      <c r="EL44">
        <f t="shared" si="70"/>
        <v>14.736667542344129</v>
      </c>
      <c r="EM44">
        <f t="shared" si="70"/>
        <v>14.500512566813654</v>
      </c>
      <c r="EN44">
        <f t="shared" si="70"/>
        <v>14.264357326722005</v>
      </c>
      <c r="EO44">
        <f t="shared" si="70"/>
        <v>14.028201821765483</v>
      </c>
      <c r="EP44">
        <f t="shared" si="68"/>
        <v>13.792046051640046</v>
      </c>
      <c r="EQ44">
        <f t="shared" si="68"/>
        <v>13.555890016041293</v>
      </c>
      <c r="ER44">
        <f t="shared" si="68"/>
        <v>13.319733714664483</v>
      </c>
      <c r="ES44">
        <f t="shared" si="68"/>
        <v>13.083577147204524</v>
      </c>
      <c r="ET44">
        <f t="shared" si="68"/>
        <v>12.847420313355967</v>
      </c>
      <c r="EU44">
        <f t="shared" si="68"/>
        <v>12.611263212813013</v>
      </c>
      <c r="EV44">
        <f t="shared" si="68"/>
        <v>12.375105845269527</v>
      </c>
      <c r="EW44">
        <f t="shared" si="68"/>
        <v>12.138948210418999</v>
      </c>
      <c r="EX44">
        <f t="shared" si="68"/>
        <v>11.902790307954588</v>
      </c>
      <c r="EY44">
        <f t="shared" si="68"/>
        <v>11.666632137569087</v>
      </c>
      <c r="EZ44">
        <f t="shared" si="68"/>
        <v>11.430473698954939</v>
      </c>
      <c r="FA44">
        <f t="shared" si="68"/>
        <v>11.194314991804243</v>
      </c>
      <c r="FB44">
        <f t="shared" si="68"/>
        <v>10.958156015808736</v>
      </c>
      <c r="FC44">
        <f t="shared" si="68"/>
        <v>10.7219967706598</v>
      </c>
      <c r="FD44">
        <f t="shared" si="68"/>
        <v>10.485837256048468</v>
      </c>
      <c r="FE44">
        <f t="shared" si="68"/>
        <v>10.249677471665413</v>
      </c>
      <c r="FF44">
        <f t="shared" si="69"/>
        <v>10.01351741720096</v>
      </c>
      <c r="FG44">
        <f t="shared" si="69"/>
        <v>9.7773570923450688</v>
      </c>
      <c r="FH44">
        <f t="shared" si="69"/>
        <v>9.5411964967873573</v>
      </c>
      <c r="FI44">
        <f t="shared" si="69"/>
        <v>9.3050356302170716</v>
      </c>
      <c r="FJ44">
        <f t="shared" si="69"/>
        <v>9.0688744923231095</v>
      </c>
      <c r="FK44">
        <f t="shared" si="69"/>
        <v>8.8327130827940135</v>
      </c>
      <c r="FL44">
        <f t="shared" si="69"/>
        <v>8.5965514013179618</v>
      </c>
      <c r="FM44">
        <f t="shared" si="69"/>
        <v>8.3603894475827776</v>
      </c>
      <c r="FN44">
        <f t="shared" si="69"/>
        <v>8.1242272212759339</v>
      </c>
      <c r="FO44">
        <f t="shared" si="69"/>
        <v>7.888064722084529</v>
      </c>
      <c r="FP44">
        <f t="shared" si="69"/>
        <v>7.6519019496953113</v>
      </c>
      <c r="FQ44">
        <f t="shared" si="69"/>
        <v>7.4157389037946722</v>
      </c>
      <c r="FR44">
        <f t="shared" si="69"/>
        <v>7.1795755840686439</v>
      </c>
      <c r="FS44">
        <f t="shared" si="69"/>
        <v>6.9434119902028861</v>
      </c>
      <c r="FT44">
        <f t="shared" si="69"/>
        <v>6.7072481218827065</v>
      </c>
      <c r="FU44">
        <f t="shared" si="72"/>
        <v>6.4710839787930521</v>
      </c>
      <c r="FV44">
        <f t="shared" si="72"/>
        <v>6.2349195606185059</v>
      </c>
      <c r="FW44">
        <f t="shared" si="54"/>
        <v>5.9987548670432904</v>
      </c>
      <c r="FX44">
        <f t="shared" si="54"/>
        <v>5.7625898977512708</v>
      </c>
      <c r="FY44">
        <f t="shared" si="54"/>
        <v>5.5264246524259342</v>
      </c>
      <c r="FZ44">
        <f t="shared" si="54"/>
        <v>5.2902591307504174</v>
      </c>
      <c r="GA44">
        <f t="shared" si="54"/>
        <v>5.0540933324074864</v>
      </c>
      <c r="GB44">
        <f t="shared" si="54"/>
        <v>4.8179272570795497</v>
      </c>
      <c r="GC44">
        <f t="shared" si="54"/>
        <v>4.5817609044486503</v>
      </c>
      <c r="GD44">
        <f t="shared" si="54"/>
        <v>4.3455942741964613</v>
      </c>
      <c r="GE44">
        <f t="shared" si="54"/>
        <v>4.1094273660042901</v>
      </c>
      <c r="GF44">
        <f t="shared" si="54"/>
        <v>3.8732601795530854</v>
      </c>
      <c r="GG44">
        <f t="shared" si="54"/>
        <v>3.6370927145234191</v>
      </c>
      <c r="GH44">
        <f t="shared" si="54"/>
        <v>3.4009249705955149</v>
      </c>
      <c r="GI44">
        <f t="shared" si="54"/>
        <v>3.1647569474492023</v>
      </c>
      <c r="GJ44">
        <f t="shared" si="73"/>
        <v>2.9285886447639626</v>
      </c>
      <c r="GK44">
        <f t="shared" si="73"/>
        <v>2.6924200622189112</v>
      </c>
      <c r="GL44">
        <f t="shared" si="73"/>
        <v>2.4562511994927831</v>
      </c>
      <c r="GM44">
        <f t="shared" si="73"/>
        <v>2.2200820562639478</v>
      </c>
      <c r="GN44">
        <f t="shared" si="73"/>
        <v>1.9839126322104157</v>
      </c>
      <c r="GO44">
        <f t="shared" si="57"/>
        <v>1.7477429270098135</v>
      </c>
      <c r="GP44">
        <f t="shared" si="57"/>
        <v>1.511572940339402</v>
      </c>
      <c r="GQ44">
        <f t="shared" si="57"/>
        <v>1.2754026718760834</v>
      </c>
      <c r="GR44">
        <f t="shared" si="57"/>
        <v>1.0392321212963722</v>
      </c>
      <c r="GS44">
        <f t="shared" si="57"/>
        <v>0.80306128827641032</v>
      </c>
      <c r="GT44">
        <f t="shared" si="57"/>
        <v>0.56689017249199836</v>
      </c>
      <c r="GU44">
        <f t="shared" si="57"/>
        <v>0.33071877361851776</v>
      </c>
      <c r="GV44">
        <f t="shared" si="57"/>
        <v>9.454709133101602E-2</v>
      </c>
      <c r="GW44">
        <f t="shared" si="57"/>
        <v>0.14162487469585017</v>
      </c>
      <c r="GX44">
        <f t="shared" si="57"/>
        <v>0.37779712478779359</v>
      </c>
      <c r="GY44">
        <f t="shared" si="57"/>
        <v>0.61396965927090008</v>
      </c>
      <c r="GZ44">
        <f t="shared" si="57"/>
        <v>0.85014247847163205</v>
      </c>
      <c r="HA44">
        <f t="shared" si="57"/>
        <v>1.0863155827168214</v>
      </c>
      <c r="HB44">
        <f t="shared" si="57"/>
        <v>1.3224889723336872</v>
      </c>
      <c r="HC44">
        <f t="shared" si="57"/>
        <v>1.558662647649804</v>
      </c>
      <c r="HD44">
        <f t="shared" si="57"/>
        <v>1.7948366089931476</v>
      </c>
      <c r="HE44">
        <f t="shared" si="75"/>
        <v>2.0310108566920491</v>
      </c>
      <c r="HF44">
        <f t="shared" si="75"/>
        <v>2.2671853910752304</v>
      </c>
      <c r="HG44">
        <f t="shared" si="74"/>
        <v>2.5033602124717795</v>
      </c>
      <c r="HH44">
        <f t="shared" si="74"/>
        <v>2.739535321211175</v>
      </c>
      <c r="HI44">
        <f t="shared" si="56"/>
        <v>2.975710717623258</v>
      </c>
      <c r="HJ44">
        <f t="shared" si="17"/>
        <v>9.454709133101602E-2</v>
      </c>
      <c r="HK44">
        <f t="shared" si="18"/>
        <v>88</v>
      </c>
      <c r="HL44">
        <v>42</v>
      </c>
      <c r="HM44">
        <f t="shared" si="19"/>
        <v>0.41</v>
      </c>
      <c r="HN44" cm="1">
        <f t="array" ref="HN44">INDEX($N$3:$DJ$102,HL44,HK44)</f>
        <v>20.599474319283548</v>
      </c>
      <c r="HO44">
        <f t="shared" si="20"/>
        <v>8.4457844709062542</v>
      </c>
    </row>
    <row r="45" spans="5:223" x14ac:dyDescent="0.25">
      <c r="E45">
        <v>495</v>
      </c>
      <c r="F45" s="7">
        <f>'Emission events'!Q45</f>
        <v>5.0834854365256192E+17</v>
      </c>
      <c r="G45" s="7">
        <f>'Emission events'!AG45</f>
        <v>3.4679193468064966E+17</v>
      </c>
      <c r="H45" s="7">
        <f>'Emission events'!AW45</f>
        <v>2.365791098670768E+17</v>
      </c>
      <c r="I45" s="7">
        <f>'Emission events'!BM45</f>
        <v>1.6139266698067597E+17</v>
      </c>
      <c r="J45" s="7">
        <f>'Emission events'!CC45</f>
        <v>1.1010098469712874E+17</v>
      </c>
      <c r="K45" s="7">
        <f t="shared" si="22"/>
        <v>1.3632132398780931E+18</v>
      </c>
      <c r="M45" s="1">
        <v>0.42</v>
      </c>
      <c r="N45">
        <f t="shared" si="76"/>
        <v>20.498999628366082</v>
      </c>
      <c r="O45">
        <f t="shared" si="76"/>
        <v>20.498454133574992</v>
      </c>
      <c r="P45">
        <f t="shared" si="76"/>
        <v>20.497908283148274</v>
      </c>
      <c r="Q45">
        <f t="shared" si="76"/>
        <v>20.497362076677685</v>
      </c>
      <c r="R45">
        <f t="shared" si="76"/>
        <v>20.496815513754512</v>
      </c>
      <c r="S45">
        <f t="shared" si="76"/>
        <v>20.496268593969575</v>
      </c>
      <c r="T45">
        <f t="shared" si="76"/>
        <v>20.495721316913212</v>
      </c>
      <c r="U45">
        <f t="shared" si="76"/>
        <v>20.495173682175313</v>
      </c>
      <c r="V45">
        <f t="shared" si="76"/>
        <v>20.49462568934527</v>
      </c>
      <c r="W45">
        <f t="shared" si="76"/>
        <v>20.494077338012033</v>
      </c>
      <c r="X45">
        <f t="shared" si="77"/>
        <v>20.493528627764057</v>
      </c>
      <c r="Y45">
        <f t="shared" si="77"/>
        <v>20.492979558189333</v>
      </c>
      <c r="Z45">
        <f t="shared" si="77"/>
        <v>20.49243012887538</v>
      </c>
      <c r="AA45">
        <f t="shared" si="77"/>
        <v>20.491880339409242</v>
      </c>
      <c r="AB45">
        <f t="shared" si="77"/>
        <v>20.491330189377493</v>
      </c>
      <c r="AC45">
        <f t="shared" si="77"/>
        <v>20.490779678366223</v>
      </c>
      <c r="AD45">
        <f t="shared" si="77"/>
        <v>20.49022880596106</v>
      </c>
      <c r="AE45">
        <f t="shared" si="77"/>
        <v>20.489677571747141</v>
      </c>
      <c r="AF45">
        <f t="shared" si="77"/>
        <v>20.48912597530914</v>
      </c>
      <c r="AG45">
        <f t="shared" si="77"/>
        <v>20.488574016231247</v>
      </c>
      <c r="AH45">
        <f t="shared" si="78"/>
        <v>20.488021694097181</v>
      </c>
      <c r="AI45">
        <f t="shared" si="78"/>
        <v>20.487469008490173</v>
      </c>
      <c r="AJ45">
        <f t="shared" si="78"/>
        <v>20.486915958992984</v>
      </c>
      <c r="AK45">
        <f t="shared" si="78"/>
        <v>20.486362545187895</v>
      </c>
      <c r="AL45">
        <f t="shared" si="78"/>
        <v>20.485808766656699</v>
      </c>
      <c r="AM45">
        <f t="shared" si="78"/>
        <v>20.485254622980726</v>
      </c>
      <c r="AN45">
        <f t="shared" si="78"/>
        <v>20.484700113740814</v>
      </c>
      <c r="AO45">
        <f t="shared" si="78"/>
        <v>20.484145238517307</v>
      </c>
      <c r="AP45">
        <f t="shared" si="78"/>
        <v>20.483589996890103</v>
      </c>
      <c r="AQ45">
        <f t="shared" si="78"/>
        <v>20.483034388438583</v>
      </c>
      <c r="AR45">
        <f t="shared" si="79"/>
        <v>20.482478412741656</v>
      </c>
      <c r="AS45">
        <f t="shared" si="79"/>
        <v>20.481922069377756</v>
      </c>
      <c r="AT45">
        <f t="shared" si="79"/>
        <v>20.481365357924822</v>
      </c>
      <c r="AU45">
        <f t="shared" si="79"/>
        <v>20.480808277960321</v>
      </c>
      <c r="AV45">
        <f t="shared" si="79"/>
        <v>20.480250829061223</v>
      </c>
      <c r="AW45">
        <f t="shared" si="79"/>
        <v>20.479693010804016</v>
      </c>
      <c r="AX45">
        <f t="shared" si="79"/>
        <v>20.479134822764706</v>
      </c>
      <c r="AY45">
        <f t="shared" si="79"/>
        <v>20.478576264518804</v>
      </c>
      <c r="AZ45">
        <f t="shared" si="79"/>
        <v>20.47801733564134</v>
      </c>
      <c r="BA45">
        <f t="shared" si="79"/>
        <v>20.47745803570686</v>
      </c>
      <c r="BB45">
        <f t="shared" si="80"/>
        <v>20.476898364289411</v>
      </c>
      <c r="BC45">
        <f t="shared" si="80"/>
        <v>20.476338320962558</v>
      </c>
      <c r="BD45">
        <f t="shared" si="80"/>
        <v>20.475777905299374</v>
      </c>
      <c r="BE45">
        <f t="shared" si="80"/>
        <v>20.475217116872447</v>
      </c>
      <c r="BF45">
        <f t="shared" si="80"/>
        <v>20.474655955253866</v>
      </c>
      <c r="BG45">
        <f t="shared" si="80"/>
        <v>20.474094420015234</v>
      </c>
      <c r="BH45">
        <f t="shared" si="80"/>
        <v>20.473532510727665</v>
      </c>
      <c r="BI45">
        <f t="shared" si="80"/>
        <v>20.47297022696177</v>
      </c>
      <c r="BJ45">
        <f t="shared" si="80"/>
        <v>20.472407568287679</v>
      </c>
      <c r="BK45">
        <f t="shared" si="80"/>
        <v>20.471844534275018</v>
      </c>
      <c r="BL45">
        <f t="shared" si="81"/>
        <v>20.471281124492933</v>
      </c>
      <c r="BM45">
        <f t="shared" si="81"/>
        <v>20.47071733851006</v>
      </c>
      <c r="BN45">
        <f t="shared" si="81"/>
        <v>20.470153175894552</v>
      </c>
      <c r="BO45">
        <f t="shared" si="81"/>
        <v>20.469588636214056</v>
      </c>
      <c r="BP45">
        <f t="shared" si="81"/>
        <v>20.469023719035732</v>
      </c>
      <c r="BQ45">
        <f t="shared" si="81"/>
        <v>20.468458423926236</v>
      </c>
      <c r="BR45">
        <f t="shared" si="81"/>
        <v>20.467892750451728</v>
      </c>
      <c r="BS45">
        <f t="shared" si="81"/>
        <v>20.467326698177878</v>
      </c>
      <c r="BT45">
        <f t="shared" si="81"/>
        <v>20.466760266669844</v>
      </c>
      <c r="BU45">
        <f t="shared" si="81"/>
        <v>20.466193455492295</v>
      </c>
      <c r="BV45">
        <f t="shared" si="82"/>
        <v>20.465626264209394</v>
      </c>
      <c r="BW45">
        <f t="shared" si="82"/>
        <v>20.465058692384812</v>
      </c>
      <c r="BX45">
        <f t="shared" si="82"/>
        <v>20.464490739581709</v>
      </c>
      <c r="BY45">
        <f t="shared" si="82"/>
        <v>20.463922405362748</v>
      </c>
      <c r="BZ45">
        <f t="shared" si="82"/>
        <v>20.463353689290095</v>
      </c>
      <c r="CA45">
        <f t="shared" si="82"/>
        <v>20.462784590925402</v>
      </c>
      <c r="CB45">
        <f t="shared" si="82"/>
        <v>20.462215109829835</v>
      </c>
      <c r="CC45">
        <f t="shared" si="82"/>
        <v>20.461645245564032</v>
      </c>
      <c r="CD45">
        <f t="shared" si="82"/>
        <v>20.461074997688151</v>
      </c>
      <c r="CE45">
        <f t="shared" si="82"/>
        <v>20.460504365761825</v>
      </c>
      <c r="CF45">
        <f t="shared" si="83"/>
        <v>20.459933349344201</v>
      </c>
      <c r="CG45">
        <f t="shared" si="83"/>
        <v>20.459361947993902</v>
      </c>
      <c r="CH45">
        <f t="shared" si="83"/>
        <v>20.458790161269057</v>
      </c>
      <c r="CI45">
        <f t="shared" si="83"/>
        <v>20.458217988727281</v>
      </c>
      <c r="CJ45">
        <f t="shared" si="83"/>
        <v>20.45764542992568</v>
      </c>
      <c r="CK45">
        <f t="shared" si="83"/>
        <v>20.457072484420859</v>
      </c>
      <c r="CL45">
        <f t="shared" si="83"/>
        <v>20.456499151768913</v>
      </c>
      <c r="CM45">
        <f t="shared" si="83"/>
        <v>20.455925431525415</v>
      </c>
      <c r="CN45">
        <f t="shared" si="83"/>
        <v>20.455351323245445</v>
      </c>
      <c r="CO45">
        <f t="shared" si="83"/>
        <v>20.45477682648356</v>
      </c>
      <c r="CP45">
        <f t="shared" si="84"/>
        <v>20.454201940793808</v>
      </c>
      <c r="CQ45">
        <f t="shared" si="84"/>
        <v>20.453626665729733</v>
      </c>
      <c r="CR45">
        <f t="shared" si="84"/>
        <v>20.453051000844358</v>
      </c>
      <c r="CS45">
        <f t="shared" si="84"/>
        <v>20.452474945690192</v>
      </c>
      <c r="CT45">
        <f t="shared" si="84"/>
        <v>20.451898499819237</v>
      </c>
      <c r="CU45">
        <f t="shared" si="84"/>
        <v>20.451321662782981</v>
      </c>
      <c r="CV45">
        <f t="shared" si="84"/>
        <v>20.450744434132382</v>
      </c>
      <c r="CW45">
        <f t="shared" si="84"/>
        <v>20.450166813417908</v>
      </c>
      <c r="CX45">
        <f t="shared" si="84"/>
        <v>20.449588800189488</v>
      </c>
      <c r="CY45">
        <f t="shared" si="84"/>
        <v>20.449010393996545</v>
      </c>
      <c r="CZ45">
        <f t="shared" si="85"/>
        <v>20.448431594387984</v>
      </c>
      <c r="DA45">
        <f t="shared" si="85"/>
        <v>20.44785240091219</v>
      </c>
      <c r="DB45">
        <f t="shared" si="85"/>
        <v>20.447272813117031</v>
      </c>
      <c r="DC45">
        <f t="shared" si="85"/>
        <v>20.446692830549861</v>
      </c>
      <c r="DD45">
        <f t="shared" si="85"/>
        <v>20.446112452757504</v>
      </c>
      <c r="DE45">
        <f t="shared" si="85"/>
        <v>20.445531679286269</v>
      </c>
      <c r="DF45">
        <f t="shared" si="85"/>
        <v>20.444950509681949</v>
      </c>
      <c r="DG45">
        <f t="shared" si="85"/>
        <v>20.444368943489803</v>
      </c>
      <c r="DH45">
        <f t="shared" si="85"/>
        <v>20.443786980254583</v>
      </c>
      <c r="DI45">
        <f t="shared" si="85"/>
        <v>20.443204619520507</v>
      </c>
      <c r="DJ45">
        <f t="shared" si="85"/>
        <v>20.442621860831281</v>
      </c>
      <c r="DL45">
        <f t="shared" si="16"/>
        <v>0.42</v>
      </c>
      <c r="DM45">
        <f t="shared" si="71"/>
        <v>20.498999628366082</v>
      </c>
      <c r="DN45">
        <f t="shared" si="71"/>
        <v>20.262765314862893</v>
      </c>
      <c r="DO45">
        <f t="shared" si="71"/>
        <v>20.026530645724076</v>
      </c>
      <c r="DP45">
        <f t="shared" si="71"/>
        <v>19.790295620541393</v>
      </c>
      <c r="DQ45">
        <f t="shared" si="71"/>
        <v>19.554060238906121</v>
      </c>
      <c r="DR45">
        <f t="shared" si="71"/>
        <v>19.317824500409085</v>
      </c>
      <c r="DS45">
        <f t="shared" si="71"/>
        <v>19.081588404640623</v>
      </c>
      <c r="DT45">
        <f t="shared" si="71"/>
        <v>18.845351951190626</v>
      </c>
      <c r="DU45">
        <f t="shared" si="71"/>
        <v>18.609115139648484</v>
      </c>
      <c r="DV45">
        <f t="shared" si="71"/>
        <v>18.372877969603152</v>
      </c>
      <c r="DW45">
        <f t="shared" si="71"/>
        <v>18.136640440643077</v>
      </c>
      <c r="DX45">
        <f t="shared" si="71"/>
        <v>17.900402552356255</v>
      </c>
      <c r="DY45">
        <f t="shared" si="71"/>
        <v>17.664164304330203</v>
      </c>
      <c r="DZ45">
        <f t="shared" si="71"/>
        <v>17.427925696151966</v>
      </c>
      <c r="EA45">
        <f t="shared" si="71"/>
        <v>17.191686727408118</v>
      </c>
      <c r="EB45">
        <f t="shared" si="70"/>
        <v>16.955447397684754</v>
      </c>
      <c r="EC45">
        <f t="shared" si="70"/>
        <v>16.719207706567492</v>
      </c>
      <c r="ED45">
        <f t="shared" si="70"/>
        <v>16.482967653641474</v>
      </c>
      <c r="EE45">
        <f t="shared" si="70"/>
        <v>16.246727238491374</v>
      </c>
      <c r="EF45">
        <f t="shared" si="70"/>
        <v>16.010486460701383</v>
      </c>
      <c r="EG45">
        <f t="shared" si="70"/>
        <v>15.774245319855218</v>
      </c>
      <c r="EH45">
        <f t="shared" si="70"/>
        <v>15.538003815536113</v>
      </c>
      <c r="EI45">
        <f t="shared" si="70"/>
        <v>15.301761947326828</v>
      </c>
      <c r="EJ45">
        <f t="shared" si="70"/>
        <v>15.065519714809639</v>
      </c>
      <c r="EK45">
        <f t="shared" si="70"/>
        <v>14.829277117566345</v>
      </c>
      <c r="EL45">
        <f t="shared" si="70"/>
        <v>14.593034155178273</v>
      </c>
      <c r="EM45">
        <f t="shared" si="70"/>
        <v>14.356790827226263</v>
      </c>
      <c r="EN45">
        <f t="shared" si="70"/>
        <v>14.120547133290659</v>
      </c>
      <c r="EO45">
        <f t="shared" si="70"/>
        <v>13.884303072951356</v>
      </c>
      <c r="EP45">
        <f t="shared" si="68"/>
        <v>13.648058645787739</v>
      </c>
      <c r="EQ45">
        <f t="shared" si="68"/>
        <v>13.411813851378714</v>
      </c>
      <c r="ER45">
        <f t="shared" si="68"/>
        <v>13.175568689302715</v>
      </c>
      <c r="ES45">
        <f t="shared" si="68"/>
        <v>12.939323159137684</v>
      </c>
      <c r="ET45">
        <f t="shared" si="68"/>
        <v>12.703077260461084</v>
      </c>
      <c r="EU45">
        <f t="shared" si="68"/>
        <v>12.466830992849887</v>
      </c>
      <c r="EV45">
        <f t="shared" si="68"/>
        <v>12.230584355880584</v>
      </c>
      <c r="EW45">
        <f t="shared" si="68"/>
        <v>11.994337349129175</v>
      </c>
      <c r="EX45">
        <f t="shared" si="68"/>
        <v>11.758089972171176</v>
      </c>
      <c r="EY45">
        <f t="shared" si="68"/>
        <v>11.521842224581613</v>
      </c>
      <c r="EZ45">
        <f t="shared" si="68"/>
        <v>11.285594105935035</v>
      </c>
      <c r="FA45">
        <f t="shared" si="68"/>
        <v>11.049345615805487</v>
      </c>
      <c r="FB45">
        <f t="shared" si="68"/>
        <v>10.813096753766537</v>
      </c>
      <c r="FC45">
        <f t="shared" si="68"/>
        <v>10.576847519391254</v>
      </c>
      <c r="FD45">
        <f t="shared" si="68"/>
        <v>10.34059791225223</v>
      </c>
      <c r="FE45">
        <f t="shared" si="68"/>
        <v>10.10434793192155</v>
      </c>
      <c r="FF45">
        <f t="shared" si="69"/>
        <v>9.8680975779708202</v>
      </c>
      <c r="FG45">
        <f t="shared" si="69"/>
        <v>9.6318468499711525</v>
      </c>
      <c r="FH45">
        <f t="shared" si="69"/>
        <v>9.3955957474931608</v>
      </c>
      <c r="FI45">
        <f t="shared" si="69"/>
        <v>9.1593442701069723</v>
      </c>
      <c r="FJ45">
        <f t="shared" si="69"/>
        <v>8.9230924173822128</v>
      </c>
      <c r="FK45">
        <f t="shared" si="69"/>
        <v>8.6868401888880289</v>
      </c>
      <c r="FL45">
        <f t="shared" si="69"/>
        <v>8.4505875841930571</v>
      </c>
      <c r="FM45">
        <f t="shared" si="69"/>
        <v>8.2143346028654509</v>
      </c>
      <c r="FN45">
        <f t="shared" si="69"/>
        <v>7.9780812444728575</v>
      </c>
      <c r="FO45">
        <f t="shared" si="69"/>
        <v>7.7418275085824355</v>
      </c>
      <c r="FP45">
        <f t="shared" si="69"/>
        <v>7.505573394760841</v>
      </c>
      <c r="FQ45">
        <f t="shared" si="69"/>
        <v>7.2693189025742342</v>
      </c>
      <c r="FR45">
        <f t="shared" si="69"/>
        <v>7.0330640315882889</v>
      </c>
      <c r="FS45">
        <f t="shared" si="69"/>
        <v>6.7968087813681564</v>
      </c>
      <c r="FT45">
        <f t="shared" si="69"/>
        <v>6.5605531514785085</v>
      </c>
      <c r="FU45">
        <f t="shared" si="72"/>
        <v>6.3242971414835107</v>
      </c>
      <c r="FV45">
        <f t="shared" si="72"/>
        <v>6.0880407509468295</v>
      </c>
      <c r="FW45">
        <f t="shared" si="54"/>
        <v>5.8517839794316284</v>
      </c>
      <c r="FX45">
        <f t="shared" si="54"/>
        <v>5.6155268265005684</v>
      </c>
      <c r="FY45">
        <f t="shared" si="54"/>
        <v>5.3792692917158185</v>
      </c>
      <c r="FZ45">
        <f t="shared" si="54"/>
        <v>5.1430113746390269</v>
      </c>
      <c r="GA45">
        <f t="shared" si="54"/>
        <v>4.9067530748313608</v>
      </c>
      <c r="GB45">
        <f t="shared" si="54"/>
        <v>4.6704943918534596</v>
      </c>
      <c r="GC45">
        <f t="shared" si="54"/>
        <v>4.4342353252654796</v>
      </c>
      <c r="GD45">
        <f t="shared" si="54"/>
        <v>4.1979758746270583</v>
      </c>
      <c r="GE45">
        <f t="shared" si="54"/>
        <v>3.9617160394973361</v>
      </c>
      <c r="GF45">
        <f t="shared" si="54"/>
        <v>3.7254558194349379</v>
      </c>
      <c r="GG45">
        <f t="shared" si="54"/>
        <v>3.4891952139979949</v>
      </c>
      <c r="GH45">
        <f t="shared" si="54"/>
        <v>3.2529342227441234</v>
      </c>
      <c r="GI45">
        <f t="shared" si="54"/>
        <v>3.0166728452304241</v>
      </c>
      <c r="GJ45">
        <f t="shared" si="73"/>
        <v>2.7804110810135043</v>
      </c>
      <c r="GK45">
        <f t="shared" si="73"/>
        <v>2.5441489296494595</v>
      </c>
      <c r="GL45">
        <f t="shared" si="73"/>
        <v>2.3078863906938629</v>
      </c>
      <c r="GM45">
        <f t="shared" si="73"/>
        <v>2.0716234637017941</v>
      </c>
      <c r="GN45">
        <f t="shared" si="73"/>
        <v>1.8353601482278101</v>
      </c>
      <c r="GO45">
        <f t="shared" si="57"/>
        <v>1.5990964438259603</v>
      </c>
      <c r="GP45">
        <f t="shared" si="57"/>
        <v>1.3628323500497856</v>
      </c>
      <c r="GQ45">
        <f t="shared" si="57"/>
        <v>1.1265678664523158</v>
      </c>
      <c r="GR45">
        <f t="shared" si="57"/>
        <v>0.89030299258605083</v>
      </c>
      <c r="GS45">
        <f t="shared" si="57"/>
        <v>0.6540377280029972</v>
      </c>
      <c r="GT45">
        <f t="shared" si="57"/>
        <v>0.41777207225464608</v>
      </c>
      <c r="GU45">
        <f t="shared" si="57"/>
        <v>0.18150602489194867</v>
      </c>
      <c r="GV45">
        <f t="shared" si="57"/>
        <v>5.4760414534623436E-2</v>
      </c>
      <c r="GW45">
        <f t="shared" si="57"/>
        <v>0.29102724647514222</v>
      </c>
      <c r="GX45">
        <f t="shared" si="57"/>
        <v>0.52729447138018415</v>
      </c>
      <c r="GY45">
        <f t="shared" si="57"/>
        <v>0.76356208970084438</v>
      </c>
      <c r="GZ45">
        <f t="shared" si="57"/>
        <v>0.99983010188873678</v>
      </c>
      <c r="HA45">
        <f t="shared" si="57"/>
        <v>1.2360985083959939</v>
      </c>
      <c r="HB45">
        <f t="shared" si="57"/>
        <v>1.4723673096752634</v>
      </c>
      <c r="HC45">
        <f t="shared" si="57"/>
        <v>1.7086365061797153</v>
      </c>
      <c r="HD45">
        <f t="shared" si="57"/>
        <v>1.9449060983630488</v>
      </c>
      <c r="HE45">
        <f t="shared" si="75"/>
        <v>2.1811760866794643</v>
      </c>
      <c r="HF45">
        <f t="shared" si="75"/>
        <v>2.417446471583709</v>
      </c>
      <c r="HG45">
        <f t="shared" si="74"/>
        <v>2.6537172535310276</v>
      </c>
      <c r="HH45">
        <f t="shared" si="74"/>
        <v>2.8899884329772014</v>
      </c>
      <c r="HI45">
        <f t="shared" si="56"/>
        <v>3.1262600103785267</v>
      </c>
      <c r="HJ45">
        <f t="shared" si="17"/>
        <v>5.4760414534623436E-2</v>
      </c>
      <c r="HK45">
        <f t="shared" si="18"/>
        <v>88</v>
      </c>
      <c r="HL45">
        <v>43</v>
      </c>
      <c r="HM45">
        <f t="shared" si="19"/>
        <v>0.42</v>
      </c>
      <c r="HN45" cm="1">
        <f t="array" ref="HN45">INDEX($N$3:$DJ$102,HL45,HK45)</f>
        <v>20.450166813417908</v>
      </c>
      <c r="HO45">
        <f t="shared" si="20"/>
        <v>8.5890700616355211</v>
      </c>
    </row>
    <row r="46" spans="5:223" x14ac:dyDescent="0.25">
      <c r="E46">
        <v>500</v>
      </c>
      <c r="F46" s="7">
        <f>'Emission events'!Q46</f>
        <v>9.9883374257403456E+17</v>
      </c>
      <c r="G46" s="7">
        <f>'Emission events'!AG46</f>
        <v>6.813976165304151E+17</v>
      </c>
      <c r="H46" s="7">
        <f>'Emission events'!AW46</f>
        <v>4.6484484056055603E+17</v>
      </c>
      <c r="I46" s="7">
        <f>'Emission events'!BM46</f>
        <v>3.1711400297527136E+17</v>
      </c>
      <c r="J46" s="7">
        <f>'Emission events'!CC46</f>
        <v>2.1633302579358218E+17</v>
      </c>
      <c r="K46" s="7">
        <f t="shared" si="22"/>
        <v>2.6785232284338591E+18</v>
      </c>
      <c r="M46" s="1">
        <v>0.43</v>
      </c>
      <c r="N46">
        <f t="shared" si="76"/>
        <v>20.328870660124441</v>
      </c>
      <c r="O46">
        <f t="shared" si="76"/>
        <v>20.328206397834585</v>
      </c>
      <c r="P46">
        <f t="shared" si="76"/>
        <v>20.327541643572307</v>
      </c>
      <c r="Q46">
        <f t="shared" si="76"/>
        <v>20.326876396772853</v>
      </c>
      <c r="R46">
        <f t="shared" si="76"/>
        <v>20.326210656870831</v>
      </c>
      <c r="S46">
        <f t="shared" si="76"/>
        <v>20.325544423300187</v>
      </c>
      <c r="T46">
        <f t="shared" si="76"/>
        <v>20.32487769549423</v>
      </c>
      <c r="U46">
        <f t="shared" si="76"/>
        <v>20.324210472885611</v>
      </c>
      <c r="V46">
        <f t="shared" si="76"/>
        <v>20.323542754906327</v>
      </c>
      <c r="W46">
        <f t="shared" si="76"/>
        <v>20.322874540987726</v>
      </c>
      <c r="X46">
        <f t="shared" si="77"/>
        <v>20.322205830560517</v>
      </c>
      <c r="Y46">
        <f t="shared" si="77"/>
        <v>20.321536623054726</v>
      </c>
      <c r="Z46">
        <f t="shared" si="77"/>
        <v>20.320866917899753</v>
      </c>
      <c r="AA46">
        <f t="shared" si="77"/>
        <v>20.320196714524325</v>
      </c>
      <c r="AB46">
        <f t="shared" si="77"/>
        <v>20.319526012356523</v>
      </c>
      <c r="AC46">
        <f t="shared" si="77"/>
        <v>20.318854810823769</v>
      </c>
      <c r="AD46">
        <f t="shared" si="77"/>
        <v>20.318183109352827</v>
      </c>
      <c r="AE46">
        <f t="shared" si="77"/>
        <v>20.317510907369797</v>
      </c>
      <c r="AF46">
        <f t="shared" si="77"/>
        <v>20.316838204300133</v>
      </c>
      <c r="AG46">
        <f t="shared" si="77"/>
        <v>20.31616499956862</v>
      </c>
      <c r="AH46">
        <f t="shared" si="78"/>
        <v>20.315491292599386</v>
      </c>
      <c r="AI46">
        <f t="shared" si="78"/>
        <v>20.314817082815892</v>
      </c>
      <c r="AJ46">
        <f t="shared" si="78"/>
        <v>20.314142369640951</v>
      </c>
      <c r="AK46">
        <f t="shared" si="78"/>
        <v>20.313467152496703</v>
      </c>
      <c r="AL46">
        <f t="shared" si="78"/>
        <v>20.312791430804619</v>
      </c>
      <c r="AM46">
        <f t="shared" si="78"/>
        <v>20.31211520398552</v>
      </c>
      <c r="AN46">
        <f t="shared" si="78"/>
        <v>20.311438471459553</v>
      </c>
      <c r="AO46">
        <f t="shared" si="78"/>
        <v>20.310761232646204</v>
      </c>
      <c r="AP46">
        <f t="shared" si="78"/>
        <v>20.310083486964288</v>
      </c>
      <c r="AQ46">
        <f t="shared" si="78"/>
        <v>20.309405233831956</v>
      </c>
      <c r="AR46">
        <f t="shared" si="79"/>
        <v>20.308726472666692</v>
      </c>
      <c r="AS46">
        <f t="shared" si="79"/>
        <v>20.308047202885305</v>
      </c>
      <c r="AT46">
        <f t="shared" si="79"/>
        <v>20.307367423903948</v>
      </c>
      <c r="AU46">
        <f t="shared" si="79"/>
        <v>20.306687135138084</v>
      </c>
      <c r="AV46">
        <f t="shared" si="79"/>
        <v>20.306006336002522</v>
      </c>
      <c r="AW46">
        <f t="shared" si="79"/>
        <v>20.305325025911394</v>
      </c>
      <c r="AX46">
        <f t="shared" si="79"/>
        <v>20.304643204278157</v>
      </c>
      <c r="AY46">
        <f t="shared" si="79"/>
        <v>20.303960870515596</v>
      </c>
      <c r="AZ46">
        <f t="shared" si="79"/>
        <v>20.303278024035823</v>
      </c>
      <c r="BA46">
        <f t="shared" si="79"/>
        <v>20.302594664250275</v>
      </c>
      <c r="BB46">
        <f t="shared" si="80"/>
        <v>20.30191079056971</v>
      </c>
      <c r="BC46">
        <f t="shared" si="80"/>
        <v>20.301226402404218</v>
      </c>
      <c r="BD46">
        <f t="shared" si="80"/>
        <v>20.300541499163202</v>
      </c>
      <c r="BE46">
        <f t="shared" si="80"/>
        <v>20.299856080255392</v>
      </c>
      <c r="BF46">
        <f t="shared" si="80"/>
        <v>20.299170145088837</v>
      </c>
      <c r="BG46">
        <f t="shared" si="80"/>
        <v>20.29848369307091</v>
      </c>
      <c r="BH46">
        <f t="shared" si="80"/>
        <v>20.2977967236083</v>
      </c>
      <c r="BI46">
        <f t="shared" si="80"/>
        <v>20.297109236107026</v>
      </c>
      <c r="BJ46">
        <f t="shared" si="80"/>
        <v>20.296421229972395</v>
      </c>
      <c r="BK46">
        <f t="shared" si="80"/>
        <v>20.295732704609073</v>
      </c>
      <c r="BL46">
        <f t="shared" si="81"/>
        <v>20.295043659421015</v>
      </c>
      <c r="BM46">
        <f t="shared" si="81"/>
        <v>20.294354093811496</v>
      </c>
      <c r="BN46">
        <f t="shared" si="81"/>
        <v>20.293664007183104</v>
      </c>
      <c r="BO46">
        <f t="shared" si="81"/>
        <v>20.292973398937757</v>
      </c>
      <c r="BP46">
        <f t="shared" si="81"/>
        <v>20.292282268476665</v>
      </c>
      <c r="BQ46">
        <f t="shared" si="81"/>
        <v>20.291590615200366</v>
      </c>
      <c r="BR46">
        <f t="shared" si="81"/>
        <v>20.290898438508705</v>
      </c>
      <c r="BS46">
        <f t="shared" si="81"/>
        <v>20.290205737800839</v>
      </c>
      <c r="BT46">
        <f t="shared" si="81"/>
        <v>20.28951251247523</v>
      </c>
      <c r="BU46">
        <f t="shared" si="81"/>
        <v>20.288818761929651</v>
      </c>
      <c r="BV46">
        <f t="shared" si="82"/>
        <v>20.288124485561195</v>
      </c>
      <c r="BW46">
        <f t="shared" si="82"/>
        <v>20.287429682766248</v>
      </c>
      <c r="BX46">
        <f t="shared" si="82"/>
        <v>20.28673435294051</v>
      </c>
      <c r="BY46">
        <f t="shared" si="82"/>
        <v>20.286038495478984</v>
      </c>
      <c r="BZ46">
        <f t="shared" si="82"/>
        <v>20.285342109775986</v>
      </c>
      <c r="CA46">
        <f t="shared" si="82"/>
        <v>20.284645195225131</v>
      </c>
      <c r="CB46">
        <f t="shared" si="82"/>
        <v>20.283947751219333</v>
      </c>
      <c r="CC46">
        <f t="shared" si="82"/>
        <v>20.283249777150822</v>
      </c>
      <c r="CD46">
        <f t="shared" si="82"/>
        <v>20.282551272411119</v>
      </c>
      <c r="CE46">
        <f t="shared" si="82"/>
        <v>20.281852236391053</v>
      </c>
      <c r="CF46">
        <f t="shared" si="83"/>
        <v>20.28115266848075</v>
      </c>
      <c r="CG46">
        <f t="shared" si="83"/>
        <v>20.280452568069634</v>
      </c>
      <c r="CH46">
        <f t="shared" si="83"/>
        <v>20.279751934546432</v>
      </c>
      <c r="CI46">
        <f t="shared" si="83"/>
        <v>20.279050767299172</v>
      </c>
      <c r="CJ46">
        <f t="shared" si="83"/>
        <v>20.278349065715176</v>
      </c>
      <c r="CK46">
        <f t="shared" si="83"/>
        <v>20.277646829181059</v>
      </c>
      <c r="CL46">
        <f t="shared" si="83"/>
        <v>20.276944057082737</v>
      </c>
      <c r="CM46">
        <f t="shared" si="83"/>
        <v>20.276240748805424</v>
      </c>
      <c r="CN46">
        <f t="shared" si="83"/>
        <v>20.275536903733617</v>
      </c>
      <c r="CO46">
        <f t="shared" si="83"/>
        <v>20.274832521251117</v>
      </c>
      <c r="CP46">
        <f t="shared" si="84"/>
        <v>20.274127600741014</v>
      </c>
      <c r="CQ46">
        <f t="shared" si="84"/>
        <v>20.273422141585691</v>
      </c>
      <c r="CR46">
        <f t="shared" si="84"/>
        <v>20.272716143166821</v>
      </c>
      <c r="CS46">
        <f t="shared" si="84"/>
        <v>20.272009604865364</v>
      </c>
      <c r="CT46">
        <f t="shared" si="84"/>
        <v>20.271302526061572</v>
      </c>
      <c r="CU46">
        <f t="shared" si="84"/>
        <v>20.270594906134992</v>
      </c>
      <c r="CV46">
        <f t="shared" si="84"/>
        <v>20.269886744464451</v>
      </c>
      <c r="CW46">
        <f t="shared" si="84"/>
        <v>20.269178040428052</v>
      </c>
      <c r="CX46">
        <f t="shared" si="84"/>
        <v>20.268468793403215</v>
      </c>
      <c r="CY46">
        <f t="shared" si="84"/>
        <v>20.267759002766624</v>
      </c>
      <c r="CZ46">
        <f t="shared" si="85"/>
        <v>20.267048667894244</v>
      </c>
      <c r="DA46">
        <f t="shared" si="85"/>
        <v>20.26633778816133</v>
      </c>
      <c r="DB46">
        <f t="shared" si="85"/>
        <v>20.265626362942424</v>
      </c>
      <c r="DC46">
        <f t="shared" si="85"/>
        <v>20.264914391611345</v>
      </c>
      <c r="DD46">
        <f t="shared" si="85"/>
        <v>20.264201873541193</v>
      </c>
      <c r="DE46">
        <f t="shared" si="85"/>
        <v>20.263488808104352</v>
      </c>
      <c r="DF46">
        <f t="shared" si="85"/>
        <v>20.262775194672482</v>
      </c>
      <c r="DG46">
        <f t="shared" si="85"/>
        <v>20.262061032616526</v>
      </c>
      <c r="DH46">
        <f t="shared" si="85"/>
        <v>20.2613463213067</v>
      </c>
      <c r="DI46">
        <f t="shared" si="85"/>
        <v>20.260631060112495</v>
      </c>
      <c r="DJ46">
        <f t="shared" si="85"/>
        <v>20.259915248402685</v>
      </c>
      <c r="DL46">
        <f t="shared" si="16"/>
        <v>0.43</v>
      </c>
      <c r="DM46">
        <f t="shared" si="71"/>
        <v>20.328870660124441</v>
      </c>
      <c r="DN46">
        <f t="shared" si="71"/>
        <v>20.092517579122486</v>
      </c>
      <c r="DO46">
        <f t="shared" si="71"/>
        <v>19.856164006148109</v>
      </c>
      <c r="DP46">
        <f t="shared" si="71"/>
        <v>19.619809940636561</v>
      </c>
      <c r="DQ46">
        <f t="shared" si="71"/>
        <v>19.38345538202244</v>
      </c>
      <c r="DR46">
        <f t="shared" si="71"/>
        <v>19.147100329739697</v>
      </c>
      <c r="DS46">
        <f t="shared" si="71"/>
        <v>18.910744783221642</v>
      </c>
      <c r="DT46">
        <f t="shared" si="71"/>
        <v>18.674388741900923</v>
      </c>
      <c r="DU46">
        <f t="shared" si="71"/>
        <v>18.438032205209542</v>
      </c>
      <c r="DV46">
        <f t="shared" si="71"/>
        <v>18.201675172578845</v>
      </c>
      <c r="DW46">
        <f t="shared" si="71"/>
        <v>17.965317643439537</v>
      </c>
      <c r="DX46">
        <f t="shared" si="71"/>
        <v>17.728959617221648</v>
      </c>
      <c r="DY46">
        <f t="shared" si="71"/>
        <v>17.492601093354576</v>
      </c>
      <c r="DZ46">
        <f t="shared" si="71"/>
        <v>17.256242071267049</v>
      </c>
      <c r="EA46">
        <f t="shared" si="71"/>
        <v>17.019882550387148</v>
      </c>
      <c r="EB46">
        <f t="shared" si="70"/>
        <v>16.783522530142299</v>
      </c>
      <c r="EC46">
        <f t="shared" si="70"/>
        <v>16.547162009959258</v>
      </c>
      <c r="ED46">
        <f t="shared" si="70"/>
        <v>16.310800989264131</v>
      </c>
      <c r="EE46">
        <f t="shared" si="70"/>
        <v>16.074439467482367</v>
      </c>
      <c r="EF46">
        <f t="shared" si="70"/>
        <v>15.838077444038756</v>
      </c>
      <c r="EG46">
        <f t="shared" si="70"/>
        <v>15.601714918357423</v>
      </c>
      <c r="EH46">
        <f t="shared" si="70"/>
        <v>15.365351889861833</v>
      </c>
      <c r="EI46">
        <f t="shared" si="70"/>
        <v>15.128988357974794</v>
      </c>
      <c r="EJ46">
        <f t="shared" si="70"/>
        <v>14.892624322118447</v>
      </c>
      <c r="EK46">
        <f t="shared" si="70"/>
        <v>14.656259781714265</v>
      </c>
      <c r="EL46">
        <f t="shared" si="70"/>
        <v>14.419894736183068</v>
      </c>
      <c r="EM46">
        <f t="shared" si="70"/>
        <v>14.183529184945002</v>
      </c>
      <c r="EN46">
        <f t="shared" si="70"/>
        <v>13.947163127419556</v>
      </c>
      <c r="EO46">
        <f t="shared" si="70"/>
        <v>13.710796563025541</v>
      </c>
      <c r="EP46">
        <f t="shared" si="68"/>
        <v>13.474429491181112</v>
      </c>
      <c r="EQ46">
        <f t="shared" si="68"/>
        <v>13.238061911303749</v>
      </c>
      <c r="ER46">
        <f t="shared" si="68"/>
        <v>13.001693822810264</v>
      </c>
      <c r="ES46">
        <f t="shared" si="68"/>
        <v>12.765325225116809</v>
      </c>
      <c r="ET46">
        <f t="shared" si="68"/>
        <v>12.528956117638847</v>
      </c>
      <c r="EU46">
        <f t="shared" si="68"/>
        <v>12.292586499791186</v>
      </c>
      <c r="EV46">
        <f t="shared" si="68"/>
        <v>12.056216370987961</v>
      </c>
      <c r="EW46">
        <f t="shared" si="68"/>
        <v>11.819845730642626</v>
      </c>
      <c r="EX46">
        <f t="shared" si="68"/>
        <v>11.583474578167968</v>
      </c>
      <c r="EY46">
        <f t="shared" si="68"/>
        <v>11.347102912976096</v>
      </c>
      <c r="EZ46">
        <f t="shared" si="68"/>
        <v>11.11073073447845</v>
      </c>
      <c r="FA46">
        <f t="shared" si="68"/>
        <v>10.874358042085786</v>
      </c>
      <c r="FB46">
        <f t="shared" si="68"/>
        <v>10.637984835208197</v>
      </c>
      <c r="FC46">
        <f t="shared" si="68"/>
        <v>10.401611113255083</v>
      </c>
      <c r="FD46">
        <f t="shared" si="68"/>
        <v>10.165236875635175</v>
      </c>
      <c r="FE46">
        <f t="shared" si="68"/>
        <v>9.9288621217565218</v>
      </c>
      <c r="FF46">
        <f t="shared" si="69"/>
        <v>9.6924868510264961</v>
      </c>
      <c r="FG46">
        <f t="shared" si="69"/>
        <v>9.4561110628517877</v>
      </c>
      <c r="FH46">
        <f t="shared" si="69"/>
        <v>9.2197347566384167</v>
      </c>
      <c r="FI46">
        <f t="shared" si="69"/>
        <v>8.983357931791689</v>
      </c>
      <c r="FJ46">
        <f t="shared" si="69"/>
        <v>8.7469805877162674</v>
      </c>
      <c r="FK46">
        <f t="shared" si="69"/>
        <v>8.5106027238161115</v>
      </c>
      <c r="FL46">
        <f t="shared" si="69"/>
        <v>8.2742243394944932</v>
      </c>
      <c r="FM46">
        <f t="shared" si="69"/>
        <v>8.0378454341540024</v>
      </c>
      <c r="FN46">
        <f t="shared" si="69"/>
        <v>7.8014660071965594</v>
      </c>
      <c r="FO46">
        <f t="shared" si="69"/>
        <v>7.5650860580233683</v>
      </c>
      <c r="FP46">
        <f t="shared" si="69"/>
        <v>7.328705586034971</v>
      </c>
      <c r="FQ46">
        <f t="shared" si="69"/>
        <v>7.0923245906312111</v>
      </c>
      <c r="FR46">
        <f t="shared" si="69"/>
        <v>6.8559430712112501</v>
      </c>
      <c r="FS46">
        <f t="shared" si="69"/>
        <v>6.6195610271735426</v>
      </c>
      <c r="FT46">
        <f t="shared" si="69"/>
        <v>6.3831784579158644</v>
      </c>
      <c r="FU46">
        <f t="shared" si="72"/>
        <v>6.1467953628353111</v>
      </c>
      <c r="FV46">
        <f t="shared" si="72"/>
        <v>5.9104117413282662</v>
      </c>
      <c r="FW46">
        <f t="shared" si="54"/>
        <v>5.6740275927904289</v>
      </c>
      <c r="FX46">
        <f t="shared" si="54"/>
        <v>5.4376429166168041</v>
      </c>
      <c r="FY46">
        <f t="shared" si="54"/>
        <v>5.2012577122017092</v>
      </c>
      <c r="FZ46">
        <f t="shared" si="54"/>
        <v>4.9648719789387563</v>
      </c>
      <c r="GA46">
        <f t="shared" si="54"/>
        <v>4.7284857162208596</v>
      </c>
      <c r="GB46">
        <f t="shared" si="54"/>
        <v>4.4920989234402491</v>
      </c>
      <c r="GC46">
        <f t="shared" si="54"/>
        <v>4.2557115999884481</v>
      </c>
      <c r="GD46">
        <f t="shared" si="54"/>
        <v>4.0193237452562869</v>
      </c>
      <c r="GE46">
        <f t="shared" si="54"/>
        <v>3.7829353586338854</v>
      </c>
      <c r="GF46">
        <f t="shared" si="54"/>
        <v>3.5465464395106707</v>
      </c>
      <c r="GG46">
        <f t="shared" si="54"/>
        <v>3.31015698727537</v>
      </c>
      <c r="GH46">
        <f t="shared" si="54"/>
        <v>3.0737670013160141</v>
      </c>
      <c r="GI46">
        <f t="shared" si="54"/>
        <v>2.8373764810199198</v>
      </c>
      <c r="GJ46">
        <f t="shared" si="73"/>
        <v>2.600985425773704</v>
      </c>
      <c r="GK46">
        <f t="shared" si="73"/>
        <v>2.3645938349632836</v>
      </c>
      <c r="GL46">
        <f t="shared" si="73"/>
        <v>2.1282017079738722</v>
      </c>
      <c r="GM46">
        <f t="shared" si="73"/>
        <v>1.8918090441899658</v>
      </c>
      <c r="GN46">
        <f t="shared" si="73"/>
        <v>1.6554158429953674</v>
      </c>
      <c r="GO46">
        <f t="shared" si="57"/>
        <v>1.4190221037731661</v>
      </c>
      <c r="GP46">
        <f t="shared" si="57"/>
        <v>1.1826278259057439</v>
      </c>
      <c r="GQ46">
        <f t="shared" si="57"/>
        <v>0.94623300877477945</v>
      </c>
      <c r="GR46">
        <f t="shared" si="57"/>
        <v>0.70983765176122304</v>
      </c>
      <c r="GS46">
        <f t="shared" si="57"/>
        <v>0.47344175424533219</v>
      </c>
      <c r="GT46">
        <f t="shared" si="57"/>
        <v>0.23704531560665743</v>
      </c>
      <c r="GU46">
        <f t="shared" si="57"/>
        <v>6.4833522401741561E-4</v>
      </c>
      <c r="GV46">
        <f t="shared" si="57"/>
        <v>0.23574918752447971</v>
      </c>
      <c r="GW46">
        <f t="shared" si="57"/>
        <v>0.47214725326141505</v>
      </c>
      <c r="GX46">
        <f t="shared" si="57"/>
        <v>0.7085458626101051</v>
      </c>
      <c r="GY46">
        <f t="shared" si="57"/>
        <v>0.94494501619458404</v>
      </c>
      <c r="GZ46">
        <f t="shared" si="57"/>
        <v>1.1813447146395966</v>
      </c>
      <c r="HA46">
        <f t="shared" si="57"/>
        <v>1.4177449585706015</v>
      </c>
      <c r="HB46">
        <f t="shared" si="57"/>
        <v>1.6541457486137787</v>
      </c>
      <c r="HC46">
        <f t="shared" si="57"/>
        <v>1.890547085396026</v>
      </c>
      <c r="HD46">
        <f t="shared" si="57"/>
        <v>2.1269489695449657</v>
      </c>
      <c r="HE46">
        <f t="shared" si="75"/>
        <v>2.3633514016889308</v>
      </c>
      <c r="HF46">
        <f t="shared" si="75"/>
        <v>2.599754382456986</v>
      </c>
      <c r="HG46">
        <f t="shared" si="74"/>
        <v>2.8361579124789102</v>
      </c>
      <c r="HH46">
        <f t="shared" si="74"/>
        <v>3.0725619923852143</v>
      </c>
      <c r="HI46">
        <f t="shared" si="56"/>
        <v>3.3089666228071231</v>
      </c>
      <c r="HJ46">
        <f t="shared" si="17"/>
        <v>6.4833522401741561E-4</v>
      </c>
      <c r="HK46">
        <f t="shared" si="18"/>
        <v>87</v>
      </c>
      <c r="HL46">
        <v>44</v>
      </c>
      <c r="HM46">
        <f t="shared" si="19"/>
        <v>0.43</v>
      </c>
      <c r="HN46" cm="1">
        <f t="array" ref="HN46">INDEX($N$3:$DJ$102,HL46,HK46)</f>
        <v>20.269886744464451</v>
      </c>
      <c r="HO46">
        <f t="shared" si="20"/>
        <v>8.7160513001197142</v>
      </c>
    </row>
    <row r="47" spans="5:223" x14ac:dyDescent="0.25">
      <c r="E47">
        <v>505</v>
      </c>
      <c r="F47" s="7">
        <f>'Emission events'!Q47</f>
        <v>1.5387690526599122E+18</v>
      </c>
      <c r="G47" s="7">
        <f>'Emission events'!AG47</f>
        <v>1.0497378294120977E+18</v>
      </c>
      <c r="H47" s="7">
        <f>'Emission events'!AW47</f>
        <v>7.161240399226871E+17</v>
      </c>
      <c r="I47" s="7">
        <f>'Emission events'!BM47</f>
        <v>4.8853497148178541E+17</v>
      </c>
      <c r="J47" s="7">
        <f>'Emission events'!CC47</f>
        <v>3.3327524989452282E+17</v>
      </c>
      <c r="K47" s="7">
        <f t="shared" si="22"/>
        <v>4.1264411433710049E+18</v>
      </c>
      <c r="M47" s="1">
        <v>0.44</v>
      </c>
      <c r="N47">
        <f t="shared" si="76"/>
        <v>20.119078290043543</v>
      </c>
      <c r="O47">
        <f t="shared" si="76"/>
        <v>20.118249729438794</v>
      </c>
      <c r="P47">
        <f t="shared" si="76"/>
        <v>20.117420488258627</v>
      </c>
      <c r="Q47">
        <f t="shared" si="76"/>
        <v>20.11659056572179</v>
      </c>
      <c r="R47">
        <f t="shared" si="76"/>
        <v>20.115759961046134</v>
      </c>
      <c r="S47">
        <f t="shared" si="76"/>
        <v>20.114928673448606</v>
      </c>
      <c r="T47">
        <f t="shared" si="76"/>
        <v>20.114096702145268</v>
      </c>
      <c r="U47">
        <f t="shared" si="76"/>
        <v>20.113264046351265</v>
      </c>
      <c r="V47">
        <f t="shared" si="76"/>
        <v>20.11243070528085</v>
      </c>
      <c r="W47">
        <f t="shared" si="76"/>
        <v>20.111596678147386</v>
      </c>
      <c r="X47">
        <f t="shared" si="77"/>
        <v>20.110761964163302</v>
      </c>
      <c r="Y47">
        <f t="shared" si="77"/>
        <v>20.109926562540153</v>
      </c>
      <c r="Z47">
        <f t="shared" si="77"/>
        <v>20.109090472488575</v>
      </c>
      <c r="AA47">
        <f t="shared" si="77"/>
        <v>20.108253693218302</v>
      </c>
      <c r="AB47">
        <f t="shared" si="77"/>
        <v>20.107416223938152</v>
      </c>
      <c r="AC47">
        <f t="shared" si="77"/>
        <v>20.106578063856048</v>
      </c>
      <c r="AD47">
        <f t="shared" si="77"/>
        <v>20.105739212179</v>
      </c>
      <c r="AE47">
        <f t="shared" si="77"/>
        <v>20.104899668113099</v>
      </c>
      <c r="AF47">
        <f t="shared" si="77"/>
        <v>20.104059430863533</v>
      </c>
      <c r="AG47">
        <f t="shared" si="77"/>
        <v>20.103218499634579</v>
      </c>
      <c r="AH47">
        <f t="shared" si="78"/>
        <v>20.102376873629595</v>
      </c>
      <c r="AI47">
        <f t="shared" si="78"/>
        <v>20.101534552051021</v>
      </c>
      <c r="AJ47">
        <f t="shared" si="78"/>
        <v>20.100691534100395</v>
      </c>
      <c r="AK47">
        <f t="shared" si="78"/>
        <v>20.099847818978329</v>
      </c>
      <c r="AL47">
        <f t="shared" si="78"/>
        <v>20.099003405884513</v>
      </c>
      <c r="AM47">
        <f t="shared" si="78"/>
        <v>20.098158294017733</v>
      </c>
      <c r="AN47">
        <f t="shared" si="78"/>
        <v>20.097312482575841</v>
      </c>
      <c r="AO47">
        <f t="shared" si="78"/>
        <v>20.096465970755773</v>
      </c>
      <c r="AP47">
        <f t="shared" si="78"/>
        <v>20.095618757753545</v>
      </c>
      <c r="AQ47">
        <f t="shared" si="78"/>
        <v>20.094770842764255</v>
      </c>
      <c r="AR47">
        <f t="shared" si="79"/>
        <v>20.093922224982059</v>
      </c>
      <c r="AS47">
        <f t="shared" si="79"/>
        <v>20.093072903600209</v>
      </c>
      <c r="AT47">
        <f t="shared" si="79"/>
        <v>20.092222877811018</v>
      </c>
      <c r="AU47">
        <f t="shared" si="79"/>
        <v>20.091372146805874</v>
      </c>
      <c r="AV47">
        <f t="shared" si="79"/>
        <v>20.090520709775245</v>
      </c>
      <c r="AW47">
        <f t="shared" si="79"/>
        <v>20.089668565908653</v>
      </c>
      <c r="AX47">
        <f t="shared" si="79"/>
        <v>20.088815714394709</v>
      </c>
      <c r="AY47">
        <f t="shared" si="79"/>
        <v>20.087962154421074</v>
      </c>
      <c r="AZ47">
        <f t="shared" si="79"/>
        <v>20.087107885174497</v>
      </c>
      <c r="BA47">
        <f t="shared" si="79"/>
        <v>20.086252905840773</v>
      </c>
      <c r="BB47">
        <f t="shared" si="80"/>
        <v>20.085397215604775</v>
      </c>
      <c r="BC47">
        <f t="shared" si="80"/>
        <v>20.084540813650442</v>
      </c>
      <c r="BD47">
        <f t="shared" si="80"/>
        <v>20.083683699160758</v>
      </c>
      <c r="BE47">
        <f t="shared" si="80"/>
        <v>20.082825871317795</v>
      </c>
      <c r="BF47">
        <f t="shared" si="80"/>
        <v>20.081967329302667</v>
      </c>
      <c r="BG47">
        <f t="shared" si="80"/>
        <v>20.081108072295553</v>
      </c>
      <c r="BH47">
        <f t="shared" si="80"/>
        <v>20.080248099475696</v>
      </c>
      <c r="BI47">
        <f t="shared" si="80"/>
        <v>20.079387410021393</v>
      </c>
      <c r="BJ47">
        <f t="shared" si="80"/>
        <v>20.078526003109999</v>
      </c>
      <c r="BK47">
        <f t="shared" si="80"/>
        <v>20.077663877917914</v>
      </c>
      <c r="BL47">
        <f t="shared" si="81"/>
        <v>20.076801033620612</v>
      </c>
      <c r="BM47">
        <f t="shared" si="81"/>
        <v>20.075937469392606</v>
      </c>
      <c r="BN47">
        <f t="shared" si="81"/>
        <v>20.075073184407465</v>
      </c>
      <c r="BO47">
        <f t="shared" si="81"/>
        <v>20.074208177837814</v>
      </c>
      <c r="BP47">
        <f t="shared" si="81"/>
        <v>20.073342448855321</v>
      </c>
      <c r="BQ47">
        <f t="shared" si="81"/>
        <v>20.072475996630704</v>
      </c>
      <c r="BR47">
        <f t="shared" si="81"/>
        <v>20.07160882033374</v>
      </c>
      <c r="BS47">
        <f t="shared" si="81"/>
        <v>20.07074091913324</v>
      </c>
      <c r="BT47">
        <f t="shared" si="81"/>
        <v>20.069872292197061</v>
      </c>
      <c r="BU47">
        <f t="shared" si="81"/>
        <v>20.069002938692115</v>
      </c>
      <c r="BV47">
        <f t="shared" si="82"/>
        <v>20.068132857784352</v>
      </c>
      <c r="BW47">
        <f t="shared" si="82"/>
        <v>20.06726204863876</v>
      </c>
      <c r="BX47">
        <f t="shared" si="82"/>
        <v>20.066390510419374</v>
      </c>
      <c r="BY47">
        <f t="shared" si="82"/>
        <v>20.065518242289272</v>
      </c>
      <c r="BZ47">
        <f t="shared" si="82"/>
        <v>20.064645243410563</v>
      </c>
      <c r="CA47">
        <f t="shared" si="82"/>
        <v>20.063771512944399</v>
      </c>
      <c r="CB47">
        <f t="shared" si="82"/>
        <v>20.062897050050971</v>
      </c>
      <c r="CC47">
        <f t="shared" si="82"/>
        <v>20.062021853889505</v>
      </c>
      <c r="CD47">
        <f t="shared" si="82"/>
        <v>20.061145923618255</v>
      </c>
      <c r="CE47">
        <f t="shared" si="82"/>
        <v>20.06026925839452</v>
      </c>
      <c r="CF47">
        <f t="shared" si="83"/>
        <v>20.059391857374624</v>
      </c>
      <c r="CG47">
        <f t="shared" si="83"/>
        <v>20.058513719713922</v>
      </c>
      <c r="CH47">
        <f t="shared" si="83"/>
        <v>20.057634844566802</v>
      </c>
      <c r="CI47">
        <f t="shared" si="83"/>
        <v>20.056755231086683</v>
      </c>
      <c r="CJ47">
        <f t="shared" si="83"/>
        <v>20.055874878426007</v>
      </c>
      <c r="CK47">
        <f t="shared" si="83"/>
        <v>20.054993785736254</v>
      </c>
      <c r="CL47">
        <f t="shared" si="83"/>
        <v>20.054111952167915</v>
      </c>
      <c r="CM47">
        <f t="shared" si="83"/>
        <v>20.053229376870515</v>
      </c>
      <c r="CN47">
        <f t="shared" si="83"/>
        <v>20.052346058992601</v>
      </c>
      <c r="CO47">
        <f t="shared" si="83"/>
        <v>20.051461997681741</v>
      </c>
      <c r="CP47">
        <f t="shared" si="84"/>
        <v>20.050577192084532</v>
      </c>
      <c r="CQ47">
        <f t="shared" si="84"/>
        <v>20.049691641346577</v>
      </c>
      <c r="CR47">
        <f t="shared" si="84"/>
        <v>20.048805344612514</v>
      </c>
      <c r="CS47">
        <f t="shared" si="84"/>
        <v>20.047918301025984</v>
      </c>
      <c r="CT47">
        <f t="shared" si="84"/>
        <v>20.047030509729659</v>
      </c>
      <c r="CU47">
        <f t="shared" si="84"/>
        <v>20.046141969865214</v>
      </c>
      <c r="CV47">
        <f t="shared" si="84"/>
        <v>20.045252680573352</v>
      </c>
      <c r="CW47">
        <f t="shared" si="84"/>
        <v>20.044362640993779</v>
      </c>
      <c r="CX47">
        <f t="shared" si="84"/>
        <v>20.04347185026522</v>
      </c>
      <c r="CY47">
        <f t="shared" si="84"/>
        <v>20.042580307525398</v>
      </c>
      <c r="CZ47">
        <f t="shared" si="85"/>
        <v>20.04168801191107</v>
      </c>
      <c r="DA47">
        <f t="shared" si="85"/>
        <v>20.040794962557985</v>
      </c>
      <c r="DB47">
        <f t="shared" si="85"/>
        <v>20.039901158600898</v>
      </c>
      <c r="DC47">
        <f t="shared" si="85"/>
        <v>20.039006599173582</v>
      </c>
      <c r="DD47">
        <f t="shared" si="85"/>
        <v>20.038111283408806</v>
      </c>
      <c r="DE47">
        <f t="shared" si="85"/>
        <v>20.037215210438351</v>
      </c>
      <c r="DF47">
        <f t="shared" si="85"/>
        <v>20.036318379392991</v>
      </c>
      <c r="DG47">
        <f t="shared" si="85"/>
        <v>20.035420789402519</v>
      </c>
      <c r="DH47">
        <f t="shared" si="85"/>
        <v>20.034522439595712</v>
      </c>
      <c r="DI47">
        <f t="shared" si="85"/>
        <v>20.033623329100354</v>
      </c>
      <c r="DJ47">
        <f t="shared" si="85"/>
        <v>20.032723457043232</v>
      </c>
      <c r="DL47">
        <f t="shared" si="16"/>
        <v>0.44</v>
      </c>
      <c r="DM47">
        <f t="shared" si="71"/>
        <v>20.119078290043543</v>
      </c>
      <c r="DN47">
        <f t="shared" si="71"/>
        <v>19.882560910726696</v>
      </c>
      <c r="DO47">
        <f t="shared" si="71"/>
        <v>19.64604285083443</v>
      </c>
      <c r="DP47">
        <f t="shared" si="71"/>
        <v>19.409524109585497</v>
      </c>
      <c r="DQ47">
        <f t="shared" si="71"/>
        <v>19.173004686197743</v>
      </c>
      <c r="DR47">
        <f t="shared" si="71"/>
        <v>18.936484579888116</v>
      </c>
      <c r="DS47">
        <f t="shared" si="71"/>
        <v>18.69996378987268</v>
      </c>
      <c r="DT47">
        <f t="shared" si="71"/>
        <v>18.463442315366578</v>
      </c>
      <c r="DU47">
        <f t="shared" si="71"/>
        <v>18.226920155584065</v>
      </c>
      <c r="DV47">
        <f t="shared" si="71"/>
        <v>17.990397309738505</v>
      </c>
      <c r="DW47">
        <f t="shared" si="71"/>
        <v>17.753873777042323</v>
      </c>
      <c r="DX47">
        <f t="shared" si="71"/>
        <v>17.517349556707074</v>
      </c>
      <c r="DY47">
        <f t="shared" si="71"/>
        <v>17.280824647943398</v>
      </c>
      <c r="DZ47">
        <f t="shared" si="71"/>
        <v>17.044299049961026</v>
      </c>
      <c r="EA47">
        <f t="shared" si="71"/>
        <v>16.807772761968778</v>
      </c>
      <c r="EB47">
        <f t="shared" si="70"/>
        <v>16.571245783174579</v>
      </c>
      <c r="EC47">
        <f t="shared" si="70"/>
        <v>16.334718112785431</v>
      </c>
      <c r="ED47">
        <f t="shared" si="70"/>
        <v>16.098189750007432</v>
      </c>
      <c r="EE47">
        <f t="shared" si="70"/>
        <v>15.861660694045767</v>
      </c>
      <c r="EF47">
        <f t="shared" si="70"/>
        <v>15.625130944104715</v>
      </c>
      <c r="EG47">
        <f t="shared" si="70"/>
        <v>15.388600499387632</v>
      </c>
      <c r="EH47">
        <f t="shared" si="70"/>
        <v>15.152069359096961</v>
      </c>
      <c r="EI47">
        <f t="shared" si="70"/>
        <v>14.915537522434239</v>
      </c>
      <c r="EJ47">
        <f t="shared" si="70"/>
        <v>14.679004988600074</v>
      </c>
      <c r="EK47">
        <f t="shared" si="70"/>
        <v>14.442471756794159</v>
      </c>
      <c r="EL47">
        <f t="shared" si="70"/>
        <v>14.20593782621528</v>
      </c>
      <c r="EM47">
        <f t="shared" si="70"/>
        <v>13.96940319606129</v>
      </c>
      <c r="EN47">
        <f t="shared" si="70"/>
        <v>13.732867865529125</v>
      </c>
      <c r="EO47">
        <f t="shared" si="70"/>
        <v>13.496331833814798</v>
      </c>
      <c r="EP47">
        <f t="shared" si="68"/>
        <v>13.259795100113411</v>
      </c>
      <c r="EQ47">
        <f t="shared" si="68"/>
        <v>13.023257663619116</v>
      </c>
      <c r="ER47">
        <f t="shared" si="68"/>
        <v>12.786719523525168</v>
      </c>
      <c r="ES47">
        <f t="shared" si="68"/>
        <v>12.55018067902388</v>
      </c>
      <c r="ET47">
        <f t="shared" si="68"/>
        <v>12.313641129306637</v>
      </c>
      <c r="EU47">
        <f t="shared" si="68"/>
        <v>12.077100873563909</v>
      </c>
      <c r="EV47">
        <f t="shared" si="68"/>
        <v>11.84055991098522</v>
      </c>
      <c r="EW47">
        <f t="shared" si="68"/>
        <v>11.604018240759178</v>
      </c>
      <c r="EX47">
        <f t="shared" si="68"/>
        <v>11.367475862073446</v>
      </c>
      <c r="EY47">
        <f t="shared" si="68"/>
        <v>11.13093277411477</v>
      </c>
      <c r="EZ47">
        <f t="shared" si="68"/>
        <v>10.894388976068948</v>
      </c>
      <c r="FA47">
        <f t="shared" si="68"/>
        <v>10.657844467120851</v>
      </c>
      <c r="FB47">
        <f t="shared" si="68"/>
        <v>10.421299246454421</v>
      </c>
      <c r="FC47">
        <f t="shared" si="68"/>
        <v>10.184753313252639</v>
      </c>
      <c r="FD47">
        <f t="shared" si="68"/>
        <v>9.9482066666975779</v>
      </c>
      <c r="FE47">
        <f t="shared" si="68"/>
        <v>9.7116593059703522</v>
      </c>
      <c r="FF47">
        <f t="shared" si="69"/>
        <v>9.4751112302511391</v>
      </c>
      <c r="FG47">
        <f t="shared" si="69"/>
        <v>9.2385624387191836</v>
      </c>
      <c r="FH47">
        <f t="shared" si="69"/>
        <v>9.0020129305527838</v>
      </c>
      <c r="FI47">
        <f t="shared" si="69"/>
        <v>8.765462704929293</v>
      </c>
      <c r="FJ47">
        <f t="shared" si="69"/>
        <v>8.5289117610251086</v>
      </c>
      <c r="FK47">
        <f t="shared" si="69"/>
        <v>8.2923600980157079</v>
      </c>
      <c r="FL47">
        <f t="shared" si="69"/>
        <v>8.0558077150756038</v>
      </c>
      <c r="FM47">
        <f t="shared" si="69"/>
        <v>7.8192546113783639</v>
      </c>
      <c r="FN47">
        <f t="shared" si="69"/>
        <v>7.5827007860966162</v>
      </c>
      <c r="FO47">
        <f t="shared" si="69"/>
        <v>7.3461462384020244</v>
      </c>
      <c r="FP47">
        <f t="shared" si="69"/>
        <v>7.1095909674653086</v>
      </c>
      <c r="FQ47">
        <f t="shared" si="69"/>
        <v>6.8730349724562458</v>
      </c>
      <c r="FR47">
        <f t="shared" si="69"/>
        <v>6.6364782525436503</v>
      </c>
      <c r="FS47">
        <f t="shared" si="69"/>
        <v>6.3999208068953735</v>
      </c>
      <c r="FT47">
        <f t="shared" si="69"/>
        <v>6.1633626346783288</v>
      </c>
      <c r="FU47">
        <f t="shared" si="72"/>
        <v>5.9268037350584688</v>
      </c>
      <c r="FV47">
        <f t="shared" si="72"/>
        <v>5.6902441072007779</v>
      </c>
      <c r="FW47">
        <f t="shared" si="54"/>
        <v>5.4536837502692936</v>
      </c>
      <c r="FX47">
        <f t="shared" si="54"/>
        <v>5.2171226634270926</v>
      </c>
      <c r="FY47">
        <f t="shared" si="54"/>
        <v>4.9805608458362869</v>
      </c>
      <c r="FZ47">
        <f t="shared" si="54"/>
        <v>4.7439982966580239</v>
      </c>
      <c r="GA47">
        <f t="shared" si="54"/>
        <v>4.5074350150524971</v>
      </c>
      <c r="GB47">
        <f t="shared" si="54"/>
        <v>4.2708710001789321</v>
      </c>
      <c r="GC47">
        <f t="shared" si="54"/>
        <v>4.0343062511955843</v>
      </c>
      <c r="GD47">
        <f t="shared" si="54"/>
        <v>3.7977407672597536</v>
      </c>
      <c r="GE47">
        <f t="shared" si="54"/>
        <v>3.5611745475277594</v>
      </c>
      <c r="GF47">
        <f t="shared" si="54"/>
        <v>3.3246075911549582</v>
      </c>
      <c r="GG47">
        <f t="shared" si="54"/>
        <v>3.0880398972957401</v>
      </c>
      <c r="GH47">
        <f t="shared" si="54"/>
        <v>2.8514714651035256</v>
      </c>
      <c r="GI47">
        <f t="shared" si="54"/>
        <v>2.6149022937307507</v>
      </c>
      <c r="GJ47">
        <f t="shared" si="73"/>
        <v>2.3783323823288995</v>
      </c>
      <c r="GK47">
        <f t="shared" si="73"/>
        <v>2.1417617300484615</v>
      </c>
      <c r="GL47">
        <f t="shared" si="73"/>
        <v>1.905190336038963</v>
      </c>
      <c r="GM47">
        <f t="shared" si="73"/>
        <v>1.6686181994489502</v>
      </c>
      <c r="GN47">
        <f t="shared" si="73"/>
        <v>1.4320453194259919</v>
      </c>
      <c r="GO47">
        <f t="shared" si="57"/>
        <v>1.1954716951166837</v>
      </c>
      <c r="GP47">
        <f t="shared" si="57"/>
        <v>0.95889732566663</v>
      </c>
      <c r="GQ47">
        <f t="shared" si="57"/>
        <v>0.72232221022047227</v>
      </c>
      <c r="GR47">
        <f t="shared" si="57"/>
        <v>0.48574634792184312</v>
      </c>
      <c r="GS47">
        <f t="shared" si="57"/>
        <v>0.24916973791341945</v>
      </c>
      <c r="GT47">
        <f t="shared" si="57"/>
        <v>1.2592379336879844E-2</v>
      </c>
      <c r="GU47">
        <f t="shared" si="57"/>
        <v>0.22398572866708122</v>
      </c>
      <c r="GV47">
        <f t="shared" si="57"/>
        <v>0.46056458695875335</v>
      </c>
      <c r="GW47">
        <f t="shared" si="57"/>
        <v>0.69714419639941028</v>
      </c>
      <c r="GX47">
        <f t="shared" si="57"/>
        <v>0.93372455785133113</v>
      </c>
      <c r="GY47">
        <f t="shared" si="57"/>
        <v>1.1703056721777578</v>
      </c>
      <c r="GZ47">
        <f t="shared" si="57"/>
        <v>1.4068875402429413</v>
      </c>
      <c r="HA47">
        <f t="shared" si="57"/>
        <v>1.6434701629121271</v>
      </c>
      <c r="HB47">
        <f t="shared" si="57"/>
        <v>1.8800535410515415</v>
      </c>
      <c r="HC47">
        <f t="shared" si="57"/>
        <v>2.1166376755284126</v>
      </c>
      <c r="HD47">
        <f t="shared" si="57"/>
        <v>2.3532225672109668</v>
      </c>
      <c r="HE47">
        <f t="shared" si="75"/>
        <v>2.5898082169684216</v>
      </c>
      <c r="HF47">
        <f t="shared" si="75"/>
        <v>2.8263946256709929</v>
      </c>
      <c r="HG47">
        <f t="shared" si="74"/>
        <v>3.0629817941898985</v>
      </c>
      <c r="HH47">
        <f t="shared" si="74"/>
        <v>3.2995697233973544</v>
      </c>
      <c r="HI47">
        <f t="shared" si="56"/>
        <v>3.5361584141665752</v>
      </c>
      <c r="HJ47">
        <f t="shared" si="17"/>
        <v>1.2592379336879844E-2</v>
      </c>
      <c r="HK47">
        <f t="shared" si="18"/>
        <v>86</v>
      </c>
      <c r="HL47">
        <v>45</v>
      </c>
      <c r="HM47">
        <f t="shared" si="19"/>
        <v>0.44</v>
      </c>
      <c r="HN47" cm="1">
        <f t="array" ref="HN47">INDEX($N$3:$DJ$102,HL47,HK47)</f>
        <v>20.046141969865214</v>
      </c>
      <c r="HO47">
        <f t="shared" si="20"/>
        <v>8.820302466740694</v>
      </c>
    </row>
    <row r="48" spans="5:223" x14ac:dyDescent="0.25">
      <c r="E48">
        <v>510</v>
      </c>
      <c r="F48" s="7">
        <f>'Emission events'!Q48</f>
        <v>2.2496026981514115E+18</v>
      </c>
      <c r="G48" s="7">
        <f>'Emission events'!AG48</f>
        <v>1.5346637296318054E+18</v>
      </c>
      <c r="H48" s="7">
        <f>'Emission events'!AW48</f>
        <v>1.0469372058376173E+18</v>
      </c>
      <c r="I48" s="7">
        <f>'Emission events'!BM48</f>
        <v>7.1421347348193805E+17</v>
      </c>
      <c r="J48" s="7">
        <f>'Emission events'!CC48</f>
        <v>4.8723159599149139E+17</v>
      </c>
      <c r="K48" s="7">
        <f t="shared" si="22"/>
        <v>6.0326487030942638E+18</v>
      </c>
      <c r="M48" s="1">
        <v>0.45</v>
      </c>
      <c r="N48">
        <f t="shared" si="76"/>
        <v>19.854417120393833</v>
      </c>
      <c r="O48">
        <f t="shared" si="76"/>
        <v>19.853361275923071</v>
      </c>
      <c r="P48">
        <f t="shared" si="76"/>
        <v>19.85230448997088</v>
      </c>
      <c r="Q48">
        <f t="shared" si="76"/>
        <v>19.851246761456508</v>
      </c>
      <c r="R48">
        <f t="shared" si="76"/>
        <v>19.850188089297955</v>
      </c>
      <c r="S48">
        <f t="shared" si="76"/>
        <v>19.849128472411987</v>
      </c>
      <c r="T48">
        <f t="shared" si="76"/>
        <v>19.848067909714125</v>
      </c>
      <c r="U48">
        <f t="shared" si="76"/>
        <v>19.847006400118637</v>
      </c>
      <c r="V48">
        <f t="shared" si="76"/>
        <v>19.845943942538554</v>
      </c>
      <c r="W48">
        <f t="shared" si="76"/>
        <v>19.844880535885657</v>
      </c>
      <c r="X48">
        <f t="shared" si="77"/>
        <v>19.84381617907048</v>
      </c>
      <c r="Y48">
        <f t="shared" si="77"/>
        <v>19.842750871002288</v>
      </c>
      <c r="Z48">
        <f t="shared" si="77"/>
        <v>19.841684610589127</v>
      </c>
      <c r="AA48">
        <f t="shared" si="77"/>
        <v>19.840617396737763</v>
      </c>
      <c r="AB48">
        <f t="shared" si="77"/>
        <v>19.839549228353714</v>
      </c>
      <c r="AC48">
        <f t="shared" si="77"/>
        <v>19.838480104341244</v>
      </c>
      <c r="AD48">
        <f t="shared" si="77"/>
        <v>19.837410023603361</v>
      </c>
      <c r="AE48">
        <f t="shared" si="77"/>
        <v>19.836338985041813</v>
      </c>
      <c r="AF48">
        <f t="shared" si="77"/>
        <v>19.835266987557077</v>
      </c>
      <c r="AG48">
        <f t="shared" si="77"/>
        <v>19.834194030048383</v>
      </c>
      <c r="AH48">
        <f t="shared" si="78"/>
        <v>19.833120111413688</v>
      </c>
      <c r="AI48">
        <f t="shared" si="78"/>
        <v>19.832045230549689</v>
      </c>
      <c r="AJ48">
        <f t="shared" si="78"/>
        <v>19.830969386351811</v>
      </c>
      <c r="AK48">
        <f t="shared" si="78"/>
        <v>19.829892577714215</v>
      </c>
      <c r="AL48">
        <f t="shared" si="78"/>
        <v>19.828814803529788</v>
      </c>
      <c r="AM48">
        <f t="shared" si="78"/>
        <v>19.827736062690157</v>
      </c>
      <c r="AN48">
        <f t="shared" si="78"/>
        <v>19.826656354085664</v>
      </c>
      <c r="AO48">
        <f t="shared" si="78"/>
        <v>19.825575676605386</v>
      </c>
      <c r="AP48">
        <f t="shared" si="78"/>
        <v>19.824494029137117</v>
      </c>
      <c r="AQ48">
        <f t="shared" si="78"/>
        <v>19.823411410567381</v>
      </c>
      <c r="AR48">
        <f t="shared" si="79"/>
        <v>19.822327819781421</v>
      </c>
      <c r="AS48">
        <f t="shared" si="79"/>
        <v>19.821243255663205</v>
      </c>
      <c r="AT48">
        <f t="shared" si="79"/>
        <v>19.820157717095409</v>
      </c>
      <c r="AU48">
        <f t="shared" si="79"/>
        <v>19.819071202959428</v>
      </c>
      <c r="AV48">
        <f t="shared" si="79"/>
        <v>19.817983712135394</v>
      </c>
      <c r="AW48">
        <f t="shared" si="79"/>
        <v>19.816895243502127</v>
      </c>
      <c r="AX48">
        <f t="shared" si="79"/>
        <v>19.81580579593717</v>
      </c>
      <c r="AY48">
        <f t="shared" si="79"/>
        <v>19.814715368316776</v>
      </c>
      <c r="AZ48">
        <f t="shared" si="79"/>
        <v>19.813623959515919</v>
      </c>
      <c r="BA48">
        <f t="shared" si="79"/>
        <v>19.812531568408261</v>
      </c>
      <c r="BB48">
        <f t="shared" si="80"/>
        <v>19.811438193866191</v>
      </c>
      <c r="BC48">
        <f t="shared" si="80"/>
        <v>19.81034383476079</v>
      </c>
      <c r="BD48">
        <f t="shared" si="80"/>
        <v>19.809248489961849</v>
      </c>
      <c r="BE48">
        <f t="shared" si="80"/>
        <v>19.808152158337865</v>
      </c>
      <c r="BF48">
        <f t="shared" si="80"/>
        <v>19.807054838756027</v>
      </c>
      <c r="BG48">
        <f t="shared" si="80"/>
        <v>19.805956530082227</v>
      </c>
      <c r="BH48">
        <f t="shared" si="80"/>
        <v>19.80485723118106</v>
      </c>
      <c r="BI48">
        <f t="shared" si="80"/>
        <v>19.803756940915815</v>
      </c>
      <c r="BJ48">
        <f t="shared" si="80"/>
        <v>19.802655658148474</v>
      </c>
      <c r="BK48">
        <f t="shared" si="80"/>
        <v>19.801553381739708</v>
      </c>
      <c r="BL48">
        <f t="shared" si="81"/>
        <v>19.800450110548894</v>
      </c>
      <c r="BM48">
        <f t="shared" si="81"/>
        <v>19.799345843434097</v>
      </c>
      <c r="BN48">
        <f t="shared" si="81"/>
        <v>19.798240579252045</v>
      </c>
      <c r="BO48">
        <f t="shared" si="81"/>
        <v>19.797134316858195</v>
      </c>
      <c r="BP48">
        <f t="shared" si="81"/>
        <v>19.796027055106659</v>
      </c>
      <c r="BQ48">
        <f t="shared" si="81"/>
        <v>19.794918792850247</v>
      </c>
      <c r="BR48">
        <f t="shared" si="81"/>
        <v>19.79380952894045</v>
      </c>
      <c r="BS48">
        <f t="shared" si="81"/>
        <v>19.79269926222744</v>
      </c>
      <c r="BT48">
        <f t="shared" si="81"/>
        <v>19.791587991560068</v>
      </c>
      <c r="BU48">
        <f t="shared" si="81"/>
        <v>19.79047571578586</v>
      </c>
      <c r="BV48">
        <f t="shared" si="82"/>
        <v>19.78936243375103</v>
      </c>
      <c r="BW48">
        <f t="shared" si="82"/>
        <v>19.788248144300461</v>
      </c>
      <c r="BX48">
        <f t="shared" si="82"/>
        <v>19.787132846277704</v>
      </c>
      <c r="BY48">
        <f t="shared" si="82"/>
        <v>19.786016538524994</v>
      </c>
      <c r="BZ48">
        <f t="shared" si="82"/>
        <v>19.784899219883233</v>
      </c>
      <c r="CA48">
        <f t="shared" si="82"/>
        <v>19.783780889191984</v>
      </c>
      <c r="CB48">
        <f t="shared" si="82"/>
        <v>19.782661545289489</v>
      </c>
      <c r="CC48">
        <f t="shared" si="82"/>
        <v>19.781541187012657</v>
      </c>
      <c r="CD48">
        <f t="shared" si="82"/>
        <v>19.780419813197049</v>
      </c>
      <c r="CE48">
        <f t="shared" si="82"/>
        <v>19.779297422676901</v>
      </c>
      <c r="CF48">
        <f t="shared" si="83"/>
        <v>19.778174014285106</v>
      </c>
      <c r="CG48">
        <f t="shared" si="83"/>
        <v>19.777049586853217</v>
      </c>
      <c r="CH48">
        <f t="shared" si="83"/>
        <v>19.775924139211455</v>
      </c>
      <c r="CI48">
        <f t="shared" si="83"/>
        <v>19.774797670188683</v>
      </c>
      <c r="CJ48">
        <f t="shared" si="83"/>
        <v>19.773670178612427</v>
      </c>
      <c r="CK48">
        <f t="shared" si="83"/>
        <v>19.772541663308868</v>
      </c>
      <c r="CL48">
        <f t="shared" si="83"/>
        <v>19.771412123102838</v>
      </c>
      <c r="CM48">
        <f t="shared" si="83"/>
        <v>19.770281556817821</v>
      </c>
      <c r="CN48">
        <f t="shared" si="83"/>
        <v>19.769149963275954</v>
      </c>
      <c r="CO48">
        <f t="shared" si="83"/>
        <v>19.768017341298012</v>
      </c>
      <c r="CP48">
        <f t="shared" si="84"/>
        <v>19.766883689703427</v>
      </c>
      <c r="CQ48">
        <f t="shared" si="84"/>
        <v>19.765749007310266</v>
      </c>
      <c r="CR48">
        <f t="shared" si="84"/>
        <v>19.764613292935248</v>
      </c>
      <c r="CS48">
        <f t="shared" si="84"/>
        <v>19.763476545393726</v>
      </c>
      <c r="CT48">
        <f t="shared" si="84"/>
        <v>19.762338763499702</v>
      </c>
      <c r="CU48">
        <f t="shared" si="84"/>
        <v>19.761199946065808</v>
      </c>
      <c r="CV48">
        <f t="shared" si="84"/>
        <v>19.76006009190332</v>
      </c>
      <c r="CW48">
        <f t="shared" si="84"/>
        <v>19.758919199822138</v>
      </c>
      <c r="CX48">
        <f t="shared" si="84"/>
        <v>19.757777268630814</v>
      </c>
      <c r="CY48">
        <f t="shared" si="84"/>
        <v>19.756634297136522</v>
      </c>
      <c r="CZ48">
        <f t="shared" si="85"/>
        <v>19.755490284145051</v>
      </c>
      <c r="DA48">
        <f t="shared" si="85"/>
        <v>19.754345228460856</v>
      </c>
      <c r="DB48">
        <f t="shared" si="85"/>
        <v>19.753199128886987</v>
      </c>
      <c r="DC48">
        <f t="shared" si="85"/>
        <v>19.75205198422513</v>
      </c>
      <c r="DD48">
        <f t="shared" si="85"/>
        <v>19.750903793275601</v>
      </c>
      <c r="DE48">
        <f t="shared" si="85"/>
        <v>19.749754554837335</v>
      </c>
      <c r="DF48">
        <f t="shared" si="85"/>
        <v>19.748604267707886</v>
      </c>
      <c r="DG48">
        <f t="shared" si="85"/>
        <v>19.747452930683433</v>
      </c>
      <c r="DH48">
        <f t="shared" si="85"/>
        <v>19.746300542558767</v>
      </c>
      <c r="DI48">
        <f t="shared" si="85"/>
        <v>19.745147102127298</v>
      </c>
      <c r="DJ48">
        <f t="shared" si="85"/>
        <v>19.743992608181053</v>
      </c>
      <c r="DL48">
        <f t="shared" si="16"/>
        <v>0.45</v>
      </c>
      <c r="DM48">
        <f t="shared" si="71"/>
        <v>19.854417120393833</v>
      </c>
      <c r="DN48">
        <f t="shared" si="71"/>
        <v>19.617672457210972</v>
      </c>
      <c r="DO48">
        <f t="shared" si="71"/>
        <v>19.380926852546683</v>
      </c>
      <c r="DP48">
        <f t="shared" si="71"/>
        <v>19.144180305320216</v>
      </c>
      <c r="DQ48">
        <f t="shared" si="71"/>
        <v>18.907432814449564</v>
      </c>
      <c r="DR48">
        <f t="shared" si="71"/>
        <v>18.670684378851497</v>
      </c>
      <c r="DS48">
        <f t="shared" si="71"/>
        <v>18.433934997441536</v>
      </c>
      <c r="DT48">
        <f t="shared" si="71"/>
        <v>18.19718466913395</v>
      </c>
      <c r="DU48">
        <f t="shared" si="71"/>
        <v>17.960433392841768</v>
      </c>
      <c r="DV48">
        <f t="shared" si="71"/>
        <v>17.723681167476776</v>
      </c>
      <c r="DW48">
        <f t="shared" si="71"/>
        <v>17.4869279919495</v>
      </c>
      <c r="DX48">
        <f t="shared" si="71"/>
        <v>17.250173865169209</v>
      </c>
      <c r="DY48">
        <f t="shared" si="71"/>
        <v>17.01341878604395</v>
      </c>
      <c r="DZ48">
        <f t="shared" si="71"/>
        <v>16.776662753480487</v>
      </c>
      <c r="EA48">
        <f t="shared" si="71"/>
        <v>16.53990576638434</v>
      </c>
      <c r="EB48">
        <f t="shared" si="70"/>
        <v>16.303147823659774</v>
      </c>
      <c r="EC48">
        <f t="shared" si="70"/>
        <v>16.066388924209793</v>
      </c>
      <c r="ED48">
        <f t="shared" si="70"/>
        <v>15.829629066936146</v>
      </c>
      <c r="EE48">
        <f t="shared" si="70"/>
        <v>15.592868250739311</v>
      </c>
      <c r="EF48">
        <f t="shared" si="70"/>
        <v>15.356106474518519</v>
      </c>
      <c r="EG48">
        <f t="shared" si="70"/>
        <v>15.119343737171725</v>
      </c>
      <c r="EH48">
        <f t="shared" si="70"/>
        <v>14.882580037595629</v>
      </c>
      <c r="EI48">
        <f t="shared" si="70"/>
        <v>14.645815374685654</v>
      </c>
      <c r="EJ48">
        <f t="shared" si="70"/>
        <v>14.40904974733596</v>
      </c>
      <c r="EK48">
        <f t="shared" si="70"/>
        <v>14.172283154439434</v>
      </c>
      <c r="EL48">
        <f t="shared" si="70"/>
        <v>13.935515594887704</v>
      </c>
      <c r="EM48">
        <f t="shared" si="70"/>
        <v>13.698747067571112</v>
      </c>
      <c r="EN48">
        <f t="shared" si="70"/>
        <v>13.461977571378737</v>
      </c>
      <c r="EO48">
        <f t="shared" si="70"/>
        <v>13.22520710519837</v>
      </c>
      <c r="EP48">
        <f t="shared" si="68"/>
        <v>12.988435667916537</v>
      </c>
      <c r="EQ48">
        <f t="shared" si="68"/>
        <v>12.751663258418478</v>
      </c>
      <c r="ER48">
        <f t="shared" si="68"/>
        <v>12.514889875588164</v>
      </c>
      <c r="ES48">
        <f t="shared" si="68"/>
        <v>12.278115518308271</v>
      </c>
      <c r="ET48">
        <f t="shared" si="68"/>
        <v>12.041340185460191</v>
      </c>
      <c r="EU48">
        <f t="shared" si="68"/>
        <v>11.804563875924059</v>
      </c>
      <c r="EV48">
        <f t="shared" si="68"/>
        <v>11.567786588578695</v>
      </c>
      <c r="EW48">
        <f t="shared" si="68"/>
        <v>11.331008322301638</v>
      </c>
      <c r="EX48">
        <f t="shared" si="68"/>
        <v>11.094229075969148</v>
      </c>
      <c r="EY48">
        <f t="shared" si="68"/>
        <v>10.857448848456192</v>
      </c>
      <c r="EZ48">
        <f t="shared" si="68"/>
        <v>10.620667638636435</v>
      </c>
      <c r="FA48">
        <f t="shared" si="68"/>
        <v>10.383885445382267</v>
      </c>
      <c r="FB48">
        <f t="shared" si="68"/>
        <v>10.147102267564769</v>
      </c>
      <c r="FC48">
        <f t="shared" si="68"/>
        <v>9.9103181040537294</v>
      </c>
      <c r="FD48">
        <f t="shared" si="68"/>
        <v>9.6735329537176487</v>
      </c>
      <c r="FE48">
        <f t="shared" si="68"/>
        <v>9.436746815423712</v>
      </c>
      <c r="FF48">
        <f t="shared" si="69"/>
        <v>9.1999596880378132</v>
      </c>
      <c r="FG48">
        <f t="shared" si="69"/>
        <v>8.9631715704245476</v>
      </c>
      <c r="FH48">
        <f t="shared" si="69"/>
        <v>8.726382461447205</v>
      </c>
      <c r="FI48">
        <f t="shared" si="69"/>
        <v>8.4895923599677676</v>
      </c>
      <c r="FJ48">
        <f t="shared" si="69"/>
        <v>8.2528012648469034</v>
      </c>
      <c r="FK48">
        <f t="shared" si="69"/>
        <v>8.0160091749439903</v>
      </c>
      <c r="FL48">
        <f t="shared" si="69"/>
        <v>7.7792160891170941</v>
      </c>
      <c r="FM48">
        <f t="shared" si="69"/>
        <v>7.5424220062229441</v>
      </c>
      <c r="FN48">
        <f t="shared" si="69"/>
        <v>7.3056269251169965</v>
      </c>
      <c r="FO48">
        <f t="shared" si="69"/>
        <v>7.0688308446533625</v>
      </c>
      <c r="FP48">
        <f t="shared" si="69"/>
        <v>6.8320337636848514</v>
      </c>
      <c r="FQ48">
        <f t="shared" si="69"/>
        <v>6.595235681062956</v>
      </c>
      <c r="FR48">
        <f t="shared" si="69"/>
        <v>6.3584365956378512</v>
      </c>
      <c r="FS48">
        <f t="shared" si="69"/>
        <v>6.1216365062583797</v>
      </c>
      <c r="FT48">
        <f t="shared" si="69"/>
        <v>5.8848354117720731</v>
      </c>
      <c r="FU48">
        <f t="shared" si="72"/>
        <v>5.6480333110251468</v>
      </c>
      <c r="FV48">
        <f t="shared" si="72"/>
        <v>5.4112302028624786</v>
      </c>
      <c r="FW48">
        <f t="shared" si="54"/>
        <v>5.1744260861276228</v>
      </c>
      <c r="FX48">
        <f t="shared" si="54"/>
        <v>4.937620959662814</v>
      </c>
      <c r="FY48">
        <f t="shared" si="54"/>
        <v>4.7008148223089563</v>
      </c>
      <c r="FZ48">
        <f t="shared" si="54"/>
        <v>4.4640076729056091</v>
      </c>
      <c r="GA48">
        <f t="shared" si="54"/>
        <v>4.2271995102910154</v>
      </c>
      <c r="GB48">
        <f t="shared" si="54"/>
        <v>3.9903903333020843</v>
      </c>
      <c r="GC48">
        <f t="shared" si="54"/>
        <v>3.7535801407743783</v>
      </c>
      <c r="GD48">
        <f t="shared" si="54"/>
        <v>3.5167689315421349</v>
      </c>
      <c r="GE48">
        <f t="shared" si="54"/>
        <v>3.2799567044382414</v>
      </c>
      <c r="GF48">
        <f t="shared" si="54"/>
        <v>3.0431434582942529</v>
      </c>
      <c r="GG48">
        <f t="shared" si="54"/>
        <v>2.8063291919403923</v>
      </c>
      <c r="GH48">
        <f t="shared" si="54"/>
        <v>2.5695139042055253</v>
      </c>
      <c r="GI48">
        <f t="shared" si="54"/>
        <v>2.332697593917171</v>
      </c>
      <c r="GJ48">
        <f t="shared" si="73"/>
        <v>2.0958802599015129</v>
      </c>
      <c r="GK48">
        <f t="shared" si="73"/>
        <v>1.8590619009833844</v>
      </c>
      <c r="GL48">
        <f t="shared" si="73"/>
        <v>1.6222425159862688</v>
      </c>
      <c r="GM48">
        <f t="shared" si="73"/>
        <v>1.3854221037323029</v>
      </c>
      <c r="GN48">
        <f t="shared" si="73"/>
        <v>1.1486006630422629</v>
      </c>
      <c r="GO48">
        <f t="shared" si="57"/>
        <v>0.91177819273557859</v>
      </c>
      <c r="GP48">
        <f t="shared" si="57"/>
        <v>0.67495469163031885</v>
      </c>
      <c r="GQ48">
        <f t="shared" si="57"/>
        <v>0.43813015854320625</v>
      </c>
      <c r="GR48">
        <f t="shared" si="57"/>
        <v>0.20130459228958486</v>
      </c>
      <c r="GS48">
        <f t="shared" si="57"/>
        <v>3.5522008316537068E-2</v>
      </c>
      <c r="GT48">
        <f t="shared" si="57"/>
        <v>0.27234964446252619</v>
      </c>
      <c r="GU48">
        <f t="shared" si="57"/>
        <v>0.50917831733711338</v>
      </c>
      <c r="GV48">
        <f t="shared" si="57"/>
        <v>0.7460080281303938</v>
      </c>
      <c r="GW48">
        <f t="shared" si="57"/>
        <v>0.98283877803381614</v>
      </c>
      <c r="GX48">
        <f t="shared" si="57"/>
        <v>1.2196705682402076</v>
      </c>
      <c r="GY48">
        <f t="shared" si="57"/>
        <v>1.4565033999437773</v>
      </c>
      <c r="GZ48">
        <f t="shared" si="57"/>
        <v>1.6933372743400703</v>
      </c>
      <c r="HA48">
        <f t="shared" si="57"/>
        <v>1.9301721926260385</v>
      </c>
      <c r="HB48">
        <f t="shared" si="57"/>
        <v>2.1670081559999943</v>
      </c>
      <c r="HC48">
        <f t="shared" si="57"/>
        <v>2.4038451656616182</v>
      </c>
      <c r="HD48">
        <f t="shared" si="57"/>
        <v>2.6406832228119832</v>
      </c>
      <c r="HE48">
        <f t="shared" si="75"/>
        <v>2.8775223286535265</v>
      </c>
      <c r="HF48">
        <f t="shared" si="75"/>
        <v>3.1143624843900781</v>
      </c>
      <c r="HG48">
        <f t="shared" si="74"/>
        <v>3.3512036912268428</v>
      </c>
      <c r="HH48">
        <f t="shared" si="74"/>
        <v>3.588045950370411</v>
      </c>
      <c r="HI48">
        <f t="shared" si="56"/>
        <v>3.824889263028755</v>
      </c>
      <c r="HJ48">
        <f t="shared" si="17"/>
        <v>3.5522008316537068E-2</v>
      </c>
      <c r="HK48">
        <f t="shared" si="18"/>
        <v>85</v>
      </c>
      <c r="HL48">
        <v>46</v>
      </c>
      <c r="HM48">
        <f t="shared" si="19"/>
        <v>0.45</v>
      </c>
      <c r="HN48" cm="1">
        <f t="array" ref="HN48">INDEX($N$3:$DJ$102,HL48,HK48)</f>
        <v>19.762338763499702</v>
      </c>
      <c r="HO48">
        <f t="shared" si="20"/>
        <v>8.8930524435748666</v>
      </c>
    </row>
    <row r="49" spans="5:223" x14ac:dyDescent="0.25">
      <c r="E49">
        <v>515</v>
      </c>
      <c r="F49" s="7">
        <f>'Emission events'!Q49</f>
        <v>3.5718911655905039E+18</v>
      </c>
      <c r="G49" s="7">
        <f>'Emission events'!AG49</f>
        <v>2.4367199694988421E+18</v>
      </c>
      <c r="H49" s="7">
        <f>'Emission events'!AW49</f>
        <v>1.6623138652582193E+18</v>
      </c>
      <c r="I49" s="7">
        <f>'Emission events'!BM49</f>
        <v>1.1340192641003574E+18</v>
      </c>
      <c r="J49" s="7">
        <f>'Emission events'!CC49</f>
        <v>7.736202640353673E+17</v>
      </c>
      <c r="K49" s="7">
        <f t="shared" si="22"/>
        <v>9.5785645284832911E+18</v>
      </c>
      <c r="M49" s="1">
        <v>0.46</v>
      </c>
      <c r="N49">
        <f t="shared" si="76"/>
        <v>19.513852598370988</v>
      </c>
      <c r="O49">
        <f t="shared" si="76"/>
        <v>19.512482338285043</v>
      </c>
      <c r="P49">
        <f t="shared" si="76"/>
        <v>19.511110775790492</v>
      </c>
      <c r="Q49">
        <f t="shared" si="76"/>
        <v>19.509737909392268</v>
      </c>
      <c r="R49">
        <f t="shared" si="76"/>
        <v>19.508363737593577</v>
      </c>
      <c r="S49">
        <f t="shared" si="76"/>
        <v>19.506988258895909</v>
      </c>
      <c r="T49">
        <f t="shared" si="76"/>
        <v>19.505611471799035</v>
      </c>
      <c r="U49">
        <f t="shared" si="76"/>
        <v>19.504233374801011</v>
      </c>
      <c r="V49">
        <f t="shared" si="76"/>
        <v>19.502853966398153</v>
      </c>
      <c r="W49">
        <f t="shared" si="76"/>
        <v>19.501473245085066</v>
      </c>
      <c r="X49">
        <f t="shared" si="77"/>
        <v>19.500091209354618</v>
      </c>
      <c r="Y49">
        <f t="shared" si="77"/>
        <v>19.498707857697948</v>
      </c>
      <c r="Z49">
        <f t="shared" si="77"/>
        <v>19.497323188604469</v>
      </c>
      <c r="AA49">
        <f t="shared" si="77"/>
        <v>19.495937200561855</v>
      </c>
      <c r="AB49">
        <f t="shared" si="77"/>
        <v>19.494549892056039</v>
      </c>
      <c r="AC49">
        <f t="shared" si="77"/>
        <v>19.493161261571224</v>
      </c>
      <c r="AD49">
        <f t="shared" si="77"/>
        <v>19.491771307589872</v>
      </c>
      <c r="AE49">
        <f t="shared" si="77"/>
        <v>19.490380028592703</v>
      </c>
      <c r="AF49">
        <f t="shared" si="77"/>
        <v>19.488987423058688</v>
      </c>
      <c r="AG49">
        <f t="shared" si="77"/>
        <v>19.487593489465056</v>
      </c>
      <c r="AH49">
        <f t="shared" si="78"/>
        <v>19.486198226287289</v>
      </c>
      <c r="AI49">
        <f t="shared" si="78"/>
        <v>19.484801631999115</v>
      </c>
      <c r="AJ49">
        <f t="shared" si="78"/>
        <v>19.483403705072512</v>
      </c>
      <c r="AK49">
        <f t="shared" si="78"/>
        <v>19.482004443977708</v>
      </c>
      <c r="AL49">
        <f t="shared" si="78"/>
        <v>19.480603847183165</v>
      </c>
      <c r="AM49">
        <f t="shared" si="78"/>
        <v>19.479201913155595</v>
      </c>
      <c r="AN49">
        <f t="shared" si="78"/>
        <v>19.477798640359953</v>
      </c>
      <c r="AO49">
        <f t="shared" si="78"/>
        <v>19.476394027259424</v>
      </c>
      <c r="AP49">
        <f t="shared" si="78"/>
        <v>19.47498807231543</v>
      </c>
      <c r="AQ49">
        <f t="shared" si="78"/>
        <v>19.473580773987624</v>
      </c>
      <c r="AR49">
        <f t="shared" si="79"/>
        <v>19.472172130733902</v>
      </c>
      <c r="AS49">
        <f t="shared" si="79"/>
        <v>19.470762141010386</v>
      </c>
      <c r="AT49">
        <f t="shared" si="79"/>
        <v>19.469350803271411</v>
      </c>
      <c r="AU49">
        <f t="shared" si="79"/>
        <v>19.467938115969559</v>
      </c>
      <c r="AV49">
        <f t="shared" si="79"/>
        <v>19.466524077555626</v>
      </c>
      <c r="AW49">
        <f t="shared" si="79"/>
        <v>19.465108686478626</v>
      </c>
      <c r="AX49">
        <f t="shared" si="79"/>
        <v>19.463691941185793</v>
      </c>
      <c r="AY49">
        <f t="shared" si="79"/>
        <v>19.462273840122585</v>
      </c>
      <c r="AZ49">
        <f t="shared" si="79"/>
        <v>19.460854381732677</v>
      </c>
      <c r="BA49">
        <f t="shared" si="79"/>
        <v>19.459433564457946</v>
      </c>
      <c r="BB49">
        <f t="shared" si="80"/>
        <v>19.458011386738491</v>
      </c>
      <c r="BC49">
        <f t="shared" si="80"/>
        <v>19.456587847012614</v>
      </c>
      <c r="BD49">
        <f t="shared" si="80"/>
        <v>19.455162943716829</v>
      </c>
      <c r="BE49">
        <f t="shared" si="80"/>
        <v>19.45373667528585</v>
      </c>
      <c r="BF49">
        <f t="shared" si="80"/>
        <v>19.452309040152603</v>
      </c>
      <c r="BG49">
        <f t="shared" si="80"/>
        <v>19.450880036748202</v>
      </c>
      <c r="BH49">
        <f t="shared" si="80"/>
        <v>19.449449663501969</v>
      </c>
      <c r="BI49">
        <f t="shared" si="80"/>
        <v>19.448017918841426</v>
      </c>
      <c r="BJ49">
        <f t="shared" si="80"/>
        <v>19.44658480119228</v>
      </c>
      <c r="BK49">
        <f t="shared" si="80"/>
        <v>19.445150308978437</v>
      </c>
      <c r="BL49">
        <f t="shared" si="81"/>
        <v>19.443714440621996</v>
      </c>
      <c r="BM49">
        <f t="shared" si="81"/>
        <v>19.442277194543237</v>
      </c>
      <c r="BN49">
        <f t="shared" si="81"/>
        <v>19.440838569160633</v>
      </c>
      <c r="BO49">
        <f t="shared" si="81"/>
        <v>19.439398562890844</v>
      </c>
      <c r="BP49">
        <f t="shared" si="81"/>
        <v>19.4379571741487</v>
      </c>
      <c r="BQ49">
        <f t="shared" si="81"/>
        <v>19.436514401347218</v>
      </c>
      <c r="BR49">
        <f t="shared" si="81"/>
        <v>19.435070242897602</v>
      </c>
      <c r="BS49">
        <f t="shared" si="81"/>
        <v>19.433624697209222</v>
      </c>
      <c r="BT49">
        <f t="shared" si="81"/>
        <v>19.432177762689626</v>
      </c>
      <c r="BU49">
        <f t="shared" si="81"/>
        <v>19.430729437744528</v>
      </c>
      <c r="BV49">
        <f t="shared" si="82"/>
        <v>19.429279720777821</v>
      </c>
      <c r="BW49">
        <f t="shared" si="82"/>
        <v>19.427828610191561</v>
      </c>
      <c r="BX49">
        <f t="shared" si="82"/>
        <v>19.426376104385966</v>
      </c>
      <c r="BY49">
        <f t="shared" si="82"/>
        <v>19.424922201759426</v>
      </c>
      <c r="BZ49">
        <f t="shared" si="82"/>
        <v>19.42346690070849</v>
      </c>
      <c r="CA49">
        <f t="shared" si="82"/>
        <v>19.422010199627856</v>
      </c>
      <c r="CB49">
        <f t="shared" si="82"/>
        <v>19.420552096910395</v>
      </c>
      <c r="CC49">
        <f t="shared" si="82"/>
        <v>19.419092590947127</v>
      </c>
      <c r="CD49">
        <f t="shared" si="82"/>
        <v>19.417631680127215</v>
      </c>
      <c r="CE49">
        <f t="shared" si="82"/>
        <v>19.416169362837991</v>
      </c>
      <c r="CF49">
        <f t="shared" si="83"/>
        <v>19.414705637464923</v>
      </c>
      <c r="CG49">
        <f t="shared" si="83"/>
        <v>19.413240502391623</v>
      </c>
      <c r="CH49">
        <f t="shared" si="83"/>
        <v>19.41177395599987</v>
      </c>
      <c r="CI49">
        <f t="shared" si="83"/>
        <v>19.41030599666955</v>
      </c>
      <c r="CJ49">
        <f t="shared" si="83"/>
        <v>19.408836622778715</v>
      </c>
      <c r="CK49">
        <f t="shared" si="83"/>
        <v>19.407365832703555</v>
      </c>
      <c r="CL49">
        <f t="shared" si="83"/>
        <v>19.405893624818383</v>
      </c>
      <c r="CM49">
        <f t="shared" si="83"/>
        <v>19.404419997495648</v>
      </c>
      <c r="CN49">
        <f t="shared" si="83"/>
        <v>19.402944949105944</v>
      </c>
      <c r="CO49">
        <f t="shared" si="83"/>
        <v>19.401468478017982</v>
      </c>
      <c r="CP49">
        <f t="shared" si="84"/>
        <v>19.399990582598598</v>
      </c>
      <c r="CQ49">
        <f t="shared" si="84"/>
        <v>19.398511261212764</v>
      </c>
      <c r="CR49">
        <f t="shared" si="84"/>
        <v>19.397030512223576</v>
      </c>
      <c r="CS49">
        <f t="shared" si="84"/>
        <v>19.395548333992235</v>
      </c>
      <c r="CT49">
        <f t="shared" si="84"/>
        <v>19.394064724878071</v>
      </c>
      <c r="CU49">
        <f t="shared" si="84"/>
        <v>19.392579683238541</v>
      </c>
      <c r="CV49">
        <f t="shared" si="84"/>
        <v>19.391093207429194</v>
      </c>
      <c r="CW49">
        <f t="shared" si="84"/>
        <v>19.389605295803708</v>
      </c>
      <c r="CX49">
        <f t="shared" si="84"/>
        <v>19.388115946713871</v>
      </c>
      <c r="CY49">
        <f t="shared" si="84"/>
        <v>19.386625158509567</v>
      </c>
      <c r="CZ49">
        <f t="shared" si="85"/>
        <v>19.385132929538791</v>
      </c>
      <c r="DA49">
        <f t="shared" si="85"/>
        <v>19.383639258147657</v>
      </c>
      <c r="DB49">
        <f t="shared" si="85"/>
        <v>19.382144142680353</v>
      </c>
      <c r="DC49">
        <f t="shared" si="85"/>
        <v>19.380647581479188</v>
      </c>
      <c r="DD49">
        <f t="shared" si="85"/>
        <v>19.379149572884561</v>
      </c>
      <c r="DE49">
        <f t="shared" si="85"/>
        <v>19.37765011523496</v>
      </c>
      <c r="DF49">
        <f t="shared" si="85"/>
        <v>19.376149206866973</v>
      </c>
      <c r="DG49">
        <f t="shared" si="85"/>
        <v>19.374646846115276</v>
      </c>
      <c r="DH49">
        <f t="shared" si="85"/>
        <v>19.37314303131264</v>
      </c>
      <c r="DI49">
        <f t="shared" si="85"/>
        <v>19.371637760789909</v>
      </c>
      <c r="DJ49">
        <f t="shared" si="85"/>
        <v>19.370131032876021</v>
      </c>
      <c r="DL49">
        <f t="shared" si="16"/>
        <v>0.46</v>
      </c>
      <c r="DM49">
        <f t="shared" si="71"/>
        <v>19.513852598370988</v>
      </c>
      <c r="DN49">
        <f t="shared" si="71"/>
        <v>19.276793519572944</v>
      </c>
      <c r="DO49">
        <f t="shared" si="71"/>
        <v>19.039733138366294</v>
      </c>
      <c r="DP49">
        <f t="shared" si="71"/>
        <v>18.802671453255975</v>
      </c>
      <c r="DQ49">
        <f t="shared" si="71"/>
        <v>18.565608462745185</v>
      </c>
      <c r="DR49">
        <f t="shared" si="71"/>
        <v>18.328544165335419</v>
      </c>
      <c r="DS49">
        <f t="shared" si="71"/>
        <v>18.091478559526447</v>
      </c>
      <c r="DT49">
        <f t="shared" si="71"/>
        <v>17.854411643816324</v>
      </c>
      <c r="DU49">
        <f t="shared" si="71"/>
        <v>17.617343416701367</v>
      </c>
      <c r="DV49">
        <f t="shared" si="71"/>
        <v>17.380273876676185</v>
      </c>
      <c r="DW49">
        <f t="shared" si="71"/>
        <v>17.143203022233639</v>
      </c>
      <c r="DX49">
        <f t="shared" si="71"/>
        <v>16.906130851864869</v>
      </c>
      <c r="DY49">
        <f t="shared" si="71"/>
        <v>16.669057364059292</v>
      </c>
      <c r="DZ49">
        <f t="shared" si="71"/>
        <v>16.431982557304579</v>
      </c>
      <c r="EA49">
        <f t="shared" si="71"/>
        <v>16.194906430086665</v>
      </c>
      <c r="EB49">
        <f t="shared" si="70"/>
        <v>15.957828980889753</v>
      </c>
      <c r="EC49">
        <f t="shared" si="70"/>
        <v>15.720750208196304</v>
      </c>
      <c r="ED49">
        <f t="shared" si="70"/>
        <v>15.483670110487036</v>
      </c>
      <c r="EE49">
        <f t="shared" si="70"/>
        <v>15.246588686240923</v>
      </c>
      <c r="EF49">
        <f t="shared" si="70"/>
        <v>15.009505933935191</v>
      </c>
      <c r="EG49">
        <f t="shared" si="70"/>
        <v>14.772421852045326</v>
      </c>
      <c r="EH49">
        <f t="shared" si="70"/>
        <v>14.535336439045055</v>
      </c>
      <c r="EI49">
        <f t="shared" si="70"/>
        <v>14.298249693406355</v>
      </c>
      <c r="EJ49">
        <f t="shared" si="70"/>
        <v>14.061161613599452</v>
      </c>
      <c r="EK49">
        <f t="shared" si="70"/>
        <v>13.824072198092811</v>
      </c>
      <c r="EL49">
        <f t="shared" si="70"/>
        <v>13.586981445353143</v>
      </c>
      <c r="EM49">
        <f t="shared" si="70"/>
        <v>13.349889353845402</v>
      </c>
      <c r="EN49">
        <f t="shared" si="70"/>
        <v>13.112795922032776</v>
      </c>
      <c r="EO49">
        <f t="shared" si="70"/>
        <v>12.875701148376683</v>
      </c>
      <c r="EP49">
        <f t="shared" si="68"/>
        <v>12.63860503133678</v>
      </c>
      <c r="EQ49">
        <f t="shared" si="68"/>
        <v>12.40150756937096</v>
      </c>
      <c r="ER49">
        <f t="shared" si="68"/>
        <v>12.164408760935345</v>
      </c>
      <c r="ES49">
        <f t="shared" si="68"/>
        <v>11.927308604484272</v>
      </c>
      <c r="ET49">
        <f t="shared" si="68"/>
        <v>11.690207098470323</v>
      </c>
      <c r="EU49">
        <f t="shared" si="68"/>
        <v>11.45310424134429</v>
      </c>
      <c r="EV49">
        <f t="shared" si="68"/>
        <v>11.216000031555193</v>
      </c>
      <c r="EW49">
        <f t="shared" si="68"/>
        <v>10.978894467550262</v>
      </c>
      <c r="EX49">
        <f t="shared" si="68"/>
        <v>10.741787547774956</v>
      </c>
      <c r="EY49">
        <f t="shared" si="68"/>
        <v>10.50467927067295</v>
      </c>
      <c r="EZ49">
        <f t="shared" si="68"/>
        <v>10.26756963468612</v>
      </c>
      <c r="FA49">
        <f t="shared" si="68"/>
        <v>10.030458638254567</v>
      </c>
      <c r="FB49">
        <f t="shared" si="68"/>
        <v>9.7933462798165927</v>
      </c>
      <c r="FC49">
        <f t="shared" si="68"/>
        <v>9.5562325578087091</v>
      </c>
      <c r="FD49">
        <f t="shared" si="68"/>
        <v>9.319117470665633</v>
      </c>
      <c r="FE49">
        <f t="shared" si="68"/>
        <v>9.0820010168202874</v>
      </c>
      <c r="FF49">
        <f t="shared" si="69"/>
        <v>8.8448831947037885</v>
      </c>
      <c r="FG49">
        <f t="shared" si="69"/>
        <v>8.6077640027454567</v>
      </c>
      <c r="FH49">
        <f t="shared" si="69"/>
        <v>8.3706434393728166</v>
      </c>
      <c r="FI49">
        <f t="shared" si="69"/>
        <v>8.1335215030115737</v>
      </c>
      <c r="FJ49">
        <f t="shared" si="69"/>
        <v>7.8963981920856323</v>
      </c>
      <c r="FK49">
        <f t="shared" si="69"/>
        <v>7.6592735050170919</v>
      </c>
      <c r="FL49">
        <f t="shared" si="69"/>
        <v>7.4221474402262348</v>
      </c>
      <c r="FM49">
        <f t="shared" si="69"/>
        <v>7.1850199961315315</v>
      </c>
      <c r="FN49">
        <f t="shared" si="69"/>
        <v>6.9478911711496458</v>
      </c>
      <c r="FO49">
        <f t="shared" si="69"/>
        <v>6.7107609636954031</v>
      </c>
      <c r="FP49">
        <f t="shared" si="69"/>
        <v>6.4736293721818221</v>
      </c>
      <c r="FQ49">
        <f t="shared" si="69"/>
        <v>6.236496395020108</v>
      </c>
      <c r="FR49">
        <f t="shared" si="69"/>
        <v>5.9993620306196327</v>
      </c>
      <c r="FS49">
        <f t="shared" si="69"/>
        <v>5.7622262773879385</v>
      </c>
      <c r="FT49">
        <f t="shared" si="69"/>
        <v>5.5250891337307415</v>
      </c>
      <c r="FU49">
        <f t="shared" si="72"/>
        <v>5.2879505980519372</v>
      </c>
      <c r="FV49">
        <f t="shared" si="72"/>
        <v>5.050810668753579</v>
      </c>
      <c r="FW49">
        <f t="shared" si="54"/>
        <v>4.8136693442358851</v>
      </c>
      <c r="FX49">
        <f t="shared" si="54"/>
        <v>4.5765266228972461</v>
      </c>
      <c r="FY49">
        <f t="shared" si="54"/>
        <v>4.3393825031342139</v>
      </c>
      <c r="FZ49">
        <f t="shared" si="54"/>
        <v>4.1022369833414807</v>
      </c>
      <c r="GA49">
        <f t="shared" si="54"/>
        <v>3.8650900619119213</v>
      </c>
      <c r="GB49">
        <f t="shared" si="54"/>
        <v>3.6279417372365543</v>
      </c>
      <c r="GC49">
        <f t="shared" si="54"/>
        <v>3.3907920077045439</v>
      </c>
      <c r="GD49">
        <f t="shared" si="54"/>
        <v>3.1536408717032245</v>
      </c>
      <c r="GE49">
        <f t="shared" si="54"/>
        <v>2.9164883276180582</v>
      </c>
      <c r="GF49">
        <f t="shared" si="54"/>
        <v>2.6793343738326598</v>
      </c>
      <c r="GG49">
        <f t="shared" si="54"/>
        <v>2.4421790087288073</v>
      </c>
      <c r="GH49">
        <f t="shared" si="54"/>
        <v>2.2050222306863922</v>
      </c>
      <c r="GI49">
        <f t="shared" si="54"/>
        <v>1.9678640380834587</v>
      </c>
      <c r="GJ49">
        <f t="shared" si="73"/>
        <v>1.7307044292961997</v>
      </c>
      <c r="GK49">
        <f t="shared" si="73"/>
        <v>1.4935434026989292</v>
      </c>
      <c r="GL49">
        <f t="shared" si="73"/>
        <v>1.2563809566640955</v>
      </c>
      <c r="GM49">
        <f t="shared" si="73"/>
        <v>1.019217089562293</v>
      </c>
      <c r="GN49">
        <f t="shared" si="73"/>
        <v>0.78205179976223249</v>
      </c>
      <c r="GO49">
        <f t="shared" si="57"/>
        <v>0.54488508563074944</v>
      </c>
      <c r="GP49">
        <f t="shared" si="57"/>
        <v>0.30771694553281748</v>
      </c>
      <c r="GQ49">
        <f t="shared" si="57"/>
        <v>7.0547377831534419E-2</v>
      </c>
      <c r="GR49">
        <f t="shared" si="57"/>
        <v>0.16662361911190615</v>
      </c>
      <c r="GS49">
        <f t="shared" si="57"/>
        <v>0.40379604693816873</v>
      </c>
      <c r="GT49">
        <f t="shared" si="57"/>
        <v>0.64096990728979364</v>
      </c>
      <c r="GU49">
        <f t="shared" si="57"/>
        <v>0.87814520181123967</v>
      </c>
      <c r="GV49">
        <f t="shared" si="57"/>
        <v>1.1153219321488237</v>
      </c>
      <c r="GW49">
        <f t="shared" si="57"/>
        <v>1.3525000999507597</v>
      </c>
      <c r="GX49">
        <f t="shared" si="57"/>
        <v>1.5896797068671624</v>
      </c>
      <c r="GY49">
        <f t="shared" si="57"/>
        <v>1.8268607545500366</v>
      </c>
      <c r="GZ49">
        <f t="shared" si="57"/>
        <v>2.0640432446532699</v>
      </c>
      <c r="HA49">
        <f t="shared" si="57"/>
        <v>2.3012271788326721</v>
      </c>
      <c r="HB49">
        <f t="shared" si="57"/>
        <v>2.5384125587459359</v>
      </c>
      <c r="HC49">
        <f t="shared" si="57"/>
        <v>2.775599386052658</v>
      </c>
      <c r="HD49">
        <f t="shared" si="57"/>
        <v>3.0127876624143575</v>
      </c>
      <c r="HE49">
        <f t="shared" si="75"/>
        <v>3.2499773894944397</v>
      </c>
      <c r="HF49">
        <f t="shared" si="75"/>
        <v>3.4871685689582357</v>
      </c>
      <c r="HG49">
        <f t="shared" si="74"/>
        <v>3.72436120247297</v>
      </c>
      <c r="HH49">
        <f t="shared" si="74"/>
        <v>3.9615552917077999</v>
      </c>
      <c r="HI49">
        <f t="shared" si="56"/>
        <v>4.1987508383337868</v>
      </c>
      <c r="HJ49">
        <f t="shared" si="17"/>
        <v>7.0547377831534419E-2</v>
      </c>
      <c r="HK49">
        <f t="shared" si="18"/>
        <v>83</v>
      </c>
      <c r="HL49">
        <v>47</v>
      </c>
      <c r="HM49">
        <f t="shared" si="19"/>
        <v>0.46</v>
      </c>
      <c r="HN49" cm="1">
        <f t="array" ref="HN49">INDEX($N$3:$DJ$102,HL49,HK49)</f>
        <v>19.397030512223576</v>
      </c>
      <c r="HO49">
        <f t="shared" si="20"/>
        <v>8.9226340356228455</v>
      </c>
    </row>
    <row r="50" spans="5:223" x14ac:dyDescent="0.25">
      <c r="E50">
        <v>520</v>
      </c>
      <c r="F50" s="7">
        <f>'Emission events'!Q50</f>
        <v>4.8284203628972964E+18</v>
      </c>
      <c r="G50" s="7">
        <f>'Emission events'!AG50</f>
        <v>3.2939156805080361E+18</v>
      </c>
      <c r="H50" s="7">
        <f>'Emission events'!AW50</f>
        <v>2.2470869756224458E+18</v>
      </c>
      <c r="I50" s="7">
        <f>'Emission events'!BM50</f>
        <v>1.5329475207553702E+18</v>
      </c>
      <c r="J50" s="7">
        <f>'Emission events'!CC50</f>
        <v>1.0457664197617906E+18</v>
      </c>
      <c r="K50" s="7">
        <f t="shared" si="22"/>
        <v>1.2948136959544938E+19</v>
      </c>
      <c r="M50" s="1">
        <v>0.47</v>
      </c>
      <c r="N50">
        <f t="shared" si="76"/>
        <v>19.068286345915631</v>
      </c>
      <c r="O50">
        <f t="shared" si="76"/>
        <v>19.066481135558888</v>
      </c>
      <c r="P50">
        <f t="shared" si="76"/>
        <v>19.064674123500993</v>
      </c>
      <c r="Q50">
        <f t="shared" si="76"/>
        <v>19.062865307673729</v>
      </c>
      <c r="R50">
        <f t="shared" si="76"/>
        <v>19.061054686006489</v>
      </c>
      <c r="S50">
        <f t="shared" si="76"/>
        <v>19.059242256426291</v>
      </c>
      <c r="T50">
        <f t="shared" si="76"/>
        <v>19.057428016857791</v>
      </c>
      <c r="U50">
        <f t="shared" si="76"/>
        <v>19.055611965223235</v>
      </c>
      <c r="V50">
        <f t="shared" si="76"/>
        <v>19.053794099442506</v>
      </c>
      <c r="W50">
        <f t="shared" si="76"/>
        <v>19.051974417433083</v>
      </c>
      <c r="X50">
        <f t="shared" si="77"/>
        <v>19.050152917110072</v>
      </c>
      <c r="Y50">
        <f t="shared" si="77"/>
        <v>19.048329596386168</v>
      </c>
      <c r="Z50">
        <f t="shared" si="77"/>
        <v>19.046504453171686</v>
      </c>
      <c r="AA50">
        <f t="shared" si="77"/>
        <v>19.044677485374521</v>
      </c>
      <c r="AB50">
        <f t="shared" si="77"/>
        <v>19.042848690900197</v>
      </c>
      <c r="AC50">
        <f t="shared" si="77"/>
        <v>19.041018067651795</v>
      </c>
      <c r="AD50">
        <f t="shared" si="77"/>
        <v>19.03918561353003</v>
      </c>
      <c r="AE50">
        <f t="shared" si="77"/>
        <v>19.037351326433175</v>
      </c>
      <c r="AF50">
        <f t="shared" si="77"/>
        <v>19.035515204257106</v>
      </c>
      <c r="AG50">
        <f t="shared" si="77"/>
        <v>19.03367724489528</v>
      </c>
      <c r="AH50">
        <f t="shared" si="78"/>
        <v>19.03183744623874</v>
      </c>
      <c r="AI50">
        <f t="shared" si="78"/>
        <v>19.029995806176096</v>
      </c>
      <c r="AJ50">
        <f t="shared" si="78"/>
        <v>19.028152322593549</v>
      </c>
      <c r="AK50">
        <f t="shared" si="78"/>
        <v>19.026306993374867</v>
      </c>
      <c r="AL50">
        <f t="shared" si="78"/>
        <v>19.024459816401382</v>
      </c>
      <c r="AM50">
        <f t="shared" si="78"/>
        <v>19.022610789552008</v>
      </c>
      <c r="AN50">
        <f t="shared" si="78"/>
        <v>19.020759910703212</v>
      </c>
      <c r="AO50">
        <f t="shared" si="78"/>
        <v>19.01890717772903</v>
      </c>
      <c r="AP50">
        <f t="shared" si="78"/>
        <v>19.017052588501056</v>
      </c>
      <c r="AQ50">
        <f t="shared" si="78"/>
        <v>19.015196140888435</v>
      </c>
      <c r="AR50">
        <f t="shared" si="79"/>
        <v>19.013337832757877</v>
      </c>
      <c r="AS50">
        <f t="shared" si="79"/>
        <v>19.01147766197364</v>
      </c>
      <c r="AT50">
        <f t="shared" si="79"/>
        <v>19.009615626397519</v>
      </c>
      <c r="AU50">
        <f t="shared" si="79"/>
        <v>19.007751723888866</v>
      </c>
      <c r="AV50">
        <f t="shared" si="79"/>
        <v>19.005885952304581</v>
      </c>
      <c r="AW50">
        <f t="shared" si="79"/>
        <v>19.004018309499088</v>
      </c>
      <c r="AX50">
        <f t="shared" si="79"/>
        <v>19.002148793324352</v>
      </c>
      <c r="AY50">
        <f t="shared" si="79"/>
        <v>19.00027740162988</v>
      </c>
      <c r="AZ50">
        <f t="shared" si="79"/>
        <v>18.99840413226271</v>
      </c>
      <c r="BA50">
        <f t="shared" si="79"/>
        <v>18.996528983067396</v>
      </c>
      <c r="BB50">
        <f t="shared" si="80"/>
        <v>18.994651951886034</v>
      </c>
      <c r="BC50">
        <f t="shared" si="80"/>
        <v>18.992773036558241</v>
      </c>
      <c r="BD50">
        <f t="shared" si="80"/>
        <v>18.990892234921134</v>
      </c>
      <c r="BE50">
        <f t="shared" si="80"/>
        <v>18.989009544809367</v>
      </c>
      <c r="BF50">
        <f t="shared" si="80"/>
        <v>18.987124964055109</v>
      </c>
      <c r="BG50">
        <f t="shared" si="80"/>
        <v>18.98523849048803</v>
      </c>
      <c r="BH50">
        <f t="shared" si="80"/>
        <v>18.983350121935306</v>
      </c>
      <c r="BI50">
        <f t="shared" si="80"/>
        <v>18.98145985622164</v>
      </c>
      <c r="BJ50">
        <f t="shared" si="80"/>
        <v>18.979567691169215</v>
      </c>
      <c r="BK50">
        <f t="shared" si="80"/>
        <v>18.977673624597724</v>
      </c>
      <c r="BL50">
        <f t="shared" si="81"/>
        <v>18.975777654324354</v>
      </c>
      <c r="BM50">
        <f t="shared" si="81"/>
        <v>18.973879778163791</v>
      </c>
      <c r="BN50">
        <f t="shared" si="81"/>
        <v>18.971979993928215</v>
      </c>
      <c r="BO50">
        <f t="shared" si="81"/>
        <v>18.970078299427271</v>
      </c>
      <c r="BP50">
        <f t="shared" si="81"/>
        <v>18.968174692468132</v>
      </c>
      <c r="BQ50">
        <f t="shared" si="81"/>
        <v>18.966269170855409</v>
      </c>
      <c r="BR50">
        <f t="shared" si="81"/>
        <v>18.964361732391225</v>
      </c>
      <c r="BS50">
        <f t="shared" si="81"/>
        <v>18.962452374875163</v>
      </c>
      <c r="BT50">
        <f t="shared" si="81"/>
        <v>18.960541096104286</v>
      </c>
      <c r="BU50">
        <f t="shared" si="81"/>
        <v>18.958627893873132</v>
      </c>
      <c r="BV50">
        <f t="shared" si="82"/>
        <v>18.956712765973695</v>
      </c>
      <c r="BW50">
        <f t="shared" si="82"/>
        <v>18.954795710195452</v>
      </c>
      <c r="BX50">
        <f t="shared" si="82"/>
        <v>18.952876724325325</v>
      </c>
      <c r="BY50">
        <f t="shared" si="82"/>
        <v>18.950955806147704</v>
      </c>
      <c r="BZ50">
        <f t="shared" si="82"/>
        <v>18.949032953444441</v>
      </c>
      <c r="CA50">
        <f t="shared" si="82"/>
        <v>18.947108163994827</v>
      </c>
      <c r="CB50">
        <f t="shared" si="82"/>
        <v>18.945181435575623</v>
      </c>
      <c r="CC50">
        <f t="shared" si="82"/>
        <v>18.943252765961017</v>
      </c>
      <c r="CD50">
        <f t="shared" si="82"/>
        <v>18.941322152922655</v>
      </c>
      <c r="CE50">
        <f t="shared" si="82"/>
        <v>18.939389594229628</v>
      </c>
      <c r="CF50">
        <f t="shared" si="83"/>
        <v>18.937455087648452</v>
      </c>
      <c r="CG50">
        <f t="shared" si="83"/>
        <v>18.93551863094309</v>
      </c>
      <c r="CH50">
        <f t="shared" si="83"/>
        <v>18.933580221874948</v>
      </c>
      <c r="CI50">
        <f t="shared" si="83"/>
        <v>18.931639858202832</v>
      </c>
      <c r="CJ50">
        <f t="shared" si="83"/>
        <v>18.929697537682991</v>
      </c>
      <c r="CK50">
        <f t="shared" si="83"/>
        <v>18.927753258069121</v>
      </c>
      <c r="CL50">
        <f t="shared" si="83"/>
        <v>18.925807017112305</v>
      </c>
      <c r="CM50">
        <f t="shared" si="83"/>
        <v>18.923858812561054</v>
      </c>
      <c r="CN50">
        <f t="shared" si="83"/>
        <v>18.921908642161309</v>
      </c>
      <c r="CO50">
        <f t="shared" si="83"/>
        <v>18.919956503656412</v>
      </c>
      <c r="CP50">
        <f t="shared" si="84"/>
        <v>18.918002394787113</v>
      </c>
      <c r="CQ50">
        <f t="shared" si="84"/>
        <v>18.916046313291563</v>
      </c>
      <c r="CR50">
        <f t="shared" si="84"/>
        <v>18.914088256905337</v>
      </c>
      <c r="CS50">
        <f t="shared" si="84"/>
        <v>18.9121282233614</v>
      </c>
      <c r="CT50">
        <f t="shared" si="84"/>
        <v>18.910166210390098</v>
      </c>
      <c r="CU50">
        <f t="shared" si="84"/>
        <v>18.908202215719204</v>
      </c>
      <c r="CV50">
        <f t="shared" si="84"/>
        <v>18.906236237073852</v>
      </c>
      <c r="CW50">
        <f t="shared" si="84"/>
        <v>18.90426827217658</v>
      </c>
      <c r="CX50">
        <f t="shared" si="84"/>
        <v>18.90229831874732</v>
      </c>
      <c r="CY50">
        <f t="shared" si="84"/>
        <v>18.900326374503368</v>
      </c>
      <c r="CZ50">
        <f t="shared" si="85"/>
        <v>18.898352437159403</v>
      </c>
      <c r="DA50">
        <f t="shared" si="85"/>
        <v>18.896376504427494</v>
      </c>
      <c r="DB50">
        <f t="shared" si="85"/>
        <v>18.894398574017075</v>
      </c>
      <c r="DC50">
        <f t="shared" si="85"/>
        <v>18.89241864363494</v>
      </c>
      <c r="DD50">
        <f t="shared" si="85"/>
        <v>18.89043671098527</v>
      </c>
      <c r="DE50">
        <f t="shared" si="85"/>
        <v>18.888452773769604</v>
      </c>
      <c r="DF50">
        <f t="shared" si="85"/>
        <v>18.886466829686828</v>
      </c>
      <c r="DG50">
        <f t="shared" si="85"/>
        <v>18.884478876433214</v>
      </c>
      <c r="DH50">
        <f t="shared" si="85"/>
        <v>18.882488911702364</v>
      </c>
      <c r="DI50">
        <f t="shared" si="85"/>
        <v>18.880496933185245</v>
      </c>
      <c r="DJ50">
        <f t="shared" si="85"/>
        <v>18.878502938570172</v>
      </c>
      <c r="DL50">
        <f t="shared" si="16"/>
        <v>0.47</v>
      </c>
      <c r="DM50">
        <f t="shared" si="71"/>
        <v>19.068286345915631</v>
      </c>
      <c r="DN50">
        <f t="shared" si="71"/>
        <v>18.830792316846789</v>
      </c>
      <c r="DO50">
        <f t="shared" si="71"/>
        <v>18.593296486076795</v>
      </c>
      <c r="DP50">
        <f t="shared" si="71"/>
        <v>18.355798851537436</v>
      </c>
      <c r="DQ50">
        <f t="shared" si="71"/>
        <v>18.118299411158098</v>
      </c>
      <c r="DR50">
        <f t="shared" si="71"/>
        <v>17.880798162865801</v>
      </c>
      <c r="DS50">
        <f t="shared" si="71"/>
        <v>17.643295104585203</v>
      </c>
      <c r="DT50">
        <f t="shared" si="71"/>
        <v>17.405790234238548</v>
      </c>
      <c r="DU50">
        <f t="shared" si="71"/>
        <v>17.16828354974572</v>
      </c>
      <c r="DV50">
        <f t="shared" si="71"/>
        <v>16.930775049024199</v>
      </c>
      <c r="DW50">
        <f t="shared" si="71"/>
        <v>16.693264729989092</v>
      </c>
      <c r="DX50">
        <f t="shared" si="71"/>
        <v>16.455752590553089</v>
      </c>
      <c r="DY50">
        <f t="shared" si="71"/>
        <v>16.218238628626509</v>
      </c>
      <c r="DZ50">
        <f t="shared" si="71"/>
        <v>15.980722842117245</v>
      </c>
      <c r="EA50">
        <f t="shared" si="71"/>
        <v>15.743205228930822</v>
      </c>
      <c r="EB50">
        <f t="shared" si="70"/>
        <v>15.505685786970323</v>
      </c>
      <c r="EC50">
        <f t="shared" si="70"/>
        <v>15.268164514136462</v>
      </c>
      <c r="ED50">
        <f t="shared" si="70"/>
        <v>15.030641408327508</v>
      </c>
      <c r="EE50">
        <f t="shared" si="70"/>
        <v>14.79311646743934</v>
      </c>
      <c r="EF50">
        <f t="shared" si="70"/>
        <v>14.555589689365416</v>
      </c>
      <c r="EG50">
        <f t="shared" si="70"/>
        <v>14.318061071996777</v>
      </c>
      <c r="EH50">
        <f t="shared" si="70"/>
        <v>14.080530613222036</v>
      </c>
      <c r="EI50">
        <f t="shared" si="70"/>
        <v>13.842998310927392</v>
      </c>
      <c r="EJ50">
        <f t="shared" si="70"/>
        <v>13.605464162996611</v>
      </c>
      <c r="EK50">
        <f t="shared" si="70"/>
        <v>13.367928167311028</v>
      </c>
      <c r="EL50">
        <f t="shared" si="70"/>
        <v>13.130390321749555</v>
      </c>
      <c r="EM50">
        <f t="shared" si="70"/>
        <v>12.892850624188661</v>
      </c>
      <c r="EN50">
        <f t="shared" si="70"/>
        <v>12.655309072502382</v>
      </c>
      <c r="EO50">
        <f t="shared" si="70"/>
        <v>12.417765664562308</v>
      </c>
      <c r="EP50">
        <f t="shared" si="68"/>
        <v>12.180220398237591</v>
      </c>
      <c r="EQ50">
        <f t="shared" si="68"/>
        <v>11.942673271394934</v>
      </c>
      <c r="ER50">
        <f t="shared" si="68"/>
        <v>11.705124281898598</v>
      </c>
      <c r="ES50">
        <f t="shared" si="68"/>
        <v>11.467573427610381</v>
      </c>
      <c r="ET50">
        <f t="shared" si="68"/>
        <v>11.230020706389629</v>
      </c>
      <c r="EU50">
        <f t="shared" si="68"/>
        <v>10.992466116093246</v>
      </c>
      <c r="EV50">
        <f t="shared" si="68"/>
        <v>10.754909654575656</v>
      </c>
      <c r="EW50">
        <f t="shared" si="68"/>
        <v>10.517351319688821</v>
      </c>
      <c r="EX50">
        <f t="shared" si="68"/>
        <v>10.279791109282252</v>
      </c>
      <c r="EY50">
        <f t="shared" si="68"/>
        <v>10.042229021202983</v>
      </c>
      <c r="EZ50">
        <f t="shared" si="68"/>
        <v>9.8046650532955706</v>
      </c>
      <c r="FA50">
        <f t="shared" si="68"/>
        <v>9.5670992034021101</v>
      </c>
      <c r="FB50">
        <f t="shared" si="68"/>
        <v>9.3295314693622196</v>
      </c>
      <c r="FC50">
        <f t="shared" si="68"/>
        <v>9.0919618490130141</v>
      </c>
      <c r="FD50">
        <f t="shared" si="68"/>
        <v>8.8543903401891502</v>
      </c>
      <c r="FE50">
        <f t="shared" si="68"/>
        <v>8.6168169407227939</v>
      </c>
      <c r="FF50">
        <f t="shared" si="69"/>
        <v>8.3792416484436156</v>
      </c>
      <c r="FG50">
        <f t="shared" si="69"/>
        <v>8.1416644611787934</v>
      </c>
      <c r="FH50">
        <f t="shared" si="69"/>
        <v>7.9040853767530308</v>
      </c>
      <c r="FI50">
        <f t="shared" si="69"/>
        <v>7.6665043929885091</v>
      </c>
      <c r="FJ50">
        <f t="shared" si="69"/>
        <v>7.4289215077049189</v>
      </c>
      <c r="FK50">
        <f t="shared" si="69"/>
        <v>7.1913367187194499</v>
      </c>
      <c r="FL50">
        <f t="shared" si="69"/>
        <v>6.9537500238467889</v>
      </c>
      <c r="FM50">
        <f t="shared" si="69"/>
        <v>6.7161614208991143</v>
      </c>
      <c r="FN50">
        <f t="shared" si="69"/>
        <v>6.4785709076860734</v>
      </c>
      <c r="FO50">
        <f t="shared" si="69"/>
        <v>6.2409784820148353</v>
      </c>
      <c r="FP50">
        <f t="shared" si="69"/>
        <v>6.0033841416900131</v>
      </c>
      <c r="FQ50">
        <f t="shared" si="69"/>
        <v>5.7657878845137311</v>
      </c>
      <c r="FR50">
        <f t="shared" si="69"/>
        <v>5.5281897082855735</v>
      </c>
      <c r="FS50">
        <f t="shared" si="69"/>
        <v>5.2905896108025985</v>
      </c>
      <c r="FT50">
        <f t="shared" si="69"/>
        <v>5.0529875898593453</v>
      </c>
      <c r="FU50">
        <f t="shared" si="72"/>
        <v>4.8153836432478112</v>
      </c>
      <c r="FV50">
        <f t="shared" si="72"/>
        <v>4.5777777687574694</v>
      </c>
      <c r="FW50">
        <f t="shared" si="54"/>
        <v>4.340169964175244</v>
      </c>
      <c r="FX50">
        <f t="shared" si="54"/>
        <v>4.1025602272855242</v>
      </c>
      <c r="FY50">
        <f t="shared" si="54"/>
        <v>3.8649485558701642</v>
      </c>
      <c r="FZ50">
        <f t="shared" si="54"/>
        <v>3.6273349477084516</v>
      </c>
      <c r="GA50">
        <f t="shared" si="54"/>
        <v>3.3897194005771496</v>
      </c>
      <c r="GB50">
        <f t="shared" si="54"/>
        <v>3.1521019122504441</v>
      </c>
      <c r="GC50">
        <f t="shared" si="54"/>
        <v>2.9144824804999843</v>
      </c>
      <c r="GD50">
        <f t="shared" si="54"/>
        <v>2.6768611030948612</v>
      </c>
      <c r="GE50">
        <f t="shared" si="54"/>
        <v>2.439237777801587</v>
      </c>
      <c r="GF50">
        <f t="shared" si="54"/>
        <v>2.2016125023841262</v>
      </c>
      <c r="GG50">
        <f t="shared" si="54"/>
        <v>1.9639852746038855</v>
      </c>
      <c r="GH50">
        <f t="shared" si="54"/>
        <v>1.7263560922196746</v>
      </c>
      <c r="GI50">
        <f t="shared" si="54"/>
        <v>1.4887249529877344</v>
      </c>
      <c r="GJ50">
        <f t="shared" si="73"/>
        <v>1.251091854661766</v>
      </c>
      <c r="GK50">
        <f t="shared" si="73"/>
        <v>1.0134567949928517</v>
      </c>
      <c r="GL50">
        <f t="shared" si="73"/>
        <v>0.77581977172950189</v>
      </c>
      <c r="GM50">
        <f t="shared" si="73"/>
        <v>0.53818078261765834</v>
      </c>
      <c r="GN50">
        <f t="shared" si="73"/>
        <v>0.30053982540066215</v>
      </c>
      <c r="GO50">
        <f t="shared" si="57"/>
        <v>6.2896897819264552E-2</v>
      </c>
      <c r="GP50">
        <f t="shared" si="57"/>
        <v>0.17474800238838384</v>
      </c>
      <c r="GQ50">
        <f t="shared" si="57"/>
        <v>0.41239487748670456</v>
      </c>
      <c r="GR50">
        <f t="shared" si="57"/>
        <v>0.65004372974274105</v>
      </c>
      <c r="GS50">
        <f t="shared" si="57"/>
        <v>0.88769456142614089</v>
      </c>
      <c r="GT50">
        <f t="shared" si="57"/>
        <v>1.1253473748091309</v>
      </c>
      <c r="GU50">
        <f t="shared" si="57"/>
        <v>1.3630021721665813</v>
      </c>
      <c r="GV50">
        <f t="shared" si="57"/>
        <v>1.6006589557759519</v>
      </c>
      <c r="GW50">
        <f t="shared" si="57"/>
        <v>1.8383177279173104</v>
      </c>
      <c r="GX50">
        <f t="shared" si="57"/>
        <v>2.0759784908733607</v>
      </c>
      <c r="GY50">
        <f t="shared" si="57"/>
        <v>2.313641246929425</v>
      </c>
      <c r="GZ50">
        <f t="shared" si="57"/>
        <v>2.551305998373433</v>
      </c>
      <c r="HA50">
        <f t="shared" si="57"/>
        <v>2.7889727474959507</v>
      </c>
      <c r="HB50">
        <f t="shared" si="57"/>
        <v>3.0266414965901838</v>
      </c>
      <c r="HC50">
        <f t="shared" si="57"/>
        <v>3.2643122479519491</v>
      </c>
      <c r="HD50">
        <f t="shared" si="57"/>
        <v>3.5019850038797138</v>
      </c>
      <c r="HE50">
        <f t="shared" si="75"/>
        <v>3.7396597666745848</v>
      </c>
      <c r="HF50">
        <f t="shared" si="75"/>
        <v>3.9773365386402979</v>
      </c>
      <c r="HG50">
        <f t="shared" si="74"/>
        <v>4.2150153220832465</v>
      </c>
      <c r="HH50">
        <f t="shared" si="74"/>
        <v>4.4526961193124635</v>
      </c>
      <c r="HI50">
        <f t="shared" si="56"/>
        <v>4.6903789326396357</v>
      </c>
      <c r="HJ50">
        <f t="shared" si="17"/>
        <v>6.2896897819264552E-2</v>
      </c>
      <c r="HK50">
        <f t="shared" si="18"/>
        <v>81</v>
      </c>
      <c r="HL50">
        <v>48</v>
      </c>
      <c r="HM50">
        <f t="shared" si="19"/>
        <v>0.47</v>
      </c>
      <c r="HN50" cm="1">
        <f t="array" ref="HN50">INDEX($N$3:$DJ$102,HL50,HK50)</f>
        <v>18.918002394787113</v>
      </c>
      <c r="HO50">
        <f t="shared" si="20"/>
        <v>8.8914611255499416</v>
      </c>
    </row>
    <row r="51" spans="5:223" x14ac:dyDescent="0.25">
      <c r="E51">
        <v>525</v>
      </c>
      <c r="F51" s="7">
        <f>'Emission events'!Q51</f>
        <v>5.2984518325232005E+18</v>
      </c>
      <c r="G51" s="7">
        <f>'Emission events'!AG51</f>
        <v>3.6145679667153572E+18</v>
      </c>
      <c r="H51" s="7">
        <f>'Emission events'!AW51</f>
        <v>2.4658337942808095E+18</v>
      </c>
      <c r="I51" s="7">
        <f>'Emission events'!BM51</f>
        <v>1.6821751194078776E+18</v>
      </c>
      <c r="J51" s="7">
        <f>'Emission events'!CC51</f>
        <v>1.1475684772096436E+18</v>
      </c>
      <c r="K51" s="7">
        <f t="shared" si="22"/>
        <v>1.4208597190136887E+19</v>
      </c>
      <c r="M51" s="1">
        <v>0.48</v>
      </c>
      <c r="N51">
        <f t="shared" si="76"/>
        <v>18.477464804344411</v>
      </c>
      <c r="O51">
        <f t="shared" si="76"/>
        <v>18.475057900786272</v>
      </c>
      <c r="P51">
        <f t="shared" si="76"/>
        <v>18.472648504825191</v>
      </c>
      <c r="Q51">
        <f t="shared" si="76"/>
        <v>18.470236613600083</v>
      </c>
      <c r="R51">
        <f t="shared" si="76"/>
        <v>18.467822224246543</v>
      </c>
      <c r="S51">
        <f t="shared" si="76"/>
        <v>18.465405333896904</v>
      </c>
      <c r="T51">
        <f t="shared" si="76"/>
        <v>18.462985939680188</v>
      </c>
      <c r="U51">
        <f t="shared" si="76"/>
        <v>18.460564038722136</v>
      </c>
      <c r="V51">
        <f t="shared" si="76"/>
        <v>18.458139628145187</v>
      </c>
      <c r="W51">
        <f t="shared" si="76"/>
        <v>18.455712705068464</v>
      </c>
      <c r="X51">
        <f t="shared" si="77"/>
        <v>18.453283266607805</v>
      </c>
      <c r="Y51">
        <f t="shared" si="77"/>
        <v>18.450851309875713</v>
      </c>
      <c r="Z51">
        <f t="shared" si="77"/>
        <v>18.448416831981394</v>
      </c>
      <c r="AA51">
        <f t="shared" si="77"/>
        <v>18.445979830030737</v>
      </c>
      <c r="AB51">
        <f t="shared" si="77"/>
        <v>18.443540301126291</v>
      </c>
      <c r="AC51">
        <f t="shared" si="77"/>
        <v>18.441098242367282</v>
      </c>
      <c r="AD51">
        <f t="shared" si="77"/>
        <v>18.438653650849634</v>
      </c>
      <c r="AE51">
        <f t="shared" si="77"/>
        <v>18.436206523665906</v>
      </c>
      <c r="AF51">
        <f t="shared" si="77"/>
        <v>18.43375685790533</v>
      </c>
      <c r="AG51">
        <f t="shared" si="77"/>
        <v>18.431304650653797</v>
      </c>
      <c r="AH51">
        <f t="shared" si="78"/>
        <v>18.428849898993857</v>
      </c>
      <c r="AI51">
        <f t="shared" si="78"/>
        <v>18.4263926000047</v>
      </c>
      <c r="AJ51">
        <f t="shared" si="78"/>
        <v>18.423932750762177</v>
      </c>
      <c r="AK51">
        <f t="shared" si="78"/>
        <v>18.421470348338769</v>
      </c>
      <c r="AL51">
        <f t="shared" si="78"/>
        <v>18.419005389803605</v>
      </c>
      <c r="AM51">
        <f t="shared" si="78"/>
        <v>18.416537872222452</v>
      </c>
      <c r="AN51">
        <f t="shared" si="78"/>
        <v>18.414067792657697</v>
      </c>
      <c r="AO51">
        <f t="shared" si="78"/>
        <v>18.411595148168363</v>
      </c>
      <c r="AP51">
        <f t="shared" si="78"/>
        <v>18.4091199358101</v>
      </c>
      <c r="AQ51">
        <f t="shared" si="78"/>
        <v>18.406642152635172</v>
      </c>
      <c r="AR51">
        <f t="shared" si="79"/>
        <v>18.404161795692453</v>
      </c>
      <c r="AS51">
        <f t="shared" si="79"/>
        <v>18.401678862027449</v>
      </c>
      <c r="AT51">
        <f t="shared" si="79"/>
        <v>18.39919334868226</v>
      </c>
      <c r="AU51">
        <f t="shared" si="79"/>
        <v>18.396705252695583</v>
      </c>
      <c r="AV51">
        <f t="shared" si="79"/>
        <v>18.394214571102744</v>
      </c>
      <c r="AW51">
        <f t="shared" si="79"/>
        <v>18.391721300935636</v>
      </c>
      <c r="AX51">
        <f t="shared" si="79"/>
        <v>18.389225439222752</v>
      </c>
      <c r="AY51">
        <f t="shared" si="79"/>
        <v>18.386726982989185</v>
      </c>
      <c r="AZ51">
        <f t="shared" si="79"/>
        <v>18.384225929256608</v>
      </c>
      <c r="BA51">
        <f t="shared" si="79"/>
        <v>18.381722275043273</v>
      </c>
      <c r="BB51">
        <f t="shared" si="80"/>
        <v>18.379216017363998</v>
      </c>
      <c r="BC51">
        <f t="shared" si="80"/>
        <v>18.376707153230207</v>
      </c>
      <c r="BD51">
        <f t="shared" si="80"/>
        <v>18.374195679649858</v>
      </c>
      <c r="BE51">
        <f t="shared" si="80"/>
        <v>18.371681593627486</v>
      </c>
      <c r="BF51">
        <f t="shared" si="80"/>
        <v>18.3691648921642</v>
      </c>
      <c r="BG51">
        <f t="shared" si="80"/>
        <v>18.366645572257653</v>
      </c>
      <c r="BH51">
        <f t="shared" si="80"/>
        <v>18.36412363090205</v>
      </c>
      <c r="BI51">
        <f t="shared" si="80"/>
        <v>18.361599065088157</v>
      </c>
      <c r="BJ51">
        <f t="shared" si="80"/>
        <v>18.359071871803277</v>
      </c>
      <c r="BK51">
        <f t="shared" si="80"/>
        <v>18.356542048031255</v>
      </c>
      <c r="BL51">
        <f t="shared" si="81"/>
        <v>18.354009590752472</v>
      </c>
      <c r="BM51">
        <f t="shared" si="81"/>
        <v>18.351474496943858</v>
      </c>
      <c r="BN51">
        <f t="shared" si="81"/>
        <v>18.348936763578848</v>
      </c>
      <c r="BO51">
        <f t="shared" si="81"/>
        <v>18.346396387627422</v>
      </c>
      <c r="BP51">
        <f t="shared" si="81"/>
        <v>18.343853366056081</v>
      </c>
      <c r="BQ51">
        <f t="shared" si="81"/>
        <v>18.341307695827822</v>
      </c>
      <c r="BR51">
        <f t="shared" si="81"/>
        <v>18.338759373902192</v>
      </c>
      <c r="BS51">
        <f t="shared" si="81"/>
        <v>18.336208397235207</v>
      </c>
      <c r="BT51">
        <f t="shared" si="81"/>
        <v>18.333654762779425</v>
      </c>
      <c r="BU51">
        <f t="shared" si="81"/>
        <v>18.33109846748388</v>
      </c>
      <c r="BV51">
        <f t="shared" si="82"/>
        <v>18.328539508294117</v>
      </c>
      <c r="BW51">
        <f t="shared" si="82"/>
        <v>18.325977882152173</v>
      </c>
      <c r="BX51">
        <f t="shared" si="82"/>
        <v>18.323413585996573</v>
      </c>
      <c r="BY51">
        <f t="shared" si="82"/>
        <v>18.320846616762328</v>
      </c>
      <c r="BZ51">
        <f t="shared" si="82"/>
        <v>18.318276971380929</v>
      </c>
      <c r="CA51">
        <f t="shared" si="82"/>
        <v>18.315704646780343</v>
      </c>
      <c r="CB51">
        <f t="shared" si="82"/>
        <v>18.31312963988502</v>
      </c>
      <c r="CC51">
        <f t="shared" si="82"/>
        <v>18.310551947615867</v>
      </c>
      <c r="CD51">
        <f t="shared" si="82"/>
        <v>18.307971566890267</v>
      </c>
      <c r="CE51">
        <f t="shared" si="82"/>
        <v>18.305388494622058</v>
      </c>
      <c r="CF51">
        <f t="shared" si="83"/>
        <v>18.302802727721538</v>
      </c>
      <c r="CG51">
        <f t="shared" si="83"/>
        <v>18.300214263095448</v>
      </c>
      <c r="CH51">
        <f t="shared" si="83"/>
        <v>18.297623097647005</v>
      </c>
      <c r="CI51">
        <f t="shared" si="83"/>
        <v>18.295029228275844</v>
      </c>
      <c r="CJ51">
        <f t="shared" si="83"/>
        <v>18.292432651878038</v>
      </c>
      <c r="CK51">
        <f t="shared" si="83"/>
        <v>18.289833365346134</v>
      </c>
      <c r="CL51">
        <f t="shared" si="83"/>
        <v>18.28723136556907</v>
      </c>
      <c r="CM51">
        <f t="shared" si="83"/>
        <v>18.28462664943223</v>
      </c>
      <c r="CN51">
        <f t="shared" si="83"/>
        <v>18.282019213817435</v>
      </c>
      <c r="CO51">
        <f t="shared" si="83"/>
        <v>18.279409055602908</v>
      </c>
      <c r="CP51">
        <f t="shared" si="84"/>
        <v>18.276796171663289</v>
      </c>
      <c r="CQ51">
        <f t="shared" si="84"/>
        <v>18.274180558869638</v>
      </c>
      <c r="CR51">
        <f t="shared" si="84"/>
        <v>18.271562214089425</v>
      </c>
      <c r="CS51">
        <f t="shared" si="84"/>
        <v>18.268941134186523</v>
      </c>
      <c r="CT51">
        <f t="shared" si="84"/>
        <v>18.266317316021187</v>
      </c>
      <c r="CU51">
        <f t="shared" si="84"/>
        <v>18.263690756450103</v>
      </c>
      <c r="CV51">
        <f t="shared" si="84"/>
        <v>18.26106145232632</v>
      </c>
      <c r="CW51">
        <f t="shared" si="84"/>
        <v>18.258429400499278</v>
      </c>
      <c r="CX51">
        <f t="shared" si="84"/>
        <v>18.255794597814806</v>
      </c>
      <c r="CY51">
        <f t="shared" si="84"/>
        <v>18.253157041115124</v>
      </c>
      <c r="CZ51">
        <f t="shared" si="85"/>
        <v>18.2505167272388</v>
      </c>
      <c r="DA51">
        <f t="shared" si="85"/>
        <v>18.247873653020793</v>
      </c>
      <c r="DB51">
        <f t="shared" si="85"/>
        <v>18.245227815292431</v>
      </c>
      <c r="DC51">
        <f t="shared" si="85"/>
        <v>18.242579210881384</v>
      </c>
      <c r="DD51">
        <f t="shared" si="85"/>
        <v>18.239927836611706</v>
      </c>
      <c r="DE51">
        <f t="shared" si="85"/>
        <v>18.23727368930378</v>
      </c>
      <c r="DF51">
        <f t="shared" si="85"/>
        <v>18.234616765774362</v>
      </c>
      <c r="DG51">
        <f t="shared" si="85"/>
        <v>18.231957062836539</v>
      </c>
      <c r="DH51">
        <f t="shared" si="85"/>
        <v>18.229294577299743</v>
      </c>
      <c r="DI51">
        <f t="shared" si="85"/>
        <v>18.226629305969748</v>
      </c>
      <c r="DJ51">
        <f t="shared" si="85"/>
        <v>18.22396124564866</v>
      </c>
      <c r="DL51">
        <f t="shared" si="16"/>
        <v>0.48</v>
      </c>
      <c r="DM51">
        <f t="shared" si="71"/>
        <v>18.477464804344411</v>
      </c>
      <c r="DN51">
        <f t="shared" si="71"/>
        <v>18.239369082074173</v>
      </c>
      <c r="DO51">
        <f t="shared" si="71"/>
        <v>18.001270867400994</v>
      </c>
      <c r="DP51">
        <f t="shared" si="71"/>
        <v>17.76317015746379</v>
      </c>
      <c r="DQ51">
        <f t="shared" si="71"/>
        <v>17.525066949398152</v>
      </c>
      <c r="DR51">
        <f t="shared" si="71"/>
        <v>17.286961240336414</v>
      </c>
      <c r="DS51">
        <f t="shared" si="71"/>
        <v>17.048853027407599</v>
      </c>
      <c r="DT51">
        <f t="shared" si="71"/>
        <v>16.810742307737449</v>
      </c>
      <c r="DU51">
        <f t="shared" si="71"/>
        <v>16.572629078448401</v>
      </c>
      <c r="DV51">
        <f t="shared" si="71"/>
        <v>16.334513336659583</v>
      </c>
      <c r="DW51">
        <f t="shared" si="71"/>
        <v>16.096395079486825</v>
      </c>
      <c r="DX51">
        <f t="shared" si="71"/>
        <v>15.858274304042634</v>
      </c>
      <c r="DY51">
        <f t="shared" si="71"/>
        <v>15.620151007436217</v>
      </c>
      <c r="DZ51">
        <f t="shared" si="71"/>
        <v>15.382025186773461</v>
      </c>
      <c r="EA51">
        <f t="shared" si="71"/>
        <v>15.143896839156916</v>
      </c>
      <c r="EB51">
        <f t="shared" si="70"/>
        <v>14.905765961685811</v>
      </c>
      <c r="EC51">
        <f t="shared" si="70"/>
        <v>14.667632551456066</v>
      </c>
      <c r="ED51">
        <f t="shared" si="70"/>
        <v>14.429496605560239</v>
      </c>
      <c r="EE51">
        <f t="shared" si="70"/>
        <v>14.191358121087564</v>
      </c>
      <c r="EF51">
        <f t="shared" si="70"/>
        <v>13.953217095123932</v>
      </c>
      <c r="EG51">
        <f t="shared" si="70"/>
        <v>13.715073524751894</v>
      </c>
      <c r="EH51">
        <f t="shared" si="70"/>
        <v>13.47692740705064</v>
      </c>
      <c r="EI51">
        <f t="shared" si="70"/>
        <v>13.23877873909602</v>
      </c>
      <c r="EJ51">
        <f t="shared" si="70"/>
        <v>13.000627517960513</v>
      </c>
      <c r="EK51">
        <f t="shared" si="70"/>
        <v>12.762473740713251</v>
      </c>
      <c r="EL51">
        <f t="shared" si="70"/>
        <v>12.52431740442</v>
      </c>
      <c r="EM51">
        <f t="shared" si="70"/>
        <v>12.286158506143146</v>
      </c>
      <c r="EN51">
        <f t="shared" si="70"/>
        <v>12.047997042941715</v>
      </c>
      <c r="EO51">
        <f t="shared" si="70"/>
        <v>11.809833011871353</v>
      </c>
      <c r="EP51">
        <f t="shared" si="68"/>
        <v>11.571666409984328</v>
      </c>
      <c r="EQ51">
        <f t="shared" si="68"/>
        <v>11.33349723432951</v>
      </c>
      <c r="ER51">
        <f t="shared" si="68"/>
        <v>11.095325481952408</v>
      </c>
      <c r="ES51">
        <f t="shared" si="68"/>
        <v>10.857151149895122</v>
      </c>
      <c r="ET51">
        <f t="shared" si="68"/>
        <v>10.618974235196346</v>
      </c>
      <c r="EU51">
        <f t="shared" si="68"/>
        <v>10.380794734891408</v>
      </c>
      <c r="EV51">
        <f t="shared" si="68"/>
        <v>10.142612646012203</v>
      </c>
      <c r="EW51">
        <f t="shared" si="68"/>
        <v>9.9044279655872209</v>
      </c>
      <c r="EX51">
        <f t="shared" si="68"/>
        <v>9.6662406906415566</v>
      </c>
      <c r="EY51">
        <f t="shared" si="68"/>
        <v>9.4280508181968816</v>
      </c>
      <c r="EZ51">
        <f t="shared" si="68"/>
        <v>9.189858345271448</v>
      </c>
      <c r="FA51">
        <f t="shared" si="68"/>
        <v>8.9516632688800737</v>
      </c>
      <c r="FB51">
        <f t="shared" si="68"/>
        <v>8.7134655860341859</v>
      </c>
      <c r="FC51">
        <f t="shared" si="68"/>
        <v>8.4752652937417388</v>
      </c>
      <c r="FD51">
        <f t="shared" si="68"/>
        <v>8.2370623890072689</v>
      </c>
      <c r="FE51">
        <f t="shared" si="68"/>
        <v>7.9988568688318846</v>
      </c>
      <c r="FF51">
        <f t="shared" si="69"/>
        <v>7.760648730213239</v>
      </c>
      <c r="FG51">
        <f t="shared" si="69"/>
        <v>7.5224379701455373</v>
      </c>
      <c r="FH51">
        <f t="shared" si="69"/>
        <v>7.2842245856195476</v>
      </c>
      <c r="FI51">
        <f t="shared" si="69"/>
        <v>7.0460085736225704</v>
      </c>
      <c r="FJ51">
        <f t="shared" si="69"/>
        <v>6.8077899311384495</v>
      </c>
      <c r="FK51">
        <f t="shared" si="69"/>
        <v>6.5695686551475685</v>
      </c>
      <c r="FL51">
        <f t="shared" si="69"/>
        <v>6.3313447426268556</v>
      </c>
      <c r="FM51">
        <f t="shared" si="69"/>
        <v>6.0931181905497471</v>
      </c>
      <c r="FN51">
        <f t="shared" si="69"/>
        <v>5.854888995886224</v>
      </c>
      <c r="FO51">
        <f t="shared" si="69"/>
        <v>5.616657155602784</v>
      </c>
      <c r="FP51">
        <f t="shared" si="69"/>
        <v>5.3784226666624271</v>
      </c>
      <c r="FQ51">
        <f t="shared" si="69"/>
        <v>5.1401855260246982</v>
      </c>
      <c r="FR51">
        <f t="shared" si="69"/>
        <v>4.9019457306456182</v>
      </c>
      <c r="FS51">
        <f t="shared" si="69"/>
        <v>4.6637032774777367</v>
      </c>
      <c r="FT51">
        <f t="shared" si="69"/>
        <v>4.4254581634700934</v>
      </c>
      <c r="FU51">
        <f t="shared" si="72"/>
        <v>4.1872103855682337</v>
      </c>
      <c r="FV51">
        <f t="shared" si="72"/>
        <v>3.9489599407141913</v>
      </c>
      <c r="FW51">
        <f t="shared" si="54"/>
        <v>3.7107068258464917</v>
      </c>
      <c r="FX51">
        <f t="shared" si="54"/>
        <v>3.4724510379001483</v>
      </c>
      <c r="FY51">
        <f t="shared" si="54"/>
        <v>3.2341925738066521</v>
      </c>
      <c r="FZ51">
        <f t="shared" si="54"/>
        <v>2.9959314304939682</v>
      </c>
      <c r="GA51">
        <f t="shared" si="54"/>
        <v>2.7576676048865458</v>
      </c>
      <c r="GB51">
        <f t="shared" si="54"/>
        <v>2.5194010939052944</v>
      </c>
      <c r="GC51">
        <f t="shared" si="54"/>
        <v>2.2811318944675953</v>
      </c>
      <c r="GD51">
        <f t="shared" si="54"/>
        <v>2.0428600034872915</v>
      </c>
      <c r="GE51">
        <f t="shared" si="54"/>
        <v>1.804585417874673</v>
      </c>
      <c r="GF51">
        <f t="shared" si="54"/>
        <v>1.5663081345364844</v>
      </c>
      <c r="GG51">
        <f t="shared" si="54"/>
        <v>1.3280281503759426</v>
      </c>
      <c r="GH51">
        <f t="shared" si="54"/>
        <v>1.0897454622926865</v>
      </c>
      <c r="GI51">
        <f t="shared" si="54"/>
        <v>0.85146006718278144</v>
      </c>
      <c r="GJ51">
        <f t="shared" si="73"/>
        <v>0.61317196193877876</v>
      </c>
      <c r="GK51">
        <f t="shared" si="73"/>
        <v>0.37488114344961687</v>
      </c>
      <c r="GL51">
        <f t="shared" si="73"/>
        <v>0.13658760860067787</v>
      </c>
      <c r="GM51">
        <f t="shared" si="73"/>
        <v>0.10170864572621596</v>
      </c>
      <c r="GN51">
        <f t="shared" si="73"/>
        <v>0.34000762265284123</v>
      </c>
      <c r="GO51">
        <f t="shared" si="57"/>
        <v>0.57830932530455925</v>
      </c>
      <c r="GP51">
        <f t="shared" si="57"/>
        <v>0.8166137568103089</v>
      </c>
      <c r="GQ51">
        <f t="shared" si="57"/>
        <v>1.0549209203026173</v>
      </c>
      <c r="GR51">
        <f t="shared" si="57"/>
        <v>1.2932308189176176</v>
      </c>
      <c r="GS51">
        <f t="shared" si="57"/>
        <v>1.5315434557950525</v>
      </c>
      <c r="GT51">
        <f t="shared" si="57"/>
        <v>1.7698588340782315</v>
      </c>
      <c r="GU51">
        <f t="shared" si="57"/>
        <v>2.008176956914113</v>
      </c>
      <c r="GV51">
        <f t="shared" si="57"/>
        <v>2.2464978274532541</v>
      </c>
      <c r="GW51">
        <f t="shared" si="57"/>
        <v>2.484821448849825</v>
      </c>
      <c r="GX51">
        <f t="shared" si="57"/>
        <v>2.7231478242616056</v>
      </c>
      <c r="GY51">
        <f t="shared" si="57"/>
        <v>2.9614769568500279</v>
      </c>
      <c r="GZ51">
        <f t="shared" si="57"/>
        <v>3.1998088497801334</v>
      </c>
      <c r="HA51">
        <f t="shared" si="57"/>
        <v>3.4381435062205945</v>
      </c>
      <c r="HB51">
        <f t="shared" si="57"/>
        <v>3.6764809293437395</v>
      </c>
      <c r="HC51">
        <f t="shared" si="57"/>
        <v>3.9148211223255132</v>
      </c>
      <c r="HD51">
        <f t="shared" si="57"/>
        <v>4.1531640883455374</v>
      </c>
      <c r="HE51">
        <f t="shared" si="75"/>
        <v>4.3915098305870508</v>
      </c>
      <c r="HF51">
        <f t="shared" si="75"/>
        <v>4.6298583522369725</v>
      </c>
      <c r="HG51">
        <f t="shared" si="74"/>
        <v>4.8682096564858668</v>
      </c>
      <c r="HH51">
        <f t="shared" si="74"/>
        <v>5.1065637465279607</v>
      </c>
      <c r="HI51">
        <f t="shared" si="56"/>
        <v>5.3449206255611479</v>
      </c>
      <c r="HJ51">
        <f t="shared" si="17"/>
        <v>0.10170864572621596</v>
      </c>
      <c r="HK51">
        <f t="shared" si="18"/>
        <v>79</v>
      </c>
      <c r="HL51">
        <v>49</v>
      </c>
      <c r="HM51">
        <f t="shared" si="19"/>
        <v>0.48</v>
      </c>
      <c r="HN51" cm="1">
        <f t="array" ref="HN51">INDEX($N$3:$DJ$102,HL51,HK51)</f>
        <v>18.282019213817435</v>
      </c>
      <c r="HO51">
        <f t="shared" si="20"/>
        <v>8.775369222632369</v>
      </c>
    </row>
    <row r="52" spans="5:223" x14ac:dyDescent="0.25">
      <c r="E52">
        <v>530</v>
      </c>
      <c r="F52" s="7">
        <f>'Emission events'!Q52</f>
        <v>5.3352939044861092E+18</v>
      </c>
      <c r="G52" s="7">
        <f>'Emission events'!AG52</f>
        <v>3.6397013787673713E+18</v>
      </c>
      <c r="H52" s="7">
        <f>'Emission events'!AW52</f>
        <v>2.4829796378156759E+18</v>
      </c>
      <c r="I52" s="7">
        <f>'Emission events'!BM52</f>
        <v>1.6938718977805763E+18</v>
      </c>
      <c r="J52" s="7">
        <f>'Emission events'!CC52</f>
        <v>1.155547940221878E+18</v>
      </c>
      <c r="K52" s="7">
        <f t="shared" si="22"/>
        <v>1.4307394759071611E+19</v>
      </c>
      <c r="M52" s="1">
        <v>0.49</v>
      </c>
      <c r="N52">
        <f t="shared" si="76"/>
        <v>17.685702774181021</v>
      </c>
      <c r="O52">
        <f t="shared" si="76"/>
        <v>17.682463511769672</v>
      </c>
      <c r="P52">
        <f t="shared" si="76"/>
        <v>17.679220801465533</v>
      </c>
      <c r="Q52">
        <f t="shared" si="76"/>
        <v>17.675974639310677</v>
      </c>
      <c r="R52">
        <f t="shared" si="76"/>
        <v>17.672725021342615</v>
      </c>
      <c r="S52">
        <f t="shared" si="76"/>
        <v>17.66947194359431</v>
      </c>
      <c r="T52">
        <f t="shared" si="76"/>
        <v>17.666215402094178</v>
      </c>
      <c r="U52">
        <f t="shared" si="76"/>
        <v>17.662955392866078</v>
      </c>
      <c r="V52">
        <f t="shared" si="76"/>
        <v>17.659691911929293</v>
      </c>
      <c r="W52">
        <f t="shared" si="76"/>
        <v>17.656424955298551</v>
      </c>
      <c r="X52">
        <f t="shared" si="77"/>
        <v>17.653154518984</v>
      </c>
      <c r="Y52">
        <f t="shared" si="77"/>
        <v>17.649880598991196</v>
      </c>
      <c r="Z52">
        <f t="shared" si="77"/>
        <v>17.646603191321127</v>
      </c>
      <c r="AA52">
        <f t="shared" si="77"/>
        <v>17.643322291970176</v>
      </c>
      <c r="AB52">
        <f t="shared" si="77"/>
        <v>17.640037896930153</v>
      </c>
      <c r="AC52">
        <f t="shared" si="77"/>
        <v>17.636750002188229</v>
      </c>
      <c r="AD52">
        <f t="shared" si="77"/>
        <v>17.633458603727</v>
      </c>
      <c r="AE52">
        <f t="shared" si="77"/>
        <v>17.630163697524452</v>
      </c>
      <c r="AF52">
        <f t="shared" si="77"/>
        <v>17.626865279553929</v>
      </c>
      <c r="AG52">
        <f t="shared" si="77"/>
        <v>17.62356334578417</v>
      </c>
      <c r="AH52">
        <f t="shared" si="78"/>
        <v>17.620257892179282</v>
      </c>
      <c r="AI52">
        <f t="shared" si="78"/>
        <v>17.616948914698742</v>
      </c>
      <c r="AJ52">
        <f t="shared" si="78"/>
        <v>17.613636409297388</v>
      </c>
      <c r="AK52">
        <f t="shared" si="78"/>
        <v>17.610320371925411</v>
      </c>
      <c r="AL52">
        <f t="shared" si="78"/>
        <v>17.607000798528354</v>
      </c>
      <c r="AM52">
        <f t="shared" si="78"/>
        <v>17.603677685047113</v>
      </c>
      <c r="AN52">
        <f t="shared" si="78"/>
        <v>17.600351027417911</v>
      </c>
      <c r="AO52">
        <f t="shared" si="78"/>
        <v>17.597020821572318</v>
      </c>
      <c r="AP52">
        <f t="shared" si="78"/>
        <v>17.593687063437233</v>
      </c>
      <c r="AQ52">
        <f t="shared" si="78"/>
        <v>17.590349748934869</v>
      </c>
      <c r="AR52">
        <f t="shared" si="79"/>
        <v>17.587008873982761</v>
      </c>
      <c r="AS52">
        <f t="shared" si="79"/>
        <v>17.583664434493773</v>
      </c>
      <c r="AT52">
        <f t="shared" si="79"/>
        <v>17.580316426376061</v>
      </c>
      <c r="AU52">
        <f t="shared" si="79"/>
        <v>17.576964845533077</v>
      </c>
      <c r="AV52">
        <f t="shared" si="79"/>
        <v>17.573609687863602</v>
      </c>
      <c r="AW52">
        <f t="shared" si="79"/>
        <v>17.570250949261684</v>
      </c>
      <c r="AX52">
        <f t="shared" si="79"/>
        <v>17.566888625616649</v>
      </c>
      <c r="AY52">
        <f t="shared" si="79"/>
        <v>17.563522712813118</v>
      </c>
      <c r="AZ52">
        <f t="shared" si="79"/>
        <v>17.560153206731009</v>
      </c>
      <c r="BA52">
        <f t="shared" si="79"/>
        <v>17.556780103245472</v>
      </c>
      <c r="BB52">
        <f t="shared" si="80"/>
        <v>17.553403398226937</v>
      </c>
      <c r="BC52">
        <f t="shared" si="80"/>
        <v>17.550023087541106</v>
      </c>
      <c r="BD52">
        <f t="shared" si="80"/>
        <v>17.546639167048923</v>
      </c>
      <c r="BE52">
        <f t="shared" si="80"/>
        <v>17.543251632606577</v>
      </c>
      <c r="BF52">
        <f t="shared" si="80"/>
        <v>17.539860480065503</v>
      </c>
      <c r="BG52">
        <f t="shared" si="80"/>
        <v>17.536465705272388</v>
      </c>
      <c r="BH52">
        <f t="shared" si="80"/>
        <v>17.533067304069128</v>
      </c>
      <c r="BI52">
        <f t="shared" si="80"/>
        <v>17.529665272292863</v>
      </c>
      <c r="BJ52">
        <f t="shared" si="80"/>
        <v>17.526259605775952</v>
      </c>
      <c r="BK52">
        <f t="shared" si="80"/>
        <v>17.522850300345958</v>
      </c>
      <c r="BL52">
        <f t="shared" si="81"/>
        <v>17.519437351825665</v>
      </c>
      <c r="BM52">
        <f t="shared" si="81"/>
        <v>17.516020756033068</v>
      </c>
      <c r="BN52">
        <f t="shared" si="81"/>
        <v>17.51260050878134</v>
      </c>
      <c r="BO52">
        <f t="shared" si="81"/>
        <v>17.509176605878874</v>
      </c>
      <c r="BP52">
        <f t="shared" si="81"/>
        <v>17.505749043129228</v>
      </c>
      <c r="BQ52">
        <f t="shared" si="81"/>
        <v>17.502317816331157</v>
      </c>
      <c r="BR52">
        <f t="shared" si="81"/>
        <v>17.498882921278593</v>
      </c>
      <c r="BS52">
        <f t="shared" si="81"/>
        <v>17.495444353760629</v>
      </c>
      <c r="BT52">
        <f t="shared" si="81"/>
        <v>17.492002109561536</v>
      </c>
      <c r="BU52">
        <f t="shared" si="81"/>
        <v>17.488556184460737</v>
      </c>
      <c r="BV52">
        <f t="shared" si="82"/>
        <v>17.48510657423282</v>
      </c>
      <c r="BW52">
        <f t="shared" si="82"/>
        <v>17.481653274647503</v>
      </c>
      <c r="BX52">
        <f t="shared" si="82"/>
        <v>17.478196281469675</v>
      </c>
      <c r="BY52">
        <f t="shared" si="82"/>
        <v>17.474735590459346</v>
      </c>
      <c r="BZ52">
        <f t="shared" si="82"/>
        <v>17.47127119737166</v>
      </c>
      <c r="CA52">
        <f t="shared" si="82"/>
        <v>17.467803097956889</v>
      </c>
      <c r="CB52">
        <f t="shared" si="82"/>
        <v>17.464331287960437</v>
      </c>
      <c r="CC52">
        <f t="shared" si="82"/>
        <v>17.460855763122812</v>
      </c>
      <c r="CD52">
        <f t="shared" si="82"/>
        <v>17.457376519179622</v>
      </c>
      <c r="CE52">
        <f t="shared" si="82"/>
        <v>17.453893551861615</v>
      </c>
      <c r="CF52">
        <f t="shared" si="83"/>
        <v>17.450406856894606</v>
      </c>
      <c r="CG52">
        <f t="shared" si="83"/>
        <v>17.446916429999504</v>
      </c>
      <c r="CH52">
        <f t="shared" si="83"/>
        <v>17.443422266892338</v>
      </c>
      <c r="CI52">
        <f t="shared" si="83"/>
        <v>17.439924363284188</v>
      </c>
      <c r="CJ52">
        <f t="shared" si="83"/>
        <v>17.436422714881207</v>
      </c>
      <c r="CK52">
        <f t="shared" si="83"/>
        <v>17.43291731738465</v>
      </c>
      <c r="CL52">
        <f t="shared" si="83"/>
        <v>17.429408166490816</v>
      </c>
      <c r="CM52">
        <f t="shared" si="83"/>
        <v>17.425895257891057</v>
      </c>
      <c r="CN52">
        <f t="shared" si="83"/>
        <v>17.422378587271801</v>
      </c>
      <c r="CO52">
        <f t="shared" si="83"/>
        <v>17.418858150314506</v>
      </c>
      <c r="CP52">
        <f t="shared" si="84"/>
        <v>17.415333942695682</v>
      </c>
      <c r="CQ52">
        <f t="shared" si="84"/>
        <v>17.411805960086859</v>
      </c>
      <c r="CR52">
        <f t="shared" si="84"/>
        <v>17.408274198154633</v>
      </c>
      <c r="CS52">
        <f t="shared" si="84"/>
        <v>17.404738652560596</v>
      </c>
      <c r="CT52">
        <f t="shared" si="84"/>
        <v>17.401199318961361</v>
      </c>
      <c r="CU52">
        <f t="shared" si="84"/>
        <v>17.397656193008569</v>
      </c>
      <c r="CV52">
        <f t="shared" si="84"/>
        <v>17.394109270348871</v>
      </c>
      <c r="CW52">
        <f t="shared" si="84"/>
        <v>17.39055854662389</v>
      </c>
      <c r="CX52">
        <f t="shared" si="84"/>
        <v>17.387004017470296</v>
      </c>
      <c r="CY52">
        <f t="shared" si="84"/>
        <v>17.383445678519706</v>
      </c>
      <c r="CZ52">
        <f t="shared" si="85"/>
        <v>17.379883525398739</v>
      </c>
      <c r="DA52">
        <f t="shared" si="85"/>
        <v>17.376317553729002</v>
      </c>
      <c r="DB52">
        <f t="shared" si="85"/>
        <v>17.372747759127066</v>
      </c>
      <c r="DC52">
        <f t="shared" si="85"/>
        <v>17.369174137204453</v>
      </c>
      <c r="DD52">
        <f t="shared" si="85"/>
        <v>17.365596683567698</v>
      </c>
      <c r="DE52">
        <f t="shared" si="85"/>
        <v>17.36201539381824</v>
      </c>
      <c r="DF52">
        <f t="shared" si="85"/>
        <v>17.358430263552499</v>
      </c>
      <c r="DG52">
        <f t="shared" si="85"/>
        <v>17.354841288361815</v>
      </c>
      <c r="DH52">
        <f t="shared" si="85"/>
        <v>17.351248463832498</v>
      </c>
      <c r="DI52">
        <f t="shared" si="85"/>
        <v>17.347651785545771</v>
      </c>
      <c r="DJ52">
        <f t="shared" si="85"/>
        <v>17.344051249077783</v>
      </c>
      <c r="DL52">
        <f t="shared" si="16"/>
        <v>0.49</v>
      </c>
      <c r="DM52">
        <f t="shared" si="71"/>
        <v>17.685702774181021</v>
      </c>
      <c r="DN52">
        <f t="shared" si="71"/>
        <v>17.446774693057574</v>
      </c>
      <c r="DO52">
        <f t="shared" si="71"/>
        <v>17.207843164041336</v>
      </c>
      <c r="DP52">
        <f t="shared" si="71"/>
        <v>16.968908183174385</v>
      </c>
      <c r="DQ52">
        <f t="shared" si="71"/>
        <v>16.729969746494223</v>
      </c>
      <c r="DR52">
        <f t="shared" si="71"/>
        <v>16.49102785003382</v>
      </c>
      <c r="DS52">
        <f t="shared" si="71"/>
        <v>16.252082489821589</v>
      </c>
      <c r="DT52">
        <f t="shared" si="71"/>
        <v>16.01313366188139</v>
      </c>
      <c r="DU52">
        <f t="shared" si="71"/>
        <v>15.774181362232509</v>
      </c>
      <c r="DV52">
        <f t="shared" si="71"/>
        <v>15.535225586889668</v>
      </c>
      <c r="DW52">
        <f t="shared" si="71"/>
        <v>15.296266331863018</v>
      </c>
      <c r="DX52">
        <f t="shared" si="71"/>
        <v>15.057303593158117</v>
      </c>
      <c r="DY52">
        <f t="shared" si="71"/>
        <v>14.81833736677595</v>
      </c>
      <c r="DZ52">
        <f t="shared" si="71"/>
        <v>14.5793676487129</v>
      </c>
      <c r="EA52">
        <f t="shared" si="71"/>
        <v>14.340394434960778</v>
      </c>
      <c r="EB52">
        <f t="shared" si="70"/>
        <v>14.101417721506758</v>
      </c>
      <c r="EC52">
        <f t="shared" si="70"/>
        <v>13.862437504333432</v>
      </c>
      <c r="ED52">
        <f t="shared" si="70"/>
        <v>13.623453779418785</v>
      </c>
      <c r="EE52">
        <f t="shared" si="70"/>
        <v>13.384466542736163</v>
      </c>
      <c r="EF52">
        <f t="shared" si="70"/>
        <v>13.145475790254306</v>
      </c>
      <c r="EG52">
        <f t="shared" si="70"/>
        <v>12.906481517937319</v>
      </c>
      <c r="EH52">
        <f t="shared" si="70"/>
        <v>12.667483721744683</v>
      </c>
      <c r="EI52">
        <f t="shared" si="70"/>
        <v>12.428482397631232</v>
      </c>
      <c r="EJ52">
        <f t="shared" si="70"/>
        <v>12.189477541547156</v>
      </c>
      <c r="EK52">
        <f t="shared" si="70"/>
        <v>11.950469149438</v>
      </c>
      <c r="EL52">
        <f t="shared" si="70"/>
        <v>11.711457217244661</v>
      </c>
      <c r="EM52">
        <f t="shared" si="70"/>
        <v>11.47244174090336</v>
      </c>
      <c r="EN52">
        <f t="shared" si="70"/>
        <v>11.23342271634567</v>
      </c>
      <c r="EO52">
        <f t="shared" si="70"/>
        <v>10.994400139498486</v>
      </c>
      <c r="EP52">
        <f t="shared" si="68"/>
        <v>10.755374006284026</v>
      </c>
      <c r="EQ52">
        <f t="shared" si="68"/>
        <v>10.516344312619818</v>
      </c>
      <c r="ER52">
        <f t="shared" si="68"/>
        <v>10.277311054418732</v>
      </c>
      <c r="ES52">
        <f t="shared" si="68"/>
        <v>10.038274227588923</v>
      </c>
      <c r="ET52">
        <f t="shared" si="68"/>
        <v>9.7992338280338398</v>
      </c>
      <c r="EU52">
        <f t="shared" si="68"/>
        <v>9.5601898516522663</v>
      </c>
      <c r="EV52">
        <f t="shared" si="68"/>
        <v>9.3211422943382516</v>
      </c>
      <c r="EW52">
        <f t="shared" si="68"/>
        <v>9.0820911519811176</v>
      </c>
      <c r="EX52">
        <f t="shared" si="68"/>
        <v>8.8430364204654897</v>
      </c>
      <c r="EY52">
        <f t="shared" si="68"/>
        <v>8.6039780956712821</v>
      </c>
      <c r="EZ52">
        <f t="shared" si="68"/>
        <v>8.364916173473647</v>
      </c>
      <c r="FA52">
        <f t="shared" si="68"/>
        <v>8.125850649743013</v>
      </c>
      <c r="FB52">
        <f t="shared" si="68"/>
        <v>7.8867815203450853</v>
      </c>
      <c r="FC52">
        <f t="shared" si="68"/>
        <v>7.6477087811408033</v>
      </c>
      <c r="FD52">
        <f t="shared" si="68"/>
        <v>7.40863242798636</v>
      </c>
      <c r="FE52">
        <f t="shared" si="68"/>
        <v>7.1695524567331876</v>
      </c>
      <c r="FF52">
        <f t="shared" si="69"/>
        <v>6.9304688632279738</v>
      </c>
      <c r="FG52">
        <f t="shared" si="69"/>
        <v>6.6913816433126154</v>
      </c>
      <c r="FH52">
        <f t="shared" si="69"/>
        <v>6.4522907928242539</v>
      </c>
      <c r="FI52">
        <f t="shared" si="69"/>
        <v>6.2131963075952452</v>
      </c>
      <c r="FJ52">
        <f t="shared" si="69"/>
        <v>5.9740981834531528</v>
      </c>
      <c r="FK52">
        <f t="shared" si="69"/>
        <v>5.7349964162207616</v>
      </c>
      <c r="FL52">
        <f t="shared" si="69"/>
        <v>5.4958910017160658</v>
      </c>
      <c r="FM52">
        <f t="shared" si="69"/>
        <v>5.2567819357522385</v>
      </c>
      <c r="FN52">
        <f t="shared" si="69"/>
        <v>5.0176692141376762</v>
      </c>
      <c r="FO52">
        <f t="shared" si="69"/>
        <v>4.7785528326759312</v>
      </c>
      <c r="FP52">
        <f t="shared" si="69"/>
        <v>4.5394327871657616</v>
      </c>
      <c r="FQ52">
        <f t="shared" si="69"/>
        <v>4.3003090734010989</v>
      </c>
      <c r="FR52">
        <f t="shared" si="69"/>
        <v>4.0611816871710396</v>
      </c>
      <c r="FS52">
        <f t="shared" si="69"/>
        <v>3.8220506242598482</v>
      </c>
      <c r="FT52">
        <f t="shared" si="69"/>
        <v>3.5829158804469508</v>
      </c>
      <c r="FU52">
        <f t="shared" si="72"/>
        <v>3.3437774515069361</v>
      </c>
      <c r="FV52">
        <f t="shared" si="72"/>
        <v>3.1046353332095205</v>
      </c>
      <c r="FW52">
        <f t="shared" si="54"/>
        <v>2.8654895213195939</v>
      </c>
      <c r="FX52">
        <f t="shared" si="54"/>
        <v>2.6263400115971667</v>
      </c>
      <c r="FY52">
        <f t="shared" si="54"/>
        <v>2.3871867997973837</v>
      </c>
      <c r="FZ52">
        <f t="shared" si="54"/>
        <v>2.1480298816705137</v>
      </c>
      <c r="GA52">
        <f t="shared" si="54"/>
        <v>1.9088692529619635</v>
      </c>
      <c r="GB52">
        <f t="shared" si="54"/>
        <v>1.6697049094122391</v>
      </c>
      <c r="GC52">
        <f t="shared" si="54"/>
        <v>1.4305368467569508</v>
      </c>
      <c r="GD52">
        <f t="shared" si="54"/>
        <v>1.1913650607268487</v>
      </c>
      <c r="GE52">
        <f t="shared" si="54"/>
        <v>0.95218954704774106</v>
      </c>
      <c r="GF52">
        <f t="shared" si="54"/>
        <v>0.71301030144054067</v>
      </c>
      <c r="GG52">
        <f t="shared" si="54"/>
        <v>0.47382731962127522</v>
      </c>
      <c r="GH52">
        <f t="shared" si="54"/>
        <v>0.2346405973010306</v>
      </c>
      <c r="GI52">
        <f t="shared" si="54"/>
        <v>4.5498698140491456E-3</v>
      </c>
      <c r="GJ52">
        <f t="shared" si="73"/>
        <v>0.24374408602270492</v>
      </c>
      <c r="GK52">
        <f t="shared" si="73"/>
        <v>0.48294205562863723</v>
      </c>
      <c r="GL52">
        <f t="shared" si="73"/>
        <v>0.72214378294049553</v>
      </c>
      <c r="GM52">
        <f t="shared" si="73"/>
        <v>0.96134927227184974</v>
      </c>
      <c r="GN52">
        <f t="shared" si="73"/>
        <v>1.2005585279412436</v>
      </c>
      <c r="GO52">
        <f t="shared" si="57"/>
        <v>1.4397715542721663</v>
      </c>
      <c r="GP52">
        <f t="shared" si="57"/>
        <v>1.6789883555930878</v>
      </c>
      <c r="GQ52">
        <f t="shared" si="57"/>
        <v>1.9182089362374093</v>
      </c>
      <c r="GR52">
        <f t="shared" si="57"/>
        <v>2.1574333005435449</v>
      </c>
      <c r="GS52">
        <f t="shared" si="57"/>
        <v>2.3966614528548789</v>
      </c>
      <c r="GT52">
        <f t="shared" si="57"/>
        <v>2.6358933975197658</v>
      </c>
      <c r="GU52">
        <f t="shared" si="57"/>
        <v>2.8751291388915625</v>
      </c>
      <c r="GV52">
        <f t="shared" si="57"/>
        <v>3.1143686813286422</v>
      </c>
      <c r="GW52">
        <f t="shared" si="57"/>
        <v>3.3536120291943341</v>
      </c>
      <c r="GX52">
        <f t="shared" si="57"/>
        <v>3.592859186857023</v>
      </c>
      <c r="GY52">
        <f t="shared" si="57"/>
        <v>3.8321101586900888</v>
      </c>
      <c r="GZ52">
        <f t="shared" si="57"/>
        <v>4.0713649490719241</v>
      </c>
      <c r="HA52">
        <f t="shared" si="57"/>
        <v>4.3106235623859597</v>
      </c>
      <c r="HB52">
        <f t="shared" si="57"/>
        <v>4.5498860030206707</v>
      </c>
      <c r="HC52">
        <f t="shared" si="57"/>
        <v>4.7891522753695206</v>
      </c>
      <c r="HD52">
        <f t="shared" si="57"/>
        <v>5.028422383831078</v>
      </c>
      <c r="HE52">
        <f t="shared" si="75"/>
        <v>5.2676963328089137</v>
      </c>
      <c r="HF52">
        <f t="shared" si="75"/>
        <v>5.5069741267116967</v>
      </c>
      <c r="HG52">
        <f t="shared" si="74"/>
        <v>5.7462557699531125</v>
      </c>
      <c r="HH52">
        <f t="shared" si="74"/>
        <v>5.9855412669519374</v>
      </c>
      <c r="HI52">
        <f t="shared" si="56"/>
        <v>6.2248306221320249</v>
      </c>
      <c r="HJ52">
        <f t="shared" si="17"/>
        <v>4.5498698140491456E-3</v>
      </c>
      <c r="HK52">
        <f t="shared" si="18"/>
        <v>75</v>
      </c>
      <c r="HL52">
        <v>50</v>
      </c>
      <c r="HM52">
        <f t="shared" si="19"/>
        <v>0.49</v>
      </c>
      <c r="HN52" cm="1">
        <f t="array" ref="HN52">INDEX($N$3:$DJ$102,HL52,HK52)</f>
        <v>17.436422714881207</v>
      </c>
      <c r="HO52">
        <f t="shared" si="20"/>
        <v>8.5438471302917911</v>
      </c>
    </row>
    <row r="53" spans="5:223" x14ac:dyDescent="0.25">
      <c r="E53">
        <v>535</v>
      </c>
      <c r="F53" s="7">
        <f>'Emission events'!Q53</f>
        <v>4.8879523240297308E+18</v>
      </c>
      <c r="G53" s="7">
        <f>'Emission events'!AG53</f>
        <v>3.3345279813284751E+18</v>
      </c>
      <c r="H53" s="7">
        <f>'Emission events'!AW53</f>
        <v>2.2747924122745446E+18</v>
      </c>
      <c r="I53" s="7">
        <f>'Emission events'!BM53</f>
        <v>1.5518479820583936E+18</v>
      </c>
      <c r="J53" s="7">
        <f>'Emission events'!CC53</f>
        <v>1.0586601864961985E+18</v>
      </c>
      <c r="K53" s="7">
        <f t="shared" si="22"/>
        <v>1.3107780886187342E+19</v>
      </c>
      <c r="M53" s="1">
        <v>0.5</v>
      </c>
      <c r="N53">
        <f t="shared" ref="N53:W62" si="86">$B$13-_J0*EXP(($M53+N$2*_r_S)/(_V_th*_diode_n))-($M53+N$2*_r_S)/_r_sh</f>
        <v>16.615967527335304</v>
      </c>
      <c r="O53">
        <f t="shared" si="86"/>
        <v>16.611576812225277</v>
      </c>
      <c r="P53">
        <f t="shared" si="86"/>
        <v>16.607181327435175</v>
      </c>
      <c r="Q53">
        <f t="shared" si="86"/>
        <v>16.602781067489722</v>
      </c>
      <c r="R53">
        <f t="shared" si="86"/>
        <v>16.598376026907363</v>
      </c>
      <c r="S53">
        <f t="shared" si="86"/>
        <v>16.593966200200281</v>
      </c>
      <c r="T53">
        <f t="shared" si="86"/>
        <v>16.589551581874336</v>
      </c>
      <c r="U53">
        <f t="shared" si="86"/>
        <v>16.585132166429073</v>
      </c>
      <c r="V53">
        <f t="shared" si="86"/>
        <v>16.580707948357723</v>
      </c>
      <c r="W53">
        <f t="shared" si="86"/>
        <v>16.576278922147239</v>
      </c>
      <c r="X53">
        <f t="shared" ref="X53:AG62" si="87">$B$13-_J0*EXP(($M53+X$2*_r_S)/(_V_th*_diode_n))-($M53+X$2*_r_S)/_r_sh</f>
        <v>16.57184508227818</v>
      </c>
      <c r="Y53">
        <f t="shared" si="87"/>
        <v>16.567406423224835</v>
      </c>
      <c r="Z53">
        <f t="shared" si="87"/>
        <v>16.562962939455097</v>
      </c>
      <c r="AA53">
        <f t="shared" si="87"/>
        <v>16.558514625430533</v>
      </c>
      <c r="AB53">
        <f t="shared" si="87"/>
        <v>16.554061475606346</v>
      </c>
      <c r="AC53">
        <f t="shared" si="87"/>
        <v>16.549603484431366</v>
      </c>
      <c r="AD53">
        <f t="shared" si="87"/>
        <v>16.545140646348063</v>
      </c>
      <c r="AE53">
        <f t="shared" si="87"/>
        <v>16.540672955792548</v>
      </c>
      <c r="AF53">
        <f t="shared" si="87"/>
        <v>16.536200407194507</v>
      </c>
      <c r="AG53">
        <f t="shared" si="87"/>
        <v>16.531722994977248</v>
      </c>
      <c r="AH53">
        <f t="shared" ref="AH53:AQ62" si="88">$B$13-_J0*EXP(($M53+AH$2*_r_S)/(_V_th*_diode_n))-($M53+AH$2*_r_S)/_r_sh</f>
        <v>16.527240713557667</v>
      </c>
      <c r="AI53">
        <f t="shared" si="88"/>
        <v>16.522753557346267</v>
      </c>
      <c r="AJ53">
        <f t="shared" si="88"/>
        <v>16.518261520747096</v>
      </c>
      <c r="AK53">
        <f t="shared" si="88"/>
        <v>16.51376459815787</v>
      </c>
      <c r="AL53">
        <f t="shared" si="88"/>
        <v>16.509262783969778</v>
      </c>
      <c r="AM53">
        <f t="shared" si="88"/>
        <v>16.504756072567613</v>
      </c>
      <c r="AN53">
        <f t="shared" si="88"/>
        <v>16.500244458329714</v>
      </c>
      <c r="AO53">
        <f t="shared" si="88"/>
        <v>16.495727935627965</v>
      </c>
      <c r="AP53">
        <f t="shared" si="88"/>
        <v>16.491206498827793</v>
      </c>
      <c r="AQ53">
        <f t="shared" si="88"/>
        <v>16.486680142288133</v>
      </c>
      <c r="AR53">
        <f t="shared" ref="AR53:BA62" si="89">$B$13-_J0*EXP(($M53+AR$2*_r_S)/(_V_th*_diode_n))-($M53+AR$2*_r_S)/_r_sh</f>
        <v>16.482148860361516</v>
      </c>
      <c r="AS53">
        <f t="shared" si="89"/>
        <v>16.477612647393919</v>
      </c>
      <c r="AT53">
        <f t="shared" si="89"/>
        <v>16.473071497724849</v>
      </c>
      <c r="AU53">
        <f t="shared" si="89"/>
        <v>16.468525405687316</v>
      </c>
      <c r="AV53">
        <f t="shared" si="89"/>
        <v>16.463974365607829</v>
      </c>
      <c r="AW53">
        <f t="shared" si="89"/>
        <v>16.459418371806354</v>
      </c>
      <c r="AX53">
        <f t="shared" si="89"/>
        <v>16.454857418596415</v>
      </c>
      <c r="AY53">
        <f t="shared" si="89"/>
        <v>16.450291500284933</v>
      </c>
      <c r="AZ53">
        <f t="shared" si="89"/>
        <v>16.44572061117232</v>
      </c>
      <c r="BA53">
        <f t="shared" si="89"/>
        <v>16.441144745552442</v>
      </c>
      <c r="BB53">
        <f t="shared" ref="BB53:BK62" si="90">$B$13-_J0*EXP(($M53+BB$2*_r_S)/(_V_th*_diode_n))-($M53+BB$2*_r_S)/_r_sh</f>
        <v>16.436563897712613</v>
      </c>
      <c r="BC53">
        <f t="shared" si="90"/>
        <v>16.431978061933577</v>
      </c>
      <c r="BD53">
        <f t="shared" si="90"/>
        <v>16.427387232489551</v>
      </c>
      <c r="BE53">
        <f t="shared" si="90"/>
        <v>16.422791403648159</v>
      </c>
      <c r="BF53">
        <f t="shared" si="90"/>
        <v>16.418190569670436</v>
      </c>
      <c r="BG53">
        <f t="shared" si="90"/>
        <v>16.413584724810832</v>
      </c>
      <c r="BH53">
        <f t="shared" si="90"/>
        <v>16.408973863317208</v>
      </c>
      <c r="BI53">
        <f t="shared" si="90"/>
        <v>16.404357979430809</v>
      </c>
      <c r="BJ53">
        <f t="shared" si="90"/>
        <v>16.399737067386276</v>
      </c>
      <c r="BK53">
        <f t="shared" si="90"/>
        <v>16.395111121411642</v>
      </c>
      <c r="BL53">
        <f t="shared" ref="BL53:BU62" si="91">$B$13-_J0*EXP(($M53+BL$2*_r_S)/(_V_th*_diode_n))-($M53+BL$2*_r_S)/_r_sh</f>
        <v>16.390480135728325</v>
      </c>
      <c r="BM53">
        <f t="shared" si="91"/>
        <v>16.385844104551069</v>
      </c>
      <c r="BN53">
        <f t="shared" si="91"/>
        <v>16.381203022088009</v>
      </c>
      <c r="BO53">
        <f t="shared" si="91"/>
        <v>16.376556882540616</v>
      </c>
      <c r="BP53">
        <f t="shared" si="91"/>
        <v>16.371905680103698</v>
      </c>
      <c r="BQ53">
        <f t="shared" si="91"/>
        <v>16.367249408965435</v>
      </c>
      <c r="BR53">
        <f t="shared" si="91"/>
        <v>16.362588063307292</v>
      </c>
      <c r="BS53">
        <f t="shared" si="91"/>
        <v>16.357921637304102</v>
      </c>
      <c r="BT53">
        <f t="shared" si="91"/>
        <v>16.35325012512396</v>
      </c>
      <c r="BU53">
        <f t="shared" si="91"/>
        <v>16.348573520928294</v>
      </c>
      <c r="BV53">
        <f t="shared" ref="BV53:CE62" si="92">$B$13-_J0*EXP(($M53+BV$2*_r_S)/(_V_th*_diode_n))-($M53+BV$2*_r_S)/_r_sh</f>
        <v>16.343891818871811</v>
      </c>
      <c r="BW53">
        <f t="shared" si="92"/>
        <v>16.339205013102561</v>
      </c>
      <c r="BX53">
        <f t="shared" si="92"/>
        <v>16.334513097761814</v>
      </c>
      <c r="BY53">
        <f t="shared" si="92"/>
        <v>16.329816066984122</v>
      </c>
      <c r="BZ53">
        <f t="shared" si="92"/>
        <v>16.325113914897358</v>
      </c>
      <c r="CA53">
        <f t="shared" si="92"/>
        <v>16.320406635622597</v>
      </c>
      <c r="CB53">
        <f t="shared" si="92"/>
        <v>16.315694223274171</v>
      </c>
      <c r="CC53">
        <f t="shared" si="92"/>
        <v>16.310976671959697</v>
      </c>
      <c r="CD53">
        <f t="shared" si="92"/>
        <v>16.306253975779992</v>
      </c>
      <c r="CE53">
        <f t="shared" si="92"/>
        <v>16.301526128829106</v>
      </c>
      <c r="CF53">
        <f t="shared" ref="CF53:CO62" si="93">$B$13-_J0*EXP(($M53+CF$2*_r_S)/(_V_th*_diode_n))-($M53+CF$2*_r_S)/_r_sh</f>
        <v>16.296793125194299</v>
      </c>
      <c r="CG53">
        <f t="shared" si="93"/>
        <v>16.292054958956086</v>
      </c>
      <c r="CH53">
        <f t="shared" si="93"/>
        <v>16.287311624188149</v>
      </c>
      <c r="CI53">
        <f t="shared" si="93"/>
        <v>16.282563114957355</v>
      </c>
      <c r="CJ53">
        <f t="shared" si="93"/>
        <v>16.277809425323817</v>
      </c>
      <c r="CK53">
        <f t="shared" si="93"/>
        <v>16.273050549340777</v>
      </c>
      <c r="CL53">
        <f t="shared" si="93"/>
        <v>16.268286481054652</v>
      </c>
      <c r="CM53">
        <f t="shared" si="93"/>
        <v>16.263517214505072</v>
      </c>
      <c r="CN53">
        <f t="shared" si="93"/>
        <v>16.258742743724785</v>
      </c>
      <c r="CO53">
        <f t="shared" si="93"/>
        <v>16.253963062739672</v>
      </c>
      <c r="CP53">
        <f t="shared" ref="CP53:CY62" si="94">$B$13-_J0*EXP(($M53+CP$2*_r_S)/(_V_th*_diode_n))-($M53+CP$2*_r_S)/_r_sh</f>
        <v>16.249178165568811</v>
      </c>
      <c r="CQ53">
        <f t="shared" si="94"/>
        <v>16.244388046224376</v>
      </c>
      <c r="CR53">
        <f t="shared" si="94"/>
        <v>16.239592698711679</v>
      </c>
      <c r="CS53">
        <f t="shared" si="94"/>
        <v>16.234792117029127</v>
      </c>
      <c r="CT53">
        <f t="shared" si="94"/>
        <v>16.229986295168288</v>
      </c>
      <c r="CU53">
        <f t="shared" si="94"/>
        <v>16.225175227113777</v>
      </c>
      <c r="CV53">
        <f t="shared" si="94"/>
        <v>16.220358906843355</v>
      </c>
      <c r="CW53">
        <f t="shared" si="94"/>
        <v>16.215537328327837</v>
      </c>
      <c r="CX53">
        <f t="shared" si="94"/>
        <v>16.210710485531116</v>
      </c>
      <c r="CY53">
        <f t="shared" si="94"/>
        <v>16.205878372410172</v>
      </c>
      <c r="CZ53">
        <f t="shared" ref="CZ53:DJ62" si="95">$B$13-_J0*EXP(($M53+CZ$2*_r_S)/(_V_th*_diode_n))-($M53+CZ$2*_r_S)/_r_sh</f>
        <v>16.201040982915028</v>
      </c>
      <c r="DA53">
        <f t="shared" si="95"/>
        <v>16.196198310988795</v>
      </c>
      <c r="DB53">
        <f t="shared" si="95"/>
        <v>16.191350350567586</v>
      </c>
      <c r="DC53">
        <f t="shared" si="95"/>
        <v>16.186497095580609</v>
      </c>
      <c r="DD53">
        <f t="shared" si="95"/>
        <v>16.181638539950054</v>
      </c>
      <c r="DE53">
        <f t="shared" si="95"/>
        <v>16.176774677591158</v>
      </c>
      <c r="DF53">
        <f t="shared" si="95"/>
        <v>16.171905502412166</v>
      </c>
      <c r="DG53">
        <f t="shared" si="95"/>
        <v>16.167031008314311</v>
      </c>
      <c r="DH53">
        <f t="shared" si="95"/>
        <v>16.16215118919186</v>
      </c>
      <c r="DI53">
        <f t="shared" si="95"/>
        <v>16.157266038932079</v>
      </c>
      <c r="DJ53">
        <f t="shared" si="95"/>
        <v>16.152375551415176</v>
      </c>
      <c r="DL53">
        <f t="shared" si="16"/>
        <v>0.5</v>
      </c>
      <c r="DM53">
        <f t="shared" si="71"/>
        <v>16.615967527335304</v>
      </c>
      <c r="DN53">
        <f t="shared" si="71"/>
        <v>16.375887993513178</v>
      </c>
      <c r="DO53">
        <f t="shared" si="71"/>
        <v>16.135803690010977</v>
      </c>
      <c r="DP53">
        <f t="shared" si="71"/>
        <v>15.895714611353428</v>
      </c>
      <c r="DQ53">
        <f t="shared" si="71"/>
        <v>15.655620752058971</v>
      </c>
      <c r="DR53">
        <f t="shared" si="71"/>
        <v>15.415522106639791</v>
      </c>
      <c r="DS53">
        <f t="shared" si="71"/>
        <v>15.175418669601747</v>
      </c>
      <c r="DT53">
        <f t="shared" si="71"/>
        <v>14.935310435444386</v>
      </c>
      <c r="DU53">
        <f t="shared" si="71"/>
        <v>14.695197398660939</v>
      </c>
      <c r="DV53">
        <f t="shared" si="71"/>
        <v>14.455079553738356</v>
      </c>
      <c r="DW53">
        <f t="shared" si="71"/>
        <v>14.214956895157199</v>
      </c>
      <c r="DX53">
        <f t="shared" si="71"/>
        <v>13.974829417391756</v>
      </c>
      <c r="DY53">
        <f t="shared" si="71"/>
        <v>13.73469711490992</v>
      </c>
      <c r="DZ53">
        <f t="shared" si="71"/>
        <v>13.494559982173257</v>
      </c>
      <c r="EA53">
        <f t="shared" si="71"/>
        <v>13.254418013636972</v>
      </c>
      <c r="EB53">
        <f t="shared" si="70"/>
        <v>13.014271203749894</v>
      </c>
      <c r="EC53">
        <f t="shared" si="70"/>
        <v>12.774119546954495</v>
      </c>
      <c r="ED53">
        <f t="shared" si="70"/>
        <v>12.533963037686881</v>
      </c>
      <c r="EE53">
        <f t="shared" si="70"/>
        <v>12.293801670376741</v>
      </c>
      <c r="EF53">
        <f t="shared" si="70"/>
        <v>12.053635439447383</v>
      </c>
      <c r="EG53">
        <f t="shared" si="70"/>
        <v>11.813464339315704</v>
      </c>
      <c r="EH53">
        <f t="shared" si="70"/>
        <v>11.573288364392207</v>
      </c>
      <c r="EI53">
        <f t="shared" si="70"/>
        <v>11.333107509080939</v>
      </c>
      <c r="EJ53">
        <f t="shared" si="70"/>
        <v>11.092921767779615</v>
      </c>
      <c r="EK53">
        <f t="shared" si="70"/>
        <v>10.852731134879424</v>
      </c>
      <c r="EL53">
        <f t="shared" si="70"/>
        <v>10.61253560476516</v>
      </c>
      <c r="EM53">
        <f t="shared" si="70"/>
        <v>10.372335171815163</v>
      </c>
      <c r="EN53">
        <f t="shared" si="70"/>
        <v>10.132129830401317</v>
      </c>
      <c r="EO53">
        <f t="shared" si="70"/>
        <v>9.8919195748890463</v>
      </c>
      <c r="EP53">
        <f t="shared" si="68"/>
        <v>9.6517043996372891</v>
      </c>
      <c r="EQ53">
        <f t="shared" si="68"/>
        <v>9.4114842989985732</v>
      </c>
      <c r="ER53">
        <f t="shared" si="68"/>
        <v>9.1712592673188773</v>
      </c>
      <c r="ES53">
        <f t="shared" si="68"/>
        <v>8.9310292989377107</v>
      </c>
      <c r="ET53">
        <f t="shared" si="68"/>
        <v>8.6907943881880794</v>
      </c>
      <c r="EU53">
        <f t="shared" si="68"/>
        <v>8.4505545293964932</v>
      </c>
      <c r="EV53">
        <f t="shared" si="68"/>
        <v>8.2103097168829215</v>
      </c>
      <c r="EW53">
        <f t="shared" si="68"/>
        <v>7.9700599449608838</v>
      </c>
      <c r="EX53">
        <f t="shared" si="68"/>
        <v>7.7298052079373054</v>
      </c>
      <c r="EY53">
        <f t="shared" si="68"/>
        <v>7.4895455001125928</v>
      </c>
      <c r="EZ53">
        <f t="shared" si="68"/>
        <v>7.249280815780617</v>
      </c>
      <c r="FA53">
        <f t="shared" si="68"/>
        <v>7.0090111492286891</v>
      </c>
      <c r="FB53">
        <f t="shared" si="68"/>
        <v>6.7687364947375563</v>
      </c>
      <c r="FC53">
        <f t="shared" si="68"/>
        <v>6.528456846581431</v>
      </c>
      <c r="FD53">
        <f t="shared" si="68"/>
        <v>6.288172199027942</v>
      </c>
      <c r="FE53">
        <f t="shared" si="68"/>
        <v>6.0478825463381209</v>
      </c>
      <c r="FF53">
        <f t="shared" si="69"/>
        <v>5.807587882766418</v>
      </c>
      <c r="FG53">
        <f t="shared" si="69"/>
        <v>5.5672882025606949</v>
      </c>
      <c r="FH53">
        <f t="shared" si="69"/>
        <v>5.3269834999621999</v>
      </c>
      <c r="FI53">
        <f t="shared" si="69"/>
        <v>5.0866737692055697</v>
      </c>
      <c r="FJ53">
        <f t="shared" si="69"/>
        <v>4.8463590045188365</v>
      </c>
      <c r="FK53">
        <f t="shared" si="69"/>
        <v>4.6060392001234209</v>
      </c>
      <c r="FL53">
        <f t="shared" si="69"/>
        <v>4.3657143502340663</v>
      </c>
      <c r="FM53">
        <f t="shared" si="69"/>
        <v>4.1253844490589078</v>
      </c>
      <c r="FN53">
        <f t="shared" si="69"/>
        <v>3.8850494907994175</v>
      </c>
      <c r="FO53">
        <f t="shared" si="69"/>
        <v>3.644709469650401</v>
      </c>
      <c r="FP53">
        <f t="shared" si="69"/>
        <v>3.4043643798000396</v>
      </c>
      <c r="FQ53">
        <f t="shared" si="69"/>
        <v>3.1640142154297983</v>
      </c>
      <c r="FR53">
        <f t="shared" si="69"/>
        <v>2.9236589707145129</v>
      </c>
      <c r="FS53">
        <f t="shared" si="69"/>
        <v>2.6832986398222722</v>
      </c>
      <c r="FT53">
        <f t="shared" si="69"/>
        <v>2.4429332169145077</v>
      </c>
      <c r="FU53">
        <f t="shared" si="72"/>
        <v>2.202562696145927</v>
      </c>
      <c r="FV53">
        <f t="shared" si="72"/>
        <v>1.9621870716645784</v>
      </c>
      <c r="FW53">
        <f t="shared" si="54"/>
        <v>1.7218063376117332</v>
      </c>
      <c r="FX53">
        <f t="shared" si="54"/>
        <v>1.4814204881219428</v>
      </c>
      <c r="FY53">
        <f t="shared" si="54"/>
        <v>1.2410295173230814</v>
      </c>
      <c r="FZ53">
        <f t="shared" si="54"/>
        <v>1.0006334193362214</v>
      </c>
      <c r="GA53">
        <f t="shared" si="54"/>
        <v>0.7602321882756975</v>
      </c>
      <c r="GB53">
        <f t="shared" si="54"/>
        <v>0.51982581824912444</v>
      </c>
      <c r="GC53">
        <f t="shared" si="54"/>
        <v>0.27941430335732065</v>
      </c>
      <c r="GD53">
        <f t="shared" si="54"/>
        <v>3.899763769434017E-2</v>
      </c>
      <c r="GE53">
        <f t="shared" si="54"/>
        <v>0.2014241846525664</v>
      </c>
      <c r="GF53">
        <f t="shared" si="54"/>
        <v>0.44185116960287729</v>
      </c>
      <c r="GG53">
        <f t="shared" si="54"/>
        <v>0.68228332308291328</v>
      </c>
      <c r="GH53">
        <f t="shared" si="54"/>
        <v>0.92272065102580214</v>
      </c>
      <c r="GI53">
        <f t="shared" si="54"/>
        <v>1.1631631593714395</v>
      </c>
      <c r="GJ53">
        <f t="shared" si="73"/>
        <v>1.4036108540665779</v>
      </c>
      <c r="GK53">
        <f t="shared" si="73"/>
        <v>1.6440637410648016</v>
      </c>
      <c r="GL53">
        <f t="shared" si="73"/>
        <v>1.8845218263264805</v>
      </c>
      <c r="GM53">
        <f t="shared" si="73"/>
        <v>2.1249851158188662</v>
      </c>
      <c r="GN53">
        <f t="shared" si="73"/>
        <v>2.3654536155160777</v>
      </c>
      <c r="GO53">
        <f t="shared" si="57"/>
        <v>2.6059273313990374</v>
      </c>
      <c r="GP53">
        <f t="shared" si="57"/>
        <v>2.8464062694555707</v>
      </c>
      <c r="GQ53">
        <f t="shared" si="57"/>
        <v>3.0868904356803633</v>
      </c>
      <c r="GR53">
        <f t="shared" si="57"/>
        <v>3.3273798360750142</v>
      </c>
      <c r="GS53">
        <f t="shared" si="57"/>
        <v>3.5678744766479511</v>
      </c>
      <c r="GT53">
        <f t="shared" si="57"/>
        <v>3.8083743634145577</v>
      </c>
      <c r="GU53">
        <f t="shared" si="57"/>
        <v>4.0488795023970781</v>
      </c>
      <c r="GV53">
        <f t="shared" si="57"/>
        <v>4.2893898996246946</v>
      </c>
      <c r="GW53">
        <f t="shared" si="57"/>
        <v>4.5299055611335142</v>
      </c>
      <c r="GX53">
        <f t="shared" si="57"/>
        <v>4.770426492966557</v>
      </c>
      <c r="GY53">
        <f t="shared" si="57"/>
        <v>5.0109527011737995</v>
      </c>
      <c r="GZ53">
        <f t="shared" si="57"/>
        <v>5.251484191812132</v>
      </c>
      <c r="HA53">
        <f t="shared" si="57"/>
        <v>5.4920209709454397</v>
      </c>
      <c r="HB53">
        <f t="shared" si="57"/>
        <v>5.7325630446445146</v>
      </c>
      <c r="HC53">
        <f t="shared" si="57"/>
        <v>5.9731104189871651</v>
      </c>
      <c r="HD53">
        <f t="shared" ref="HD53:HD102" si="96">ABS(DE53-DE$2)</f>
        <v>6.2136631000581595</v>
      </c>
      <c r="HE53">
        <f t="shared" si="75"/>
        <v>6.454221093949247</v>
      </c>
      <c r="HF53">
        <f t="shared" si="75"/>
        <v>6.6947844067592008</v>
      </c>
      <c r="HG53">
        <f t="shared" si="74"/>
        <v>6.9353530445937501</v>
      </c>
      <c r="HH53">
        <f t="shared" si="74"/>
        <v>7.1759270135656301</v>
      </c>
      <c r="HI53">
        <f t="shared" si="56"/>
        <v>7.4165063197946317</v>
      </c>
      <c r="HJ53">
        <f t="shared" si="17"/>
        <v>3.899763769434017E-2</v>
      </c>
      <c r="HK53">
        <f t="shared" si="18"/>
        <v>70</v>
      </c>
      <c r="HL53">
        <v>51</v>
      </c>
      <c r="HM53">
        <f t="shared" si="19"/>
        <v>0.5</v>
      </c>
      <c r="HN53" cm="1">
        <f t="array" ref="HN53">INDEX($N$3:$DJ$102,HL53,HK53)</f>
        <v>16.301526128829106</v>
      </c>
      <c r="HO53">
        <f t="shared" si="20"/>
        <v>8.1507630644145532</v>
      </c>
    </row>
    <row r="54" spans="5:223" x14ac:dyDescent="0.25">
      <c r="E54">
        <v>540</v>
      </c>
      <c r="F54" s="7">
        <f>'Emission events'!Q54</f>
        <v>3.4070683112332027E+18</v>
      </c>
      <c r="G54" s="7">
        <f>'Emission events'!AG54</f>
        <v>2.324278934197634E+18</v>
      </c>
      <c r="H54" s="7">
        <f>'Emission events'!AW54</f>
        <v>1.5856073522633636E+18</v>
      </c>
      <c r="I54" s="7">
        <f>'Emission events'!BM54</f>
        <v>1.0816906002805326E+18</v>
      </c>
      <c r="J54" s="7">
        <f>'Emission events'!CC54</f>
        <v>7.3792200387130701E+17</v>
      </c>
      <c r="K54" s="7">
        <f t="shared" si="22"/>
        <v>9.1365672018460406E+18</v>
      </c>
      <c r="M54" s="1">
        <v>0.51</v>
      </c>
      <c r="N54">
        <f t="shared" si="86"/>
        <v>15.161694999157723</v>
      </c>
      <c r="O54">
        <f t="shared" si="86"/>
        <v>15.155711409397375</v>
      </c>
      <c r="P54">
        <f t="shared" si="86"/>
        <v>15.149721221448043</v>
      </c>
      <c r="Q54">
        <f t="shared" si="86"/>
        <v>15.143724427735474</v>
      </c>
      <c r="R54">
        <f t="shared" si="86"/>
        <v>15.137721020676691</v>
      </c>
      <c r="S54">
        <f t="shared" si="86"/>
        <v>15.131710992680059</v>
      </c>
      <c r="T54">
        <f t="shared" si="86"/>
        <v>15.125694336145212</v>
      </c>
      <c r="U54">
        <f t="shared" si="86"/>
        <v>15.11967104346304</v>
      </c>
      <c r="V54">
        <f t="shared" si="86"/>
        <v>15.113641107015706</v>
      </c>
      <c r="W54">
        <f t="shared" si="86"/>
        <v>15.107604519176633</v>
      </c>
      <c r="X54">
        <f t="shared" si="87"/>
        <v>15.101561272310466</v>
      </c>
      <c r="Y54">
        <f t="shared" si="87"/>
        <v>15.095511358773145</v>
      </c>
      <c r="Z54">
        <f t="shared" si="87"/>
        <v>15.089454770911765</v>
      </c>
      <c r="AA54">
        <f t="shared" si="87"/>
        <v>15.0833915010647</v>
      </c>
      <c r="AB54">
        <f t="shared" si="87"/>
        <v>15.077321541561478</v>
      </c>
      <c r="AC54">
        <f t="shared" si="87"/>
        <v>15.071244884722846</v>
      </c>
      <c r="AD54">
        <f t="shared" si="87"/>
        <v>15.065161522860702</v>
      </c>
      <c r="AE54">
        <f t="shared" si="87"/>
        <v>15.059071448278194</v>
      </c>
      <c r="AF54">
        <f t="shared" si="87"/>
        <v>15.052974653269567</v>
      </c>
      <c r="AG54">
        <f t="shared" si="87"/>
        <v>15.046871130120218</v>
      </c>
      <c r="AH54">
        <f t="shared" si="88"/>
        <v>15.040760871106757</v>
      </c>
      <c r="AI54">
        <f t="shared" si="88"/>
        <v>15.034643868496852</v>
      </c>
      <c r="AJ54">
        <f t="shared" si="88"/>
        <v>15.028520114549314</v>
      </c>
      <c r="AK54">
        <f t="shared" si="88"/>
        <v>15.022389601514115</v>
      </c>
      <c r="AL54">
        <f t="shared" si="88"/>
        <v>15.016252321632276</v>
      </c>
      <c r="AM54">
        <f t="shared" si="88"/>
        <v>15.010108267135912</v>
      </c>
      <c r="AN54">
        <f t="shared" si="88"/>
        <v>15.003957430248271</v>
      </c>
      <c r="AO54">
        <f t="shared" si="88"/>
        <v>14.997799803183629</v>
      </c>
      <c r="AP54">
        <f t="shared" si="88"/>
        <v>14.991635378147329</v>
      </c>
      <c r="AQ54">
        <f t="shared" si="88"/>
        <v>14.985464147335762</v>
      </c>
      <c r="AR54">
        <f t="shared" si="89"/>
        <v>14.97928610293641</v>
      </c>
      <c r="AS54">
        <f t="shared" si="89"/>
        <v>14.973101237127725</v>
      </c>
      <c r="AT54">
        <f t="shared" si="89"/>
        <v>14.966909542079193</v>
      </c>
      <c r="AU54">
        <f t="shared" si="89"/>
        <v>14.96071100995136</v>
      </c>
      <c r="AV54">
        <f t="shared" si="89"/>
        <v>14.954505632895723</v>
      </c>
      <c r="AW54">
        <f t="shared" si="89"/>
        <v>14.948293403054748</v>
      </c>
      <c r="AX54">
        <f t="shared" si="89"/>
        <v>14.942074312561967</v>
      </c>
      <c r="AY54">
        <f t="shared" si="89"/>
        <v>14.935848353541809</v>
      </c>
      <c r="AZ54">
        <f t="shared" si="89"/>
        <v>14.929615518109683</v>
      </c>
      <c r="BA54">
        <f t="shared" si="89"/>
        <v>14.92337579837193</v>
      </c>
      <c r="BB54">
        <f t="shared" si="90"/>
        <v>14.917129186425884</v>
      </c>
      <c r="BC54">
        <f t="shared" si="90"/>
        <v>14.910875674359735</v>
      </c>
      <c r="BD54">
        <f t="shared" si="90"/>
        <v>14.904615254252663</v>
      </c>
      <c r="BE54">
        <f t="shared" si="90"/>
        <v>14.898347918174702</v>
      </c>
      <c r="BF54">
        <f t="shared" si="90"/>
        <v>14.892073658186803</v>
      </c>
      <c r="BG54">
        <f t="shared" si="90"/>
        <v>14.885792466340796</v>
      </c>
      <c r="BH54">
        <f t="shared" si="90"/>
        <v>14.879504334679371</v>
      </c>
      <c r="BI54">
        <f t="shared" si="90"/>
        <v>14.873209255236148</v>
      </c>
      <c r="BJ54">
        <f t="shared" si="90"/>
        <v>14.866907220035518</v>
      </c>
      <c r="BK54">
        <f t="shared" si="90"/>
        <v>14.860598221092797</v>
      </c>
      <c r="BL54">
        <f t="shared" si="91"/>
        <v>14.854282250414073</v>
      </c>
      <c r="BM54">
        <f t="shared" si="91"/>
        <v>14.847959299996283</v>
      </c>
      <c r="BN54">
        <f t="shared" si="91"/>
        <v>14.84162936182717</v>
      </c>
      <c r="BO54">
        <f t="shared" si="91"/>
        <v>14.835292427885268</v>
      </c>
      <c r="BP54">
        <f t="shared" si="91"/>
        <v>14.828948490139936</v>
      </c>
      <c r="BQ54">
        <f t="shared" si="91"/>
        <v>14.822597540551318</v>
      </c>
      <c r="BR54">
        <f t="shared" si="91"/>
        <v>14.816239571070286</v>
      </c>
      <c r="BS54">
        <f t="shared" si="91"/>
        <v>14.80987457363849</v>
      </c>
      <c r="BT54">
        <f t="shared" si="91"/>
        <v>14.803502540188338</v>
      </c>
      <c r="BU54">
        <f t="shared" si="91"/>
        <v>14.797123462642974</v>
      </c>
      <c r="BV54">
        <f t="shared" si="92"/>
        <v>14.790737332916224</v>
      </c>
      <c r="BW54">
        <f t="shared" si="92"/>
        <v>14.78434414291276</v>
      </c>
      <c r="BX54">
        <f t="shared" si="92"/>
        <v>14.777943884527831</v>
      </c>
      <c r="BY54">
        <f t="shared" si="92"/>
        <v>14.771536549647436</v>
      </c>
      <c r="BZ54">
        <f t="shared" si="92"/>
        <v>14.765122130148249</v>
      </c>
      <c r="CA54">
        <f t="shared" si="92"/>
        <v>14.75870061789762</v>
      </c>
      <c r="CB54">
        <f t="shared" si="92"/>
        <v>14.752272004753529</v>
      </c>
      <c r="CC54">
        <f t="shared" si="92"/>
        <v>14.745836282564724</v>
      </c>
      <c r="CD54">
        <f t="shared" si="92"/>
        <v>14.739393443170478</v>
      </c>
      <c r="CE54">
        <f t="shared" si="92"/>
        <v>14.732943478400738</v>
      </c>
      <c r="CF54">
        <f t="shared" si="93"/>
        <v>14.726486380076068</v>
      </c>
      <c r="CG54">
        <f t="shared" si="93"/>
        <v>14.720022140007647</v>
      </c>
      <c r="CH54">
        <f t="shared" si="93"/>
        <v>14.71355074999725</v>
      </c>
      <c r="CI54">
        <f t="shared" si="93"/>
        <v>14.707072201837207</v>
      </c>
      <c r="CJ54">
        <f t="shared" si="93"/>
        <v>14.700586487310535</v>
      </c>
      <c r="CK54">
        <f t="shared" si="93"/>
        <v>14.694093598190712</v>
      </c>
      <c r="CL54">
        <f t="shared" si="93"/>
        <v>14.687593526241804</v>
      </c>
      <c r="CM54">
        <f t="shared" si="93"/>
        <v>14.68108626321842</v>
      </c>
      <c r="CN54">
        <f t="shared" si="93"/>
        <v>14.674571800865712</v>
      </c>
      <c r="CO54">
        <f t="shared" si="93"/>
        <v>14.668050130919339</v>
      </c>
      <c r="CP54">
        <f t="shared" si="94"/>
        <v>14.661521245105495</v>
      </c>
      <c r="CQ54">
        <f t="shared" si="94"/>
        <v>14.654985135140896</v>
      </c>
      <c r="CR54">
        <f t="shared" si="94"/>
        <v>14.648441792732696</v>
      </c>
      <c r="CS54">
        <f t="shared" si="94"/>
        <v>14.641891209578564</v>
      </c>
      <c r="CT54">
        <f t="shared" si="94"/>
        <v>14.635333377366617</v>
      </c>
      <c r="CU54">
        <f t="shared" si="94"/>
        <v>14.628768287775429</v>
      </c>
      <c r="CV54">
        <f t="shared" si="94"/>
        <v>14.622195932474078</v>
      </c>
      <c r="CW54">
        <f t="shared" si="94"/>
        <v>14.615616303121993</v>
      </c>
      <c r="CX54">
        <f t="shared" si="94"/>
        <v>14.609029391369106</v>
      </c>
      <c r="CY54">
        <f t="shared" si="94"/>
        <v>14.602435188855718</v>
      </c>
      <c r="CZ54">
        <f t="shared" si="95"/>
        <v>14.595833687212544</v>
      </c>
      <c r="DA54">
        <f t="shared" si="95"/>
        <v>14.589224878060687</v>
      </c>
      <c r="DB54">
        <f t="shared" si="95"/>
        <v>14.582608753011623</v>
      </c>
      <c r="DC54">
        <f t="shared" si="95"/>
        <v>14.575985303667249</v>
      </c>
      <c r="DD54">
        <f t="shared" si="95"/>
        <v>14.569354521619747</v>
      </c>
      <c r="DE54">
        <f t="shared" si="95"/>
        <v>14.562716398451725</v>
      </c>
      <c r="DF54">
        <f t="shared" si="95"/>
        <v>14.556070925736071</v>
      </c>
      <c r="DG54">
        <f t="shared" si="95"/>
        <v>14.549418095036016</v>
      </c>
      <c r="DH54">
        <f t="shared" si="95"/>
        <v>14.542757897905085</v>
      </c>
      <c r="DI54">
        <f t="shared" si="95"/>
        <v>14.536090325887175</v>
      </c>
      <c r="DJ54">
        <f t="shared" si="95"/>
        <v>14.529415370516409</v>
      </c>
      <c r="DL54">
        <f t="shared" si="16"/>
        <v>0.51</v>
      </c>
      <c r="DM54">
        <f t="shared" si="71"/>
        <v>15.161694999157723</v>
      </c>
      <c r="DN54">
        <f t="shared" si="71"/>
        <v>14.920022590685276</v>
      </c>
      <c r="DO54">
        <f t="shared" si="71"/>
        <v>14.678343584023848</v>
      </c>
      <c r="DP54">
        <f t="shared" si="71"/>
        <v>14.43665797159918</v>
      </c>
      <c r="DQ54">
        <f t="shared" si="71"/>
        <v>14.194965745828299</v>
      </c>
      <c r="DR54">
        <f t="shared" si="71"/>
        <v>13.953266899119569</v>
      </c>
      <c r="DS54">
        <f t="shared" si="71"/>
        <v>13.711561423872624</v>
      </c>
      <c r="DT54">
        <f t="shared" si="71"/>
        <v>13.469849312478352</v>
      </c>
      <c r="DU54">
        <f t="shared" si="71"/>
        <v>13.228130557318922</v>
      </c>
      <c r="DV54">
        <f t="shared" si="71"/>
        <v>12.98640515076775</v>
      </c>
      <c r="DW54">
        <f t="shared" si="71"/>
        <v>12.744673085189484</v>
      </c>
      <c r="DX54">
        <f t="shared" si="71"/>
        <v>12.502934352940066</v>
      </c>
      <c r="DY54">
        <f t="shared" si="71"/>
        <v>12.261188946366588</v>
      </c>
      <c r="DZ54">
        <f t="shared" si="71"/>
        <v>12.019436857807424</v>
      </c>
      <c r="EA54">
        <f t="shared" si="71"/>
        <v>11.777678079592103</v>
      </c>
      <c r="EB54">
        <f t="shared" si="70"/>
        <v>11.535912604041375</v>
      </c>
      <c r="EC54">
        <f t="shared" si="70"/>
        <v>11.294140423467134</v>
      </c>
      <c r="ED54">
        <f t="shared" si="70"/>
        <v>11.052361530172526</v>
      </c>
      <c r="EE54">
        <f t="shared" si="70"/>
        <v>10.810575916451802</v>
      </c>
      <c r="EF54">
        <f t="shared" si="70"/>
        <v>10.568783574590356</v>
      </c>
      <c r="EG54">
        <f t="shared" si="70"/>
        <v>10.326984496864796</v>
      </c>
      <c r="EH54">
        <f t="shared" si="70"/>
        <v>10.085178675542792</v>
      </c>
      <c r="EI54">
        <f t="shared" si="70"/>
        <v>9.8433661028831558</v>
      </c>
      <c r="EJ54">
        <f t="shared" si="70"/>
        <v>9.6015467711358582</v>
      </c>
      <c r="EK54">
        <f t="shared" si="70"/>
        <v>9.359720672541922</v>
      </c>
      <c r="EL54">
        <f t="shared" si="70"/>
        <v>9.1178877993334595</v>
      </c>
      <c r="EM54">
        <f t="shared" si="70"/>
        <v>8.8760481437337191</v>
      </c>
      <c r="EN54">
        <f t="shared" si="70"/>
        <v>8.6342016979569802</v>
      </c>
      <c r="EO54">
        <f t="shared" si="70"/>
        <v>8.392348454208582</v>
      </c>
      <c r="EP54">
        <f t="shared" si="68"/>
        <v>8.1504884046849178</v>
      </c>
      <c r="EQ54">
        <f t="shared" si="68"/>
        <v>7.908621541573468</v>
      </c>
      <c r="ER54">
        <f t="shared" si="68"/>
        <v>7.6667478570526848</v>
      </c>
      <c r="ES54">
        <f t="shared" si="68"/>
        <v>7.4248673432920551</v>
      </c>
      <c r="ET54">
        <f t="shared" si="68"/>
        <v>7.1829799924521236</v>
      </c>
      <c r="EU54">
        <f t="shared" si="68"/>
        <v>6.9410857966843871</v>
      </c>
      <c r="EV54">
        <f t="shared" si="68"/>
        <v>6.6991847481313158</v>
      </c>
      <c r="EW54">
        <f t="shared" si="68"/>
        <v>6.4572768389264361</v>
      </c>
      <c r="EX54">
        <f t="shared" si="68"/>
        <v>6.2153620611941811</v>
      </c>
      <c r="EY54">
        <f t="shared" si="68"/>
        <v>5.9734404070499565</v>
      </c>
      <c r="EZ54">
        <f t="shared" si="68"/>
        <v>5.731511868600105</v>
      </c>
      <c r="FA54">
        <f t="shared" si="68"/>
        <v>5.4895764379419596</v>
      </c>
      <c r="FB54">
        <f t="shared" si="68"/>
        <v>5.247634107163714</v>
      </c>
      <c r="FC54">
        <f t="shared" ref="FC54:FN78" si="97">ABS(BD54-BD$2)</f>
        <v>5.0056848683445434</v>
      </c>
      <c r="FD54">
        <f t="shared" si="97"/>
        <v>4.7637287135544852</v>
      </c>
      <c r="FE54">
        <f t="shared" si="97"/>
        <v>4.5217656348544875</v>
      </c>
      <c r="FF54">
        <f t="shared" si="69"/>
        <v>4.2797956242963817</v>
      </c>
      <c r="FG54">
        <f t="shared" si="69"/>
        <v>4.0378186739228585</v>
      </c>
      <c r="FH54">
        <f t="shared" si="69"/>
        <v>3.7958347757675384</v>
      </c>
      <c r="FI54">
        <f t="shared" si="69"/>
        <v>3.5538439218548117</v>
      </c>
      <c r="FJ54">
        <f t="shared" si="69"/>
        <v>3.3118461041999918</v>
      </c>
      <c r="FK54">
        <f t="shared" si="69"/>
        <v>3.0698413148091692</v>
      </c>
      <c r="FL54">
        <f t="shared" si="69"/>
        <v>2.8278295456792808</v>
      </c>
      <c r="FM54">
        <f t="shared" si="69"/>
        <v>2.585810788798069</v>
      </c>
      <c r="FN54">
        <f t="shared" si="69"/>
        <v>2.3437850361440695</v>
      </c>
      <c r="FO54">
        <f t="shared" si="69"/>
        <v>2.1017522796866395</v>
      </c>
      <c r="FP54">
        <f t="shared" si="69"/>
        <v>1.8597125113859221</v>
      </c>
      <c r="FQ54">
        <f t="shared" si="69"/>
        <v>1.6176657231927916</v>
      </c>
      <c r="FR54">
        <f t="shared" si="69"/>
        <v>1.375611907048901</v>
      </c>
      <c r="FS54">
        <f t="shared" si="69"/>
        <v>1.1335510548866505</v>
      </c>
      <c r="FT54">
        <f t="shared" si="69"/>
        <v>0.89148315862918714</v>
      </c>
      <c r="FU54">
        <f t="shared" si="72"/>
        <v>0.6494082101903409</v>
      </c>
      <c r="FV54">
        <f t="shared" si="72"/>
        <v>0.4073262014747776</v>
      </c>
      <c r="FW54">
        <f t="shared" si="54"/>
        <v>0.16523712437775018</v>
      </c>
      <c r="FX54">
        <f t="shared" si="54"/>
        <v>7.6859029214743302E-2</v>
      </c>
      <c r="FY54">
        <f t="shared" si="54"/>
        <v>0.31896226742602707</v>
      </c>
      <c r="FZ54">
        <f t="shared" si="54"/>
        <v>0.56107259838875478</v>
      </c>
      <c r="GA54">
        <f t="shared" si="54"/>
        <v>0.80319003024494506</v>
      </c>
      <c r="GB54">
        <f t="shared" si="54"/>
        <v>1.0453145711458482</v>
      </c>
      <c r="GC54">
        <f t="shared" si="54"/>
        <v>1.2874462292521933</v>
      </c>
      <c r="GD54">
        <f t="shared" si="54"/>
        <v>1.529585012734028</v>
      </c>
      <c r="GE54">
        <f t="shared" si="54"/>
        <v>1.771730929770797</v>
      </c>
      <c r="GF54">
        <f t="shared" si="54"/>
        <v>2.0138839885513171</v>
      </c>
      <c r="GG54">
        <f t="shared" si="54"/>
        <v>2.2560441972738126</v>
      </c>
      <c r="GH54">
        <f t="shared" si="54"/>
        <v>2.4982115641459508</v>
      </c>
      <c r="GI54">
        <f t="shared" si="54"/>
        <v>2.7403860973847216</v>
      </c>
      <c r="GJ54">
        <f t="shared" si="73"/>
        <v>2.9825678052166431</v>
      </c>
      <c r="GK54">
        <f t="shared" si="73"/>
        <v>3.2247566958776499</v>
      </c>
      <c r="GL54">
        <f t="shared" si="73"/>
        <v>3.4669527776131321</v>
      </c>
      <c r="GM54">
        <f t="shared" si="73"/>
        <v>3.7091560586779391</v>
      </c>
      <c r="GN54">
        <f t="shared" si="73"/>
        <v>3.951366547336411</v>
      </c>
      <c r="GO54">
        <f t="shared" si="73"/>
        <v>4.1935842518623527</v>
      </c>
      <c r="GP54">
        <f t="shared" si="73"/>
        <v>4.4358091805390512</v>
      </c>
      <c r="GQ54">
        <f t="shared" si="73"/>
        <v>4.6780413416593465</v>
      </c>
      <c r="GR54">
        <f t="shared" si="73"/>
        <v>4.9202807435255771</v>
      </c>
      <c r="GS54">
        <f t="shared" si="73"/>
        <v>5.1625273944496222</v>
      </c>
      <c r="GT54">
        <f t="shared" si="73"/>
        <v>5.4047813027529052</v>
      </c>
      <c r="GU54">
        <f t="shared" si="73"/>
        <v>5.6470424767663552</v>
      </c>
      <c r="GV54">
        <f t="shared" si="73"/>
        <v>5.8893109248305393</v>
      </c>
      <c r="GW54">
        <f t="shared" si="73"/>
        <v>6.1315866552955249</v>
      </c>
      <c r="GX54">
        <f t="shared" si="73"/>
        <v>6.3738696765210108</v>
      </c>
      <c r="GY54">
        <f t="shared" si="73"/>
        <v>6.6161599968762843</v>
      </c>
      <c r="GZ54">
        <f t="shared" ref="GZ54:HC102" si="98">ABS(DA54-DA$2)</f>
        <v>6.8584576247402396</v>
      </c>
      <c r="HA54">
        <f t="shared" si="98"/>
        <v>7.100762568501402</v>
      </c>
      <c r="HB54">
        <f t="shared" si="98"/>
        <v>7.3430748365578751</v>
      </c>
      <c r="HC54">
        <f t="shared" si="98"/>
        <v>7.585394437317472</v>
      </c>
      <c r="HD54">
        <f t="shared" si="96"/>
        <v>7.8277213791975928</v>
      </c>
      <c r="HE54">
        <f t="shared" si="75"/>
        <v>8.0700556706253419</v>
      </c>
      <c r="HF54">
        <f t="shared" si="75"/>
        <v>8.3123973200374959</v>
      </c>
      <c r="HG54">
        <f t="shared" si="74"/>
        <v>8.5547463358805249</v>
      </c>
      <c r="HH54">
        <f t="shared" si="74"/>
        <v>8.7971027266105342</v>
      </c>
      <c r="HI54">
        <f t="shared" si="56"/>
        <v>9.0394665006933987</v>
      </c>
      <c r="HJ54">
        <f t="shared" si="17"/>
        <v>7.6859029214743302E-2</v>
      </c>
      <c r="HK54">
        <f t="shared" si="18"/>
        <v>64</v>
      </c>
      <c r="HL54">
        <v>52</v>
      </c>
      <c r="HM54">
        <f t="shared" si="19"/>
        <v>0.51</v>
      </c>
      <c r="HN54" cm="1">
        <f t="array" ref="HN54">INDEX($N$3:$DJ$102,HL54,HK54)</f>
        <v>14.771536549647436</v>
      </c>
      <c r="HO54">
        <f t="shared" si="20"/>
        <v>7.5334836403201928</v>
      </c>
    </row>
    <row r="55" spans="5:223" x14ac:dyDescent="0.25">
      <c r="E55">
        <v>545</v>
      </c>
      <c r="F55" s="7">
        <f>'Emission events'!Q55</f>
        <v>2.8375309939402522E+18</v>
      </c>
      <c r="G55" s="7">
        <f>'Emission events'!AG55</f>
        <v>1.93574443242115E+18</v>
      </c>
      <c r="H55" s="7">
        <f>'Emission events'!AW55</f>
        <v>1.3205517457436378E+18</v>
      </c>
      <c r="I55" s="7">
        <f>'Emission events'!BM55</f>
        <v>9.0087146008495834E+17</v>
      </c>
      <c r="J55" s="7">
        <f>'Emission events'!CC55</f>
        <v>6.1456841067487872E+17</v>
      </c>
      <c r="K55" s="7">
        <f t="shared" si="22"/>
        <v>7.6092670428648765E+18</v>
      </c>
      <c r="M55" s="1">
        <v>0.52</v>
      </c>
      <c r="N55">
        <f t="shared" si="86"/>
        <v>13.175468628451982</v>
      </c>
      <c r="O55">
        <f t="shared" si="86"/>
        <v>13.167281518169569</v>
      </c>
      <c r="P55">
        <f t="shared" si="86"/>
        <v>13.159085280210432</v>
      </c>
      <c r="Q55">
        <f t="shared" si="86"/>
        <v>13.150879904096694</v>
      </c>
      <c r="R55">
        <f t="shared" si="86"/>
        <v>13.142665379338334</v>
      </c>
      <c r="S55">
        <f t="shared" si="86"/>
        <v>13.134441695433397</v>
      </c>
      <c r="T55">
        <f t="shared" si="86"/>
        <v>13.126208841867808</v>
      </c>
      <c r="U55">
        <f t="shared" si="86"/>
        <v>13.117966808115423</v>
      </c>
      <c r="V55">
        <f t="shared" si="86"/>
        <v>13.109715583638035</v>
      </c>
      <c r="W55">
        <f t="shared" si="86"/>
        <v>13.101455157885308</v>
      </c>
      <c r="X55">
        <f t="shared" si="87"/>
        <v>13.093185520294846</v>
      </c>
      <c r="Y55">
        <f t="shared" si="87"/>
        <v>13.084906660292127</v>
      </c>
      <c r="Z55">
        <f t="shared" si="87"/>
        <v>13.076618567290438</v>
      </c>
      <c r="AA55">
        <f t="shared" si="87"/>
        <v>13.068321230690945</v>
      </c>
      <c r="AB55">
        <f t="shared" si="87"/>
        <v>13.060014639882635</v>
      </c>
      <c r="AC55">
        <f t="shared" si="87"/>
        <v>13.051698784242337</v>
      </c>
      <c r="AD55">
        <f t="shared" si="87"/>
        <v>13.043373653134605</v>
      </c>
      <c r="AE55">
        <f t="shared" si="87"/>
        <v>13.03503923591196</v>
      </c>
      <c r="AF55">
        <f t="shared" si="87"/>
        <v>13.026695521914538</v>
      </c>
      <c r="AG55">
        <f t="shared" si="87"/>
        <v>13.018342500470288</v>
      </c>
      <c r="AH55">
        <f t="shared" si="88"/>
        <v>13.009980160894914</v>
      </c>
      <c r="AI55">
        <f t="shared" si="88"/>
        <v>13.001608492491849</v>
      </c>
      <c r="AJ55">
        <f t="shared" si="88"/>
        <v>12.993227484552206</v>
      </c>
      <c r="AK55">
        <f t="shared" si="88"/>
        <v>12.984837126354941</v>
      </c>
      <c r="AL55">
        <f t="shared" si="88"/>
        <v>12.976437407166566</v>
      </c>
      <c r="AM55">
        <f t="shared" si="88"/>
        <v>12.968028316241316</v>
      </c>
      <c r="AN55">
        <f t="shared" si="88"/>
        <v>12.959609842821095</v>
      </c>
      <c r="AO55">
        <f t="shared" si="88"/>
        <v>12.951181976135445</v>
      </c>
      <c r="AP55">
        <f t="shared" si="88"/>
        <v>12.942744705401562</v>
      </c>
      <c r="AQ55">
        <f t="shared" si="88"/>
        <v>12.934298019824197</v>
      </c>
      <c r="AR55">
        <f t="shared" si="89"/>
        <v>12.925841908595874</v>
      </c>
      <c r="AS55">
        <f t="shared" si="89"/>
        <v>12.917376360896551</v>
      </c>
      <c r="AT55">
        <f t="shared" si="89"/>
        <v>12.908901365893819</v>
      </c>
      <c r="AU55">
        <f t="shared" si="89"/>
        <v>12.900416912742834</v>
      </c>
      <c r="AV55">
        <f t="shared" si="89"/>
        <v>12.891922990586295</v>
      </c>
      <c r="AW55">
        <f t="shared" si="89"/>
        <v>12.883419588554428</v>
      </c>
      <c r="AX55">
        <f t="shared" si="89"/>
        <v>12.87490669576502</v>
      </c>
      <c r="AY55">
        <f t="shared" si="89"/>
        <v>12.866384301323372</v>
      </c>
      <c r="AZ55">
        <f t="shared" si="89"/>
        <v>12.857852394322224</v>
      </c>
      <c r="BA55">
        <f t="shared" si="89"/>
        <v>12.849310963841818</v>
      </c>
      <c r="BB55">
        <f t="shared" si="90"/>
        <v>12.840759998949869</v>
      </c>
      <c r="BC55">
        <f t="shared" si="90"/>
        <v>12.832199488701511</v>
      </c>
      <c r="BD55">
        <f t="shared" si="90"/>
        <v>12.823629422139392</v>
      </c>
      <c r="BE55">
        <f t="shared" si="90"/>
        <v>12.81504978829348</v>
      </c>
      <c r="BF55">
        <f t="shared" si="90"/>
        <v>12.806460576181253</v>
      </c>
      <c r="BG55">
        <f t="shared" si="90"/>
        <v>12.797861774807505</v>
      </c>
      <c r="BH55">
        <f t="shared" si="90"/>
        <v>12.789253373164431</v>
      </c>
      <c r="BI55">
        <f t="shared" si="90"/>
        <v>12.780635360231596</v>
      </c>
      <c r="BJ55">
        <f t="shared" si="90"/>
        <v>12.772007724975879</v>
      </c>
      <c r="BK55">
        <f t="shared" si="90"/>
        <v>12.763370456351581</v>
      </c>
      <c r="BL55">
        <f t="shared" si="91"/>
        <v>12.754723543300212</v>
      </c>
      <c r="BM55">
        <f t="shared" si="91"/>
        <v>12.7460669747507</v>
      </c>
      <c r="BN55">
        <f t="shared" si="91"/>
        <v>12.737400739619179</v>
      </c>
      <c r="BO55">
        <f t="shared" si="91"/>
        <v>12.728724826809088</v>
      </c>
      <c r="BP55">
        <f t="shared" si="91"/>
        <v>12.720039225211099</v>
      </c>
      <c r="BQ55">
        <f t="shared" si="91"/>
        <v>12.711343923703218</v>
      </c>
      <c r="BR55">
        <f t="shared" si="91"/>
        <v>12.702638911150594</v>
      </c>
      <c r="BS55">
        <f t="shared" si="91"/>
        <v>12.6939241764056</v>
      </c>
      <c r="BT55">
        <f t="shared" si="91"/>
        <v>12.685199708307893</v>
      </c>
      <c r="BU55">
        <f t="shared" si="91"/>
        <v>12.676465495684239</v>
      </c>
      <c r="BV55">
        <f t="shared" si="92"/>
        <v>12.667721527348567</v>
      </c>
      <c r="BW55">
        <f t="shared" si="92"/>
        <v>12.658967792102063</v>
      </c>
      <c r="BX55">
        <f t="shared" si="92"/>
        <v>12.650204278732962</v>
      </c>
      <c r="BY55">
        <f t="shared" si="92"/>
        <v>12.641430976016645</v>
      </c>
      <c r="BZ55">
        <f t="shared" si="92"/>
        <v>12.632647872715669</v>
      </c>
      <c r="CA55">
        <f t="shared" si="92"/>
        <v>12.623854957579624</v>
      </c>
      <c r="CB55">
        <f t="shared" si="92"/>
        <v>12.615052219345179</v>
      </c>
      <c r="CC55">
        <f t="shared" si="92"/>
        <v>12.60623964673616</v>
      </c>
      <c r="CD55">
        <f t="shared" si="92"/>
        <v>12.597417228463364</v>
      </c>
      <c r="CE55">
        <f t="shared" si="92"/>
        <v>12.588584953224654</v>
      </c>
      <c r="CF55">
        <f t="shared" si="93"/>
        <v>12.579742809704896</v>
      </c>
      <c r="CG55">
        <f t="shared" si="93"/>
        <v>12.570890786576047</v>
      </c>
      <c r="CH55">
        <f t="shared" si="93"/>
        <v>12.562028872496978</v>
      </c>
      <c r="CI55">
        <f t="shared" si="93"/>
        <v>12.553157056113541</v>
      </c>
      <c r="CJ55">
        <f t="shared" si="93"/>
        <v>12.544275326058635</v>
      </c>
      <c r="CK55">
        <f t="shared" si="93"/>
        <v>12.535383670952033</v>
      </c>
      <c r="CL55">
        <f t="shared" si="93"/>
        <v>12.52648207940047</v>
      </c>
      <c r="CM55">
        <f t="shared" si="93"/>
        <v>12.517570539997569</v>
      </c>
      <c r="CN55">
        <f t="shared" si="93"/>
        <v>12.508649041323947</v>
      </c>
      <c r="CO55">
        <f t="shared" si="93"/>
        <v>12.499717571947004</v>
      </c>
      <c r="CP55">
        <f t="shared" si="94"/>
        <v>12.490776120421119</v>
      </c>
      <c r="CQ55">
        <f t="shared" si="94"/>
        <v>12.481824675287461</v>
      </c>
      <c r="CR55">
        <f t="shared" si="94"/>
        <v>12.472863225074061</v>
      </c>
      <c r="CS55">
        <f t="shared" si="94"/>
        <v>12.463891758295787</v>
      </c>
      <c r="CT55">
        <f t="shared" si="94"/>
        <v>12.454910263454298</v>
      </c>
      <c r="CU55">
        <f t="shared" si="94"/>
        <v>12.445918729038098</v>
      </c>
      <c r="CV55">
        <f t="shared" si="94"/>
        <v>12.436917143522489</v>
      </c>
      <c r="CW55">
        <f t="shared" si="94"/>
        <v>12.427905495369483</v>
      </c>
      <c r="CX55">
        <f t="shared" si="94"/>
        <v>12.418883773027876</v>
      </c>
      <c r="CY55">
        <f t="shared" si="94"/>
        <v>12.409851964933196</v>
      </c>
      <c r="CZ55">
        <f t="shared" si="95"/>
        <v>12.400810059507709</v>
      </c>
      <c r="DA55">
        <f t="shared" si="95"/>
        <v>12.391758045160355</v>
      </c>
      <c r="DB55">
        <f t="shared" si="95"/>
        <v>12.382695910286824</v>
      </c>
      <c r="DC55">
        <f t="shared" si="95"/>
        <v>12.373623643269486</v>
      </c>
      <c r="DD55">
        <f t="shared" si="95"/>
        <v>12.364541232477322</v>
      </c>
      <c r="DE55">
        <f t="shared" si="95"/>
        <v>12.355448666265985</v>
      </c>
      <c r="DF55">
        <f t="shared" si="95"/>
        <v>12.346345932977764</v>
      </c>
      <c r="DG55">
        <f t="shared" si="95"/>
        <v>12.337233020941563</v>
      </c>
      <c r="DH55">
        <f t="shared" si="95"/>
        <v>12.328109918472833</v>
      </c>
      <c r="DI55">
        <f t="shared" si="95"/>
        <v>12.318976613873785</v>
      </c>
      <c r="DJ55">
        <f t="shared" si="95"/>
        <v>12.309833095433026</v>
      </c>
      <c r="DL55">
        <f t="shared" si="16"/>
        <v>0.52</v>
      </c>
      <c r="DM55">
        <f t="shared" si="71"/>
        <v>13.175468628451982</v>
      </c>
      <c r="DN55">
        <f t="shared" si="71"/>
        <v>12.93159269945747</v>
      </c>
      <c r="DO55">
        <f t="shared" si="71"/>
        <v>12.687707642786236</v>
      </c>
      <c r="DP55">
        <f t="shared" si="71"/>
        <v>12.4438134479604</v>
      </c>
      <c r="DQ55">
        <f t="shared" si="71"/>
        <v>12.199910104489941</v>
      </c>
      <c r="DR55">
        <f t="shared" si="71"/>
        <v>11.955997601872907</v>
      </c>
      <c r="DS55">
        <f t="shared" si="71"/>
        <v>11.712075929595219</v>
      </c>
      <c r="DT55">
        <f t="shared" si="71"/>
        <v>11.468145077130735</v>
      </c>
      <c r="DU55">
        <f t="shared" si="71"/>
        <v>11.224205033941251</v>
      </c>
      <c r="DV55">
        <f t="shared" si="71"/>
        <v>10.980255789476425</v>
      </c>
      <c r="DW55">
        <f t="shared" si="71"/>
        <v>10.736297333173864</v>
      </c>
      <c r="DX55">
        <f t="shared" si="71"/>
        <v>10.492329654459049</v>
      </c>
      <c r="DY55">
        <f t="shared" si="71"/>
        <v>10.248352742745261</v>
      </c>
      <c r="DZ55">
        <f t="shared" si="71"/>
        <v>10.004366587433669</v>
      </c>
      <c r="EA55">
        <f t="shared" si="71"/>
        <v>9.7603711779132603</v>
      </c>
      <c r="EB55">
        <f t="shared" si="70"/>
        <v>9.5163665035608656</v>
      </c>
      <c r="EC55">
        <f t="shared" si="70"/>
        <v>9.2723525537410367</v>
      </c>
      <c r="ED55">
        <f t="shared" si="70"/>
        <v>9.0283293178062927</v>
      </c>
      <c r="EE55">
        <f t="shared" si="70"/>
        <v>8.7842967850967728</v>
      </c>
      <c r="EF55">
        <f t="shared" si="70"/>
        <v>8.5402549449404255</v>
      </c>
      <c r="EG55">
        <f t="shared" si="70"/>
        <v>8.2962037866529528</v>
      </c>
      <c r="EH55">
        <f t="shared" si="70"/>
        <v>8.0521432995377893</v>
      </c>
      <c r="EI55">
        <f t="shared" si="70"/>
        <v>7.8080734728860479</v>
      </c>
      <c r="EJ55">
        <f t="shared" si="70"/>
        <v>7.563994295976685</v>
      </c>
      <c r="EK55">
        <f t="shared" si="70"/>
        <v>7.3199057580762128</v>
      </c>
      <c r="EL55">
        <f t="shared" si="70"/>
        <v>7.0758078484388642</v>
      </c>
      <c r="EM55">
        <f t="shared" si="70"/>
        <v>6.8317005563065445</v>
      </c>
      <c r="EN55">
        <f t="shared" si="70"/>
        <v>6.5875838709087962</v>
      </c>
      <c r="EO55">
        <f t="shared" si="70"/>
        <v>6.3434577814628152</v>
      </c>
      <c r="EP55">
        <f t="shared" si="70"/>
        <v>6.0993222771733535</v>
      </c>
      <c r="EQ55">
        <f t="shared" si="70"/>
        <v>5.8551773472329325</v>
      </c>
      <c r="ER55">
        <f t="shared" ref="ER55:FB78" si="99">ABS(AS55-AS$2)</f>
        <v>5.6110229808215104</v>
      </c>
      <c r="ES55">
        <f t="shared" si="99"/>
        <v>5.3668591671066803</v>
      </c>
      <c r="ET55">
        <f t="shared" si="99"/>
        <v>5.1226858952435972</v>
      </c>
      <c r="EU55">
        <f t="shared" si="99"/>
        <v>4.8785031543749593</v>
      </c>
      <c r="EV55">
        <f t="shared" si="99"/>
        <v>4.6343109336309958</v>
      </c>
      <c r="EW55">
        <f t="shared" si="99"/>
        <v>4.3901092221294888</v>
      </c>
      <c r="EX55">
        <f t="shared" si="99"/>
        <v>4.1458980089757436</v>
      </c>
      <c r="EY55">
        <f t="shared" si="99"/>
        <v>3.9016772832624973</v>
      </c>
      <c r="EZ55">
        <f t="shared" si="99"/>
        <v>3.6574470340699925</v>
      </c>
      <c r="FA55">
        <f t="shared" si="99"/>
        <v>3.4132072504659448</v>
      </c>
      <c r="FB55">
        <f t="shared" si="99"/>
        <v>3.1689579215054895</v>
      </c>
      <c r="FC55">
        <f t="shared" si="97"/>
        <v>2.9246990362312726</v>
      </c>
      <c r="FD55">
        <f t="shared" si="97"/>
        <v>2.6804305836732638</v>
      </c>
      <c r="FE55">
        <f t="shared" si="97"/>
        <v>2.4361525528489381</v>
      </c>
      <c r="FF55">
        <f t="shared" si="69"/>
        <v>2.1918649327630906</v>
      </c>
      <c r="FG55">
        <f t="shared" si="69"/>
        <v>1.9475677124079187</v>
      </c>
      <c r="FH55">
        <f t="shared" si="69"/>
        <v>1.7032608807629863</v>
      </c>
      <c r="FI55">
        <f t="shared" si="69"/>
        <v>1.4589444267951723</v>
      </c>
      <c r="FJ55">
        <f t="shared" si="69"/>
        <v>1.2146183394587755</v>
      </c>
      <c r="FK55">
        <f t="shared" si="69"/>
        <v>0.97028260769530839</v>
      </c>
      <c r="FL55">
        <f t="shared" si="69"/>
        <v>0.72593722043369802</v>
      </c>
      <c r="FM55">
        <f t="shared" si="69"/>
        <v>0.48158216659007813</v>
      </c>
      <c r="FN55">
        <f t="shared" si="69"/>
        <v>0.23721743506789039</v>
      </c>
      <c r="FO55">
        <f t="shared" si="69"/>
        <v>7.1569852421973223E-3</v>
      </c>
      <c r="FP55">
        <f t="shared" si="69"/>
        <v>0.25154110546217723</v>
      </c>
      <c r="FQ55">
        <f t="shared" si="69"/>
        <v>0.49593493672690059</v>
      </c>
      <c r="FR55">
        <f t="shared" si="69"/>
        <v>0.7403384901839889</v>
      </c>
      <c r="FS55">
        <f t="shared" si="69"/>
        <v>0.98475177699379479</v>
      </c>
      <c r="FT55">
        <f t="shared" si="69"/>
        <v>1.2291748083295477</v>
      </c>
      <c r="FU55">
        <f t="shared" si="72"/>
        <v>1.4736075953773167</v>
      </c>
      <c r="FV55">
        <f t="shared" si="72"/>
        <v>1.7180501493359195</v>
      </c>
      <c r="FW55">
        <f t="shared" si="54"/>
        <v>1.9625024814171184</v>
      </c>
      <c r="FX55">
        <f t="shared" si="54"/>
        <v>2.2069646028455345</v>
      </c>
      <c r="FY55">
        <f t="shared" si="54"/>
        <v>2.4514365248586074</v>
      </c>
      <c r="FZ55">
        <f t="shared" si="54"/>
        <v>2.6959182587067509</v>
      </c>
      <c r="GA55">
        <f t="shared" si="54"/>
        <v>2.940409815653295</v>
      </c>
      <c r="GB55">
        <f t="shared" si="54"/>
        <v>3.1849112069744123</v>
      </c>
      <c r="GC55">
        <f t="shared" si="54"/>
        <v>3.4294224439593073</v>
      </c>
      <c r="GD55">
        <f t="shared" si="54"/>
        <v>3.6739435379101124</v>
      </c>
      <c r="GE55">
        <f t="shared" si="54"/>
        <v>3.9184745001419685</v>
      </c>
      <c r="GF55">
        <f t="shared" si="54"/>
        <v>4.1630153419829163</v>
      </c>
      <c r="GG55">
        <f t="shared" si="54"/>
        <v>4.4075660747740848</v>
      </c>
      <c r="GH55">
        <f t="shared" si="54"/>
        <v>4.6521267098696164</v>
      </c>
      <c r="GI55">
        <f t="shared" si="54"/>
        <v>4.8966972586366211</v>
      </c>
      <c r="GJ55">
        <f t="shared" si="73"/>
        <v>5.1412777324553218</v>
      </c>
      <c r="GK55">
        <f t="shared" si="73"/>
        <v>5.3858681427189836</v>
      </c>
      <c r="GL55">
        <f t="shared" si="73"/>
        <v>5.6304685008339828</v>
      </c>
      <c r="GM55">
        <f t="shared" si="73"/>
        <v>5.8750788182197038</v>
      </c>
      <c r="GN55">
        <f t="shared" si="73"/>
        <v>6.1196991063087456</v>
      </c>
      <c r="GO55">
        <f t="shared" si="73"/>
        <v>6.3643293765467295</v>
      </c>
      <c r="GP55">
        <f t="shared" si="73"/>
        <v>6.6089696403924858</v>
      </c>
      <c r="GQ55">
        <f t="shared" si="73"/>
        <v>6.853619909317981</v>
      </c>
      <c r="GR55">
        <f t="shared" si="73"/>
        <v>7.0982801948083534</v>
      </c>
      <c r="GS55">
        <f t="shared" si="73"/>
        <v>7.3429505083619411</v>
      </c>
      <c r="GT55">
        <f t="shared" si="73"/>
        <v>7.5876308614902364</v>
      </c>
      <c r="GU55">
        <f t="shared" si="73"/>
        <v>7.832321265717944</v>
      </c>
      <c r="GV55">
        <f t="shared" si="73"/>
        <v>8.0770217325830487</v>
      </c>
      <c r="GW55">
        <f t="shared" si="73"/>
        <v>8.3217322736367549</v>
      </c>
      <c r="GX55">
        <f t="shared" si="73"/>
        <v>8.566452900443533</v>
      </c>
      <c r="GY55">
        <f t="shared" si="73"/>
        <v>8.811183624581119</v>
      </c>
      <c r="GZ55">
        <f t="shared" si="98"/>
        <v>9.0559244576405717</v>
      </c>
      <c r="HA55">
        <f t="shared" si="98"/>
        <v>9.3006754112262016</v>
      </c>
      <c r="HB55">
        <f t="shared" si="98"/>
        <v>9.545436496955638</v>
      </c>
      <c r="HC55">
        <f t="shared" si="98"/>
        <v>9.7902077264598972</v>
      </c>
      <c r="HD55">
        <f t="shared" si="96"/>
        <v>10.034989111383332</v>
      </c>
      <c r="HE55">
        <f t="shared" si="75"/>
        <v>10.279780663383649</v>
      </c>
      <c r="HF55">
        <f t="shared" si="75"/>
        <v>10.524582394131949</v>
      </c>
      <c r="HG55">
        <f t="shared" si="74"/>
        <v>10.769394315312777</v>
      </c>
      <c r="HH55">
        <f t="shared" si="74"/>
        <v>11.014216438623924</v>
      </c>
      <c r="HI55">
        <f t="shared" si="56"/>
        <v>11.259048775776781</v>
      </c>
      <c r="HJ55">
        <f t="shared" si="17"/>
        <v>7.1569852421973223E-3</v>
      </c>
      <c r="HK55">
        <f t="shared" si="18"/>
        <v>55</v>
      </c>
      <c r="HL55">
        <v>53</v>
      </c>
      <c r="HM55">
        <f t="shared" si="19"/>
        <v>0.52</v>
      </c>
      <c r="HN55" cm="1">
        <f t="array" ref="HN55">INDEX($N$3:$DJ$102,HL55,HK55)</f>
        <v>12.720039225211099</v>
      </c>
      <c r="HO55">
        <f t="shared" si="20"/>
        <v>6.6144203971097717</v>
      </c>
    </row>
    <row r="56" spans="5:223" x14ac:dyDescent="0.25">
      <c r="E56">
        <v>550</v>
      </c>
      <c r="F56" s="7">
        <f>'Emission events'!Q56</f>
        <v>1.9810555391937636E+18</v>
      </c>
      <c r="G56" s="7">
        <f>'Emission events'!AG56</f>
        <v>1.3514626760028101E+18</v>
      </c>
      <c r="H56" s="7">
        <f>'Emission events'!AW56</f>
        <v>9.2195868742377267E+17</v>
      </c>
      <c r="I56" s="7">
        <f>'Emission events'!BM56</f>
        <v>6.2895397439329562E+17</v>
      </c>
      <c r="J56" s="7">
        <f>'Emission events'!CC56</f>
        <v>4.2906814296690362E+17</v>
      </c>
      <c r="K56" s="7">
        <f t="shared" si="22"/>
        <v>5.312499019980546E+18</v>
      </c>
      <c r="M56" s="1">
        <v>0.53</v>
      </c>
      <c r="N56">
        <f t="shared" si="86"/>
        <v>10.453358107318946</v>
      </c>
      <c r="O56">
        <f t="shared" si="86"/>
        <v>10.442122732887103</v>
      </c>
      <c r="P56">
        <f t="shared" si="86"/>
        <v>10.430874731584145</v>
      </c>
      <c r="Q56">
        <f t="shared" si="86"/>
        <v>10.419614088915303</v>
      </c>
      <c r="R56">
        <f t="shared" si="86"/>
        <v>10.408340790369136</v>
      </c>
      <c r="S56">
        <f t="shared" si="86"/>
        <v>10.397054821417651</v>
      </c>
      <c r="T56">
        <f t="shared" si="86"/>
        <v>10.385756167516039</v>
      </c>
      <c r="U56">
        <f t="shared" si="86"/>
        <v>10.374444814102933</v>
      </c>
      <c r="V56">
        <f t="shared" si="86"/>
        <v>10.36312074660014</v>
      </c>
      <c r="W56">
        <f t="shared" si="86"/>
        <v>10.351783950412779</v>
      </c>
      <c r="X56">
        <f t="shared" si="87"/>
        <v>10.34043441092917</v>
      </c>
      <c r="Y56">
        <f t="shared" si="87"/>
        <v>10.32907211352097</v>
      </c>
      <c r="Z56">
        <f t="shared" si="87"/>
        <v>10.317697043542903</v>
      </c>
      <c r="AA56">
        <f t="shared" si="87"/>
        <v>10.306309186333019</v>
      </c>
      <c r="AB56">
        <f t="shared" si="87"/>
        <v>10.294908527212435</v>
      </c>
      <c r="AC56">
        <f t="shared" si="87"/>
        <v>10.283495051485453</v>
      </c>
      <c r="AD56">
        <f t="shared" si="87"/>
        <v>10.272068744439462</v>
      </c>
      <c r="AE56">
        <f t="shared" si="87"/>
        <v>10.260629591345079</v>
      </c>
      <c r="AF56">
        <f t="shared" si="87"/>
        <v>10.249177577455903</v>
      </c>
      <c r="AG56">
        <f t="shared" si="87"/>
        <v>10.237712688008605</v>
      </c>
      <c r="AH56">
        <f t="shared" si="88"/>
        <v>10.226234908223008</v>
      </c>
      <c r="AI56">
        <f t="shared" si="88"/>
        <v>10.214744223301873</v>
      </c>
      <c r="AJ56">
        <f t="shared" si="88"/>
        <v>10.203240618430968</v>
      </c>
      <c r="AK56">
        <f t="shared" si="88"/>
        <v>10.191724078779163</v>
      </c>
      <c r="AL56">
        <f t="shared" si="88"/>
        <v>10.1801945894982</v>
      </c>
      <c r="AM56">
        <f t="shared" si="88"/>
        <v>10.168652135722805</v>
      </c>
      <c r="AN56">
        <f t="shared" si="88"/>
        <v>10.157096702570612</v>
      </c>
      <c r="AO56">
        <f t="shared" si="88"/>
        <v>10.145528275142272</v>
      </c>
      <c r="AP56">
        <f t="shared" si="88"/>
        <v>10.133946838521229</v>
      </c>
      <c r="AQ56">
        <f t="shared" si="88"/>
        <v>10.122352377773797</v>
      </c>
      <c r="AR56">
        <f t="shared" si="89"/>
        <v>10.110744877949267</v>
      </c>
      <c r="AS56">
        <f t="shared" si="89"/>
        <v>10.099124324079648</v>
      </c>
      <c r="AT56">
        <f t="shared" si="89"/>
        <v>10.087490701179812</v>
      </c>
      <c r="AU56">
        <f t="shared" si="89"/>
        <v>10.075843994247384</v>
      </c>
      <c r="AV56">
        <f t="shared" si="89"/>
        <v>10.06418418826288</v>
      </c>
      <c r="AW56">
        <f t="shared" si="89"/>
        <v>10.052511268189436</v>
      </c>
      <c r="AX56">
        <f t="shared" si="89"/>
        <v>10.04082521897306</v>
      </c>
      <c r="AY56">
        <f t="shared" si="89"/>
        <v>10.029126025542382</v>
      </c>
      <c r="AZ56">
        <f t="shared" si="89"/>
        <v>10.017413672808757</v>
      </c>
      <c r="BA56">
        <f t="shared" si="89"/>
        <v>10.005688145666225</v>
      </c>
      <c r="BB56">
        <f t="shared" si="90"/>
        <v>9.9939494289914492</v>
      </c>
      <c r="BC56">
        <f t="shared" si="90"/>
        <v>9.9821975076438036</v>
      </c>
      <c r="BD56">
        <f t="shared" si="90"/>
        <v>9.9704323664652801</v>
      </c>
      <c r="BE56">
        <f t="shared" si="90"/>
        <v>9.9586539902804017</v>
      </c>
      <c r="BF56">
        <f t="shared" si="90"/>
        <v>9.9468623638963027</v>
      </c>
      <c r="BG56">
        <f t="shared" si="90"/>
        <v>9.9350574721026845</v>
      </c>
      <c r="BH56">
        <f t="shared" si="90"/>
        <v>9.9232392996717778</v>
      </c>
      <c r="BI56">
        <f t="shared" si="90"/>
        <v>9.9114078313583054</v>
      </c>
      <c r="BJ56">
        <f t="shared" si="90"/>
        <v>9.8995630518995554</v>
      </c>
      <c r="BK56">
        <f t="shared" si="90"/>
        <v>9.887704946015301</v>
      </c>
      <c r="BL56">
        <f t="shared" si="91"/>
        <v>9.8758334984076992</v>
      </c>
      <c r="BM56">
        <f t="shared" si="91"/>
        <v>9.8639486937613832</v>
      </c>
      <c r="BN56">
        <f t="shared" si="91"/>
        <v>9.8520505167434056</v>
      </c>
      <c r="BO56">
        <f t="shared" si="91"/>
        <v>9.8401389520032154</v>
      </c>
      <c r="BP56">
        <f t="shared" si="91"/>
        <v>9.8282139841725726</v>
      </c>
      <c r="BQ56">
        <f t="shared" si="91"/>
        <v>9.8162755978658076</v>
      </c>
      <c r="BR56">
        <f t="shared" si="91"/>
        <v>9.8043237776793752</v>
      </c>
      <c r="BS56">
        <f t="shared" si="91"/>
        <v>9.7923585081921196</v>
      </c>
      <c r="BT56">
        <f t="shared" si="91"/>
        <v>9.7803797739651852</v>
      </c>
      <c r="BU56">
        <f t="shared" si="91"/>
        <v>9.7683875595419849</v>
      </c>
      <c r="BV56">
        <f t="shared" si="92"/>
        <v>9.7563818494481254</v>
      </c>
      <c r="BW56">
        <f t="shared" si="92"/>
        <v>9.7443626281916647</v>
      </c>
      <c r="BX56">
        <f t="shared" si="92"/>
        <v>9.7323298802626574</v>
      </c>
      <c r="BY56">
        <f t="shared" si="92"/>
        <v>9.7202835901334286</v>
      </c>
      <c r="BZ56">
        <f t="shared" si="92"/>
        <v>9.7082237422584772</v>
      </c>
      <c r="CA56">
        <f t="shared" si="92"/>
        <v>9.6961503210744588</v>
      </c>
      <c r="CB56">
        <f t="shared" si="92"/>
        <v>9.6840633110001235</v>
      </c>
      <c r="CC56">
        <f t="shared" si="92"/>
        <v>9.6719626964364149</v>
      </c>
      <c r="CD56">
        <f t="shared" si="92"/>
        <v>9.6598484617663622</v>
      </c>
      <c r="CE56">
        <f t="shared" si="92"/>
        <v>9.6477205913549966</v>
      </c>
      <c r="CF56">
        <f t="shared" si="93"/>
        <v>9.6355790695494434</v>
      </c>
      <c r="CG56">
        <f t="shared" si="93"/>
        <v>9.6234238806788497</v>
      </c>
      <c r="CH56">
        <f t="shared" si="93"/>
        <v>9.6112550090543838</v>
      </c>
      <c r="CI56">
        <f t="shared" si="93"/>
        <v>9.5990724389691593</v>
      </c>
      <c r="CJ56">
        <f t="shared" si="93"/>
        <v>9.5868761546983379</v>
      </c>
      <c r="CK56">
        <f t="shared" si="93"/>
        <v>9.5746661404990299</v>
      </c>
      <c r="CL56">
        <f t="shared" si="93"/>
        <v>9.5624423806102001</v>
      </c>
      <c r="CM56">
        <f t="shared" si="93"/>
        <v>9.5502048592527515</v>
      </c>
      <c r="CN56">
        <f t="shared" si="93"/>
        <v>9.5379535606294841</v>
      </c>
      <c r="CO56">
        <f t="shared" si="93"/>
        <v>9.525688468925015</v>
      </c>
      <c r="CP56">
        <f t="shared" si="94"/>
        <v>9.513409568305935</v>
      </c>
      <c r="CQ56">
        <f t="shared" si="94"/>
        <v>9.5011168429204904</v>
      </c>
      <c r="CR56">
        <f t="shared" si="94"/>
        <v>9.4888102768988922</v>
      </c>
      <c r="CS56">
        <f t="shared" si="94"/>
        <v>9.4764898543530194</v>
      </c>
      <c r="CT56">
        <f t="shared" si="94"/>
        <v>9.4641555593765503</v>
      </c>
      <c r="CU56">
        <f t="shared" si="94"/>
        <v>9.4518073760448633</v>
      </c>
      <c r="CV56">
        <f t="shared" si="94"/>
        <v>9.4394452884151736</v>
      </c>
      <c r="CW56">
        <f t="shared" si="94"/>
        <v>9.427069280526279</v>
      </c>
      <c r="CX56">
        <f t="shared" si="94"/>
        <v>9.4146793363986561</v>
      </c>
      <c r="CY56">
        <f t="shared" si="94"/>
        <v>9.4022754400345541</v>
      </c>
      <c r="CZ56">
        <f t="shared" si="95"/>
        <v>9.3898575754177376</v>
      </c>
      <c r="DA56">
        <f t="shared" si="95"/>
        <v>9.3774257265136303</v>
      </c>
      <c r="DB56">
        <f t="shared" si="95"/>
        <v>9.3649798772692066</v>
      </c>
      <c r="DC56">
        <f t="shared" si="95"/>
        <v>9.352520011613132</v>
      </c>
      <c r="DD56">
        <f t="shared" si="95"/>
        <v>9.3400461134555037</v>
      </c>
      <c r="DE56">
        <f t="shared" si="95"/>
        <v>9.3275581666879539</v>
      </c>
      <c r="DF56">
        <f t="shared" si="95"/>
        <v>9.3150561551837363</v>
      </c>
      <c r="DG56">
        <f t="shared" si="95"/>
        <v>9.3025400627974744</v>
      </c>
      <c r="DH56">
        <f t="shared" si="95"/>
        <v>9.2900098733652605</v>
      </c>
      <c r="DI56">
        <f t="shared" si="95"/>
        <v>9.2774655707047451</v>
      </c>
      <c r="DJ56">
        <f t="shared" si="95"/>
        <v>9.2649071386148965</v>
      </c>
      <c r="DL56">
        <f t="shared" si="16"/>
        <v>0.53</v>
      </c>
      <c r="DM56">
        <f t="shared" si="71"/>
        <v>10.453358107318946</v>
      </c>
      <c r="DN56">
        <f t="shared" si="71"/>
        <v>10.206433914175005</v>
      </c>
      <c r="DO56">
        <f t="shared" si="71"/>
        <v>9.9594970941599499</v>
      </c>
      <c r="DP56">
        <f t="shared" si="71"/>
        <v>9.7125476327790086</v>
      </c>
      <c r="DQ56">
        <f t="shared" si="71"/>
        <v>9.4655855155207433</v>
      </c>
      <c r="DR56">
        <f t="shared" si="71"/>
        <v>9.2186107278571612</v>
      </c>
      <c r="DS56">
        <f t="shared" si="71"/>
        <v>8.9716232552434505</v>
      </c>
      <c r="DT56">
        <f t="shared" si="71"/>
        <v>8.7246230831182459</v>
      </c>
      <c r="DU56">
        <f t="shared" si="71"/>
        <v>8.4776101969033562</v>
      </c>
      <c r="DV56">
        <f t="shared" si="71"/>
        <v>8.2305845820038961</v>
      </c>
      <c r="DW56">
        <f t="shared" si="71"/>
        <v>7.9835462238081885</v>
      </c>
      <c r="DX56">
        <f t="shared" si="71"/>
        <v>7.7364951076878921</v>
      </c>
      <c r="DY56">
        <f t="shared" si="71"/>
        <v>7.4894312189977263</v>
      </c>
      <c r="DZ56">
        <f t="shared" si="71"/>
        <v>7.2423545430757432</v>
      </c>
      <c r="EA56">
        <f t="shared" si="71"/>
        <v>6.9952650652430615</v>
      </c>
      <c r="EB56">
        <f t="shared" si="70"/>
        <v>6.7481627708039813</v>
      </c>
      <c r="EC56">
        <f t="shared" si="70"/>
        <v>6.5010476450458929</v>
      </c>
      <c r="ED56">
        <f t="shared" si="70"/>
        <v>6.2539196732394116</v>
      </c>
      <c r="EE56">
        <f t="shared" si="70"/>
        <v>6.0067788406381375</v>
      </c>
      <c r="EF56">
        <f t="shared" si="70"/>
        <v>5.7596251324787415</v>
      </c>
      <c r="EG56">
        <f t="shared" si="70"/>
        <v>5.5124585339810457</v>
      </c>
      <c r="EH56">
        <f t="shared" si="70"/>
        <v>5.2652790303478127</v>
      </c>
      <c r="EI56">
        <f t="shared" si="70"/>
        <v>5.0180866067648102</v>
      </c>
      <c r="EJ56">
        <f t="shared" si="70"/>
        <v>4.7708812484009071</v>
      </c>
      <c r="EK56">
        <f t="shared" si="70"/>
        <v>4.5236629404078466</v>
      </c>
      <c r="EL56">
        <f t="shared" si="70"/>
        <v>4.2764316679203533</v>
      </c>
      <c r="EM56">
        <f t="shared" si="70"/>
        <v>4.0291874160560619</v>
      </c>
      <c r="EN56">
        <f t="shared" si="70"/>
        <v>3.7819301699156238</v>
      </c>
      <c r="EO56">
        <f t="shared" si="70"/>
        <v>3.5346599145824822</v>
      </c>
      <c r="EP56">
        <f t="shared" si="70"/>
        <v>3.2873766351229534</v>
      </c>
      <c r="EQ56">
        <f t="shared" ref="EQ56:EY102" si="100">ABS(AR56-AR$2)</f>
        <v>3.0400803165863257</v>
      </c>
      <c r="ER56">
        <f t="shared" si="99"/>
        <v>2.7927709440046078</v>
      </c>
      <c r="ES56">
        <f t="shared" si="99"/>
        <v>2.5454485023926736</v>
      </c>
      <c r="ET56">
        <f t="shared" si="99"/>
        <v>2.298112976748147</v>
      </c>
      <c r="EU56">
        <f t="shared" si="99"/>
        <v>2.0507643520515444</v>
      </c>
      <c r="EV56">
        <f t="shared" si="99"/>
        <v>1.8034026132660035</v>
      </c>
      <c r="EW56">
        <f t="shared" si="99"/>
        <v>1.5560277453375289</v>
      </c>
      <c r="EX56">
        <f t="shared" si="99"/>
        <v>1.3086397331947541</v>
      </c>
      <c r="EY56">
        <f t="shared" si="99"/>
        <v>1.0612385617490308</v>
      </c>
      <c r="EZ56">
        <f t="shared" si="99"/>
        <v>0.81382421589439957</v>
      </c>
      <c r="FA56">
        <f t="shared" si="99"/>
        <v>0.56639668050752512</v>
      </c>
      <c r="FB56">
        <f t="shared" si="99"/>
        <v>0.31895594044778264</v>
      </c>
      <c r="FC56">
        <f t="shared" si="97"/>
        <v>7.1501980557160394E-2</v>
      </c>
      <c r="FD56">
        <f t="shared" si="97"/>
        <v>0.17596521433981493</v>
      </c>
      <c r="FE56">
        <f t="shared" si="97"/>
        <v>0.42344565943601253</v>
      </c>
      <c r="FF56">
        <f t="shared" si="69"/>
        <v>0.67093936994172942</v>
      </c>
      <c r="FG56">
        <f t="shared" si="69"/>
        <v>0.91844636108473487</v>
      </c>
      <c r="FH56">
        <f t="shared" si="69"/>
        <v>1.1659666481103041</v>
      </c>
      <c r="FI56">
        <f t="shared" si="69"/>
        <v>1.413500246281151</v>
      </c>
      <c r="FJ56">
        <f t="shared" si="69"/>
        <v>1.6610471708775041</v>
      </c>
      <c r="FK56">
        <f t="shared" si="69"/>
        <v>1.9086074371972046</v>
      </c>
      <c r="FL56">
        <f t="shared" si="69"/>
        <v>2.1561810605556193</v>
      </c>
      <c r="FM56">
        <f t="shared" si="69"/>
        <v>2.4037680562856956</v>
      </c>
      <c r="FN56">
        <f t="shared" si="69"/>
        <v>2.6513684397379826</v>
      </c>
      <c r="FO56">
        <f t="shared" si="69"/>
        <v>2.8989822262807241</v>
      </c>
      <c r="FP56">
        <f t="shared" si="69"/>
        <v>3.1466094312995878</v>
      </c>
      <c r="FQ56">
        <f t="shared" si="69"/>
        <v>3.3942500701981189</v>
      </c>
      <c r="FR56">
        <f t="shared" si="69"/>
        <v>3.6419041583974696</v>
      </c>
      <c r="FS56">
        <f t="shared" si="69"/>
        <v>3.8895717113365027</v>
      </c>
      <c r="FT56">
        <f t="shared" si="69"/>
        <v>4.1372527444718017</v>
      </c>
      <c r="FU56">
        <f t="shared" si="72"/>
        <v>4.3849472732777581</v>
      </c>
      <c r="FV56">
        <f t="shared" si="72"/>
        <v>4.6326553132463175</v>
      </c>
      <c r="FW56">
        <f t="shared" si="54"/>
        <v>4.8803768798874234</v>
      </c>
      <c r="FX56">
        <f t="shared" si="54"/>
        <v>5.128111988728751</v>
      </c>
      <c r="FY56">
        <f t="shared" si="54"/>
        <v>5.3758606553157993</v>
      </c>
      <c r="FZ56">
        <f t="shared" si="54"/>
        <v>5.6236228952119163</v>
      </c>
      <c r="GA56">
        <f t="shared" si="54"/>
        <v>5.8713987239983503</v>
      </c>
      <c r="GB56">
        <f t="shared" si="54"/>
        <v>6.1191881572741575</v>
      </c>
      <c r="GC56">
        <f t="shared" si="54"/>
        <v>6.3669912106563089</v>
      </c>
      <c r="GD56">
        <f t="shared" si="54"/>
        <v>6.6148078997797697</v>
      </c>
      <c r="GE56">
        <f t="shared" si="54"/>
        <v>6.8626382402974215</v>
      </c>
      <c r="GF56">
        <f t="shared" si="54"/>
        <v>7.110482247880114</v>
      </c>
      <c r="GG56">
        <f t="shared" si="54"/>
        <v>7.3583399382166785</v>
      </c>
      <c r="GH56">
        <f t="shared" si="54"/>
        <v>7.6062113270139982</v>
      </c>
      <c r="GI56">
        <f t="shared" si="54"/>
        <v>7.8540964299969183</v>
      </c>
      <c r="GJ56">
        <f t="shared" si="73"/>
        <v>8.1019952629083249</v>
      </c>
      <c r="GK56">
        <f t="shared" si="73"/>
        <v>8.3499078415092534</v>
      </c>
      <c r="GL56">
        <f t="shared" si="73"/>
        <v>8.5978341815788006</v>
      </c>
      <c r="GM56">
        <f t="shared" si="73"/>
        <v>8.8457742989141668</v>
      </c>
      <c r="GN56">
        <f t="shared" si="73"/>
        <v>9.0937282093307346</v>
      </c>
      <c r="GO56">
        <f t="shared" si="73"/>
        <v>9.3416959286619132</v>
      </c>
      <c r="GP56">
        <f t="shared" si="73"/>
        <v>9.5896774727594565</v>
      </c>
      <c r="GQ56">
        <f t="shared" si="73"/>
        <v>9.8376728574931498</v>
      </c>
      <c r="GR56">
        <f t="shared" si="73"/>
        <v>10.085682098751121</v>
      </c>
      <c r="GS56">
        <f t="shared" si="73"/>
        <v>10.333705212439689</v>
      </c>
      <c r="GT56">
        <f t="shared" si="73"/>
        <v>10.581742214483471</v>
      </c>
      <c r="GU56">
        <f t="shared" si="73"/>
        <v>10.82979312082526</v>
      </c>
      <c r="GV56">
        <f t="shared" si="73"/>
        <v>11.077857947426253</v>
      </c>
      <c r="GW56">
        <f t="shared" si="73"/>
        <v>11.325936710265974</v>
      </c>
      <c r="GX56">
        <f t="shared" si="73"/>
        <v>11.574029425342175</v>
      </c>
      <c r="GY56">
        <f t="shared" si="73"/>
        <v>11.82213610867109</v>
      </c>
      <c r="GZ56">
        <f t="shared" si="98"/>
        <v>12.070256776287296</v>
      </c>
      <c r="HA56">
        <f t="shared" si="98"/>
        <v>12.318391444243819</v>
      </c>
      <c r="HB56">
        <f t="shared" si="98"/>
        <v>12.566540128611992</v>
      </c>
      <c r="HC56">
        <f t="shared" si="98"/>
        <v>12.814702845481715</v>
      </c>
      <c r="HD56">
        <f t="shared" si="96"/>
        <v>13.062879610961364</v>
      </c>
      <c r="HE56">
        <f t="shared" si="75"/>
        <v>13.311070441177677</v>
      </c>
      <c r="HF56">
        <f t="shared" si="75"/>
        <v>13.559275352276037</v>
      </c>
      <c r="HG56">
        <f t="shared" si="74"/>
        <v>13.80749436042035</v>
      </c>
      <c r="HH56">
        <f t="shared" si="74"/>
        <v>14.055727481792964</v>
      </c>
      <c r="HI56">
        <f t="shared" si="56"/>
        <v>14.303974732594911</v>
      </c>
      <c r="HJ56">
        <f t="shared" si="17"/>
        <v>7.1501980557160394E-2</v>
      </c>
      <c r="HK56">
        <f t="shared" si="18"/>
        <v>43</v>
      </c>
      <c r="HL56">
        <v>54</v>
      </c>
      <c r="HM56">
        <f t="shared" si="19"/>
        <v>0.53</v>
      </c>
      <c r="HN56" cm="1">
        <f t="array" ref="HN56">INDEX($N$3:$DJ$102,HL56,HK56)</f>
        <v>9.9704323664652801</v>
      </c>
      <c r="HO56">
        <f t="shared" si="20"/>
        <v>5.2843291542265991</v>
      </c>
    </row>
    <row r="57" spans="5:223" x14ac:dyDescent="0.25">
      <c r="E57">
        <v>555</v>
      </c>
      <c r="F57" s="7">
        <f>'Emission events'!Q57</f>
        <v>1.7010876879966638E+18</v>
      </c>
      <c r="G57" s="7">
        <f>'Emission events'!AG57</f>
        <v>1.1604705034524265E+18</v>
      </c>
      <c r="H57" s="7">
        <f>'Emission events'!AW57</f>
        <v>7.9166512043191578E+17</v>
      </c>
      <c r="I57" s="7">
        <f>'Emission events'!BM57</f>
        <v>5.4006858515053395E+17</v>
      </c>
      <c r="J57" s="7">
        <f>'Emission events'!CC57</f>
        <v>3.6843113222844563E+17</v>
      </c>
      <c r="K57" s="7">
        <f t="shared" si="22"/>
        <v>4.5617230292599859E+18</v>
      </c>
      <c r="M57" s="1">
        <v>0.54</v>
      </c>
      <c r="N57">
        <f t="shared" si="86"/>
        <v>6.7132542199262106</v>
      </c>
      <c r="O57">
        <f t="shared" si="86"/>
        <v>6.6978019960338635</v>
      </c>
      <c r="P57">
        <f t="shared" si="86"/>
        <v>6.6823323046216281</v>
      </c>
      <c r="Q57">
        <f t="shared" si="86"/>
        <v>6.6668451256379608</v>
      </c>
      <c r="R57">
        <f t="shared" si="86"/>
        <v>6.6513404390084006</v>
      </c>
      <c r="S57">
        <f t="shared" si="86"/>
        <v>6.6358182246354378</v>
      </c>
      <c r="T57">
        <f t="shared" si="86"/>
        <v>6.6202784623984012</v>
      </c>
      <c r="U57">
        <f t="shared" si="86"/>
        <v>6.6047211321535659</v>
      </c>
      <c r="V57">
        <f t="shared" si="86"/>
        <v>6.5891462137340886</v>
      </c>
      <c r="W57">
        <f t="shared" si="86"/>
        <v>6.5735536869499231</v>
      </c>
      <c r="X57">
        <f t="shared" si="87"/>
        <v>6.5579435315879406</v>
      </c>
      <c r="Y57">
        <f t="shared" si="87"/>
        <v>6.5423157274118191</v>
      </c>
      <c r="Z57">
        <f t="shared" si="87"/>
        <v>6.5266702541618979</v>
      </c>
      <c r="AA57">
        <f t="shared" si="87"/>
        <v>6.5110070915553191</v>
      </c>
      <c r="AB57">
        <f t="shared" si="87"/>
        <v>6.495326219285932</v>
      </c>
      <c r="AC57">
        <f t="shared" si="87"/>
        <v>6.479627617024283</v>
      </c>
      <c r="AD57">
        <f t="shared" si="87"/>
        <v>6.463911264417483</v>
      </c>
      <c r="AE57">
        <f t="shared" si="87"/>
        <v>6.4481771410895643</v>
      </c>
      <c r="AF57">
        <f t="shared" si="87"/>
        <v>6.4324252266408859</v>
      </c>
      <c r="AG57">
        <f t="shared" si="87"/>
        <v>6.416655500648484</v>
      </c>
      <c r="AH57">
        <f t="shared" si="88"/>
        <v>6.4008679426659469</v>
      </c>
      <c r="AI57">
        <f t="shared" si="88"/>
        <v>6.3850625322233974</v>
      </c>
      <c r="AJ57">
        <f t="shared" si="88"/>
        <v>6.3692392488274079</v>
      </c>
      <c r="AK57">
        <f t="shared" si="88"/>
        <v>6.3533980719611272</v>
      </c>
      <c r="AL57">
        <f t="shared" si="88"/>
        <v>6.3375389810841458</v>
      </c>
      <c r="AM57">
        <f t="shared" si="88"/>
        <v>6.3216619556323828</v>
      </c>
      <c r="AN57">
        <f t="shared" si="88"/>
        <v>6.3057669750181997</v>
      </c>
      <c r="AO57">
        <f t="shared" si="88"/>
        <v>6.2898540186303213</v>
      </c>
      <c r="AP57">
        <f t="shared" si="88"/>
        <v>6.2739230658338139</v>
      </c>
      <c r="AQ57">
        <f t="shared" si="88"/>
        <v>6.2579740959700096</v>
      </c>
      <c r="AR57">
        <f t="shared" si="89"/>
        <v>6.242007088356627</v>
      </c>
      <c r="AS57">
        <f t="shared" si="89"/>
        <v>6.2260220222876281</v>
      </c>
      <c r="AT57">
        <f t="shared" si="89"/>
        <v>6.2100188770331233</v>
      </c>
      <c r="AU57">
        <f t="shared" si="89"/>
        <v>6.1939976318394692</v>
      </c>
      <c r="AV57">
        <f t="shared" si="89"/>
        <v>6.1779582659291989</v>
      </c>
      <c r="AW57">
        <f t="shared" si="89"/>
        <v>6.1619007585009449</v>
      </c>
      <c r="AX57">
        <f t="shared" si="89"/>
        <v>6.1458250887296124</v>
      </c>
      <c r="AY57">
        <f t="shared" si="89"/>
        <v>6.1297312357659965</v>
      </c>
      <c r="AZ57">
        <f t="shared" si="89"/>
        <v>6.1136191787371663</v>
      </c>
      <c r="BA57">
        <f t="shared" si="89"/>
        <v>6.0974888967460741</v>
      </c>
      <c r="BB57">
        <f t="shared" si="90"/>
        <v>6.0813403688717322</v>
      </c>
      <c r="BC57">
        <f t="shared" si="90"/>
        <v>6.0651735741690951</v>
      </c>
      <c r="BD57">
        <f t="shared" si="90"/>
        <v>6.0489884916692169</v>
      </c>
      <c r="BE57">
        <f t="shared" si="90"/>
        <v>6.0327851003789323</v>
      </c>
      <c r="BF57">
        <f t="shared" si="90"/>
        <v>6.0165633792809814</v>
      </c>
      <c r="BG57">
        <f t="shared" si="90"/>
        <v>6.0003233073341242</v>
      </c>
      <c r="BH57">
        <f t="shared" si="90"/>
        <v>5.9840648634728133</v>
      </c>
      <c r="BI57">
        <f t="shared" si="90"/>
        <v>5.9677880266073773</v>
      </c>
      <c r="BJ57">
        <f t="shared" si="90"/>
        <v>5.9514927756238816</v>
      </c>
      <c r="BK57">
        <f t="shared" si="90"/>
        <v>5.9351790893843033</v>
      </c>
      <c r="BL57">
        <f t="shared" si="91"/>
        <v>5.9188469467261564</v>
      </c>
      <c r="BM57">
        <f t="shared" si="91"/>
        <v>5.9024963264628614</v>
      </c>
      <c r="BN57">
        <f t="shared" si="91"/>
        <v>5.8861272073833639</v>
      </c>
      <c r="BO57">
        <f t="shared" si="91"/>
        <v>5.8697395682523172</v>
      </c>
      <c r="BP57">
        <f t="shared" si="91"/>
        <v>5.8533333878099452</v>
      </c>
      <c r="BQ57">
        <f t="shared" si="91"/>
        <v>5.8369086447722154</v>
      </c>
      <c r="BR57">
        <f t="shared" si="91"/>
        <v>5.8204653178305179</v>
      </c>
      <c r="BS57">
        <f t="shared" si="91"/>
        <v>5.8040033856517752</v>
      </c>
      <c r="BT57">
        <f t="shared" si="91"/>
        <v>5.7875228268785763</v>
      </c>
      <c r="BU57">
        <f t="shared" si="91"/>
        <v>5.7710236201288403</v>
      </c>
      <c r="BV57">
        <f t="shared" si="92"/>
        <v>5.7545057439959395</v>
      </c>
      <c r="BW57">
        <f t="shared" si="92"/>
        <v>5.7379691770488295</v>
      </c>
      <c r="BX57">
        <f t="shared" si="92"/>
        <v>5.7214138978317077</v>
      </c>
      <c r="BY57">
        <f t="shared" si="92"/>
        <v>5.7048398848641959</v>
      </c>
      <c r="BZ57">
        <f t="shared" si="92"/>
        <v>5.6882471166412074</v>
      </c>
      <c r="CA57">
        <f t="shared" si="92"/>
        <v>5.6716355716331162</v>
      </c>
      <c r="CB57">
        <f t="shared" si="92"/>
        <v>5.6550052282853844</v>
      </c>
      <c r="CC57">
        <f t="shared" si="92"/>
        <v>5.6383560650189324</v>
      </c>
      <c r="CD57">
        <f t="shared" si="92"/>
        <v>5.6216880602297561</v>
      </c>
      <c r="CE57">
        <f t="shared" si="92"/>
        <v>5.6050011922891043</v>
      </c>
      <c r="CF57">
        <f t="shared" si="93"/>
        <v>5.5882954395433924</v>
      </c>
      <c r="CG57">
        <f t="shared" si="93"/>
        <v>5.5715707803141363</v>
      </c>
      <c r="CH57">
        <f t="shared" si="93"/>
        <v>5.5548271928981112</v>
      </c>
      <c r="CI57">
        <f t="shared" si="93"/>
        <v>5.5380646555669788</v>
      </c>
      <c r="CJ57">
        <f t="shared" si="93"/>
        <v>5.5212831465676651</v>
      </c>
      <c r="CK57">
        <f t="shared" si="93"/>
        <v>5.5044826441219641</v>
      </c>
      <c r="CL57">
        <f t="shared" si="93"/>
        <v>5.4876631264267299</v>
      </c>
      <c r="CM57">
        <f t="shared" si="93"/>
        <v>5.470824571653778</v>
      </c>
      <c r="CN57">
        <f t="shared" si="93"/>
        <v>5.4539669579498247</v>
      </c>
      <c r="CO57">
        <f t="shared" si="93"/>
        <v>5.4370902634365983</v>
      </c>
      <c r="CP57">
        <f t="shared" si="94"/>
        <v>5.420194466210714</v>
      </c>
      <c r="CQ57">
        <f t="shared" si="94"/>
        <v>5.4032795443435386</v>
      </c>
      <c r="CR57">
        <f t="shared" si="94"/>
        <v>5.3863454758813205</v>
      </c>
      <c r="CS57">
        <f t="shared" si="94"/>
        <v>5.3693922388451067</v>
      </c>
      <c r="CT57">
        <f t="shared" si="94"/>
        <v>5.3524198112307069</v>
      </c>
      <c r="CU57">
        <f t="shared" si="94"/>
        <v>5.33542817100858</v>
      </c>
      <c r="CV57">
        <f t="shared" si="94"/>
        <v>5.3184172961241973</v>
      </c>
      <c r="CW57">
        <f t="shared" si="94"/>
        <v>5.301387164497406</v>
      </c>
      <c r="CX57">
        <f t="shared" si="94"/>
        <v>5.284337754022812</v>
      </c>
      <c r="CY57">
        <f t="shared" si="94"/>
        <v>5.2672690425696418</v>
      </c>
      <c r="CZ57">
        <f t="shared" si="95"/>
        <v>5.250181007981725</v>
      </c>
      <c r="DA57">
        <f t="shared" si="95"/>
        <v>5.2330736280774435</v>
      </c>
      <c r="DB57">
        <f t="shared" si="95"/>
        <v>5.2159468806496267</v>
      </c>
      <c r="DC57">
        <f t="shared" si="95"/>
        <v>5.1988007434659149</v>
      </c>
      <c r="DD57">
        <f t="shared" si="95"/>
        <v>5.1816351942681216</v>
      </c>
      <c r="DE57">
        <f t="shared" si="95"/>
        <v>5.1644502107726034</v>
      </c>
      <c r="DF57">
        <f t="shared" si="95"/>
        <v>5.1472457706701498</v>
      </c>
      <c r="DG57">
        <f t="shared" si="95"/>
        <v>5.1300218516259344</v>
      </c>
      <c r="DH57">
        <f t="shared" si="95"/>
        <v>5.1127784312793825</v>
      </c>
      <c r="DI57">
        <f t="shared" si="95"/>
        <v>5.0955154872445734</v>
      </c>
      <c r="DJ57">
        <f t="shared" si="95"/>
        <v>5.0782329971095708</v>
      </c>
      <c r="DL57">
        <f t="shared" si="16"/>
        <v>0.54</v>
      </c>
      <c r="DM57">
        <f t="shared" ref="DM57:EB72" si="101">ABS(N57-N$2)</f>
        <v>6.7132542199262106</v>
      </c>
      <c r="DN57">
        <f t="shared" si="101"/>
        <v>6.4621131773217657</v>
      </c>
      <c r="DO57">
        <f t="shared" si="101"/>
        <v>6.2109546671974316</v>
      </c>
      <c r="DP57">
        <f t="shared" si="101"/>
        <v>5.9597786695016666</v>
      </c>
      <c r="DQ57">
        <f t="shared" si="101"/>
        <v>5.7085851641600085</v>
      </c>
      <c r="DR57">
        <f t="shared" si="101"/>
        <v>5.4573741310749471</v>
      </c>
      <c r="DS57">
        <f t="shared" si="101"/>
        <v>5.2061455501258127</v>
      </c>
      <c r="DT57">
        <f t="shared" si="101"/>
        <v>4.9548994011688787</v>
      </c>
      <c r="DU57">
        <f t="shared" si="101"/>
        <v>4.7036356640373036</v>
      </c>
      <c r="DV57">
        <f t="shared" si="101"/>
        <v>4.4523543185410404</v>
      </c>
      <c r="DW57">
        <f t="shared" si="101"/>
        <v>4.2010553444669601</v>
      </c>
      <c r="DX57">
        <f t="shared" si="101"/>
        <v>3.9497387215787403</v>
      </c>
      <c r="DY57">
        <f t="shared" si="101"/>
        <v>3.6984044296167213</v>
      </c>
      <c r="DZ57">
        <f t="shared" si="101"/>
        <v>3.4470524482980438</v>
      </c>
      <c r="EA57">
        <f t="shared" si="101"/>
        <v>3.1956827573165585</v>
      </c>
      <c r="EB57">
        <f t="shared" si="101"/>
        <v>2.9442953363428122</v>
      </c>
      <c r="EC57">
        <f t="shared" ref="EC57:EP75" si="102">ABS(AD57-AD$2)</f>
        <v>2.6928901650239139</v>
      </c>
      <c r="ED57">
        <f t="shared" si="102"/>
        <v>2.4414672229838965</v>
      </c>
      <c r="EE57">
        <f t="shared" si="102"/>
        <v>2.1900264898231203</v>
      </c>
      <c r="EF57">
        <f t="shared" si="102"/>
        <v>1.9385679451186206</v>
      </c>
      <c r="EG57">
        <f t="shared" si="102"/>
        <v>1.6870915684239849</v>
      </c>
      <c r="EH57">
        <f t="shared" si="102"/>
        <v>1.4355973392693375</v>
      </c>
      <c r="EI57">
        <f t="shared" si="102"/>
        <v>1.1840852371612502</v>
      </c>
      <c r="EJ57">
        <f t="shared" si="102"/>
        <v>0.93255524158287084</v>
      </c>
      <c r="EK57">
        <f t="shared" si="102"/>
        <v>0.6810073319937926</v>
      </c>
      <c r="EL57">
        <f t="shared" si="102"/>
        <v>0.42944148782993086</v>
      </c>
      <c r="EM57">
        <f t="shared" si="102"/>
        <v>0.17785768850364914</v>
      </c>
      <c r="EN57">
        <f t="shared" si="102"/>
        <v>7.374408659632703E-2</v>
      </c>
      <c r="EO57">
        <f t="shared" si="102"/>
        <v>0.32536385810493318</v>
      </c>
      <c r="EP57">
        <f t="shared" si="102"/>
        <v>0.57700164668083431</v>
      </c>
      <c r="EQ57">
        <f t="shared" si="100"/>
        <v>0.82865747300631476</v>
      </c>
      <c r="ER57">
        <f t="shared" si="99"/>
        <v>1.0803313577874123</v>
      </c>
      <c r="ES57">
        <f t="shared" si="99"/>
        <v>1.3320233217540149</v>
      </c>
      <c r="ET57">
        <f t="shared" si="99"/>
        <v>1.5837333856597677</v>
      </c>
      <c r="EU57">
        <f t="shared" si="99"/>
        <v>1.8354615702821366</v>
      </c>
      <c r="EV57">
        <f t="shared" si="99"/>
        <v>2.0872078964224876</v>
      </c>
      <c r="EW57">
        <f t="shared" si="99"/>
        <v>2.3389723849059187</v>
      </c>
      <c r="EX57">
        <f t="shared" si="99"/>
        <v>2.5907550565816315</v>
      </c>
      <c r="EY57">
        <f t="shared" si="99"/>
        <v>2.8425559323225604</v>
      </c>
      <c r="EZ57">
        <f t="shared" si="99"/>
        <v>3.0943750330257513</v>
      </c>
      <c r="FA57">
        <f t="shared" si="99"/>
        <v>3.3462123796121919</v>
      </c>
      <c r="FB57">
        <f t="shared" si="99"/>
        <v>3.5980679930269259</v>
      </c>
      <c r="FC57">
        <f t="shared" si="97"/>
        <v>3.8499418942389028</v>
      </c>
      <c r="FD57">
        <f t="shared" si="97"/>
        <v>4.1018341042412843</v>
      </c>
      <c r="FE57">
        <f t="shared" si="97"/>
        <v>4.3537446440513339</v>
      </c>
      <c r="FF57">
        <f t="shared" si="69"/>
        <v>4.6056735347102897</v>
      </c>
      <c r="FG57">
        <f t="shared" si="69"/>
        <v>4.8576207972836993</v>
      </c>
      <c r="FH57">
        <f t="shared" si="69"/>
        <v>5.1095864528612323</v>
      </c>
      <c r="FI57">
        <f t="shared" si="69"/>
        <v>5.3615705225568249</v>
      </c>
      <c r="FJ57">
        <f t="shared" si="69"/>
        <v>5.6135730275085018</v>
      </c>
      <c r="FK57">
        <f t="shared" si="69"/>
        <v>5.8655939888787474</v>
      </c>
      <c r="FL57">
        <f t="shared" si="69"/>
        <v>6.1176334278541411</v>
      </c>
      <c r="FM57">
        <f t="shared" si="69"/>
        <v>6.3696913656457372</v>
      </c>
      <c r="FN57">
        <f t="shared" si="69"/>
        <v>6.6217678234888808</v>
      </c>
      <c r="FO57">
        <f t="shared" ref="FO57:GD84" si="103">ABS(BP57-BP$2)</f>
        <v>6.8738628226433516</v>
      </c>
      <c r="FP57">
        <f t="shared" si="103"/>
        <v>7.12597638439318</v>
      </c>
      <c r="FQ57">
        <f t="shared" si="103"/>
        <v>7.3781085300469762</v>
      </c>
      <c r="FR57">
        <f t="shared" si="103"/>
        <v>7.630259280937814</v>
      </c>
      <c r="FS57">
        <f t="shared" si="103"/>
        <v>7.8824286584231116</v>
      </c>
      <c r="FT57">
        <f t="shared" si="103"/>
        <v>8.1346166838849463</v>
      </c>
      <c r="FU57">
        <f t="shared" si="72"/>
        <v>8.3868233787299431</v>
      </c>
      <c r="FV57">
        <f t="shared" si="72"/>
        <v>8.6390487643891518</v>
      </c>
      <c r="FW57">
        <f t="shared" si="54"/>
        <v>8.8912928623183731</v>
      </c>
      <c r="FX57">
        <f t="shared" si="54"/>
        <v>9.1435556939979836</v>
      </c>
      <c r="FY57">
        <f t="shared" si="54"/>
        <v>9.395837280933069</v>
      </c>
      <c r="FZ57">
        <f t="shared" si="54"/>
        <v>9.648137644653259</v>
      </c>
      <c r="GA57">
        <f t="shared" si="54"/>
        <v>9.9004568067130894</v>
      </c>
      <c r="GB57">
        <f t="shared" si="54"/>
        <v>10.15279478869164</v>
      </c>
      <c r="GC57">
        <f t="shared" si="54"/>
        <v>10.405151612192915</v>
      </c>
      <c r="GD57">
        <f t="shared" si="54"/>
        <v>10.657527298845661</v>
      </c>
      <c r="GE57">
        <f t="shared" si="54"/>
        <v>10.909921870303473</v>
      </c>
      <c r="GF57">
        <f t="shared" si="54"/>
        <v>11.162335348244827</v>
      </c>
      <c r="GG57">
        <f t="shared" si="54"/>
        <v>11.414767754372951</v>
      </c>
      <c r="GH57">
        <f t="shared" ref="GH57:GR87" si="104">ABS(CI57-CI$2)</f>
        <v>11.667219110416179</v>
      </c>
      <c r="GI57">
        <f t="shared" si="104"/>
        <v>11.919689438127591</v>
      </c>
      <c r="GJ57">
        <f t="shared" si="73"/>
        <v>12.172178759285391</v>
      </c>
      <c r="GK57">
        <f t="shared" si="73"/>
        <v>12.424687095692724</v>
      </c>
      <c r="GL57">
        <f t="shared" si="73"/>
        <v>12.677214469177773</v>
      </c>
      <c r="GM57">
        <f t="shared" si="73"/>
        <v>12.929760901593827</v>
      </c>
      <c r="GN57">
        <f t="shared" si="73"/>
        <v>13.182326414819151</v>
      </c>
      <c r="GO57">
        <f t="shared" si="73"/>
        <v>13.434911030757135</v>
      </c>
      <c r="GP57">
        <f t="shared" si="73"/>
        <v>13.687514771336408</v>
      </c>
      <c r="GQ57">
        <f t="shared" si="73"/>
        <v>13.940137658510722</v>
      </c>
      <c r="GR57">
        <f t="shared" si="73"/>
        <v>14.192779714259034</v>
      </c>
      <c r="GS57">
        <f t="shared" si="73"/>
        <v>14.445440960585533</v>
      </c>
      <c r="GT57">
        <f t="shared" si="73"/>
        <v>14.698121419519754</v>
      </c>
      <c r="GU57">
        <f t="shared" si="73"/>
        <v>14.950821113116236</v>
      </c>
      <c r="GV57">
        <f t="shared" si="73"/>
        <v>15.203540063455126</v>
      </c>
      <c r="GW57">
        <f t="shared" si="73"/>
        <v>15.456278292641819</v>
      </c>
      <c r="GX57">
        <f t="shared" si="73"/>
        <v>15.709035822807088</v>
      </c>
      <c r="GY57">
        <f t="shared" si="73"/>
        <v>15.961812676107103</v>
      </c>
      <c r="GZ57">
        <f t="shared" si="98"/>
        <v>16.214608874723481</v>
      </c>
      <c r="HA57">
        <f t="shared" si="98"/>
        <v>16.467424440863397</v>
      </c>
      <c r="HB57">
        <f t="shared" si="98"/>
        <v>16.720259396759211</v>
      </c>
      <c r="HC57">
        <f t="shared" si="98"/>
        <v>16.973113764669097</v>
      </c>
      <c r="HD57">
        <f t="shared" si="96"/>
        <v>17.225987566876714</v>
      </c>
      <c r="HE57">
        <f t="shared" si="75"/>
        <v>17.478880825691263</v>
      </c>
      <c r="HF57">
        <f t="shared" si="75"/>
        <v>17.731793563447578</v>
      </c>
      <c r="HG57">
        <f t="shared" si="74"/>
        <v>17.984725802506226</v>
      </c>
      <c r="HH57">
        <f t="shared" si="74"/>
        <v>18.237677565253136</v>
      </c>
      <c r="HI57">
        <f t="shared" si="56"/>
        <v>18.490648874100238</v>
      </c>
      <c r="HJ57">
        <f t="shared" si="17"/>
        <v>7.374408659632703E-2</v>
      </c>
      <c r="HK57">
        <f t="shared" si="18"/>
        <v>28</v>
      </c>
      <c r="HL57">
        <v>55</v>
      </c>
      <c r="HM57">
        <f t="shared" si="19"/>
        <v>0.54</v>
      </c>
      <c r="HN57" cm="1">
        <f t="array" ref="HN57">INDEX($N$3:$DJ$102,HL57,HK57)</f>
        <v>6.2898540186303213</v>
      </c>
      <c r="HO57">
        <f t="shared" si="20"/>
        <v>3.3965211700603737</v>
      </c>
    </row>
    <row r="58" spans="5:223" x14ac:dyDescent="0.25">
      <c r="E58">
        <v>560</v>
      </c>
      <c r="F58" s="7">
        <f>'Emission events'!Q58</f>
        <v>1.6330080544380959E+18</v>
      </c>
      <c r="G58" s="7">
        <f>'Emission events'!AG58</f>
        <v>1.1140270383753204E+18</v>
      </c>
      <c r="H58" s="7">
        <f>'Emission events'!AW58</f>
        <v>7.5998170300410714E+17</v>
      </c>
      <c r="I58" s="7">
        <f>'Emission events'!BM58</f>
        <v>5.1845437229543821E+17</v>
      </c>
      <c r="J58" s="7">
        <f>'Emission events'!CC58</f>
        <v>3.5368606255880371E+17</v>
      </c>
      <c r="K58" s="7">
        <f t="shared" si="22"/>
        <v>4.3791572306717655E+18</v>
      </c>
      <c r="M58" s="1">
        <v>0.55000000000000004</v>
      </c>
      <c r="N58">
        <f t="shared" si="86"/>
        <v>1.5648981054034872</v>
      </c>
      <c r="O58">
        <f t="shared" si="86"/>
        <v>1.5436124568140359</v>
      </c>
      <c r="P58">
        <f t="shared" si="86"/>
        <v>1.5223026443404151</v>
      </c>
      <c r="Q58">
        <f t="shared" si="86"/>
        <v>1.5009686402441762</v>
      </c>
      <c r="R58">
        <f t="shared" si="86"/>
        <v>1.4796104167549564</v>
      </c>
      <c r="S58">
        <f t="shared" si="86"/>
        <v>1.4582279460707119</v>
      </c>
      <c r="T58">
        <f t="shared" si="86"/>
        <v>1.4368212003572314</v>
      </c>
      <c r="U58">
        <f t="shared" si="86"/>
        <v>1.4153901517486021</v>
      </c>
      <c r="V58">
        <f t="shared" si="86"/>
        <v>1.3939347723467344</v>
      </c>
      <c r="W58">
        <f t="shared" si="86"/>
        <v>1.3724550342215727</v>
      </c>
      <c r="X58">
        <f t="shared" si="87"/>
        <v>1.3509509094109462</v>
      </c>
      <c r="Y58">
        <f t="shared" si="87"/>
        <v>1.3294223699207626</v>
      </c>
      <c r="Z58">
        <f t="shared" si="87"/>
        <v>1.3078693877246179</v>
      </c>
      <c r="AA58">
        <f t="shared" si="87"/>
        <v>1.2862919347639195</v>
      </c>
      <c r="AB58">
        <f t="shared" si="87"/>
        <v>1.2646899829480773</v>
      </c>
      <c r="AC58">
        <f t="shared" si="87"/>
        <v>1.2430635041540405</v>
      </c>
      <c r="AD58">
        <f t="shared" si="87"/>
        <v>1.2214124702264892</v>
      </c>
      <c r="AE58">
        <f t="shared" si="87"/>
        <v>1.1997368529779813</v>
      </c>
      <c r="AF58">
        <f t="shared" si="87"/>
        <v>1.1780366241885116</v>
      </c>
      <c r="AG58">
        <f t="shared" si="87"/>
        <v>1.1563117556057461</v>
      </c>
      <c r="AH58">
        <f t="shared" si="88"/>
        <v>1.134562218944855</v>
      </c>
      <c r="AI58">
        <f t="shared" si="88"/>
        <v>1.1127879858887488</v>
      </c>
      <c r="AJ58">
        <f t="shared" si="88"/>
        <v>1.0909890280875461</v>
      </c>
      <c r="AK58">
        <f t="shared" si="88"/>
        <v>1.0691653171591051</v>
      </c>
      <c r="AL58">
        <f t="shared" si="88"/>
        <v>1.0473168246884987</v>
      </c>
      <c r="AM58">
        <f t="shared" si="88"/>
        <v>1.0254435222282421</v>
      </c>
      <c r="AN58">
        <f t="shared" si="88"/>
        <v>1.0035453812982009</v>
      </c>
      <c r="AO58">
        <f t="shared" si="88"/>
        <v>0.9816223733854792</v>
      </c>
      <c r="AP58">
        <f t="shared" si="88"/>
        <v>0.95967446994465444</v>
      </c>
      <c r="AQ58">
        <f t="shared" si="88"/>
        <v>0.9377016423972564</v>
      </c>
      <c r="AR58">
        <f t="shared" si="89"/>
        <v>0.91570386213229193</v>
      </c>
      <c r="AS58">
        <f t="shared" si="89"/>
        <v>0.89368110050571925</v>
      </c>
      <c r="AT58">
        <f t="shared" si="89"/>
        <v>0.87163332884066902</v>
      </c>
      <c r="AU58">
        <f t="shared" si="89"/>
        <v>0.84956051842736668</v>
      </c>
      <c r="AV58">
        <f t="shared" si="89"/>
        <v>0.82746264052301655</v>
      </c>
      <c r="AW58">
        <f t="shared" si="89"/>
        <v>0.80533966635194743</v>
      </c>
      <c r="AX58">
        <f t="shared" si="89"/>
        <v>0.78319156710546878</v>
      </c>
      <c r="AY58">
        <f t="shared" si="89"/>
        <v>0.76101831394168684</v>
      </c>
      <c r="AZ58">
        <f t="shared" si="89"/>
        <v>0.73881987798565207</v>
      </c>
      <c r="BA58">
        <f t="shared" si="89"/>
        <v>0.71659623032927744</v>
      </c>
      <c r="BB58">
        <f t="shared" si="90"/>
        <v>0.69434734203129356</v>
      </c>
      <c r="BC58">
        <f t="shared" si="90"/>
        <v>0.67207318411707151</v>
      </c>
      <c r="BD58">
        <f t="shared" si="90"/>
        <v>0.64977372757912821</v>
      </c>
      <c r="BE58">
        <f t="shared" si="90"/>
        <v>0.62744894337627022</v>
      </c>
      <c r="BF58">
        <f t="shared" si="90"/>
        <v>0.60509880243410796</v>
      </c>
      <c r="BG58">
        <f t="shared" si="90"/>
        <v>0.58272327564487902</v>
      </c>
      <c r="BH58">
        <f t="shared" si="90"/>
        <v>0.56032233386739927</v>
      </c>
      <c r="BI58">
        <f t="shared" si="90"/>
        <v>0.53789594792696827</v>
      </c>
      <c r="BJ58">
        <f t="shared" si="90"/>
        <v>0.51544408861552959</v>
      </c>
      <c r="BK58">
        <f t="shared" si="90"/>
        <v>0.49296672669150476</v>
      </c>
      <c r="BL58">
        <f t="shared" si="91"/>
        <v>0.47046383287960847</v>
      </c>
      <c r="BM58">
        <f t="shared" si="91"/>
        <v>0.44793537787101112</v>
      </c>
      <c r="BN58">
        <f t="shared" si="91"/>
        <v>0.42538133232324737</v>
      </c>
      <c r="BO58">
        <f t="shared" si="91"/>
        <v>0.40280166686015662</v>
      </c>
      <c r="BP58">
        <f t="shared" si="91"/>
        <v>0.38019635207173819</v>
      </c>
      <c r="BQ58">
        <f t="shared" si="91"/>
        <v>0.35756535851462301</v>
      </c>
      <c r="BR58">
        <f t="shared" si="91"/>
        <v>0.33490865671124581</v>
      </c>
      <c r="BS58">
        <f t="shared" si="91"/>
        <v>0.31222621715033627</v>
      </c>
      <c r="BT58">
        <f t="shared" si="91"/>
        <v>0.28951801028674184</v>
      </c>
      <c r="BU58">
        <f t="shared" si="91"/>
        <v>0.26678400654139711</v>
      </c>
      <c r="BV58">
        <f t="shared" si="92"/>
        <v>0.24402417630121365</v>
      </c>
      <c r="BW58">
        <f t="shared" si="92"/>
        <v>0.22123848991925232</v>
      </c>
      <c r="BX58">
        <f t="shared" si="92"/>
        <v>0.19842691771453236</v>
      </c>
      <c r="BY58">
        <f t="shared" si="92"/>
        <v>0.17558942997187321</v>
      </c>
      <c r="BZ58">
        <f t="shared" si="92"/>
        <v>0.1527259969420367</v>
      </c>
      <c r="CA58">
        <f t="shared" si="92"/>
        <v>0.12983658884165372</v>
      </c>
      <c r="CB58">
        <f t="shared" si="92"/>
        <v>0.10692117585308258</v>
      </c>
      <c r="CC58">
        <f t="shared" si="92"/>
        <v>8.3979728124669251E-2</v>
      </c>
      <c r="CD58">
        <f t="shared" si="92"/>
        <v>6.101221577020377E-2</v>
      </c>
      <c r="CE58">
        <f t="shared" si="92"/>
        <v>3.8018608869466508E-2</v>
      </c>
      <c r="CF58">
        <f t="shared" si="93"/>
        <v>1.4998877467660598E-2</v>
      </c>
      <c r="CG58">
        <f t="shared" si="93"/>
        <v>-8.0470084243136064E-3</v>
      </c>
      <c r="CH58">
        <f t="shared" si="93"/>
        <v>-3.1119078829985103E-2</v>
      </c>
      <c r="CI58">
        <f t="shared" si="93"/>
        <v>-5.4217363807418373E-2</v>
      </c>
      <c r="CJ58">
        <f t="shared" si="93"/>
        <v>-7.7341893448967358E-2</v>
      </c>
      <c r="CK58">
        <f t="shared" si="93"/>
        <v>-0.10049269788182258</v>
      </c>
      <c r="CL58">
        <f t="shared" si="93"/>
        <v>-0.12366980726746135</v>
      </c>
      <c r="CM58">
        <f t="shared" si="93"/>
        <v>-0.14687325180220823</v>
      </c>
      <c r="CN58">
        <f t="shared" si="93"/>
        <v>-0.1701030617169712</v>
      </c>
      <c r="CO58">
        <f t="shared" si="93"/>
        <v>-0.19335926727744335</v>
      </c>
      <c r="CP58">
        <f t="shared" si="94"/>
        <v>-0.21664189878383722</v>
      </c>
      <c r="CQ58">
        <f t="shared" si="94"/>
        <v>-0.23995098657136094</v>
      </c>
      <c r="CR58">
        <f t="shared" si="94"/>
        <v>-0.26328656101005388</v>
      </c>
      <c r="CS58">
        <f t="shared" si="94"/>
        <v>-0.28664865250460503</v>
      </c>
      <c r="CT58">
        <f t="shared" si="94"/>
        <v>-0.31003729149480286</v>
      </c>
      <c r="CU58">
        <f t="shared" si="94"/>
        <v>-0.33345250845540031</v>
      </c>
      <c r="CV58">
        <f t="shared" si="94"/>
        <v>-0.35689433389589986</v>
      </c>
      <c r="CW58">
        <f t="shared" si="94"/>
        <v>-0.38036279836106068</v>
      </c>
      <c r="CX58">
        <f t="shared" si="94"/>
        <v>-0.40385793243068724</v>
      </c>
      <c r="CY58">
        <f t="shared" si="94"/>
        <v>-0.42737976671948008</v>
      </c>
      <c r="CZ58">
        <f t="shared" si="95"/>
        <v>-0.45092833187749992</v>
      </c>
      <c r="DA58">
        <f t="shared" si="95"/>
        <v>-0.47450365858992116</v>
      </c>
      <c r="DB58">
        <f t="shared" si="95"/>
        <v>-0.49810577757720953</v>
      </c>
      <c r="DC58">
        <f t="shared" si="95"/>
        <v>-0.52173471959488227</v>
      </c>
      <c r="DD58">
        <f t="shared" si="95"/>
        <v>-0.54539051543397621</v>
      </c>
      <c r="DE58">
        <f t="shared" si="95"/>
        <v>-0.56907319592087902</v>
      </c>
      <c r="DF58">
        <f t="shared" si="95"/>
        <v>-0.59278279191713734</v>
      </c>
      <c r="DG58">
        <f t="shared" si="95"/>
        <v>-0.61651933431995998</v>
      </c>
      <c r="DH58">
        <f t="shared" si="95"/>
        <v>-0.6402828540620078</v>
      </c>
      <c r="DI58">
        <f t="shared" si="95"/>
        <v>-0.66407338211123301</v>
      </c>
      <c r="DJ58">
        <f t="shared" si="95"/>
        <v>-0.68789094947136231</v>
      </c>
      <c r="DL58">
        <f t="shared" si="16"/>
        <v>0.55000000000000004</v>
      </c>
      <c r="DM58">
        <f t="shared" si="101"/>
        <v>1.5648981054034872</v>
      </c>
      <c r="DN58">
        <f t="shared" si="101"/>
        <v>1.3079236381019379</v>
      </c>
      <c r="DO58">
        <f t="shared" si="101"/>
        <v>1.050925006916219</v>
      </c>
      <c r="DP58">
        <f t="shared" si="101"/>
        <v>0.79390218410788205</v>
      </c>
      <c r="DQ58">
        <f t="shared" si="101"/>
        <v>0.53685514190656414</v>
      </c>
      <c r="DR58">
        <f t="shared" si="101"/>
        <v>0.27978385251022142</v>
      </c>
      <c r="DS58">
        <f t="shared" si="101"/>
        <v>2.2688288084643071E-2</v>
      </c>
      <c r="DT58">
        <f t="shared" si="101"/>
        <v>0.23443157923608471</v>
      </c>
      <c r="DU58">
        <f t="shared" si="101"/>
        <v>0.4915757773500502</v>
      </c>
      <c r="DV58">
        <f t="shared" si="101"/>
        <v>0.74874433418731012</v>
      </c>
      <c r="DW58">
        <f t="shared" si="101"/>
        <v>1.0059372777100348</v>
      </c>
      <c r="DX58">
        <f t="shared" si="101"/>
        <v>1.2631546359123162</v>
      </c>
      <c r="DY58">
        <f t="shared" si="101"/>
        <v>1.5203964368205587</v>
      </c>
      <c r="DZ58">
        <f t="shared" si="101"/>
        <v>1.7776627084933558</v>
      </c>
      <c r="EA58">
        <f t="shared" si="101"/>
        <v>2.0349534790212962</v>
      </c>
      <c r="EB58">
        <f t="shared" si="101"/>
        <v>2.2922687765274303</v>
      </c>
      <c r="EC58">
        <f t="shared" si="102"/>
        <v>2.5496086291670799</v>
      </c>
      <c r="ED58">
        <f t="shared" si="102"/>
        <v>2.8069730651276865</v>
      </c>
      <c r="EE58">
        <f t="shared" si="102"/>
        <v>3.064362112629254</v>
      </c>
      <c r="EF58">
        <f t="shared" si="102"/>
        <v>3.3217757999241173</v>
      </c>
      <c r="EG58">
        <f t="shared" si="102"/>
        <v>3.5792141552971071</v>
      </c>
      <c r="EH58">
        <f t="shared" si="102"/>
        <v>3.836677207065311</v>
      </c>
      <c r="EI58">
        <f t="shared" si="102"/>
        <v>4.0941649835786116</v>
      </c>
      <c r="EJ58">
        <f t="shared" si="102"/>
        <v>4.3516775132191512</v>
      </c>
      <c r="EK58">
        <f t="shared" si="102"/>
        <v>4.6092148244018549</v>
      </c>
      <c r="EL58">
        <f t="shared" si="102"/>
        <v>4.8667769455742098</v>
      </c>
      <c r="EM58">
        <f t="shared" si="102"/>
        <v>5.1243639052163497</v>
      </c>
      <c r="EN58">
        <f t="shared" si="102"/>
        <v>5.3819757318411696</v>
      </c>
      <c r="EO58">
        <f t="shared" si="102"/>
        <v>5.6396124539940926</v>
      </c>
      <c r="EP58">
        <f t="shared" si="102"/>
        <v>5.897274100253588</v>
      </c>
      <c r="EQ58">
        <f t="shared" si="100"/>
        <v>6.1549606992306494</v>
      </c>
      <c r="ER58">
        <f t="shared" si="99"/>
        <v>6.4126722795693212</v>
      </c>
      <c r="ES58">
        <f t="shared" si="99"/>
        <v>6.6704088699464688</v>
      </c>
      <c r="ET58">
        <f t="shared" si="99"/>
        <v>6.9281704990718698</v>
      </c>
      <c r="EU58">
        <f t="shared" si="99"/>
        <v>7.185957195688319</v>
      </c>
      <c r="EV58">
        <f t="shared" si="99"/>
        <v>7.4437689885714846</v>
      </c>
      <c r="EW58">
        <f t="shared" si="99"/>
        <v>7.7016059065300624</v>
      </c>
      <c r="EX58">
        <f t="shared" si="99"/>
        <v>7.9594679784059412</v>
      </c>
      <c r="EY58">
        <f t="shared" si="99"/>
        <v>8.2173552330740751</v>
      </c>
      <c r="EZ58">
        <f t="shared" si="99"/>
        <v>8.4752676994425471</v>
      </c>
      <c r="FA58">
        <f t="shared" si="99"/>
        <v>8.7332054064526297</v>
      </c>
      <c r="FB58">
        <f t="shared" si="99"/>
        <v>8.9911683830789499</v>
      </c>
      <c r="FC58">
        <f t="shared" si="97"/>
        <v>9.2491566583289924</v>
      </c>
      <c r="FD58">
        <f t="shared" si="97"/>
        <v>9.5071702612439459</v>
      </c>
      <c r="FE58">
        <f t="shared" si="97"/>
        <v>9.7652092208982069</v>
      </c>
      <c r="FF58">
        <f t="shared" si="97"/>
        <v>10.023273566399535</v>
      </c>
      <c r="FG58">
        <f t="shared" si="97"/>
        <v>10.281363326889114</v>
      </c>
      <c r="FH58">
        <f t="shared" si="97"/>
        <v>10.539478531541642</v>
      </c>
      <c r="FI58">
        <f t="shared" si="97"/>
        <v>10.797619209565177</v>
      </c>
      <c r="FJ58">
        <f t="shared" si="97"/>
        <v>11.055785390201301</v>
      </c>
      <c r="FK58">
        <f t="shared" si="97"/>
        <v>11.313977102725296</v>
      </c>
      <c r="FL58">
        <f t="shared" si="97"/>
        <v>11.572194376445992</v>
      </c>
      <c r="FM58">
        <f t="shared" si="97"/>
        <v>11.830437240705853</v>
      </c>
      <c r="FN58">
        <f t="shared" si="97"/>
        <v>12.088705724881041</v>
      </c>
      <c r="FO58">
        <f t="shared" si="103"/>
        <v>12.346999858381558</v>
      </c>
      <c r="FP58">
        <f t="shared" si="103"/>
        <v>12.605319670650772</v>
      </c>
      <c r="FQ58">
        <f t="shared" si="103"/>
        <v>12.863665191166248</v>
      </c>
      <c r="FR58">
        <f t="shared" si="103"/>
        <v>13.122036449439253</v>
      </c>
      <c r="FS58">
        <f t="shared" si="103"/>
        <v>13.380433475014947</v>
      </c>
      <c r="FT58">
        <f t="shared" si="103"/>
        <v>13.63885629747239</v>
      </c>
      <c r="FU58">
        <f t="shared" si="72"/>
        <v>13.89730494642467</v>
      </c>
      <c r="FV58">
        <f t="shared" si="72"/>
        <v>14.155779451518729</v>
      </c>
      <c r="FW58">
        <f t="shared" si="72"/>
        <v>14.414279842435548</v>
      </c>
      <c r="FX58">
        <f t="shared" si="72"/>
        <v>14.672806148890306</v>
      </c>
      <c r="FY58">
        <f t="shared" si="72"/>
        <v>14.93135840063224</v>
      </c>
      <c r="FZ58">
        <f t="shared" si="72"/>
        <v>15.189936627444721</v>
      </c>
      <c r="GA58">
        <f t="shared" si="72"/>
        <v>15.448540859145391</v>
      </c>
      <c r="GB58">
        <f t="shared" si="72"/>
        <v>15.707171125585903</v>
      </c>
      <c r="GC58">
        <f t="shared" si="72"/>
        <v>15.965827456652468</v>
      </c>
      <c r="GD58">
        <f t="shared" si="72"/>
        <v>16.224509882265298</v>
      </c>
      <c r="GE58">
        <f t="shared" si="72"/>
        <v>16.483218432379203</v>
      </c>
      <c r="GF58">
        <f t="shared" si="72"/>
        <v>16.741953136983277</v>
      </c>
      <c r="GG58">
        <f t="shared" si="72"/>
        <v>17.000714026101047</v>
      </c>
      <c r="GH58">
        <f t="shared" si="104"/>
        <v>17.259501129790575</v>
      </c>
      <c r="GI58">
        <f t="shared" si="104"/>
        <v>17.518314478144223</v>
      </c>
      <c r="GJ58">
        <f t="shared" si="73"/>
        <v>17.777154101289177</v>
      </c>
      <c r="GK58">
        <f t="shared" si="73"/>
        <v>18.036020029386915</v>
      </c>
      <c r="GL58">
        <f t="shared" si="73"/>
        <v>18.294912292633761</v>
      </c>
      <c r="GM58">
        <f t="shared" si="73"/>
        <v>18.553830921260623</v>
      </c>
      <c r="GN58">
        <f t="shared" si="73"/>
        <v>18.812775945533193</v>
      </c>
      <c r="GO58">
        <f t="shared" si="73"/>
        <v>19.071747395751686</v>
      </c>
      <c r="GP58">
        <f t="shared" si="73"/>
        <v>19.330745302251309</v>
      </c>
      <c r="GQ58">
        <f t="shared" si="73"/>
        <v>19.589769695402097</v>
      </c>
      <c r="GR58">
        <f t="shared" si="73"/>
        <v>19.848820605608747</v>
      </c>
      <c r="GS58">
        <f t="shared" si="73"/>
        <v>20.10789806331104</v>
      </c>
      <c r="GT58">
        <f t="shared" si="73"/>
        <v>20.367002098983736</v>
      </c>
      <c r="GU58">
        <f t="shared" si="73"/>
        <v>20.626132743136331</v>
      </c>
      <c r="GV58">
        <f t="shared" si="73"/>
        <v>20.885290026313591</v>
      </c>
      <c r="GW58">
        <f t="shared" si="73"/>
        <v>21.144473979095316</v>
      </c>
      <c r="GX58">
        <f t="shared" si="73"/>
        <v>21.403684632096208</v>
      </c>
      <c r="GY58">
        <f t="shared" si="73"/>
        <v>21.662922015966327</v>
      </c>
      <c r="GZ58">
        <f t="shared" si="98"/>
        <v>21.922186161390847</v>
      </c>
      <c r="HA58">
        <f t="shared" si="98"/>
        <v>22.181477099090234</v>
      </c>
      <c r="HB58">
        <f t="shared" si="98"/>
        <v>22.440794859820006</v>
      </c>
      <c r="HC58">
        <f t="shared" si="98"/>
        <v>22.700139474371195</v>
      </c>
      <c r="HD58">
        <f t="shared" si="96"/>
        <v>22.959510973570197</v>
      </c>
      <c r="HE58">
        <f t="shared" si="75"/>
        <v>23.218909388278551</v>
      </c>
      <c r="HF58">
        <f t="shared" si="75"/>
        <v>23.478334749393472</v>
      </c>
      <c r="HG58">
        <f t="shared" si="74"/>
        <v>23.737787087847618</v>
      </c>
      <c r="HH58">
        <f t="shared" si="74"/>
        <v>23.997266434608942</v>
      </c>
      <c r="HI58">
        <f t="shared" si="56"/>
        <v>24.256772820681171</v>
      </c>
      <c r="HJ58">
        <f t="shared" si="17"/>
        <v>2.2688288084643071E-2</v>
      </c>
      <c r="HK58">
        <f t="shared" si="18"/>
        <v>7</v>
      </c>
      <c r="HL58">
        <v>56</v>
      </c>
      <c r="HM58">
        <f t="shared" si="19"/>
        <v>0.55000000000000004</v>
      </c>
      <c r="HN58" cm="1">
        <f t="array" ref="HN58">INDEX($N$3:$DJ$102,HL58,HK58)</f>
        <v>1.4368212003572314</v>
      </c>
      <c r="HO58">
        <f t="shared" si="20"/>
        <v>0.7902516601964773</v>
      </c>
    </row>
    <row r="59" spans="5:223" x14ac:dyDescent="0.25">
      <c r="E59">
        <v>565</v>
      </c>
      <c r="F59" s="7">
        <f>'Emission events'!Q59</f>
        <v>1.6834188561405829E+18</v>
      </c>
      <c r="G59" s="7">
        <f>'Emission events'!AG59</f>
        <v>1.1484169459879139E+18</v>
      </c>
      <c r="H59" s="7">
        <f>'Emission events'!AW59</f>
        <v>7.8344226513883622E+17</v>
      </c>
      <c r="I59" s="7">
        <f>'Emission events'!BM59</f>
        <v>5.344590089428464E+17</v>
      </c>
      <c r="J59" s="7">
        <f>'Emission events'!CC59</f>
        <v>3.6460431731947622E+17</v>
      </c>
      <c r="K59" s="7">
        <f t="shared" si="22"/>
        <v>4.5143413935296558E+18</v>
      </c>
      <c r="M59" s="1">
        <v>0.56000000000000005</v>
      </c>
      <c r="N59">
        <f t="shared" si="86"/>
        <v>-5.5315790882406581</v>
      </c>
      <c r="O59">
        <f t="shared" si="86"/>
        <v>-5.5609344685137989</v>
      </c>
      <c r="P59">
        <f t="shared" si="86"/>
        <v>-5.5903232761596753</v>
      </c>
      <c r="Q59">
        <f t="shared" si="86"/>
        <v>-5.6197455495506698</v>
      </c>
      <c r="R59">
        <f t="shared" si="86"/>
        <v>-5.6492013271030315</v>
      </c>
      <c r="S59">
        <f t="shared" si="86"/>
        <v>-5.678690647277099</v>
      </c>
      <c r="T59">
        <f t="shared" si="86"/>
        <v>-5.7082135485775627</v>
      </c>
      <c r="U59">
        <f t="shared" si="86"/>
        <v>-5.7377700695532088</v>
      </c>
      <c r="V59">
        <f t="shared" si="86"/>
        <v>-5.7673602487970665</v>
      </c>
      <c r="W59">
        <f t="shared" si="86"/>
        <v>-5.7969841249464924</v>
      </c>
      <c r="X59">
        <f t="shared" si="87"/>
        <v>-5.8266417366833547</v>
      </c>
      <c r="Y59">
        <f t="shared" si="87"/>
        <v>-5.8563331227333908</v>
      </c>
      <c r="Z59">
        <f t="shared" si="87"/>
        <v>-5.8860583218673357</v>
      </c>
      <c r="AA59">
        <f t="shared" si="87"/>
        <v>-5.9158173729002472</v>
      </c>
      <c r="AB59">
        <f t="shared" si="87"/>
        <v>-5.9456103146917414</v>
      </c>
      <c r="AC59">
        <f t="shared" si="87"/>
        <v>-5.9754371861460527</v>
      </c>
      <c r="AD59">
        <f t="shared" si="87"/>
        <v>-6.0052980262121451</v>
      </c>
      <c r="AE59">
        <f t="shared" si="87"/>
        <v>-6.0351928738835277</v>
      </c>
      <c r="AF59">
        <f t="shared" si="87"/>
        <v>-6.0651217681984591</v>
      </c>
      <c r="AG59">
        <f t="shared" si="87"/>
        <v>-6.0950847482402111</v>
      </c>
      <c r="AH59">
        <f t="shared" si="88"/>
        <v>-6.125081853136809</v>
      </c>
      <c r="AI59">
        <f t="shared" si="88"/>
        <v>-6.1551131220612119</v>
      </c>
      <c r="AJ59">
        <f t="shared" si="88"/>
        <v>-6.1851785942314272</v>
      </c>
      <c r="AK59">
        <f t="shared" si="88"/>
        <v>-6.2152783089101993</v>
      </c>
      <c r="AL59">
        <f t="shared" si="88"/>
        <v>-6.2454123054057353</v>
      </c>
      <c r="AM59">
        <f t="shared" si="88"/>
        <v>-6.2755806230709776</v>
      </c>
      <c r="AN59">
        <f t="shared" si="88"/>
        <v>-6.3057833013043254</v>
      </c>
      <c r="AO59">
        <f t="shared" si="88"/>
        <v>-6.3360203795493089</v>
      </c>
      <c r="AP59">
        <f t="shared" si="88"/>
        <v>-6.366291897294742</v>
      </c>
      <c r="AQ59">
        <f t="shared" si="88"/>
        <v>-6.3965978940748638</v>
      </c>
      <c r="AR59">
        <f t="shared" si="89"/>
        <v>-6.4269384094690079</v>
      </c>
      <c r="AS59">
        <f t="shared" si="89"/>
        <v>-6.4573134831023236</v>
      </c>
      <c r="AT59">
        <f t="shared" si="89"/>
        <v>-6.4877231546450611</v>
      </c>
      <c r="AU59">
        <f t="shared" si="89"/>
        <v>-6.5181674638133096</v>
      </c>
      <c r="AV59">
        <f t="shared" si="89"/>
        <v>-6.5486464503686399</v>
      </c>
      <c r="AW59">
        <f t="shared" si="89"/>
        <v>-6.5791601541183633</v>
      </c>
      <c r="AX59">
        <f t="shared" si="89"/>
        <v>-6.6097086149152098</v>
      </c>
      <c r="AY59">
        <f t="shared" si="89"/>
        <v>-6.6402918726580324</v>
      </c>
      <c r="AZ59">
        <f t="shared" si="89"/>
        <v>-6.6709099672911023</v>
      </c>
      <c r="BA59">
        <f t="shared" si="89"/>
        <v>-6.7015629388048339</v>
      </c>
      <c r="BB59">
        <f t="shared" si="90"/>
        <v>-6.7322508272354495</v>
      </c>
      <c r="BC59">
        <f t="shared" si="90"/>
        <v>-6.7629736726652361</v>
      </c>
      <c r="BD59">
        <f t="shared" si="90"/>
        <v>-6.7937315152221842</v>
      </c>
      <c r="BE59">
        <f t="shared" si="90"/>
        <v>-6.8245243950806573</v>
      </c>
      <c r="BF59">
        <f t="shared" si="90"/>
        <v>-6.8553523524611197</v>
      </c>
      <c r="BG59">
        <f t="shared" si="90"/>
        <v>-6.8862154276299368</v>
      </c>
      <c r="BH59">
        <f t="shared" si="90"/>
        <v>-6.9171136608999664</v>
      </c>
      <c r="BI59">
        <f t="shared" si="90"/>
        <v>-6.9480470926302527</v>
      </c>
      <c r="BJ59">
        <f t="shared" si="90"/>
        <v>-6.9790157632262666</v>
      </c>
      <c r="BK59">
        <f t="shared" si="90"/>
        <v>-7.0100197131395792</v>
      </c>
      <c r="BL59">
        <f t="shared" si="91"/>
        <v>-7.041058982868476</v>
      </c>
      <c r="BM59">
        <f t="shared" si="91"/>
        <v>-7.0721336129577361</v>
      </c>
      <c r="BN59">
        <f t="shared" si="91"/>
        <v>-7.1032436439983941</v>
      </c>
      <c r="BO59">
        <f t="shared" si="91"/>
        <v>-7.1343891166283591</v>
      </c>
      <c r="BP59">
        <f t="shared" si="91"/>
        <v>-7.1655700715322057</v>
      </c>
      <c r="BQ59">
        <f t="shared" si="91"/>
        <v>-7.1967865494409118</v>
      </c>
      <c r="BR59">
        <f t="shared" si="91"/>
        <v>-7.2280385911325027</v>
      </c>
      <c r="BS59">
        <f t="shared" si="91"/>
        <v>-7.259326237431722</v>
      </c>
      <c r="BT59">
        <f t="shared" si="91"/>
        <v>-7.2906495292102633</v>
      </c>
      <c r="BU59">
        <f t="shared" si="91"/>
        <v>-7.3220085073864567</v>
      </c>
      <c r="BV59">
        <f t="shared" si="92"/>
        <v>-7.353403212925997</v>
      </c>
      <c r="BW59">
        <f t="shared" si="92"/>
        <v>-7.3848336868411941</v>
      </c>
      <c r="BX59">
        <f t="shared" si="92"/>
        <v>-7.416299970191754</v>
      </c>
      <c r="BY59">
        <f t="shared" si="92"/>
        <v>-7.4478021040844089</v>
      </c>
      <c r="BZ59">
        <f t="shared" si="92"/>
        <v>-7.479340129673071</v>
      </c>
      <c r="CA59">
        <f t="shared" si="92"/>
        <v>-7.5109140881590033</v>
      </c>
      <c r="CB59">
        <f t="shared" si="92"/>
        <v>-7.5425240207905642</v>
      </c>
      <c r="CC59">
        <f t="shared" si="92"/>
        <v>-7.5741699688634707</v>
      </c>
      <c r="CD59">
        <f t="shared" si="92"/>
        <v>-7.6058519737210215</v>
      </c>
      <c r="CE59">
        <f t="shared" si="92"/>
        <v>-7.6375700767538941</v>
      </c>
      <c r="CF59">
        <f t="shared" si="93"/>
        <v>-7.6693243194002729</v>
      </c>
      <c r="CG59">
        <f t="shared" si="93"/>
        <v>-7.7011147431459053</v>
      </c>
      <c r="CH59">
        <f t="shared" si="93"/>
        <v>-7.732941389524278</v>
      </c>
      <c r="CI59">
        <f t="shared" si="93"/>
        <v>-7.764804300116336</v>
      </c>
      <c r="CJ59">
        <f t="shared" si="93"/>
        <v>-7.7967035165507683</v>
      </c>
      <c r="CK59">
        <f t="shared" si="93"/>
        <v>-7.8286390805042458</v>
      </c>
      <c r="CL59">
        <f t="shared" si="93"/>
        <v>-7.8606110337011863</v>
      </c>
      <c r="CM59">
        <f t="shared" si="93"/>
        <v>-7.8926194179138989</v>
      </c>
      <c r="CN59">
        <f t="shared" si="93"/>
        <v>-7.9246642749626375</v>
      </c>
      <c r="CO59">
        <f t="shared" si="93"/>
        <v>-7.9567456467158806</v>
      </c>
      <c r="CP59">
        <f t="shared" si="94"/>
        <v>-7.9888635750895638</v>
      </c>
      <c r="CQ59">
        <f t="shared" si="94"/>
        <v>-8.0210181020483304</v>
      </c>
      <c r="CR59">
        <f t="shared" si="94"/>
        <v>-8.0532092696047926</v>
      </c>
      <c r="CS59">
        <f t="shared" si="94"/>
        <v>-8.0854371198198098</v>
      </c>
      <c r="CT59">
        <f t="shared" si="94"/>
        <v>-8.1177016948025074</v>
      </c>
      <c r="CU59">
        <f t="shared" si="94"/>
        <v>-8.1500030367105545</v>
      </c>
      <c r="CV59">
        <f t="shared" si="94"/>
        <v>-8.1823411877494205</v>
      </c>
      <c r="CW59">
        <f t="shared" si="94"/>
        <v>-8.2147161901736059</v>
      </c>
      <c r="CX59">
        <f t="shared" si="94"/>
        <v>-8.247128086285942</v>
      </c>
      <c r="CY59">
        <f t="shared" si="94"/>
        <v>-8.2795769184377992</v>
      </c>
      <c r="CZ59">
        <f t="shared" si="95"/>
        <v>-8.3120627290291687</v>
      </c>
      <c r="DA59">
        <f t="shared" si="95"/>
        <v>-8.344585560508726</v>
      </c>
      <c r="DB59">
        <f t="shared" si="95"/>
        <v>-8.3771454553740643</v>
      </c>
      <c r="DC59">
        <f t="shared" si="95"/>
        <v>-8.4097424561709531</v>
      </c>
      <c r="DD59">
        <f t="shared" si="95"/>
        <v>-8.4423766054946263</v>
      </c>
      <c r="DE59">
        <f t="shared" si="95"/>
        <v>-8.4750479459889903</v>
      </c>
      <c r="DF59">
        <f t="shared" si="95"/>
        <v>-8.5077565203469057</v>
      </c>
      <c r="DG59">
        <f t="shared" si="95"/>
        <v>-8.5405023713102608</v>
      </c>
      <c r="DH59">
        <f t="shared" si="95"/>
        <v>-8.5732855416700957</v>
      </c>
      <c r="DI59">
        <f t="shared" si="95"/>
        <v>-8.6061060742663642</v>
      </c>
      <c r="DJ59">
        <f t="shared" si="95"/>
        <v>-8.638964011988211</v>
      </c>
      <c r="DL59">
        <f t="shared" si="16"/>
        <v>0.56000000000000005</v>
      </c>
      <c r="DM59">
        <f t="shared" si="101"/>
        <v>5.5315790882406581</v>
      </c>
      <c r="DN59">
        <f t="shared" si="101"/>
        <v>5.7966232872258967</v>
      </c>
      <c r="DO59">
        <f t="shared" si="101"/>
        <v>6.0617009135838718</v>
      </c>
      <c r="DP59">
        <f t="shared" si="101"/>
        <v>6.3268120056869641</v>
      </c>
      <c r="DQ59">
        <f t="shared" si="101"/>
        <v>6.5919566019514235</v>
      </c>
      <c r="DR59">
        <f t="shared" si="101"/>
        <v>6.8571347408375898</v>
      </c>
      <c r="DS59">
        <f t="shared" si="101"/>
        <v>7.1223464608501512</v>
      </c>
      <c r="DT59">
        <f t="shared" si="101"/>
        <v>7.387591800537896</v>
      </c>
      <c r="DU59">
        <f t="shared" si="101"/>
        <v>7.6528707984938507</v>
      </c>
      <c r="DV59">
        <f t="shared" si="101"/>
        <v>7.9181834933553752</v>
      </c>
      <c r="DW59">
        <f t="shared" si="101"/>
        <v>8.1835299238043362</v>
      </c>
      <c r="DX59">
        <f t="shared" si="101"/>
        <v>8.4489101285664692</v>
      </c>
      <c r="DY59">
        <f t="shared" si="101"/>
        <v>8.7143241464125119</v>
      </c>
      <c r="DZ59">
        <f t="shared" si="101"/>
        <v>8.9797720161575221</v>
      </c>
      <c r="EA59">
        <f t="shared" si="101"/>
        <v>9.2452537766611158</v>
      </c>
      <c r="EB59">
        <f t="shared" si="101"/>
        <v>9.510769466827524</v>
      </c>
      <c r="EC59">
        <f t="shared" si="102"/>
        <v>9.7763191256057134</v>
      </c>
      <c r="ED59">
        <f t="shared" si="102"/>
        <v>10.041902791989195</v>
      </c>
      <c r="EE59">
        <f t="shared" si="102"/>
        <v>10.307520505016225</v>
      </c>
      <c r="EF59">
        <f t="shared" si="102"/>
        <v>10.573172303770075</v>
      </c>
      <c r="EG59">
        <f t="shared" si="102"/>
        <v>10.838858227378772</v>
      </c>
      <c r="EH59">
        <f t="shared" si="102"/>
        <v>11.104578315015271</v>
      </c>
      <c r="EI59">
        <f t="shared" si="102"/>
        <v>11.370332605897584</v>
      </c>
      <c r="EJ59">
        <f t="shared" si="102"/>
        <v>11.636121139288456</v>
      </c>
      <c r="EK59">
        <f t="shared" si="102"/>
        <v>11.901943954496089</v>
      </c>
      <c r="EL59">
        <f t="shared" si="102"/>
        <v>12.167801090873429</v>
      </c>
      <c r="EM59">
        <f t="shared" si="102"/>
        <v>12.433692587818875</v>
      </c>
      <c r="EN59">
        <f t="shared" si="102"/>
        <v>12.699618484775957</v>
      </c>
      <c r="EO59">
        <f t="shared" si="102"/>
        <v>12.965578821233489</v>
      </c>
      <c r="EP59">
        <f t="shared" si="102"/>
        <v>13.231573636725708</v>
      </c>
      <c r="EQ59">
        <f t="shared" si="100"/>
        <v>13.497602970831949</v>
      </c>
      <c r="ER59">
        <f t="shared" si="99"/>
        <v>13.763666863177363</v>
      </c>
      <c r="ES59">
        <f t="shared" si="99"/>
        <v>14.0297653534322</v>
      </c>
      <c r="ET59">
        <f t="shared" si="99"/>
        <v>14.295898481312546</v>
      </c>
      <c r="EU59">
        <f t="shared" si="99"/>
        <v>14.562066286579975</v>
      </c>
      <c r="EV59">
        <f t="shared" si="99"/>
        <v>14.828268809041795</v>
      </c>
      <c r="EW59">
        <f t="shared" si="99"/>
        <v>15.094506088550741</v>
      </c>
      <c r="EX59">
        <f t="shared" si="99"/>
        <v>15.360778165005661</v>
      </c>
      <c r="EY59">
        <f t="shared" si="99"/>
        <v>15.627085078350829</v>
      </c>
      <c r="EZ59">
        <f t="shared" si="99"/>
        <v>15.893426868576659</v>
      </c>
      <c r="FA59">
        <f t="shared" si="99"/>
        <v>16.159803575719373</v>
      </c>
      <c r="FB59">
        <f t="shared" si="99"/>
        <v>16.426215239861257</v>
      </c>
      <c r="FC59">
        <f t="shared" si="97"/>
        <v>16.692661901130304</v>
      </c>
      <c r="FD59">
        <f t="shared" si="97"/>
        <v>16.959143599700873</v>
      </c>
      <c r="FE59">
        <f t="shared" si="97"/>
        <v>17.225660375793435</v>
      </c>
      <c r="FF59">
        <f t="shared" si="97"/>
        <v>17.492212269674351</v>
      </c>
      <c r="FG59">
        <f t="shared" si="97"/>
        <v>17.758799321656479</v>
      </c>
      <c r="FH59">
        <f t="shared" si="97"/>
        <v>18.025421572098864</v>
      </c>
      <c r="FI59">
        <f t="shared" si="97"/>
        <v>18.292079061406973</v>
      </c>
      <c r="FJ59">
        <f t="shared" si="97"/>
        <v>18.558771830032384</v>
      </c>
      <c r="FK59">
        <f t="shared" si="97"/>
        <v>18.82549991847338</v>
      </c>
      <c r="FL59">
        <f t="shared" si="97"/>
        <v>19.092263367274739</v>
      </c>
      <c r="FM59">
        <f t="shared" si="97"/>
        <v>19.359062217027496</v>
      </c>
      <c r="FN59">
        <f t="shared" si="97"/>
        <v>19.625896508369557</v>
      </c>
      <c r="FO59">
        <f t="shared" si="103"/>
        <v>19.892766281985502</v>
      </c>
      <c r="FP59">
        <f t="shared" si="103"/>
        <v>20.159671578606307</v>
      </c>
      <c r="FQ59">
        <f t="shared" si="103"/>
        <v>20.426612439009997</v>
      </c>
      <c r="FR59">
        <f t="shared" si="103"/>
        <v>20.693588904021311</v>
      </c>
      <c r="FS59">
        <f t="shared" si="103"/>
        <v>20.960601014511951</v>
      </c>
      <c r="FT59">
        <f t="shared" si="103"/>
        <v>21.227648811400243</v>
      </c>
      <c r="FU59">
        <f t="shared" si="72"/>
        <v>21.494732335651882</v>
      </c>
      <c r="FV59">
        <f t="shared" si="72"/>
        <v>21.761851628279175</v>
      </c>
      <c r="FW59">
        <f t="shared" si="72"/>
        <v>22.029006730341834</v>
      </c>
      <c r="FX59">
        <f t="shared" si="72"/>
        <v>22.296197682946588</v>
      </c>
      <c r="FY59">
        <f t="shared" si="72"/>
        <v>22.563424527247349</v>
      </c>
      <c r="FZ59">
        <f t="shared" si="72"/>
        <v>22.830687304445377</v>
      </c>
      <c r="GA59">
        <f t="shared" si="72"/>
        <v>23.097986055789036</v>
      </c>
      <c r="GB59">
        <f t="shared" si="72"/>
        <v>23.365320822574041</v>
      </c>
      <c r="GC59">
        <f t="shared" si="72"/>
        <v>23.632691646143691</v>
      </c>
      <c r="GD59">
        <f t="shared" si="72"/>
        <v>23.900098567888662</v>
      </c>
      <c r="GE59">
        <f t="shared" si="72"/>
        <v>24.16754162924714</v>
      </c>
      <c r="GF59">
        <f t="shared" si="72"/>
        <v>24.435020871704868</v>
      </c>
      <c r="GG59">
        <f t="shared" si="72"/>
        <v>24.70253633679534</v>
      </c>
      <c r="GH59">
        <f t="shared" si="104"/>
        <v>24.970088066099493</v>
      </c>
      <c r="GI59">
        <f t="shared" si="104"/>
        <v>25.237676101246024</v>
      </c>
      <c r="GJ59">
        <f t="shared" si="73"/>
        <v>25.505300483911601</v>
      </c>
      <c r="GK59">
        <f t="shared" si="73"/>
        <v>25.77296125582064</v>
      </c>
      <c r="GL59">
        <f t="shared" si="73"/>
        <v>26.040658458745451</v>
      </c>
      <c r="GM59">
        <f t="shared" si="73"/>
        <v>26.308392134506288</v>
      </c>
      <c r="GN59">
        <f t="shared" si="73"/>
        <v>26.57616232497163</v>
      </c>
      <c r="GO59">
        <f t="shared" si="73"/>
        <v>26.843969072057412</v>
      </c>
      <c r="GP59">
        <f t="shared" si="73"/>
        <v>27.111812417728277</v>
      </c>
      <c r="GQ59">
        <f t="shared" si="73"/>
        <v>27.379692403996835</v>
      </c>
      <c r="GR59">
        <f t="shared" si="73"/>
        <v>27.647609072923949</v>
      </c>
      <c r="GS59">
        <f t="shared" si="73"/>
        <v>27.915562466618745</v>
      </c>
      <c r="GT59">
        <f t="shared" si="73"/>
        <v>28.183552627238889</v>
      </c>
      <c r="GU59">
        <f t="shared" si="73"/>
        <v>28.451579596989852</v>
      </c>
      <c r="GV59">
        <f t="shared" si="73"/>
        <v>28.71964341812614</v>
      </c>
      <c r="GW59">
        <f t="shared" si="73"/>
        <v>28.987744132950574</v>
      </c>
      <c r="GX59">
        <f t="shared" si="73"/>
        <v>29.25588178381453</v>
      </c>
      <c r="GY59">
        <f t="shared" si="73"/>
        <v>29.524056413117997</v>
      </c>
      <c r="GZ59">
        <f t="shared" si="98"/>
        <v>29.792268063309653</v>
      </c>
      <c r="HA59">
        <f t="shared" si="98"/>
        <v>30.060516776887091</v>
      </c>
      <c r="HB59">
        <f t="shared" si="98"/>
        <v>30.328802596396077</v>
      </c>
      <c r="HC59">
        <f t="shared" si="98"/>
        <v>30.597125564431845</v>
      </c>
      <c r="HD59">
        <f t="shared" si="96"/>
        <v>30.865485723638308</v>
      </c>
      <c r="HE59">
        <f t="shared" si="75"/>
        <v>31.133883116708319</v>
      </c>
      <c r="HF59">
        <f t="shared" si="75"/>
        <v>31.402317786383772</v>
      </c>
      <c r="HG59">
        <f t="shared" si="74"/>
        <v>31.670789775455706</v>
      </c>
      <c r="HH59">
        <f t="shared" si="74"/>
        <v>31.939299126764073</v>
      </c>
      <c r="HI59">
        <f t="shared" si="56"/>
        <v>32.207845883198019</v>
      </c>
      <c r="HJ59">
        <f t="shared" si="17"/>
        <v>5.7966232872258967</v>
      </c>
      <c r="HK59">
        <f t="shared" si="18"/>
        <v>2</v>
      </c>
      <c r="HL59">
        <v>57</v>
      </c>
      <c r="HM59">
        <f t="shared" si="19"/>
        <v>0.56000000000000005</v>
      </c>
      <c r="HN59" cm="1">
        <f t="array" ref="HN59">INDEX($N$3:$DJ$102,HL59,HK59)</f>
        <v>-5.5609344685137989</v>
      </c>
      <c r="HO59">
        <f t="shared" si="20"/>
        <v>-3.1141233023677275</v>
      </c>
    </row>
    <row r="60" spans="5:223" x14ac:dyDescent="0.25">
      <c r="E60">
        <v>570</v>
      </c>
      <c r="F60" s="7">
        <f>'Emission events'!Q60</f>
        <v>1.7269363056433216E+18</v>
      </c>
      <c r="G60" s="7">
        <f>'Emission events'!AG60</f>
        <v>1.1781042554016233E+18</v>
      </c>
      <c r="H60" s="7">
        <f>'Emission events'!AW60</f>
        <v>8.0369474662146227E+17</v>
      </c>
      <c r="I60" s="7">
        <f>'Emission events'!BM60</f>
        <v>5.4827511468985946E+17</v>
      </c>
      <c r="J60" s="7">
        <f>'Emission events'!CC60</f>
        <v>3.7402957111745658E+17</v>
      </c>
      <c r="K60" s="7">
        <f t="shared" si="22"/>
        <v>4.6310399934737234E+18</v>
      </c>
      <c r="M60" s="1">
        <v>0.56999999999999995</v>
      </c>
      <c r="N60">
        <f t="shared" si="86"/>
        <v>-15.323010826108835</v>
      </c>
      <c r="O60">
        <f t="shared" si="86"/>
        <v>-15.363529557728404</v>
      </c>
      <c r="P60">
        <f t="shared" si="86"/>
        <v>-15.404094531468671</v>
      </c>
      <c r="Q60">
        <f t="shared" si="86"/>
        <v>-15.444705800412356</v>
      </c>
      <c r="R60">
        <f t="shared" si="86"/>
        <v>-15.485363417703232</v>
      </c>
      <c r="S60">
        <f t="shared" si="86"/>
        <v>-15.526067436545729</v>
      </c>
      <c r="T60">
        <f t="shared" si="86"/>
        <v>-15.566817910205712</v>
      </c>
      <c r="U60">
        <f t="shared" si="86"/>
        <v>-15.607614892010188</v>
      </c>
      <c r="V60">
        <f t="shared" si="86"/>
        <v>-15.648458435347013</v>
      </c>
      <c r="W60">
        <f t="shared" si="86"/>
        <v>-15.689348593665709</v>
      </c>
      <c r="X60">
        <f t="shared" si="87"/>
        <v>-15.730285420477129</v>
      </c>
      <c r="Y60">
        <f t="shared" si="87"/>
        <v>-15.771268969353205</v>
      </c>
      <c r="Z60">
        <f t="shared" si="87"/>
        <v>-15.812299293927726</v>
      </c>
      <c r="AA60">
        <f t="shared" si="87"/>
        <v>-15.853376447895929</v>
      </c>
      <c r="AB60">
        <f t="shared" si="87"/>
        <v>-15.89450048501482</v>
      </c>
      <c r="AC60">
        <f t="shared" si="87"/>
        <v>-15.935671459102725</v>
      </c>
      <c r="AD60">
        <f t="shared" si="87"/>
        <v>-15.976889424040255</v>
      </c>
      <c r="AE60">
        <f t="shared" si="87"/>
        <v>-16.018154433769386</v>
      </c>
      <c r="AF60">
        <f t="shared" si="87"/>
        <v>-16.05946654229437</v>
      </c>
      <c r="AG60">
        <f t="shared" si="87"/>
        <v>-16.100825803681335</v>
      </c>
      <c r="AH60">
        <f t="shared" si="88"/>
        <v>-16.142232272058475</v>
      </c>
      <c r="AI60">
        <f t="shared" si="88"/>
        <v>-16.183686001616255</v>
      </c>
      <c r="AJ60">
        <f t="shared" si="88"/>
        <v>-16.225187046607079</v>
      </c>
      <c r="AK60">
        <f t="shared" si="88"/>
        <v>-16.266735461345629</v>
      </c>
      <c r="AL60">
        <f t="shared" si="88"/>
        <v>-16.308331300209201</v>
      </c>
      <c r="AM60">
        <f t="shared" si="88"/>
        <v>-16.349974617637372</v>
      </c>
      <c r="AN60">
        <f t="shared" si="88"/>
        <v>-16.391665468132224</v>
      </c>
      <c r="AO60">
        <f t="shared" si="88"/>
        <v>-16.433403906258398</v>
      </c>
      <c r="AP60">
        <f t="shared" si="88"/>
        <v>-16.475189986643315</v>
      </c>
      <c r="AQ60">
        <f t="shared" si="88"/>
        <v>-16.517023763976809</v>
      </c>
      <c r="AR60">
        <f t="shared" si="89"/>
        <v>-16.558905293011534</v>
      </c>
      <c r="AS60">
        <f t="shared" si="89"/>
        <v>-16.600834628563227</v>
      </c>
      <c r="AT60">
        <f t="shared" si="89"/>
        <v>-16.642811825510449</v>
      </c>
      <c r="AU60">
        <f t="shared" si="89"/>
        <v>-16.684836938794724</v>
      </c>
      <c r="AV60">
        <f t="shared" si="89"/>
        <v>-16.726910023420665</v>
      </c>
      <c r="AW60">
        <f t="shared" si="89"/>
        <v>-16.769031134456291</v>
      </c>
      <c r="AX60">
        <f t="shared" si="89"/>
        <v>-16.811200327032033</v>
      </c>
      <c r="AY60">
        <f t="shared" si="89"/>
        <v>-16.853417656342423</v>
      </c>
      <c r="AZ60">
        <f t="shared" si="89"/>
        <v>-16.895683177645047</v>
      </c>
      <c r="BA60">
        <f t="shared" si="89"/>
        <v>-16.937996946260967</v>
      </c>
      <c r="BB60">
        <f t="shared" si="90"/>
        <v>-16.98035901757472</v>
      </c>
      <c r="BC60">
        <f t="shared" si="90"/>
        <v>-17.022769447034698</v>
      </c>
      <c r="BD60">
        <f t="shared" si="90"/>
        <v>-17.065228290152149</v>
      </c>
      <c r="BE60">
        <f t="shared" si="90"/>
        <v>-17.107735602502835</v>
      </c>
      <c r="BF60">
        <f t="shared" si="90"/>
        <v>-17.150291439726047</v>
      </c>
      <c r="BG60">
        <f t="shared" si="90"/>
        <v>-17.19289585752496</v>
      </c>
      <c r="BH60">
        <f t="shared" si="90"/>
        <v>-17.235548911666672</v>
      </c>
      <c r="BI60">
        <f t="shared" si="90"/>
        <v>-17.278250657982323</v>
      </c>
      <c r="BJ60">
        <f t="shared" si="90"/>
        <v>-17.321001152367391</v>
      </c>
      <c r="BK60">
        <f t="shared" si="90"/>
        <v>-17.363800450780719</v>
      </c>
      <c r="BL60">
        <f t="shared" si="91"/>
        <v>-17.406648609246187</v>
      </c>
      <c r="BM60">
        <f t="shared" si="91"/>
        <v>-17.449545683851735</v>
      </c>
      <c r="BN60">
        <f t="shared" si="91"/>
        <v>-17.492491730749666</v>
      </c>
      <c r="BO60">
        <f t="shared" si="91"/>
        <v>-17.535486806156758</v>
      </c>
      <c r="BP60">
        <f t="shared" si="91"/>
        <v>-17.578530966354446</v>
      </c>
      <c r="BQ60">
        <f t="shared" si="91"/>
        <v>-17.621624267688514</v>
      </c>
      <c r="BR60">
        <f t="shared" si="91"/>
        <v>-17.664766766569418</v>
      </c>
      <c r="BS60">
        <f t="shared" si="91"/>
        <v>-17.707958519472651</v>
      </c>
      <c r="BT60">
        <f t="shared" si="91"/>
        <v>-17.751199582938373</v>
      </c>
      <c r="BU60">
        <f t="shared" si="91"/>
        <v>-17.794490013571686</v>
      </c>
      <c r="BV60">
        <f t="shared" si="92"/>
        <v>-17.837829868042771</v>
      </c>
      <c r="BW60">
        <f t="shared" si="92"/>
        <v>-17.881219203086484</v>
      </c>
      <c r="BX60">
        <f t="shared" si="92"/>
        <v>-17.924658075503334</v>
      </c>
      <c r="BY60">
        <f t="shared" si="92"/>
        <v>-17.968146542158497</v>
      </c>
      <c r="BZ60">
        <f t="shared" si="92"/>
        <v>-18.011684659982826</v>
      </c>
      <c r="CA60">
        <f t="shared" si="92"/>
        <v>-18.055272485972402</v>
      </c>
      <c r="CB60">
        <f t="shared" si="92"/>
        <v>-18.098910077188869</v>
      </c>
      <c r="CC60">
        <f t="shared" si="92"/>
        <v>-18.142597490758952</v>
      </c>
      <c r="CD60">
        <f t="shared" si="92"/>
        <v>-18.186334783875381</v>
      </c>
      <c r="CE60">
        <f t="shared" si="92"/>
        <v>-18.230122013796517</v>
      </c>
      <c r="CF60">
        <f t="shared" si="93"/>
        <v>-18.273959237846057</v>
      </c>
      <c r="CG60">
        <f t="shared" si="93"/>
        <v>-18.317846513413912</v>
      </c>
      <c r="CH60">
        <f t="shared" si="93"/>
        <v>-18.361783897955725</v>
      </c>
      <c r="CI60">
        <f t="shared" si="93"/>
        <v>-18.405771448993235</v>
      </c>
      <c r="CJ60">
        <f t="shared" si="93"/>
        <v>-18.449809224113807</v>
      </c>
      <c r="CK60">
        <f t="shared" si="93"/>
        <v>-18.493897280971311</v>
      </c>
      <c r="CL60">
        <f t="shared" si="93"/>
        <v>-18.538035677285819</v>
      </c>
      <c r="CM60">
        <f t="shared" si="93"/>
        <v>-18.582224470843236</v>
      </c>
      <c r="CN60">
        <f t="shared" si="93"/>
        <v>-18.626463719496215</v>
      </c>
      <c r="CO60">
        <f t="shared" si="93"/>
        <v>-18.670753481163814</v>
      </c>
      <c r="CP60">
        <f t="shared" si="94"/>
        <v>-18.715093813831174</v>
      </c>
      <c r="CQ60">
        <f t="shared" si="94"/>
        <v>-18.759484775550412</v>
      </c>
      <c r="CR60">
        <f t="shared" si="94"/>
        <v>-18.803926424440291</v>
      </c>
      <c r="CS60">
        <f t="shared" si="94"/>
        <v>-18.84841881868585</v>
      </c>
      <c r="CT60">
        <f t="shared" si="94"/>
        <v>-18.892962016539371</v>
      </c>
      <c r="CU60">
        <f t="shared" si="94"/>
        <v>-18.937556076319964</v>
      </c>
      <c r="CV60">
        <f t="shared" si="94"/>
        <v>-18.982201056413324</v>
      </c>
      <c r="CW60">
        <f t="shared" si="94"/>
        <v>-19.026897015272528</v>
      </c>
      <c r="CX60">
        <f t="shared" si="94"/>
        <v>-19.071644011417657</v>
      </c>
      <c r="CY60">
        <f t="shared" si="94"/>
        <v>-19.116442103436075</v>
      </c>
      <c r="CZ60">
        <f t="shared" si="95"/>
        <v>-19.161291349982012</v>
      </c>
      <c r="DA60">
        <f t="shared" si="95"/>
        <v>-19.206191809777433</v>
      </c>
      <c r="DB60">
        <f t="shared" si="95"/>
        <v>-19.2511435416117</v>
      </c>
      <c r="DC60">
        <f t="shared" si="95"/>
        <v>-19.296146604341271</v>
      </c>
      <c r="DD60">
        <f t="shared" si="95"/>
        <v>-19.341201056890558</v>
      </c>
      <c r="DE60">
        <f t="shared" si="95"/>
        <v>-19.386306958251492</v>
      </c>
      <c r="DF60">
        <f t="shared" si="95"/>
        <v>-19.431464367483851</v>
      </c>
      <c r="DG60">
        <f t="shared" si="95"/>
        <v>-19.476673343714797</v>
      </c>
      <c r="DH60">
        <f t="shared" si="95"/>
        <v>-19.521933946139928</v>
      </c>
      <c r="DI60">
        <f t="shared" si="95"/>
        <v>-19.567246234022232</v>
      </c>
      <c r="DJ60">
        <f t="shared" si="95"/>
        <v>-19.612610266693135</v>
      </c>
      <c r="DL60">
        <f t="shared" si="16"/>
        <v>0.56999999999999995</v>
      </c>
      <c r="DM60">
        <f t="shared" si="101"/>
        <v>15.323010826108835</v>
      </c>
      <c r="DN60">
        <f t="shared" si="101"/>
        <v>15.599218376440502</v>
      </c>
      <c r="DO60">
        <f t="shared" si="101"/>
        <v>15.875472168892866</v>
      </c>
      <c r="DP60">
        <f t="shared" si="101"/>
        <v>16.15177225654865</v>
      </c>
      <c r="DQ60">
        <f t="shared" si="101"/>
        <v>16.428118692551624</v>
      </c>
      <c r="DR60">
        <f t="shared" si="101"/>
        <v>16.70451153010622</v>
      </c>
      <c r="DS60">
        <f t="shared" si="101"/>
        <v>16.980950822478299</v>
      </c>
      <c r="DT60">
        <f t="shared" si="101"/>
        <v>17.257436622994874</v>
      </c>
      <c r="DU60">
        <f t="shared" si="101"/>
        <v>17.533968985043799</v>
      </c>
      <c r="DV60">
        <f t="shared" si="101"/>
        <v>17.810547962074594</v>
      </c>
      <c r="DW60">
        <f t="shared" si="101"/>
        <v>18.08717360759811</v>
      </c>
      <c r="DX60">
        <f t="shared" si="101"/>
        <v>18.363845975186283</v>
      </c>
      <c r="DY60">
        <f t="shared" si="101"/>
        <v>18.640565118472903</v>
      </c>
      <c r="DZ60">
        <f t="shared" si="101"/>
        <v>18.917331091153205</v>
      </c>
      <c r="EA60">
        <f t="shared" si="101"/>
        <v>19.194143946984195</v>
      </c>
      <c r="EB60">
        <f t="shared" si="101"/>
        <v>19.471003739784194</v>
      </c>
      <c r="EC60">
        <f t="shared" si="102"/>
        <v>19.747910523433823</v>
      </c>
      <c r="ED60">
        <f t="shared" si="102"/>
        <v>20.024864351875053</v>
      </c>
      <c r="EE60">
        <f t="shared" si="102"/>
        <v>20.301865279112135</v>
      </c>
      <c r="EF60">
        <f t="shared" si="102"/>
        <v>20.578913359211199</v>
      </c>
      <c r="EG60">
        <f t="shared" si="102"/>
        <v>20.856008646300438</v>
      </c>
      <c r="EH60">
        <f t="shared" si="102"/>
        <v>21.133151194570317</v>
      </c>
      <c r="EI60">
        <f t="shared" si="102"/>
        <v>21.410341058273236</v>
      </c>
      <c r="EJ60">
        <f t="shared" si="102"/>
        <v>21.687578291723884</v>
      </c>
      <c r="EK60">
        <f t="shared" si="102"/>
        <v>21.964862949299555</v>
      </c>
      <c r="EL60">
        <f t="shared" si="102"/>
        <v>22.242195085439825</v>
      </c>
      <c r="EM60">
        <f t="shared" si="102"/>
        <v>22.519574754646776</v>
      </c>
      <c r="EN60">
        <f t="shared" si="102"/>
        <v>22.797002011485048</v>
      </c>
      <c r="EO60">
        <f t="shared" si="102"/>
        <v>23.074476910582064</v>
      </c>
      <c r="EP60">
        <f t="shared" si="102"/>
        <v>23.351999506627653</v>
      </c>
      <c r="EQ60">
        <f t="shared" si="100"/>
        <v>23.629569854374477</v>
      </c>
      <c r="ER60">
        <f t="shared" si="99"/>
        <v>23.907188008638268</v>
      </c>
      <c r="ES60">
        <f t="shared" si="99"/>
        <v>24.184854024297586</v>
      </c>
      <c r="ET60">
        <f t="shared" si="99"/>
        <v>24.46256795629396</v>
      </c>
      <c r="EU60">
        <f t="shared" si="99"/>
        <v>24.740329859631998</v>
      </c>
      <c r="EV60">
        <f t="shared" si="99"/>
        <v>25.018139789379724</v>
      </c>
      <c r="EW60">
        <f t="shared" si="99"/>
        <v>25.295997800667564</v>
      </c>
      <c r="EX60">
        <f t="shared" si="99"/>
        <v>25.573903948690052</v>
      </c>
      <c r="EY60">
        <f t="shared" si="99"/>
        <v>25.851858288704776</v>
      </c>
      <c r="EZ60">
        <f t="shared" si="99"/>
        <v>26.129860876032794</v>
      </c>
      <c r="FA60">
        <f t="shared" si="99"/>
        <v>26.407911766058646</v>
      </c>
      <c r="FB60">
        <f t="shared" si="99"/>
        <v>26.686011014230719</v>
      </c>
      <c r="FC60">
        <f t="shared" si="97"/>
        <v>26.964158676060269</v>
      </c>
      <c r="FD60">
        <f t="shared" si="97"/>
        <v>27.24235480712305</v>
      </c>
      <c r="FE60">
        <f t="shared" si="97"/>
        <v>27.52059946305836</v>
      </c>
      <c r="FF60">
        <f t="shared" si="97"/>
        <v>27.798892699569372</v>
      </c>
      <c r="FG60">
        <f t="shared" si="97"/>
        <v>28.077234572423187</v>
      </c>
      <c r="FH60">
        <f t="shared" si="97"/>
        <v>28.355625137450932</v>
      </c>
      <c r="FI60">
        <f t="shared" si="97"/>
        <v>28.634064450548095</v>
      </c>
      <c r="FJ60">
        <f t="shared" si="97"/>
        <v>28.912552567673522</v>
      </c>
      <c r="FK60">
        <f t="shared" si="97"/>
        <v>29.191089544851089</v>
      </c>
      <c r="FL60">
        <f t="shared" si="97"/>
        <v>29.469675438168736</v>
      </c>
      <c r="FM60">
        <f t="shared" si="97"/>
        <v>29.748310303778766</v>
      </c>
      <c r="FN60">
        <f t="shared" si="97"/>
        <v>30.026994197897956</v>
      </c>
      <c r="FO60">
        <f t="shared" si="103"/>
        <v>30.305727176807743</v>
      </c>
      <c r="FP60">
        <f t="shared" si="103"/>
        <v>30.584509296853909</v>
      </c>
      <c r="FQ60">
        <f t="shared" si="103"/>
        <v>30.863340614446912</v>
      </c>
      <c r="FR60">
        <f t="shared" si="103"/>
        <v>31.14222118606224</v>
      </c>
      <c r="FS60">
        <f t="shared" si="103"/>
        <v>31.421151068240061</v>
      </c>
      <c r="FT60">
        <f t="shared" si="103"/>
        <v>31.700130317585472</v>
      </c>
      <c r="FU60">
        <f t="shared" si="72"/>
        <v>31.979158990768653</v>
      </c>
      <c r="FV60">
        <f t="shared" si="72"/>
        <v>32.258237144524465</v>
      </c>
      <c r="FW60">
        <f t="shared" si="72"/>
        <v>32.537364835653413</v>
      </c>
      <c r="FX60">
        <f t="shared" si="72"/>
        <v>32.816542121020674</v>
      </c>
      <c r="FY60">
        <f t="shared" si="72"/>
        <v>33.095769057557106</v>
      </c>
      <c r="FZ60">
        <f t="shared" si="72"/>
        <v>33.375045702258774</v>
      </c>
      <c r="GA60">
        <f t="shared" si="72"/>
        <v>33.654372112187346</v>
      </c>
      <c r="GB60">
        <f t="shared" si="72"/>
        <v>33.933748344469521</v>
      </c>
      <c r="GC60">
        <f t="shared" si="72"/>
        <v>34.213174456298049</v>
      </c>
      <c r="GD60">
        <f t="shared" si="72"/>
        <v>34.492650504931284</v>
      </c>
      <c r="GE60">
        <f t="shared" si="72"/>
        <v>34.772176547692922</v>
      </c>
      <c r="GF60">
        <f t="shared" si="72"/>
        <v>35.051752641972875</v>
      </c>
      <c r="GG60">
        <f t="shared" si="72"/>
        <v>35.331378845226787</v>
      </c>
      <c r="GH60">
        <f t="shared" si="104"/>
        <v>35.611055214976389</v>
      </c>
      <c r="GI60">
        <f t="shared" si="104"/>
        <v>35.890781808809066</v>
      </c>
      <c r="GJ60">
        <f t="shared" si="73"/>
        <v>36.170558684378662</v>
      </c>
      <c r="GK60">
        <f t="shared" si="73"/>
        <v>36.450385899405276</v>
      </c>
      <c r="GL60">
        <f t="shared" si="73"/>
        <v>36.730263511674792</v>
      </c>
      <c r="GM60">
        <f t="shared" si="73"/>
        <v>37.010191579039869</v>
      </c>
      <c r="GN60">
        <f t="shared" si="73"/>
        <v>37.29017015941956</v>
      </c>
      <c r="GO60">
        <f t="shared" si="73"/>
        <v>37.570199310799026</v>
      </c>
      <c r="GP60">
        <f t="shared" si="73"/>
        <v>37.850279091230362</v>
      </c>
      <c r="GQ60">
        <f t="shared" si="73"/>
        <v>38.130409558832334</v>
      </c>
      <c r="GR60">
        <f t="shared" si="73"/>
        <v>38.410590771789991</v>
      </c>
      <c r="GS60">
        <f t="shared" si="73"/>
        <v>38.690822788355611</v>
      </c>
      <c r="GT60">
        <f t="shared" si="73"/>
        <v>38.971105666848302</v>
      </c>
      <c r="GU60">
        <f t="shared" si="73"/>
        <v>39.25143946565376</v>
      </c>
      <c r="GV60">
        <f t="shared" si="73"/>
        <v>39.53182424322506</v>
      </c>
      <c r="GW60">
        <f t="shared" si="73"/>
        <v>39.812260058082288</v>
      </c>
      <c r="GX60">
        <f t="shared" si="73"/>
        <v>40.092746968812804</v>
      </c>
      <c r="GY60">
        <f t="shared" si="73"/>
        <v>40.37328503407084</v>
      </c>
      <c r="GZ60">
        <f t="shared" si="98"/>
        <v>40.65387431257836</v>
      </c>
      <c r="HA60">
        <f t="shared" si="98"/>
        <v>40.934514863124726</v>
      </c>
      <c r="HB60">
        <f t="shared" si="98"/>
        <v>41.215206744566395</v>
      </c>
      <c r="HC60">
        <f t="shared" si="98"/>
        <v>41.495950015827773</v>
      </c>
      <c r="HD60">
        <f t="shared" si="96"/>
        <v>41.776744735900806</v>
      </c>
      <c r="HE60">
        <f t="shared" si="75"/>
        <v>42.057590963845264</v>
      </c>
      <c r="HF60">
        <f t="shared" si="75"/>
        <v>42.338488758788309</v>
      </c>
      <c r="HG60">
        <f t="shared" si="74"/>
        <v>42.619438179925538</v>
      </c>
      <c r="HH60">
        <f t="shared" si="74"/>
        <v>42.900439286519941</v>
      </c>
      <c r="HI60">
        <f t="shared" si="56"/>
        <v>43.181492137902943</v>
      </c>
      <c r="HJ60">
        <f t="shared" si="17"/>
        <v>15.599218376440502</v>
      </c>
      <c r="HK60">
        <f t="shared" si="18"/>
        <v>2</v>
      </c>
      <c r="HL60">
        <v>58</v>
      </c>
      <c r="HM60">
        <f t="shared" si="19"/>
        <v>0.56999999999999995</v>
      </c>
      <c r="HN60" cm="1">
        <f t="array" ref="HN60">INDEX($N$3:$DJ$102,HL60,HK60)</f>
        <v>-15.363529557728404</v>
      </c>
      <c r="HO60">
        <f t="shared" si="20"/>
        <v>-8.7572118479051895</v>
      </c>
    </row>
    <row r="61" spans="5:223" x14ac:dyDescent="0.25">
      <c r="E61">
        <v>575</v>
      </c>
      <c r="F61" s="7">
        <f>'Emission events'!Q61</f>
        <v>2.1267223658298291E+18</v>
      </c>
      <c r="G61" s="7">
        <f>'Emission events'!AG61</f>
        <v>1.450835598889431E+18</v>
      </c>
      <c r="H61" s="7">
        <f>'Emission events'!AW61</f>
        <v>9.8975022260770266E+17</v>
      </c>
      <c r="I61" s="7">
        <f>'Emission events'!BM61</f>
        <v>6.75200900709808E+17</v>
      </c>
      <c r="J61" s="7">
        <f>'Emission events'!CC61</f>
        <v>4.6061748298291078E+17</v>
      </c>
      <c r="K61" s="7">
        <f t="shared" si="22"/>
        <v>5.7031265710196818E+18</v>
      </c>
      <c r="M61" s="1">
        <v>0.57999999999999996</v>
      </c>
      <c r="N61">
        <f t="shared" si="86"/>
        <v>-28.842537328348111</v>
      </c>
      <c r="O61">
        <f t="shared" si="86"/>
        <v>-28.898499003818703</v>
      </c>
      <c r="P61">
        <f t="shared" si="86"/>
        <v>-28.954524648831342</v>
      </c>
      <c r="Q61">
        <f t="shared" si="86"/>
        <v>-29.010614336818588</v>
      </c>
      <c r="R61">
        <f t="shared" si="86"/>
        <v>-29.066768141297661</v>
      </c>
      <c r="S61">
        <f t="shared" si="86"/>
        <v>-29.122986135869123</v>
      </c>
      <c r="T61">
        <f t="shared" si="86"/>
        <v>-29.179268394219065</v>
      </c>
      <c r="U61">
        <f t="shared" si="86"/>
        <v>-29.235614990117824</v>
      </c>
      <c r="V61">
        <f t="shared" si="86"/>
        <v>-29.292025997420403</v>
      </c>
      <c r="W61">
        <f t="shared" si="86"/>
        <v>-29.348501490066596</v>
      </c>
      <c r="X61">
        <f t="shared" si="87"/>
        <v>-29.405041542081264</v>
      </c>
      <c r="Y61">
        <f t="shared" si="87"/>
        <v>-29.461646227573866</v>
      </c>
      <c r="Z61">
        <f t="shared" si="87"/>
        <v>-29.518315620738953</v>
      </c>
      <c r="AA61">
        <f t="shared" si="87"/>
        <v>-29.575049795856593</v>
      </c>
      <c r="AB61">
        <f t="shared" si="87"/>
        <v>-29.63184882729194</v>
      </c>
      <c r="AC61">
        <f t="shared" si="87"/>
        <v>-29.688712789495511</v>
      </c>
      <c r="AD61">
        <f t="shared" si="87"/>
        <v>-29.745641757003497</v>
      </c>
      <c r="AE61">
        <f t="shared" si="87"/>
        <v>-29.802635804437067</v>
      </c>
      <c r="AF61">
        <f t="shared" si="87"/>
        <v>-29.859695006503799</v>
      </c>
      <c r="AG61">
        <f t="shared" si="87"/>
        <v>-29.916819437996303</v>
      </c>
      <c r="AH61">
        <f t="shared" si="88"/>
        <v>-29.974009173793597</v>
      </c>
      <c r="AI61">
        <f t="shared" si="88"/>
        <v>-30.031264288860449</v>
      </c>
      <c r="AJ61">
        <f t="shared" si="88"/>
        <v>-30.088584858247884</v>
      </c>
      <c r="AK61">
        <f t="shared" si="88"/>
        <v>-30.14597095709253</v>
      </c>
      <c r="AL61">
        <f t="shared" si="88"/>
        <v>-30.203422660617797</v>
      </c>
      <c r="AM61">
        <f t="shared" si="88"/>
        <v>-30.26094004413347</v>
      </c>
      <c r="AN61">
        <f t="shared" si="88"/>
        <v>-30.318523183035232</v>
      </c>
      <c r="AO61">
        <f t="shared" si="88"/>
        <v>-30.376172152805861</v>
      </c>
      <c r="AP61">
        <f t="shared" si="88"/>
        <v>-30.433887029014596</v>
      </c>
      <c r="AQ61">
        <f t="shared" si="88"/>
        <v>-30.49166788731759</v>
      </c>
      <c r="AR61">
        <f t="shared" si="89"/>
        <v>-30.549514803457338</v>
      </c>
      <c r="AS61">
        <f t="shared" si="89"/>
        <v>-30.607427853263975</v>
      </c>
      <c r="AT61">
        <f t="shared" si="89"/>
        <v>-30.665407112653977</v>
      </c>
      <c r="AU61">
        <f t="shared" si="89"/>
        <v>-30.723452657631515</v>
      </c>
      <c r="AV61">
        <f t="shared" si="89"/>
        <v>-30.781564564287795</v>
      </c>
      <c r="AW61">
        <f t="shared" si="89"/>
        <v>-30.839742908801579</v>
      </c>
      <c r="AX61">
        <f t="shared" si="89"/>
        <v>-30.897987767438533</v>
      </c>
      <c r="AY61">
        <f t="shared" si="89"/>
        <v>-30.956299216552406</v>
      </c>
      <c r="AZ61">
        <f t="shared" si="89"/>
        <v>-31.014677332584601</v>
      </c>
      <c r="BA61">
        <f t="shared" si="89"/>
        <v>-31.073122192063718</v>
      </c>
      <c r="BB61">
        <f t="shared" si="90"/>
        <v>-31.131633871606741</v>
      </c>
      <c r="BC61">
        <f t="shared" si="90"/>
        <v>-31.190212447918643</v>
      </c>
      <c r="BD61">
        <f t="shared" si="90"/>
        <v>-31.24885799779187</v>
      </c>
      <c r="BE61">
        <f t="shared" si="90"/>
        <v>-31.307570598107578</v>
      </c>
      <c r="BF61">
        <f t="shared" si="90"/>
        <v>-31.366350325834997</v>
      </c>
      <c r="BG61">
        <f t="shared" si="90"/>
        <v>-31.425197258031872</v>
      </c>
      <c r="BH61">
        <f t="shared" si="90"/>
        <v>-31.484111471843917</v>
      </c>
      <c r="BI61">
        <f t="shared" si="90"/>
        <v>-31.543093044505881</v>
      </c>
      <c r="BJ61">
        <f t="shared" si="90"/>
        <v>-31.602142053341204</v>
      </c>
      <c r="BK61">
        <f t="shared" si="90"/>
        <v>-31.661258575761543</v>
      </c>
      <c r="BL61">
        <f t="shared" si="91"/>
        <v>-31.720442689267976</v>
      </c>
      <c r="BM61">
        <f t="shared" si="91"/>
        <v>-31.779694471450327</v>
      </c>
      <c r="BN61">
        <f t="shared" si="91"/>
        <v>-31.839013999987721</v>
      </c>
      <c r="BO61">
        <f t="shared" si="91"/>
        <v>-31.898401352647859</v>
      </c>
      <c r="BP61">
        <f t="shared" si="91"/>
        <v>-31.957856607288463</v>
      </c>
      <c r="BQ61">
        <f t="shared" si="91"/>
        <v>-32.017379841855906</v>
      </c>
      <c r="BR61">
        <f t="shared" si="91"/>
        <v>-32.076971134386596</v>
      </c>
      <c r="BS61">
        <f t="shared" si="91"/>
        <v>-32.1366305630063</v>
      </c>
      <c r="BT61">
        <f t="shared" si="91"/>
        <v>-32.196358205930501</v>
      </c>
      <c r="BU61">
        <f t="shared" si="91"/>
        <v>-32.256154141464641</v>
      </c>
      <c r="BV61">
        <f t="shared" si="92"/>
        <v>-32.316018448003682</v>
      </c>
      <c r="BW61">
        <f t="shared" si="92"/>
        <v>-32.375951204032582</v>
      </c>
      <c r="BX61">
        <f t="shared" si="92"/>
        <v>-32.435952488126766</v>
      </c>
      <c r="BY61">
        <f t="shared" si="92"/>
        <v>-32.49602237895165</v>
      </c>
      <c r="BZ61">
        <f t="shared" si="92"/>
        <v>-32.556160955263003</v>
      </c>
      <c r="CA61">
        <f t="shared" si="92"/>
        <v>-32.616368295906931</v>
      </c>
      <c r="CB61">
        <f t="shared" si="92"/>
        <v>-32.676644479820489</v>
      </c>
      <c r="CC61">
        <f t="shared" si="92"/>
        <v>-32.736989586030184</v>
      </c>
      <c r="CD61">
        <f t="shared" si="92"/>
        <v>-32.797403693654374</v>
      </c>
      <c r="CE61">
        <f t="shared" si="92"/>
        <v>-32.857886881901877</v>
      </c>
      <c r="CF61">
        <f t="shared" si="93"/>
        <v>-32.918439230072408</v>
      </c>
      <c r="CG61">
        <f t="shared" si="93"/>
        <v>-32.979060817556743</v>
      </c>
      <c r="CH61">
        <f t="shared" si="93"/>
        <v>-33.039751723836766</v>
      </c>
      <c r="CI61">
        <f t="shared" si="93"/>
        <v>-33.100512028486008</v>
      </c>
      <c r="CJ61">
        <f t="shared" si="93"/>
        <v>-33.161341811168192</v>
      </c>
      <c r="CK61">
        <f t="shared" si="93"/>
        <v>-33.222241151639622</v>
      </c>
      <c r="CL61">
        <f t="shared" si="93"/>
        <v>-33.283210129747786</v>
      </c>
      <c r="CM61">
        <f t="shared" si="93"/>
        <v>-33.344248825431819</v>
      </c>
      <c r="CN61">
        <f t="shared" si="93"/>
        <v>-33.405357318722658</v>
      </c>
      <c r="CO61">
        <f t="shared" si="93"/>
        <v>-33.466535689743438</v>
      </c>
      <c r="CP61">
        <f t="shared" si="94"/>
        <v>-33.527784018708161</v>
      </c>
      <c r="CQ61">
        <f t="shared" si="94"/>
        <v>-33.589102385924051</v>
      </c>
      <c r="CR61">
        <f t="shared" si="94"/>
        <v>-33.650490871790119</v>
      </c>
      <c r="CS61">
        <f t="shared" si="94"/>
        <v>-33.711949556797684</v>
      </c>
      <c r="CT61">
        <f t="shared" si="94"/>
        <v>-33.77347852153045</v>
      </c>
      <c r="CU61">
        <f t="shared" si="94"/>
        <v>-33.835077846664852</v>
      </c>
      <c r="CV61">
        <f t="shared" si="94"/>
        <v>-33.896747612969506</v>
      </c>
      <c r="CW61">
        <f t="shared" si="94"/>
        <v>-33.958487901305759</v>
      </c>
      <c r="CX61">
        <f t="shared" si="94"/>
        <v>-34.020298792628203</v>
      </c>
      <c r="CY61">
        <f t="shared" si="94"/>
        <v>-34.082180367984094</v>
      </c>
      <c r="CZ61">
        <f t="shared" si="95"/>
        <v>-34.144132708513808</v>
      </c>
      <c r="DA61">
        <f t="shared" si="95"/>
        <v>-34.206155895450799</v>
      </c>
      <c r="DB61">
        <f t="shared" si="95"/>
        <v>-34.268250010121996</v>
      </c>
      <c r="DC61">
        <f t="shared" si="95"/>
        <v>-34.330415133947291</v>
      </c>
      <c r="DD61">
        <f t="shared" si="95"/>
        <v>-34.392651348440047</v>
      </c>
      <c r="DE61">
        <f t="shared" si="95"/>
        <v>-34.454958735207576</v>
      </c>
      <c r="DF61">
        <f t="shared" si="95"/>
        <v>-34.517337375950682</v>
      </c>
      <c r="DG61">
        <f t="shared" si="95"/>
        <v>-34.57978735246396</v>
      </c>
      <c r="DH61">
        <f t="shared" si="95"/>
        <v>-34.642308746636068</v>
      </c>
      <c r="DI61">
        <f t="shared" si="95"/>
        <v>-34.70490164044913</v>
      </c>
      <c r="DJ61">
        <f t="shared" si="95"/>
        <v>-34.767566115980117</v>
      </c>
      <c r="DL61">
        <f t="shared" si="16"/>
        <v>0.57999999999999996</v>
      </c>
      <c r="DM61">
        <f t="shared" si="101"/>
        <v>28.842537328348111</v>
      </c>
      <c r="DN61">
        <f t="shared" si="101"/>
        <v>29.134187822530802</v>
      </c>
      <c r="DO61">
        <f t="shared" si="101"/>
        <v>29.425902286255539</v>
      </c>
      <c r="DP61">
        <f t="shared" si="101"/>
        <v>29.71768079295488</v>
      </c>
      <c r="DQ61">
        <f t="shared" si="101"/>
        <v>30.009523416146052</v>
      </c>
      <c r="DR61">
        <f t="shared" si="101"/>
        <v>30.301430229429613</v>
      </c>
      <c r="DS61">
        <f t="shared" si="101"/>
        <v>30.593401306491653</v>
      </c>
      <c r="DT61">
        <f t="shared" si="101"/>
        <v>30.885436721102511</v>
      </c>
      <c r="DU61">
        <f t="shared" si="101"/>
        <v>31.177536547117189</v>
      </c>
      <c r="DV61">
        <f t="shared" si="101"/>
        <v>31.469700858475477</v>
      </c>
      <c r="DW61">
        <f t="shared" si="101"/>
        <v>31.761929729202244</v>
      </c>
      <c r="DX61">
        <f t="shared" si="101"/>
        <v>32.054223233406944</v>
      </c>
      <c r="DY61">
        <f t="shared" si="101"/>
        <v>32.34658144528413</v>
      </c>
      <c r="DZ61">
        <f t="shared" si="101"/>
        <v>32.639004439113869</v>
      </c>
      <c r="EA61">
        <f t="shared" si="101"/>
        <v>32.931492289261314</v>
      </c>
      <c r="EB61">
        <f t="shared" si="101"/>
        <v>33.224045070176984</v>
      </c>
      <c r="EC61">
        <f t="shared" si="102"/>
        <v>33.516662856397069</v>
      </c>
      <c r="ED61">
        <f t="shared" si="102"/>
        <v>33.809345722542737</v>
      </c>
      <c r="EE61">
        <f t="shared" si="102"/>
        <v>34.102093743321561</v>
      </c>
      <c r="EF61">
        <f t="shared" si="102"/>
        <v>34.394906993526163</v>
      </c>
      <c r="EG61">
        <f t="shared" si="102"/>
        <v>34.687785548035556</v>
      </c>
      <c r="EH61">
        <f t="shared" si="102"/>
        <v>34.980729481814507</v>
      </c>
      <c r="EI61">
        <f t="shared" si="102"/>
        <v>35.273738869914041</v>
      </c>
      <c r="EJ61">
        <f t="shared" si="102"/>
        <v>35.566813787470785</v>
      </c>
      <c r="EK61">
        <f t="shared" si="102"/>
        <v>35.859954309708151</v>
      </c>
      <c r="EL61">
        <f t="shared" si="102"/>
        <v>36.153160511935923</v>
      </c>
      <c r="EM61">
        <f t="shared" si="102"/>
        <v>36.446432469549784</v>
      </c>
      <c r="EN61">
        <f t="shared" si="102"/>
        <v>36.739770258032507</v>
      </c>
      <c r="EO61">
        <f t="shared" si="102"/>
        <v>37.033173952953341</v>
      </c>
      <c r="EP61">
        <f t="shared" si="102"/>
        <v>37.32664362996843</v>
      </c>
      <c r="EQ61">
        <f t="shared" si="100"/>
        <v>37.620179364820281</v>
      </c>
      <c r="ER61">
        <f t="shared" si="99"/>
        <v>37.913781233339016</v>
      </c>
      <c r="ES61">
        <f t="shared" si="99"/>
        <v>38.207449311441117</v>
      </c>
      <c r="ET61">
        <f t="shared" si="99"/>
        <v>38.501183675130754</v>
      </c>
      <c r="EU61">
        <f t="shared" si="99"/>
        <v>38.794984400499132</v>
      </c>
      <c r="EV61">
        <f t="shared" si="99"/>
        <v>39.088851563725015</v>
      </c>
      <c r="EW61">
        <f t="shared" si="99"/>
        <v>39.38278524107406</v>
      </c>
      <c r="EX61">
        <f t="shared" si="99"/>
        <v>39.676785508900032</v>
      </c>
      <c r="EY61">
        <f t="shared" si="99"/>
        <v>39.970852443644326</v>
      </c>
      <c r="EZ61">
        <f t="shared" si="99"/>
        <v>40.264986121835541</v>
      </c>
      <c r="FA61">
        <f t="shared" si="99"/>
        <v>40.559186620090664</v>
      </c>
      <c r="FB61">
        <f t="shared" si="99"/>
        <v>40.853454015114664</v>
      </c>
      <c r="FC61">
        <f t="shared" si="97"/>
        <v>41.147788383699989</v>
      </c>
      <c r="FD61">
        <f t="shared" si="97"/>
        <v>41.442189802727796</v>
      </c>
      <c r="FE61">
        <f t="shared" si="97"/>
        <v>41.736658349167314</v>
      </c>
      <c r="FF61">
        <f t="shared" si="97"/>
        <v>42.031194100076284</v>
      </c>
      <c r="FG61">
        <f t="shared" si="97"/>
        <v>42.325797132600428</v>
      </c>
      <c r="FH61">
        <f t="shared" si="97"/>
        <v>42.62046752397449</v>
      </c>
      <c r="FI61">
        <f t="shared" si="97"/>
        <v>42.915205351521912</v>
      </c>
      <c r="FJ61">
        <f t="shared" si="97"/>
        <v>43.21001069265435</v>
      </c>
      <c r="FK61">
        <f t="shared" si="97"/>
        <v>43.504883624872882</v>
      </c>
      <c r="FL61">
        <f t="shared" si="97"/>
        <v>43.799824225767331</v>
      </c>
      <c r="FM61">
        <f t="shared" si="97"/>
        <v>44.094832573016824</v>
      </c>
      <c r="FN61">
        <f t="shared" si="97"/>
        <v>44.389908744389061</v>
      </c>
      <c r="FO61">
        <f t="shared" si="103"/>
        <v>44.685052817741763</v>
      </c>
      <c r="FP61">
        <f t="shared" si="103"/>
        <v>44.980264871021305</v>
      </c>
      <c r="FQ61">
        <f t="shared" si="103"/>
        <v>45.275544982264094</v>
      </c>
      <c r="FR61">
        <f t="shared" si="103"/>
        <v>45.570893229595889</v>
      </c>
      <c r="FS61">
        <f t="shared" si="103"/>
        <v>45.866309691232189</v>
      </c>
      <c r="FT61">
        <f t="shared" si="103"/>
        <v>46.161794445478428</v>
      </c>
      <c r="FU61">
        <f t="shared" si="72"/>
        <v>46.457347570729567</v>
      </c>
      <c r="FV61">
        <f t="shared" si="72"/>
        <v>46.752969145470566</v>
      </c>
      <c r="FW61">
        <f t="shared" si="72"/>
        <v>47.048659248276849</v>
      </c>
      <c r="FX61">
        <f t="shared" si="72"/>
        <v>47.344417957813832</v>
      </c>
      <c r="FY61">
        <f t="shared" si="72"/>
        <v>47.640245352837283</v>
      </c>
      <c r="FZ61">
        <f t="shared" si="72"/>
        <v>47.936141512193302</v>
      </c>
      <c r="GA61">
        <f t="shared" si="72"/>
        <v>48.232106514818966</v>
      </c>
      <c r="GB61">
        <f t="shared" si="72"/>
        <v>48.528140439740753</v>
      </c>
      <c r="GC61">
        <f t="shared" si="72"/>
        <v>48.824243366077042</v>
      </c>
      <c r="GD61">
        <f t="shared" si="72"/>
        <v>49.120415373036643</v>
      </c>
      <c r="GE61">
        <f t="shared" si="72"/>
        <v>49.416656539919273</v>
      </c>
      <c r="GF61">
        <f t="shared" si="72"/>
        <v>49.712966946115706</v>
      </c>
      <c r="GG61">
        <f t="shared" si="72"/>
        <v>50.009346671107828</v>
      </c>
      <c r="GH61">
        <f t="shared" si="104"/>
        <v>50.305795794469162</v>
      </c>
      <c r="GI61">
        <f t="shared" si="104"/>
        <v>50.602314395863445</v>
      </c>
      <c r="GJ61">
        <f t="shared" si="73"/>
        <v>50.898902555046973</v>
      </c>
      <c r="GK61">
        <f t="shared" si="73"/>
        <v>51.195560351867243</v>
      </c>
      <c r="GL61">
        <f t="shared" si="73"/>
        <v>51.492287866263368</v>
      </c>
      <c r="GM61">
        <f t="shared" si="73"/>
        <v>51.789085178266305</v>
      </c>
      <c r="GN61">
        <f t="shared" si="73"/>
        <v>52.085952367999184</v>
      </c>
      <c r="GO61">
        <f t="shared" si="73"/>
        <v>52.382889515676013</v>
      </c>
      <c r="GP61">
        <f t="shared" si="73"/>
        <v>52.679896701603994</v>
      </c>
      <c r="GQ61">
        <f t="shared" si="73"/>
        <v>52.976974006182161</v>
      </c>
      <c r="GR61">
        <f t="shared" si="73"/>
        <v>53.274121509901825</v>
      </c>
      <c r="GS61">
        <f t="shared" si="73"/>
        <v>53.571339293346689</v>
      </c>
      <c r="GT61">
        <f t="shared" si="73"/>
        <v>53.868627437193183</v>
      </c>
      <c r="GU61">
        <f t="shared" si="73"/>
        <v>54.165986022209935</v>
      </c>
      <c r="GV61">
        <f t="shared" si="73"/>
        <v>54.463415129258294</v>
      </c>
      <c r="GW61">
        <f t="shared" si="73"/>
        <v>54.760914839292838</v>
      </c>
      <c r="GX61">
        <f t="shared" si="73"/>
        <v>55.058485233360827</v>
      </c>
      <c r="GY61">
        <f t="shared" si="73"/>
        <v>55.356126392602633</v>
      </c>
      <c r="GZ61">
        <f t="shared" si="98"/>
        <v>55.653838398251722</v>
      </c>
      <c r="HA61">
        <f t="shared" si="98"/>
        <v>55.951621331635025</v>
      </c>
      <c r="HB61">
        <f t="shared" si="98"/>
        <v>56.249475274172411</v>
      </c>
      <c r="HC61">
        <f t="shared" si="98"/>
        <v>56.547400307377266</v>
      </c>
      <c r="HD61">
        <f t="shared" si="96"/>
        <v>56.845396512856894</v>
      </c>
      <c r="HE61">
        <f t="shared" si="75"/>
        <v>57.143463972312091</v>
      </c>
      <c r="HF61">
        <f t="shared" si="75"/>
        <v>57.441602767537475</v>
      </c>
      <c r="HG61">
        <f t="shared" si="74"/>
        <v>57.739812980421675</v>
      </c>
      <c r="HH61">
        <f t="shared" si="74"/>
        <v>58.038094692946842</v>
      </c>
      <c r="HI61">
        <f t="shared" si="56"/>
        <v>58.336447987189928</v>
      </c>
      <c r="HJ61">
        <f t="shared" si="17"/>
        <v>29.134187822530802</v>
      </c>
      <c r="HK61">
        <f t="shared" si="18"/>
        <v>2</v>
      </c>
      <c r="HL61">
        <v>59</v>
      </c>
      <c r="HM61">
        <f t="shared" si="19"/>
        <v>0.57999999999999996</v>
      </c>
      <c r="HN61" cm="1">
        <f t="array" ref="HN61">INDEX($N$3:$DJ$102,HL61,HK61)</f>
        <v>-28.898499003818703</v>
      </c>
      <c r="HO61">
        <f t="shared" si="20"/>
        <v>-16.761129422214847</v>
      </c>
    </row>
    <row r="62" spans="5:223" x14ac:dyDescent="0.25">
      <c r="E62">
        <v>580</v>
      </c>
      <c r="F62" s="7">
        <f>'Emission events'!Q62</f>
        <v>1.9232311491970035E+18</v>
      </c>
      <c r="G62" s="7">
        <f>'Emission events'!AG62</f>
        <v>1.3120152686499325E+18</v>
      </c>
      <c r="H62" s="7">
        <f>'Emission events'!AW62</f>
        <v>8.9504793320827533E+17</v>
      </c>
      <c r="I62" s="7">
        <f>'Emission events'!BM62</f>
        <v>6.1059564006808461E+17</v>
      </c>
      <c r="J62" s="7">
        <f>'Emission events'!CC62</f>
        <v>4.1654421158626144E+17</v>
      </c>
      <c r="K62" s="7">
        <f t="shared" si="22"/>
        <v>5.1574342027095572E+18</v>
      </c>
      <c r="M62" s="1">
        <v>0.59</v>
      </c>
      <c r="N62">
        <f t="shared" si="86"/>
        <v>-47.519364387630056</v>
      </c>
      <c r="O62">
        <f t="shared" si="86"/>
        <v>-47.596689227923378</v>
      </c>
      <c r="P62">
        <f t="shared" si="86"/>
        <v>-47.674102561180227</v>
      </c>
      <c r="Q62">
        <f t="shared" si="86"/>
        <v>-47.751604488984569</v>
      </c>
      <c r="R62">
        <f t="shared" si="86"/>
        <v>-47.829195113036995</v>
      </c>
      <c r="S62">
        <f t="shared" si="86"/>
        <v>-47.906874535154131</v>
      </c>
      <c r="T62">
        <f t="shared" si="86"/>
        <v>-47.984642857270181</v>
      </c>
      <c r="U62">
        <f t="shared" si="86"/>
        <v>-48.062500181436164</v>
      </c>
      <c r="V62">
        <f t="shared" si="86"/>
        <v>-48.140446609820451</v>
      </c>
      <c r="W62">
        <f t="shared" si="86"/>
        <v>-48.218482244707957</v>
      </c>
      <c r="X62">
        <f t="shared" si="87"/>
        <v>-48.296607188502044</v>
      </c>
      <c r="Y62">
        <f t="shared" si="87"/>
        <v>-48.374821543722575</v>
      </c>
      <c r="Z62">
        <f t="shared" si="87"/>
        <v>-48.453125413007903</v>
      </c>
      <c r="AA62">
        <f t="shared" si="87"/>
        <v>-48.531518899113905</v>
      </c>
      <c r="AB62">
        <f t="shared" si="87"/>
        <v>-48.610002104914436</v>
      </c>
      <c r="AC62">
        <f t="shared" si="87"/>
        <v>-48.688575133401685</v>
      </c>
      <c r="AD62">
        <f t="shared" si="87"/>
        <v>-48.767238087685591</v>
      </c>
      <c r="AE62">
        <f t="shared" si="87"/>
        <v>-48.84599107099443</v>
      </c>
      <c r="AF62">
        <f t="shared" si="87"/>
        <v>-48.924834186675504</v>
      </c>
      <c r="AG62">
        <f t="shared" si="87"/>
        <v>-49.003767538194467</v>
      </c>
      <c r="AH62">
        <f t="shared" si="88"/>
        <v>-49.082791229135758</v>
      </c>
      <c r="AI62">
        <f t="shared" si="88"/>
        <v>-49.161905363202976</v>
      </c>
      <c r="AJ62">
        <f t="shared" si="88"/>
        <v>-49.241110044218267</v>
      </c>
      <c r="AK62">
        <f t="shared" si="88"/>
        <v>-49.320405376122991</v>
      </c>
      <c r="AL62">
        <f t="shared" si="88"/>
        <v>-49.399791462978236</v>
      </c>
      <c r="AM62">
        <f t="shared" si="88"/>
        <v>-49.479268408964373</v>
      </c>
      <c r="AN62">
        <f t="shared" si="88"/>
        <v>-49.558836318381346</v>
      </c>
      <c r="AO62">
        <f t="shared" si="88"/>
        <v>-49.638495295648823</v>
      </c>
      <c r="AP62">
        <f t="shared" si="88"/>
        <v>-49.718245445306572</v>
      </c>
      <c r="AQ62">
        <f t="shared" si="88"/>
        <v>-49.798086872013883</v>
      </c>
      <c r="AR62">
        <f t="shared" si="89"/>
        <v>-49.878019680550217</v>
      </c>
      <c r="AS62">
        <f t="shared" si="89"/>
        <v>-49.958043975815755</v>
      </c>
      <c r="AT62">
        <f t="shared" si="89"/>
        <v>-50.038159862830888</v>
      </c>
      <c r="AU62">
        <f t="shared" si="89"/>
        <v>-50.118367446736528</v>
      </c>
      <c r="AV62">
        <f t="shared" si="89"/>
        <v>-50.198666832794324</v>
      </c>
      <c r="AW62">
        <f t="shared" si="89"/>
        <v>-50.279058126387227</v>
      </c>
      <c r="AX62">
        <f t="shared" si="89"/>
        <v>-50.359541433017689</v>
      </c>
      <c r="AY62">
        <f t="shared" si="89"/>
        <v>-50.440116858310716</v>
      </c>
      <c r="AZ62">
        <f t="shared" si="89"/>
        <v>-50.520784508012142</v>
      </c>
      <c r="BA62">
        <f t="shared" si="89"/>
        <v>-50.601544487989123</v>
      </c>
      <c r="BB62">
        <f t="shared" si="90"/>
        <v>-50.682396904230401</v>
      </c>
      <c r="BC62">
        <f t="shared" si="90"/>
        <v>-50.763341862846559</v>
      </c>
      <c r="BD62">
        <f t="shared" si="90"/>
        <v>-50.844379470069569</v>
      </c>
      <c r="BE62">
        <f t="shared" si="90"/>
        <v>-50.925509832253276</v>
      </c>
      <c r="BF62">
        <f t="shared" si="90"/>
        <v>-51.006733055874193</v>
      </c>
      <c r="BG62">
        <f t="shared" si="90"/>
        <v>-51.088049247530726</v>
      </c>
      <c r="BH62">
        <f t="shared" si="90"/>
        <v>-51.169458513943724</v>
      </c>
      <c r="BI62">
        <f t="shared" si="90"/>
        <v>-51.250960961956487</v>
      </c>
      <c r="BJ62">
        <f t="shared" si="90"/>
        <v>-51.332556698535242</v>
      </c>
      <c r="BK62">
        <f t="shared" si="90"/>
        <v>-51.4142458307685</v>
      </c>
      <c r="BL62">
        <f t="shared" si="91"/>
        <v>-51.49602846586771</v>
      </c>
      <c r="BM62">
        <f t="shared" si="91"/>
        <v>-51.577904711167854</v>
      </c>
      <c r="BN62">
        <f t="shared" si="91"/>
        <v>-51.659874674126939</v>
      </c>
      <c r="BO62">
        <f t="shared" si="91"/>
        <v>-51.741938462326296</v>
      </c>
      <c r="BP62">
        <f t="shared" si="91"/>
        <v>-51.824096183470971</v>
      </c>
      <c r="BQ62">
        <f t="shared" si="91"/>
        <v>-51.906347945388951</v>
      </c>
      <c r="BR62">
        <f t="shared" si="91"/>
        <v>-51.988693856032981</v>
      </c>
      <c r="BS62">
        <f t="shared" si="91"/>
        <v>-52.071134023478699</v>
      </c>
      <c r="BT62">
        <f t="shared" si="91"/>
        <v>-52.153668555926615</v>
      </c>
      <c r="BU62">
        <f t="shared" si="91"/>
        <v>-52.236297561701129</v>
      </c>
      <c r="BV62">
        <f t="shared" si="92"/>
        <v>-52.319021149251299</v>
      </c>
      <c r="BW62">
        <f t="shared" si="92"/>
        <v>-52.401839427149902</v>
      </c>
      <c r="BX62">
        <f t="shared" si="92"/>
        <v>-52.48475250409507</v>
      </c>
      <c r="BY62">
        <f t="shared" si="92"/>
        <v>-52.567760488909791</v>
      </c>
      <c r="BZ62">
        <f t="shared" si="92"/>
        <v>-52.650863490541113</v>
      </c>
      <c r="CA62">
        <f t="shared" si="92"/>
        <v>-52.734061618061979</v>
      </c>
      <c r="CB62">
        <f t="shared" si="92"/>
        <v>-52.817354980670544</v>
      </c>
      <c r="CC62">
        <f t="shared" si="92"/>
        <v>-52.90074368768952</v>
      </c>
      <c r="CD62">
        <f t="shared" si="92"/>
        <v>-52.984227848567883</v>
      </c>
      <c r="CE62">
        <f t="shared" si="92"/>
        <v>-53.067807572880248</v>
      </c>
      <c r="CF62">
        <f t="shared" si="93"/>
        <v>-53.151482970326256</v>
      </c>
      <c r="CG62">
        <f t="shared" si="93"/>
        <v>-53.235254150732253</v>
      </c>
      <c r="CH62">
        <f t="shared" si="93"/>
        <v>-53.319121224050377</v>
      </c>
      <c r="CI62">
        <f t="shared" si="93"/>
        <v>-53.403084300359275</v>
      </c>
      <c r="CJ62">
        <f t="shared" si="93"/>
        <v>-53.487143489863129</v>
      </c>
      <c r="CK62">
        <f t="shared" si="93"/>
        <v>-53.571298902893467</v>
      </c>
      <c r="CL62">
        <f t="shared" si="93"/>
        <v>-53.65555064990842</v>
      </c>
      <c r="CM62">
        <f t="shared" si="93"/>
        <v>-53.739898841492149</v>
      </c>
      <c r="CN62">
        <f t="shared" si="93"/>
        <v>-53.824343588356577</v>
      </c>
      <c r="CO62">
        <f t="shared" si="93"/>
        <v>-53.90888500134065</v>
      </c>
      <c r="CP62">
        <f t="shared" si="94"/>
        <v>-53.993523191409835</v>
      </c>
      <c r="CQ62">
        <f t="shared" si="94"/>
        <v>-54.078258269657695</v>
      </c>
      <c r="CR62">
        <f t="shared" si="94"/>
        <v>-54.163090347305136</v>
      </c>
      <c r="CS62">
        <f t="shared" si="94"/>
        <v>-54.248019535700919</v>
      </c>
      <c r="CT62">
        <f t="shared" si="94"/>
        <v>-54.333045946320915</v>
      </c>
      <c r="CU62">
        <f t="shared" si="94"/>
        <v>-54.418169690769929</v>
      </c>
      <c r="CV62">
        <f t="shared" si="94"/>
        <v>-54.503390880779911</v>
      </c>
      <c r="CW62">
        <f t="shared" si="94"/>
        <v>-54.588709628211831</v>
      </c>
      <c r="CX62">
        <f t="shared" si="94"/>
        <v>-54.67412604505477</v>
      </c>
      <c r="CY62">
        <f t="shared" si="94"/>
        <v>-54.759640243426418</v>
      </c>
      <c r="CZ62">
        <f t="shared" si="95"/>
        <v>-54.845252335573385</v>
      </c>
      <c r="DA62">
        <f t="shared" si="95"/>
        <v>-54.930962433870363</v>
      </c>
      <c r="DB62">
        <f t="shared" si="95"/>
        <v>-55.016770650822131</v>
      </c>
      <c r="DC62">
        <f t="shared" si="95"/>
        <v>-55.102677099061481</v>
      </c>
      <c r="DD62">
        <f t="shared" si="95"/>
        <v>-55.188681891351372</v>
      </c>
      <c r="DE62">
        <f t="shared" si="95"/>
        <v>-55.274785140583887</v>
      </c>
      <c r="DF62">
        <f t="shared" si="95"/>
        <v>-55.360986959780739</v>
      </c>
      <c r="DG62">
        <f t="shared" si="95"/>
        <v>-55.447287462093612</v>
      </c>
      <c r="DH62">
        <f t="shared" si="95"/>
        <v>-55.533686760803569</v>
      </c>
      <c r="DI62">
        <f t="shared" si="95"/>
        <v>-55.620184969321727</v>
      </c>
      <c r="DJ62">
        <f t="shared" si="95"/>
        <v>-55.706782201189903</v>
      </c>
      <c r="DL62">
        <f t="shared" si="16"/>
        <v>0.59</v>
      </c>
      <c r="DM62">
        <f t="shared" si="101"/>
        <v>47.519364387630056</v>
      </c>
      <c r="DN62">
        <f t="shared" si="101"/>
        <v>47.832378046635476</v>
      </c>
      <c r="DO62">
        <f t="shared" si="101"/>
        <v>48.145480198604425</v>
      </c>
      <c r="DP62">
        <f t="shared" si="101"/>
        <v>48.458670945120865</v>
      </c>
      <c r="DQ62">
        <f t="shared" si="101"/>
        <v>48.77195038788539</v>
      </c>
      <c r="DR62">
        <f t="shared" si="101"/>
        <v>49.085318628714624</v>
      </c>
      <c r="DS62">
        <f t="shared" si="101"/>
        <v>49.398775769542766</v>
      </c>
      <c r="DT62">
        <f t="shared" si="101"/>
        <v>49.712321912420848</v>
      </c>
      <c r="DU62">
        <f t="shared" si="101"/>
        <v>50.025957159517233</v>
      </c>
      <c r="DV62">
        <f t="shared" si="101"/>
        <v>50.339681613116838</v>
      </c>
      <c r="DW62">
        <f t="shared" si="101"/>
        <v>50.653495375623024</v>
      </c>
      <c r="DX62">
        <f t="shared" si="101"/>
        <v>50.967398549555654</v>
      </c>
      <c r="DY62">
        <f t="shared" si="101"/>
        <v>51.28139123755308</v>
      </c>
      <c r="DZ62">
        <f t="shared" si="101"/>
        <v>51.595473542371181</v>
      </c>
      <c r="EA62">
        <f t="shared" si="101"/>
        <v>51.90964556688381</v>
      </c>
      <c r="EB62">
        <f t="shared" si="101"/>
        <v>52.223907414083158</v>
      </c>
      <c r="EC62">
        <f t="shared" si="102"/>
        <v>52.538259187079163</v>
      </c>
      <c r="ED62">
        <f t="shared" si="102"/>
        <v>52.8527009891001</v>
      </c>
      <c r="EE62">
        <f t="shared" si="102"/>
        <v>53.167232923493273</v>
      </c>
      <c r="EF62">
        <f t="shared" si="102"/>
        <v>53.481855093724327</v>
      </c>
      <c r="EG62">
        <f t="shared" si="102"/>
        <v>53.796567603377717</v>
      </c>
      <c r="EH62">
        <f t="shared" si="102"/>
        <v>54.111370556157034</v>
      </c>
      <c r="EI62">
        <f t="shared" si="102"/>
        <v>54.426264055884424</v>
      </c>
      <c r="EJ62">
        <f t="shared" si="102"/>
        <v>54.741248206501247</v>
      </c>
      <c r="EK62">
        <f t="shared" si="102"/>
        <v>55.05632311206859</v>
      </c>
      <c r="EL62">
        <f t="shared" si="102"/>
        <v>55.371488876766826</v>
      </c>
      <c r="EM62">
        <f t="shared" si="102"/>
        <v>55.686745604895897</v>
      </c>
      <c r="EN62">
        <f t="shared" si="102"/>
        <v>56.002093400875474</v>
      </c>
      <c r="EO62">
        <f t="shared" si="102"/>
        <v>56.31753236924532</v>
      </c>
      <c r="EP62">
        <f t="shared" si="102"/>
        <v>56.633062614664723</v>
      </c>
      <c r="EQ62">
        <f t="shared" si="100"/>
        <v>56.948684241913156</v>
      </c>
      <c r="ER62">
        <f t="shared" si="99"/>
        <v>57.264397355890793</v>
      </c>
      <c r="ES62">
        <f t="shared" si="99"/>
        <v>57.580202061618024</v>
      </c>
      <c r="ET62">
        <f t="shared" si="99"/>
        <v>57.896098464235763</v>
      </c>
      <c r="EU62">
        <f t="shared" si="99"/>
        <v>58.212086669005657</v>
      </c>
      <c r="EV62">
        <f t="shared" si="99"/>
        <v>58.528166781310659</v>
      </c>
      <c r="EW62">
        <f t="shared" si="99"/>
        <v>58.844338906653221</v>
      </c>
      <c r="EX62">
        <f t="shared" si="99"/>
        <v>59.160603150658346</v>
      </c>
      <c r="EY62">
        <f t="shared" si="99"/>
        <v>59.47695961907187</v>
      </c>
      <c r="EZ62">
        <f t="shared" si="99"/>
        <v>59.793408417760951</v>
      </c>
      <c r="FA62">
        <f t="shared" si="99"/>
        <v>60.109949652714327</v>
      </c>
      <c r="FB62">
        <f t="shared" si="99"/>
        <v>60.426583430042584</v>
      </c>
      <c r="FC62">
        <f t="shared" si="97"/>
        <v>60.743309855977685</v>
      </c>
      <c r="FD62">
        <f t="shared" si="97"/>
        <v>61.060129036873491</v>
      </c>
      <c r="FE62">
        <f t="shared" si="97"/>
        <v>61.377041079206506</v>
      </c>
      <c r="FF62">
        <f t="shared" si="97"/>
        <v>61.694046089575139</v>
      </c>
      <c r="FG62">
        <f t="shared" si="97"/>
        <v>62.011144174700235</v>
      </c>
      <c r="FH62">
        <f t="shared" si="97"/>
        <v>62.328335441425097</v>
      </c>
      <c r="FI62">
        <f t="shared" si="97"/>
        <v>62.645619996715951</v>
      </c>
      <c r="FJ62">
        <f t="shared" si="97"/>
        <v>62.962997947661307</v>
      </c>
      <c r="FK62">
        <f t="shared" si="97"/>
        <v>63.280469401472615</v>
      </c>
      <c r="FL62">
        <f t="shared" si="97"/>
        <v>63.598034465484858</v>
      </c>
      <c r="FM62">
        <f t="shared" si="97"/>
        <v>63.915693247156042</v>
      </c>
      <c r="FN62">
        <f t="shared" si="97"/>
        <v>64.233445854067497</v>
      </c>
      <c r="FO62">
        <f t="shared" si="103"/>
        <v>64.551292393924271</v>
      </c>
      <c r="FP62">
        <f t="shared" si="103"/>
        <v>64.86923297455435</v>
      </c>
      <c r="FQ62">
        <f t="shared" si="103"/>
        <v>65.187267703910479</v>
      </c>
      <c r="FR62">
        <f t="shared" si="103"/>
        <v>65.505396690068295</v>
      </c>
      <c r="FS62">
        <f t="shared" si="103"/>
        <v>65.82362004122831</v>
      </c>
      <c r="FT62">
        <f t="shared" si="103"/>
        <v>66.141937865714908</v>
      </c>
      <c r="FU62">
        <f t="shared" si="72"/>
        <v>66.460350271977177</v>
      </c>
      <c r="FV62">
        <f t="shared" si="72"/>
        <v>66.778857368587879</v>
      </c>
      <c r="FW62">
        <f t="shared" si="72"/>
        <v>67.097459264245146</v>
      </c>
      <c r="FX62">
        <f t="shared" si="72"/>
        <v>67.416156067771965</v>
      </c>
      <c r="FY62">
        <f t="shared" si="72"/>
        <v>67.734947888115386</v>
      </c>
      <c r="FZ62">
        <f t="shared" si="72"/>
        <v>68.053834834348351</v>
      </c>
      <c r="GA62">
        <f t="shared" si="72"/>
        <v>68.372817015669014</v>
      </c>
      <c r="GB62">
        <f t="shared" si="72"/>
        <v>68.691894541400089</v>
      </c>
      <c r="GC62">
        <f t="shared" si="72"/>
        <v>69.011067520990551</v>
      </c>
      <c r="GD62">
        <f t="shared" si="72"/>
        <v>69.330336064015015</v>
      </c>
      <c r="GE62">
        <f t="shared" si="72"/>
        <v>69.649700280173121</v>
      </c>
      <c r="GF62">
        <f t="shared" si="72"/>
        <v>69.969160279291216</v>
      </c>
      <c r="GG62">
        <f t="shared" si="72"/>
        <v>70.28871617132144</v>
      </c>
      <c r="GH62">
        <f t="shared" si="104"/>
        <v>70.608368066342436</v>
      </c>
      <c r="GI62">
        <f t="shared" si="104"/>
        <v>70.928116074558389</v>
      </c>
      <c r="GJ62">
        <f t="shared" si="73"/>
        <v>71.247960306300826</v>
      </c>
      <c r="GK62">
        <f t="shared" si="73"/>
        <v>71.567900872027877</v>
      </c>
      <c r="GL62">
        <f t="shared" si="73"/>
        <v>71.887937882323698</v>
      </c>
      <c r="GM62">
        <f t="shared" si="73"/>
        <v>72.208071447900224</v>
      </c>
      <c r="GN62">
        <f t="shared" si="73"/>
        <v>72.528301679596396</v>
      </c>
      <c r="GO62">
        <f t="shared" si="73"/>
        <v>72.848628688377687</v>
      </c>
      <c r="GP62">
        <f t="shared" si="73"/>
        <v>73.169052585337639</v>
      </c>
      <c r="GQ62">
        <f t="shared" si="73"/>
        <v>73.489573481697178</v>
      </c>
      <c r="GR62">
        <f t="shared" si="73"/>
        <v>73.81019148880506</v>
      </c>
      <c r="GS62">
        <f t="shared" si="73"/>
        <v>74.130906718137155</v>
      </c>
      <c r="GT62">
        <f t="shared" si="73"/>
        <v>74.451719281298267</v>
      </c>
      <c r="GU62">
        <f t="shared" si="73"/>
        <v>74.772629290020348</v>
      </c>
      <c r="GV62">
        <f t="shared" si="73"/>
        <v>75.093636856164366</v>
      </c>
      <c r="GW62">
        <f t="shared" si="73"/>
        <v>75.414742091719404</v>
      </c>
      <c r="GX62">
        <f t="shared" si="73"/>
        <v>75.735945108803151</v>
      </c>
      <c r="GY62">
        <f t="shared" si="73"/>
        <v>76.057246019662216</v>
      </c>
      <c r="GZ62">
        <f t="shared" si="98"/>
        <v>76.378644936671293</v>
      </c>
      <c r="HA62">
        <f t="shared" si="98"/>
        <v>76.70014197233516</v>
      </c>
      <c r="HB62">
        <f t="shared" si="98"/>
        <v>77.021737239286608</v>
      </c>
      <c r="HC62">
        <f t="shared" si="98"/>
        <v>77.343430850288598</v>
      </c>
      <c r="HD62">
        <f t="shared" si="96"/>
        <v>77.665222918233212</v>
      </c>
      <c r="HE62">
        <f t="shared" si="75"/>
        <v>77.987113556142148</v>
      </c>
      <c r="HF62">
        <f t="shared" si="75"/>
        <v>78.30910287716712</v>
      </c>
      <c r="HG62">
        <f t="shared" si="74"/>
        <v>78.631190994589176</v>
      </c>
      <c r="HH62">
        <f t="shared" si="74"/>
        <v>78.953378021819432</v>
      </c>
      <c r="HI62">
        <f t="shared" si="56"/>
        <v>79.275664072399707</v>
      </c>
      <c r="HJ62">
        <f t="shared" si="17"/>
        <v>47.832378046635476</v>
      </c>
      <c r="HK62">
        <f t="shared" si="18"/>
        <v>2</v>
      </c>
      <c r="HL62">
        <v>60</v>
      </c>
      <c r="HM62">
        <f t="shared" si="19"/>
        <v>0.59</v>
      </c>
      <c r="HN62" cm="1">
        <f t="array" ref="HN62">INDEX($N$3:$DJ$102,HL62,HK62)</f>
        <v>-47.596689227923378</v>
      </c>
      <c r="HO62">
        <f t="shared" si="20"/>
        <v>-28.08204664447479</v>
      </c>
    </row>
    <row r="63" spans="5:223" x14ac:dyDescent="0.25">
      <c r="E63">
        <v>585</v>
      </c>
      <c r="F63" s="7">
        <f>'Emission events'!Q63</f>
        <v>1.7187037508816778E+18</v>
      </c>
      <c r="G63" s="7">
        <f>'Emission events'!AG63</f>
        <v>1.1724880622821519E+18</v>
      </c>
      <c r="H63" s="7">
        <f>'Emission events'!AW63</f>
        <v>7.9986341770007398E+17</v>
      </c>
      <c r="I63" s="7">
        <f>'Emission events'!BM63</f>
        <v>5.4566140803989158E+17</v>
      </c>
      <c r="J63" s="7">
        <f>'Emission events'!CC63</f>
        <v>3.7224651813707955E+17</v>
      </c>
      <c r="K63" s="7">
        <f t="shared" si="22"/>
        <v>4.6089631570408745E+18</v>
      </c>
      <c r="M63" s="1">
        <v>0.6</v>
      </c>
      <c r="N63">
        <f t="shared" ref="N63:W72" si="105">$B$13-_J0*EXP(($M63+N$2*_r_S)/(_V_th*_diode_n))-($M63+N$2*_r_S)/_r_sh</f>
        <v>-73.33059942652261</v>
      </c>
      <c r="O63">
        <f t="shared" si="105"/>
        <v>-73.437477233894839</v>
      </c>
      <c r="P63">
        <f t="shared" si="105"/>
        <v>-73.544477458973716</v>
      </c>
      <c r="Q63">
        <f t="shared" si="105"/>
        <v>-73.651600242286221</v>
      </c>
      <c r="R63">
        <f t="shared" si="105"/>
        <v>-73.758845724520995</v>
      </c>
      <c r="S63">
        <f t="shared" si="105"/>
        <v>-73.866214046527475</v>
      </c>
      <c r="T63">
        <f t="shared" si="105"/>
        <v>-73.973705349316845</v>
      </c>
      <c r="U63">
        <f t="shared" si="105"/>
        <v>-74.081319774062763</v>
      </c>
      <c r="V63">
        <f t="shared" si="105"/>
        <v>-74.189057462100678</v>
      </c>
      <c r="W63">
        <f t="shared" si="105"/>
        <v>-74.296918554928169</v>
      </c>
      <c r="X63">
        <f t="shared" ref="X63:AG72" si="106">$B$13-_J0*EXP(($M63+X$2*_r_S)/(_V_th*_diode_n))-($M63+X$2*_r_S)/_r_sh</f>
        <v>-74.404903194205716</v>
      </c>
      <c r="Y63">
        <f t="shared" si="106"/>
        <v>-74.513011521755345</v>
      </c>
      <c r="Z63">
        <f t="shared" si="106"/>
        <v>-74.621243679563207</v>
      </c>
      <c r="AA63">
        <f t="shared" si="106"/>
        <v>-74.729599809777113</v>
      </c>
      <c r="AB63">
        <f t="shared" si="106"/>
        <v>-74.83808005470911</v>
      </c>
      <c r="AC63">
        <f t="shared" si="106"/>
        <v>-74.946684556834171</v>
      </c>
      <c r="AD63">
        <f t="shared" si="106"/>
        <v>-75.055413458791264</v>
      </c>
      <c r="AE63">
        <f t="shared" si="106"/>
        <v>-75.164266903382</v>
      </c>
      <c r="AF63">
        <f t="shared" si="106"/>
        <v>-75.273245033573318</v>
      </c>
      <c r="AG63">
        <f t="shared" si="106"/>
        <v>-75.382347992494928</v>
      </c>
      <c r="AH63">
        <f t="shared" ref="AH63:AQ72" si="107">$B$13-_J0*EXP(($M63+AH$2*_r_S)/(_V_th*_diode_n))-($M63+AH$2*_r_S)/_r_sh</f>
        <v>-75.4915759234418</v>
      </c>
      <c r="AI63">
        <f t="shared" si="107"/>
        <v>-75.60092896987311</v>
      </c>
      <c r="AJ63">
        <f t="shared" si="107"/>
        <v>-75.710407275413047</v>
      </c>
      <c r="AK63">
        <f t="shared" si="107"/>
        <v>-75.820010983849613</v>
      </c>
      <c r="AL63">
        <f t="shared" si="107"/>
        <v>-75.929740239136947</v>
      </c>
      <c r="AM63">
        <f t="shared" si="107"/>
        <v>-76.03959518539439</v>
      </c>
      <c r="AN63">
        <f t="shared" si="107"/>
        <v>-76.149575966905758</v>
      </c>
      <c r="AO63">
        <f t="shared" si="107"/>
        <v>-76.259682728121419</v>
      </c>
      <c r="AP63">
        <f t="shared" si="107"/>
        <v>-76.369915613657327</v>
      </c>
      <c r="AQ63">
        <f t="shared" si="107"/>
        <v>-76.4802747682957</v>
      </c>
      <c r="AR63">
        <f t="shared" ref="AR63:BA72" si="108">$B$13-_J0*EXP(($M63+AR$2*_r_S)/(_V_th*_diode_n))-($M63+AR$2*_r_S)/_r_sh</f>
        <v>-76.590760336984005</v>
      </c>
      <c r="AS63">
        <f t="shared" si="108"/>
        <v>-76.70137246483705</v>
      </c>
      <c r="AT63">
        <f t="shared" si="108"/>
        <v>-76.812111297136312</v>
      </c>
      <c r="AU63">
        <f t="shared" si="108"/>
        <v>-76.922976979328894</v>
      </c>
      <c r="AV63">
        <f t="shared" si="108"/>
        <v>-77.033969657030042</v>
      </c>
      <c r="AW63">
        <f t="shared" si="108"/>
        <v>-77.14508947602198</v>
      </c>
      <c r="AX63">
        <f t="shared" si="108"/>
        <v>-77.256336582253454</v>
      </c>
      <c r="AY63">
        <f t="shared" si="108"/>
        <v>-77.36771112184158</v>
      </c>
      <c r="AZ63">
        <f t="shared" si="108"/>
        <v>-77.479213241070994</v>
      </c>
      <c r="BA63">
        <f t="shared" si="108"/>
        <v>-77.590843086394585</v>
      </c>
      <c r="BB63">
        <f t="shared" ref="BB63:BK72" si="109">$B$13-_J0*EXP(($M63+BB$2*_r_S)/(_V_th*_diode_n))-($M63+BB$2*_r_S)/_r_sh</f>
        <v>-77.702600804432251</v>
      </c>
      <c r="BC63">
        <f t="shared" si="109"/>
        <v>-77.814486541973679</v>
      </c>
      <c r="BD63">
        <f t="shared" si="109"/>
        <v>-77.92650044597562</v>
      </c>
      <c r="BE63">
        <f t="shared" si="109"/>
        <v>-78.038642663564531</v>
      </c>
      <c r="BF63">
        <f t="shared" si="109"/>
        <v>-78.15091334203548</v>
      </c>
      <c r="BG63">
        <f t="shared" si="109"/>
        <v>-78.263312628852574</v>
      </c>
      <c r="BH63">
        <f t="shared" si="109"/>
        <v>-78.375840671649598</v>
      </c>
      <c r="BI63">
        <f t="shared" si="109"/>
        <v>-78.488497618228706</v>
      </c>
      <c r="BJ63">
        <f t="shared" si="109"/>
        <v>-78.601283616563123</v>
      </c>
      <c r="BK63">
        <f t="shared" si="109"/>
        <v>-78.714198814794599</v>
      </c>
      <c r="BL63">
        <f t="shared" ref="BL63:BU72" si="110">$B$13-_J0*EXP(($M63+BL$2*_r_S)/(_V_th*_diode_n))-($M63+BL$2*_r_S)/_r_sh</f>
        <v>-78.827243361235915</v>
      </c>
      <c r="BM63">
        <f t="shared" si="110"/>
        <v>-78.940417404369782</v>
      </c>
      <c r="BN63">
        <f t="shared" si="110"/>
        <v>-79.053721092849358</v>
      </c>
      <c r="BO63">
        <f t="shared" si="110"/>
        <v>-79.167154575498827</v>
      </c>
      <c r="BP63">
        <f t="shared" si="110"/>
        <v>-79.280718001312451</v>
      </c>
      <c r="BQ63">
        <f t="shared" si="110"/>
        <v>-79.394411519455616</v>
      </c>
      <c r="BR63">
        <f t="shared" si="110"/>
        <v>-79.508235279265506</v>
      </c>
      <c r="BS63">
        <f t="shared" si="110"/>
        <v>-79.622189430250501</v>
      </c>
      <c r="BT63">
        <f t="shared" si="110"/>
        <v>-79.736274122090563</v>
      </c>
      <c r="BU63">
        <f t="shared" si="110"/>
        <v>-79.850489504637522</v>
      </c>
      <c r="BV63">
        <f t="shared" ref="BV63:CE72" si="111">$B$13-_J0*EXP(($M63+BV$2*_r_S)/(_V_th*_diode_n))-($M63+BV$2*_r_S)/_r_sh</f>
        <v>-79.964835727915812</v>
      </c>
      <c r="BW63">
        <f t="shared" si="111"/>
        <v>-80.079312942120083</v>
      </c>
      <c r="BX63">
        <f t="shared" si="111"/>
        <v>-80.193921297619482</v>
      </c>
      <c r="BY63">
        <f t="shared" si="111"/>
        <v>-80.308660944955093</v>
      </c>
      <c r="BZ63">
        <f t="shared" si="111"/>
        <v>-80.42353203484069</v>
      </c>
      <c r="CA63">
        <f t="shared" si="111"/>
        <v>-80.538534718163248</v>
      </c>
      <c r="CB63">
        <f t="shared" si="111"/>
        <v>-80.653669145983457</v>
      </c>
      <c r="CC63">
        <f t="shared" si="111"/>
        <v>-80.76893546953346</v>
      </c>
      <c r="CD63">
        <f t="shared" si="111"/>
        <v>-80.884333840221004</v>
      </c>
      <c r="CE63">
        <f t="shared" si="111"/>
        <v>-80.999864409627023</v>
      </c>
      <c r="CF63">
        <f t="shared" ref="CF63:CO72" si="112">$B$13-_J0*EXP(($M63+CF$2*_r_S)/(_V_th*_diode_n))-($M63+CF$2*_r_S)/_r_sh</f>
        <v>-81.115527329506378</v>
      </c>
      <c r="CG63">
        <f t="shared" si="112"/>
        <v>-81.231322751788198</v>
      </c>
      <c r="CH63">
        <f t="shared" si="112"/>
        <v>-81.34725082857598</v>
      </c>
      <c r="CI63">
        <f t="shared" si="112"/>
        <v>-81.463311712148553</v>
      </c>
      <c r="CJ63">
        <f t="shared" si="112"/>
        <v>-81.579505554957422</v>
      </c>
      <c r="CK63">
        <f t="shared" si="112"/>
        <v>-81.695832509631174</v>
      </c>
      <c r="CL63">
        <f t="shared" si="112"/>
        <v>-81.812292728972992</v>
      </c>
      <c r="CM63">
        <f t="shared" si="112"/>
        <v>-81.928886365961375</v>
      </c>
      <c r="CN63">
        <f t="shared" si="112"/>
        <v>-82.045613573750487</v>
      </c>
      <c r="CO63">
        <f t="shared" si="112"/>
        <v>-82.16247450567063</v>
      </c>
      <c r="CP63">
        <f t="shared" ref="CP63:CY72" si="113">$B$13-_J0*EXP(($M63+CP$2*_r_S)/(_V_th*_diode_n))-($M63+CP$2*_r_S)/_r_sh</f>
        <v>-82.279469315227416</v>
      </c>
      <c r="CQ63">
        <f t="shared" si="113"/>
        <v>-82.396598156102641</v>
      </c>
      <c r="CR63">
        <f t="shared" si="113"/>
        <v>-82.513861182155281</v>
      </c>
      <c r="CS63">
        <f t="shared" si="113"/>
        <v>-82.631258547420572</v>
      </c>
      <c r="CT63">
        <f t="shared" si="113"/>
        <v>-82.748790406110516</v>
      </c>
      <c r="CU63">
        <f t="shared" si="113"/>
        <v>-82.866456912614566</v>
      </c>
      <c r="CV63">
        <f t="shared" si="113"/>
        <v>-82.98425822149828</v>
      </c>
      <c r="CW63">
        <f t="shared" si="113"/>
        <v>-83.102194487506068</v>
      </c>
      <c r="CX63">
        <f t="shared" si="113"/>
        <v>-83.220265865558602</v>
      </c>
      <c r="CY63">
        <f t="shared" si="113"/>
        <v>-83.338472510755423</v>
      </c>
      <c r="CZ63">
        <f t="shared" ref="CZ63:DJ72" si="114">$B$13-_J0*EXP(($M63+CZ$2*_r_S)/(_V_th*_diode_n))-($M63+CZ$2*_r_S)/_r_sh</f>
        <v>-83.45681457837378</v>
      </c>
      <c r="DA63">
        <f t="shared" si="114"/>
        <v>-83.575292223869141</v>
      </c>
      <c r="DB63">
        <f t="shared" si="114"/>
        <v>-83.693905602875816</v>
      </c>
      <c r="DC63">
        <f t="shared" si="114"/>
        <v>-83.812654871205666</v>
      </c>
      <c r="DD63">
        <f t="shared" si="114"/>
        <v>-83.931540184850888</v>
      </c>
      <c r="DE63">
        <f t="shared" si="114"/>
        <v>-84.050561699981259</v>
      </c>
      <c r="DF63">
        <f t="shared" si="114"/>
        <v>-84.169719572946946</v>
      </c>
      <c r="DG63">
        <f t="shared" si="114"/>
        <v>-84.289013960277245</v>
      </c>
      <c r="DH63">
        <f t="shared" si="114"/>
        <v>-84.408445018681462</v>
      </c>
      <c r="DI63">
        <f t="shared" si="114"/>
        <v>-84.528012905047703</v>
      </c>
      <c r="DJ63">
        <f t="shared" si="114"/>
        <v>-84.647717776445305</v>
      </c>
      <c r="DL63">
        <f t="shared" si="16"/>
        <v>0.6</v>
      </c>
      <c r="DM63">
        <f t="shared" si="101"/>
        <v>73.33059942652261</v>
      </c>
      <c r="DN63">
        <f t="shared" si="101"/>
        <v>73.673166052606931</v>
      </c>
      <c r="DO63">
        <f t="shared" si="101"/>
        <v>74.015855096397914</v>
      </c>
      <c r="DP63">
        <f t="shared" si="101"/>
        <v>74.35866669842251</v>
      </c>
      <c r="DQ63">
        <f t="shared" si="101"/>
        <v>74.70160099936939</v>
      </c>
      <c r="DR63">
        <f t="shared" si="101"/>
        <v>75.044658140087961</v>
      </c>
      <c r="DS63">
        <f t="shared" si="101"/>
        <v>75.387838261589437</v>
      </c>
      <c r="DT63">
        <f t="shared" si="101"/>
        <v>75.731141505047447</v>
      </c>
      <c r="DU63">
        <f t="shared" si="101"/>
        <v>76.074568011797467</v>
      </c>
      <c r="DV63">
        <f t="shared" si="101"/>
        <v>76.41811792333705</v>
      </c>
      <c r="DW63">
        <f t="shared" si="101"/>
        <v>76.761791381326702</v>
      </c>
      <c r="DX63">
        <f t="shared" si="101"/>
        <v>77.105588527588424</v>
      </c>
      <c r="DY63">
        <f t="shared" si="101"/>
        <v>77.449509504108377</v>
      </c>
      <c r="DZ63">
        <f t="shared" si="101"/>
        <v>77.793554453034389</v>
      </c>
      <c r="EA63">
        <f t="shared" si="101"/>
        <v>78.137723516678477</v>
      </c>
      <c r="EB63">
        <f t="shared" si="101"/>
        <v>78.482016837515644</v>
      </c>
      <c r="EC63">
        <f t="shared" si="102"/>
        <v>78.826434558184829</v>
      </c>
      <c r="ED63">
        <f t="shared" si="102"/>
        <v>79.17097682148767</v>
      </c>
      <c r="EE63">
        <f t="shared" si="102"/>
        <v>79.51564377039108</v>
      </c>
      <c r="EF63">
        <f t="shared" si="102"/>
        <v>79.860435548024796</v>
      </c>
      <c r="EG63">
        <f t="shared" si="102"/>
        <v>80.20535229768376</v>
      </c>
      <c r="EH63">
        <f t="shared" si="102"/>
        <v>80.550394162827175</v>
      </c>
      <c r="EI63">
        <f t="shared" si="102"/>
        <v>80.895561287079204</v>
      </c>
      <c r="EJ63">
        <f t="shared" si="102"/>
        <v>81.240853814227876</v>
      </c>
      <c r="EK63">
        <f t="shared" si="102"/>
        <v>81.586271888227301</v>
      </c>
      <c r="EL63">
        <f t="shared" si="102"/>
        <v>81.931815653196836</v>
      </c>
      <c r="EM63">
        <f t="shared" si="102"/>
        <v>82.277485253420309</v>
      </c>
      <c r="EN63">
        <f t="shared" si="102"/>
        <v>82.623280833348062</v>
      </c>
      <c r="EO63">
        <f t="shared" si="102"/>
        <v>82.969202537596075</v>
      </c>
      <c r="EP63">
        <f t="shared" si="102"/>
        <v>83.315250510946541</v>
      </c>
      <c r="EQ63">
        <f t="shared" si="100"/>
        <v>83.661424898346951</v>
      </c>
      <c r="ER63">
        <f t="shared" si="99"/>
        <v>84.007725844912088</v>
      </c>
      <c r="ES63">
        <f t="shared" si="99"/>
        <v>84.354153495923455</v>
      </c>
      <c r="ET63">
        <f t="shared" si="99"/>
        <v>84.700707996828129</v>
      </c>
      <c r="EU63">
        <f t="shared" si="99"/>
        <v>85.047389493241383</v>
      </c>
      <c r="EV63">
        <f t="shared" si="99"/>
        <v>85.394198130945412</v>
      </c>
      <c r="EW63">
        <f t="shared" si="99"/>
        <v>85.741134055888978</v>
      </c>
      <c r="EX63">
        <f t="shared" si="99"/>
        <v>86.08819741418921</v>
      </c>
      <c r="EY63">
        <f t="shared" si="99"/>
        <v>86.435388352130715</v>
      </c>
      <c r="EZ63">
        <f t="shared" si="99"/>
        <v>86.782707016166412</v>
      </c>
      <c r="FA63">
        <f t="shared" si="99"/>
        <v>87.13015355291617</v>
      </c>
      <c r="FB63">
        <f t="shared" si="99"/>
        <v>87.477728109169703</v>
      </c>
      <c r="FC63">
        <f t="shared" si="97"/>
        <v>87.825430831883736</v>
      </c>
      <c r="FD63">
        <f t="shared" si="97"/>
        <v>88.173261868184753</v>
      </c>
      <c r="FE63">
        <f t="shared" si="97"/>
        <v>88.521221365367794</v>
      </c>
      <c r="FF63">
        <f t="shared" si="97"/>
        <v>88.869309470896994</v>
      </c>
      <c r="FG63">
        <f t="shared" si="97"/>
        <v>89.217526332406109</v>
      </c>
      <c r="FH63">
        <f t="shared" si="97"/>
        <v>89.565872097697309</v>
      </c>
      <c r="FI63">
        <f t="shared" si="97"/>
        <v>89.914346914743831</v>
      </c>
      <c r="FJ63">
        <f t="shared" si="97"/>
        <v>90.262950931687399</v>
      </c>
      <c r="FK63">
        <f t="shared" si="97"/>
        <v>90.611684296840821</v>
      </c>
      <c r="FL63">
        <f t="shared" si="97"/>
        <v>90.960547158686779</v>
      </c>
      <c r="FM63">
        <f t="shared" si="97"/>
        <v>91.309539665878461</v>
      </c>
      <c r="FN63">
        <f t="shared" si="97"/>
        <v>91.658661967240022</v>
      </c>
      <c r="FO63">
        <f t="shared" si="103"/>
        <v>92.007914211765751</v>
      </c>
      <c r="FP63">
        <f t="shared" si="103"/>
        <v>92.357296548621008</v>
      </c>
      <c r="FQ63">
        <f t="shared" si="103"/>
        <v>92.706809127143003</v>
      </c>
      <c r="FR63">
        <f t="shared" si="103"/>
        <v>93.05645209684009</v>
      </c>
      <c r="FS63">
        <f t="shared" si="103"/>
        <v>93.406225607392258</v>
      </c>
      <c r="FT63">
        <f t="shared" si="103"/>
        <v>93.756129808651309</v>
      </c>
      <c r="FU63">
        <f t="shared" si="72"/>
        <v>94.10616485064169</v>
      </c>
      <c r="FV63">
        <f t="shared" si="72"/>
        <v>94.456330883558067</v>
      </c>
      <c r="FW63">
        <f t="shared" si="72"/>
        <v>94.806628057769558</v>
      </c>
      <c r="FX63">
        <f t="shared" si="72"/>
        <v>95.157056523817275</v>
      </c>
      <c r="FY63">
        <f t="shared" si="72"/>
        <v>95.507616432414963</v>
      </c>
      <c r="FZ63">
        <f t="shared" si="72"/>
        <v>95.858307934449627</v>
      </c>
      <c r="GA63">
        <f t="shared" si="72"/>
        <v>96.209131180981927</v>
      </c>
      <c r="GB63">
        <f t="shared" si="72"/>
        <v>96.560086323244036</v>
      </c>
      <c r="GC63">
        <f t="shared" si="72"/>
        <v>96.911173512643671</v>
      </c>
      <c r="GD63">
        <f t="shared" si="72"/>
        <v>97.262392900761796</v>
      </c>
      <c r="GE63">
        <f t="shared" si="72"/>
        <v>97.613744639353243</v>
      </c>
      <c r="GF63">
        <f t="shared" si="72"/>
        <v>97.965228880347155</v>
      </c>
      <c r="GG63">
        <f t="shared" si="72"/>
        <v>98.316845775847042</v>
      </c>
      <c r="GH63">
        <f t="shared" si="104"/>
        <v>98.668595478131706</v>
      </c>
      <c r="GI63">
        <f t="shared" si="104"/>
        <v>99.020478139652681</v>
      </c>
      <c r="GJ63">
        <f t="shared" si="73"/>
        <v>99.372493913038525</v>
      </c>
      <c r="GK63">
        <f t="shared" si="73"/>
        <v>99.724642951092449</v>
      </c>
      <c r="GL63">
        <f t="shared" si="73"/>
        <v>100.07692540679292</v>
      </c>
      <c r="GM63">
        <f t="shared" si="73"/>
        <v>100.42934143329414</v>
      </c>
      <c r="GN63">
        <f t="shared" si="73"/>
        <v>100.78189118392638</v>
      </c>
      <c r="GO63">
        <f t="shared" si="73"/>
        <v>101.13457481219527</v>
      </c>
      <c r="GP63">
        <f t="shared" si="73"/>
        <v>101.48739247178258</v>
      </c>
      <c r="GQ63">
        <f t="shared" si="73"/>
        <v>101.84034431654732</v>
      </c>
      <c r="GR63">
        <f t="shared" si="73"/>
        <v>102.19343050052471</v>
      </c>
      <c r="GS63">
        <f t="shared" si="73"/>
        <v>102.54665117792675</v>
      </c>
      <c r="GT63">
        <f t="shared" si="73"/>
        <v>102.9000065031429</v>
      </c>
      <c r="GU63">
        <f t="shared" si="73"/>
        <v>103.25349663073871</v>
      </c>
      <c r="GV63">
        <f t="shared" si="73"/>
        <v>103.6071217154586</v>
      </c>
      <c r="GW63">
        <f t="shared" si="73"/>
        <v>103.96088191222323</v>
      </c>
      <c r="GX63">
        <f t="shared" si="73"/>
        <v>104.31477737613216</v>
      </c>
      <c r="GY63">
        <f t="shared" si="73"/>
        <v>104.6688082624626</v>
      </c>
      <c r="GZ63">
        <f t="shared" si="98"/>
        <v>105.02297472667007</v>
      </c>
      <c r="HA63">
        <f t="shared" si="98"/>
        <v>105.37727692438884</v>
      </c>
      <c r="HB63">
        <f t="shared" si="98"/>
        <v>105.73171501143079</v>
      </c>
      <c r="HC63">
        <f t="shared" si="98"/>
        <v>106.08628914378811</v>
      </c>
      <c r="HD63">
        <f t="shared" si="96"/>
        <v>106.44099947763058</v>
      </c>
      <c r="HE63">
        <f t="shared" si="75"/>
        <v>106.79584616930836</v>
      </c>
      <c r="HF63">
        <f t="shared" si="75"/>
        <v>107.15082937535075</v>
      </c>
      <c r="HG63">
        <f t="shared" si="74"/>
        <v>107.50594925246708</v>
      </c>
      <c r="HH63">
        <f t="shared" si="74"/>
        <v>107.86120595754541</v>
      </c>
      <c r="HI63">
        <f t="shared" si="56"/>
        <v>108.21659964765512</v>
      </c>
      <c r="HJ63">
        <f t="shared" si="17"/>
        <v>73.673166052606931</v>
      </c>
      <c r="HK63">
        <f t="shared" si="18"/>
        <v>2</v>
      </c>
      <c r="HL63">
        <v>61</v>
      </c>
      <c r="HM63">
        <f t="shared" si="19"/>
        <v>0.6</v>
      </c>
      <c r="HN63" cm="1">
        <f t="array" ref="HN63">INDEX($N$3:$DJ$102,HL63,HK63)</f>
        <v>-73.437477233894839</v>
      </c>
      <c r="HO63">
        <f t="shared" si="20"/>
        <v>-44.062486340336903</v>
      </c>
    </row>
    <row r="64" spans="5:223" x14ac:dyDescent="0.25">
      <c r="E64">
        <v>590</v>
      </c>
      <c r="F64" s="7">
        <f>'Emission events'!Q64</f>
        <v>1.5140831688799386E+18</v>
      </c>
      <c r="G64" s="7">
        <f>'Emission events'!AG64</f>
        <v>1.0328972866344052E+18</v>
      </c>
      <c r="H64" s="7">
        <f>'Emission events'!AW64</f>
        <v>7.0463553565947853E+17</v>
      </c>
      <c r="I64" s="7">
        <f>'Emission events'!BM64</f>
        <v>4.8069759165691469E+17</v>
      </c>
      <c r="J64" s="7">
        <f>'Emission events'!CC64</f>
        <v>3.279286424413664E+17</v>
      </c>
      <c r="K64" s="7">
        <f t="shared" si="22"/>
        <v>4.0602422252721039E+18</v>
      </c>
      <c r="M64" s="1">
        <v>0.61</v>
      </c>
      <c r="N64">
        <f t="shared" si="105"/>
        <v>-109.01129556362841</v>
      </c>
      <c r="O64">
        <f t="shared" si="105"/>
        <v>-109.15905579036294</v>
      </c>
      <c r="P64">
        <f t="shared" si="105"/>
        <v>-109.3069853649677</v>
      </c>
      <c r="Q64">
        <f t="shared" si="105"/>
        <v>-109.45508448184135</v>
      </c>
      <c r="R64">
        <f t="shared" si="105"/>
        <v>-109.60335333560744</v>
      </c>
      <c r="S64">
        <f t="shared" si="105"/>
        <v>-109.75179212111121</v>
      </c>
      <c r="T64">
        <f t="shared" si="105"/>
        <v>-109.90040103342282</v>
      </c>
      <c r="U64">
        <f t="shared" si="105"/>
        <v>-110.04918026783604</v>
      </c>
      <c r="V64">
        <f t="shared" si="105"/>
        <v>-110.19813001986915</v>
      </c>
      <c r="W64">
        <f t="shared" si="105"/>
        <v>-110.3472504852636</v>
      </c>
      <c r="X64">
        <f t="shared" si="106"/>
        <v>-110.49654185998729</v>
      </c>
      <c r="Y64">
        <f t="shared" si="106"/>
        <v>-110.6460043402313</v>
      </c>
      <c r="Z64">
        <f t="shared" si="106"/>
        <v>-110.79563812241329</v>
      </c>
      <c r="AA64">
        <f t="shared" si="106"/>
        <v>-110.94544340317591</v>
      </c>
      <c r="AB64">
        <f t="shared" si="106"/>
        <v>-111.09542037938756</v>
      </c>
      <c r="AC64">
        <f t="shared" si="106"/>
        <v>-111.2455692481431</v>
      </c>
      <c r="AD64">
        <f t="shared" si="106"/>
        <v>-111.39589020676269</v>
      </c>
      <c r="AE64">
        <f t="shared" si="106"/>
        <v>-111.54638345279301</v>
      </c>
      <c r="AF64">
        <f t="shared" si="106"/>
        <v>-111.69704918400846</v>
      </c>
      <c r="AG64">
        <f t="shared" si="106"/>
        <v>-111.84788759841</v>
      </c>
      <c r="AH64">
        <f t="shared" si="107"/>
        <v>-111.99889889422585</v>
      </c>
      <c r="AI64">
        <f t="shared" si="107"/>
        <v>-112.15008326991182</v>
      </c>
      <c r="AJ64">
        <f t="shared" si="107"/>
        <v>-112.30144092415243</v>
      </c>
      <c r="AK64">
        <f t="shared" si="107"/>
        <v>-112.45297205585749</v>
      </c>
      <c r="AL64">
        <f t="shared" si="107"/>
        <v>-112.604676864168</v>
      </c>
      <c r="AM64">
        <f t="shared" si="107"/>
        <v>-112.75655554845251</v>
      </c>
      <c r="AN64">
        <f t="shared" si="107"/>
        <v>-112.90860830830859</v>
      </c>
      <c r="AO64">
        <f t="shared" si="107"/>
        <v>-113.06083534356273</v>
      </c>
      <c r="AP64">
        <f t="shared" si="107"/>
        <v>-113.213236854271</v>
      </c>
      <c r="AQ64">
        <f t="shared" si="107"/>
        <v>-113.36581304071994</v>
      </c>
      <c r="AR64">
        <f t="shared" si="108"/>
        <v>-113.51856410342329</v>
      </c>
      <c r="AS64">
        <f t="shared" si="108"/>
        <v>-113.67149024312761</v>
      </c>
      <c r="AT64">
        <f t="shared" si="108"/>
        <v>-113.82459166080918</v>
      </c>
      <c r="AU64">
        <f t="shared" si="108"/>
        <v>-113.97786855767482</v>
      </c>
      <c r="AV64">
        <f t="shared" si="108"/>
        <v>-114.13132113516239</v>
      </c>
      <c r="AW64">
        <f t="shared" si="108"/>
        <v>-114.28494959494148</v>
      </c>
      <c r="AX64">
        <f t="shared" si="108"/>
        <v>-114.43875413891217</v>
      </c>
      <c r="AY64">
        <f t="shared" si="108"/>
        <v>-114.59273496920638</v>
      </c>
      <c r="AZ64">
        <f t="shared" si="108"/>
        <v>-114.74689228818896</v>
      </c>
      <c r="BA64">
        <f t="shared" si="108"/>
        <v>-114.90122629845655</v>
      </c>
      <c r="BB64">
        <f t="shared" si="109"/>
        <v>-115.05573720283851</v>
      </c>
      <c r="BC64">
        <f t="shared" si="109"/>
        <v>-115.21042520439734</v>
      </c>
      <c r="BD64">
        <f t="shared" si="109"/>
        <v>-115.36529050642731</v>
      </c>
      <c r="BE64">
        <f t="shared" si="109"/>
        <v>-115.52033331245792</v>
      </c>
      <c r="BF64">
        <f t="shared" si="109"/>
        <v>-115.67555382625042</v>
      </c>
      <c r="BG64">
        <f t="shared" si="109"/>
        <v>-115.83095225180141</v>
      </c>
      <c r="BH64">
        <f t="shared" si="109"/>
        <v>-115.98652879334115</v>
      </c>
      <c r="BI64">
        <f t="shared" si="109"/>
        <v>-116.14228365533432</v>
      </c>
      <c r="BJ64">
        <f t="shared" si="109"/>
        <v>-116.2982170424809</v>
      </c>
      <c r="BK64">
        <f t="shared" si="109"/>
        <v>-116.45432915971431</v>
      </c>
      <c r="BL64">
        <f t="shared" si="110"/>
        <v>-116.61062021220518</v>
      </c>
      <c r="BM64">
        <f t="shared" si="110"/>
        <v>-116.76709040535769</v>
      </c>
      <c r="BN64">
        <f t="shared" si="110"/>
        <v>-116.92373994481338</v>
      </c>
      <c r="BO64">
        <f t="shared" si="110"/>
        <v>-117.08056903644918</v>
      </c>
      <c r="BP64">
        <f t="shared" si="110"/>
        <v>-117.23757788637901</v>
      </c>
      <c r="BQ64">
        <f t="shared" si="110"/>
        <v>-117.39476670095189</v>
      </c>
      <c r="BR64">
        <f t="shared" si="110"/>
        <v>-117.55213568675558</v>
      </c>
      <c r="BS64">
        <f t="shared" si="110"/>
        <v>-117.70968505061312</v>
      </c>
      <c r="BT64">
        <f t="shared" si="110"/>
        <v>-117.86741499958642</v>
      </c>
      <c r="BU64">
        <f t="shared" si="110"/>
        <v>-118.02532574097458</v>
      </c>
      <c r="BV64">
        <f t="shared" si="111"/>
        <v>-118.18341748231515</v>
      </c>
      <c r="BW64">
        <f t="shared" si="111"/>
        <v>-118.34169043138247</v>
      </c>
      <c r="BX64">
        <f t="shared" si="111"/>
        <v>-118.50014479619085</v>
      </c>
      <c r="BY64">
        <f t="shared" si="111"/>
        <v>-118.65878078499338</v>
      </c>
      <c r="BZ64">
        <f t="shared" si="111"/>
        <v>-118.81759860628073</v>
      </c>
      <c r="CA64">
        <f t="shared" si="111"/>
        <v>-118.97659846878445</v>
      </c>
      <c r="CB64">
        <f t="shared" si="111"/>
        <v>-119.13578058147553</v>
      </c>
      <c r="CC64">
        <f t="shared" si="111"/>
        <v>-119.29514515356357</v>
      </c>
      <c r="CD64">
        <f t="shared" si="111"/>
        <v>-119.45469239449967</v>
      </c>
      <c r="CE64">
        <f t="shared" si="111"/>
        <v>-119.61442251397496</v>
      </c>
      <c r="CF64">
        <f t="shared" si="112"/>
        <v>-119.77433572192163</v>
      </c>
      <c r="CG64">
        <f t="shared" si="112"/>
        <v>-119.93443222851158</v>
      </c>
      <c r="CH64">
        <f t="shared" si="112"/>
        <v>-120.09471224415928</v>
      </c>
      <c r="CI64">
        <f t="shared" si="112"/>
        <v>-120.25517597952087</v>
      </c>
      <c r="CJ64">
        <f t="shared" si="112"/>
        <v>-120.41582364549271</v>
      </c>
      <c r="CK64">
        <f t="shared" si="112"/>
        <v>-120.57665545321481</v>
      </c>
      <c r="CL64">
        <f t="shared" si="112"/>
        <v>-120.73767161406907</v>
      </c>
      <c r="CM64">
        <f t="shared" si="112"/>
        <v>-120.89887233968047</v>
      </c>
      <c r="CN64">
        <f t="shared" si="112"/>
        <v>-121.0602578419155</v>
      </c>
      <c r="CO64">
        <f t="shared" si="112"/>
        <v>-121.22182833288582</v>
      </c>
      <c r="CP64">
        <f t="shared" si="113"/>
        <v>-121.38358402494457</v>
      </c>
      <c r="CQ64">
        <f t="shared" si="113"/>
        <v>-121.54552513069019</v>
      </c>
      <c r="CR64">
        <f t="shared" si="113"/>
        <v>-121.70765186296461</v>
      </c>
      <c r="CS64">
        <f t="shared" si="113"/>
        <v>-121.86996443485415</v>
      </c>
      <c r="CT64">
        <f t="shared" si="113"/>
        <v>-122.03246305969022</v>
      </c>
      <c r="CU64">
        <f t="shared" si="113"/>
        <v>-122.1951479510481</v>
      </c>
      <c r="CV64">
        <f t="shared" si="113"/>
        <v>-122.35801932274825</v>
      </c>
      <c r="CW64">
        <f t="shared" si="113"/>
        <v>-122.52107738885761</v>
      </c>
      <c r="CX64">
        <f t="shared" si="113"/>
        <v>-122.68432236368828</v>
      </c>
      <c r="CY64">
        <f t="shared" si="113"/>
        <v>-122.84775446179846</v>
      </c>
      <c r="CZ64">
        <f t="shared" si="114"/>
        <v>-123.0113738979926</v>
      </c>
      <c r="DA64">
        <f t="shared" si="114"/>
        <v>-123.17518088732223</v>
      </c>
      <c r="DB64">
        <f t="shared" si="114"/>
        <v>-123.33917564508478</v>
      </c>
      <c r="DC64">
        <f t="shared" si="114"/>
        <v>-123.50335838682479</v>
      </c>
      <c r="DD64">
        <f t="shared" si="114"/>
        <v>-123.66772932833521</v>
      </c>
      <c r="DE64">
        <f t="shared" si="114"/>
        <v>-123.83228868565629</v>
      </c>
      <c r="DF64">
        <f t="shared" si="114"/>
        <v>-123.99703667507622</v>
      </c>
      <c r="DG64">
        <f t="shared" si="114"/>
        <v>-124.16197351313143</v>
      </c>
      <c r="DH64">
        <f t="shared" si="114"/>
        <v>-124.32709941660804</v>
      </c>
      <c r="DI64">
        <f t="shared" si="114"/>
        <v>-124.49241460253788</v>
      </c>
      <c r="DJ64">
        <f t="shared" si="114"/>
        <v>-124.65791928820501</v>
      </c>
      <c r="DL64">
        <f t="shared" si="16"/>
        <v>0.61</v>
      </c>
      <c r="DM64">
        <f t="shared" si="101"/>
        <v>109.01129556362841</v>
      </c>
      <c r="DN64">
        <f t="shared" si="101"/>
        <v>109.39474460907503</v>
      </c>
      <c r="DO64">
        <f t="shared" si="101"/>
        <v>109.7783630023919</v>
      </c>
      <c r="DP64">
        <f t="shared" si="101"/>
        <v>110.16215093797764</v>
      </c>
      <c r="DQ64">
        <f t="shared" si="101"/>
        <v>110.54610861045583</v>
      </c>
      <c r="DR64">
        <f t="shared" si="101"/>
        <v>110.93023621467169</v>
      </c>
      <c r="DS64">
        <f t="shared" si="101"/>
        <v>111.31453394569542</v>
      </c>
      <c r="DT64">
        <f t="shared" si="101"/>
        <v>111.69900199882072</v>
      </c>
      <c r="DU64">
        <f t="shared" si="101"/>
        <v>112.08364056956594</v>
      </c>
      <c r="DV64">
        <f t="shared" si="101"/>
        <v>112.46844985367248</v>
      </c>
      <c r="DW64">
        <f t="shared" si="101"/>
        <v>112.85343004710828</v>
      </c>
      <c r="DX64">
        <f t="shared" si="101"/>
        <v>113.23858134606438</v>
      </c>
      <c r="DY64">
        <f t="shared" si="101"/>
        <v>113.62390394695846</v>
      </c>
      <c r="DZ64">
        <f t="shared" si="101"/>
        <v>114.00939804643319</v>
      </c>
      <c r="EA64">
        <f t="shared" si="101"/>
        <v>114.39506384135693</v>
      </c>
      <c r="EB64">
        <f t="shared" si="101"/>
        <v>114.78090152882457</v>
      </c>
      <c r="EC64">
        <f t="shared" si="102"/>
        <v>115.16691130615625</v>
      </c>
      <c r="ED64">
        <f t="shared" si="102"/>
        <v>115.55309337089868</v>
      </c>
      <c r="EE64">
        <f t="shared" si="102"/>
        <v>115.93944792082623</v>
      </c>
      <c r="EF64">
        <f t="shared" si="102"/>
        <v>116.32597515393986</v>
      </c>
      <c r="EG64">
        <f t="shared" si="102"/>
        <v>116.71267526846781</v>
      </c>
      <c r="EH64">
        <f t="shared" si="102"/>
        <v>117.09954846286588</v>
      </c>
      <c r="EI64">
        <f t="shared" si="102"/>
        <v>117.48659493581859</v>
      </c>
      <c r="EJ64">
        <f t="shared" si="102"/>
        <v>117.87381488623575</v>
      </c>
      <c r="EK64">
        <f t="shared" si="102"/>
        <v>118.26120851325835</v>
      </c>
      <c r="EL64">
        <f t="shared" si="102"/>
        <v>118.64877601625496</v>
      </c>
      <c r="EM64">
        <f t="shared" si="102"/>
        <v>119.03651759482314</v>
      </c>
      <c r="EN64">
        <f t="shared" si="102"/>
        <v>119.42443344878937</v>
      </c>
      <c r="EO64">
        <f t="shared" si="102"/>
        <v>119.81252377820975</v>
      </c>
      <c r="EP64">
        <f t="shared" si="102"/>
        <v>120.20078878337078</v>
      </c>
      <c r="EQ64">
        <f t="shared" si="100"/>
        <v>120.58922866478623</v>
      </c>
      <c r="ER64">
        <f t="shared" si="99"/>
        <v>120.97784362320265</v>
      </c>
      <c r="ES64">
        <f t="shared" si="99"/>
        <v>121.36663385959632</v>
      </c>
      <c r="ET64">
        <f t="shared" si="99"/>
        <v>121.75559957517406</v>
      </c>
      <c r="EU64">
        <f t="shared" si="99"/>
        <v>122.14474097137374</v>
      </c>
      <c r="EV64">
        <f t="shared" si="99"/>
        <v>122.53405824986491</v>
      </c>
      <c r="EW64">
        <f t="shared" si="99"/>
        <v>122.9235516125477</v>
      </c>
      <c r="EX64">
        <f t="shared" si="99"/>
        <v>123.31322126155401</v>
      </c>
      <c r="EY64">
        <f t="shared" si="99"/>
        <v>123.70306739924868</v>
      </c>
      <c r="EZ64">
        <f t="shared" si="99"/>
        <v>124.09309022822838</v>
      </c>
      <c r="FA64">
        <f t="shared" si="99"/>
        <v>124.48328995132243</v>
      </c>
      <c r="FB64">
        <f t="shared" si="99"/>
        <v>124.87366677159336</v>
      </c>
      <c r="FC64">
        <f t="shared" si="97"/>
        <v>125.26422089233543</v>
      </c>
      <c r="FD64">
        <f t="shared" si="97"/>
        <v>125.65495251707814</v>
      </c>
      <c r="FE64">
        <f t="shared" si="97"/>
        <v>126.04586184958274</v>
      </c>
      <c r="FF64">
        <f t="shared" si="97"/>
        <v>126.43694909384583</v>
      </c>
      <c r="FG64">
        <f t="shared" si="97"/>
        <v>126.82821445409766</v>
      </c>
      <c r="FH64">
        <f t="shared" si="97"/>
        <v>127.21965813480293</v>
      </c>
      <c r="FI64">
        <f t="shared" si="97"/>
        <v>127.61128034066161</v>
      </c>
      <c r="FJ64">
        <f t="shared" si="97"/>
        <v>128.00308127660711</v>
      </c>
      <c r="FK64">
        <f t="shared" si="97"/>
        <v>128.39506114781008</v>
      </c>
      <c r="FL64">
        <f t="shared" si="97"/>
        <v>128.78722015967469</v>
      </c>
      <c r="FM64">
        <f t="shared" si="97"/>
        <v>129.17955851784248</v>
      </c>
      <c r="FN64">
        <f t="shared" si="97"/>
        <v>129.57207642819037</v>
      </c>
      <c r="FO64">
        <f t="shared" si="103"/>
        <v>129.96477409683231</v>
      </c>
      <c r="FP64">
        <f t="shared" si="103"/>
        <v>130.35765173011728</v>
      </c>
      <c r="FQ64">
        <f t="shared" si="103"/>
        <v>130.75070953463307</v>
      </c>
      <c r="FR64">
        <f t="shared" si="103"/>
        <v>131.14394771720271</v>
      </c>
      <c r="FS64">
        <f t="shared" si="103"/>
        <v>131.53736648488811</v>
      </c>
      <c r="FT64">
        <f t="shared" si="103"/>
        <v>131.93096604498837</v>
      </c>
      <c r="FU64">
        <f t="shared" si="72"/>
        <v>132.32474660504104</v>
      </c>
      <c r="FV64">
        <f t="shared" si="72"/>
        <v>132.71870837282046</v>
      </c>
      <c r="FW64">
        <f t="shared" si="72"/>
        <v>133.11285155634093</v>
      </c>
      <c r="FX64">
        <f t="shared" si="72"/>
        <v>133.50717636385556</v>
      </c>
      <c r="FY64">
        <f t="shared" si="72"/>
        <v>133.901683003855</v>
      </c>
      <c r="FZ64">
        <f t="shared" si="72"/>
        <v>134.29637168507082</v>
      </c>
      <c r="GA64">
        <f t="shared" si="72"/>
        <v>134.691242616474</v>
      </c>
      <c r="GB64">
        <f t="shared" si="72"/>
        <v>135.08629600727414</v>
      </c>
      <c r="GC64">
        <f t="shared" si="72"/>
        <v>135.48153206692234</v>
      </c>
      <c r="GD64">
        <f t="shared" si="72"/>
        <v>135.87695100510973</v>
      </c>
      <c r="GE64">
        <f t="shared" si="72"/>
        <v>136.2725530317685</v>
      </c>
      <c r="GF64">
        <f t="shared" si="72"/>
        <v>136.66833835707055</v>
      </c>
      <c r="GG64">
        <f t="shared" si="72"/>
        <v>137.06430719143034</v>
      </c>
      <c r="GH64">
        <f t="shared" si="104"/>
        <v>137.46045974550404</v>
      </c>
      <c r="GI64">
        <f t="shared" si="104"/>
        <v>137.85679623018797</v>
      </c>
      <c r="GJ64">
        <f t="shared" si="73"/>
        <v>138.25331685662218</v>
      </c>
      <c r="GK64">
        <f t="shared" si="73"/>
        <v>138.65002183618853</v>
      </c>
      <c r="GL64">
        <f t="shared" si="73"/>
        <v>139.04691138051203</v>
      </c>
      <c r="GM64">
        <f t="shared" si="73"/>
        <v>139.44398570145916</v>
      </c>
      <c r="GN64">
        <f t="shared" si="73"/>
        <v>139.84124501114158</v>
      </c>
      <c r="GO64">
        <f t="shared" si="73"/>
        <v>140.23868952191242</v>
      </c>
      <c r="GP64">
        <f t="shared" si="73"/>
        <v>140.63631944637015</v>
      </c>
      <c r="GQ64">
        <f t="shared" si="73"/>
        <v>141.03413499735666</v>
      </c>
      <c r="GR64">
        <f t="shared" si="73"/>
        <v>141.43213638795828</v>
      </c>
      <c r="GS64">
        <f t="shared" si="73"/>
        <v>141.83032383150646</v>
      </c>
      <c r="GT64">
        <f t="shared" si="73"/>
        <v>142.22869754157642</v>
      </c>
      <c r="GU64">
        <f t="shared" si="73"/>
        <v>142.62725773198869</v>
      </c>
      <c r="GV64">
        <f t="shared" si="73"/>
        <v>143.02600461681013</v>
      </c>
      <c r="GW64">
        <f t="shared" si="73"/>
        <v>143.42493841035292</v>
      </c>
      <c r="GX64">
        <f t="shared" si="73"/>
        <v>143.82405932717518</v>
      </c>
      <c r="GY64">
        <f t="shared" si="73"/>
        <v>144.22336758208144</v>
      </c>
      <c r="GZ64">
        <f t="shared" si="98"/>
        <v>144.62286339012314</v>
      </c>
      <c r="HA64">
        <f t="shared" si="98"/>
        <v>145.02254696659782</v>
      </c>
      <c r="HB64">
        <f t="shared" si="98"/>
        <v>145.4224185270499</v>
      </c>
      <c r="HC64">
        <f t="shared" si="98"/>
        <v>145.82247828727242</v>
      </c>
      <c r="HD64">
        <f t="shared" si="96"/>
        <v>146.22272646330561</v>
      </c>
      <c r="HE64">
        <f t="shared" si="75"/>
        <v>146.62316327143762</v>
      </c>
      <c r="HF64">
        <f t="shared" si="75"/>
        <v>147.02378892820494</v>
      </c>
      <c r="HG64">
        <f t="shared" si="74"/>
        <v>147.42460365039364</v>
      </c>
      <c r="HH64">
        <f t="shared" si="74"/>
        <v>147.82560765503558</v>
      </c>
      <c r="HI64">
        <f t="shared" si="56"/>
        <v>148.2268011594148</v>
      </c>
      <c r="HJ64">
        <f t="shared" si="17"/>
        <v>109.39474460907503</v>
      </c>
      <c r="HK64">
        <f t="shared" si="18"/>
        <v>2</v>
      </c>
      <c r="HL64">
        <v>62</v>
      </c>
      <c r="HM64">
        <f t="shared" si="19"/>
        <v>0.61</v>
      </c>
      <c r="HN64" cm="1">
        <f t="array" ref="HN64">INDEX($N$3:$DJ$102,HL64,HK64)</f>
        <v>-109.15905579036294</v>
      </c>
      <c r="HO64">
        <f t="shared" si="20"/>
        <v>-66.587024032121391</v>
      </c>
    </row>
    <row r="65" spans="5:223" x14ac:dyDescent="0.25">
      <c r="E65">
        <v>595</v>
      </c>
      <c r="F65" s="7">
        <f>'Emission events'!Q65</f>
        <v>1.2541695522804664E+18</v>
      </c>
      <c r="G65" s="7">
        <f>'Emission events'!AG65</f>
        <v>8.5558597714832896E+17</v>
      </c>
      <c r="H65" s="7">
        <f>'Emission events'!AW65</f>
        <v>5.8367496082312755E+17</v>
      </c>
      <c r="I65" s="7">
        <f>'Emission events'!BM65</f>
        <v>3.9817910647315117E+17</v>
      </c>
      <c r="J65" s="7">
        <f>'Emission events'!CC65</f>
        <v>2.7163509054451587E+17</v>
      </c>
      <c r="K65" s="7">
        <f t="shared" si="22"/>
        <v>3.36324468726959E+18</v>
      </c>
      <c r="M65" s="1">
        <v>0.62</v>
      </c>
      <c r="N65">
        <f t="shared" si="105"/>
        <v>-158.34501836356793</v>
      </c>
      <c r="O65">
        <f t="shared" si="105"/>
        <v>-158.54933373105843</v>
      </c>
      <c r="P65">
        <f t="shared" si="105"/>
        <v>-158.75388336777172</v>
      </c>
      <c r="Q65">
        <f t="shared" si="105"/>
        <v>-158.95866754263267</v>
      </c>
      <c r="R65">
        <f t="shared" si="105"/>
        <v>-159.16368652487515</v>
      </c>
      <c r="S65">
        <f t="shared" si="105"/>
        <v>-159.36894058404116</v>
      </c>
      <c r="T65">
        <f t="shared" si="105"/>
        <v>-159.57442998998187</v>
      </c>
      <c r="U65">
        <f t="shared" si="105"/>
        <v>-159.78015501285961</v>
      </c>
      <c r="V65">
        <f t="shared" si="105"/>
        <v>-159.98611592314617</v>
      </c>
      <c r="W65">
        <f t="shared" si="105"/>
        <v>-160.19231299162379</v>
      </c>
      <c r="X65">
        <f t="shared" si="106"/>
        <v>-160.39874648938633</v>
      </c>
      <c r="Y65">
        <f t="shared" si="106"/>
        <v>-160.60541668783671</v>
      </c>
      <c r="Z65">
        <f t="shared" si="106"/>
        <v>-160.81232385869214</v>
      </c>
      <c r="AA65">
        <f t="shared" si="106"/>
        <v>-161.01946827397913</v>
      </c>
      <c r="AB65">
        <f t="shared" si="106"/>
        <v>-161.22685020603828</v>
      </c>
      <c r="AC65">
        <f t="shared" si="106"/>
        <v>-161.43446992752229</v>
      </c>
      <c r="AD65">
        <f t="shared" si="106"/>
        <v>-161.64232771139754</v>
      </c>
      <c r="AE65">
        <f t="shared" si="106"/>
        <v>-161.85042383094165</v>
      </c>
      <c r="AF65">
        <f t="shared" si="106"/>
        <v>-162.05875855974804</v>
      </c>
      <c r="AG65">
        <f t="shared" si="106"/>
        <v>-162.26733217172409</v>
      </c>
      <c r="AH65">
        <f t="shared" si="107"/>
        <v>-162.47614494108973</v>
      </c>
      <c r="AI65">
        <f t="shared" si="107"/>
        <v>-162.68519714238161</v>
      </c>
      <c r="AJ65">
        <f t="shared" si="107"/>
        <v>-162.89448905045143</v>
      </c>
      <c r="AK65">
        <f t="shared" si="107"/>
        <v>-163.10402094046458</v>
      </c>
      <c r="AL65">
        <f t="shared" si="107"/>
        <v>-163.31379308790429</v>
      </c>
      <c r="AM65">
        <f t="shared" si="107"/>
        <v>-163.52380576856925</v>
      </c>
      <c r="AN65">
        <f t="shared" si="107"/>
        <v>-163.73405925857546</v>
      </c>
      <c r="AO65">
        <f t="shared" si="107"/>
        <v>-163.94455383435394</v>
      </c>
      <c r="AP65">
        <f t="shared" si="107"/>
        <v>-164.15528977265495</v>
      </c>
      <c r="AQ65">
        <f t="shared" si="107"/>
        <v>-164.36626735054654</v>
      </c>
      <c r="AR65">
        <f t="shared" si="108"/>
        <v>-164.57748684541272</v>
      </c>
      <c r="AS65">
        <f t="shared" si="108"/>
        <v>-164.78894853495797</v>
      </c>
      <c r="AT65">
        <f t="shared" si="108"/>
        <v>-165.0006526972048</v>
      </c>
      <c r="AU65">
        <f t="shared" si="108"/>
        <v>-165.21259961049574</v>
      </c>
      <c r="AV65">
        <f t="shared" si="108"/>
        <v>-165.42478955349057</v>
      </c>
      <c r="AW65">
        <f t="shared" si="108"/>
        <v>-165.63722280517186</v>
      </c>
      <c r="AX65">
        <f t="shared" si="108"/>
        <v>-165.84989964483961</v>
      </c>
      <c r="AY65">
        <f t="shared" si="108"/>
        <v>-166.06282035211652</v>
      </c>
      <c r="AZ65">
        <f t="shared" si="108"/>
        <v>-166.27598520694553</v>
      </c>
      <c r="BA65">
        <f t="shared" si="108"/>
        <v>-166.48939448959104</v>
      </c>
      <c r="BB65">
        <f t="shared" si="109"/>
        <v>-166.70304848063975</v>
      </c>
      <c r="BC65">
        <f t="shared" si="109"/>
        <v>-166.91694746099918</v>
      </c>
      <c r="BD65">
        <f t="shared" si="109"/>
        <v>-167.13109171189924</v>
      </c>
      <c r="BE65">
        <f t="shared" si="109"/>
        <v>-167.34548151489409</v>
      </c>
      <c r="BF65">
        <f t="shared" si="109"/>
        <v>-167.5601171518604</v>
      </c>
      <c r="BG65">
        <f t="shared" si="109"/>
        <v>-167.7749989049984</v>
      </c>
      <c r="BH65">
        <f t="shared" si="109"/>
        <v>-167.99012705683288</v>
      </c>
      <c r="BI65">
        <f t="shared" si="109"/>
        <v>-168.20550189021111</v>
      </c>
      <c r="BJ65">
        <f t="shared" si="109"/>
        <v>-168.42112368830757</v>
      </c>
      <c r="BK65">
        <f t="shared" si="109"/>
        <v>-168.63699273461916</v>
      </c>
      <c r="BL65">
        <f t="shared" si="110"/>
        <v>-168.85310931297019</v>
      </c>
      <c r="BM65">
        <f t="shared" si="110"/>
        <v>-169.06947370751027</v>
      </c>
      <c r="BN65">
        <f t="shared" si="110"/>
        <v>-169.28608620271501</v>
      </c>
      <c r="BO65">
        <f t="shared" si="110"/>
        <v>-169.5029470833874</v>
      </c>
      <c r="BP65">
        <f t="shared" si="110"/>
        <v>-169.72005663465583</v>
      </c>
      <c r="BQ65">
        <f t="shared" si="110"/>
        <v>-169.93741514197615</v>
      </c>
      <c r="BR65">
        <f t="shared" si="110"/>
        <v>-170.15502289113329</v>
      </c>
      <c r="BS65">
        <f t="shared" si="110"/>
        <v>-170.37288016823933</v>
      </c>
      <c r="BT65">
        <f t="shared" si="110"/>
        <v>-170.59098725973504</v>
      </c>
      <c r="BU65">
        <f t="shared" si="110"/>
        <v>-170.80934445238984</v>
      </c>
      <c r="BV65">
        <f t="shared" si="111"/>
        <v>-171.02795203330382</v>
      </c>
      <c r="BW65">
        <f t="shared" si="111"/>
        <v>-171.24681028990244</v>
      </c>
      <c r="BX65">
        <f t="shared" si="111"/>
        <v>-171.46591950994528</v>
      </c>
      <c r="BY65">
        <f t="shared" si="111"/>
        <v>-171.68527998152084</v>
      </c>
      <c r="BZ65">
        <f t="shared" si="111"/>
        <v>-171.9048919930483</v>
      </c>
      <c r="CA65">
        <f t="shared" si="111"/>
        <v>-172.12475583327807</v>
      </c>
      <c r="CB65">
        <f t="shared" si="111"/>
        <v>-172.34487179129246</v>
      </c>
      <c r="CC65">
        <f t="shared" si="111"/>
        <v>-172.5652401565045</v>
      </c>
      <c r="CD65">
        <f t="shared" si="111"/>
        <v>-172.78586121865936</v>
      </c>
      <c r="CE65">
        <f t="shared" si="111"/>
        <v>-173.00673526783612</v>
      </c>
      <c r="CF65">
        <f t="shared" si="112"/>
        <v>-173.22786259444618</v>
      </c>
      <c r="CG65">
        <f t="shared" si="112"/>
        <v>-173.44924348923445</v>
      </c>
      <c r="CH65">
        <f t="shared" si="112"/>
        <v>-173.67087824327945</v>
      </c>
      <c r="CI65">
        <f t="shared" si="112"/>
        <v>-173.89276714799453</v>
      </c>
      <c r="CJ65">
        <f t="shared" si="112"/>
        <v>-174.11491049512631</v>
      </c>
      <c r="CK65">
        <f t="shared" si="112"/>
        <v>-174.33730857675619</v>
      </c>
      <c r="CL65">
        <f t="shared" si="112"/>
        <v>-174.55996168530223</v>
      </c>
      <c r="CM65">
        <f t="shared" si="112"/>
        <v>-174.78287011351759</v>
      </c>
      <c r="CN65">
        <f t="shared" si="112"/>
        <v>-175.00603415449137</v>
      </c>
      <c r="CO65">
        <f t="shared" si="112"/>
        <v>-175.22945410164994</v>
      </c>
      <c r="CP65">
        <f t="shared" si="113"/>
        <v>-175.45313024875429</v>
      </c>
      <c r="CQ65">
        <f t="shared" si="113"/>
        <v>-175.6770628899055</v>
      </c>
      <c r="CR65">
        <f t="shared" si="113"/>
        <v>-175.90125231953937</v>
      </c>
      <c r="CS65">
        <f t="shared" si="113"/>
        <v>-176.12569883243188</v>
      </c>
      <c r="CT65">
        <f t="shared" si="113"/>
        <v>-176.35040272369673</v>
      </c>
      <c r="CU65">
        <f t="shared" si="113"/>
        <v>-176.57536428878689</v>
      </c>
      <c r="CV65">
        <f t="shared" si="113"/>
        <v>-176.80058382349264</v>
      </c>
      <c r="CW65">
        <f t="shared" si="113"/>
        <v>-177.02606162394571</v>
      </c>
      <c r="CX65">
        <f t="shared" si="113"/>
        <v>-177.2517979866179</v>
      </c>
      <c r="CY65">
        <f t="shared" si="113"/>
        <v>-177.47779320831913</v>
      </c>
      <c r="CZ65">
        <f t="shared" si="114"/>
        <v>-177.70404758620222</v>
      </c>
      <c r="DA65">
        <f t="shared" si="114"/>
        <v>-177.93056141776043</v>
      </c>
      <c r="DB65">
        <f t="shared" si="114"/>
        <v>-178.15733500082908</v>
      </c>
      <c r="DC65">
        <f t="shared" si="114"/>
        <v>-178.38436863358336</v>
      </c>
      <c r="DD65">
        <f t="shared" si="114"/>
        <v>-178.61166261454366</v>
      </c>
      <c r="DE65">
        <f t="shared" si="114"/>
        <v>-178.83921724257007</v>
      </c>
      <c r="DF65">
        <f t="shared" si="114"/>
        <v>-179.06703281686791</v>
      </c>
      <c r="DG65">
        <f t="shared" si="114"/>
        <v>-179.29510963698527</v>
      </c>
      <c r="DH65">
        <f t="shared" si="114"/>
        <v>-179.52344800281492</v>
      </c>
      <c r="DI65">
        <f t="shared" si="114"/>
        <v>-179.75204821459155</v>
      </c>
      <c r="DJ65">
        <f t="shared" si="114"/>
        <v>-179.98091057289679</v>
      </c>
      <c r="DL65">
        <f t="shared" si="16"/>
        <v>0.62</v>
      </c>
      <c r="DM65">
        <f t="shared" si="101"/>
        <v>158.34501836356793</v>
      </c>
      <c r="DN65">
        <f t="shared" si="101"/>
        <v>158.78502254977053</v>
      </c>
      <c r="DO65">
        <f t="shared" si="101"/>
        <v>159.2252610051959</v>
      </c>
      <c r="DP65">
        <f t="shared" si="101"/>
        <v>159.66573399876896</v>
      </c>
      <c r="DQ65">
        <f t="shared" si="101"/>
        <v>160.10644179972354</v>
      </c>
      <c r="DR65">
        <f t="shared" si="101"/>
        <v>160.54738467760166</v>
      </c>
      <c r="DS65">
        <f t="shared" si="101"/>
        <v>160.98856290225444</v>
      </c>
      <c r="DT65">
        <f t="shared" si="101"/>
        <v>161.42997674384429</v>
      </c>
      <c r="DU65">
        <f t="shared" si="101"/>
        <v>161.87162647284296</v>
      </c>
      <c r="DV65">
        <f t="shared" si="101"/>
        <v>162.31351236003269</v>
      </c>
      <c r="DW65">
        <f t="shared" si="101"/>
        <v>162.7556346765073</v>
      </c>
      <c r="DX65">
        <f t="shared" si="101"/>
        <v>163.19799369366979</v>
      </c>
      <c r="DY65">
        <f t="shared" si="101"/>
        <v>163.64058968323732</v>
      </c>
      <c r="DZ65">
        <f t="shared" si="101"/>
        <v>164.08342291723639</v>
      </c>
      <c r="EA65">
        <f t="shared" si="101"/>
        <v>164.52649366800765</v>
      </c>
      <c r="EB65">
        <f t="shared" si="101"/>
        <v>164.96980220820376</v>
      </c>
      <c r="EC65">
        <f t="shared" si="102"/>
        <v>165.41334881079112</v>
      </c>
      <c r="ED65">
        <f t="shared" si="102"/>
        <v>165.85713374904731</v>
      </c>
      <c r="EE65">
        <f t="shared" si="102"/>
        <v>166.3011572965658</v>
      </c>
      <c r="EF65">
        <f t="shared" si="102"/>
        <v>166.74541972725396</v>
      </c>
      <c r="EG65">
        <f t="shared" si="102"/>
        <v>167.1899213153317</v>
      </c>
      <c r="EH65">
        <f t="shared" si="102"/>
        <v>167.63466233533566</v>
      </c>
      <c r="EI65">
        <f t="shared" si="102"/>
        <v>168.07964306211758</v>
      </c>
      <c r="EJ65">
        <f t="shared" si="102"/>
        <v>168.52486377084284</v>
      </c>
      <c r="EK65">
        <f t="shared" si="102"/>
        <v>168.97032473699463</v>
      </c>
      <c r="EL65">
        <f t="shared" si="102"/>
        <v>169.41602623637169</v>
      </c>
      <c r="EM65">
        <f t="shared" si="102"/>
        <v>169.86196854509001</v>
      </c>
      <c r="EN65">
        <f t="shared" si="102"/>
        <v>170.3081519395806</v>
      </c>
      <c r="EO65">
        <f t="shared" si="102"/>
        <v>170.75457669659369</v>
      </c>
      <c r="EP65">
        <f t="shared" si="102"/>
        <v>171.20124309319738</v>
      </c>
      <c r="EQ65">
        <f t="shared" si="100"/>
        <v>171.64815140677567</v>
      </c>
      <c r="ER65">
        <f t="shared" si="99"/>
        <v>172.09530191503302</v>
      </c>
      <c r="ES65">
        <f t="shared" si="99"/>
        <v>172.54269489599193</v>
      </c>
      <c r="ET65">
        <f t="shared" si="99"/>
        <v>172.99033062799498</v>
      </c>
      <c r="EU65">
        <f t="shared" si="99"/>
        <v>173.43820938970191</v>
      </c>
      <c r="EV65">
        <f t="shared" si="99"/>
        <v>173.88633146009528</v>
      </c>
      <c r="EW65">
        <f t="shared" si="99"/>
        <v>174.33469711847513</v>
      </c>
      <c r="EX65">
        <f t="shared" si="99"/>
        <v>174.78330664446415</v>
      </c>
      <c r="EY65">
        <f t="shared" si="99"/>
        <v>175.23216031800527</v>
      </c>
      <c r="EZ65">
        <f t="shared" si="99"/>
        <v>175.68125841936285</v>
      </c>
      <c r="FA65">
        <f t="shared" si="99"/>
        <v>176.13060122912367</v>
      </c>
      <c r="FB65">
        <f t="shared" si="99"/>
        <v>176.58018902819521</v>
      </c>
      <c r="FC65">
        <f t="shared" si="97"/>
        <v>177.03002209780738</v>
      </c>
      <c r="FD65">
        <f t="shared" si="97"/>
        <v>177.4801007195143</v>
      </c>
      <c r="FE65">
        <f t="shared" si="97"/>
        <v>177.93042517519271</v>
      </c>
      <c r="FF65">
        <f t="shared" si="97"/>
        <v>178.38099574704282</v>
      </c>
      <c r="FG65">
        <f t="shared" si="97"/>
        <v>178.8318127175894</v>
      </c>
      <c r="FH65">
        <f t="shared" si="97"/>
        <v>179.28287636967971</v>
      </c>
      <c r="FI65">
        <f t="shared" si="97"/>
        <v>179.73418698648828</v>
      </c>
      <c r="FJ65">
        <f t="shared" si="97"/>
        <v>180.18574485151197</v>
      </c>
      <c r="FK65">
        <f t="shared" si="97"/>
        <v>180.63755024857508</v>
      </c>
      <c r="FL65">
        <f t="shared" si="97"/>
        <v>181.08960346182727</v>
      </c>
      <c r="FM65">
        <f t="shared" si="97"/>
        <v>181.54190477574411</v>
      </c>
      <c r="FN65">
        <f t="shared" si="97"/>
        <v>181.99445447512861</v>
      </c>
      <c r="FO65">
        <f t="shared" si="103"/>
        <v>182.44725284510912</v>
      </c>
      <c r="FP65">
        <f t="shared" si="103"/>
        <v>182.90030017114154</v>
      </c>
      <c r="FQ65">
        <f t="shared" si="103"/>
        <v>183.35359673901078</v>
      </c>
      <c r="FR65">
        <f t="shared" si="103"/>
        <v>183.80714283482894</v>
      </c>
      <c r="FS65">
        <f t="shared" si="103"/>
        <v>184.26093874503673</v>
      </c>
      <c r="FT65">
        <f t="shared" si="103"/>
        <v>184.71498475640362</v>
      </c>
      <c r="FU65">
        <f t="shared" si="72"/>
        <v>185.16928115602971</v>
      </c>
      <c r="FV65">
        <f t="shared" si="72"/>
        <v>185.62382823134041</v>
      </c>
      <c r="FW65">
        <f t="shared" si="72"/>
        <v>186.07862627009536</v>
      </c>
      <c r="FX65">
        <f t="shared" si="72"/>
        <v>186.53367556038302</v>
      </c>
      <c r="FY65">
        <f t="shared" si="72"/>
        <v>186.98897639062258</v>
      </c>
      <c r="FZ65">
        <f t="shared" si="72"/>
        <v>187.44452904956444</v>
      </c>
      <c r="GA65">
        <f t="shared" si="72"/>
        <v>187.90033382629093</v>
      </c>
      <c r="GB65">
        <f t="shared" si="72"/>
        <v>188.35639101021508</v>
      </c>
      <c r="GC65">
        <f t="shared" si="72"/>
        <v>188.81270089108205</v>
      </c>
      <c r="GD65">
        <f t="shared" si="72"/>
        <v>189.26926375897088</v>
      </c>
      <c r="GE65">
        <f t="shared" si="72"/>
        <v>189.72607990429304</v>
      </c>
      <c r="GF65">
        <f t="shared" si="72"/>
        <v>190.18314961779342</v>
      </c>
      <c r="GG65">
        <f t="shared" si="72"/>
        <v>190.64047319055049</v>
      </c>
      <c r="GH65">
        <f t="shared" si="104"/>
        <v>191.09805091397769</v>
      </c>
      <c r="GI65">
        <f t="shared" si="104"/>
        <v>191.55588307982157</v>
      </c>
      <c r="GJ65">
        <f t="shared" si="73"/>
        <v>192.01396998016355</v>
      </c>
      <c r="GK65">
        <f t="shared" si="73"/>
        <v>192.47231190742167</v>
      </c>
      <c r="GL65">
        <f t="shared" si="73"/>
        <v>192.93090915434914</v>
      </c>
      <c r="GM65">
        <f t="shared" si="73"/>
        <v>193.38976201403503</v>
      </c>
      <c r="GN65">
        <f t="shared" si="73"/>
        <v>193.8488707799057</v>
      </c>
      <c r="GO65">
        <f t="shared" si="73"/>
        <v>194.30823574572213</v>
      </c>
      <c r="GP65">
        <f t="shared" si="73"/>
        <v>194.76785720558544</v>
      </c>
      <c r="GQ65">
        <f t="shared" si="73"/>
        <v>195.22773545393142</v>
      </c>
      <c r="GR65">
        <f t="shared" si="73"/>
        <v>195.68787078553601</v>
      </c>
      <c r="GS65">
        <f t="shared" ref="GS65:GY101" si="115">ABS(CT65-CT$2)</f>
        <v>196.14826349551296</v>
      </c>
      <c r="GT65">
        <f t="shared" si="115"/>
        <v>196.60891387931522</v>
      </c>
      <c r="GU65">
        <f t="shared" si="115"/>
        <v>197.06982223273309</v>
      </c>
      <c r="GV65">
        <f t="shared" si="115"/>
        <v>197.53098885189823</v>
      </c>
      <c r="GW65">
        <f t="shared" si="115"/>
        <v>197.99241403328253</v>
      </c>
      <c r="GX65">
        <f t="shared" si="115"/>
        <v>198.45409807369586</v>
      </c>
      <c r="GY65">
        <f t="shared" si="115"/>
        <v>198.91604127029106</v>
      </c>
      <c r="GZ65">
        <f t="shared" si="98"/>
        <v>199.37824392056135</v>
      </c>
      <c r="HA65">
        <f t="shared" si="98"/>
        <v>199.8407063223421</v>
      </c>
      <c r="HB65">
        <f t="shared" si="98"/>
        <v>200.30342877380849</v>
      </c>
      <c r="HC65">
        <f t="shared" si="98"/>
        <v>200.76641157348087</v>
      </c>
      <c r="HD65">
        <f t="shared" si="96"/>
        <v>201.22965502021938</v>
      </c>
      <c r="HE65">
        <f t="shared" si="75"/>
        <v>201.69315941322932</v>
      </c>
      <c r="HF65">
        <f t="shared" si="75"/>
        <v>202.1569250520588</v>
      </c>
      <c r="HG65">
        <f t="shared" si="74"/>
        <v>202.62095223660052</v>
      </c>
      <c r="HH65">
        <f t="shared" si="74"/>
        <v>203.08524126708926</v>
      </c>
      <c r="HI65">
        <f t="shared" si="56"/>
        <v>203.5497924441066</v>
      </c>
      <c r="HJ65">
        <f t="shared" si="17"/>
        <v>158.78502254977053</v>
      </c>
      <c r="HK65">
        <f t="shared" si="18"/>
        <v>2</v>
      </c>
      <c r="HL65">
        <v>63</v>
      </c>
      <c r="HM65">
        <f t="shared" si="19"/>
        <v>0.62</v>
      </c>
      <c r="HN65" cm="1">
        <f t="array" ref="HN65">INDEX($N$3:$DJ$102,HL65,HK65)</f>
        <v>-158.54933373105843</v>
      </c>
      <c r="HO65">
        <f t="shared" si="20"/>
        <v>-98.300586913256225</v>
      </c>
    </row>
    <row r="66" spans="5:223" x14ac:dyDescent="0.25">
      <c r="E66">
        <v>600</v>
      </c>
      <c r="F66" s="7">
        <f>'Emission events'!Q66</f>
        <v>9.705958351286583E+17</v>
      </c>
      <c r="G66" s="7">
        <f>'Emission events'!AG66</f>
        <v>6.6213390725733798E+17</v>
      </c>
      <c r="H66" s="7">
        <f>'Emission events'!AW66</f>
        <v>4.517032685203657E+17</v>
      </c>
      <c r="I66" s="7">
        <f>'Emission events'!BM66</f>
        <v>3.0814891150512134E+17</v>
      </c>
      <c r="J66" s="7">
        <f>'Emission events'!CC66</f>
        <v>2.1021710109124406E+17</v>
      </c>
      <c r="K66" s="7">
        <f t="shared" si="22"/>
        <v>2.6027990235027272E+18</v>
      </c>
      <c r="M66" s="1">
        <v>0.63</v>
      </c>
      <c r="N66">
        <f t="shared" si="105"/>
        <v>-226.56580451996271</v>
      </c>
      <c r="O66">
        <f t="shared" si="105"/>
        <v>-226.84835605830156</v>
      </c>
      <c r="P66">
        <f t="shared" si="105"/>
        <v>-227.13123167552601</v>
      </c>
      <c r="Q66">
        <f t="shared" si="105"/>
        <v>-227.41443174365432</v>
      </c>
      <c r="R66">
        <f t="shared" si="105"/>
        <v>-227.6979566351352</v>
      </c>
      <c r="S66">
        <f t="shared" si="105"/>
        <v>-227.98180672284138</v>
      </c>
      <c r="T66">
        <f t="shared" si="105"/>
        <v>-228.26598238007637</v>
      </c>
      <c r="U66">
        <f t="shared" si="105"/>
        <v>-228.55048398057122</v>
      </c>
      <c r="V66">
        <f t="shared" si="105"/>
        <v>-228.835311898486</v>
      </c>
      <c r="W66">
        <f t="shared" si="105"/>
        <v>-229.12046650841128</v>
      </c>
      <c r="X66">
        <f t="shared" si="106"/>
        <v>-229.40594818536579</v>
      </c>
      <c r="Y66">
        <f t="shared" si="106"/>
        <v>-229.6917573047987</v>
      </c>
      <c r="Z66">
        <f t="shared" si="106"/>
        <v>-229.97789424259201</v>
      </c>
      <c r="AA66">
        <f t="shared" si="106"/>
        <v>-230.26435937505838</v>
      </c>
      <c r="AB66">
        <f t="shared" si="106"/>
        <v>-230.55115307894235</v>
      </c>
      <c r="AC66">
        <f t="shared" si="106"/>
        <v>-230.83827573142094</v>
      </c>
      <c r="AD66">
        <f t="shared" si="106"/>
        <v>-231.12572771010593</v>
      </c>
      <c r="AE66">
        <f t="shared" si="106"/>
        <v>-231.41350939303732</v>
      </c>
      <c r="AF66">
        <f t="shared" si="106"/>
        <v>-231.70162115869434</v>
      </c>
      <c r="AG66">
        <f t="shared" si="106"/>
        <v>-231.99006338598883</v>
      </c>
      <c r="AH66">
        <f t="shared" si="107"/>
        <v>-232.27883645426772</v>
      </c>
      <c r="AI66">
        <f t="shared" si="107"/>
        <v>-232.56794074331339</v>
      </c>
      <c r="AJ66">
        <f t="shared" si="107"/>
        <v>-232.85737663334507</v>
      </c>
      <c r="AK66">
        <f t="shared" si="107"/>
        <v>-233.14714450501663</v>
      </c>
      <c r="AL66">
        <f t="shared" si="107"/>
        <v>-233.43724473941882</v>
      </c>
      <c r="AM66">
        <f t="shared" si="107"/>
        <v>-233.72767771808191</v>
      </c>
      <c r="AN66">
        <f t="shared" si="107"/>
        <v>-234.01844382297293</v>
      </c>
      <c r="AO66">
        <f t="shared" si="107"/>
        <v>-234.30954343649759</v>
      </c>
      <c r="AP66">
        <f t="shared" si="107"/>
        <v>-234.60097694150056</v>
      </c>
      <c r="AQ66">
        <f t="shared" si="107"/>
        <v>-234.89274472126681</v>
      </c>
      <c r="AR66">
        <f t="shared" si="108"/>
        <v>-235.18484715951953</v>
      </c>
      <c r="AS66">
        <f t="shared" si="108"/>
        <v>-235.4772846404224</v>
      </c>
      <c r="AT66">
        <f t="shared" si="108"/>
        <v>-235.77005754858192</v>
      </c>
      <c r="AU66">
        <f t="shared" si="108"/>
        <v>-236.06316626904507</v>
      </c>
      <c r="AV66">
        <f t="shared" si="108"/>
        <v>-236.35661118730101</v>
      </c>
      <c r="AW66">
        <f t="shared" si="108"/>
        <v>-236.6503926892822</v>
      </c>
      <c r="AX66">
        <f t="shared" si="108"/>
        <v>-236.9445111613615</v>
      </c>
      <c r="AY66">
        <f t="shared" si="108"/>
        <v>-237.23896699035888</v>
      </c>
      <c r="AZ66">
        <f t="shared" si="108"/>
        <v>-237.53376056353454</v>
      </c>
      <c r="BA66">
        <f t="shared" si="108"/>
        <v>-237.82889226859635</v>
      </c>
      <c r="BB66">
        <f t="shared" si="109"/>
        <v>-238.12436249369594</v>
      </c>
      <c r="BC66">
        <f t="shared" si="109"/>
        <v>-238.42017162743173</v>
      </c>
      <c r="BD66">
        <f t="shared" si="109"/>
        <v>-238.7163200588453</v>
      </c>
      <c r="BE66">
        <f t="shared" si="109"/>
        <v>-239.01280817742841</v>
      </c>
      <c r="BF66">
        <f t="shared" si="109"/>
        <v>-239.30963637311658</v>
      </c>
      <c r="BG66">
        <f t="shared" si="109"/>
        <v>-239.6068050362953</v>
      </c>
      <c r="BH66">
        <f t="shared" si="109"/>
        <v>-239.90431455779759</v>
      </c>
      <c r="BI66">
        <f t="shared" si="109"/>
        <v>-240.20216532890504</v>
      </c>
      <c r="BJ66">
        <f t="shared" si="109"/>
        <v>-240.50035774134923</v>
      </c>
      <c r="BK66">
        <f t="shared" si="109"/>
        <v>-240.7988921873087</v>
      </c>
      <c r="BL66">
        <f t="shared" si="110"/>
        <v>-241.09776905941598</v>
      </c>
      <c r="BM66">
        <f t="shared" si="110"/>
        <v>-241.39698875075041</v>
      </c>
      <c r="BN66">
        <f t="shared" si="110"/>
        <v>-241.69655165484556</v>
      </c>
      <c r="BO66">
        <f t="shared" si="110"/>
        <v>-241.99645816568565</v>
      </c>
      <c r="BP66">
        <f t="shared" si="110"/>
        <v>-242.29670867770824</v>
      </c>
      <c r="BQ66">
        <f t="shared" si="110"/>
        <v>-242.59730358580072</v>
      </c>
      <c r="BR66">
        <f t="shared" si="110"/>
        <v>-242.89824328530673</v>
      </c>
      <c r="BS66">
        <f t="shared" si="110"/>
        <v>-243.19952817202358</v>
      </c>
      <c r="BT66">
        <f t="shared" si="110"/>
        <v>-243.50115864220035</v>
      </c>
      <c r="BU66">
        <f t="shared" si="110"/>
        <v>-243.80313509254356</v>
      </c>
      <c r="BV66">
        <f t="shared" si="111"/>
        <v>-244.10545792021531</v>
      </c>
      <c r="BW66">
        <f t="shared" si="111"/>
        <v>-244.40812752283065</v>
      </c>
      <c r="BX66">
        <f t="shared" si="111"/>
        <v>-244.71114429846398</v>
      </c>
      <c r="BY66">
        <f t="shared" si="111"/>
        <v>-245.01450864564561</v>
      </c>
      <c r="BZ66">
        <f t="shared" si="111"/>
        <v>-245.31822096336444</v>
      </c>
      <c r="CA66">
        <f t="shared" si="111"/>
        <v>-245.62228165106438</v>
      </c>
      <c r="CB66">
        <f t="shared" si="111"/>
        <v>-245.92669110865188</v>
      </c>
      <c r="CC66">
        <f t="shared" si="111"/>
        <v>-246.23144973648837</v>
      </c>
      <c r="CD66">
        <f t="shared" si="111"/>
        <v>-246.53655793539798</v>
      </c>
      <c r="CE66">
        <f t="shared" si="111"/>
        <v>-246.84201610666381</v>
      </c>
      <c r="CF66">
        <f t="shared" si="112"/>
        <v>-247.14782465202964</v>
      </c>
      <c r="CG66">
        <f t="shared" si="112"/>
        <v>-247.45398397370167</v>
      </c>
      <c r="CH66">
        <f t="shared" si="112"/>
        <v>-247.76049447434448</v>
      </c>
      <c r="CI66">
        <f t="shared" si="112"/>
        <v>-248.067356557089</v>
      </c>
      <c r="CJ66">
        <f t="shared" si="112"/>
        <v>-248.374570625525</v>
      </c>
      <c r="CK66">
        <f t="shared" si="112"/>
        <v>-248.68213708370845</v>
      </c>
      <c r="CL66">
        <f t="shared" si="112"/>
        <v>-248.99005633615815</v>
      </c>
      <c r="CM66">
        <f t="shared" si="112"/>
        <v>-249.2983287878574</v>
      </c>
      <c r="CN66">
        <f t="shared" si="112"/>
        <v>-249.60695484425506</v>
      </c>
      <c r="CO66">
        <f t="shared" si="112"/>
        <v>-249.91593491126383</v>
      </c>
      <c r="CP66">
        <f t="shared" si="113"/>
        <v>-250.22526939526207</v>
      </c>
      <c r="CQ66">
        <f t="shared" si="113"/>
        <v>-250.53495870309689</v>
      </c>
      <c r="CR66">
        <f t="shared" si="113"/>
        <v>-250.84500324208108</v>
      </c>
      <c r="CS66">
        <f t="shared" si="113"/>
        <v>-251.15540341999534</v>
      </c>
      <c r="CT66">
        <f t="shared" si="113"/>
        <v>-251.46615964508828</v>
      </c>
      <c r="CU66">
        <f t="shared" si="113"/>
        <v>-251.7772723260791</v>
      </c>
      <c r="CV66">
        <f t="shared" si="113"/>
        <v>-252.08874187215045</v>
      </c>
      <c r="CW66">
        <f t="shared" si="113"/>
        <v>-252.40056869296052</v>
      </c>
      <c r="CX66">
        <f t="shared" si="113"/>
        <v>-252.71275319863574</v>
      </c>
      <c r="CY66">
        <f t="shared" si="113"/>
        <v>-253.02529579977329</v>
      </c>
      <c r="CZ66">
        <f t="shared" si="114"/>
        <v>-253.33819690744178</v>
      </c>
      <c r="DA66">
        <f t="shared" si="114"/>
        <v>-253.65145693318274</v>
      </c>
      <c r="DB66">
        <f t="shared" si="114"/>
        <v>-253.96507628900798</v>
      </c>
      <c r="DC66">
        <f t="shared" si="114"/>
        <v>-254.27905538740245</v>
      </c>
      <c r="DD66">
        <f t="shared" si="114"/>
        <v>-254.5933946413264</v>
      </c>
      <c r="DE66">
        <f t="shared" si="114"/>
        <v>-254.90809446421332</v>
      </c>
      <c r="DF66">
        <f t="shared" si="114"/>
        <v>-255.2231552699711</v>
      </c>
      <c r="DG66">
        <f t="shared" si="114"/>
        <v>-255.53857747298304</v>
      </c>
      <c r="DH66">
        <f t="shared" si="114"/>
        <v>-255.8543614881097</v>
      </c>
      <c r="DI66">
        <f t="shared" si="114"/>
        <v>-256.1705077306824</v>
      </c>
      <c r="DJ66">
        <f t="shared" si="114"/>
        <v>-256.48701661651484</v>
      </c>
      <c r="DL66">
        <f t="shared" si="16"/>
        <v>0.63</v>
      </c>
      <c r="DM66">
        <f t="shared" si="101"/>
        <v>226.56580451996271</v>
      </c>
      <c r="DN66">
        <f t="shared" si="101"/>
        <v>227.08404487701367</v>
      </c>
      <c r="DO66">
        <f t="shared" si="101"/>
        <v>227.60260931295019</v>
      </c>
      <c r="DP66">
        <f t="shared" si="101"/>
        <v>228.12149819979061</v>
      </c>
      <c r="DQ66">
        <f t="shared" si="101"/>
        <v>228.64071190998359</v>
      </c>
      <c r="DR66">
        <f t="shared" si="101"/>
        <v>229.16025081640188</v>
      </c>
      <c r="DS66">
        <f t="shared" si="101"/>
        <v>229.68011529234894</v>
      </c>
      <c r="DT66">
        <f t="shared" si="101"/>
        <v>230.2003057115559</v>
      </c>
      <c r="DU66">
        <f t="shared" si="101"/>
        <v>230.72082244818279</v>
      </c>
      <c r="DV66">
        <f t="shared" si="101"/>
        <v>231.24166587682018</v>
      </c>
      <c r="DW66">
        <f t="shared" si="101"/>
        <v>231.76283637248676</v>
      </c>
      <c r="DX66">
        <f t="shared" si="101"/>
        <v>232.28433431063178</v>
      </c>
      <c r="DY66">
        <f t="shared" si="101"/>
        <v>232.8061600671372</v>
      </c>
      <c r="DZ66">
        <f t="shared" si="101"/>
        <v>233.32831401831564</v>
      </c>
      <c r="EA66">
        <f t="shared" si="101"/>
        <v>233.85079654091172</v>
      </c>
      <c r="EB66">
        <f t="shared" si="101"/>
        <v>234.37360801210241</v>
      </c>
      <c r="EC66">
        <f t="shared" si="102"/>
        <v>234.89674880949951</v>
      </c>
      <c r="ED66">
        <f t="shared" si="102"/>
        <v>235.42021931114297</v>
      </c>
      <c r="EE66">
        <f t="shared" si="102"/>
        <v>235.9440198955121</v>
      </c>
      <c r="EF66">
        <f t="shared" si="102"/>
        <v>236.4681509415187</v>
      </c>
      <c r="EG66">
        <f t="shared" si="102"/>
        <v>236.99261282850969</v>
      </c>
      <c r="EH66">
        <f t="shared" si="102"/>
        <v>237.51740593626744</v>
      </c>
      <c r="EI66">
        <f t="shared" si="102"/>
        <v>238.04253064501123</v>
      </c>
      <c r="EJ66">
        <f t="shared" si="102"/>
        <v>238.56798733539489</v>
      </c>
      <c r="EK66">
        <f t="shared" si="102"/>
        <v>239.09377638850916</v>
      </c>
      <c r="EL66">
        <f t="shared" si="102"/>
        <v>239.61989818588435</v>
      </c>
      <c r="EM66">
        <f t="shared" si="102"/>
        <v>240.14635310948748</v>
      </c>
      <c r="EN66">
        <f t="shared" si="102"/>
        <v>240.67314154172425</v>
      </c>
      <c r="EO66">
        <f t="shared" si="102"/>
        <v>241.2002638654393</v>
      </c>
      <c r="EP66">
        <f t="shared" si="102"/>
        <v>241.72772046391765</v>
      </c>
      <c r="EQ66">
        <f t="shared" si="100"/>
        <v>242.25551172088248</v>
      </c>
      <c r="ER66">
        <f t="shared" si="99"/>
        <v>242.78363802049745</v>
      </c>
      <c r="ES66">
        <f t="shared" si="99"/>
        <v>243.31209974736905</v>
      </c>
      <c r="ET66">
        <f t="shared" si="99"/>
        <v>243.8408972865443</v>
      </c>
      <c r="EU66">
        <f t="shared" si="99"/>
        <v>244.37003102351235</v>
      </c>
      <c r="EV66">
        <f t="shared" si="99"/>
        <v>244.89950134420565</v>
      </c>
      <c r="EW66">
        <f t="shared" si="99"/>
        <v>245.42930863499703</v>
      </c>
      <c r="EX66">
        <f t="shared" si="99"/>
        <v>245.95945328270651</v>
      </c>
      <c r="EY66">
        <f t="shared" si="99"/>
        <v>246.48993567459428</v>
      </c>
      <c r="EZ66">
        <f t="shared" si="99"/>
        <v>247.02075619836816</v>
      </c>
      <c r="FA66">
        <f t="shared" si="99"/>
        <v>247.55191524217986</v>
      </c>
      <c r="FB66">
        <f t="shared" si="99"/>
        <v>248.08341319462775</v>
      </c>
      <c r="FC66">
        <f t="shared" si="97"/>
        <v>248.61525044475343</v>
      </c>
      <c r="FD66">
        <f t="shared" si="97"/>
        <v>249.14742738204862</v>
      </c>
      <c r="FE66">
        <f t="shared" si="97"/>
        <v>249.67994439644889</v>
      </c>
      <c r="FF66">
        <f t="shared" si="97"/>
        <v>250.21280187833972</v>
      </c>
      <c r="FG66">
        <f t="shared" si="97"/>
        <v>250.74600021855412</v>
      </c>
      <c r="FH66">
        <f t="shared" si="97"/>
        <v>251.27953980837364</v>
      </c>
      <c r="FI66">
        <f t="shared" si="97"/>
        <v>251.81342103952994</v>
      </c>
      <c r="FJ66">
        <f t="shared" si="97"/>
        <v>252.34764430420151</v>
      </c>
      <c r="FK66">
        <f t="shared" si="97"/>
        <v>252.88220999502087</v>
      </c>
      <c r="FL66">
        <f t="shared" si="97"/>
        <v>253.41711850506741</v>
      </c>
      <c r="FM66">
        <f t="shared" si="97"/>
        <v>253.95237022787467</v>
      </c>
      <c r="FN66">
        <f t="shared" si="97"/>
        <v>254.48796555742686</v>
      </c>
      <c r="FO66">
        <f t="shared" si="103"/>
        <v>255.02390488816152</v>
      </c>
      <c r="FP66">
        <f t="shared" si="103"/>
        <v>255.56018861496611</v>
      </c>
      <c r="FQ66">
        <f t="shared" si="103"/>
        <v>256.09681713318423</v>
      </c>
      <c r="FR66">
        <f t="shared" si="103"/>
        <v>256.63379083861315</v>
      </c>
      <c r="FS66">
        <f t="shared" si="103"/>
        <v>257.17111012750206</v>
      </c>
      <c r="FT66">
        <f t="shared" si="103"/>
        <v>257.70877539655737</v>
      </c>
      <c r="FU66">
        <f t="shared" si="72"/>
        <v>258.24678704294121</v>
      </c>
      <c r="FV66">
        <f t="shared" si="72"/>
        <v>258.78514546426862</v>
      </c>
      <c r="FW66">
        <f t="shared" si="72"/>
        <v>259.32385105861408</v>
      </c>
      <c r="FX66">
        <f t="shared" si="72"/>
        <v>259.86290422450776</v>
      </c>
      <c r="FY66">
        <f t="shared" si="72"/>
        <v>260.40230536093873</v>
      </c>
      <c r="FZ66">
        <f t="shared" si="72"/>
        <v>260.94205486735075</v>
      </c>
      <c r="GA66">
        <f t="shared" si="72"/>
        <v>261.48215314365035</v>
      </c>
      <c r="GB66">
        <f t="shared" si="72"/>
        <v>262.02260059019892</v>
      </c>
      <c r="GC66">
        <f t="shared" si="72"/>
        <v>262.56339760782066</v>
      </c>
      <c r="GD66">
        <f t="shared" si="72"/>
        <v>263.10454459779857</v>
      </c>
      <c r="GE66">
        <f t="shared" si="72"/>
        <v>263.64604196187651</v>
      </c>
      <c r="GF66">
        <f t="shared" si="72"/>
        <v>264.18789010226061</v>
      </c>
      <c r="GG66">
        <f t="shared" si="72"/>
        <v>264.73008942161556</v>
      </c>
      <c r="GH66">
        <f t="shared" si="104"/>
        <v>265.27264032307215</v>
      </c>
      <c r="GI66">
        <f t="shared" si="104"/>
        <v>265.81554321022026</v>
      </c>
      <c r="GJ66">
        <f t="shared" si="104"/>
        <v>266.35879848711579</v>
      </c>
      <c r="GK66">
        <f t="shared" si="104"/>
        <v>266.90240655827762</v>
      </c>
      <c r="GL66">
        <f t="shared" si="104"/>
        <v>267.44636782868895</v>
      </c>
      <c r="GM66">
        <f t="shared" si="104"/>
        <v>267.99068270379871</v>
      </c>
      <c r="GN66">
        <f t="shared" si="104"/>
        <v>268.53535158951956</v>
      </c>
      <c r="GO66">
        <f t="shared" si="104"/>
        <v>269.08037489222994</v>
      </c>
      <c r="GP66">
        <f t="shared" si="104"/>
        <v>269.62575301877683</v>
      </c>
      <c r="GQ66">
        <f t="shared" si="104"/>
        <v>270.17148637647313</v>
      </c>
      <c r="GR66">
        <f t="shared" si="104"/>
        <v>270.71757537309946</v>
      </c>
      <c r="GS66">
        <f t="shared" si="115"/>
        <v>271.26402041690454</v>
      </c>
      <c r="GT66">
        <f t="shared" si="115"/>
        <v>271.81082191660744</v>
      </c>
      <c r="GU66">
        <f t="shared" si="115"/>
        <v>272.35798028139089</v>
      </c>
      <c r="GV66">
        <f t="shared" si="115"/>
        <v>272.90549592091304</v>
      </c>
      <c r="GW66">
        <f t="shared" si="115"/>
        <v>273.45336924530039</v>
      </c>
      <c r="GX66">
        <f t="shared" si="115"/>
        <v>274.00160066515002</v>
      </c>
      <c r="GY66">
        <f t="shared" si="115"/>
        <v>274.55019059153062</v>
      </c>
      <c r="GZ66">
        <f t="shared" si="98"/>
        <v>275.09913943598366</v>
      </c>
      <c r="HA66">
        <f t="shared" si="98"/>
        <v>275.64844761052103</v>
      </c>
      <c r="HB66">
        <f t="shared" si="98"/>
        <v>276.19811552762758</v>
      </c>
      <c r="HC66">
        <f t="shared" si="98"/>
        <v>276.74814360026363</v>
      </c>
      <c r="HD66">
        <f t="shared" si="96"/>
        <v>277.29853224186263</v>
      </c>
      <c r="HE66">
        <f t="shared" si="75"/>
        <v>277.84928186633249</v>
      </c>
      <c r="HF66">
        <f t="shared" si="75"/>
        <v>278.40039288805656</v>
      </c>
      <c r="HG66">
        <f t="shared" si="74"/>
        <v>278.95186572189533</v>
      </c>
      <c r="HH66">
        <f t="shared" si="74"/>
        <v>279.50370078318014</v>
      </c>
      <c r="HI66">
        <f t="shared" si="56"/>
        <v>280.05589848772462</v>
      </c>
      <c r="HJ66">
        <f t="shared" si="17"/>
        <v>227.08404487701367</v>
      </c>
      <c r="HK66">
        <f t="shared" si="18"/>
        <v>2</v>
      </c>
      <c r="HL66">
        <v>64</v>
      </c>
      <c r="HM66">
        <f t="shared" si="19"/>
        <v>0.63</v>
      </c>
      <c r="HN66" cm="1">
        <f t="array" ref="HN66">INDEX($N$3:$DJ$102,HL66,HK66)</f>
        <v>-226.84835605830156</v>
      </c>
      <c r="HO66">
        <f t="shared" si="20"/>
        <v>-142.91446431672998</v>
      </c>
    </row>
    <row r="67" spans="5:223" x14ac:dyDescent="0.25">
      <c r="E67">
        <v>605</v>
      </c>
      <c r="F67" s="7">
        <f>'Emission events'!Q67</f>
        <v>6.8691876955691162E+17</v>
      </c>
      <c r="G67" s="7">
        <f>'Emission events'!AG67</f>
        <v>4.6861133377399053E+17</v>
      </c>
      <c r="H67" s="7">
        <f>'Emission events'!AW67</f>
        <v>3.196834791442464E+17</v>
      </c>
      <c r="I67" s="7">
        <f>'Emission events'!BM67</f>
        <v>2.1808590503929069E+17</v>
      </c>
      <c r="J67" s="7">
        <f>'Emission events'!CC67</f>
        <v>1.4877672785632435E+17</v>
      </c>
      <c r="K67" s="7">
        <f t="shared" si="22"/>
        <v>1.8420762153707633E+18</v>
      </c>
      <c r="M67" s="1">
        <v>0.64</v>
      </c>
      <c r="N67">
        <f t="shared" si="105"/>
        <v>-320.9142157839733</v>
      </c>
      <c r="O67">
        <f t="shared" si="105"/>
        <v>-321.30499618262797</v>
      </c>
      <c r="P67">
        <f t="shared" si="105"/>
        <v>-321.69622489934278</v>
      </c>
      <c r="Q67">
        <f t="shared" si="105"/>
        <v>-322.08790244875553</v>
      </c>
      <c r="R67">
        <f t="shared" si="105"/>
        <v>-322.48002934609622</v>
      </c>
      <c r="S67">
        <f t="shared" si="105"/>
        <v>-322.87260610718226</v>
      </c>
      <c r="T67">
        <f t="shared" si="105"/>
        <v>-323.26563324842846</v>
      </c>
      <c r="U67">
        <f t="shared" si="105"/>
        <v>-323.65911128683717</v>
      </c>
      <c r="V67">
        <f t="shared" si="105"/>
        <v>-324.05304074000816</v>
      </c>
      <c r="W67">
        <f t="shared" si="105"/>
        <v>-324.44742212613409</v>
      </c>
      <c r="X67">
        <f t="shared" si="106"/>
        <v>-324.84225596400358</v>
      </c>
      <c r="Y67">
        <f t="shared" si="106"/>
        <v>-325.23754277299724</v>
      </c>
      <c r="Z67">
        <f t="shared" si="106"/>
        <v>-325.63328307309558</v>
      </c>
      <c r="AA67">
        <f t="shared" si="106"/>
        <v>-326.0294773848758</v>
      </c>
      <c r="AB67">
        <f t="shared" si="106"/>
        <v>-326.42612622950929</v>
      </c>
      <c r="AC67">
        <f t="shared" si="106"/>
        <v>-326.82323012876935</v>
      </c>
      <c r="AD67">
        <f t="shared" si="106"/>
        <v>-327.22078960502785</v>
      </c>
      <c r="AE67">
        <f t="shared" si="106"/>
        <v>-327.61880518125321</v>
      </c>
      <c r="AF67">
        <f t="shared" si="106"/>
        <v>-328.01727738101738</v>
      </c>
      <c r="AG67">
        <f t="shared" si="106"/>
        <v>-328.41620672849234</v>
      </c>
      <c r="AH67">
        <f t="shared" si="107"/>
        <v>-328.81559374845313</v>
      </c>
      <c r="AI67">
        <f t="shared" si="107"/>
        <v>-329.21543896627321</v>
      </c>
      <c r="AJ67">
        <f t="shared" si="107"/>
        <v>-329.61574290793413</v>
      </c>
      <c r="AK67">
        <f t="shared" si="107"/>
        <v>-330.01650610001656</v>
      </c>
      <c r="AL67">
        <f t="shared" si="107"/>
        <v>-330.41772906970903</v>
      </c>
      <c r="AM67">
        <f t="shared" si="107"/>
        <v>-330.81941234480416</v>
      </c>
      <c r="AN67">
        <f t="shared" si="107"/>
        <v>-331.22155645370037</v>
      </c>
      <c r="AO67">
        <f t="shared" si="107"/>
        <v>-331.624161925404</v>
      </c>
      <c r="AP67">
        <f t="shared" si="107"/>
        <v>-332.02722928952483</v>
      </c>
      <c r="AQ67">
        <f t="shared" si="107"/>
        <v>-332.4307590762856</v>
      </c>
      <c r="AR67">
        <f t="shared" si="108"/>
        <v>-332.83475181651272</v>
      </c>
      <c r="AS67">
        <f t="shared" si="108"/>
        <v>-333.23920804164567</v>
      </c>
      <c r="AT67">
        <f t="shared" si="108"/>
        <v>-333.64412828373281</v>
      </c>
      <c r="AU67">
        <f t="shared" si="108"/>
        <v>-334.04951307543445</v>
      </c>
      <c r="AV67">
        <f t="shared" si="108"/>
        <v>-334.45536295001858</v>
      </c>
      <c r="AW67">
        <f t="shared" si="108"/>
        <v>-334.86167844137037</v>
      </c>
      <c r="AX67">
        <f t="shared" si="108"/>
        <v>-335.26846008398297</v>
      </c>
      <c r="AY67">
        <f t="shared" si="108"/>
        <v>-335.67570841296651</v>
      </c>
      <c r="AZ67">
        <f t="shared" si="108"/>
        <v>-336.08342396404464</v>
      </c>
      <c r="BA67">
        <f t="shared" si="108"/>
        <v>-336.49160727355547</v>
      </c>
      <c r="BB67">
        <f t="shared" si="109"/>
        <v>-336.90025887845439</v>
      </c>
      <c r="BC67">
        <f t="shared" si="109"/>
        <v>-337.30937931631064</v>
      </c>
      <c r="BD67">
        <f t="shared" si="109"/>
        <v>-337.7189691253102</v>
      </c>
      <c r="BE67">
        <f t="shared" si="109"/>
        <v>-338.12902884425989</v>
      </c>
      <c r="BF67">
        <f t="shared" si="109"/>
        <v>-338.53955901258348</v>
      </c>
      <c r="BG67">
        <f t="shared" si="109"/>
        <v>-338.9505601703238</v>
      </c>
      <c r="BH67">
        <f t="shared" si="109"/>
        <v>-339.36203285814406</v>
      </c>
      <c r="BI67">
        <f t="shared" si="109"/>
        <v>-339.77397761732914</v>
      </c>
      <c r="BJ67">
        <f t="shared" si="109"/>
        <v>-340.18639498978246</v>
      </c>
      <c r="BK67">
        <f t="shared" si="109"/>
        <v>-340.59928551803011</v>
      </c>
      <c r="BL67">
        <f t="shared" si="110"/>
        <v>-341.01264974522303</v>
      </c>
      <c r="BM67">
        <f t="shared" si="110"/>
        <v>-341.4264882151345</v>
      </c>
      <c r="BN67">
        <f t="shared" si="110"/>
        <v>-341.84080147216218</v>
      </c>
      <c r="BO67">
        <f t="shared" si="110"/>
        <v>-342.25559006132829</v>
      </c>
      <c r="BP67">
        <f t="shared" si="110"/>
        <v>-342.67085452828377</v>
      </c>
      <c r="BQ67">
        <f t="shared" si="110"/>
        <v>-343.08659541929791</v>
      </c>
      <c r="BR67">
        <f t="shared" si="110"/>
        <v>-343.50281328127471</v>
      </c>
      <c r="BS67">
        <f t="shared" si="110"/>
        <v>-343.91950866174363</v>
      </c>
      <c r="BT67">
        <f t="shared" si="110"/>
        <v>-344.33668210886259</v>
      </c>
      <c r="BU67">
        <f t="shared" si="110"/>
        <v>-344.75433417141863</v>
      </c>
      <c r="BV67">
        <f t="shared" si="111"/>
        <v>-345.17246539883018</v>
      </c>
      <c r="BW67">
        <f t="shared" si="111"/>
        <v>-345.59107634114378</v>
      </c>
      <c r="BX67">
        <f t="shared" si="111"/>
        <v>-346.01016754903731</v>
      </c>
      <c r="BY67">
        <f t="shared" si="111"/>
        <v>-346.4297395738235</v>
      </c>
      <c r="BZ67">
        <f t="shared" si="111"/>
        <v>-346.84979296744643</v>
      </c>
      <c r="CA67">
        <f t="shared" si="111"/>
        <v>-347.27032828248406</v>
      </c>
      <c r="CB67">
        <f t="shared" si="111"/>
        <v>-347.69134607214983</v>
      </c>
      <c r="CC67">
        <f t="shared" si="111"/>
        <v>-348.11284689028815</v>
      </c>
      <c r="CD67">
        <f t="shared" si="111"/>
        <v>-348.53483129138476</v>
      </c>
      <c r="CE67">
        <f t="shared" si="111"/>
        <v>-348.95729983055651</v>
      </c>
      <c r="CF67">
        <f t="shared" si="112"/>
        <v>-349.38025306356127</v>
      </c>
      <c r="CG67">
        <f t="shared" si="112"/>
        <v>-349.80369154679403</v>
      </c>
      <c r="CH67">
        <f t="shared" si="112"/>
        <v>-350.22761583728777</v>
      </c>
      <c r="CI67">
        <f t="shared" si="112"/>
        <v>-350.65202649271686</v>
      </c>
      <c r="CJ67">
        <f t="shared" si="112"/>
        <v>-351.07692407139166</v>
      </c>
      <c r="CK67">
        <f t="shared" si="112"/>
        <v>-351.50230913226858</v>
      </c>
      <c r="CL67">
        <f t="shared" si="112"/>
        <v>-351.92818223494072</v>
      </c>
      <c r="CM67">
        <f t="shared" si="112"/>
        <v>-352.35454393964704</v>
      </c>
      <c r="CN67">
        <f t="shared" si="112"/>
        <v>-352.78139480726878</v>
      </c>
      <c r="CO67">
        <f t="shared" si="112"/>
        <v>-353.20873539933206</v>
      </c>
      <c r="CP67">
        <f t="shared" si="113"/>
        <v>-353.63656627800361</v>
      </c>
      <c r="CQ67">
        <f t="shared" si="113"/>
        <v>-354.064888006101</v>
      </c>
      <c r="CR67">
        <f t="shared" si="113"/>
        <v>-354.4937011470825</v>
      </c>
      <c r="CS67">
        <f t="shared" si="113"/>
        <v>-354.92300626505693</v>
      </c>
      <c r="CT67">
        <f t="shared" si="113"/>
        <v>-355.35280392477966</v>
      </c>
      <c r="CU67">
        <f t="shared" si="113"/>
        <v>-355.78309469165555</v>
      </c>
      <c r="CV67">
        <f t="shared" si="113"/>
        <v>-356.21387913173447</v>
      </c>
      <c r="CW67">
        <f t="shared" si="113"/>
        <v>-356.64515781172025</v>
      </c>
      <c r="CX67">
        <f t="shared" si="113"/>
        <v>-357.07693129896688</v>
      </c>
      <c r="CY67">
        <f t="shared" si="113"/>
        <v>-357.50920016147609</v>
      </c>
      <c r="CZ67">
        <f t="shared" si="114"/>
        <v>-357.94196496790545</v>
      </c>
      <c r="DA67">
        <f t="shared" si="114"/>
        <v>-358.37522628756381</v>
      </c>
      <c r="DB67">
        <f t="shared" si="114"/>
        <v>-358.80898469041506</v>
      </c>
      <c r="DC67">
        <f t="shared" si="114"/>
        <v>-359.24324074707351</v>
      </c>
      <c r="DD67">
        <f t="shared" si="114"/>
        <v>-359.67799502881206</v>
      </c>
      <c r="DE67">
        <f t="shared" si="114"/>
        <v>-360.1132481075598</v>
      </c>
      <c r="DF67">
        <f t="shared" si="114"/>
        <v>-360.54900055589815</v>
      </c>
      <c r="DG67">
        <f t="shared" si="114"/>
        <v>-360.98525294706991</v>
      </c>
      <c r="DH67">
        <f t="shared" si="114"/>
        <v>-361.42200585497591</v>
      </c>
      <c r="DI67">
        <f t="shared" si="114"/>
        <v>-361.85925985417168</v>
      </c>
      <c r="DJ67">
        <f t="shared" si="114"/>
        <v>-362.29701551987631</v>
      </c>
      <c r="DL67">
        <f t="shared" si="16"/>
        <v>0.64</v>
      </c>
      <c r="DM67">
        <f t="shared" si="101"/>
        <v>320.9142157839733</v>
      </c>
      <c r="DN67">
        <f t="shared" si="101"/>
        <v>321.54068500134008</v>
      </c>
      <c r="DO67">
        <f t="shared" si="101"/>
        <v>322.16760253676699</v>
      </c>
      <c r="DP67">
        <f t="shared" si="101"/>
        <v>322.79496890489185</v>
      </c>
      <c r="DQ67">
        <f t="shared" si="101"/>
        <v>323.42278462094458</v>
      </c>
      <c r="DR67">
        <f t="shared" si="101"/>
        <v>324.05105020074274</v>
      </c>
      <c r="DS67">
        <f t="shared" si="101"/>
        <v>324.67976616070104</v>
      </c>
      <c r="DT67">
        <f t="shared" si="101"/>
        <v>325.30893301782186</v>
      </c>
      <c r="DU67">
        <f t="shared" si="101"/>
        <v>325.93855128970495</v>
      </c>
      <c r="DV67">
        <f t="shared" si="101"/>
        <v>326.56862149454298</v>
      </c>
      <c r="DW67">
        <f t="shared" si="101"/>
        <v>327.19914415112459</v>
      </c>
      <c r="DX67">
        <f t="shared" si="101"/>
        <v>327.83011977883035</v>
      </c>
      <c r="DY67">
        <f t="shared" si="101"/>
        <v>328.46154889764074</v>
      </c>
      <c r="DZ67">
        <f t="shared" si="101"/>
        <v>329.09343202813307</v>
      </c>
      <c r="EA67">
        <f t="shared" si="101"/>
        <v>329.72576969147866</v>
      </c>
      <c r="EB67">
        <f t="shared" si="101"/>
        <v>330.35856240945083</v>
      </c>
      <c r="EC67">
        <f t="shared" si="102"/>
        <v>330.99181070442143</v>
      </c>
      <c r="ED67">
        <f t="shared" si="102"/>
        <v>331.62551509935889</v>
      </c>
      <c r="EE67">
        <f t="shared" si="102"/>
        <v>332.25967611783517</v>
      </c>
      <c r="EF67">
        <f t="shared" si="102"/>
        <v>332.89429428402218</v>
      </c>
      <c r="EG67">
        <f t="shared" si="102"/>
        <v>333.52937012269507</v>
      </c>
      <c r="EH67">
        <f t="shared" si="102"/>
        <v>334.16490415922726</v>
      </c>
      <c r="EI67">
        <f t="shared" si="102"/>
        <v>334.80089691960029</v>
      </c>
      <c r="EJ67">
        <f t="shared" si="102"/>
        <v>335.43734893039482</v>
      </c>
      <c r="EK67">
        <f t="shared" si="102"/>
        <v>336.07426071879939</v>
      </c>
      <c r="EL67">
        <f t="shared" si="102"/>
        <v>336.71163281260664</v>
      </c>
      <c r="EM67">
        <f t="shared" si="102"/>
        <v>337.3494657402149</v>
      </c>
      <c r="EN67">
        <f t="shared" si="102"/>
        <v>337.98776003063062</v>
      </c>
      <c r="EO67">
        <f t="shared" si="102"/>
        <v>338.62651621346356</v>
      </c>
      <c r="EP67">
        <f t="shared" si="102"/>
        <v>339.26573481893644</v>
      </c>
      <c r="EQ67">
        <f t="shared" si="100"/>
        <v>339.90541637787567</v>
      </c>
      <c r="ER67">
        <f t="shared" si="99"/>
        <v>340.54556142172072</v>
      </c>
      <c r="ES67">
        <f t="shared" si="99"/>
        <v>341.18617048251997</v>
      </c>
      <c r="ET67">
        <f t="shared" si="99"/>
        <v>341.82724409293371</v>
      </c>
      <c r="EU67">
        <f t="shared" si="99"/>
        <v>342.46878278622989</v>
      </c>
      <c r="EV67">
        <f t="shared" si="99"/>
        <v>343.11078709629379</v>
      </c>
      <c r="EW67">
        <f t="shared" si="99"/>
        <v>343.7532575576185</v>
      </c>
      <c r="EX67">
        <f t="shared" si="99"/>
        <v>344.39619470531414</v>
      </c>
      <c r="EY67">
        <f t="shared" si="99"/>
        <v>345.03959907510438</v>
      </c>
      <c r="EZ67">
        <f t="shared" si="99"/>
        <v>345.68347120332731</v>
      </c>
      <c r="FA67">
        <f t="shared" si="99"/>
        <v>346.32781162693834</v>
      </c>
      <c r="FB67">
        <f t="shared" si="99"/>
        <v>346.97262088350664</v>
      </c>
      <c r="FC67">
        <f t="shared" si="97"/>
        <v>347.6178995112183</v>
      </c>
      <c r="FD67">
        <f t="shared" si="97"/>
        <v>348.2636480488801</v>
      </c>
      <c r="FE67">
        <f t="shared" si="97"/>
        <v>348.90986703591579</v>
      </c>
      <c r="FF67">
        <f t="shared" si="97"/>
        <v>349.55655701236822</v>
      </c>
      <c r="FG67">
        <f t="shared" si="97"/>
        <v>350.20371851890059</v>
      </c>
      <c r="FH67">
        <f t="shared" si="97"/>
        <v>350.85135209679777</v>
      </c>
      <c r="FI67">
        <f t="shared" si="97"/>
        <v>351.49945828796314</v>
      </c>
      <c r="FJ67">
        <f t="shared" si="97"/>
        <v>352.1480376349229</v>
      </c>
      <c r="FK67">
        <f t="shared" si="97"/>
        <v>352.79709068082792</v>
      </c>
      <c r="FL67">
        <f t="shared" si="97"/>
        <v>353.44661796945149</v>
      </c>
      <c r="FM67">
        <f t="shared" si="97"/>
        <v>354.09662004519129</v>
      </c>
      <c r="FN67">
        <f t="shared" si="97"/>
        <v>354.7470974530695</v>
      </c>
      <c r="FO67">
        <f t="shared" si="103"/>
        <v>355.39805073873708</v>
      </c>
      <c r="FP67">
        <f t="shared" si="103"/>
        <v>356.04948044846333</v>
      </c>
      <c r="FQ67">
        <f t="shared" si="103"/>
        <v>356.70138712915218</v>
      </c>
      <c r="FR67">
        <f t="shared" si="103"/>
        <v>357.35377132833321</v>
      </c>
      <c r="FS67">
        <f t="shared" si="103"/>
        <v>358.00663359416427</v>
      </c>
      <c r="FT67">
        <f t="shared" si="103"/>
        <v>358.65997447543242</v>
      </c>
      <c r="FU67">
        <f t="shared" si="72"/>
        <v>359.31379452155608</v>
      </c>
      <c r="FV67">
        <f t="shared" si="72"/>
        <v>359.96809428258177</v>
      </c>
      <c r="FW67">
        <f t="shared" si="72"/>
        <v>360.62287430918741</v>
      </c>
      <c r="FX67">
        <f t="shared" si="72"/>
        <v>361.27813515268565</v>
      </c>
      <c r="FY67">
        <f t="shared" si="72"/>
        <v>361.93387736502069</v>
      </c>
      <c r="FZ67">
        <f t="shared" si="72"/>
        <v>362.59010149877042</v>
      </c>
      <c r="GA67">
        <f t="shared" si="72"/>
        <v>363.2468081071483</v>
      </c>
      <c r="GB67">
        <f t="shared" si="72"/>
        <v>363.90399774399873</v>
      </c>
      <c r="GC67">
        <f t="shared" si="72"/>
        <v>364.56167096380744</v>
      </c>
      <c r="GD67">
        <f t="shared" si="72"/>
        <v>365.2198283216913</v>
      </c>
      <c r="GE67">
        <f t="shared" si="72"/>
        <v>365.87847037340816</v>
      </c>
      <c r="GF67">
        <f t="shared" si="72"/>
        <v>366.53759767535297</v>
      </c>
      <c r="GG67">
        <f t="shared" si="72"/>
        <v>367.19721078455882</v>
      </c>
      <c r="GH67">
        <f t="shared" si="104"/>
        <v>367.85731025870001</v>
      </c>
      <c r="GI67">
        <f t="shared" si="104"/>
        <v>368.51789665608692</v>
      </c>
      <c r="GJ67">
        <f t="shared" si="104"/>
        <v>369.17897053567594</v>
      </c>
      <c r="GK67">
        <f t="shared" si="104"/>
        <v>369.84053245706019</v>
      </c>
      <c r="GL67">
        <f t="shared" si="104"/>
        <v>370.50258298047862</v>
      </c>
      <c r="GM67">
        <f t="shared" si="104"/>
        <v>371.16512266681241</v>
      </c>
      <c r="GN67">
        <f t="shared" si="104"/>
        <v>371.82815207758779</v>
      </c>
      <c r="GO67">
        <f t="shared" si="104"/>
        <v>372.49167177497145</v>
      </c>
      <c r="GP67">
        <f t="shared" si="104"/>
        <v>373.15568232178094</v>
      </c>
      <c r="GQ67">
        <f t="shared" si="104"/>
        <v>373.82018428147455</v>
      </c>
      <c r="GR67">
        <f t="shared" si="104"/>
        <v>374.48517821816108</v>
      </c>
      <c r="GS67">
        <f t="shared" si="115"/>
        <v>375.15066469659592</v>
      </c>
      <c r="GT67">
        <f t="shared" si="115"/>
        <v>375.81664428218386</v>
      </c>
      <c r="GU67">
        <f t="shared" si="115"/>
        <v>376.48311754097489</v>
      </c>
      <c r="GV67">
        <f t="shared" si="115"/>
        <v>377.15008503967277</v>
      </c>
      <c r="GW67">
        <f t="shared" si="115"/>
        <v>377.81754734563151</v>
      </c>
      <c r="GX67">
        <f t="shared" si="115"/>
        <v>378.48550502685282</v>
      </c>
      <c r="GY67">
        <f t="shared" si="115"/>
        <v>379.15395865199429</v>
      </c>
      <c r="GZ67">
        <f t="shared" si="98"/>
        <v>379.82290879036475</v>
      </c>
      <c r="HA67">
        <f t="shared" si="98"/>
        <v>380.49235601192811</v>
      </c>
      <c r="HB67">
        <f t="shared" si="98"/>
        <v>381.16230088729861</v>
      </c>
      <c r="HC67">
        <f t="shared" si="98"/>
        <v>381.83274398774927</v>
      </c>
      <c r="HD67">
        <f t="shared" si="96"/>
        <v>382.50368588520911</v>
      </c>
      <c r="HE67">
        <f t="shared" si="75"/>
        <v>383.17512715225956</v>
      </c>
      <c r="HF67">
        <f t="shared" si="75"/>
        <v>383.84706836214343</v>
      </c>
      <c r="HG67">
        <f t="shared" si="74"/>
        <v>384.51951008876154</v>
      </c>
      <c r="HH67">
        <f t="shared" si="74"/>
        <v>385.19245290666942</v>
      </c>
      <c r="HI67">
        <f t="shared" si="56"/>
        <v>385.86589739108609</v>
      </c>
      <c r="HJ67">
        <f t="shared" si="17"/>
        <v>321.54068500134008</v>
      </c>
      <c r="HK67">
        <f t="shared" si="18"/>
        <v>2</v>
      </c>
      <c r="HL67">
        <v>65</v>
      </c>
      <c r="HM67">
        <f t="shared" si="19"/>
        <v>0.64</v>
      </c>
      <c r="HN67" cm="1">
        <f t="array" ref="HN67">INDEX($N$3:$DJ$102,HL67,HK67)</f>
        <v>-321.30499618262797</v>
      </c>
      <c r="HO67">
        <f t="shared" si="20"/>
        <v>-205.63519755688191</v>
      </c>
    </row>
    <row r="68" spans="5:223" x14ac:dyDescent="0.25">
      <c r="E68">
        <v>610</v>
      </c>
      <c r="F68" s="7">
        <f>'Emission events'!Q68</f>
        <v>4.0313831146950611E+17</v>
      </c>
      <c r="G68" s="7">
        <f>'Emission events'!AG68</f>
        <v>2.7501822661648486E+17</v>
      </c>
      <c r="H68" s="7">
        <f>'Emission events'!AW68</f>
        <v>1.8761557217316803E+17</v>
      </c>
      <c r="I68" s="7">
        <f>'Emission events'!BM68</f>
        <v>1.279900730759615E+17</v>
      </c>
      <c r="J68" s="7">
        <f>'Emission events'!CC68</f>
        <v>8.7313961289257872E+16</v>
      </c>
      <c r="K68" s="7">
        <f t="shared" si="22"/>
        <v>1.0810761446243782E+18</v>
      </c>
      <c r="M68" s="1">
        <v>0.65</v>
      </c>
      <c r="N68">
        <f t="shared" si="105"/>
        <v>-451.40656223157094</v>
      </c>
      <c r="O68">
        <f t="shared" si="105"/>
        <v>-451.94706220466594</v>
      </c>
      <c r="P68">
        <f t="shared" si="105"/>
        <v>-452.48818236343948</v>
      </c>
      <c r="Q68">
        <f t="shared" si="105"/>
        <v>-453.02992341982326</v>
      </c>
      <c r="R68">
        <f t="shared" si="105"/>
        <v>-453.5722860865626</v>
      </c>
      <c r="S68">
        <f t="shared" si="105"/>
        <v>-454.11527107722117</v>
      </c>
      <c r="T68">
        <f t="shared" si="105"/>
        <v>-454.65887910618505</v>
      </c>
      <c r="U68">
        <f t="shared" si="105"/>
        <v>-455.20311088865878</v>
      </c>
      <c r="V68">
        <f t="shared" si="105"/>
        <v>-455.74796714066764</v>
      </c>
      <c r="W68">
        <f t="shared" si="105"/>
        <v>-456.29344857905926</v>
      </c>
      <c r="X68">
        <f t="shared" si="106"/>
        <v>-456.83955592150727</v>
      </c>
      <c r="Y68">
        <f t="shared" si="106"/>
        <v>-457.38628988649907</v>
      </c>
      <c r="Z68">
        <f t="shared" si="106"/>
        <v>-457.93365119335704</v>
      </c>
      <c r="AA68">
        <f t="shared" si="106"/>
        <v>-458.48164056222561</v>
      </c>
      <c r="AB68">
        <f t="shared" si="106"/>
        <v>-459.03025871407641</v>
      </c>
      <c r="AC68">
        <f t="shared" si="106"/>
        <v>-459.5795063707082</v>
      </c>
      <c r="AD68">
        <f t="shared" si="106"/>
        <v>-460.12938425475039</v>
      </c>
      <c r="AE68">
        <f t="shared" si="106"/>
        <v>-460.67989308965821</v>
      </c>
      <c r="AF68">
        <f t="shared" si="106"/>
        <v>-461.23103359971748</v>
      </c>
      <c r="AG68">
        <f t="shared" si="106"/>
        <v>-461.78280651004894</v>
      </c>
      <c r="AH68">
        <f t="shared" si="107"/>
        <v>-462.335212546604</v>
      </c>
      <c r="AI68">
        <f t="shared" si="107"/>
        <v>-462.88825243616731</v>
      </c>
      <c r="AJ68">
        <f t="shared" si="107"/>
        <v>-463.44192690635953</v>
      </c>
      <c r="AK68">
        <f t="shared" si="107"/>
        <v>-463.99623668563157</v>
      </c>
      <c r="AL68">
        <f t="shared" si="107"/>
        <v>-464.55118250327723</v>
      </c>
      <c r="AM68">
        <f t="shared" si="107"/>
        <v>-465.10676508942095</v>
      </c>
      <c r="AN68">
        <f t="shared" si="107"/>
        <v>-465.66298517502992</v>
      </c>
      <c r="AO68">
        <f t="shared" si="107"/>
        <v>-466.2198434919091</v>
      </c>
      <c r="AP68">
        <f t="shared" si="107"/>
        <v>-466.77734077270367</v>
      </c>
      <c r="AQ68">
        <f t="shared" si="107"/>
        <v>-467.33547775090108</v>
      </c>
      <c r="AR68">
        <f t="shared" si="108"/>
        <v>-467.89425516082758</v>
      </c>
      <c r="AS68">
        <f t="shared" si="108"/>
        <v>-468.45367373765248</v>
      </c>
      <c r="AT68">
        <f t="shared" si="108"/>
        <v>-469.01373421739225</v>
      </c>
      <c r="AU68">
        <f t="shared" si="108"/>
        <v>-469.57443733690656</v>
      </c>
      <c r="AV68">
        <f t="shared" si="108"/>
        <v>-470.13578383390114</v>
      </c>
      <c r="AW68">
        <f t="shared" si="108"/>
        <v>-470.69777444693</v>
      </c>
      <c r="AX68">
        <f t="shared" si="108"/>
        <v>-471.26040991539008</v>
      </c>
      <c r="AY68">
        <f t="shared" si="108"/>
        <v>-471.82369097953375</v>
      </c>
      <c r="AZ68">
        <f t="shared" si="108"/>
        <v>-472.38761838045633</v>
      </c>
      <c r="BA68">
        <f t="shared" si="108"/>
        <v>-472.95219286010905</v>
      </c>
      <c r="BB68">
        <f t="shared" si="109"/>
        <v>-473.51741516129323</v>
      </c>
      <c r="BC68">
        <f t="shared" si="109"/>
        <v>-474.08328602766431</v>
      </c>
      <c r="BD68">
        <f t="shared" si="109"/>
        <v>-474.64980620372643</v>
      </c>
      <c r="BE68">
        <f t="shared" si="109"/>
        <v>-475.2169764348435</v>
      </c>
      <c r="BF68">
        <f t="shared" si="109"/>
        <v>-475.78479746723525</v>
      </c>
      <c r="BG68">
        <f t="shared" si="109"/>
        <v>-476.35327004797239</v>
      </c>
      <c r="BH68">
        <f t="shared" si="109"/>
        <v>-476.92239492498879</v>
      </c>
      <c r="BI68">
        <f t="shared" si="109"/>
        <v>-477.4921728470751</v>
      </c>
      <c r="BJ68">
        <f t="shared" si="109"/>
        <v>-478.06260456388304</v>
      </c>
      <c r="BK68">
        <f t="shared" si="109"/>
        <v>-478.63369082591998</v>
      </c>
      <c r="BL68">
        <f t="shared" si="110"/>
        <v>-479.20543238455986</v>
      </c>
      <c r="BM68">
        <f t="shared" si="110"/>
        <v>-479.77782999203907</v>
      </c>
      <c r="BN68">
        <f t="shared" si="110"/>
        <v>-480.35088440145245</v>
      </c>
      <c r="BO68">
        <f t="shared" si="110"/>
        <v>-480.92459636676443</v>
      </c>
      <c r="BP68">
        <f t="shared" si="110"/>
        <v>-481.49896664280516</v>
      </c>
      <c r="BQ68">
        <f t="shared" si="110"/>
        <v>-482.07399598526592</v>
      </c>
      <c r="BR68">
        <f t="shared" si="110"/>
        <v>-482.64968515071047</v>
      </c>
      <c r="BS68">
        <f t="shared" si="110"/>
        <v>-483.22603489656984</v>
      </c>
      <c r="BT68">
        <f t="shared" si="110"/>
        <v>-483.80304598114566</v>
      </c>
      <c r="BU68">
        <f t="shared" si="110"/>
        <v>-484.38071916360525</v>
      </c>
      <c r="BV68">
        <f t="shared" si="111"/>
        <v>-484.95905520399441</v>
      </c>
      <c r="BW68">
        <f t="shared" si="111"/>
        <v>-485.53805486322398</v>
      </c>
      <c r="BX68">
        <f t="shared" si="111"/>
        <v>-486.11771890308387</v>
      </c>
      <c r="BY68">
        <f t="shared" si="111"/>
        <v>-486.69804808623684</v>
      </c>
      <c r="BZ68">
        <f t="shared" si="111"/>
        <v>-487.27904317622074</v>
      </c>
      <c r="CA68">
        <f t="shared" si="111"/>
        <v>-487.86070493745217</v>
      </c>
      <c r="CB68">
        <f t="shared" si="111"/>
        <v>-488.44303413522113</v>
      </c>
      <c r="CC68">
        <f t="shared" si="111"/>
        <v>-489.0260315356964</v>
      </c>
      <c r="CD68">
        <f t="shared" si="111"/>
        <v>-489.60969790592998</v>
      </c>
      <c r="CE68">
        <f t="shared" si="111"/>
        <v>-490.19403401385227</v>
      </c>
      <c r="CF68">
        <f t="shared" si="112"/>
        <v>-490.77904062827548</v>
      </c>
      <c r="CG68">
        <f t="shared" si="112"/>
        <v>-491.36471851889439</v>
      </c>
      <c r="CH68">
        <f t="shared" si="112"/>
        <v>-491.95106845628874</v>
      </c>
      <c r="CI68">
        <f t="shared" si="112"/>
        <v>-492.53809121191966</v>
      </c>
      <c r="CJ68">
        <f t="shared" si="112"/>
        <v>-493.12578755813371</v>
      </c>
      <c r="CK68">
        <f t="shared" si="112"/>
        <v>-493.71415826816758</v>
      </c>
      <c r="CL68">
        <f t="shared" si="112"/>
        <v>-494.303204116144</v>
      </c>
      <c r="CM68">
        <f t="shared" si="112"/>
        <v>-494.89292587707399</v>
      </c>
      <c r="CN68">
        <f t="shared" si="112"/>
        <v>-495.48332432686038</v>
      </c>
      <c r="CO68">
        <f t="shared" si="112"/>
        <v>-496.07440024229288</v>
      </c>
      <c r="CP68">
        <f t="shared" si="113"/>
        <v>-496.66615440105289</v>
      </c>
      <c r="CQ68">
        <f t="shared" si="113"/>
        <v>-497.2585875817183</v>
      </c>
      <c r="CR68">
        <f t="shared" si="113"/>
        <v>-497.85170056375887</v>
      </c>
      <c r="CS68">
        <f t="shared" si="113"/>
        <v>-498.44549412753901</v>
      </c>
      <c r="CT68">
        <f t="shared" si="113"/>
        <v>-499.0399690543191</v>
      </c>
      <c r="CU68">
        <f t="shared" si="113"/>
        <v>-499.63512612625993</v>
      </c>
      <c r="CV68">
        <f t="shared" si="113"/>
        <v>-500.23096612640921</v>
      </c>
      <c r="CW68">
        <f t="shared" si="113"/>
        <v>-500.8274898387246</v>
      </c>
      <c r="CX68">
        <f t="shared" si="113"/>
        <v>-501.42469804805967</v>
      </c>
      <c r="CY68">
        <f t="shared" si="113"/>
        <v>-502.02259154016946</v>
      </c>
      <c r="CZ68">
        <f t="shared" si="114"/>
        <v>-502.62117110171067</v>
      </c>
      <c r="DA68">
        <f t="shared" si="114"/>
        <v>-503.22043752024308</v>
      </c>
      <c r="DB68">
        <f t="shared" si="114"/>
        <v>-503.82039158423447</v>
      </c>
      <c r="DC68">
        <f t="shared" si="114"/>
        <v>-504.42103408304598</v>
      </c>
      <c r="DD68">
        <f t="shared" si="114"/>
        <v>-505.02236580695671</v>
      </c>
      <c r="DE68">
        <f t="shared" si="114"/>
        <v>-505.62438754714913</v>
      </c>
      <c r="DF68">
        <f t="shared" si="114"/>
        <v>-506.22710009571341</v>
      </c>
      <c r="DG68">
        <f t="shared" si="114"/>
        <v>-506.83050424564931</v>
      </c>
      <c r="DH68">
        <f t="shared" si="114"/>
        <v>-507.43460079086924</v>
      </c>
      <c r="DI68">
        <f t="shared" si="114"/>
        <v>-508.03939052619234</v>
      </c>
      <c r="DJ68">
        <f t="shared" si="114"/>
        <v>-508.64487424735063</v>
      </c>
      <c r="DL68">
        <f t="shared" ref="DL68:DL102" si="116">M68</f>
        <v>0.65</v>
      </c>
      <c r="DM68">
        <f t="shared" si="101"/>
        <v>451.40656223157094</v>
      </c>
      <c r="DN68">
        <f t="shared" si="101"/>
        <v>452.18275102337805</v>
      </c>
      <c r="DO68">
        <f t="shared" si="101"/>
        <v>452.95956000086369</v>
      </c>
      <c r="DP68">
        <f t="shared" si="101"/>
        <v>453.73698987595958</v>
      </c>
      <c r="DQ68">
        <f t="shared" si="101"/>
        <v>454.51504136141097</v>
      </c>
      <c r="DR68">
        <f t="shared" si="101"/>
        <v>455.29371517078164</v>
      </c>
      <c r="DS68">
        <f t="shared" si="101"/>
        <v>456.07301201845763</v>
      </c>
      <c r="DT68">
        <f t="shared" si="101"/>
        <v>456.85293261964347</v>
      </c>
      <c r="DU68">
        <f t="shared" si="101"/>
        <v>457.63347769036443</v>
      </c>
      <c r="DV68">
        <f t="shared" si="101"/>
        <v>458.41464794746815</v>
      </c>
      <c r="DW68">
        <f t="shared" si="101"/>
        <v>459.19644410862827</v>
      </c>
      <c r="DX68">
        <f t="shared" si="101"/>
        <v>459.97886689233218</v>
      </c>
      <c r="DY68">
        <f t="shared" si="101"/>
        <v>460.76191701790219</v>
      </c>
      <c r="DZ68">
        <f t="shared" si="101"/>
        <v>461.54559520548287</v>
      </c>
      <c r="EA68">
        <f t="shared" si="101"/>
        <v>462.32990217604578</v>
      </c>
      <c r="EB68">
        <f t="shared" si="101"/>
        <v>463.11483865138968</v>
      </c>
      <c r="EC68">
        <f t="shared" si="102"/>
        <v>463.90040535414397</v>
      </c>
      <c r="ED68">
        <f t="shared" si="102"/>
        <v>464.68660300776389</v>
      </c>
      <c r="EE68">
        <f t="shared" si="102"/>
        <v>465.47343233653527</v>
      </c>
      <c r="EF68">
        <f t="shared" si="102"/>
        <v>466.26089406557878</v>
      </c>
      <c r="EG68">
        <f t="shared" si="102"/>
        <v>467.04898892084594</v>
      </c>
      <c r="EH68">
        <f t="shared" si="102"/>
        <v>467.83771762912136</v>
      </c>
      <c r="EI68">
        <f t="shared" si="102"/>
        <v>468.62708091802568</v>
      </c>
      <c r="EJ68">
        <f t="shared" si="102"/>
        <v>469.41707951600984</v>
      </c>
      <c r="EK68">
        <f t="shared" si="102"/>
        <v>470.2077141523676</v>
      </c>
      <c r="EL68">
        <f t="shared" si="102"/>
        <v>470.99898555722342</v>
      </c>
      <c r="EM68">
        <f t="shared" si="102"/>
        <v>471.79089446154444</v>
      </c>
      <c r="EN68">
        <f t="shared" si="102"/>
        <v>472.58344159713573</v>
      </c>
      <c r="EO68">
        <f t="shared" si="102"/>
        <v>473.3766276966424</v>
      </c>
      <c r="EP68">
        <f t="shared" si="102"/>
        <v>474.17045349355192</v>
      </c>
      <c r="EQ68">
        <f t="shared" si="100"/>
        <v>474.96491972219053</v>
      </c>
      <c r="ER68">
        <f t="shared" si="99"/>
        <v>475.76002711772753</v>
      </c>
      <c r="ES68">
        <f t="shared" si="99"/>
        <v>476.55577641617941</v>
      </c>
      <c r="ET68">
        <f t="shared" si="99"/>
        <v>477.35216835440582</v>
      </c>
      <c r="EU68">
        <f t="shared" si="99"/>
        <v>478.14920367011246</v>
      </c>
      <c r="EV68">
        <f t="shared" si="99"/>
        <v>478.94688310185342</v>
      </c>
      <c r="EW68">
        <f t="shared" si="99"/>
        <v>479.74520738902561</v>
      </c>
      <c r="EX68">
        <f t="shared" si="99"/>
        <v>480.54417727188138</v>
      </c>
      <c r="EY68">
        <f t="shared" si="99"/>
        <v>481.34379349151607</v>
      </c>
      <c r="EZ68">
        <f t="shared" si="99"/>
        <v>482.14405678988089</v>
      </c>
      <c r="FA68">
        <f t="shared" si="99"/>
        <v>482.94496790977718</v>
      </c>
      <c r="FB68">
        <f t="shared" si="99"/>
        <v>483.74652759486031</v>
      </c>
      <c r="FC68">
        <f t="shared" si="97"/>
        <v>484.54873658963453</v>
      </c>
      <c r="FD68">
        <f t="shared" si="97"/>
        <v>485.35159563946371</v>
      </c>
      <c r="FE68">
        <f t="shared" si="97"/>
        <v>486.15510549056756</v>
      </c>
      <c r="FF68">
        <f t="shared" si="97"/>
        <v>486.95926689001681</v>
      </c>
      <c r="FG68">
        <f t="shared" si="97"/>
        <v>487.76408058574532</v>
      </c>
      <c r="FH68">
        <f t="shared" si="97"/>
        <v>488.56954732654373</v>
      </c>
      <c r="FI68">
        <f t="shared" si="97"/>
        <v>489.37566786206372</v>
      </c>
      <c r="FJ68">
        <f t="shared" si="97"/>
        <v>490.18244294281277</v>
      </c>
      <c r="FK68">
        <f t="shared" si="97"/>
        <v>490.98987332016475</v>
      </c>
      <c r="FL68">
        <f t="shared" si="97"/>
        <v>491.79795974635607</v>
      </c>
      <c r="FM68">
        <f t="shared" si="97"/>
        <v>492.60670297448155</v>
      </c>
      <c r="FN68">
        <f t="shared" si="97"/>
        <v>493.41610375850564</v>
      </c>
      <c r="FO68">
        <f t="shared" si="103"/>
        <v>494.22616285325847</v>
      </c>
      <c r="FP68">
        <f t="shared" si="103"/>
        <v>495.03688101443134</v>
      </c>
      <c r="FQ68">
        <f t="shared" si="103"/>
        <v>495.84825899858794</v>
      </c>
      <c r="FR68">
        <f t="shared" si="103"/>
        <v>496.66029756315942</v>
      </c>
      <c r="FS68">
        <f t="shared" si="103"/>
        <v>497.47299746644734</v>
      </c>
      <c r="FT68">
        <f t="shared" si="103"/>
        <v>498.28635946761904</v>
      </c>
      <c r="FU68">
        <f t="shared" si="72"/>
        <v>499.1003843267203</v>
      </c>
      <c r="FV68">
        <f t="shared" si="72"/>
        <v>499.91507280466197</v>
      </c>
      <c r="FW68">
        <f t="shared" si="72"/>
        <v>500.73042566323397</v>
      </c>
      <c r="FX68">
        <f t="shared" si="72"/>
        <v>501.54644366509899</v>
      </c>
      <c r="FY68">
        <f t="shared" si="72"/>
        <v>502.363127573795</v>
      </c>
      <c r="FZ68">
        <f t="shared" si="72"/>
        <v>503.18047815373853</v>
      </c>
      <c r="GA68">
        <f t="shared" si="72"/>
        <v>503.9984961702196</v>
      </c>
      <c r="GB68">
        <f t="shared" si="72"/>
        <v>504.81718238940698</v>
      </c>
      <c r="GC68">
        <f t="shared" si="72"/>
        <v>505.63653757835266</v>
      </c>
      <c r="GD68">
        <f t="shared" si="72"/>
        <v>506.45656250498706</v>
      </c>
      <c r="GE68">
        <f t="shared" si="72"/>
        <v>507.27725793812237</v>
      </c>
      <c r="GF68">
        <f t="shared" si="72"/>
        <v>508.09862464745333</v>
      </c>
      <c r="GG68">
        <f t="shared" si="72"/>
        <v>508.92066340355979</v>
      </c>
      <c r="GH68">
        <f t="shared" si="104"/>
        <v>509.74337497790282</v>
      </c>
      <c r="GI68">
        <f t="shared" si="104"/>
        <v>510.56676014282897</v>
      </c>
      <c r="GJ68">
        <f t="shared" si="104"/>
        <v>511.39081967157495</v>
      </c>
      <c r="GK68">
        <f t="shared" si="104"/>
        <v>512.21555433826347</v>
      </c>
      <c r="GL68">
        <f t="shared" si="104"/>
        <v>513.04096491790551</v>
      </c>
      <c r="GM68">
        <f t="shared" si="104"/>
        <v>513.86705218640407</v>
      </c>
      <c r="GN68">
        <f t="shared" si="104"/>
        <v>514.69381692054867</v>
      </c>
      <c r="GO68">
        <f t="shared" si="104"/>
        <v>515.52125989802073</v>
      </c>
      <c r="GP68">
        <f t="shared" si="104"/>
        <v>516.3493818973983</v>
      </c>
      <c r="GQ68">
        <f t="shared" si="104"/>
        <v>517.17818369815086</v>
      </c>
      <c r="GR68">
        <f t="shared" si="104"/>
        <v>518.00766608064316</v>
      </c>
      <c r="GS68">
        <f t="shared" si="115"/>
        <v>518.83782982613536</v>
      </c>
      <c r="GT68">
        <f t="shared" si="115"/>
        <v>519.66867571678824</v>
      </c>
      <c r="GU68">
        <f t="shared" si="115"/>
        <v>520.50020453564969</v>
      </c>
      <c r="GV68">
        <f t="shared" si="115"/>
        <v>521.33241706667718</v>
      </c>
      <c r="GW68">
        <f t="shared" si="115"/>
        <v>522.16531409472429</v>
      </c>
      <c r="GX68">
        <f t="shared" si="115"/>
        <v>522.99889640554613</v>
      </c>
      <c r="GY68">
        <f t="shared" si="115"/>
        <v>523.83316478579945</v>
      </c>
      <c r="GZ68">
        <f t="shared" si="98"/>
        <v>524.66812002304403</v>
      </c>
      <c r="HA68">
        <f t="shared" si="98"/>
        <v>525.50376290574752</v>
      </c>
      <c r="HB68">
        <f t="shared" si="98"/>
        <v>526.34009422327108</v>
      </c>
      <c r="HC68">
        <f t="shared" si="98"/>
        <v>527.17711476589398</v>
      </c>
      <c r="HD68">
        <f t="shared" si="96"/>
        <v>528.01482532479849</v>
      </c>
      <c r="HE68">
        <f t="shared" si="75"/>
        <v>528.85322669207483</v>
      </c>
      <c r="HF68">
        <f t="shared" si="75"/>
        <v>529.69231966072277</v>
      </c>
      <c r="HG68">
        <f t="shared" si="74"/>
        <v>530.53210502465481</v>
      </c>
      <c r="HH68">
        <f t="shared" si="74"/>
        <v>531.37258357869007</v>
      </c>
      <c r="HI68">
        <f t="shared" si="56"/>
        <v>532.21375611856047</v>
      </c>
      <c r="HJ68">
        <f t="shared" ref="HJ68:HJ102" si="117">MIN(DN68:HI68)</f>
        <v>452.18275102337805</v>
      </c>
      <c r="HK68">
        <f t="shared" ref="HK68:HK102" si="118">MATCH(HJ68,$DM68:$HI68,0)</f>
        <v>2</v>
      </c>
      <c r="HL68">
        <v>66</v>
      </c>
      <c r="HM68">
        <f t="shared" ref="HM68:HM102" si="119">M68</f>
        <v>0.65</v>
      </c>
      <c r="HN68" cm="1">
        <f t="array" ref="HN68">INDEX($N$3:$DJ$102,HL68,HK68)</f>
        <v>-451.94706220466594</v>
      </c>
      <c r="HO68">
        <f t="shared" ref="HO68:HO102" si="120">HN68*DL68</f>
        <v>-293.76559043303286</v>
      </c>
    </row>
    <row r="69" spans="5:223" x14ac:dyDescent="0.25">
      <c r="E69">
        <v>615</v>
      </c>
      <c r="F69" s="7">
        <f>'Emission events'!Q69</f>
        <v>1.1927330784301323E+17</v>
      </c>
      <c r="G69" s="7">
        <f>'Emission events'!AG69</f>
        <v>8.1367443064633616E+16</v>
      </c>
      <c r="H69" s="7">
        <f>'Emission events'!AW69</f>
        <v>5.550831875636808E+16</v>
      </c>
      <c r="I69" s="7">
        <f>'Emission events'!BM69</f>
        <v>3.786739923375812E+16</v>
      </c>
      <c r="J69" s="7">
        <f>'Emission events'!CC69</f>
        <v>2.5832883374157656E+16</v>
      </c>
      <c r="K69" s="7">
        <f t="shared" si="22"/>
        <v>3.1984935227193069E+17</v>
      </c>
      <c r="M69" s="1">
        <v>0.66</v>
      </c>
      <c r="N69">
        <f t="shared" si="105"/>
        <v>-631.89901566075343</v>
      </c>
      <c r="O69">
        <f t="shared" si="105"/>
        <v>-632.64663184023902</v>
      </c>
      <c r="P69">
        <f t="shared" si="105"/>
        <v>-633.39510596034779</v>
      </c>
      <c r="Q69">
        <f t="shared" si="105"/>
        <v>-634.14443900593585</v>
      </c>
      <c r="R69">
        <f t="shared" si="105"/>
        <v>-634.89463196299198</v>
      </c>
      <c r="S69">
        <f t="shared" si="105"/>
        <v>-635.64568581862989</v>
      </c>
      <c r="T69">
        <f t="shared" si="105"/>
        <v>-636.39760156110333</v>
      </c>
      <c r="U69">
        <f t="shared" si="105"/>
        <v>-637.15038017980044</v>
      </c>
      <c r="V69">
        <f t="shared" si="105"/>
        <v>-637.90402266523847</v>
      </c>
      <c r="W69">
        <f t="shared" si="105"/>
        <v>-638.65853000907816</v>
      </c>
      <c r="X69">
        <f t="shared" si="106"/>
        <v>-639.41390320411915</v>
      </c>
      <c r="Y69">
        <f t="shared" si="106"/>
        <v>-640.1701432442934</v>
      </c>
      <c r="Z69">
        <f t="shared" si="106"/>
        <v>-640.92725112468088</v>
      </c>
      <c r="AA69">
        <f t="shared" si="106"/>
        <v>-641.68522784150173</v>
      </c>
      <c r="AB69">
        <f t="shared" si="106"/>
        <v>-642.44407439212171</v>
      </c>
      <c r="AC69">
        <f t="shared" si="106"/>
        <v>-643.20379177504458</v>
      </c>
      <c r="AD69">
        <f t="shared" si="106"/>
        <v>-643.96438098992996</v>
      </c>
      <c r="AE69">
        <f t="shared" si="106"/>
        <v>-644.72584303757515</v>
      </c>
      <c r="AF69">
        <f t="shared" si="106"/>
        <v>-645.48817891993349</v>
      </c>
      <c r="AG69">
        <f t="shared" si="106"/>
        <v>-646.25138964010648</v>
      </c>
      <c r="AH69">
        <f t="shared" si="107"/>
        <v>-647.01547620234908</v>
      </c>
      <c r="AI69">
        <f t="shared" si="107"/>
        <v>-647.78043961206208</v>
      </c>
      <c r="AJ69">
        <f t="shared" si="107"/>
        <v>-648.54628087580988</v>
      </c>
      <c r="AK69">
        <f t="shared" si="107"/>
        <v>-649.31300100130295</v>
      </c>
      <c r="AL69">
        <f t="shared" si="107"/>
        <v>-650.08060099741579</v>
      </c>
      <c r="AM69">
        <f t="shared" si="107"/>
        <v>-650.84908187417795</v>
      </c>
      <c r="AN69">
        <f t="shared" si="107"/>
        <v>-651.61844464277931</v>
      </c>
      <c r="AO69">
        <f t="shared" si="107"/>
        <v>-652.38869031557238</v>
      </c>
      <c r="AP69">
        <f t="shared" si="107"/>
        <v>-653.15981990606463</v>
      </c>
      <c r="AQ69">
        <f t="shared" si="107"/>
        <v>-653.93183442893701</v>
      </c>
      <c r="AR69">
        <f t="shared" si="108"/>
        <v>-654.70473490002507</v>
      </c>
      <c r="AS69">
        <f t="shared" si="108"/>
        <v>-655.47852233633773</v>
      </c>
      <c r="AT69">
        <f t="shared" si="108"/>
        <v>-656.25319775604953</v>
      </c>
      <c r="AU69">
        <f t="shared" si="108"/>
        <v>-657.02876217850326</v>
      </c>
      <c r="AV69">
        <f t="shared" si="108"/>
        <v>-657.80521662421427</v>
      </c>
      <c r="AW69">
        <f t="shared" si="108"/>
        <v>-658.58256211486469</v>
      </c>
      <c r="AX69">
        <f t="shared" si="108"/>
        <v>-659.36079967330988</v>
      </c>
      <c r="AY69">
        <f t="shared" si="108"/>
        <v>-660.13993032358349</v>
      </c>
      <c r="AZ69">
        <f t="shared" si="108"/>
        <v>-660.91995509089247</v>
      </c>
      <c r="BA69">
        <f t="shared" si="108"/>
        <v>-661.70087500162106</v>
      </c>
      <c r="BB69">
        <f t="shared" si="109"/>
        <v>-662.48269108333113</v>
      </c>
      <c r="BC69">
        <f t="shared" si="109"/>
        <v>-663.26540436476944</v>
      </c>
      <c r="BD69">
        <f t="shared" si="109"/>
        <v>-664.04901587584891</v>
      </c>
      <c r="BE69">
        <f t="shared" si="109"/>
        <v>-664.83352664767926</v>
      </c>
      <c r="BF69">
        <f t="shared" si="109"/>
        <v>-665.61893771254893</v>
      </c>
      <c r="BG69">
        <f t="shared" si="109"/>
        <v>-666.40525010393185</v>
      </c>
      <c r="BH69">
        <f t="shared" si="109"/>
        <v>-667.19246485648762</v>
      </c>
      <c r="BI69">
        <f t="shared" si="109"/>
        <v>-667.98058300606374</v>
      </c>
      <c r="BJ69">
        <f t="shared" si="109"/>
        <v>-668.76960558970211</v>
      </c>
      <c r="BK69">
        <f t="shared" si="109"/>
        <v>-669.55953364562015</v>
      </c>
      <c r="BL69">
        <f t="shared" si="110"/>
        <v>-670.35036821324138</v>
      </c>
      <c r="BM69">
        <f t="shared" si="110"/>
        <v>-671.14211033317815</v>
      </c>
      <c r="BN69">
        <f t="shared" si="110"/>
        <v>-671.9347610472372</v>
      </c>
      <c r="BO69">
        <f t="shared" si="110"/>
        <v>-672.72832139842103</v>
      </c>
      <c r="BP69">
        <f t="shared" si="110"/>
        <v>-673.52279243093199</v>
      </c>
      <c r="BQ69">
        <f t="shared" si="110"/>
        <v>-674.31817519016636</v>
      </c>
      <c r="BR69">
        <f t="shared" si="110"/>
        <v>-675.11447072272017</v>
      </c>
      <c r="BS69">
        <f t="shared" si="110"/>
        <v>-675.9116800763959</v>
      </c>
      <c r="BT69">
        <f t="shared" si="110"/>
        <v>-676.70980430019654</v>
      </c>
      <c r="BU69">
        <f t="shared" si="110"/>
        <v>-677.50884444432904</v>
      </c>
      <c r="BV69">
        <f t="shared" si="111"/>
        <v>-678.30880156020839</v>
      </c>
      <c r="BW69">
        <f t="shared" si="111"/>
        <v>-679.10967670044931</v>
      </c>
      <c r="BX69">
        <f t="shared" si="111"/>
        <v>-679.91147091888479</v>
      </c>
      <c r="BY69">
        <f t="shared" si="111"/>
        <v>-680.71418527054698</v>
      </c>
      <c r="BZ69">
        <f t="shared" si="111"/>
        <v>-681.51782081168744</v>
      </c>
      <c r="CA69">
        <f t="shared" si="111"/>
        <v>-682.32237859976738</v>
      </c>
      <c r="CB69">
        <f t="shared" si="111"/>
        <v>-683.12785969346407</v>
      </c>
      <c r="CC69">
        <f t="shared" si="111"/>
        <v>-683.93426515266333</v>
      </c>
      <c r="CD69">
        <f t="shared" si="111"/>
        <v>-684.74159603847693</v>
      </c>
      <c r="CE69">
        <f t="shared" si="111"/>
        <v>-685.54985341322526</v>
      </c>
      <c r="CF69">
        <f t="shared" si="112"/>
        <v>-686.35903834045507</v>
      </c>
      <c r="CG69">
        <f t="shared" si="112"/>
        <v>-687.16915188493215</v>
      </c>
      <c r="CH69">
        <f t="shared" si="112"/>
        <v>-687.9801951126442</v>
      </c>
      <c r="CI69">
        <f t="shared" si="112"/>
        <v>-688.79216909080492</v>
      </c>
      <c r="CJ69">
        <f t="shared" si="112"/>
        <v>-689.6050748878464</v>
      </c>
      <c r="CK69">
        <f t="shared" si="112"/>
        <v>-690.41891357343616</v>
      </c>
      <c r="CL69">
        <f t="shared" si="112"/>
        <v>-691.23368621846021</v>
      </c>
      <c r="CM69">
        <f t="shared" si="112"/>
        <v>-692.04939389504136</v>
      </c>
      <c r="CN69">
        <f t="shared" si="112"/>
        <v>-692.86603767653048</v>
      </c>
      <c r="CO69">
        <f t="shared" si="112"/>
        <v>-693.68361863751329</v>
      </c>
      <c r="CP69">
        <f t="shared" si="113"/>
        <v>-694.5021378538014</v>
      </c>
      <c r="CQ69">
        <f t="shared" si="113"/>
        <v>-695.32159640244879</v>
      </c>
      <c r="CR69">
        <f t="shared" si="113"/>
        <v>-696.1419953617459</v>
      </c>
      <c r="CS69">
        <f t="shared" si="113"/>
        <v>-696.9633358112136</v>
      </c>
      <c r="CT69">
        <f t="shared" si="113"/>
        <v>-697.78561883161933</v>
      </c>
      <c r="CU69">
        <f t="shared" si="113"/>
        <v>-698.60884550497133</v>
      </c>
      <c r="CV69">
        <f t="shared" si="113"/>
        <v>-699.43301691451211</v>
      </c>
      <c r="CW69">
        <f t="shared" si="113"/>
        <v>-700.25813414473544</v>
      </c>
      <c r="CX69">
        <f t="shared" si="113"/>
        <v>-701.08419828137744</v>
      </c>
      <c r="CY69">
        <f t="shared" si="113"/>
        <v>-701.91121041142299</v>
      </c>
      <c r="CZ69">
        <f t="shared" si="114"/>
        <v>-702.73917162309738</v>
      </c>
      <c r="DA69">
        <f t="shared" si="114"/>
        <v>-703.56808300588284</v>
      </c>
      <c r="DB69">
        <f t="shared" si="114"/>
        <v>-704.39794565051136</v>
      </c>
      <c r="DC69">
        <f t="shared" si="114"/>
        <v>-705.2287606489607</v>
      </c>
      <c r="DD69">
        <f t="shared" si="114"/>
        <v>-706.06052909446873</v>
      </c>
      <c r="DE69">
        <f t="shared" si="114"/>
        <v>-706.89325208152616</v>
      </c>
      <c r="DF69">
        <f t="shared" si="114"/>
        <v>-707.72693070588275</v>
      </c>
      <c r="DG69">
        <f t="shared" si="114"/>
        <v>-708.56156606453806</v>
      </c>
      <c r="DH69">
        <f t="shared" si="114"/>
        <v>-709.39715925576161</v>
      </c>
      <c r="DI69">
        <f t="shared" si="114"/>
        <v>-710.23371137907304</v>
      </c>
      <c r="DJ69">
        <f t="shared" si="114"/>
        <v>-711.07122353526211</v>
      </c>
      <c r="DL69">
        <f t="shared" si="116"/>
        <v>0.66</v>
      </c>
      <c r="DM69">
        <f t="shared" si="101"/>
        <v>631.89901566075343</v>
      </c>
      <c r="DN69">
        <f t="shared" si="101"/>
        <v>632.88232065895113</v>
      </c>
      <c r="DO69">
        <f t="shared" si="101"/>
        <v>633.866483597772</v>
      </c>
      <c r="DP69">
        <f t="shared" si="101"/>
        <v>634.85150546207217</v>
      </c>
      <c r="DQ69">
        <f t="shared" si="101"/>
        <v>635.8373872378404</v>
      </c>
      <c r="DR69">
        <f t="shared" si="101"/>
        <v>636.82412991219041</v>
      </c>
      <c r="DS69">
        <f t="shared" si="101"/>
        <v>637.81173447337596</v>
      </c>
      <c r="DT69">
        <f t="shared" si="101"/>
        <v>638.80020191078518</v>
      </c>
      <c r="DU69">
        <f t="shared" si="101"/>
        <v>639.7895332149352</v>
      </c>
      <c r="DV69">
        <f t="shared" si="101"/>
        <v>640.779729377487</v>
      </c>
      <c r="DW69">
        <f t="shared" si="101"/>
        <v>641.7707913912401</v>
      </c>
      <c r="DX69">
        <f t="shared" si="101"/>
        <v>642.76272025012645</v>
      </c>
      <c r="DY69">
        <f t="shared" si="101"/>
        <v>643.75551694922603</v>
      </c>
      <c r="DZ69">
        <f t="shared" si="101"/>
        <v>644.74918248475899</v>
      </c>
      <c r="EA69">
        <f t="shared" si="101"/>
        <v>645.74371785409107</v>
      </c>
      <c r="EB69">
        <f t="shared" si="101"/>
        <v>646.73912405572605</v>
      </c>
      <c r="EC69">
        <f t="shared" si="102"/>
        <v>647.73540208932354</v>
      </c>
      <c r="ED69">
        <f t="shared" si="102"/>
        <v>648.73255295568083</v>
      </c>
      <c r="EE69">
        <f t="shared" si="102"/>
        <v>649.73057765675128</v>
      </c>
      <c r="EF69">
        <f t="shared" si="102"/>
        <v>650.72947719563638</v>
      </c>
      <c r="EG69">
        <f t="shared" si="102"/>
        <v>651.72925257659108</v>
      </c>
      <c r="EH69">
        <f t="shared" si="102"/>
        <v>652.72990480501619</v>
      </c>
      <c r="EI69">
        <f t="shared" si="102"/>
        <v>653.7314348874761</v>
      </c>
      <c r="EJ69">
        <f t="shared" si="102"/>
        <v>654.73384383168116</v>
      </c>
      <c r="EK69">
        <f t="shared" si="102"/>
        <v>655.7371326465061</v>
      </c>
      <c r="EL69">
        <f t="shared" si="102"/>
        <v>656.74130234198037</v>
      </c>
      <c r="EM69">
        <f t="shared" si="102"/>
        <v>657.74635392929383</v>
      </c>
      <c r="EN69">
        <f t="shared" si="102"/>
        <v>658.752288420799</v>
      </c>
      <c r="EO69">
        <f t="shared" si="102"/>
        <v>659.75910683000336</v>
      </c>
      <c r="EP69">
        <f t="shared" si="102"/>
        <v>660.76681017158785</v>
      </c>
      <c r="EQ69">
        <f t="shared" si="100"/>
        <v>661.77539946138802</v>
      </c>
      <c r="ER69">
        <f t="shared" si="99"/>
        <v>662.78487571641278</v>
      </c>
      <c r="ES69">
        <f t="shared" si="99"/>
        <v>663.79523995483669</v>
      </c>
      <c r="ET69">
        <f t="shared" si="99"/>
        <v>664.80649319600252</v>
      </c>
      <c r="EU69">
        <f t="shared" si="99"/>
        <v>665.81863646042564</v>
      </c>
      <c r="EV69">
        <f t="shared" si="99"/>
        <v>666.83167076978816</v>
      </c>
      <c r="EW69">
        <f t="shared" si="99"/>
        <v>667.84559714694547</v>
      </c>
      <c r="EX69">
        <f t="shared" si="99"/>
        <v>668.86041661593106</v>
      </c>
      <c r="EY69">
        <f t="shared" si="99"/>
        <v>669.87613020195215</v>
      </c>
      <c r="EZ69">
        <f t="shared" si="99"/>
        <v>670.89273893139284</v>
      </c>
      <c r="FA69">
        <f t="shared" si="99"/>
        <v>671.91024383181502</v>
      </c>
      <c r="FB69">
        <f t="shared" si="99"/>
        <v>672.92864593196543</v>
      </c>
      <c r="FC69">
        <f t="shared" si="97"/>
        <v>673.94794626175701</v>
      </c>
      <c r="FD69">
        <f t="shared" si="97"/>
        <v>674.96814585229947</v>
      </c>
      <c r="FE69">
        <f t="shared" si="97"/>
        <v>675.98924573588124</v>
      </c>
      <c r="FF69">
        <f t="shared" si="97"/>
        <v>677.01124694597627</v>
      </c>
      <c r="FG69">
        <f t="shared" si="97"/>
        <v>678.03415051724414</v>
      </c>
      <c r="FH69">
        <f t="shared" si="97"/>
        <v>679.05795748553237</v>
      </c>
      <c r="FI69">
        <f t="shared" si="97"/>
        <v>680.08266888788285</v>
      </c>
      <c r="FJ69">
        <f t="shared" si="97"/>
        <v>681.10828576251299</v>
      </c>
      <c r="FK69">
        <f t="shared" si="97"/>
        <v>682.13480914884633</v>
      </c>
      <c r="FL69">
        <f t="shared" si="97"/>
        <v>683.16224008749521</v>
      </c>
      <c r="FM69">
        <f t="shared" si="97"/>
        <v>684.19057962026625</v>
      </c>
      <c r="FN69">
        <f t="shared" si="97"/>
        <v>685.21982879016218</v>
      </c>
      <c r="FO69">
        <f t="shared" si="103"/>
        <v>686.24998864138524</v>
      </c>
      <c r="FP69">
        <f t="shared" si="103"/>
        <v>687.28106021933172</v>
      </c>
      <c r="FQ69">
        <f t="shared" si="103"/>
        <v>688.31304457059764</v>
      </c>
      <c r="FR69">
        <f t="shared" si="103"/>
        <v>689.34594274298547</v>
      </c>
      <c r="FS69">
        <f t="shared" si="103"/>
        <v>690.37975578549822</v>
      </c>
      <c r="FT69">
        <f t="shared" si="103"/>
        <v>691.41448474834283</v>
      </c>
      <c r="FU69">
        <f t="shared" si="72"/>
        <v>692.45013068293429</v>
      </c>
      <c r="FV69">
        <f t="shared" si="72"/>
        <v>693.48669464188731</v>
      </c>
      <c r="FW69">
        <f t="shared" si="72"/>
        <v>694.52417767903489</v>
      </c>
      <c r="FX69">
        <f t="shared" si="72"/>
        <v>695.56258084940919</v>
      </c>
      <c r="FY69">
        <f t="shared" si="72"/>
        <v>696.60190520926176</v>
      </c>
      <c r="FZ69">
        <f t="shared" si="72"/>
        <v>697.6421518160538</v>
      </c>
      <c r="GA69">
        <f t="shared" si="72"/>
        <v>698.6833217284626</v>
      </c>
      <c r="GB69">
        <f t="shared" si="72"/>
        <v>699.72541600637385</v>
      </c>
      <c r="GC69">
        <f t="shared" si="72"/>
        <v>700.76843571089955</v>
      </c>
      <c r="GD69">
        <f t="shared" si="72"/>
        <v>701.81238190436</v>
      </c>
      <c r="GE69">
        <f t="shared" si="72"/>
        <v>702.85725565030191</v>
      </c>
      <c r="GF69">
        <f t="shared" si="72"/>
        <v>703.90305801349109</v>
      </c>
      <c r="GG69">
        <f t="shared" si="72"/>
        <v>704.94979005991524</v>
      </c>
      <c r="GH69">
        <f t="shared" si="104"/>
        <v>705.99745285678807</v>
      </c>
      <c r="GI69">
        <f t="shared" si="104"/>
        <v>707.04604747254166</v>
      </c>
      <c r="GJ69">
        <f t="shared" si="104"/>
        <v>708.09557497684352</v>
      </c>
      <c r="GK69">
        <f t="shared" si="104"/>
        <v>709.14603644057968</v>
      </c>
      <c r="GL69">
        <f t="shared" si="104"/>
        <v>710.19743293587294</v>
      </c>
      <c r="GM69">
        <f t="shared" si="104"/>
        <v>711.24976553607416</v>
      </c>
      <c r="GN69">
        <f t="shared" si="104"/>
        <v>712.30303531576908</v>
      </c>
      <c r="GO69">
        <f t="shared" si="104"/>
        <v>713.35724335076929</v>
      </c>
      <c r="GP69">
        <f t="shared" si="104"/>
        <v>714.41239071812879</v>
      </c>
      <c r="GQ69">
        <f t="shared" si="104"/>
        <v>715.46847849613789</v>
      </c>
      <c r="GR69">
        <f t="shared" si="104"/>
        <v>716.52550776431769</v>
      </c>
      <c r="GS69">
        <f t="shared" si="115"/>
        <v>717.58347960343553</v>
      </c>
      <c r="GT69">
        <f t="shared" si="115"/>
        <v>718.64239509549964</v>
      </c>
      <c r="GU69">
        <f t="shared" si="115"/>
        <v>719.70225532375252</v>
      </c>
      <c r="GV69">
        <f t="shared" si="115"/>
        <v>720.76306137268796</v>
      </c>
      <c r="GW69">
        <f t="shared" si="115"/>
        <v>721.82481432804207</v>
      </c>
      <c r="GX69">
        <f t="shared" si="115"/>
        <v>722.88751527679972</v>
      </c>
      <c r="GY69">
        <f t="shared" si="115"/>
        <v>723.95116530718622</v>
      </c>
      <c r="GZ69">
        <f t="shared" si="98"/>
        <v>725.01576550868378</v>
      </c>
      <c r="HA69">
        <f t="shared" si="98"/>
        <v>726.08131697202441</v>
      </c>
      <c r="HB69">
        <f t="shared" si="98"/>
        <v>727.14782078918586</v>
      </c>
      <c r="HC69">
        <f t="shared" si="98"/>
        <v>728.215278053406</v>
      </c>
      <c r="HD69">
        <f t="shared" si="96"/>
        <v>729.28368985917552</v>
      </c>
      <c r="HE69">
        <f t="shared" si="75"/>
        <v>730.35305730224411</v>
      </c>
      <c r="HF69">
        <f t="shared" si="75"/>
        <v>731.42338147961152</v>
      </c>
      <c r="HG69">
        <f t="shared" si="74"/>
        <v>732.49466348954718</v>
      </c>
      <c r="HH69">
        <f t="shared" si="74"/>
        <v>733.56690443157072</v>
      </c>
      <c r="HI69">
        <f t="shared" si="56"/>
        <v>734.64010540647189</v>
      </c>
      <c r="HJ69">
        <f t="shared" si="117"/>
        <v>632.88232065895113</v>
      </c>
      <c r="HK69">
        <f t="shared" si="118"/>
        <v>2</v>
      </c>
      <c r="HL69">
        <v>67</v>
      </c>
      <c r="HM69">
        <f t="shared" si="119"/>
        <v>0.66</v>
      </c>
      <c r="HN69" cm="1">
        <f t="array" ref="HN69">INDEX($N$3:$DJ$102,HL69,HK69)</f>
        <v>-632.64663184023902</v>
      </c>
      <c r="HO69">
        <f t="shared" si="120"/>
        <v>-417.54677701455779</v>
      </c>
    </row>
    <row r="70" spans="5:223" x14ac:dyDescent="0.25">
      <c r="E70">
        <v>620</v>
      </c>
      <c r="F70" s="7">
        <f>'Emission events'!Q70</f>
        <v>0</v>
      </c>
      <c r="G70" s="7">
        <f>'Emission events'!AG70</f>
        <v>0</v>
      </c>
      <c r="H70" s="7">
        <f>'Emission events'!AW70</f>
        <v>0</v>
      </c>
      <c r="I70" s="7">
        <f>'Emission events'!BM70</f>
        <v>0</v>
      </c>
      <c r="J70" s="7">
        <f>'Emission events'!CC70</f>
        <v>0</v>
      </c>
      <c r="K70" s="7">
        <f t="shared" si="22"/>
        <v>0</v>
      </c>
      <c r="M70" s="1">
        <v>0.67</v>
      </c>
      <c r="N70">
        <f t="shared" si="105"/>
        <v>-881.55966246653372</v>
      </c>
      <c r="O70">
        <f t="shared" si="105"/>
        <v>-882.59379510928045</v>
      </c>
      <c r="P70">
        <f t="shared" si="105"/>
        <v>-883.62911459354677</v>
      </c>
      <c r="Q70">
        <f t="shared" si="105"/>
        <v>-884.66562228174359</v>
      </c>
      <c r="R70">
        <f t="shared" si="105"/>
        <v>-885.70331953785239</v>
      </c>
      <c r="S70">
        <f t="shared" si="105"/>
        <v>-886.74220772740171</v>
      </c>
      <c r="T70">
        <f t="shared" si="105"/>
        <v>-887.78228821750599</v>
      </c>
      <c r="U70">
        <f t="shared" si="105"/>
        <v>-888.82356237684326</v>
      </c>
      <c r="V70">
        <f t="shared" si="105"/>
        <v>-889.86603157566208</v>
      </c>
      <c r="W70">
        <f t="shared" si="105"/>
        <v>-890.90969718578492</v>
      </c>
      <c r="X70">
        <f t="shared" si="106"/>
        <v>-891.9545605806112</v>
      </c>
      <c r="Y70">
        <f t="shared" si="106"/>
        <v>-893.00062313511103</v>
      </c>
      <c r="Z70">
        <f t="shared" si="106"/>
        <v>-894.04788622583294</v>
      </c>
      <c r="AA70">
        <f t="shared" si="106"/>
        <v>-895.09635123091152</v>
      </c>
      <c r="AB70">
        <f t="shared" si="106"/>
        <v>-896.14601953006093</v>
      </c>
      <c r="AC70">
        <f t="shared" si="106"/>
        <v>-897.19689250457873</v>
      </c>
      <c r="AD70">
        <f t="shared" si="106"/>
        <v>-898.24897153735117</v>
      </c>
      <c r="AE70">
        <f t="shared" si="106"/>
        <v>-899.30225801284575</v>
      </c>
      <c r="AF70">
        <f t="shared" si="106"/>
        <v>-900.35675331711911</v>
      </c>
      <c r="AG70">
        <f t="shared" si="106"/>
        <v>-901.41245883782574</v>
      </c>
      <c r="AH70">
        <f t="shared" si="107"/>
        <v>-902.46937596420946</v>
      </c>
      <c r="AI70">
        <f t="shared" si="107"/>
        <v>-903.52750608710892</v>
      </c>
      <c r="AJ70">
        <f t="shared" si="107"/>
        <v>-904.58685059896311</v>
      </c>
      <c r="AK70">
        <f t="shared" si="107"/>
        <v>-905.64741089379868</v>
      </c>
      <c r="AL70">
        <f t="shared" si="107"/>
        <v>-906.70918836725639</v>
      </c>
      <c r="AM70">
        <f t="shared" si="107"/>
        <v>-907.77218441656589</v>
      </c>
      <c r="AN70">
        <f t="shared" si="107"/>
        <v>-908.8364004405704</v>
      </c>
      <c r="AO70">
        <f t="shared" si="107"/>
        <v>-909.90183783971531</v>
      </c>
      <c r="AP70">
        <f t="shared" si="107"/>
        <v>-910.9684980160547</v>
      </c>
      <c r="AQ70">
        <f t="shared" si="107"/>
        <v>-912.03638237325424</v>
      </c>
      <c r="AR70">
        <f t="shared" si="108"/>
        <v>-913.10549231658149</v>
      </c>
      <c r="AS70">
        <f t="shared" si="108"/>
        <v>-914.1758292529305</v>
      </c>
      <c r="AT70">
        <f t="shared" si="108"/>
        <v>-915.24739459079706</v>
      </c>
      <c r="AU70">
        <f t="shared" si="108"/>
        <v>-916.32018974030336</v>
      </c>
      <c r="AV70">
        <f t="shared" si="108"/>
        <v>-917.39421611318778</v>
      </c>
      <c r="AW70">
        <f t="shared" si="108"/>
        <v>-918.46947512281167</v>
      </c>
      <c r="AX70">
        <f t="shared" si="108"/>
        <v>-919.54596818414939</v>
      </c>
      <c r="AY70">
        <f t="shared" si="108"/>
        <v>-920.62369671380975</v>
      </c>
      <c r="AZ70">
        <f t="shared" si="108"/>
        <v>-921.70266213002719</v>
      </c>
      <c r="BA70">
        <f t="shared" si="108"/>
        <v>-922.78286585265448</v>
      </c>
      <c r="BB70">
        <f t="shared" si="109"/>
        <v>-923.8643093031842</v>
      </c>
      <c r="BC70">
        <f t="shared" si="109"/>
        <v>-924.94699390474102</v>
      </c>
      <c r="BD70">
        <f t="shared" si="109"/>
        <v>-926.03092108207284</v>
      </c>
      <c r="BE70">
        <f t="shared" si="109"/>
        <v>-927.11609226157304</v>
      </c>
      <c r="BF70">
        <f t="shared" si="109"/>
        <v>-928.20250887126974</v>
      </c>
      <c r="BG70">
        <f t="shared" si="109"/>
        <v>-929.29017234083267</v>
      </c>
      <c r="BH70">
        <f t="shared" si="109"/>
        <v>-930.37908410156354</v>
      </c>
      <c r="BI70">
        <f t="shared" si="109"/>
        <v>-931.46924558641672</v>
      </c>
      <c r="BJ70">
        <f t="shared" si="109"/>
        <v>-932.56065822999176</v>
      </c>
      <c r="BK70">
        <f t="shared" si="109"/>
        <v>-933.65332346852415</v>
      </c>
      <c r="BL70">
        <f t="shared" si="110"/>
        <v>-934.74724273990978</v>
      </c>
      <c r="BM70">
        <f t="shared" si="110"/>
        <v>-935.84241748369016</v>
      </c>
      <c r="BN70">
        <f t="shared" si="110"/>
        <v>-936.93884914106343</v>
      </c>
      <c r="BO70">
        <f t="shared" si="110"/>
        <v>-938.03653915487223</v>
      </c>
      <c r="BP70">
        <f t="shared" si="110"/>
        <v>-939.13548896962823</v>
      </c>
      <c r="BQ70">
        <f t="shared" si="110"/>
        <v>-940.23570003148814</v>
      </c>
      <c r="BR70">
        <f t="shared" si="110"/>
        <v>-941.3371737882793</v>
      </c>
      <c r="BS70">
        <f t="shared" si="110"/>
        <v>-942.4399116894873</v>
      </c>
      <c r="BT70">
        <f t="shared" si="110"/>
        <v>-943.54391518626494</v>
      </c>
      <c r="BU70">
        <f t="shared" si="110"/>
        <v>-944.64918573142063</v>
      </c>
      <c r="BV70">
        <f t="shared" si="111"/>
        <v>-945.75572477944468</v>
      </c>
      <c r="BW70">
        <f t="shared" si="111"/>
        <v>-946.86353378648266</v>
      </c>
      <c r="BX70">
        <f t="shared" si="111"/>
        <v>-947.97261421036228</v>
      </c>
      <c r="BY70">
        <f t="shared" si="111"/>
        <v>-949.08296751058128</v>
      </c>
      <c r="BZ70">
        <f t="shared" si="111"/>
        <v>-950.19459514831317</v>
      </c>
      <c r="CA70">
        <f t="shared" si="111"/>
        <v>-951.30749858641138</v>
      </c>
      <c r="CB70">
        <f t="shared" si="111"/>
        <v>-952.42167928940273</v>
      </c>
      <c r="CC70">
        <f t="shared" si="111"/>
        <v>-953.53713872349454</v>
      </c>
      <c r="CD70">
        <f t="shared" si="111"/>
        <v>-954.65387835658385</v>
      </c>
      <c r="CE70">
        <f t="shared" si="111"/>
        <v>-955.77189965825028</v>
      </c>
      <c r="CF70">
        <f t="shared" si="112"/>
        <v>-956.89120409975965</v>
      </c>
      <c r="CG70">
        <f t="shared" si="112"/>
        <v>-958.01179315406671</v>
      </c>
      <c r="CH70">
        <f t="shared" si="112"/>
        <v>-959.13366829582117</v>
      </c>
      <c r="CI70">
        <f t="shared" si="112"/>
        <v>-960.25683100135802</v>
      </c>
      <c r="CJ70">
        <f t="shared" si="112"/>
        <v>-961.38128274870678</v>
      </c>
      <c r="CK70">
        <f t="shared" si="112"/>
        <v>-962.50702501760145</v>
      </c>
      <c r="CL70">
        <f t="shared" si="112"/>
        <v>-963.6340592894702</v>
      </c>
      <c r="CM70">
        <f t="shared" si="112"/>
        <v>-964.76238704744253</v>
      </c>
      <c r="CN70">
        <f t="shared" si="112"/>
        <v>-965.89200977634994</v>
      </c>
      <c r="CO70">
        <f t="shared" si="112"/>
        <v>-967.02292896273593</v>
      </c>
      <c r="CP70">
        <f t="shared" si="113"/>
        <v>-968.15514609482898</v>
      </c>
      <c r="CQ70">
        <f t="shared" si="113"/>
        <v>-969.28866266258729</v>
      </c>
      <c r="CR70">
        <f t="shared" si="113"/>
        <v>-970.42348015767209</v>
      </c>
      <c r="CS70">
        <f t="shared" si="113"/>
        <v>-971.55960007345732</v>
      </c>
      <c r="CT70">
        <f t="shared" si="113"/>
        <v>-972.69702390503073</v>
      </c>
      <c r="CU70">
        <f t="shared" si="113"/>
        <v>-973.83575314920051</v>
      </c>
      <c r="CV70">
        <f t="shared" si="113"/>
        <v>-974.97578930448537</v>
      </c>
      <c r="CW70">
        <f t="shared" si="113"/>
        <v>-976.11713387112468</v>
      </c>
      <c r="CX70">
        <f t="shared" si="113"/>
        <v>-977.25978835108674</v>
      </c>
      <c r="CY70">
        <f t="shared" si="113"/>
        <v>-978.40375424806052</v>
      </c>
      <c r="CZ70">
        <f t="shared" si="114"/>
        <v>-979.54903306746144</v>
      </c>
      <c r="DA70">
        <f t="shared" si="114"/>
        <v>-980.69562631643259</v>
      </c>
      <c r="DB70">
        <f t="shared" si="114"/>
        <v>-981.84353550385094</v>
      </c>
      <c r="DC70">
        <f t="shared" si="114"/>
        <v>-982.99276214031829</v>
      </c>
      <c r="DD70">
        <f t="shared" si="114"/>
        <v>-984.14330773817085</v>
      </c>
      <c r="DE70">
        <f t="shared" si="114"/>
        <v>-985.29517381148764</v>
      </c>
      <c r="DF70">
        <f t="shared" si="114"/>
        <v>-986.44836187608212</v>
      </c>
      <c r="DG70">
        <f t="shared" si="114"/>
        <v>-987.60287344950825</v>
      </c>
      <c r="DH70">
        <f t="shared" si="114"/>
        <v>-988.75871005106535</v>
      </c>
      <c r="DI70">
        <f t="shared" si="114"/>
        <v>-989.91587320178576</v>
      </c>
      <c r="DJ70">
        <f t="shared" si="114"/>
        <v>-991.0743644244626</v>
      </c>
      <c r="DL70">
        <f t="shared" si="116"/>
        <v>0.67</v>
      </c>
      <c r="DM70">
        <f t="shared" si="101"/>
        <v>881.55966246653372</v>
      </c>
      <c r="DN70">
        <f t="shared" si="101"/>
        <v>882.82948392799256</v>
      </c>
      <c r="DO70">
        <f t="shared" si="101"/>
        <v>884.10049223097099</v>
      </c>
      <c r="DP70">
        <f t="shared" si="101"/>
        <v>885.37268873787991</v>
      </c>
      <c r="DQ70">
        <f t="shared" si="101"/>
        <v>886.64607481270082</v>
      </c>
      <c r="DR70">
        <f t="shared" si="101"/>
        <v>887.92065182096223</v>
      </c>
      <c r="DS70">
        <f t="shared" si="101"/>
        <v>889.19642112977863</v>
      </c>
      <c r="DT70">
        <f t="shared" si="101"/>
        <v>890.473384107828</v>
      </c>
      <c r="DU70">
        <f t="shared" si="101"/>
        <v>891.75154212535881</v>
      </c>
      <c r="DV70">
        <f t="shared" si="101"/>
        <v>893.03089655419376</v>
      </c>
      <c r="DW70">
        <f t="shared" si="101"/>
        <v>894.31144876773214</v>
      </c>
      <c r="DX70">
        <f t="shared" si="101"/>
        <v>895.59320014094408</v>
      </c>
      <c r="DY70">
        <f t="shared" si="101"/>
        <v>896.8761520503781</v>
      </c>
      <c r="DZ70">
        <f t="shared" si="101"/>
        <v>898.16030587416878</v>
      </c>
      <c r="EA70">
        <f t="shared" si="101"/>
        <v>899.44566299203029</v>
      </c>
      <c r="EB70">
        <f t="shared" si="101"/>
        <v>900.7322247852602</v>
      </c>
      <c r="EC70">
        <f t="shared" si="102"/>
        <v>902.01999263674475</v>
      </c>
      <c r="ED70">
        <f t="shared" si="102"/>
        <v>903.30896793095144</v>
      </c>
      <c r="EE70">
        <f t="shared" si="102"/>
        <v>904.5991520539369</v>
      </c>
      <c r="EF70">
        <f t="shared" si="102"/>
        <v>905.89054639335563</v>
      </c>
      <c r="EG70">
        <f t="shared" si="102"/>
        <v>907.18315233845146</v>
      </c>
      <c r="EH70">
        <f t="shared" si="102"/>
        <v>908.47697128006303</v>
      </c>
      <c r="EI70">
        <f t="shared" si="102"/>
        <v>909.77200461062932</v>
      </c>
      <c r="EJ70">
        <f t="shared" si="102"/>
        <v>911.06825372417688</v>
      </c>
      <c r="EK70">
        <f t="shared" si="102"/>
        <v>912.3657200163467</v>
      </c>
      <c r="EL70">
        <f t="shared" si="102"/>
        <v>913.66440488436831</v>
      </c>
      <c r="EM70">
        <f t="shared" si="102"/>
        <v>914.96430972708492</v>
      </c>
      <c r="EN70">
        <f t="shared" si="102"/>
        <v>916.26543594494194</v>
      </c>
      <c r="EO70">
        <f t="shared" si="102"/>
        <v>917.56778493999343</v>
      </c>
      <c r="EP70">
        <f t="shared" si="102"/>
        <v>918.87135811590508</v>
      </c>
      <c r="EQ70">
        <f t="shared" si="100"/>
        <v>920.17615687794444</v>
      </c>
      <c r="ER70">
        <f t="shared" si="99"/>
        <v>921.48218263300555</v>
      </c>
      <c r="ES70">
        <f t="shared" si="99"/>
        <v>922.78943678958422</v>
      </c>
      <c r="ET70">
        <f t="shared" si="99"/>
        <v>924.09792075780263</v>
      </c>
      <c r="EU70">
        <f t="shared" si="99"/>
        <v>925.40763594939915</v>
      </c>
      <c r="EV70">
        <f t="shared" si="99"/>
        <v>926.71858377773515</v>
      </c>
      <c r="EW70">
        <f t="shared" si="99"/>
        <v>928.03076565778497</v>
      </c>
      <c r="EX70">
        <f t="shared" si="99"/>
        <v>929.34418300615732</v>
      </c>
      <c r="EY70">
        <f t="shared" si="99"/>
        <v>930.65883724108687</v>
      </c>
      <c r="EZ70">
        <f t="shared" si="99"/>
        <v>931.97472978242627</v>
      </c>
      <c r="FA70">
        <f t="shared" si="99"/>
        <v>933.29186205166809</v>
      </c>
      <c r="FB70">
        <f t="shared" si="99"/>
        <v>934.61023547193702</v>
      </c>
      <c r="FC70">
        <f t="shared" si="97"/>
        <v>935.92985146798094</v>
      </c>
      <c r="FD70">
        <f t="shared" si="97"/>
        <v>937.25071146619325</v>
      </c>
      <c r="FE70">
        <f t="shared" si="97"/>
        <v>938.57281689460206</v>
      </c>
      <c r="FF70">
        <f t="shared" si="97"/>
        <v>939.89616918287709</v>
      </c>
      <c r="FG70">
        <f t="shared" si="97"/>
        <v>941.22076976232006</v>
      </c>
      <c r="FH70">
        <f t="shared" si="97"/>
        <v>942.54662006588535</v>
      </c>
      <c r="FI70">
        <f t="shared" si="97"/>
        <v>943.8737215281725</v>
      </c>
      <c r="FJ70">
        <f t="shared" si="97"/>
        <v>945.20207558541699</v>
      </c>
      <c r="FK70">
        <f t="shared" si="97"/>
        <v>946.53168367551473</v>
      </c>
      <c r="FL70">
        <f t="shared" si="97"/>
        <v>947.86254723800721</v>
      </c>
      <c r="FM70">
        <f t="shared" si="97"/>
        <v>949.19466771409247</v>
      </c>
      <c r="FN70">
        <f t="shared" si="97"/>
        <v>950.52804654661338</v>
      </c>
      <c r="FO70">
        <f t="shared" si="103"/>
        <v>951.86268518008148</v>
      </c>
      <c r="FP70">
        <f t="shared" si="103"/>
        <v>953.1985850606535</v>
      </c>
      <c r="FQ70">
        <f t="shared" si="103"/>
        <v>954.53574763615677</v>
      </c>
      <c r="FR70">
        <f t="shared" si="103"/>
        <v>955.87417435607688</v>
      </c>
      <c r="FS70">
        <f t="shared" si="103"/>
        <v>957.21386667156662</v>
      </c>
      <c r="FT70">
        <f t="shared" si="103"/>
        <v>958.55482603543442</v>
      </c>
      <c r="FU70">
        <f t="shared" si="72"/>
        <v>959.89705390217057</v>
      </c>
      <c r="FV70">
        <f t="shared" si="72"/>
        <v>961.24055172792066</v>
      </c>
      <c r="FW70">
        <f t="shared" si="72"/>
        <v>962.58532097051238</v>
      </c>
      <c r="FX70">
        <f t="shared" si="72"/>
        <v>963.93136308944349</v>
      </c>
      <c r="FY70">
        <f t="shared" si="72"/>
        <v>965.27867954588748</v>
      </c>
      <c r="FZ70">
        <f t="shared" si="72"/>
        <v>966.62727180269781</v>
      </c>
      <c r="GA70">
        <f t="shared" si="72"/>
        <v>967.97714132440126</v>
      </c>
      <c r="GB70">
        <f t="shared" si="72"/>
        <v>969.32828957720506</v>
      </c>
      <c r="GC70">
        <f t="shared" si="72"/>
        <v>970.68071802900647</v>
      </c>
      <c r="GD70">
        <f t="shared" si="72"/>
        <v>972.03442814938501</v>
      </c>
      <c r="GE70">
        <f t="shared" si="72"/>
        <v>973.38942140960648</v>
      </c>
      <c r="GF70">
        <f t="shared" si="72"/>
        <v>974.74569928262565</v>
      </c>
      <c r="GG70">
        <f t="shared" si="72"/>
        <v>976.10326324309221</v>
      </c>
      <c r="GH70">
        <f t="shared" si="104"/>
        <v>977.46211476734118</v>
      </c>
      <c r="GI70">
        <f t="shared" si="104"/>
        <v>978.82225533340204</v>
      </c>
      <c r="GJ70">
        <f t="shared" si="104"/>
        <v>980.18368642100882</v>
      </c>
      <c r="GK70">
        <f t="shared" si="104"/>
        <v>981.54640951158967</v>
      </c>
      <c r="GL70">
        <f t="shared" si="104"/>
        <v>982.91042608827411</v>
      </c>
      <c r="GM70">
        <f t="shared" si="104"/>
        <v>984.27573763589362</v>
      </c>
      <c r="GN70">
        <f t="shared" si="104"/>
        <v>985.64234564099172</v>
      </c>
      <c r="GO70">
        <f t="shared" si="104"/>
        <v>987.01025159179687</v>
      </c>
      <c r="GP70">
        <f t="shared" si="104"/>
        <v>988.37945697826729</v>
      </c>
      <c r="GQ70">
        <f t="shared" si="104"/>
        <v>989.74996329206408</v>
      </c>
      <c r="GR70">
        <f t="shared" si="104"/>
        <v>991.12177202656142</v>
      </c>
      <c r="GS70">
        <f t="shared" si="115"/>
        <v>992.49488467684694</v>
      </c>
      <c r="GT70">
        <f t="shared" si="115"/>
        <v>993.86930273972882</v>
      </c>
      <c r="GU70">
        <f t="shared" si="115"/>
        <v>995.24502771372579</v>
      </c>
      <c r="GV70">
        <f t="shared" si="115"/>
        <v>996.6220610990772</v>
      </c>
      <c r="GW70">
        <f t="shared" si="115"/>
        <v>998.00040439775137</v>
      </c>
      <c r="GX70">
        <f t="shared" si="115"/>
        <v>999.38005911343726</v>
      </c>
      <c r="GY70">
        <f t="shared" si="115"/>
        <v>1000.7610267515503</v>
      </c>
      <c r="GZ70">
        <f t="shared" si="98"/>
        <v>1002.1433088192335</v>
      </c>
      <c r="HA70">
        <f t="shared" si="98"/>
        <v>1003.526906825364</v>
      </c>
      <c r="HB70">
        <f t="shared" si="98"/>
        <v>1004.9118222805434</v>
      </c>
      <c r="HC70">
        <f t="shared" si="98"/>
        <v>1006.2980566971081</v>
      </c>
      <c r="HD70">
        <f t="shared" si="96"/>
        <v>1007.685611589137</v>
      </c>
      <c r="HE70">
        <f t="shared" si="75"/>
        <v>1009.0744884724435</v>
      </c>
      <c r="HF70">
        <f t="shared" si="75"/>
        <v>1010.4646888645817</v>
      </c>
      <c r="HG70">
        <f t="shared" si="74"/>
        <v>1011.8562142848509</v>
      </c>
      <c r="HH70">
        <f t="shared" si="74"/>
        <v>1013.2490662542834</v>
      </c>
      <c r="HI70">
        <f t="shared" si="56"/>
        <v>1014.6432462956724</v>
      </c>
      <c r="HJ70">
        <f t="shared" si="117"/>
        <v>882.82948392799256</v>
      </c>
      <c r="HK70">
        <f t="shared" si="118"/>
        <v>2</v>
      </c>
      <c r="HL70">
        <v>68</v>
      </c>
      <c r="HM70">
        <f t="shared" si="119"/>
        <v>0.67</v>
      </c>
      <c r="HN70" cm="1">
        <f t="array" ref="HN70">INDEX($N$3:$DJ$102,HL70,HK70)</f>
        <v>-882.59379510928045</v>
      </c>
      <c r="HO70">
        <f t="shared" si="120"/>
        <v>-591.33784272321793</v>
      </c>
    </row>
    <row r="71" spans="5:223" x14ac:dyDescent="0.25">
      <c r="E71">
        <v>625</v>
      </c>
      <c r="F71" s="7">
        <f>'Emission events'!Q71</f>
        <v>0</v>
      </c>
      <c r="G71" s="7">
        <f>'Emission events'!AG71</f>
        <v>0</v>
      </c>
      <c r="H71" s="7">
        <f>'Emission events'!AW71</f>
        <v>0</v>
      </c>
      <c r="I71" s="7">
        <f>'Emission events'!BM71</f>
        <v>0</v>
      </c>
      <c r="J71" s="7">
        <f>'Emission events'!CC71</f>
        <v>0</v>
      </c>
      <c r="K71" s="7">
        <f t="shared" ref="K71:K134" si="121">SUM(F71:J71)</f>
        <v>0</v>
      </c>
      <c r="M71" s="1">
        <v>0.68</v>
      </c>
      <c r="N71">
        <f t="shared" si="105"/>
        <v>-1226.9048840422222</v>
      </c>
      <c r="O71">
        <f t="shared" si="105"/>
        <v>-1228.3353723596472</v>
      </c>
      <c r="P71">
        <f t="shared" si="105"/>
        <v>-1229.7675025072292</v>
      </c>
      <c r="Q71">
        <f t="shared" si="105"/>
        <v>-1231.2012763696791</v>
      </c>
      <c r="R71">
        <f t="shared" si="105"/>
        <v>-1232.636695833871</v>
      </c>
      <c r="S71">
        <f t="shared" si="105"/>
        <v>-1234.0737627888323</v>
      </c>
      <c r="T71">
        <f t="shared" si="105"/>
        <v>-1235.5124791257717</v>
      </c>
      <c r="U71">
        <f t="shared" si="105"/>
        <v>-1236.9528467380692</v>
      </c>
      <c r="V71">
        <f t="shared" si="105"/>
        <v>-1238.3948675212644</v>
      </c>
      <c r="W71">
        <f t="shared" si="105"/>
        <v>-1239.8385433730864</v>
      </c>
      <c r="X71">
        <f t="shared" si="106"/>
        <v>-1241.2838761934433</v>
      </c>
      <c r="Y71">
        <f t="shared" si="106"/>
        <v>-1242.7308678844101</v>
      </c>
      <c r="Z71">
        <f t="shared" si="106"/>
        <v>-1244.1795203502591</v>
      </c>
      <c r="AA71">
        <f t="shared" si="106"/>
        <v>-1245.6298354974438</v>
      </c>
      <c r="AB71">
        <f t="shared" si="106"/>
        <v>-1247.0818152346108</v>
      </c>
      <c r="AC71">
        <f t="shared" si="106"/>
        <v>-1248.5354614725843</v>
      </c>
      <c r="AD71">
        <f t="shared" si="106"/>
        <v>-1249.9907761243994</v>
      </c>
      <c r="AE71">
        <f t="shared" si="106"/>
        <v>-1251.4477611052703</v>
      </c>
      <c r="AF71">
        <f t="shared" si="106"/>
        <v>-1252.9064183326223</v>
      </c>
      <c r="AG71">
        <f t="shared" si="106"/>
        <v>-1254.3667497260778</v>
      </c>
      <c r="AH71">
        <f t="shared" si="107"/>
        <v>-1255.8287572074626</v>
      </c>
      <c r="AI71">
        <f t="shared" si="107"/>
        <v>-1257.2924427008129</v>
      </c>
      <c r="AJ71">
        <f t="shared" si="107"/>
        <v>-1258.7578081323652</v>
      </c>
      <c r="AK71">
        <f t="shared" si="107"/>
        <v>-1260.2248554305661</v>
      </c>
      <c r="AL71">
        <f t="shared" si="107"/>
        <v>-1261.6935865260859</v>
      </c>
      <c r="AM71">
        <f t="shared" si="107"/>
        <v>-1263.164003351807</v>
      </c>
      <c r="AN71">
        <f t="shared" si="107"/>
        <v>-1264.636107842829</v>
      </c>
      <c r="AO71">
        <f t="shared" si="107"/>
        <v>-1266.1099019364742</v>
      </c>
      <c r="AP71">
        <f t="shared" si="107"/>
        <v>-1267.5853875722935</v>
      </c>
      <c r="AQ71">
        <f t="shared" si="107"/>
        <v>-1269.0625666920539</v>
      </c>
      <c r="AR71">
        <f t="shared" si="108"/>
        <v>-1270.5414412397522</v>
      </c>
      <c r="AS71">
        <f t="shared" si="108"/>
        <v>-1272.0220131616265</v>
      </c>
      <c r="AT71">
        <f t="shared" si="108"/>
        <v>-1273.5042844061436</v>
      </c>
      <c r="AU71">
        <f t="shared" si="108"/>
        <v>-1274.9882569240071</v>
      </c>
      <c r="AV71">
        <f t="shared" si="108"/>
        <v>-1276.4739326681599</v>
      </c>
      <c r="AW71">
        <f t="shared" si="108"/>
        <v>-1277.9613135937966</v>
      </c>
      <c r="AX71">
        <f t="shared" si="108"/>
        <v>-1279.4504016583271</v>
      </c>
      <c r="AY71">
        <f t="shared" si="108"/>
        <v>-1280.9411988214381</v>
      </c>
      <c r="AZ71">
        <f t="shared" si="108"/>
        <v>-1282.4337070450545</v>
      </c>
      <c r="BA71">
        <f t="shared" si="108"/>
        <v>-1283.9279282933549</v>
      </c>
      <c r="BB71">
        <f t="shared" si="109"/>
        <v>-1285.4238645327719</v>
      </c>
      <c r="BC71">
        <f t="shared" si="109"/>
        <v>-1286.9215177319998</v>
      </c>
      <c r="BD71">
        <f t="shared" si="109"/>
        <v>-1288.4208898619843</v>
      </c>
      <c r="BE71">
        <f t="shared" si="109"/>
        <v>-1289.9219828959328</v>
      </c>
      <c r="BF71">
        <f t="shared" si="109"/>
        <v>-1291.4247988093284</v>
      </c>
      <c r="BG71">
        <f t="shared" si="109"/>
        <v>-1292.9293395799161</v>
      </c>
      <c r="BH71">
        <f t="shared" si="109"/>
        <v>-1294.4356071877112</v>
      </c>
      <c r="BI71">
        <f t="shared" si="109"/>
        <v>-1295.9436036150023</v>
      </c>
      <c r="BJ71">
        <f t="shared" si="109"/>
        <v>-1297.4533308463583</v>
      </c>
      <c r="BK71">
        <f t="shared" si="109"/>
        <v>-1298.9647908686168</v>
      </c>
      <c r="BL71">
        <f t="shared" si="110"/>
        <v>-1300.4779856708963</v>
      </c>
      <c r="BM71">
        <f t="shared" si="110"/>
        <v>-1301.9929172446073</v>
      </c>
      <c r="BN71">
        <f t="shared" si="110"/>
        <v>-1303.5095875834427</v>
      </c>
      <c r="BO71">
        <f t="shared" si="110"/>
        <v>-1305.0279986833827</v>
      </c>
      <c r="BP71">
        <f t="shared" si="110"/>
        <v>-1306.5481525427053</v>
      </c>
      <c r="BQ71">
        <f t="shared" si="110"/>
        <v>-1308.0700511619707</v>
      </c>
      <c r="BR71">
        <f t="shared" si="110"/>
        <v>-1309.5936965440376</v>
      </c>
      <c r="BS71">
        <f t="shared" si="110"/>
        <v>-1311.1190906940724</v>
      </c>
      <c r="BT71">
        <f t="shared" si="110"/>
        <v>-1312.6462356195384</v>
      </c>
      <c r="BU71">
        <f t="shared" si="110"/>
        <v>-1314.1751333302038</v>
      </c>
      <c r="BV71">
        <f t="shared" si="111"/>
        <v>-1315.7057858381479</v>
      </c>
      <c r="BW71">
        <f t="shared" si="111"/>
        <v>-1317.2381951577465</v>
      </c>
      <c r="BX71">
        <f t="shared" si="111"/>
        <v>-1318.7723633057058</v>
      </c>
      <c r="BY71">
        <f t="shared" si="111"/>
        <v>-1320.3082923010288</v>
      </c>
      <c r="BZ71">
        <f t="shared" si="111"/>
        <v>-1321.8459841650499</v>
      </c>
      <c r="CA71">
        <f t="shared" si="111"/>
        <v>-1323.3854409214193</v>
      </c>
      <c r="CB71">
        <f t="shared" si="111"/>
        <v>-1324.9266645961152</v>
      </c>
      <c r="CC71">
        <f t="shared" si="111"/>
        <v>-1326.4696572174266</v>
      </c>
      <c r="CD71">
        <f t="shared" si="111"/>
        <v>-1328.0144208159854</v>
      </c>
      <c r="CE71">
        <f t="shared" si="111"/>
        <v>-1329.5609574247551</v>
      </c>
      <c r="CF71">
        <f t="shared" si="112"/>
        <v>-1331.1092690790178</v>
      </c>
      <c r="CG71">
        <f t="shared" si="112"/>
        <v>-1332.6593578164066</v>
      </c>
      <c r="CH71">
        <f t="shared" si="112"/>
        <v>-1334.2112256768889</v>
      </c>
      <c r="CI71">
        <f t="shared" si="112"/>
        <v>-1335.7648747027786</v>
      </c>
      <c r="CJ71">
        <f t="shared" si="112"/>
        <v>-1337.3203069387193</v>
      </c>
      <c r="CK71">
        <f t="shared" si="112"/>
        <v>-1338.8775244317167</v>
      </c>
      <c r="CL71">
        <f t="shared" si="112"/>
        <v>-1340.4365292311263</v>
      </c>
      <c r="CM71">
        <f t="shared" si="112"/>
        <v>-1341.997323388641</v>
      </c>
      <c r="CN71">
        <f t="shared" si="112"/>
        <v>-1343.5599089583245</v>
      </c>
      <c r="CO71">
        <f t="shared" si="112"/>
        <v>-1345.1242879965969</v>
      </c>
      <c r="CP71">
        <f t="shared" si="113"/>
        <v>-1346.6904625622258</v>
      </c>
      <c r="CQ71">
        <f t="shared" si="113"/>
        <v>-1348.2584347163556</v>
      </c>
      <c r="CR71">
        <f t="shared" si="113"/>
        <v>-1349.828206522493</v>
      </c>
      <c r="CS71">
        <f t="shared" si="113"/>
        <v>-1351.3997800465172</v>
      </c>
      <c r="CT71">
        <f t="shared" si="113"/>
        <v>-1352.9731573566653</v>
      </c>
      <c r="CU71">
        <f t="shared" si="113"/>
        <v>-1354.5483405235673</v>
      </c>
      <c r="CV71">
        <f t="shared" si="113"/>
        <v>-1356.1253316202108</v>
      </c>
      <c r="CW71">
        <f t="shared" si="113"/>
        <v>-1357.7041327219774</v>
      </c>
      <c r="CX71">
        <f t="shared" si="113"/>
        <v>-1359.2847459066279</v>
      </c>
      <c r="CY71">
        <f t="shared" si="113"/>
        <v>-1360.867173254306</v>
      </c>
      <c r="CZ71">
        <f t="shared" si="114"/>
        <v>-1362.4514168475491</v>
      </c>
      <c r="DA71">
        <f t="shared" si="114"/>
        <v>-1364.0374787712708</v>
      </c>
      <c r="DB71">
        <f t="shared" si="114"/>
        <v>-1365.6253611127972</v>
      </c>
      <c r="DC71">
        <f t="shared" si="114"/>
        <v>-1367.2150659618312</v>
      </c>
      <c r="DD71">
        <f t="shared" si="114"/>
        <v>-1368.8065954104886</v>
      </c>
      <c r="DE71">
        <f t="shared" si="114"/>
        <v>-1370.399951553283</v>
      </c>
      <c r="DF71">
        <f t="shared" si="114"/>
        <v>-1371.9951364871313</v>
      </c>
      <c r="DG71">
        <f t="shared" si="114"/>
        <v>-1373.592152311363</v>
      </c>
      <c r="DH71">
        <f t="shared" si="114"/>
        <v>-1375.1910011277078</v>
      </c>
      <c r="DI71">
        <f t="shared" si="114"/>
        <v>-1376.7916850403071</v>
      </c>
      <c r="DJ71">
        <f t="shared" si="114"/>
        <v>-1378.3942061557289</v>
      </c>
      <c r="DL71">
        <f t="shared" si="116"/>
        <v>0.68</v>
      </c>
      <c r="DM71">
        <f t="shared" si="101"/>
        <v>1226.9048840422222</v>
      </c>
      <c r="DN71">
        <f t="shared" si="101"/>
        <v>1228.5710611783593</v>
      </c>
      <c r="DO71">
        <f t="shared" si="101"/>
        <v>1230.2388801446534</v>
      </c>
      <c r="DP71">
        <f t="shared" si="101"/>
        <v>1231.9083428258155</v>
      </c>
      <c r="DQ71">
        <f t="shared" si="101"/>
        <v>1233.5794511087195</v>
      </c>
      <c r="DR71">
        <f t="shared" si="101"/>
        <v>1235.2522068823928</v>
      </c>
      <c r="DS71">
        <f t="shared" si="101"/>
        <v>1236.9266120380444</v>
      </c>
      <c r="DT71">
        <f t="shared" si="101"/>
        <v>1238.6026684690539</v>
      </c>
      <c r="DU71">
        <f t="shared" si="101"/>
        <v>1240.2803780709612</v>
      </c>
      <c r="DV71">
        <f t="shared" si="101"/>
        <v>1241.9597427414953</v>
      </c>
      <c r="DW71">
        <f t="shared" si="101"/>
        <v>1243.6407643805644</v>
      </c>
      <c r="DX71">
        <f t="shared" si="101"/>
        <v>1245.3234448902433</v>
      </c>
      <c r="DY71">
        <f t="shared" si="101"/>
        <v>1247.0077861748043</v>
      </c>
      <c r="DZ71">
        <f t="shared" si="101"/>
        <v>1248.6937901407011</v>
      </c>
      <c r="EA71">
        <f t="shared" si="101"/>
        <v>1250.3814586965802</v>
      </c>
      <c r="EB71">
        <f t="shared" si="101"/>
        <v>1252.0707937532657</v>
      </c>
      <c r="EC71">
        <f t="shared" si="102"/>
        <v>1253.7617972237929</v>
      </c>
      <c r="ED71">
        <f t="shared" si="102"/>
        <v>1255.4544710233758</v>
      </c>
      <c r="EE71">
        <f t="shared" si="102"/>
        <v>1257.1488170694399</v>
      </c>
      <c r="EF71">
        <f t="shared" si="102"/>
        <v>1258.8448372816076</v>
      </c>
      <c r="EG71">
        <f t="shared" si="102"/>
        <v>1260.5425335817044</v>
      </c>
      <c r="EH71">
        <f t="shared" si="102"/>
        <v>1262.2419078937669</v>
      </c>
      <c r="EI71">
        <f t="shared" si="102"/>
        <v>1263.9429621440313</v>
      </c>
      <c r="EJ71">
        <f t="shared" si="102"/>
        <v>1265.6456982609443</v>
      </c>
      <c r="EK71">
        <f t="shared" si="102"/>
        <v>1267.3501181751762</v>
      </c>
      <c r="EL71">
        <f t="shared" si="102"/>
        <v>1269.0562238196094</v>
      </c>
      <c r="EM71">
        <f t="shared" si="102"/>
        <v>1270.7640171293435</v>
      </c>
      <c r="EN71">
        <f t="shared" si="102"/>
        <v>1272.4735000417008</v>
      </c>
      <c r="EO71">
        <f t="shared" si="102"/>
        <v>1274.1846744962322</v>
      </c>
      <c r="EP71">
        <f t="shared" si="102"/>
        <v>1275.8975424347047</v>
      </c>
      <c r="EQ71">
        <f t="shared" si="100"/>
        <v>1277.6121058011151</v>
      </c>
      <c r="ER71">
        <f t="shared" si="99"/>
        <v>1279.3283665417016</v>
      </c>
      <c r="ES71">
        <f t="shared" si="99"/>
        <v>1281.0463266049308</v>
      </c>
      <c r="ET71">
        <f t="shared" si="99"/>
        <v>1282.7659879415064</v>
      </c>
      <c r="EU71">
        <f t="shared" si="99"/>
        <v>1284.4873525043713</v>
      </c>
      <c r="EV71">
        <f t="shared" si="99"/>
        <v>1286.2104222487201</v>
      </c>
      <c r="EW71">
        <f t="shared" si="99"/>
        <v>1287.9351991319627</v>
      </c>
      <c r="EX71">
        <f t="shared" si="99"/>
        <v>1289.6616851137858</v>
      </c>
      <c r="EY71">
        <f t="shared" si="99"/>
        <v>1291.3898821561143</v>
      </c>
      <c r="EZ71">
        <f t="shared" si="99"/>
        <v>1293.1197922231268</v>
      </c>
      <c r="FA71">
        <f t="shared" si="99"/>
        <v>1294.8514172812559</v>
      </c>
      <c r="FB71">
        <f t="shared" si="99"/>
        <v>1296.5847592991959</v>
      </c>
      <c r="FC71">
        <f t="shared" si="97"/>
        <v>1298.3198202478925</v>
      </c>
      <c r="FD71">
        <f t="shared" si="97"/>
        <v>1300.0566021005532</v>
      </c>
      <c r="FE71">
        <f t="shared" si="97"/>
        <v>1301.7951068326608</v>
      </c>
      <c r="FF71">
        <f t="shared" si="97"/>
        <v>1303.5353364219604</v>
      </c>
      <c r="FG71">
        <f t="shared" si="97"/>
        <v>1305.2772928484676</v>
      </c>
      <c r="FH71">
        <f t="shared" si="97"/>
        <v>1307.0209780944708</v>
      </c>
      <c r="FI71">
        <f t="shared" si="97"/>
        <v>1308.7663941445389</v>
      </c>
      <c r="FJ71">
        <f t="shared" si="97"/>
        <v>1310.5135429855095</v>
      </c>
      <c r="FK71">
        <f t="shared" si="97"/>
        <v>1312.2624266065011</v>
      </c>
      <c r="FL71">
        <f t="shared" si="97"/>
        <v>1314.0130469989242</v>
      </c>
      <c r="FM71">
        <f t="shared" si="97"/>
        <v>1315.7654061564717</v>
      </c>
      <c r="FN71">
        <f t="shared" si="97"/>
        <v>1317.5195060751239</v>
      </c>
      <c r="FO71">
        <f t="shared" si="103"/>
        <v>1319.2753487531586</v>
      </c>
      <c r="FP71">
        <f t="shared" si="103"/>
        <v>1321.0329361911361</v>
      </c>
      <c r="FQ71">
        <f t="shared" si="103"/>
        <v>1322.7922703919151</v>
      </c>
      <c r="FR71">
        <f t="shared" si="103"/>
        <v>1324.553353360662</v>
      </c>
      <c r="FS71">
        <f t="shared" si="103"/>
        <v>1326.3161871048401</v>
      </c>
      <c r="FT71">
        <f t="shared" si="103"/>
        <v>1328.0807736342176</v>
      </c>
      <c r="FU71">
        <f t="shared" si="72"/>
        <v>1329.8471149608738</v>
      </c>
      <c r="FV71">
        <f t="shared" si="72"/>
        <v>1331.6152130991845</v>
      </c>
      <c r="FW71">
        <f t="shared" si="72"/>
        <v>1333.3850700658559</v>
      </c>
      <c r="FX71">
        <f t="shared" si="72"/>
        <v>1335.156687879891</v>
      </c>
      <c r="FY71">
        <f t="shared" si="72"/>
        <v>1336.9300685626242</v>
      </c>
      <c r="FZ71">
        <f t="shared" si="72"/>
        <v>1338.7052141377058</v>
      </c>
      <c r="GA71">
        <f t="shared" si="72"/>
        <v>1340.4821266311137</v>
      </c>
      <c r="GB71">
        <f t="shared" si="72"/>
        <v>1342.2608080711373</v>
      </c>
      <c r="GC71">
        <f t="shared" si="72"/>
        <v>1344.0412604884082</v>
      </c>
      <c r="GD71">
        <f t="shared" si="72"/>
        <v>1345.8234859158899</v>
      </c>
      <c r="GE71">
        <f t="shared" si="72"/>
        <v>1347.6074863888648</v>
      </c>
      <c r="GF71">
        <f t="shared" si="72"/>
        <v>1349.3932639449656</v>
      </c>
      <c r="GG71">
        <f t="shared" si="72"/>
        <v>1351.1808206241601</v>
      </c>
      <c r="GH71">
        <f t="shared" si="104"/>
        <v>1352.9701584687618</v>
      </c>
      <c r="GI71">
        <f t="shared" si="104"/>
        <v>1354.7612795234145</v>
      </c>
      <c r="GJ71">
        <f t="shared" si="104"/>
        <v>1356.5541858351239</v>
      </c>
      <c r="GK71">
        <f t="shared" si="104"/>
        <v>1358.3488794532457</v>
      </c>
      <c r="GL71">
        <f t="shared" si="104"/>
        <v>1360.1453624294725</v>
      </c>
      <c r="GM71">
        <f t="shared" si="104"/>
        <v>1361.9436368178681</v>
      </c>
      <c r="GN71">
        <f t="shared" si="104"/>
        <v>1363.7437046748526</v>
      </c>
      <c r="GO71">
        <f t="shared" si="104"/>
        <v>1365.5455680591936</v>
      </c>
      <c r="GP71">
        <f t="shared" si="104"/>
        <v>1367.3492290320355</v>
      </c>
      <c r="GQ71">
        <f t="shared" si="104"/>
        <v>1369.154689656885</v>
      </c>
      <c r="GR71">
        <f t="shared" si="104"/>
        <v>1370.9619519996213</v>
      </c>
      <c r="GS71">
        <f t="shared" si="115"/>
        <v>1372.7710181284815</v>
      </c>
      <c r="GT71">
        <f t="shared" si="115"/>
        <v>1374.5818901140956</v>
      </c>
      <c r="GU71">
        <f t="shared" si="115"/>
        <v>1376.3945700294512</v>
      </c>
      <c r="GV71">
        <f t="shared" si="115"/>
        <v>1378.20905994993</v>
      </c>
      <c r="GW71">
        <f t="shared" si="115"/>
        <v>1380.0253619532925</v>
      </c>
      <c r="GX71">
        <f t="shared" si="115"/>
        <v>1381.8434781196827</v>
      </c>
      <c r="GY71">
        <f t="shared" si="115"/>
        <v>1383.663410531638</v>
      </c>
      <c r="GZ71">
        <f t="shared" si="98"/>
        <v>1385.4851612740717</v>
      </c>
      <c r="HA71">
        <f t="shared" si="98"/>
        <v>1387.3087324343103</v>
      </c>
      <c r="HB71">
        <f t="shared" si="98"/>
        <v>1389.1341261020564</v>
      </c>
      <c r="HC71">
        <f t="shared" si="98"/>
        <v>1390.9613443694259</v>
      </c>
      <c r="HD71">
        <f t="shared" si="96"/>
        <v>1392.7903893309324</v>
      </c>
      <c r="HE71">
        <f t="shared" si="75"/>
        <v>1394.6212630834927</v>
      </c>
      <c r="HF71">
        <f t="shared" si="75"/>
        <v>1396.4539677264365</v>
      </c>
      <c r="HG71">
        <f t="shared" si="74"/>
        <v>1398.2885053614934</v>
      </c>
      <c r="HH71">
        <f t="shared" si="74"/>
        <v>1400.1248780928049</v>
      </c>
      <c r="HI71">
        <f t="shared" si="56"/>
        <v>1401.9630880269387</v>
      </c>
      <c r="HJ71">
        <f t="shared" si="117"/>
        <v>1228.5710611783593</v>
      </c>
      <c r="HK71">
        <f t="shared" si="118"/>
        <v>2</v>
      </c>
      <c r="HL71">
        <v>69</v>
      </c>
      <c r="HM71">
        <f t="shared" si="119"/>
        <v>0.68</v>
      </c>
      <c r="HN71" cm="1">
        <f t="array" ref="HN71">INDEX($N$3:$DJ$102,HL71,HK71)</f>
        <v>-1228.3353723596472</v>
      </c>
      <c r="HO71">
        <f t="shared" si="120"/>
        <v>-835.26805320456015</v>
      </c>
    </row>
    <row r="72" spans="5:223" x14ac:dyDescent="0.25">
      <c r="E72">
        <v>630</v>
      </c>
      <c r="F72" s="7">
        <f>'Emission events'!Q72</f>
        <v>0</v>
      </c>
      <c r="G72" s="7">
        <f>'Emission events'!AG72</f>
        <v>0</v>
      </c>
      <c r="H72" s="7">
        <f>'Emission events'!AW72</f>
        <v>0</v>
      </c>
      <c r="I72" s="7">
        <f>'Emission events'!BM72</f>
        <v>0</v>
      </c>
      <c r="J72" s="7">
        <f>'Emission events'!CC72</f>
        <v>0</v>
      </c>
      <c r="K72" s="7">
        <f t="shared" si="121"/>
        <v>0</v>
      </c>
      <c r="M72" s="1">
        <v>0.69</v>
      </c>
      <c r="N72">
        <f t="shared" si="105"/>
        <v>-1704.6164058196396</v>
      </c>
      <c r="O72">
        <f t="shared" si="105"/>
        <v>-1706.5951970829287</v>
      </c>
      <c r="P72">
        <f t="shared" si="105"/>
        <v>-1708.57625958988</v>
      </c>
      <c r="Q72">
        <f t="shared" si="105"/>
        <v>-1710.5595959477228</v>
      </c>
      <c r="R72">
        <f t="shared" si="105"/>
        <v>-1712.5452087666918</v>
      </c>
      <c r="S72">
        <f t="shared" si="105"/>
        <v>-1714.5331006599802</v>
      </c>
      <c r="T72">
        <f t="shared" si="105"/>
        <v>-1716.5232742438191</v>
      </c>
      <c r="U72">
        <f t="shared" si="105"/>
        <v>-1718.5157321374295</v>
      </c>
      <c r="V72">
        <f t="shared" si="105"/>
        <v>-1720.51047696304</v>
      </c>
      <c r="W72">
        <f t="shared" si="105"/>
        <v>-1722.5075113458881</v>
      </c>
      <c r="X72">
        <f t="shared" si="106"/>
        <v>-1724.5068379142328</v>
      </c>
      <c r="Y72">
        <f t="shared" si="106"/>
        <v>-1726.5084592993364</v>
      </c>
      <c r="Z72">
        <f t="shared" si="106"/>
        <v>-1728.5123781354821</v>
      </c>
      <c r="AA72">
        <f t="shared" si="106"/>
        <v>-1730.5185970599891</v>
      </c>
      <c r="AB72">
        <f t="shared" si="106"/>
        <v>-1732.5271187131991</v>
      </c>
      <c r="AC72">
        <f t="shared" si="106"/>
        <v>-1734.5379457384834</v>
      </c>
      <c r="AD72">
        <f t="shared" si="106"/>
        <v>-1736.5510807822543</v>
      </c>
      <c r="AE72">
        <f t="shared" si="106"/>
        <v>-1738.5665264939439</v>
      </c>
      <c r="AF72">
        <f t="shared" si="106"/>
        <v>-1740.5842855260494</v>
      </c>
      <c r="AG72">
        <f t="shared" si="106"/>
        <v>-1742.604360534089</v>
      </c>
      <c r="AH72">
        <f t="shared" si="107"/>
        <v>-1744.6267541766476</v>
      </c>
      <c r="AI72">
        <f t="shared" si="107"/>
        <v>-1746.6514691153563</v>
      </c>
      <c r="AJ72">
        <f t="shared" si="107"/>
        <v>-1748.6785080149064</v>
      </c>
      <c r="AK72">
        <f t="shared" si="107"/>
        <v>-1750.7078735430307</v>
      </c>
      <c r="AL72">
        <f t="shared" si="107"/>
        <v>-1752.7395683705424</v>
      </c>
      <c r="AM72">
        <f t="shared" si="107"/>
        <v>-1754.7735951713207</v>
      </c>
      <c r="AN72">
        <f t="shared" si="107"/>
        <v>-1756.8099566222963</v>
      </c>
      <c r="AO72">
        <f t="shared" si="107"/>
        <v>-1758.8486554034901</v>
      </c>
      <c r="AP72">
        <f t="shared" si="107"/>
        <v>-1760.8896941979942</v>
      </c>
      <c r="AQ72">
        <f t="shared" si="107"/>
        <v>-1762.9330756919871</v>
      </c>
      <c r="AR72">
        <f t="shared" si="108"/>
        <v>-1764.9788025747112</v>
      </c>
      <c r="AS72">
        <f t="shared" si="108"/>
        <v>-1767.0268775385159</v>
      </c>
      <c r="AT72">
        <f t="shared" si="108"/>
        <v>-1769.07730327884</v>
      </c>
      <c r="AU72">
        <f t="shared" si="108"/>
        <v>-1771.1300824941986</v>
      </c>
      <c r="AV72">
        <f t="shared" si="108"/>
        <v>-1773.1852178862227</v>
      </c>
      <c r="AW72">
        <f t="shared" si="108"/>
        <v>-1775.2427121596456</v>
      </c>
      <c r="AX72">
        <f t="shared" si="108"/>
        <v>-1777.3025680222852</v>
      </c>
      <c r="AY72">
        <f t="shared" si="108"/>
        <v>-1779.3647881850875</v>
      </c>
      <c r="AZ72">
        <f t="shared" si="108"/>
        <v>-1781.4293753621039</v>
      </c>
      <c r="BA72">
        <f t="shared" si="108"/>
        <v>-1783.4963322705082</v>
      </c>
      <c r="BB72">
        <f t="shared" si="109"/>
        <v>-1785.5656616305737</v>
      </c>
      <c r="BC72">
        <f t="shared" si="109"/>
        <v>-1787.6373661657221</v>
      </c>
      <c r="BD72">
        <f t="shared" si="109"/>
        <v>-1789.7114486024757</v>
      </c>
      <c r="BE72">
        <f t="shared" si="109"/>
        <v>-1791.7879116705055</v>
      </c>
      <c r="BF72">
        <f t="shared" si="109"/>
        <v>-1793.8667581026104</v>
      </c>
      <c r="BG72">
        <f t="shared" si="109"/>
        <v>-1795.947990634726</v>
      </c>
      <c r="BH72">
        <f t="shared" si="109"/>
        <v>-1798.0316120059351</v>
      </c>
      <c r="BI72">
        <f t="shared" si="109"/>
        <v>-1800.1176249584448</v>
      </c>
      <c r="BJ72">
        <f t="shared" si="109"/>
        <v>-1802.2060322376369</v>
      </c>
      <c r="BK72">
        <f t="shared" si="109"/>
        <v>-1804.2968365920181</v>
      </c>
      <c r="BL72">
        <f t="shared" si="110"/>
        <v>-1806.3900407732699</v>
      </c>
      <c r="BM72">
        <f t="shared" si="110"/>
        <v>-1808.4856475362258</v>
      </c>
      <c r="BN72">
        <f t="shared" si="110"/>
        <v>-1810.5836596388883</v>
      </c>
      <c r="BO72">
        <f t="shared" si="110"/>
        <v>-1812.6840798424071</v>
      </c>
      <c r="BP72">
        <f t="shared" si="110"/>
        <v>-1814.7869109111259</v>
      </c>
      <c r="BQ72">
        <f t="shared" si="110"/>
        <v>-1816.8921556125376</v>
      </c>
      <c r="BR72">
        <f t="shared" si="110"/>
        <v>-1818.9998167173298</v>
      </c>
      <c r="BS72">
        <f t="shared" si="110"/>
        <v>-1821.109896999365</v>
      </c>
      <c r="BT72">
        <f t="shared" si="110"/>
        <v>-1823.2223992356901</v>
      </c>
      <c r="BU72">
        <f t="shared" si="110"/>
        <v>-1825.3373262065459</v>
      </c>
      <c r="BV72">
        <f t="shared" si="111"/>
        <v>-1827.4546806953517</v>
      </c>
      <c r="BW72">
        <f t="shared" si="111"/>
        <v>-1829.5744654887221</v>
      </c>
      <c r="BX72">
        <f t="shared" si="111"/>
        <v>-1831.6966833764836</v>
      </c>
      <c r="BY72">
        <f t="shared" si="111"/>
        <v>-1833.821337151659</v>
      </c>
      <c r="BZ72">
        <f t="shared" si="111"/>
        <v>-1835.9484296104763</v>
      </c>
      <c r="CA72">
        <f t="shared" si="111"/>
        <v>-1838.0779635523747</v>
      </c>
      <c r="CB72">
        <f t="shared" si="111"/>
        <v>-1840.2099417800196</v>
      </c>
      <c r="CC72">
        <f t="shared" si="111"/>
        <v>-1842.3443670992538</v>
      </c>
      <c r="CD72">
        <f t="shared" si="111"/>
        <v>-1844.4812423191802</v>
      </c>
      <c r="CE72">
        <f t="shared" si="111"/>
        <v>-1846.6205702521142</v>
      </c>
      <c r="CF72">
        <f t="shared" si="112"/>
        <v>-1848.7623537135994</v>
      </c>
      <c r="CG72">
        <f t="shared" si="112"/>
        <v>-1850.9065955224107</v>
      </c>
      <c r="CH72">
        <f t="shared" si="112"/>
        <v>-1853.0532985005598</v>
      </c>
      <c r="CI72">
        <f t="shared" si="112"/>
        <v>-1855.2024654733098</v>
      </c>
      <c r="CJ72">
        <f t="shared" si="112"/>
        <v>-1857.3540992691283</v>
      </c>
      <c r="CK72">
        <f t="shared" si="112"/>
        <v>-1859.5082027197691</v>
      </c>
      <c r="CL72">
        <f t="shared" si="112"/>
        <v>-1861.6647786602236</v>
      </c>
      <c r="CM72">
        <f t="shared" si="112"/>
        <v>-1863.8238299287373</v>
      </c>
      <c r="CN72">
        <f t="shared" si="112"/>
        <v>-1865.9853593668145</v>
      </c>
      <c r="CO72">
        <f t="shared" si="112"/>
        <v>-1868.1493698192271</v>
      </c>
      <c r="CP72">
        <f t="shared" si="113"/>
        <v>-1870.3158641339996</v>
      </c>
      <c r="CQ72">
        <f t="shared" si="113"/>
        <v>-1872.4848451624262</v>
      </c>
      <c r="CR72">
        <f t="shared" si="113"/>
        <v>-1874.6563157590872</v>
      </c>
      <c r="CS72">
        <f t="shared" si="113"/>
        <v>-1876.8302787818325</v>
      </c>
      <c r="CT72">
        <f t="shared" si="113"/>
        <v>-1879.0067370917941</v>
      </c>
      <c r="CU72">
        <f t="shared" si="113"/>
        <v>-1881.1856935533935</v>
      </c>
      <c r="CV72">
        <f t="shared" si="113"/>
        <v>-1883.3671510343218</v>
      </c>
      <c r="CW72">
        <f t="shared" si="113"/>
        <v>-1885.551112405587</v>
      </c>
      <c r="CX72">
        <f t="shared" si="113"/>
        <v>-1887.7375805414677</v>
      </c>
      <c r="CY72">
        <f t="shared" si="113"/>
        <v>-1889.9265583195609</v>
      </c>
      <c r="CZ72">
        <f t="shared" si="114"/>
        <v>-1892.1180486207611</v>
      </c>
      <c r="DA72">
        <f t="shared" si="114"/>
        <v>-1894.3120543292691</v>
      </c>
      <c r="DB72">
        <f t="shared" si="114"/>
        <v>-1896.5085783326037</v>
      </c>
      <c r="DC72">
        <f t="shared" si="114"/>
        <v>-1898.7076235215848</v>
      </c>
      <c r="DD72">
        <f t="shared" si="114"/>
        <v>-1900.909192790351</v>
      </c>
      <c r="DE72">
        <f t="shared" si="114"/>
        <v>-1903.1132890363756</v>
      </c>
      <c r="DF72">
        <f t="shared" si="114"/>
        <v>-1905.3199151604529</v>
      </c>
      <c r="DG72">
        <f t="shared" si="114"/>
        <v>-1907.529074066706</v>
      </c>
      <c r="DH72">
        <f t="shared" si="114"/>
        <v>-1909.7407686625988</v>
      </c>
      <c r="DI72">
        <f t="shared" si="114"/>
        <v>-1911.9550018589127</v>
      </c>
      <c r="DJ72">
        <f t="shared" si="114"/>
        <v>-1914.1717765697967</v>
      </c>
      <c r="DL72">
        <f t="shared" si="116"/>
        <v>0.69</v>
      </c>
      <c r="DM72">
        <f t="shared" si="101"/>
        <v>1704.6164058196396</v>
      </c>
      <c r="DN72">
        <f t="shared" si="101"/>
        <v>1706.8308859016408</v>
      </c>
      <c r="DO72">
        <f t="shared" si="101"/>
        <v>1709.0476372273042</v>
      </c>
      <c r="DP72">
        <f t="shared" si="101"/>
        <v>1711.2666624038591</v>
      </c>
      <c r="DQ72">
        <f t="shared" si="101"/>
        <v>1713.4879640415402</v>
      </c>
      <c r="DR72">
        <f t="shared" si="101"/>
        <v>1715.7115447535407</v>
      </c>
      <c r="DS72">
        <f t="shared" si="101"/>
        <v>1717.9374071560917</v>
      </c>
      <c r="DT72">
        <f t="shared" si="101"/>
        <v>1720.1655538684142</v>
      </c>
      <c r="DU72">
        <f t="shared" si="101"/>
        <v>1722.3959875127368</v>
      </c>
      <c r="DV72">
        <f t="shared" si="101"/>
        <v>1724.6287107142971</v>
      </c>
      <c r="DW72">
        <f t="shared" si="101"/>
        <v>1726.8637261013539</v>
      </c>
      <c r="DX72">
        <f t="shared" si="101"/>
        <v>1729.1010363051696</v>
      </c>
      <c r="DY72">
        <f t="shared" si="101"/>
        <v>1731.3406439600274</v>
      </c>
      <c r="DZ72">
        <f t="shared" si="101"/>
        <v>1733.5825517032465</v>
      </c>
      <c r="EA72">
        <f t="shared" si="101"/>
        <v>1735.8267621751686</v>
      </c>
      <c r="EB72">
        <f t="shared" ref="EB72:EG102" si="122">ABS(AC72-AC$2)</f>
        <v>1738.0732780191647</v>
      </c>
      <c r="EC72">
        <f t="shared" si="102"/>
        <v>1740.3221018816478</v>
      </c>
      <c r="ED72">
        <f t="shared" si="102"/>
        <v>1742.5732364120495</v>
      </c>
      <c r="EE72">
        <f t="shared" si="102"/>
        <v>1744.826684262867</v>
      </c>
      <c r="EF72">
        <f t="shared" si="102"/>
        <v>1747.0824480896188</v>
      </c>
      <c r="EG72">
        <f t="shared" si="102"/>
        <v>1749.3405305508895</v>
      </c>
      <c r="EH72">
        <f t="shared" si="102"/>
        <v>1751.6009343083103</v>
      </c>
      <c r="EI72">
        <f t="shared" si="102"/>
        <v>1753.8636620265725</v>
      </c>
      <c r="EJ72">
        <f t="shared" si="102"/>
        <v>1756.1287163734089</v>
      </c>
      <c r="EK72">
        <f t="shared" si="102"/>
        <v>1758.3961000196327</v>
      </c>
      <c r="EL72">
        <f t="shared" si="102"/>
        <v>1760.6658156391231</v>
      </c>
      <c r="EM72">
        <f t="shared" si="102"/>
        <v>1762.9378659088109</v>
      </c>
      <c r="EN72">
        <f t="shared" si="102"/>
        <v>1765.2122535087167</v>
      </c>
      <c r="EO72">
        <f t="shared" si="102"/>
        <v>1767.488981121933</v>
      </c>
      <c r="EP72">
        <f t="shared" si="102"/>
        <v>1769.768051434638</v>
      </c>
      <c r="EQ72">
        <f t="shared" si="100"/>
        <v>1772.0494671360741</v>
      </c>
      <c r="ER72">
        <f t="shared" si="99"/>
        <v>1774.333230918591</v>
      </c>
      <c r="ES72">
        <f t="shared" si="99"/>
        <v>1776.6193454776271</v>
      </c>
      <c r="ET72">
        <f t="shared" si="99"/>
        <v>1778.9078135116979</v>
      </c>
      <c r="EU72">
        <f t="shared" si="99"/>
        <v>1781.1986377224341</v>
      </c>
      <c r="EV72">
        <f t="shared" si="99"/>
        <v>1783.4918208145691</v>
      </c>
      <c r="EW72">
        <f t="shared" si="99"/>
        <v>1785.7873654959208</v>
      </c>
      <c r="EX72">
        <f t="shared" si="99"/>
        <v>1788.0852744774352</v>
      </c>
      <c r="EY72">
        <f t="shared" si="99"/>
        <v>1790.3855504731637</v>
      </c>
      <c r="EZ72">
        <f t="shared" si="99"/>
        <v>1792.6881962002801</v>
      </c>
      <c r="FA72">
        <f t="shared" si="99"/>
        <v>1794.9932143790577</v>
      </c>
      <c r="FB72">
        <f t="shared" si="99"/>
        <v>1797.3006077329183</v>
      </c>
      <c r="FC72">
        <f t="shared" si="97"/>
        <v>1799.6103789883839</v>
      </c>
      <c r="FD72">
        <f t="shared" si="97"/>
        <v>1801.9225308751259</v>
      </c>
      <c r="FE72">
        <f t="shared" si="97"/>
        <v>1804.2370661259429</v>
      </c>
      <c r="FF72">
        <f t="shared" si="97"/>
        <v>1806.5539874767703</v>
      </c>
      <c r="FG72">
        <f t="shared" si="97"/>
        <v>1808.8732976666915</v>
      </c>
      <c r="FH72">
        <f t="shared" si="97"/>
        <v>1811.1949994379133</v>
      </c>
      <c r="FI72">
        <f t="shared" si="97"/>
        <v>1813.5190955358175</v>
      </c>
      <c r="FJ72">
        <f t="shared" si="97"/>
        <v>1815.8455887089108</v>
      </c>
      <c r="FK72">
        <f t="shared" si="97"/>
        <v>1818.1744817088747</v>
      </c>
      <c r="FL72">
        <f t="shared" si="97"/>
        <v>1820.5057772905427</v>
      </c>
      <c r="FM72">
        <f t="shared" si="97"/>
        <v>1822.8394782119174</v>
      </c>
      <c r="FN72">
        <f t="shared" si="97"/>
        <v>1825.1755872341482</v>
      </c>
      <c r="FO72">
        <f t="shared" si="103"/>
        <v>1827.5141071215792</v>
      </c>
      <c r="FP72">
        <f t="shared" si="103"/>
        <v>1829.855040641703</v>
      </c>
      <c r="FQ72">
        <f t="shared" si="103"/>
        <v>1832.1983905652073</v>
      </c>
      <c r="FR72">
        <f t="shared" si="103"/>
        <v>1834.5441596659546</v>
      </c>
      <c r="FS72">
        <f t="shared" si="103"/>
        <v>1836.8923507209918</v>
      </c>
      <c r="FT72">
        <f t="shared" si="103"/>
        <v>1839.2429665105597</v>
      </c>
      <c r="FU72">
        <f t="shared" si="72"/>
        <v>1841.5960098180776</v>
      </c>
      <c r="FV72">
        <f t="shared" si="72"/>
        <v>1843.9514834301601</v>
      </c>
      <c r="FW72">
        <f t="shared" si="72"/>
        <v>1846.3093901366337</v>
      </c>
      <c r="FX72">
        <f t="shared" si="72"/>
        <v>1848.6697327305212</v>
      </c>
      <c r="FY72">
        <f t="shared" si="72"/>
        <v>1851.0325140080506</v>
      </c>
      <c r="FZ72">
        <f t="shared" si="72"/>
        <v>1853.3977367686612</v>
      </c>
      <c r="GA72">
        <f t="shared" si="72"/>
        <v>1855.7654038150181</v>
      </c>
      <c r="GB72">
        <f t="shared" si="72"/>
        <v>1858.1355179529644</v>
      </c>
      <c r="GC72">
        <f t="shared" si="72"/>
        <v>1860.5080819916029</v>
      </c>
      <c r="GD72">
        <f t="shared" si="72"/>
        <v>1862.8830987432491</v>
      </c>
      <c r="GE72">
        <f t="shared" si="72"/>
        <v>1865.2605710234463</v>
      </c>
      <c r="GF72">
        <f t="shared" si="72"/>
        <v>1867.6405016509698</v>
      </c>
      <c r="GG72">
        <f t="shared" si="72"/>
        <v>1870.0228934478309</v>
      </c>
      <c r="GH72">
        <f t="shared" si="104"/>
        <v>1872.407749239293</v>
      </c>
      <c r="GI72">
        <f t="shared" si="104"/>
        <v>1874.7950718538234</v>
      </c>
      <c r="GJ72">
        <f t="shared" si="104"/>
        <v>1877.1848641231763</v>
      </c>
      <c r="GK72">
        <f t="shared" si="104"/>
        <v>1879.577128882343</v>
      </c>
      <c r="GL72">
        <f t="shared" si="104"/>
        <v>1881.9718689695687</v>
      </c>
      <c r="GM72">
        <f t="shared" si="104"/>
        <v>1884.369087226358</v>
      </c>
      <c r="GN72">
        <f t="shared" si="104"/>
        <v>1886.7687864974828</v>
      </c>
      <c r="GO72">
        <f t="shared" si="104"/>
        <v>1889.1709696309674</v>
      </c>
      <c r="GP72">
        <f t="shared" si="104"/>
        <v>1891.575639478106</v>
      </c>
      <c r="GQ72">
        <f t="shared" si="104"/>
        <v>1893.9827988934792</v>
      </c>
      <c r="GR72">
        <f t="shared" si="104"/>
        <v>1896.3924507349366</v>
      </c>
      <c r="GS72">
        <f t="shared" si="115"/>
        <v>1898.8045978636103</v>
      </c>
      <c r="GT72">
        <f t="shared" si="115"/>
        <v>1901.2192431439219</v>
      </c>
      <c r="GU72">
        <f t="shared" si="115"/>
        <v>1903.6363894435622</v>
      </c>
      <c r="GV72">
        <f t="shared" si="115"/>
        <v>1906.0560396335395</v>
      </c>
      <c r="GW72">
        <f t="shared" si="115"/>
        <v>1908.4781965881323</v>
      </c>
      <c r="GX72">
        <f t="shared" si="115"/>
        <v>1910.9028631849376</v>
      </c>
      <c r="GY72">
        <f t="shared" si="115"/>
        <v>1913.3300423048499</v>
      </c>
      <c r="GZ72">
        <f t="shared" si="98"/>
        <v>1915.7597368320701</v>
      </c>
      <c r="HA72">
        <f t="shared" si="98"/>
        <v>1918.1919496541168</v>
      </c>
      <c r="HB72">
        <f t="shared" si="98"/>
        <v>1920.6266836618099</v>
      </c>
      <c r="HC72">
        <f t="shared" si="98"/>
        <v>1923.0639417492882</v>
      </c>
      <c r="HD72">
        <f t="shared" si="96"/>
        <v>1925.503726814025</v>
      </c>
      <c r="HE72">
        <f t="shared" si="75"/>
        <v>1927.9460417568143</v>
      </c>
      <c r="HF72">
        <f t="shared" si="75"/>
        <v>1930.3908894817796</v>
      </c>
      <c r="HG72">
        <f t="shared" si="74"/>
        <v>1932.8382728963845</v>
      </c>
      <c r="HH72">
        <f t="shared" si="74"/>
        <v>1935.2881949114105</v>
      </c>
      <c r="HI72">
        <f t="shared" si="56"/>
        <v>1937.7406584410066</v>
      </c>
      <c r="HJ72">
        <f t="shared" si="117"/>
        <v>1706.8308859016408</v>
      </c>
      <c r="HK72">
        <f t="shared" si="118"/>
        <v>2</v>
      </c>
      <c r="HL72">
        <v>70</v>
      </c>
      <c r="HM72">
        <f t="shared" si="119"/>
        <v>0.69</v>
      </c>
      <c r="HN72" cm="1">
        <f t="array" ref="HN72">INDEX($N$3:$DJ$102,HL72,HK72)</f>
        <v>-1706.5951970829287</v>
      </c>
      <c r="HO72">
        <f t="shared" si="120"/>
        <v>-1177.5506859872207</v>
      </c>
    </row>
    <row r="73" spans="5:223" x14ac:dyDescent="0.25">
      <c r="E73">
        <v>635</v>
      </c>
      <c r="F73" s="7">
        <f>'Emission events'!Q73</f>
        <v>0</v>
      </c>
      <c r="G73" s="7">
        <f>'Emission events'!AG73</f>
        <v>0</v>
      </c>
      <c r="H73" s="7">
        <f>'Emission events'!AW73</f>
        <v>0</v>
      </c>
      <c r="I73" s="7">
        <f>'Emission events'!BM73</f>
        <v>0</v>
      </c>
      <c r="J73" s="7">
        <f>'Emission events'!CC73</f>
        <v>0</v>
      </c>
      <c r="K73" s="7">
        <f t="shared" si="121"/>
        <v>0</v>
      </c>
      <c r="M73" s="1">
        <v>0.7</v>
      </c>
      <c r="N73">
        <f t="shared" ref="N73:W82" si="123">$B$13-_J0*EXP(($M73+N$2*_r_S)/(_V_th*_diode_n))-($M73+N$2*_r_S)/_r_sh</f>
        <v>-2365.438292786288</v>
      </c>
      <c r="O73">
        <f t="shared" si="123"/>
        <v>-2368.1755849104493</v>
      </c>
      <c r="P73">
        <f t="shared" si="123"/>
        <v>-2370.9160189842955</v>
      </c>
      <c r="Q73">
        <f t="shared" si="123"/>
        <v>-2373.6595986145753</v>
      </c>
      <c r="R73">
        <f t="shared" si="123"/>
        <v>-2376.4063274121759</v>
      </c>
      <c r="S73">
        <f t="shared" si="123"/>
        <v>-2379.1562089921044</v>
      </c>
      <c r="T73">
        <f t="shared" si="123"/>
        <v>-2381.9092469735442</v>
      </c>
      <c r="U73">
        <f t="shared" si="123"/>
        <v>-2384.665444979822</v>
      </c>
      <c r="V73">
        <f t="shared" si="123"/>
        <v>-2387.4248066384362</v>
      </c>
      <c r="W73">
        <f t="shared" si="123"/>
        <v>-2390.1873355810208</v>
      </c>
      <c r="X73">
        <f t="shared" ref="X73:AG82" si="124">$B$13-_J0*EXP(($M73+X$2*_r_S)/(_V_th*_diode_n))-($M73+X$2*_r_S)/_r_sh</f>
        <v>-2392.9530354434137</v>
      </c>
      <c r="Y73">
        <f t="shared" si="124"/>
        <v>-2395.7219098655924</v>
      </c>
      <c r="Z73">
        <f t="shared" si="124"/>
        <v>-2398.4939624917383</v>
      </c>
      <c r="AA73">
        <f t="shared" si="124"/>
        <v>-2401.2691969702087</v>
      </c>
      <c r="AB73">
        <f t="shared" si="124"/>
        <v>-2404.0476169535464</v>
      </c>
      <c r="AC73">
        <f t="shared" si="124"/>
        <v>-2406.8292260984986</v>
      </c>
      <c r="AD73">
        <f t="shared" si="124"/>
        <v>-2409.6140280659902</v>
      </c>
      <c r="AE73">
        <f t="shared" si="124"/>
        <v>-2412.4020265211511</v>
      </c>
      <c r="AF73">
        <f t="shared" si="124"/>
        <v>-2415.1932251333342</v>
      </c>
      <c r="AG73">
        <f t="shared" si="124"/>
        <v>-2417.9876275760957</v>
      </c>
      <c r="AH73">
        <f t="shared" ref="AH73:AQ82" si="125">$B$13-_J0*EXP(($M73+AH$2*_r_S)/(_V_th*_diode_n))-($M73+AH$2*_r_S)/_r_sh</f>
        <v>-2420.7852375272109</v>
      </c>
      <c r="AI73">
        <f t="shared" si="125"/>
        <v>-2423.586058668674</v>
      </c>
      <c r="AJ73">
        <f t="shared" si="125"/>
        <v>-2426.3900946867252</v>
      </c>
      <c r="AK73">
        <f t="shared" si="125"/>
        <v>-2429.1973492717834</v>
      </c>
      <c r="AL73">
        <f t="shared" si="125"/>
        <v>-2432.0078261185567</v>
      </c>
      <c r="AM73">
        <f t="shared" si="125"/>
        <v>-2434.8215289259765</v>
      </c>
      <c r="AN73">
        <f t="shared" si="125"/>
        <v>-2437.63846139722</v>
      </c>
      <c r="AO73">
        <f t="shared" si="125"/>
        <v>-2440.4586272397164</v>
      </c>
      <c r="AP73">
        <f t="shared" si="125"/>
        <v>-2443.2820301651491</v>
      </c>
      <c r="AQ73">
        <f t="shared" si="125"/>
        <v>-2446.1086738894824</v>
      </c>
      <c r="AR73">
        <f t="shared" ref="AR73:BA82" si="126">$B$13-_J0*EXP(($M73+AR$2*_r_S)/(_V_th*_diode_n))-($M73+AR$2*_r_S)/_r_sh</f>
        <v>-2448.9385621328902</v>
      </c>
      <c r="AS73">
        <f t="shared" si="126"/>
        <v>-2451.771698619873</v>
      </c>
      <c r="AT73">
        <f t="shared" si="126"/>
        <v>-2454.608087079187</v>
      </c>
      <c r="AU73">
        <f t="shared" si="126"/>
        <v>-2457.4477312438694</v>
      </c>
      <c r="AV73">
        <f t="shared" si="126"/>
        <v>-2460.2906348512429</v>
      </c>
      <c r="AW73">
        <f t="shared" si="126"/>
        <v>-2463.1368016429283</v>
      </c>
      <c r="AX73">
        <f t="shared" si="126"/>
        <v>-2465.9862353648255</v>
      </c>
      <c r="AY73">
        <f t="shared" si="126"/>
        <v>-2468.8389397671326</v>
      </c>
      <c r="AZ73">
        <f t="shared" si="126"/>
        <v>-2471.6949186043717</v>
      </c>
      <c r="BA73">
        <f t="shared" si="126"/>
        <v>-2474.5541756353655</v>
      </c>
      <c r="BB73">
        <f t="shared" ref="BB73:BK82" si="127">$B$13-_J0*EXP(($M73+BB$2*_r_S)/(_V_th*_diode_n))-($M73+BB$2*_r_S)/_r_sh</f>
        <v>-2477.4167146232512</v>
      </c>
      <c r="BC73">
        <f t="shared" si="127"/>
        <v>-2480.2825393354956</v>
      </c>
      <c r="BD73">
        <f t="shared" si="127"/>
        <v>-2483.1516535438714</v>
      </c>
      <c r="BE73">
        <f t="shared" si="127"/>
        <v>-2486.0240610244819</v>
      </c>
      <c r="BF73">
        <f t="shared" si="127"/>
        <v>-2488.8997655577823</v>
      </c>
      <c r="BG73">
        <f t="shared" si="127"/>
        <v>-2491.7787709285599</v>
      </c>
      <c r="BH73">
        <f t="shared" si="127"/>
        <v>-2494.6610809259446</v>
      </c>
      <c r="BI73">
        <f t="shared" si="127"/>
        <v>-2497.546699343417</v>
      </c>
      <c r="BJ73">
        <f t="shared" si="127"/>
        <v>-2500.4356299788219</v>
      </c>
      <c r="BK73">
        <f t="shared" si="127"/>
        <v>-2503.3278766343451</v>
      </c>
      <c r="BL73">
        <f t="shared" ref="BL73:BU82" si="128">$B$13-_J0*EXP(($M73+BL$2*_r_S)/(_V_th*_diode_n))-($M73+BL$2*_r_S)/_r_sh</f>
        <v>-2506.2234431165366</v>
      </c>
      <c r="BM73">
        <f t="shared" si="128"/>
        <v>-2509.1223332363361</v>
      </c>
      <c r="BN73">
        <f t="shared" si="128"/>
        <v>-2512.0245508090461</v>
      </c>
      <c r="BO73">
        <f t="shared" si="128"/>
        <v>-2514.9300996543507</v>
      </c>
      <c r="BP73">
        <f t="shared" si="128"/>
        <v>-2517.8389835963271</v>
      </c>
      <c r="BQ73">
        <f t="shared" si="128"/>
        <v>-2520.7512064634161</v>
      </c>
      <c r="BR73">
        <f t="shared" si="128"/>
        <v>-2523.666772088488</v>
      </c>
      <c r="BS73">
        <f t="shared" si="128"/>
        <v>-2526.5856843087772</v>
      </c>
      <c r="BT73">
        <f t="shared" si="128"/>
        <v>-2529.5079469659518</v>
      </c>
      <c r="BU73">
        <f t="shared" si="128"/>
        <v>-2532.4335639060778</v>
      </c>
      <c r="BV73">
        <f t="shared" ref="BV73:CE82" si="129">$B$13-_J0*EXP(($M73+BV$2*_r_S)/(_V_th*_diode_n))-($M73+BV$2*_r_S)/_r_sh</f>
        <v>-2535.362538979648</v>
      </c>
      <c r="BW73">
        <f t="shared" si="129"/>
        <v>-2538.2948760415461</v>
      </c>
      <c r="BX73">
        <f t="shared" si="129"/>
        <v>-2541.2305789511101</v>
      </c>
      <c r="BY73">
        <f t="shared" si="129"/>
        <v>-2544.1696515721064</v>
      </c>
      <c r="BZ73">
        <f t="shared" si="129"/>
        <v>-2547.1120977727105</v>
      </c>
      <c r="CA73">
        <f t="shared" si="129"/>
        <v>-2550.0579214255658</v>
      </c>
      <c r="CB73">
        <f t="shared" si="129"/>
        <v>-2553.0071264077601</v>
      </c>
      <c r="CC73">
        <f t="shared" si="129"/>
        <v>-2555.9597166008057</v>
      </c>
      <c r="CD73">
        <f t="shared" si="129"/>
        <v>-2558.915695890697</v>
      </c>
      <c r="CE73">
        <f t="shared" si="129"/>
        <v>-2561.8750681678803</v>
      </c>
      <c r="CF73">
        <f t="shared" ref="CF73:CO82" si="130">$B$13-_J0*EXP(($M73+CF$2*_r_S)/(_V_th*_diode_n))-($M73+CF$2*_r_S)/_r_sh</f>
        <v>-2564.8378373272785</v>
      </c>
      <c r="CG73">
        <f t="shared" si="130"/>
        <v>-2567.8040072682556</v>
      </c>
      <c r="CH73">
        <f t="shared" si="130"/>
        <v>-2570.7735818946817</v>
      </c>
      <c r="CI73">
        <f t="shared" si="130"/>
        <v>-2573.7465651149059</v>
      </c>
      <c r="CJ73">
        <f t="shared" si="130"/>
        <v>-2576.7229608417388</v>
      </c>
      <c r="CK73">
        <f t="shared" si="130"/>
        <v>-2579.702772992508</v>
      </c>
      <c r="CL73">
        <f t="shared" si="130"/>
        <v>-2582.6860054890299</v>
      </c>
      <c r="CM73">
        <f t="shared" si="130"/>
        <v>-2585.6726622576325</v>
      </c>
      <c r="CN73">
        <f t="shared" si="130"/>
        <v>-2588.6627472291216</v>
      </c>
      <c r="CO73">
        <f t="shared" si="130"/>
        <v>-2591.6562643388543</v>
      </c>
      <c r="CP73">
        <f t="shared" ref="CP73:CY82" si="131">$B$13-_J0*EXP(($M73+CP$2*_r_S)/(_V_th*_diode_n))-($M73+CP$2*_r_S)/_r_sh</f>
        <v>-2594.6532175266661</v>
      </c>
      <c r="CQ73">
        <f t="shared" si="131"/>
        <v>-2597.6536107369443</v>
      </c>
      <c r="CR73">
        <f t="shared" si="131"/>
        <v>-2600.6574479185956</v>
      </c>
      <c r="CS73">
        <f t="shared" si="131"/>
        <v>-2603.6647330250566</v>
      </c>
      <c r="CT73">
        <f t="shared" si="131"/>
        <v>-2606.675470014316</v>
      </c>
      <c r="CU73">
        <f t="shared" si="131"/>
        <v>-2609.6896628488826</v>
      </c>
      <c r="CV73">
        <f t="shared" si="131"/>
        <v>-2612.7073154958184</v>
      </c>
      <c r="CW73">
        <f t="shared" si="131"/>
        <v>-2615.7284319267537</v>
      </c>
      <c r="CX73">
        <f t="shared" si="131"/>
        <v>-2618.753016117872</v>
      </c>
      <c r="CY73">
        <f t="shared" si="131"/>
        <v>-2621.7810720499201</v>
      </c>
      <c r="CZ73">
        <f t="shared" ref="CZ73:DJ82" si="132">$B$13-_J0*EXP(($M73+CZ$2*_r_S)/(_V_th*_diode_n))-($M73+CZ$2*_r_S)/_r_sh</f>
        <v>-2624.812603708222</v>
      </c>
      <c r="DA73">
        <f t="shared" si="132"/>
        <v>-2627.8476150826523</v>
      </c>
      <c r="DB73">
        <f t="shared" si="132"/>
        <v>-2630.8861101676989</v>
      </c>
      <c r="DC73">
        <f t="shared" si="132"/>
        <v>-2633.9280929624006</v>
      </c>
      <c r="DD73">
        <f t="shared" si="132"/>
        <v>-2636.9735674704139</v>
      </c>
      <c r="DE73">
        <f t="shared" si="132"/>
        <v>-2640.0225376999815</v>
      </c>
      <c r="DF73">
        <f t="shared" si="132"/>
        <v>-2643.0750076639479</v>
      </c>
      <c r="DG73">
        <f t="shared" si="132"/>
        <v>-2646.1309813797734</v>
      </c>
      <c r="DH73">
        <f t="shared" si="132"/>
        <v>-2649.1904628695115</v>
      </c>
      <c r="DI73">
        <f t="shared" si="132"/>
        <v>-2652.2534561598313</v>
      </c>
      <c r="DJ73">
        <f t="shared" si="132"/>
        <v>-2655.3199652820444</v>
      </c>
      <c r="DL73">
        <f t="shared" si="116"/>
        <v>0.7</v>
      </c>
      <c r="DM73">
        <f t="shared" ref="DM73:EA89" si="133">ABS(N73-N$2)</f>
        <v>2365.438292786288</v>
      </c>
      <c r="DN73">
        <f t="shared" si="133"/>
        <v>2368.4112737291612</v>
      </c>
      <c r="DO73">
        <f t="shared" si="133"/>
        <v>2371.3873966217197</v>
      </c>
      <c r="DP73">
        <f t="shared" si="133"/>
        <v>2374.3666650707114</v>
      </c>
      <c r="DQ73">
        <f t="shared" si="133"/>
        <v>2377.3490826870243</v>
      </c>
      <c r="DR73">
        <f t="shared" si="133"/>
        <v>2380.3346530856647</v>
      </c>
      <c r="DS73">
        <f t="shared" si="133"/>
        <v>2383.3233798858168</v>
      </c>
      <c r="DT73">
        <f t="shared" si="133"/>
        <v>2386.3152667108066</v>
      </c>
      <c r="DU73">
        <f t="shared" si="133"/>
        <v>2389.310317188133</v>
      </c>
      <c r="DV73">
        <f t="shared" si="133"/>
        <v>2392.3085349494295</v>
      </c>
      <c r="DW73">
        <f t="shared" si="133"/>
        <v>2395.3099236305347</v>
      </c>
      <c r="DX73">
        <f t="shared" si="133"/>
        <v>2398.3144868714253</v>
      </c>
      <c r="DY73">
        <f t="shared" si="133"/>
        <v>2401.3222283162836</v>
      </c>
      <c r="DZ73">
        <f t="shared" si="133"/>
        <v>2404.3331516134658</v>
      </c>
      <c r="EA73">
        <f t="shared" si="133"/>
        <v>2407.3472604155158</v>
      </c>
      <c r="EB73">
        <f t="shared" si="122"/>
        <v>2410.3645583791799</v>
      </c>
      <c r="EC73">
        <f t="shared" si="102"/>
        <v>2413.3850491653839</v>
      </c>
      <c r="ED73">
        <f t="shared" si="102"/>
        <v>2416.4087364392567</v>
      </c>
      <c r="EE73">
        <f t="shared" si="102"/>
        <v>2419.4356238701521</v>
      </c>
      <c r="EF73">
        <f t="shared" si="102"/>
        <v>2422.4657151316255</v>
      </c>
      <c r="EG73">
        <f t="shared" si="102"/>
        <v>2425.4990139014531</v>
      </c>
      <c r="EH73">
        <f t="shared" si="102"/>
        <v>2428.535523861628</v>
      </c>
      <c r="EI73">
        <f t="shared" si="102"/>
        <v>2431.5752486983915</v>
      </c>
      <c r="EJ73">
        <f t="shared" si="102"/>
        <v>2434.6181921021616</v>
      </c>
      <c r="EK73">
        <f t="shared" si="102"/>
        <v>2437.6643577676473</v>
      </c>
      <c r="EL73">
        <f t="shared" si="102"/>
        <v>2440.7137493937789</v>
      </c>
      <c r="EM73">
        <f t="shared" si="102"/>
        <v>2443.7663706837347</v>
      </c>
      <c r="EN73">
        <f t="shared" si="102"/>
        <v>2446.822225344943</v>
      </c>
      <c r="EO73">
        <f t="shared" si="102"/>
        <v>2449.881317089088</v>
      </c>
      <c r="EP73">
        <f t="shared" si="102"/>
        <v>2452.9436496321332</v>
      </c>
      <c r="EQ73">
        <f t="shared" si="100"/>
        <v>2456.0092266942529</v>
      </c>
      <c r="ER73">
        <f t="shared" si="99"/>
        <v>2459.078051999948</v>
      </c>
      <c r="ES73">
        <f t="shared" si="99"/>
        <v>2462.150129277974</v>
      </c>
      <c r="ET73">
        <f t="shared" si="99"/>
        <v>2465.2254622613686</v>
      </c>
      <c r="EU73">
        <f t="shared" si="99"/>
        <v>2468.304054687454</v>
      </c>
      <c r="EV73">
        <f t="shared" si="99"/>
        <v>2471.3859102978518</v>
      </c>
      <c r="EW73">
        <f t="shared" si="99"/>
        <v>2474.4710328384608</v>
      </c>
      <c r="EX73">
        <f t="shared" si="99"/>
        <v>2477.5594260594803</v>
      </c>
      <c r="EY73">
        <f t="shared" si="99"/>
        <v>2480.6510937154312</v>
      </c>
      <c r="EZ73">
        <f t="shared" si="99"/>
        <v>2483.7460395651374</v>
      </c>
      <c r="FA73">
        <f t="shared" si="99"/>
        <v>2486.844267371735</v>
      </c>
      <c r="FB73">
        <f t="shared" si="99"/>
        <v>2489.9457809026917</v>
      </c>
      <c r="FC73">
        <f t="shared" si="97"/>
        <v>2493.0505839297794</v>
      </c>
      <c r="FD73">
        <f t="shared" si="97"/>
        <v>2496.1586802291022</v>
      </c>
      <c r="FE73">
        <f t="shared" si="97"/>
        <v>2499.2700735811145</v>
      </c>
      <c r="FF73">
        <f t="shared" si="97"/>
        <v>2502.3847677706044</v>
      </c>
      <c r="FG73">
        <f t="shared" si="97"/>
        <v>2505.502766586701</v>
      </c>
      <c r="FH73">
        <f t="shared" si="97"/>
        <v>2508.6240738228857</v>
      </c>
      <c r="FI73">
        <f t="shared" si="97"/>
        <v>2511.7486932770025</v>
      </c>
      <c r="FJ73">
        <f t="shared" si="97"/>
        <v>2514.8766287512381</v>
      </c>
      <c r="FK73">
        <f t="shared" si="97"/>
        <v>2518.0078840521414</v>
      </c>
      <c r="FL73">
        <f t="shared" si="97"/>
        <v>2521.1424629906533</v>
      </c>
      <c r="FM73">
        <f t="shared" si="97"/>
        <v>2524.2803693820752</v>
      </c>
      <c r="FN73">
        <f t="shared" si="97"/>
        <v>2527.421607046092</v>
      </c>
      <c r="FO73">
        <f t="shared" si="103"/>
        <v>2530.5661798067804</v>
      </c>
      <c r="FP73">
        <f t="shared" si="103"/>
        <v>2533.7140914925817</v>
      </c>
      <c r="FQ73">
        <f t="shared" si="103"/>
        <v>2536.8653459363654</v>
      </c>
      <c r="FR73">
        <f t="shared" si="103"/>
        <v>2540.019946975367</v>
      </c>
      <c r="FS73">
        <f t="shared" si="103"/>
        <v>2543.1778984512534</v>
      </c>
      <c r="FT73">
        <f t="shared" si="103"/>
        <v>2546.3392042100913</v>
      </c>
      <c r="FU73">
        <f t="shared" si="72"/>
        <v>2549.5038681023739</v>
      </c>
      <c r="FV73">
        <f t="shared" si="72"/>
        <v>2552.6718939829839</v>
      </c>
      <c r="FW73">
        <f t="shared" si="72"/>
        <v>2555.8432857112603</v>
      </c>
      <c r="FX73">
        <f t="shared" si="72"/>
        <v>2559.0180471509684</v>
      </c>
      <c r="FY73">
        <f t="shared" si="72"/>
        <v>2562.1961821702848</v>
      </c>
      <c r="FZ73">
        <f t="shared" si="72"/>
        <v>2565.377694641852</v>
      </c>
      <c r="GA73">
        <f t="shared" si="72"/>
        <v>2568.5625884427586</v>
      </c>
      <c r="GB73">
        <f t="shared" si="72"/>
        <v>2571.7508674545161</v>
      </c>
      <c r="GC73">
        <f t="shared" si="72"/>
        <v>2574.9425355631197</v>
      </c>
      <c r="GD73">
        <f t="shared" si="72"/>
        <v>2578.1375966590149</v>
      </c>
      <c r="GE73">
        <f t="shared" si="72"/>
        <v>2581.3360546371255</v>
      </c>
      <c r="GF73">
        <f t="shared" si="72"/>
        <v>2584.5379133968145</v>
      </c>
      <c r="GG73">
        <f t="shared" si="72"/>
        <v>2587.7431768419528</v>
      </c>
      <c r="GH73">
        <f t="shared" si="104"/>
        <v>2590.951848880889</v>
      </c>
      <c r="GI73">
        <f t="shared" si="104"/>
        <v>2594.1639334264341</v>
      </c>
      <c r="GJ73">
        <f t="shared" si="104"/>
        <v>2597.3794343959153</v>
      </c>
      <c r="GK73">
        <f t="shared" si="104"/>
        <v>2600.5983557111495</v>
      </c>
      <c r="GL73">
        <f t="shared" si="104"/>
        <v>2603.820701298464</v>
      </c>
      <c r="GM73">
        <f t="shared" si="104"/>
        <v>2607.0464750886654</v>
      </c>
      <c r="GN73">
        <f t="shared" si="104"/>
        <v>2610.2756810171099</v>
      </c>
      <c r="GO73">
        <f t="shared" si="104"/>
        <v>2613.5083230236341</v>
      </c>
      <c r="GP73">
        <f t="shared" si="104"/>
        <v>2616.7444050526242</v>
      </c>
      <c r="GQ73">
        <f t="shared" si="104"/>
        <v>2619.9839310529878</v>
      </c>
      <c r="GR73">
        <f t="shared" si="104"/>
        <v>2623.2269049781607</v>
      </c>
      <c r="GS73">
        <f t="shared" si="115"/>
        <v>2626.4733307861325</v>
      </c>
      <c r="GT73">
        <f t="shared" si="115"/>
        <v>2629.7232124394109</v>
      </c>
      <c r="GU73">
        <f t="shared" si="115"/>
        <v>2632.9765539050591</v>
      </c>
      <c r="GV73">
        <f t="shared" si="115"/>
        <v>2636.2333591547062</v>
      </c>
      <c r="GW73">
        <f t="shared" si="115"/>
        <v>2639.4936321645368</v>
      </c>
      <c r="GX73">
        <f t="shared" si="115"/>
        <v>2642.7573769152968</v>
      </c>
      <c r="GY73">
        <f t="shared" si="115"/>
        <v>2646.0245973923106</v>
      </c>
      <c r="GZ73">
        <f t="shared" si="98"/>
        <v>2649.2952975854532</v>
      </c>
      <c r="HA73">
        <f t="shared" si="98"/>
        <v>2652.5694814892117</v>
      </c>
      <c r="HB73">
        <f t="shared" si="98"/>
        <v>2655.8471531026257</v>
      </c>
      <c r="HC73">
        <f t="shared" si="98"/>
        <v>2659.1283164293509</v>
      </c>
      <c r="HD73">
        <f t="shared" si="96"/>
        <v>2662.4129754776309</v>
      </c>
      <c r="HE73">
        <f t="shared" si="75"/>
        <v>2665.7011342603091</v>
      </c>
      <c r="HF73">
        <f t="shared" si="75"/>
        <v>2668.992796794847</v>
      </c>
      <c r="HG73">
        <f t="shared" si="74"/>
        <v>2672.287967103297</v>
      </c>
      <c r="HH73">
        <f t="shared" si="74"/>
        <v>2675.5866492123291</v>
      </c>
      <c r="HI73">
        <f t="shared" si="56"/>
        <v>2678.8888471532541</v>
      </c>
      <c r="HJ73">
        <f t="shared" si="117"/>
        <v>2368.4112737291612</v>
      </c>
      <c r="HK73">
        <f t="shared" si="118"/>
        <v>2</v>
      </c>
      <c r="HL73">
        <v>71</v>
      </c>
      <c r="HM73">
        <f t="shared" si="119"/>
        <v>0.7</v>
      </c>
      <c r="HN73" cm="1">
        <f t="array" ref="HN73">INDEX($N$3:$DJ$102,HL73,HK73)</f>
        <v>-2368.1755849104493</v>
      </c>
      <c r="HO73">
        <f t="shared" si="120"/>
        <v>-1657.7229094373145</v>
      </c>
    </row>
    <row r="74" spans="5:223" x14ac:dyDescent="0.25">
      <c r="E74">
        <v>640</v>
      </c>
      <c r="F74" s="7">
        <f>'Emission events'!Q74</f>
        <v>0</v>
      </c>
      <c r="G74" s="7">
        <f>'Emission events'!AG74</f>
        <v>0</v>
      </c>
      <c r="H74" s="7">
        <f>'Emission events'!AW74</f>
        <v>0</v>
      </c>
      <c r="I74" s="7">
        <f>'Emission events'!BM74</f>
        <v>0</v>
      </c>
      <c r="J74" s="7">
        <f>'Emission events'!CC74</f>
        <v>0</v>
      </c>
      <c r="K74" s="7">
        <f t="shared" si="121"/>
        <v>0</v>
      </c>
      <c r="M74" s="1">
        <v>0.71</v>
      </c>
      <c r="N74">
        <f t="shared" si="123"/>
        <v>-3279.5679007411004</v>
      </c>
      <c r="O74">
        <f t="shared" si="123"/>
        <v>-3283.3544733045892</v>
      </c>
      <c r="P74">
        <f t="shared" si="123"/>
        <v>-3287.1453923184586</v>
      </c>
      <c r="Q74">
        <f t="shared" si="123"/>
        <v>-3290.9406627721314</v>
      </c>
      <c r="R74">
        <f t="shared" si="123"/>
        <v>-3294.7402896607664</v>
      </c>
      <c r="S74">
        <f t="shared" si="123"/>
        <v>-3298.5442779852374</v>
      </c>
      <c r="T74">
        <f t="shared" si="123"/>
        <v>-3302.352632752154</v>
      </c>
      <c r="U74">
        <f t="shared" si="123"/>
        <v>-3306.1653589739003</v>
      </c>
      <c r="V74">
        <f t="shared" si="123"/>
        <v>-3309.9824616686019</v>
      </c>
      <c r="W74">
        <f t="shared" si="123"/>
        <v>-3313.8039458601434</v>
      </c>
      <c r="X74">
        <f t="shared" si="124"/>
        <v>-3317.6298165781891</v>
      </c>
      <c r="Y74">
        <f t="shared" si="124"/>
        <v>-3321.4600788581415</v>
      </c>
      <c r="Z74">
        <f t="shared" si="124"/>
        <v>-3325.2947377412311</v>
      </c>
      <c r="AA74">
        <f t="shared" si="124"/>
        <v>-3329.1337982744271</v>
      </c>
      <c r="AB74">
        <f t="shared" si="124"/>
        <v>-3332.9772655105285</v>
      </c>
      <c r="AC74">
        <f t="shared" si="124"/>
        <v>-3336.8251445081237</v>
      </c>
      <c r="AD74">
        <f t="shared" si="124"/>
        <v>-3340.6774403316172</v>
      </c>
      <c r="AE74">
        <f t="shared" si="124"/>
        <v>-3344.5341580511936</v>
      </c>
      <c r="AF74">
        <f t="shared" si="124"/>
        <v>-3348.395302742892</v>
      </c>
      <c r="AG74">
        <f t="shared" si="124"/>
        <v>-3352.2608794885809</v>
      </c>
      <c r="AH74">
        <f t="shared" si="125"/>
        <v>-3356.1308933759246</v>
      </c>
      <c r="AI74">
        <f t="shared" si="125"/>
        <v>-3360.0053494984618</v>
      </c>
      <c r="AJ74">
        <f t="shared" si="125"/>
        <v>-3363.8842529555836</v>
      </c>
      <c r="AK74">
        <f t="shared" si="125"/>
        <v>-3367.7676088524922</v>
      </c>
      <c r="AL74">
        <f t="shared" si="125"/>
        <v>-3371.6554223002927</v>
      </c>
      <c r="AM74">
        <f t="shared" si="125"/>
        <v>-3375.5476984159404</v>
      </c>
      <c r="AN74">
        <f t="shared" si="125"/>
        <v>-3379.444442322279</v>
      </c>
      <c r="AO74">
        <f t="shared" si="125"/>
        <v>-3383.3456591479962</v>
      </c>
      <c r="AP74">
        <f t="shared" si="125"/>
        <v>-3387.2513540277032</v>
      </c>
      <c r="AQ74">
        <f t="shared" si="125"/>
        <v>-3391.1615321019058</v>
      </c>
      <c r="AR74">
        <f t="shared" si="126"/>
        <v>-3395.0761985169729</v>
      </c>
      <c r="AS74">
        <f t="shared" si="126"/>
        <v>-3398.9953584252203</v>
      </c>
      <c r="AT74">
        <f t="shared" si="126"/>
        <v>-3402.919016984863</v>
      </c>
      <c r="AU74">
        <f t="shared" si="126"/>
        <v>-3406.8471793600511</v>
      </c>
      <c r="AV74">
        <f t="shared" si="126"/>
        <v>-3410.7798507208272</v>
      </c>
      <c r="AW74">
        <f t="shared" si="126"/>
        <v>-3414.7170362432148</v>
      </c>
      <c r="AX74">
        <f t="shared" si="126"/>
        <v>-3418.6587411091332</v>
      </c>
      <c r="AY74">
        <f t="shared" si="126"/>
        <v>-3422.6049705064843</v>
      </c>
      <c r="AZ74">
        <f t="shared" si="126"/>
        <v>-3426.5557296291145</v>
      </c>
      <c r="BA74">
        <f t="shared" si="126"/>
        <v>-3430.5110236768455</v>
      </c>
      <c r="BB74">
        <f t="shared" si="127"/>
        <v>-3434.4708578554291</v>
      </c>
      <c r="BC74">
        <f t="shared" si="127"/>
        <v>-3438.4352373766433</v>
      </c>
      <c r="BD74">
        <f t="shared" si="127"/>
        <v>-3442.4041674581999</v>
      </c>
      <c r="BE74">
        <f t="shared" si="127"/>
        <v>-3446.3776533238361</v>
      </c>
      <c r="BF74">
        <f t="shared" si="127"/>
        <v>-3450.3557002032744</v>
      </c>
      <c r="BG74">
        <f t="shared" si="127"/>
        <v>-3454.33831333224</v>
      </c>
      <c r="BH74">
        <f t="shared" si="127"/>
        <v>-3458.3254979524809</v>
      </c>
      <c r="BI74">
        <f t="shared" si="127"/>
        <v>-3462.3172593117251</v>
      </c>
      <c r="BJ74">
        <f t="shared" si="127"/>
        <v>-3466.3136026637758</v>
      </c>
      <c r="BK74">
        <f t="shared" si="127"/>
        <v>-3470.3145332684135</v>
      </c>
      <c r="BL74">
        <f t="shared" si="128"/>
        <v>-3474.3200563914979</v>
      </c>
      <c r="BM74">
        <f t="shared" si="128"/>
        <v>-3478.3301773049188</v>
      </c>
      <c r="BN74">
        <f t="shared" si="128"/>
        <v>-3482.344901286619</v>
      </c>
      <c r="BO74">
        <f t="shared" si="128"/>
        <v>-3486.3642336206117</v>
      </c>
      <c r="BP74">
        <f t="shared" si="128"/>
        <v>-3490.3881795969514</v>
      </c>
      <c r="BQ74">
        <f t="shared" si="128"/>
        <v>-3494.4167445117646</v>
      </c>
      <c r="BR74">
        <f t="shared" si="128"/>
        <v>-3498.4499336672829</v>
      </c>
      <c r="BS74">
        <f t="shared" si="128"/>
        <v>-3502.4877523718114</v>
      </c>
      <c r="BT74">
        <f t="shared" si="128"/>
        <v>-3506.53020593975</v>
      </c>
      <c r="BU74">
        <f t="shared" si="128"/>
        <v>-3510.5772996915971</v>
      </c>
      <c r="BV74">
        <f t="shared" si="129"/>
        <v>-3514.6290389539863</v>
      </c>
      <c r="BW74">
        <f t="shared" si="129"/>
        <v>-3518.6854290595879</v>
      </c>
      <c r="BX74">
        <f t="shared" si="129"/>
        <v>-3522.7464753472709</v>
      </c>
      <c r="BY74">
        <f t="shared" si="129"/>
        <v>-3526.8121831620078</v>
      </c>
      <c r="BZ74">
        <f t="shared" si="129"/>
        <v>-3530.8825578549045</v>
      </c>
      <c r="CA74">
        <f t="shared" si="129"/>
        <v>-3534.9576047832138</v>
      </c>
      <c r="CB74">
        <f t="shared" si="129"/>
        <v>-3539.0373293103462</v>
      </c>
      <c r="CC74">
        <f t="shared" si="129"/>
        <v>-3543.1217368058465</v>
      </c>
      <c r="CD74">
        <f t="shared" si="129"/>
        <v>-3547.2108326454236</v>
      </c>
      <c r="CE74">
        <f t="shared" si="129"/>
        <v>-3551.3046222109811</v>
      </c>
      <c r="CF74">
        <f t="shared" si="130"/>
        <v>-3555.4031108905883</v>
      </c>
      <c r="CG74">
        <f t="shared" si="130"/>
        <v>-3559.5063040785008</v>
      </c>
      <c r="CH74">
        <f t="shared" si="130"/>
        <v>-3563.614207175166</v>
      </c>
      <c r="CI74">
        <f t="shared" si="130"/>
        <v>-3567.7268255872423</v>
      </c>
      <c r="CJ74">
        <f t="shared" si="130"/>
        <v>-3571.8441647275699</v>
      </c>
      <c r="CK74">
        <f t="shared" si="130"/>
        <v>-3575.9662300152031</v>
      </c>
      <c r="CL74">
        <f t="shared" si="130"/>
        <v>-3580.093026875441</v>
      </c>
      <c r="CM74">
        <f t="shared" si="130"/>
        <v>-3584.2245607397995</v>
      </c>
      <c r="CN74">
        <f t="shared" si="130"/>
        <v>-3588.360837046027</v>
      </c>
      <c r="CO74">
        <f t="shared" si="130"/>
        <v>-3592.5018612381305</v>
      </c>
      <c r="CP74">
        <f t="shared" si="131"/>
        <v>-3596.6476387663374</v>
      </c>
      <c r="CQ74">
        <f t="shared" si="131"/>
        <v>-3600.7981750871336</v>
      </c>
      <c r="CR74">
        <f t="shared" si="131"/>
        <v>-3604.9534756632929</v>
      </c>
      <c r="CS74">
        <f t="shared" si="131"/>
        <v>-3609.1135459638481</v>
      </c>
      <c r="CT74">
        <f t="shared" si="131"/>
        <v>-3613.27839146411</v>
      </c>
      <c r="CU74">
        <f t="shared" si="131"/>
        <v>-3617.4480176456868</v>
      </c>
      <c r="CV74">
        <f t="shared" si="131"/>
        <v>-3621.622429996442</v>
      </c>
      <c r="CW74">
        <f t="shared" si="131"/>
        <v>-3625.8016340105883</v>
      </c>
      <c r="CX74">
        <f t="shared" si="131"/>
        <v>-3629.985635188596</v>
      </c>
      <c r="CY74">
        <f t="shared" si="131"/>
        <v>-3634.1744390372869</v>
      </c>
      <c r="CZ74">
        <f t="shared" si="132"/>
        <v>-3638.3680510697905</v>
      </c>
      <c r="DA74">
        <f t="shared" si="132"/>
        <v>-3642.5664768055681</v>
      </c>
      <c r="DB74">
        <f t="shared" si="132"/>
        <v>-3646.7697217704263</v>
      </c>
      <c r="DC74">
        <f t="shared" si="132"/>
        <v>-3650.9777914964789</v>
      </c>
      <c r="DD74">
        <f t="shared" si="132"/>
        <v>-3655.1906915222403</v>
      </c>
      <c r="DE74">
        <f t="shared" si="132"/>
        <v>-3659.4084273925314</v>
      </c>
      <c r="DF74">
        <f t="shared" si="132"/>
        <v>-3663.6310046585759</v>
      </c>
      <c r="DG74">
        <f t="shared" si="132"/>
        <v>-3667.8584288779603</v>
      </c>
      <c r="DH74">
        <f t="shared" si="132"/>
        <v>-3672.0907056146602</v>
      </c>
      <c r="DI74">
        <f t="shared" si="132"/>
        <v>-3676.3278404390012</v>
      </c>
      <c r="DJ74">
        <f t="shared" si="132"/>
        <v>-3680.5698389277418</v>
      </c>
      <c r="DL74">
        <f t="shared" si="116"/>
        <v>0.71</v>
      </c>
      <c r="DM74">
        <f t="shared" si="133"/>
        <v>3279.5679007411004</v>
      </c>
      <c r="DN74">
        <f t="shared" si="133"/>
        <v>3283.5901621233011</v>
      </c>
      <c r="DO74">
        <f t="shared" si="133"/>
        <v>3287.6167699558828</v>
      </c>
      <c r="DP74">
        <f t="shared" si="133"/>
        <v>3291.6477292282675</v>
      </c>
      <c r="DQ74">
        <f t="shared" si="133"/>
        <v>3295.6830449356148</v>
      </c>
      <c r="DR74">
        <f t="shared" si="133"/>
        <v>3299.7227220787977</v>
      </c>
      <c r="DS74">
        <f t="shared" si="133"/>
        <v>3303.7667656644267</v>
      </c>
      <c r="DT74">
        <f t="shared" si="133"/>
        <v>3307.8151807048848</v>
      </c>
      <c r="DU74">
        <f t="shared" si="133"/>
        <v>3311.8679722182987</v>
      </c>
      <c r="DV74">
        <f t="shared" si="133"/>
        <v>3315.9251452285521</v>
      </c>
      <c r="DW74">
        <f t="shared" si="133"/>
        <v>3319.9867047653102</v>
      </c>
      <c r="DX74">
        <f t="shared" si="133"/>
        <v>3324.0526558639745</v>
      </c>
      <c r="DY74">
        <f t="shared" si="133"/>
        <v>3328.1230035657763</v>
      </c>
      <c r="DZ74">
        <f t="shared" si="133"/>
        <v>3332.1977529176843</v>
      </c>
      <c r="EA74">
        <f t="shared" si="133"/>
        <v>3336.2769089724979</v>
      </c>
      <c r="EB74">
        <f t="shared" si="122"/>
        <v>3340.360476788805</v>
      </c>
      <c r="EC74">
        <f t="shared" si="102"/>
        <v>3344.4484614310109</v>
      </c>
      <c r="ED74">
        <f t="shared" si="102"/>
        <v>3348.5408679692991</v>
      </c>
      <c r="EE74">
        <f t="shared" si="102"/>
        <v>3352.6377014797099</v>
      </c>
      <c r="EF74">
        <f t="shared" si="102"/>
        <v>3356.7389670441107</v>
      </c>
      <c r="EG74">
        <f t="shared" si="102"/>
        <v>3360.8446697501668</v>
      </c>
      <c r="EH74">
        <f t="shared" si="102"/>
        <v>3364.9548146914158</v>
      </c>
      <c r="EI74">
        <f t="shared" si="102"/>
        <v>3369.06940696725</v>
      </c>
      <c r="EJ74">
        <f t="shared" si="102"/>
        <v>3373.1884516828704</v>
      </c>
      <c r="EK74">
        <f t="shared" si="102"/>
        <v>3377.3119539493832</v>
      </c>
      <c r="EL74">
        <f t="shared" si="102"/>
        <v>3381.4399188837428</v>
      </c>
      <c r="EM74">
        <f t="shared" si="102"/>
        <v>3385.5723516087937</v>
      </c>
      <c r="EN74">
        <f t="shared" si="102"/>
        <v>3389.7092572532229</v>
      </c>
      <c r="EO74">
        <f t="shared" si="102"/>
        <v>3393.8506409516422</v>
      </c>
      <c r="EP74">
        <f t="shared" si="102"/>
        <v>3397.9965078445566</v>
      </c>
      <c r="EQ74">
        <f t="shared" si="100"/>
        <v>3402.1468630783356</v>
      </c>
      <c r="ER74">
        <f t="shared" si="99"/>
        <v>3406.3017118052953</v>
      </c>
      <c r="ES74">
        <f t="shared" si="99"/>
        <v>3410.4610591836499</v>
      </c>
      <c r="ET74">
        <f t="shared" si="99"/>
        <v>3414.6249103775503</v>
      </c>
      <c r="EU74">
        <f t="shared" si="99"/>
        <v>3418.7932705570383</v>
      </c>
      <c r="EV74">
        <f t="shared" si="99"/>
        <v>3422.9661448981383</v>
      </c>
      <c r="EW74">
        <f t="shared" si="99"/>
        <v>3427.1435385827685</v>
      </c>
      <c r="EX74">
        <f t="shared" si="99"/>
        <v>3431.325456798832</v>
      </c>
      <c r="EY74">
        <f t="shared" si="99"/>
        <v>3435.511904740174</v>
      </c>
      <c r="EZ74">
        <f t="shared" si="99"/>
        <v>3439.7028876066174</v>
      </c>
      <c r="FA74">
        <f t="shared" si="99"/>
        <v>3443.8984106039129</v>
      </c>
      <c r="FB74">
        <f t="shared" si="99"/>
        <v>3448.0984789438394</v>
      </c>
      <c r="FC74">
        <f t="shared" si="97"/>
        <v>3452.3030978441079</v>
      </c>
      <c r="FD74">
        <f t="shared" si="97"/>
        <v>3456.5122725284564</v>
      </c>
      <c r="FE74">
        <f t="shared" si="97"/>
        <v>3460.7260082266066</v>
      </c>
      <c r="FF74">
        <f t="shared" si="97"/>
        <v>3464.9443101742845</v>
      </c>
      <c r="FG74">
        <f t="shared" si="97"/>
        <v>3469.1671836132373</v>
      </c>
      <c r="FH74">
        <f t="shared" si="97"/>
        <v>3473.3946337911939</v>
      </c>
      <c r="FI74">
        <f t="shared" si="97"/>
        <v>3477.6266659619564</v>
      </c>
      <c r="FJ74">
        <f t="shared" si="97"/>
        <v>3481.8632853853064</v>
      </c>
      <c r="FK74">
        <f t="shared" si="97"/>
        <v>3486.1044973271028</v>
      </c>
      <c r="FL74">
        <f t="shared" si="97"/>
        <v>3490.350307059236</v>
      </c>
      <c r="FM74">
        <f t="shared" si="97"/>
        <v>3494.6007198596481</v>
      </c>
      <c r="FN74">
        <f t="shared" si="97"/>
        <v>3498.8557410123531</v>
      </c>
      <c r="FO74">
        <f t="shared" si="103"/>
        <v>3503.1153758074047</v>
      </c>
      <c r="FP74">
        <f t="shared" si="103"/>
        <v>3507.3796295409302</v>
      </c>
      <c r="FQ74">
        <f t="shared" si="103"/>
        <v>3511.6485075151604</v>
      </c>
      <c r="FR74">
        <f t="shared" si="103"/>
        <v>3515.9220150384012</v>
      </c>
      <c r="FS74">
        <f t="shared" si="103"/>
        <v>3520.2001574250517</v>
      </c>
      <c r="FT74">
        <f t="shared" si="103"/>
        <v>3524.4829399956106</v>
      </c>
      <c r="FU74">
        <f t="shared" si="72"/>
        <v>3528.7703680767122</v>
      </c>
      <c r="FV74">
        <f t="shared" si="72"/>
        <v>3533.0624470010257</v>
      </c>
      <c r="FW74">
        <f t="shared" si="72"/>
        <v>3537.359182107421</v>
      </c>
      <c r="FX74">
        <f t="shared" si="72"/>
        <v>3541.6605787408698</v>
      </c>
      <c r="FY74">
        <f t="shared" si="72"/>
        <v>3545.9666422524788</v>
      </c>
      <c r="FZ74">
        <f t="shared" si="72"/>
        <v>3550.2773779995</v>
      </c>
      <c r="GA74">
        <f t="shared" si="72"/>
        <v>3554.5927913453447</v>
      </c>
      <c r="GB74">
        <f t="shared" si="72"/>
        <v>3558.9128876595569</v>
      </c>
      <c r="GC74">
        <f t="shared" si="72"/>
        <v>3563.2376723178463</v>
      </c>
      <c r="GD74">
        <f t="shared" si="72"/>
        <v>3567.5671507021157</v>
      </c>
      <c r="GE74">
        <f t="shared" si="72"/>
        <v>3571.9013282004353</v>
      </c>
      <c r="GF74">
        <f t="shared" ref="GF74:GM102" si="134">ABS(CG74-CG$2)</f>
        <v>3576.2402102070596</v>
      </c>
      <c r="GG74">
        <f t="shared" si="134"/>
        <v>3580.5838021224372</v>
      </c>
      <c r="GH74">
        <f t="shared" si="104"/>
        <v>3584.9321093532253</v>
      </c>
      <c r="GI74">
        <f t="shared" si="104"/>
        <v>3589.2851373122653</v>
      </c>
      <c r="GJ74">
        <f t="shared" si="104"/>
        <v>3593.6428914186104</v>
      </c>
      <c r="GK74">
        <f t="shared" si="104"/>
        <v>3598.0053770975605</v>
      </c>
      <c r="GL74">
        <f t="shared" si="104"/>
        <v>3602.3725997806309</v>
      </c>
      <c r="GM74">
        <f t="shared" si="104"/>
        <v>3606.7445649055708</v>
      </c>
      <c r="GN74">
        <f t="shared" si="104"/>
        <v>3611.1212779163861</v>
      </c>
      <c r="GO74">
        <f t="shared" si="104"/>
        <v>3615.5027442633054</v>
      </c>
      <c r="GP74">
        <f t="shared" si="104"/>
        <v>3619.8889694028135</v>
      </c>
      <c r="GQ74">
        <f t="shared" si="104"/>
        <v>3624.2799587976851</v>
      </c>
      <c r="GR74">
        <f t="shared" si="104"/>
        <v>3628.6757179169522</v>
      </c>
      <c r="GS74">
        <f t="shared" si="115"/>
        <v>3633.0762522359264</v>
      </c>
      <c r="GT74">
        <f t="shared" si="115"/>
        <v>3637.4815672362151</v>
      </c>
      <c r="GU74">
        <f t="shared" si="115"/>
        <v>3641.8916684056826</v>
      </c>
      <c r="GV74">
        <f t="shared" si="115"/>
        <v>3646.3065612385408</v>
      </c>
      <c r="GW74">
        <f t="shared" si="115"/>
        <v>3650.7262512352609</v>
      </c>
      <c r="GX74">
        <f t="shared" si="115"/>
        <v>3655.1507439026636</v>
      </c>
      <c r="GY74">
        <f t="shared" si="115"/>
        <v>3659.5800447538791</v>
      </c>
      <c r="GZ74">
        <f t="shared" si="98"/>
        <v>3664.014159308369</v>
      </c>
      <c r="HA74">
        <f t="shared" si="98"/>
        <v>3668.4530930919391</v>
      </c>
      <c r="HB74">
        <f t="shared" si="98"/>
        <v>3672.896851636704</v>
      </c>
      <c r="HC74">
        <f t="shared" si="98"/>
        <v>3677.3454404811773</v>
      </c>
      <c r="HD74">
        <f t="shared" si="96"/>
        <v>3681.7988651701808</v>
      </c>
      <c r="HE74">
        <f t="shared" si="75"/>
        <v>3686.2571312549371</v>
      </c>
      <c r="HF74">
        <f t="shared" si="75"/>
        <v>3690.7202442930338</v>
      </c>
      <c r="HG74">
        <f t="shared" si="74"/>
        <v>3695.1882098484457</v>
      </c>
      <c r="HH74">
        <f t="shared" si="74"/>
        <v>3699.661033491499</v>
      </c>
      <c r="HI74">
        <f t="shared" si="56"/>
        <v>3704.1387207989515</v>
      </c>
      <c r="HJ74">
        <f t="shared" si="117"/>
        <v>3283.5901621233011</v>
      </c>
      <c r="HK74">
        <f t="shared" si="118"/>
        <v>2</v>
      </c>
      <c r="HL74">
        <v>72</v>
      </c>
      <c r="HM74">
        <f t="shared" si="119"/>
        <v>0.71</v>
      </c>
      <c r="HN74" cm="1">
        <f t="array" ref="HN74">INDEX($N$3:$DJ$102,HL74,HK74)</f>
        <v>-3283.3544733045892</v>
      </c>
      <c r="HO74">
        <f t="shared" si="120"/>
        <v>-2331.1816760462584</v>
      </c>
    </row>
    <row r="75" spans="5:223" x14ac:dyDescent="0.25">
      <c r="E75">
        <v>645</v>
      </c>
      <c r="F75" s="7">
        <f>'Emission events'!Q75</f>
        <v>0</v>
      </c>
      <c r="G75" s="7">
        <f>'Emission events'!AG75</f>
        <v>0</v>
      </c>
      <c r="H75" s="7">
        <f>'Emission events'!AW75</f>
        <v>0</v>
      </c>
      <c r="I75" s="7">
        <f>'Emission events'!BM75</f>
        <v>0</v>
      </c>
      <c r="J75" s="7">
        <f>'Emission events'!CC75</f>
        <v>0</v>
      </c>
      <c r="K75" s="7">
        <f t="shared" si="121"/>
        <v>0</v>
      </c>
      <c r="M75" s="1">
        <v>0.72</v>
      </c>
      <c r="N75">
        <f t="shared" si="123"/>
        <v>-4544.1135075166267</v>
      </c>
      <c r="O75">
        <f t="shared" si="123"/>
        <v>-4549.3516136210555</v>
      </c>
      <c r="P75">
        <f t="shared" si="123"/>
        <v>-4554.5957324350429</v>
      </c>
      <c r="Q75">
        <f t="shared" si="123"/>
        <v>-4559.8458708607304</v>
      </c>
      <c r="R75">
        <f t="shared" si="123"/>
        <v>-4565.1020358082415</v>
      </c>
      <c r="S75">
        <f t="shared" si="123"/>
        <v>-4570.364234195571</v>
      </c>
      <c r="T75">
        <f t="shared" si="123"/>
        <v>-4575.6324729487051</v>
      </c>
      <c r="U75">
        <f t="shared" si="123"/>
        <v>-4580.9067590015593</v>
      </c>
      <c r="V75">
        <f t="shared" si="123"/>
        <v>-4586.1870992960112</v>
      </c>
      <c r="W75">
        <f t="shared" si="123"/>
        <v>-4591.4735007819263</v>
      </c>
      <c r="X75">
        <f t="shared" si="124"/>
        <v>-4596.765970417111</v>
      </c>
      <c r="Y75">
        <f t="shared" si="124"/>
        <v>-4602.0645151673616</v>
      </c>
      <c r="Z75">
        <f t="shared" si="124"/>
        <v>-4607.3691420065006</v>
      </c>
      <c r="AA75">
        <f t="shared" si="124"/>
        <v>-4612.6798579163442</v>
      </c>
      <c r="AB75">
        <f t="shared" si="124"/>
        <v>-4617.9966698867183</v>
      </c>
      <c r="AC75">
        <f t="shared" si="124"/>
        <v>-4623.3195849154754</v>
      </c>
      <c r="AD75">
        <f t="shared" si="124"/>
        <v>-4628.648610008534</v>
      </c>
      <c r="AE75">
        <f t="shared" si="124"/>
        <v>-4633.9837521797544</v>
      </c>
      <c r="AF75">
        <f t="shared" si="124"/>
        <v>-4639.3250184511489</v>
      </c>
      <c r="AG75">
        <f t="shared" si="124"/>
        <v>-4644.6724158527559</v>
      </c>
      <c r="AH75">
        <f t="shared" si="125"/>
        <v>-4650.0259514226873</v>
      </c>
      <c r="AI75">
        <f t="shared" si="125"/>
        <v>-4655.3856322071288</v>
      </c>
      <c r="AJ75">
        <f t="shared" si="125"/>
        <v>-4660.751465260375</v>
      </c>
      <c r="AK75">
        <f t="shared" si="125"/>
        <v>-4666.123457644786</v>
      </c>
      <c r="AL75">
        <f t="shared" si="125"/>
        <v>-4671.5016164308263</v>
      </c>
      <c r="AM75">
        <f t="shared" si="125"/>
        <v>-4676.8859486971114</v>
      </c>
      <c r="AN75">
        <f t="shared" si="125"/>
        <v>-4682.276461530364</v>
      </c>
      <c r="AO75">
        <f t="shared" si="125"/>
        <v>-4687.673162025445</v>
      </c>
      <c r="AP75">
        <f t="shared" si="125"/>
        <v>-4693.0760572853587</v>
      </c>
      <c r="AQ75">
        <f t="shared" si="125"/>
        <v>-4698.4851544212934</v>
      </c>
      <c r="AR75">
        <f t="shared" si="126"/>
        <v>-4703.900460552506</v>
      </c>
      <c r="AS75">
        <f t="shared" si="126"/>
        <v>-4709.3219828065221</v>
      </c>
      <c r="AT75">
        <f t="shared" si="126"/>
        <v>-4714.749728319016</v>
      </c>
      <c r="AU75">
        <f t="shared" si="126"/>
        <v>-4720.1837042338529</v>
      </c>
      <c r="AV75">
        <f t="shared" si="126"/>
        <v>-4725.623917703103</v>
      </c>
      <c r="AW75">
        <f t="shared" si="126"/>
        <v>-4731.0703758870568</v>
      </c>
      <c r="AX75">
        <f t="shared" si="126"/>
        <v>-4736.5230859541953</v>
      </c>
      <c r="AY75">
        <f t="shared" si="126"/>
        <v>-4741.9820550812274</v>
      </c>
      <c r="AZ75">
        <f t="shared" si="126"/>
        <v>-4747.4472904531349</v>
      </c>
      <c r="BA75">
        <f t="shared" si="126"/>
        <v>-4752.9187992631259</v>
      </c>
      <c r="BB75">
        <f t="shared" si="127"/>
        <v>-4758.3965887126715</v>
      </c>
      <c r="BC75">
        <f t="shared" si="127"/>
        <v>-4763.880666011526</v>
      </c>
      <c r="BD75">
        <f t="shared" si="127"/>
        <v>-4769.3710383776643</v>
      </c>
      <c r="BE75">
        <f t="shared" si="127"/>
        <v>-4774.867713037419</v>
      </c>
      <c r="BF75">
        <f t="shared" si="127"/>
        <v>-4780.3706972253513</v>
      </c>
      <c r="BG75">
        <f t="shared" si="127"/>
        <v>-4785.8799981843731</v>
      </c>
      <c r="BH75">
        <f t="shared" si="127"/>
        <v>-4791.3956231656975</v>
      </c>
      <c r="BI75">
        <f t="shared" si="127"/>
        <v>-4796.9175794288622</v>
      </c>
      <c r="BJ75">
        <f t="shared" si="127"/>
        <v>-4802.4458742417528</v>
      </c>
      <c r="BK75">
        <f t="shared" si="127"/>
        <v>-4807.9805148805472</v>
      </c>
      <c r="BL75">
        <f t="shared" si="128"/>
        <v>-4813.521508629844</v>
      </c>
      <c r="BM75">
        <f t="shared" si="128"/>
        <v>-4819.0688627825375</v>
      </c>
      <c r="BN75">
        <f t="shared" si="128"/>
        <v>-4824.6225846399448</v>
      </c>
      <c r="BO75">
        <f t="shared" si="128"/>
        <v>-4830.1826815117429</v>
      </c>
      <c r="BP75">
        <f t="shared" si="128"/>
        <v>-4835.7491607160246</v>
      </c>
      <c r="BQ75">
        <f t="shared" si="128"/>
        <v>-4841.3220295792253</v>
      </c>
      <c r="BR75">
        <f t="shared" si="128"/>
        <v>-4846.9012954362452</v>
      </c>
      <c r="BS75">
        <f t="shared" si="128"/>
        <v>-4852.4869656304018</v>
      </c>
      <c r="BT75">
        <f t="shared" si="128"/>
        <v>-4858.0790475133954</v>
      </c>
      <c r="BU75">
        <f t="shared" si="128"/>
        <v>-4863.6775484454138</v>
      </c>
      <c r="BV75">
        <f t="shared" si="129"/>
        <v>-4869.2824757950921</v>
      </c>
      <c r="BW75">
        <f t="shared" si="129"/>
        <v>-4874.8938369394773</v>
      </c>
      <c r="BX75">
        <f t="shared" si="129"/>
        <v>-4880.5116392641321</v>
      </c>
      <c r="BY75">
        <f t="shared" si="129"/>
        <v>-4886.1358901630838</v>
      </c>
      <c r="BZ75">
        <f t="shared" si="129"/>
        <v>-4891.7665970388607</v>
      </c>
      <c r="CA75">
        <f t="shared" si="129"/>
        <v>-4897.4037673024386</v>
      </c>
      <c r="CB75">
        <f t="shared" si="129"/>
        <v>-4903.0474083733725</v>
      </c>
      <c r="CC75">
        <f t="shared" si="129"/>
        <v>-4908.6975276796593</v>
      </c>
      <c r="CD75">
        <f t="shared" si="129"/>
        <v>-4914.3541326578825</v>
      </c>
      <c r="CE75">
        <f t="shared" si="129"/>
        <v>-4920.0172307531366</v>
      </c>
      <c r="CF75">
        <f t="shared" si="130"/>
        <v>-4925.6868294190699</v>
      </c>
      <c r="CG75">
        <f t="shared" si="130"/>
        <v>-4931.3629361178982</v>
      </c>
      <c r="CH75">
        <f t="shared" si="130"/>
        <v>-4937.0455583203566</v>
      </c>
      <c r="CI75">
        <f t="shared" si="130"/>
        <v>-4942.7347035058219</v>
      </c>
      <c r="CJ75">
        <f t="shared" si="130"/>
        <v>-4948.4303791621878</v>
      </c>
      <c r="CK75">
        <f t="shared" si="130"/>
        <v>-4954.1325927859971</v>
      </c>
      <c r="CL75">
        <f t="shared" si="130"/>
        <v>-4959.8413518823818</v>
      </c>
      <c r="CM75">
        <f t="shared" si="130"/>
        <v>-4965.5566639651015</v>
      </c>
      <c r="CN75">
        <f t="shared" si="130"/>
        <v>-4971.2785365564932</v>
      </c>
      <c r="CO75">
        <f t="shared" si="130"/>
        <v>-4977.0069771875997</v>
      </c>
      <c r="CP75">
        <f t="shared" si="131"/>
        <v>-4982.7419933980345</v>
      </c>
      <c r="CQ75">
        <f t="shared" si="131"/>
        <v>-4988.4835927361219</v>
      </c>
      <c r="CR75">
        <f t="shared" si="131"/>
        <v>-4994.231782758834</v>
      </c>
      <c r="CS75">
        <f t="shared" si="131"/>
        <v>-4999.9865710318154</v>
      </c>
      <c r="CT75">
        <f t="shared" si="131"/>
        <v>-5005.7479651294143</v>
      </c>
      <c r="CU75">
        <f t="shared" si="131"/>
        <v>-5011.5159726346383</v>
      </c>
      <c r="CV75">
        <f t="shared" si="131"/>
        <v>-5017.2906011392024</v>
      </c>
      <c r="CW75">
        <f t="shared" si="131"/>
        <v>-5023.0718582435666</v>
      </c>
      <c r="CX75">
        <f t="shared" si="131"/>
        <v>-5028.8597515568999</v>
      </c>
      <c r="CY75">
        <f t="shared" si="131"/>
        <v>-5034.6542886971092</v>
      </c>
      <c r="CZ75">
        <f t="shared" si="132"/>
        <v>-5040.4554772908441</v>
      </c>
      <c r="DA75">
        <f t="shared" si="132"/>
        <v>-5046.2633249735245</v>
      </c>
      <c r="DB75">
        <f t="shared" si="132"/>
        <v>-5052.0778393893042</v>
      </c>
      <c r="DC75">
        <f t="shared" si="132"/>
        <v>-5057.8990281911074</v>
      </c>
      <c r="DD75">
        <f t="shared" si="132"/>
        <v>-5063.7268990406828</v>
      </c>
      <c r="DE75">
        <f t="shared" si="132"/>
        <v>-5069.5614596085525</v>
      </c>
      <c r="DF75">
        <f t="shared" si="132"/>
        <v>-5075.4027175740484</v>
      </c>
      <c r="DG75">
        <f t="shared" si="132"/>
        <v>-5081.250680625315</v>
      </c>
      <c r="DH75">
        <f t="shared" si="132"/>
        <v>-5087.1053564593567</v>
      </c>
      <c r="DI75">
        <f t="shared" si="132"/>
        <v>-5092.9667527819101</v>
      </c>
      <c r="DJ75">
        <f t="shared" si="132"/>
        <v>-5098.8348773076614</v>
      </c>
      <c r="DL75">
        <f t="shared" si="116"/>
        <v>0.72</v>
      </c>
      <c r="DM75">
        <f t="shared" si="133"/>
        <v>4544.1135075166267</v>
      </c>
      <c r="DN75">
        <f t="shared" si="133"/>
        <v>4549.5873024397679</v>
      </c>
      <c r="DO75">
        <f t="shared" si="133"/>
        <v>4555.0671100724667</v>
      </c>
      <c r="DP75">
        <f t="shared" si="133"/>
        <v>4560.5529373168665</v>
      </c>
      <c r="DQ75">
        <f t="shared" si="133"/>
        <v>4566.0447910830899</v>
      </c>
      <c r="DR75">
        <f t="shared" si="133"/>
        <v>4571.5426782891318</v>
      </c>
      <c r="DS75">
        <f t="shared" si="133"/>
        <v>4577.0466058609773</v>
      </c>
      <c r="DT75">
        <f t="shared" si="133"/>
        <v>4582.5565807325438</v>
      </c>
      <c r="DU75">
        <f t="shared" si="133"/>
        <v>4588.072609845708</v>
      </c>
      <c r="DV75">
        <f t="shared" si="133"/>
        <v>4593.5947001503355</v>
      </c>
      <c r="DW75">
        <f t="shared" si="133"/>
        <v>4599.1228586042316</v>
      </c>
      <c r="DX75">
        <f t="shared" si="133"/>
        <v>4604.6570921731945</v>
      </c>
      <c r="DY75">
        <f t="shared" si="133"/>
        <v>4610.1974078310459</v>
      </c>
      <c r="DZ75">
        <f t="shared" si="133"/>
        <v>4615.7438125596018</v>
      </c>
      <c r="EA75">
        <f t="shared" si="133"/>
        <v>4621.2963133486874</v>
      </c>
      <c r="EB75">
        <f t="shared" si="122"/>
        <v>4626.8549171961567</v>
      </c>
      <c r="EC75">
        <f t="shared" si="102"/>
        <v>4632.4196311079277</v>
      </c>
      <c r="ED75">
        <f t="shared" si="102"/>
        <v>4637.9904620978605</v>
      </c>
      <c r="EE75">
        <f t="shared" si="102"/>
        <v>4643.5674171879664</v>
      </c>
      <c r="EF75">
        <f t="shared" ref="EF75:EP98" si="135">ABS(AG75-AG$2)</f>
        <v>4649.1505034082857</v>
      </c>
      <c r="EG75">
        <f t="shared" si="135"/>
        <v>4654.7397277969294</v>
      </c>
      <c r="EH75">
        <f t="shared" si="135"/>
        <v>4660.3350974000832</v>
      </c>
      <c r="EI75">
        <f t="shared" si="135"/>
        <v>4665.9366192720408</v>
      </c>
      <c r="EJ75">
        <f t="shared" si="135"/>
        <v>4671.5443004751642</v>
      </c>
      <c r="EK75">
        <f t="shared" si="135"/>
        <v>4677.1581480799168</v>
      </c>
      <c r="EL75">
        <f t="shared" si="135"/>
        <v>4682.7781691649143</v>
      </c>
      <c r="EM75">
        <f t="shared" si="135"/>
        <v>4688.4043708168783</v>
      </c>
      <c r="EN75">
        <f t="shared" si="135"/>
        <v>4694.0367601306716</v>
      </c>
      <c r="EO75">
        <f t="shared" si="135"/>
        <v>4699.6753442092977</v>
      </c>
      <c r="EP75">
        <f t="shared" si="135"/>
        <v>4705.3201301639447</v>
      </c>
      <c r="EQ75">
        <f t="shared" si="100"/>
        <v>4710.9711251138688</v>
      </c>
      <c r="ER75">
        <f t="shared" si="99"/>
        <v>4716.6283361865972</v>
      </c>
      <c r="ES75">
        <f t="shared" si="99"/>
        <v>4722.2917705178033</v>
      </c>
      <c r="ET75">
        <f t="shared" si="99"/>
        <v>4727.9614352513518</v>
      </c>
      <c r="EU75">
        <f t="shared" si="99"/>
        <v>4733.6373375393141</v>
      </c>
      <c r="EV75">
        <f t="shared" si="99"/>
        <v>4739.3194845419803</v>
      </c>
      <c r="EW75">
        <f t="shared" si="99"/>
        <v>4745.0078834278311</v>
      </c>
      <c r="EX75">
        <f t="shared" si="99"/>
        <v>4750.7025413735746</v>
      </c>
      <c r="EY75">
        <f t="shared" si="99"/>
        <v>4756.4034655641944</v>
      </c>
      <c r="EZ75">
        <f t="shared" si="99"/>
        <v>4762.1106631928978</v>
      </c>
      <c r="FA75">
        <f t="shared" si="99"/>
        <v>4767.8241414611557</v>
      </c>
      <c r="FB75">
        <f t="shared" si="99"/>
        <v>4773.5439075787217</v>
      </c>
      <c r="FC75">
        <f t="shared" si="97"/>
        <v>4779.2699687635723</v>
      </c>
      <c r="FD75">
        <f t="shared" si="97"/>
        <v>4785.0023322420393</v>
      </c>
      <c r="FE75">
        <f t="shared" si="97"/>
        <v>4790.7410052486839</v>
      </c>
      <c r="FF75">
        <f t="shared" si="97"/>
        <v>4796.4859950264172</v>
      </c>
      <c r="FG75">
        <f t="shared" si="97"/>
        <v>4802.237308826454</v>
      </c>
      <c r="FH75">
        <f t="shared" si="97"/>
        <v>4807.9949539083309</v>
      </c>
      <c r="FI75">
        <f t="shared" si="97"/>
        <v>4813.7589375399339</v>
      </c>
      <c r="FJ75">
        <f t="shared" si="97"/>
        <v>4819.5292669974397</v>
      </c>
      <c r="FK75">
        <f t="shared" si="97"/>
        <v>4825.3059495654488</v>
      </c>
      <c r="FL75">
        <f t="shared" si="97"/>
        <v>4831.0889925368547</v>
      </c>
      <c r="FM75">
        <f t="shared" si="97"/>
        <v>4836.8784032129743</v>
      </c>
      <c r="FN75">
        <f t="shared" si="97"/>
        <v>4842.6741889034838</v>
      </c>
      <c r="FO75">
        <f t="shared" si="103"/>
        <v>4848.4763569264778</v>
      </c>
      <c r="FP75">
        <f t="shared" si="103"/>
        <v>4854.2849146083909</v>
      </c>
      <c r="FQ75">
        <f t="shared" si="103"/>
        <v>4860.0998692841231</v>
      </c>
      <c r="FR75">
        <f t="shared" si="103"/>
        <v>4865.9212282969911</v>
      </c>
      <c r="FS75">
        <f t="shared" si="103"/>
        <v>4871.7489989986971</v>
      </c>
      <c r="FT75">
        <f t="shared" si="103"/>
        <v>4877.5831887494278</v>
      </c>
      <c r="FU75">
        <f t="shared" si="103"/>
        <v>4883.4238049178175</v>
      </c>
      <c r="FV75">
        <f t="shared" si="103"/>
        <v>4889.2708548809151</v>
      </c>
      <c r="FW75">
        <f t="shared" si="103"/>
        <v>4895.1243460242822</v>
      </c>
      <c r="FX75">
        <f t="shared" si="103"/>
        <v>4900.9842857419462</v>
      </c>
      <c r="FY75">
        <f t="shared" si="103"/>
        <v>4906.8506814364346</v>
      </c>
      <c r="FZ75">
        <f t="shared" si="103"/>
        <v>4912.7235405187248</v>
      </c>
      <c r="GA75">
        <f t="shared" si="103"/>
        <v>4918.602870408371</v>
      </c>
      <c r="GB75">
        <f t="shared" si="103"/>
        <v>4924.4886785333701</v>
      </c>
      <c r="GC75">
        <f t="shared" si="103"/>
        <v>4930.3809723303048</v>
      </c>
      <c r="GD75">
        <f t="shared" si="103"/>
        <v>4936.2797592442712</v>
      </c>
      <c r="GE75">
        <f t="shared" ref="GE75:GE102" si="136">ABS(CF75-CF$2)</f>
        <v>4942.1850467289169</v>
      </c>
      <c r="GF75">
        <f t="shared" si="134"/>
        <v>4948.0968422464575</v>
      </c>
      <c r="GG75">
        <f t="shared" si="134"/>
        <v>4954.0151532676273</v>
      </c>
      <c r="GH75">
        <f t="shared" si="104"/>
        <v>4959.939987271805</v>
      </c>
      <c r="GI75">
        <f t="shared" si="104"/>
        <v>4965.8713517468832</v>
      </c>
      <c r="GJ75">
        <f t="shared" si="104"/>
        <v>4971.8092541894048</v>
      </c>
      <c r="GK75">
        <f t="shared" si="104"/>
        <v>4977.7537021045009</v>
      </c>
      <c r="GL75">
        <f t="shared" si="104"/>
        <v>4983.704703005933</v>
      </c>
      <c r="GM75">
        <f t="shared" si="104"/>
        <v>4989.662264416037</v>
      </c>
      <c r="GN75">
        <f t="shared" si="104"/>
        <v>4995.6263938658558</v>
      </c>
      <c r="GO75">
        <f t="shared" si="104"/>
        <v>5001.5970988950021</v>
      </c>
      <c r="GP75">
        <f t="shared" si="104"/>
        <v>5007.5743870518018</v>
      </c>
      <c r="GQ75">
        <f t="shared" si="104"/>
        <v>5013.5582658932262</v>
      </c>
      <c r="GR75">
        <f t="shared" si="104"/>
        <v>5019.54874298492</v>
      </c>
      <c r="GS75">
        <f t="shared" si="115"/>
        <v>5025.5458259012303</v>
      </c>
      <c r="GT75">
        <f t="shared" si="115"/>
        <v>5031.5495222251666</v>
      </c>
      <c r="GU75">
        <f t="shared" si="115"/>
        <v>5037.5598395484431</v>
      </c>
      <c r="GV75">
        <f t="shared" si="115"/>
        <v>5043.5767854715195</v>
      </c>
      <c r="GW75">
        <f t="shared" si="115"/>
        <v>5049.6003676035643</v>
      </c>
      <c r="GX75">
        <f t="shared" si="115"/>
        <v>5055.630593562486</v>
      </c>
      <c r="GY75">
        <f t="shared" si="115"/>
        <v>5061.6674709749332</v>
      </c>
      <c r="GZ75">
        <f t="shared" si="98"/>
        <v>5067.711007476325</v>
      </c>
      <c r="HA75">
        <f t="shared" si="98"/>
        <v>5073.7612107108171</v>
      </c>
      <c r="HB75">
        <f t="shared" si="98"/>
        <v>5079.8180883313325</v>
      </c>
      <c r="HC75">
        <f t="shared" si="98"/>
        <v>5085.8816479996203</v>
      </c>
      <c r="HD75">
        <f t="shared" si="96"/>
        <v>5091.9518973862014</v>
      </c>
      <c r="HE75">
        <f t="shared" si="75"/>
        <v>5098.0288441704097</v>
      </c>
      <c r="HF75">
        <f t="shared" si="75"/>
        <v>5104.1124960403886</v>
      </c>
      <c r="HG75">
        <f t="shared" si="74"/>
        <v>5110.2028606931426</v>
      </c>
      <c r="HH75">
        <f t="shared" si="74"/>
        <v>5116.2999458344075</v>
      </c>
      <c r="HI75">
        <f t="shared" si="56"/>
        <v>5122.403759178871</v>
      </c>
      <c r="HJ75">
        <f t="shared" si="117"/>
        <v>4549.5873024397679</v>
      </c>
      <c r="HK75">
        <f t="shared" si="118"/>
        <v>2</v>
      </c>
      <c r="HL75">
        <v>73</v>
      </c>
      <c r="HM75">
        <f t="shared" si="119"/>
        <v>0.72</v>
      </c>
      <c r="HN75" cm="1">
        <f t="array" ref="HN75">INDEX($N$3:$DJ$102,HL75,HK75)</f>
        <v>-4549.3516136210555</v>
      </c>
      <c r="HO75">
        <f t="shared" si="120"/>
        <v>-3275.53316180716</v>
      </c>
    </row>
    <row r="76" spans="5:223" x14ac:dyDescent="0.25">
      <c r="E76">
        <v>650</v>
      </c>
      <c r="F76" s="7">
        <f>'Emission events'!Q76</f>
        <v>0</v>
      </c>
      <c r="G76" s="7">
        <f>'Emission events'!AG76</f>
        <v>0</v>
      </c>
      <c r="H76" s="7">
        <f>'Emission events'!AW76</f>
        <v>0</v>
      </c>
      <c r="I76" s="7">
        <f>'Emission events'!BM76</f>
        <v>0</v>
      </c>
      <c r="J76" s="7">
        <f>'Emission events'!CC76</f>
        <v>0</v>
      </c>
      <c r="K76" s="7">
        <f t="shared" si="121"/>
        <v>0</v>
      </c>
      <c r="M76" s="1">
        <v>0.73</v>
      </c>
      <c r="N76">
        <f t="shared" si="123"/>
        <v>-6293.4109084756146</v>
      </c>
      <c r="O76">
        <f t="shared" si="123"/>
        <v>-6300.6570093367191</v>
      </c>
      <c r="P76">
        <f t="shared" si="123"/>
        <v>-6307.911427945156</v>
      </c>
      <c r="Q76">
        <f t="shared" si="123"/>
        <v>-6315.1741738491182</v>
      </c>
      <c r="R76">
        <f t="shared" si="123"/>
        <v>-6322.4452566077825</v>
      </c>
      <c r="S76">
        <f t="shared" si="123"/>
        <v>-6329.7246857912305</v>
      </c>
      <c r="T76">
        <f t="shared" si="123"/>
        <v>-6337.0124709806214</v>
      </c>
      <c r="U76">
        <f t="shared" si="123"/>
        <v>-6344.3086217680202</v>
      </c>
      <c r="V76">
        <f t="shared" si="123"/>
        <v>-6351.6131477565714</v>
      </c>
      <c r="W76">
        <f t="shared" si="123"/>
        <v>-6358.9260585604216</v>
      </c>
      <c r="X76">
        <f t="shared" si="124"/>
        <v>-6366.2473638047777</v>
      </c>
      <c r="Y76">
        <f t="shared" si="124"/>
        <v>-6373.5770731258235</v>
      </c>
      <c r="Z76">
        <f t="shared" si="124"/>
        <v>-6380.9151961708767</v>
      </c>
      <c r="AA76">
        <f t="shared" si="124"/>
        <v>-6388.2617425983281</v>
      </c>
      <c r="AB76">
        <f t="shared" si="124"/>
        <v>-6395.616722077586</v>
      </c>
      <c r="AC76">
        <f t="shared" si="124"/>
        <v>-6402.9801442892285</v>
      </c>
      <c r="AD76">
        <f t="shared" si="124"/>
        <v>-6410.352018924943</v>
      </c>
      <c r="AE76">
        <f t="shared" si="124"/>
        <v>-6417.7323556874808</v>
      </c>
      <c r="AF76">
        <f t="shared" si="124"/>
        <v>-6425.1211642907947</v>
      </c>
      <c r="AG76">
        <f t="shared" si="124"/>
        <v>-6432.5184544599633</v>
      </c>
      <c r="AH76">
        <f t="shared" si="125"/>
        <v>-6439.9242359312584</v>
      </c>
      <c r="AI76">
        <f t="shared" si="125"/>
        <v>-6447.3385184520548</v>
      </c>
      <c r="AJ76">
        <f t="shared" si="125"/>
        <v>-6454.7613117810088</v>
      </c>
      <c r="AK76">
        <f t="shared" si="125"/>
        <v>-6462.1926256878887</v>
      </c>
      <c r="AL76">
        <f t="shared" si="125"/>
        <v>-6469.6324699537481</v>
      </c>
      <c r="AM76">
        <f t="shared" si="125"/>
        <v>-6477.0808543708408</v>
      </c>
      <c r="AN76">
        <f t="shared" si="125"/>
        <v>-6484.5377887426866</v>
      </c>
      <c r="AO76">
        <f t="shared" si="125"/>
        <v>-6492.003282883994</v>
      </c>
      <c r="AP76">
        <f t="shared" si="125"/>
        <v>-6499.4773466208017</v>
      </c>
      <c r="AQ76">
        <f t="shared" si="125"/>
        <v>-6506.95998979043</v>
      </c>
      <c r="AR76">
        <f t="shared" si="126"/>
        <v>-6514.4512222414214</v>
      </c>
      <c r="AS76">
        <f t="shared" si="126"/>
        <v>-6521.9510538336981</v>
      </c>
      <c r="AT76">
        <f t="shared" si="126"/>
        <v>-6529.4594944384717</v>
      </c>
      <c r="AU76">
        <f t="shared" si="126"/>
        <v>-6536.9765539383088</v>
      </c>
      <c r="AV76">
        <f t="shared" si="126"/>
        <v>-6544.5022422270549</v>
      </c>
      <c r="AW76">
        <f t="shared" si="126"/>
        <v>-6552.036569210004</v>
      </c>
      <c r="AX76">
        <f t="shared" si="126"/>
        <v>-6559.5795448037261</v>
      </c>
      <c r="AY76">
        <f t="shared" si="126"/>
        <v>-6567.1311789362471</v>
      </c>
      <c r="AZ76">
        <f t="shared" si="126"/>
        <v>-6574.6914815469645</v>
      </c>
      <c r="BA76">
        <f t="shared" si="126"/>
        <v>-6582.260462586687</v>
      </c>
      <c r="BB76">
        <f t="shared" si="127"/>
        <v>-6589.8381320176659</v>
      </c>
      <c r="BC76">
        <f t="shared" si="127"/>
        <v>-6597.4244998135473</v>
      </c>
      <c r="BD76">
        <f t="shared" si="127"/>
        <v>-6605.0195759594217</v>
      </c>
      <c r="BE76">
        <f t="shared" si="127"/>
        <v>-6612.6233704518891</v>
      </c>
      <c r="BF76">
        <f t="shared" si="127"/>
        <v>-6620.2358932990055</v>
      </c>
      <c r="BG76">
        <f t="shared" si="127"/>
        <v>-6627.8571545203122</v>
      </c>
      <c r="BH76">
        <f t="shared" si="127"/>
        <v>-6635.4871641468517</v>
      </c>
      <c r="BI76">
        <f t="shared" si="127"/>
        <v>-6643.1259322212063</v>
      </c>
      <c r="BJ76">
        <f t="shared" si="127"/>
        <v>-6650.7734687974389</v>
      </c>
      <c r="BK76">
        <f t="shared" si="127"/>
        <v>-6658.4297839411538</v>
      </c>
      <c r="BL76">
        <f t="shared" si="128"/>
        <v>-6666.0948877295559</v>
      </c>
      <c r="BM76">
        <f t="shared" si="128"/>
        <v>-6673.7687902513999</v>
      </c>
      <c r="BN76">
        <f t="shared" si="128"/>
        <v>-6681.4515016070136</v>
      </c>
      <c r="BO76">
        <f t="shared" si="128"/>
        <v>-6689.1430319083238</v>
      </c>
      <c r="BP76">
        <f t="shared" si="128"/>
        <v>-6696.8433912789114</v>
      </c>
      <c r="BQ76">
        <f t="shared" si="128"/>
        <v>-6704.5525898538399</v>
      </c>
      <c r="BR76">
        <f t="shared" si="128"/>
        <v>-6712.2706377799432</v>
      </c>
      <c r="BS76">
        <f t="shared" si="128"/>
        <v>-6719.9975452156577</v>
      </c>
      <c r="BT76">
        <f t="shared" si="128"/>
        <v>-6727.7333223310843</v>
      </c>
      <c r="BU76">
        <f t="shared" si="128"/>
        <v>-6735.4779793079961</v>
      </c>
      <c r="BV76">
        <f t="shared" si="129"/>
        <v>-6743.2315263398787</v>
      </c>
      <c r="BW76">
        <f t="shared" si="129"/>
        <v>-6750.9939736318665</v>
      </c>
      <c r="BX76">
        <f t="shared" si="129"/>
        <v>-6758.7653314008157</v>
      </c>
      <c r="BY76">
        <f t="shared" si="129"/>
        <v>-6766.5456098753566</v>
      </c>
      <c r="BZ76">
        <f t="shared" si="129"/>
        <v>-6774.3348192958329</v>
      </c>
      <c r="CA76">
        <f t="shared" si="129"/>
        <v>-6782.1329699143516</v>
      </c>
      <c r="CB76">
        <f t="shared" si="129"/>
        <v>-6789.9400719948044</v>
      </c>
      <c r="CC76">
        <f t="shared" si="129"/>
        <v>-6797.7561358128205</v>
      </c>
      <c r="CD76">
        <f t="shared" si="129"/>
        <v>-6805.5811716558273</v>
      </c>
      <c r="CE76">
        <f t="shared" si="129"/>
        <v>-6813.4151898231066</v>
      </c>
      <c r="CF76">
        <f t="shared" si="130"/>
        <v>-6821.2582006257389</v>
      </c>
      <c r="CG76">
        <f t="shared" si="130"/>
        <v>-6829.1102143866401</v>
      </c>
      <c r="CH76">
        <f t="shared" si="130"/>
        <v>-6836.9712414405813</v>
      </c>
      <c r="CI76">
        <f t="shared" si="130"/>
        <v>-6844.841292134216</v>
      </c>
      <c r="CJ76">
        <f t="shared" si="130"/>
        <v>-6852.720376826026</v>
      </c>
      <c r="CK76">
        <f t="shared" si="130"/>
        <v>-6860.60850588639</v>
      </c>
      <c r="CL76">
        <f t="shared" si="130"/>
        <v>-6868.5056896976348</v>
      </c>
      <c r="CM76">
        <f t="shared" si="130"/>
        <v>-6876.4119386539815</v>
      </c>
      <c r="CN76">
        <f t="shared" si="130"/>
        <v>-6884.3272631615828</v>
      </c>
      <c r="CO76">
        <f t="shared" si="130"/>
        <v>-6892.2516736385642</v>
      </c>
      <c r="CP76">
        <f t="shared" si="131"/>
        <v>-6900.1851805149354</v>
      </c>
      <c r="CQ76">
        <f t="shared" si="131"/>
        <v>-6908.1277942327752</v>
      </c>
      <c r="CR76">
        <f t="shared" si="131"/>
        <v>-6916.0795252460548</v>
      </c>
      <c r="CS76">
        <f t="shared" si="131"/>
        <v>-6924.0403840208155</v>
      </c>
      <c r="CT76">
        <f t="shared" si="131"/>
        <v>-6932.0103810350911</v>
      </c>
      <c r="CU76">
        <f t="shared" si="131"/>
        <v>-6939.9895267789661</v>
      </c>
      <c r="CV76">
        <f t="shared" si="131"/>
        <v>-6947.9778317544969</v>
      </c>
      <c r="CW76">
        <f t="shared" si="131"/>
        <v>-6955.9753064758625</v>
      </c>
      <c r="CX76">
        <f t="shared" si="131"/>
        <v>-6963.9819614693188</v>
      </c>
      <c r="CY76">
        <f t="shared" si="131"/>
        <v>-6971.9978072731274</v>
      </c>
      <c r="CZ76">
        <f t="shared" si="132"/>
        <v>-6980.0228544377196</v>
      </c>
      <c r="DA76">
        <f t="shared" si="132"/>
        <v>-6988.0571135256187</v>
      </c>
      <c r="DB76">
        <f t="shared" si="132"/>
        <v>-6996.1005951114903</v>
      </c>
      <c r="DC76">
        <f t="shared" si="132"/>
        <v>-7004.1533097820711</v>
      </c>
      <c r="DD76">
        <f t="shared" si="132"/>
        <v>-7012.2152681363223</v>
      </c>
      <c r="DE76">
        <f t="shared" si="132"/>
        <v>-7020.2864807853712</v>
      </c>
      <c r="DF76">
        <f t="shared" si="132"/>
        <v>-7028.3669583524525</v>
      </c>
      <c r="DG76">
        <f t="shared" si="132"/>
        <v>-7036.4567114730717</v>
      </c>
      <c r="DH76">
        <f t="shared" si="132"/>
        <v>-7044.5557507949416</v>
      </c>
      <c r="DI76">
        <f t="shared" si="132"/>
        <v>-7052.6640869779194</v>
      </c>
      <c r="DJ76">
        <f t="shared" si="132"/>
        <v>-7060.7817306941824</v>
      </c>
      <c r="DL76">
        <f t="shared" si="116"/>
        <v>0.73</v>
      </c>
      <c r="DM76">
        <f t="shared" si="133"/>
        <v>6293.4109084756146</v>
      </c>
      <c r="DN76">
        <f t="shared" si="133"/>
        <v>6300.8926981554314</v>
      </c>
      <c r="DO76">
        <f t="shared" si="133"/>
        <v>6308.3828055825797</v>
      </c>
      <c r="DP76">
        <f t="shared" si="133"/>
        <v>6315.8812403052543</v>
      </c>
      <c r="DQ76">
        <f t="shared" si="133"/>
        <v>6323.388011882631</v>
      </c>
      <c r="DR76">
        <f t="shared" si="133"/>
        <v>6330.9031298847913</v>
      </c>
      <c r="DS76">
        <f t="shared" si="133"/>
        <v>6338.4266038928936</v>
      </c>
      <c r="DT76">
        <f t="shared" si="133"/>
        <v>6345.9584434990047</v>
      </c>
      <c r="DU76">
        <f t="shared" si="133"/>
        <v>6353.4986583062682</v>
      </c>
      <c r="DV76">
        <f t="shared" si="133"/>
        <v>6361.0472579288307</v>
      </c>
      <c r="DW76">
        <f t="shared" si="133"/>
        <v>6368.6042519918983</v>
      </c>
      <c r="DX76">
        <f t="shared" si="133"/>
        <v>6376.1696501316565</v>
      </c>
      <c r="DY76">
        <f t="shared" si="133"/>
        <v>6383.743461995422</v>
      </c>
      <c r="DZ76">
        <f t="shared" si="133"/>
        <v>6391.3256972415857</v>
      </c>
      <c r="EA76">
        <f t="shared" si="133"/>
        <v>6398.916365539555</v>
      </c>
      <c r="EB76">
        <f t="shared" si="122"/>
        <v>6406.5154765699099</v>
      </c>
      <c r="EC76">
        <f t="shared" si="122"/>
        <v>6414.1230400243367</v>
      </c>
      <c r="ED76">
        <f t="shared" si="122"/>
        <v>6421.7390656055868</v>
      </c>
      <c r="EE76">
        <f t="shared" si="122"/>
        <v>6429.3635630276121</v>
      </c>
      <c r="EF76">
        <f t="shared" si="135"/>
        <v>6436.9965420154931</v>
      </c>
      <c r="EG76">
        <f t="shared" si="135"/>
        <v>6444.6380123055005</v>
      </c>
      <c r="EH76">
        <f t="shared" si="135"/>
        <v>6452.2879836450093</v>
      </c>
      <c r="EI76">
        <f t="shared" si="135"/>
        <v>6459.9464657926746</v>
      </c>
      <c r="EJ76">
        <f t="shared" si="135"/>
        <v>6467.6134685182669</v>
      </c>
      <c r="EK76">
        <f t="shared" si="135"/>
        <v>6475.2890016028387</v>
      </c>
      <c r="EL76">
        <f t="shared" si="135"/>
        <v>6482.9730748386437</v>
      </c>
      <c r="EM76">
        <f t="shared" si="135"/>
        <v>6490.6656980292009</v>
      </c>
      <c r="EN76">
        <f t="shared" si="135"/>
        <v>6498.3668809892206</v>
      </c>
      <c r="EO76">
        <f t="shared" si="135"/>
        <v>6506.0766335447406</v>
      </c>
      <c r="EP76">
        <f t="shared" si="135"/>
        <v>6513.7949655330813</v>
      </c>
      <c r="EQ76">
        <f t="shared" si="100"/>
        <v>6521.5218868027841</v>
      </c>
      <c r="ER76">
        <f t="shared" si="99"/>
        <v>6529.2574072137731</v>
      </c>
      <c r="ES76">
        <f t="shared" si="99"/>
        <v>6537.0015366372591</v>
      </c>
      <c r="ET76">
        <f t="shared" si="99"/>
        <v>6544.7542849558076</v>
      </c>
      <c r="EU76">
        <f t="shared" si="99"/>
        <v>6552.5156620632661</v>
      </c>
      <c r="EV76">
        <f t="shared" si="99"/>
        <v>6560.2856778649275</v>
      </c>
      <c r="EW76">
        <f t="shared" si="99"/>
        <v>6568.0643422773619</v>
      </c>
      <c r="EX76">
        <f t="shared" si="99"/>
        <v>6575.8516652285944</v>
      </c>
      <c r="EY76">
        <f t="shared" si="99"/>
        <v>6583.6476566580241</v>
      </c>
      <c r="EZ76">
        <f t="shared" si="99"/>
        <v>6591.4523265164589</v>
      </c>
      <c r="FA76">
        <f t="shared" si="99"/>
        <v>6599.2656847661501</v>
      </c>
      <c r="FB76">
        <f t="shared" si="99"/>
        <v>6607.087741380743</v>
      </c>
      <c r="FC76">
        <f t="shared" si="97"/>
        <v>6614.9185063453297</v>
      </c>
      <c r="FD76">
        <f t="shared" si="97"/>
        <v>6622.7579896565094</v>
      </c>
      <c r="FE76">
        <f t="shared" si="97"/>
        <v>6630.6062013223382</v>
      </c>
      <c r="FF76">
        <f t="shared" si="97"/>
        <v>6638.4631513623563</v>
      </c>
      <c r="FG76">
        <f t="shared" si="97"/>
        <v>6646.3288498076081</v>
      </c>
      <c r="FH76">
        <f t="shared" si="97"/>
        <v>6654.2033067006751</v>
      </c>
      <c r="FI76">
        <f t="shared" si="97"/>
        <v>6662.08653209562</v>
      </c>
      <c r="FJ76">
        <f t="shared" si="97"/>
        <v>6669.9785360580463</v>
      </c>
      <c r="FK76">
        <f t="shared" si="97"/>
        <v>6677.8793286651608</v>
      </c>
      <c r="FL76">
        <f t="shared" si="97"/>
        <v>6685.788920005717</v>
      </c>
      <c r="FM76">
        <f t="shared" si="97"/>
        <v>6693.7073201800431</v>
      </c>
      <c r="FN76">
        <f t="shared" si="97"/>
        <v>6701.6345393000647</v>
      </c>
      <c r="FO76">
        <f t="shared" si="103"/>
        <v>6709.5705874893647</v>
      </c>
      <c r="FP76">
        <f t="shared" si="103"/>
        <v>6717.5154748830055</v>
      </c>
      <c r="FQ76">
        <f t="shared" si="103"/>
        <v>6725.4692116278211</v>
      </c>
      <c r="FR76">
        <f t="shared" si="103"/>
        <v>6733.4318078822471</v>
      </c>
      <c r="FS76">
        <f t="shared" si="103"/>
        <v>6741.403273816386</v>
      </c>
      <c r="FT76">
        <f t="shared" si="103"/>
        <v>6749.3836196120101</v>
      </c>
      <c r="FU76">
        <f t="shared" si="103"/>
        <v>6757.3728554626041</v>
      </c>
      <c r="FV76">
        <f t="shared" si="103"/>
        <v>6765.3709915733043</v>
      </c>
      <c r="FW76">
        <f t="shared" si="103"/>
        <v>6773.3780381609658</v>
      </c>
      <c r="FX76">
        <f t="shared" si="103"/>
        <v>6781.394005454219</v>
      </c>
      <c r="FY76">
        <f t="shared" si="103"/>
        <v>6789.4189036934067</v>
      </c>
      <c r="FZ76">
        <f t="shared" si="103"/>
        <v>6797.4527431306378</v>
      </c>
      <c r="GA76">
        <f t="shared" si="103"/>
        <v>6805.4955340298029</v>
      </c>
      <c r="GB76">
        <f t="shared" si="103"/>
        <v>6813.5472866665314</v>
      </c>
      <c r="GC76">
        <f t="shared" si="103"/>
        <v>6821.6080113282496</v>
      </c>
      <c r="GD76">
        <f t="shared" si="103"/>
        <v>6829.6777183142412</v>
      </c>
      <c r="GE76">
        <f t="shared" si="136"/>
        <v>6837.7564179355859</v>
      </c>
      <c r="GF76">
        <f t="shared" si="134"/>
        <v>6845.8441205151994</v>
      </c>
      <c r="GG76">
        <f t="shared" si="134"/>
        <v>6853.940836387852</v>
      </c>
      <c r="GH76">
        <f t="shared" si="104"/>
        <v>6862.0465759001991</v>
      </c>
      <c r="GI76">
        <f t="shared" si="104"/>
        <v>6870.1613494107214</v>
      </c>
      <c r="GJ76">
        <f t="shared" si="104"/>
        <v>6878.2851672897978</v>
      </c>
      <c r="GK76">
        <f t="shared" si="104"/>
        <v>6886.4180399197539</v>
      </c>
      <c r="GL76">
        <f t="shared" si="104"/>
        <v>6894.5599776948129</v>
      </c>
      <c r="GM76">
        <f t="shared" si="104"/>
        <v>6902.7109910211266</v>
      </c>
      <c r="GN76">
        <f t="shared" si="104"/>
        <v>6910.8710903168203</v>
      </c>
      <c r="GO76">
        <f t="shared" si="104"/>
        <v>6919.0402860119029</v>
      </c>
      <c r="GP76">
        <f t="shared" si="104"/>
        <v>6927.218588548455</v>
      </c>
      <c r="GQ76">
        <f t="shared" si="104"/>
        <v>6935.406008380447</v>
      </c>
      <c r="GR76">
        <f t="shared" si="104"/>
        <v>6943.6025559739201</v>
      </c>
      <c r="GS76">
        <f t="shared" si="115"/>
        <v>6951.8082418069071</v>
      </c>
      <c r="GT76">
        <f t="shared" si="115"/>
        <v>6960.0230763694944</v>
      </c>
      <c r="GU76">
        <f t="shared" si="115"/>
        <v>6968.2470701637376</v>
      </c>
      <c r="GV76">
        <f t="shared" si="115"/>
        <v>6976.4802337038154</v>
      </c>
      <c r="GW76">
        <f t="shared" si="115"/>
        <v>6984.7225775159832</v>
      </c>
      <c r="GX76">
        <f t="shared" si="115"/>
        <v>6992.9741121385041</v>
      </c>
      <c r="GY76">
        <f t="shared" si="115"/>
        <v>7001.2348481218087</v>
      </c>
      <c r="GZ76">
        <f t="shared" si="98"/>
        <v>7009.5047960284192</v>
      </c>
      <c r="HA76">
        <f t="shared" si="98"/>
        <v>7017.7839664330031</v>
      </c>
      <c r="HB76">
        <f t="shared" si="98"/>
        <v>7026.0723699222963</v>
      </c>
      <c r="HC76">
        <f t="shared" si="98"/>
        <v>7034.3700170952598</v>
      </c>
      <c r="HD76">
        <f t="shared" si="96"/>
        <v>7042.6769185630201</v>
      </c>
      <c r="HE76">
        <f t="shared" si="75"/>
        <v>7050.9930849488137</v>
      </c>
      <c r="HF76">
        <f t="shared" si="75"/>
        <v>7059.3185268881452</v>
      </c>
      <c r="HG76">
        <f t="shared" si="74"/>
        <v>7067.6532550287275</v>
      </c>
      <c r="HH76">
        <f t="shared" si="74"/>
        <v>7075.9972800304167</v>
      </c>
      <c r="HI76">
        <f t="shared" si="56"/>
        <v>7084.3506125653921</v>
      </c>
      <c r="HJ76">
        <f t="shared" si="117"/>
        <v>6300.8926981554314</v>
      </c>
      <c r="HK76">
        <f t="shared" si="118"/>
        <v>2</v>
      </c>
      <c r="HL76">
        <v>74</v>
      </c>
      <c r="HM76">
        <f t="shared" si="119"/>
        <v>0.73</v>
      </c>
      <c r="HN76" cm="1">
        <f t="array" ref="HN76">INDEX($N$3:$DJ$102,HL76,HK76)</f>
        <v>-6300.6570093367191</v>
      </c>
      <c r="HO76">
        <f t="shared" si="120"/>
        <v>-4599.4796168158045</v>
      </c>
    </row>
    <row r="77" spans="5:223" x14ac:dyDescent="0.25">
      <c r="E77">
        <v>655</v>
      </c>
      <c r="F77" s="7">
        <f>'Emission events'!Q77</f>
        <v>0</v>
      </c>
      <c r="G77" s="7">
        <f>'Emission events'!AG77</f>
        <v>0</v>
      </c>
      <c r="H77" s="7">
        <f>'Emission events'!AW77</f>
        <v>0</v>
      </c>
      <c r="I77" s="7">
        <f>'Emission events'!BM77</f>
        <v>0</v>
      </c>
      <c r="J77" s="7">
        <f>'Emission events'!CC77</f>
        <v>0</v>
      </c>
      <c r="K77" s="7">
        <f t="shared" si="121"/>
        <v>0</v>
      </c>
      <c r="M77" s="1">
        <v>0.74</v>
      </c>
      <c r="N77">
        <f t="shared" si="123"/>
        <v>-8713.2949914207693</v>
      </c>
      <c r="O77">
        <f t="shared" si="123"/>
        <v>-8723.3188737310265</v>
      </c>
      <c r="P77">
        <f t="shared" si="123"/>
        <v>-8733.3542624877809</v>
      </c>
      <c r="Q77">
        <f t="shared" si="123"/>
        <v>-8743.4011708996641</v>
      </c>
      <c r="R77">
        <f t="shared" si="123"/>
        <v>-8753.4596121904033</v>
      </c>
      <c r="S77">
        <f t="shared" si="123"/>
        <v>-8763.5295995989054</v>
      </c>
      <c r="T77">
        <f t="shared" si="123"/>
        <v>-8773.6111463793422</v>
      </c>
      <c r="U77">
        <f t="shared" si="123"/>
        <v>-8783.704265801065</v>
      </c>
      <c r="V77">
        <f t="shared" si="123"/>
        <v>-8793.8089711486537</v>
      </c>
      <c r="W77">
        <f t="shared" si="123"/>
        <v>-8803.9252757219492</v>
      </c>
      <c r="X77">
        <f t="shared" si="124"/>
        <v>-8814.0531928361088</v>
      </c>
      <c r="Y77">
        <f t="shared" si="124"/>
        <v>-8824.1927358213961</v>
      </c>
      <c r="Z77">
        <f t="shared" si="124"/>
        <v>-8834.3439180235655</v>
      </c>
      <c r="AA77">
        <f t="shared" si="124"/>
        <v>-8844.5067528036179</v>
      </c>
      <c r="AB77">
        <f t="shared" si="124"/>
        <v>-8854.6812535379049</v>
      </c>
      <c r="AC77">
        <f t="shared" si="124"/>
        <v>-8864.8674336181284</v>
      </c>
      <c r="AD77">
        <f t="shared" si="124"/>
        <v>-8875.0653064514208</v>
      </c>
      <c r="AE77">
        <f t="shared" si="124"/>
        <v>-8885.2748854601214</v>
      </c>
      <c r="AF77">
        <f t="shared" si="124"/>
        <v>-8895.496184082167</v>
      </c>
      <c r="AG77">
        <f t="shared" si="124"/>
        <v>-8905.7292157708544</v>
      </c>
      <c r="AH77">
        <f t="shared" si="125"/>
        <v>-8915.973993994925</v>
      </c>
      <c r="AI77">
        <f t="shared" si="125"/>
        <v>-8926.2305322385819</v>
      </c>
      <c r="AJ77">
        <f t="shared" si="125"/>
        <v>-8936.4988440015368</v>
      </c>
      <c r="AK77">
        <f t="shared" si="125"/>
        <v>-8946.7789427989392</v>
      </c>
      <c r="AL77">
        <f t="shared" si="125"/>
        <v>-8957.0708421614454</v>
      </c>
      <c r="AM77">
        <f t="shared" si="125"/>
        <v>-8967.3745556353151</v>
      </c>
      <c r="AN77">
        <f t="shared" si="125"/>
        <v>-8977.690096782324</v>
      </c>
      <c r="AO77">
        <f t="shared" si="125"/>
        <v>-8988.0174791798108</v>
      </c>
      <c r="AP77">
        <f t="shared" si="125"/>
        <v>-8998.3567164207088</v>
      </c>
      <c r="AQ77">
        <f t="shared" si="125"/>
        <v>-9008.7078221135835</v>
      </c>
      <c r="AR77">
        <f t="shared" si="126"/>
        <v>-9019.0708098825507</v>
      </c>
      <c r="AS77">
        <f t="shared" si="126"/>
        <v>-9029.4456933673791</v>
      </c>
      <c r="AT77">
        <f t="shared" si="126"/>
        <v>-9039.8324862235477</v>
      </c>
      <c r="AU77">
        <f t="shared" si="126"/>
        <v>-9050.231202122186</v>
      </c>
      <c r="AV77">
        <f t="shared" si="126"/>
        <v>-9060.6418547501125</v>
      </c>
      <c r="AW77">
        <f t="shared" si="126"/>
        <v>-9071.0644578098909</v>
      </c>
      <c r="AX77">
        <f t="shared" si="126"/>
        <v>-9081.4990250197188</v>
      </c>
      <c r="AY77">
        <f t="shared" si="126"/>
        <v>-9091.9455701136703</v>
      </c>
      <c r="AZ77">
        <f t="shared" si="126"/>
        <v>-9102.4041068414554</v>
      </c>
      <c r="BA77">
        <f t="shared" si="126"/>
        <v>-9112.8746489686637</v>
      </c>
      <c r="BB77">
        <f t="shared" si="127"/>
        <v>-9123.3572102766593</v>
      </c>
      <c r="BC77">
        <f t="shared" si="127"/>
        <v>-9133.8518045626497</v>
      </c>
      <c r="BD77">
        <f t="shared" si="127"/>
        <v>-9144.3584456395893</v>
      </c>
      <c r="BE77">
        <f t="shared" si="127"/>
        <v>-9154.8771473363904</v>
      </c>
      <c r="BF77">
        <f t="shared" si="127"/>
        <v>-9165.4079234978308</v>
      </c>
      <c r="BG77">
        <f t="shared" si="127"/>
        <v>-9175.9507879844896</v>
      </c>
      <c r="BH77">
        <f t="shared" si="127"/>
        <v>-9186.5057546729531</v>
      </c>
      <c r="BI77">
        <f t="shared" si="127"/>
        <v>-9197.0728374557002</v>
      </c>
      <c r="BJ77">
        <f t="shared" si="127"/>
        <v>-9207.6520502412004</v>
      </c>
      <c r="BK77">
        <f t="shared" si="127"/>
        <v>-9218.2434069537758</v>
      </c>
      <c r="BL77">
        <f t="shared" si="128"/>
        <v>-9228.8469215338482</v>
      </c>
      <c r="BM77">
        <f t="shared" si="128"/>
        <v>-9239.4626079378304</v>
      </c>
      <c r="BN77">
        <f t="shared" si="128"/>
        <v>-9250.0904801380584</v>
      </c>
      <c r="BO77">
        <f t="shared" si="128"/>
        <v>-9260.7305521230119</v>
      </c>
      <c r="BP77">
        <f t="shared" si="128"/>
        <v>-9271.382837897223</v>
      </c>
      <c r="BQ77">
        <f t="shared" si="128"/>
        <v>-9282.047351481202</v>
      </c>
      <c r="BR77">
        <f t="shared" si="128"/>
        <v>-9292.7241069116553</v>
      </c>
      <c r="BS77">
        <f t="shared" si="128"/>
        <v>-9303.4131182413694</v>
      </c>
      <c r="BT77">
        <f t="shared" si="128"/>
        <v>-9314.1143995392922</v>
      </c>
      <c r="BU77">
        <f t="shared" si="128"/>
        <v>-9324.8279648904245</v>
      </c>
      <c r="BV77">
        <f t="shared" si="129"/>
        <v>-9335.5538283960705</v>
      </c>
      <c r="BW77">
        <f t="shared" si="129"/>
        <v>-9346.2920041735797</v>
      </c>
      <c r="BX77">
        <f t="shared" si="129"/>
        <v>-9357.0425063566217</v>
      </c>
      <c r="BY77">
        <f t="shared" si="129"/>
        <v>-9367.805349095046</v>
      </c>
      <c r="BZ77">
        <f t="shared" si="129"/>
        <v>-9378.580546554982</v>
      </c>
      <c r="CA77">
        <f t="shared" si="129"/>
        <v>-9389.3681129187207</v>
      </c>
      <c r="CB77">
        <f t="shared" si="129"/>
        <v>-9400.1680623849661</v>
      </c>
      <c r="CC77">
        <f t="shared" si="129"/>
        <v>-9410.980409168591</v>
      </c>
      <c r="CD77">
        <f t="shared" si="129"/>
        <v>-9421.805167500881</v>
      </c>
      <c r="CE77">
        <f t="shared" si="129"/>
        <v>-9432.642351629429</v>
      </c>
      <c r="CF77">
        <f t="shared" si="130"/>
        <v>-9443.4919758181786</v>
      </c>
      <c r="CG77">
        <f t="shared" si="130"/>
        <v>-9454.3540543474901</v>
      </c>
      <c r="CH77">
        <f t="shared" si="130"/>
        <v>-9465.2286015140035</v>
      </c>
      <c r="CI77">
        <f t="shared" si="130"/>
        <v>-9476.1156316309152</v>
      </c>
      <c r="CJ77">
        <f t="shared" si="130"/>
        <v>-9487.015159027711</v>
      </c>
      <c r="CK77">
        <f t="shared" si="130"/>
        <v>-9497.9271980504309</v>
      </c>
      <c r="CL77">
        <f t="shared" si="130"/>
        <v>-9508.8517630615461</v>
      </c>
      <c r="CM77">
        <f t="shared" si="130"/>
        <v>-9519.7888684400186</v>
      </c>
      <c r="CN77">
        <f t="shared" si="130"/>
        <v>-9530.7385285813471</v>
      </c>
      <c r="CO77">
        <f t="shared" si="130"/>
        <v>-9541.7007578974917</v>
      </c>
      <c r="CP77">
        <f t="shared" si="131"/>
        <v>-9552.6755708169494</v>
      </c>
      <c r="CQ77">
        <f t="shared" si="131"/>
        <v>-9563.6629817848534</v>
      </c>
      <c r="CR77">
        <f t="shared" si="131"/>
        <v>-9574.6630052628861</v>
      </c>
      <c r="CS77">
        <f t="shared" si="131"/>
        <v>-9585.6756557293265</v>
      </c>
      <c r="CT77">
        <f t="shared" si="131"/>
        <v>-9596.7009476790754</v>
      </c>
      <c r="CU77">
        <f t="shared" si="131"/>
        <v>-9607.7388956237446</v>
      </c>
      <c r="CV77">
        <f t="shared" si="131"/>
        <v>-9618.7895140913934</v>
      </c>
      <c r="CW77">
        <f t="shared" si="131"/>
        <v>-9629.8528176269629</v>
      </c>
      <c r="CX77">
        <f t="shared" si="131"/>
        <v>-9640.9288207920326</v>
      </c>
      <c r="CY77">
        <f t="shared" si="131"/>
        <v>-9652.0175381648842</v>
      </c>
      <c r="CZ77">
        <f t="shared" si="132"/>
        <v>-9663.1189843405446</v>
      </c>
      <c r="DA77">
        <f t="shared" si="132"/>
        <v>-9674.2331739307883</v>
      </c>
      <c r="DB77">
        <f t="shared" si="132"/>
        <v>-9685.3601215642357</v>
      </c>
      <c r="DC77">
        <f t="shared" si="132"/>
        <v>-9696.4998418860923</v>
      </c>
      <c r="DD77">
        <f t="shared" si="132"/>
        <v>-9707.652349558577</v>
      </c>
      <c r="DE77">
        <f t="shared" si="132"/>
        <v>-9718.8176592606815</v>
      </c>
      <c r="DF77">
        <f t="shared" si="132"/>
        <v>-9729.9957856882411</v>
      </c>
      <c r="DG77">
        <f t="shared" si="132"/>
        <v>-9741.1867435539589</v>
      </c>
      <c r="DH77">
        <f t="shared" si="132"/>
        <v>-9752.3905475874653</v>
      </c>
      <c r="DI77">
        <f t="shared" si="132"/>
        <v>-9763.607212535233</v>
      </c>
      <c r="DJ77">
        <f t="shared" si="132"/>
        <v>-9774.8367531606527</v>
      </c>
      <c r="DL77">
        <f t="shared" si="116"/>
        <v>0.74</v>
      </c>
      <c r="DM77">
        <f t="shared" si="133"/>
        <v>8713.2949914207693</v>
      </c>
      <c r="DN77">
        <f t="shared" si="133"/>
        <v>8723.554562549738</v>
      </c>
      <c r="DO77">
        <f t="shared" si="133"/>
        <v>8733.8256401252056</v>
      </c>
      <c r="DP77">
        <f t="shared" si="133"/>
        <v>8744.1082373558002</v>
      </c>
      <c r="DQ77">
        <f t="shared" si="133"/>
        <v>8754.4023674652508</v>
      </c>
      <c r="DR77">
        <f t="shared" si="133"/>
        <v>8764.7080436924662</v>
      </c>
      <c r="DS77">
        <f t="shared" si="133"/>
        <v>8775.0252792916144</v>
      </c>
      <c r="DT77">
        <f t="shared" si="133"/>
        <v>8785.3540875320505</v>
      </c>
      <c r="DU77">
        <f t="shared" si="133"/>
        <v>8795.6944816983505</v>
      </c>
      <c r="DV77">
        <f t="shared" si="133"/>
        <v>8806.0464750903575</v>
      </c>
      <c r="DW77">
        <f t="shared" si="133"/>
        <v>8816.4100810232303</v>
      </c>
      <c r="DX77">
        <f t="shared" si="133"/>
        <v>8826.7853128272291</v>
      </c>
      <c r="DY77">
        <f t="shared" si="133"/>
        <v>8837.1721838481099</v>
      </c>
      <c r="DZ77">
        <f t="shared" si="133"/>
        <v>8847.5707074468755</v>
      </c>
      <c r="EA77">
        <f t="shared" si="133"/>
        <v>8857.9808969998739</v>
      </c>
      <c r="EB77">
        <f t="shared" si="122"/>
        <v>8868.4027658988107</v>
      </c>
      <c r="EC77">
        <f t="shared" si="122"/>
        <v>8878.8363275508145</v>
      </c>
      <c r="ED77">
        <f t="shared" si="122"/>
        <v>8889.2815953782265</v>
      </c>
      <c r="EE77">
        <f t="shared" si="122"/>
        <v>8899.7385828189854</v>
      </c>
      <c r="EF77">
        <f t="shared" si="135"/>
        <v>8910.2073033263841</v>
      </c>
      <c r="EG77">
        <f t="shared" si="135"/>
        <v>8920.6877703691662</v>
      </c>
      <c r="EH77">
        <f t="shared" si="135"/>
        <v>8931.1799974315363</v>
      </c>
      <c r="EI77">
        <f t="shared" si="135"/>
        <v>8941.6839980132027</v>
      </c>
      <c r="EJ77">
        <f t="shared" si="135"/>
        <v>8952.1997856293183</v>
      </c>
      <c r="EK77">
        <f t="shared" si="135"/>
        <v>8962.7273738105359</v>
      </c>
      <c r="EL77">
        <f t="shared" si="135"/>
        <v>8973.2667761031171</v>
      </c>
      <c r="EM77">
        <f t="shared" si="135"/>
        <v>8983.8180060688392</v>
      </c>
      <c r="EN77">
        <f t="shared" si="135"/>
        <v>8994.3810772850375</v>
      </c>
      <c r="EO77">
        <f t="shared" si="135"/>
        <v>9004.9560033446469</v>
      </c>
      <c r="EP77">
        <f t="shared" si="135"/>
        <v>9015.5427978562348</v>
      </c>
      <c r="EQ77">
        <f t="shared" si="100"/>
        <v>9026.1414744439135</v>
      </c>
      <c r="ER77">
        <f t="shared" si="99"/>
        <v>9036.7520467474533</v>
      </c>
      <c r="ES77">
        <f t="shared" si="99"/>
        <v>9047.3745284223351</v>
      </c>
      <c r="ET77">
        <f t="shared" si="99"/>
        <v>9058.0089331396848</v>
      </c>
      <c r="EU77">
        <f t="shared" si="99"/>
        <v>9068.6552745863246</v>
      </c>
      <c r="EV77">
        <f t="shared" si="99"/>
        <v>9079.3135664648144</v>
      </c>
      <c r="EW77">
        <f t="shared" si="99"/>
        <v>9089.9838224933537</v>
      </c>
      <c r="EX77">
        <f t="shared" si="99"/>
        <v>9100.6660564060185</v>
      </c>
      <c r="EY77">
        <f t="shared" si="99"/>
        <v>9111.3602819525149</v>
      </c>
      <c r="EZ77">
        <f t="shared" si="99"/>
        <v>9122.0665128984347</v>
      </c>
      <c r="FA77">
        <f t="shared" si="99"/>
        <v>9132.7847630251435</v>
      </c>
      <c r="FB77">
        <f t="shared" si="99"/>
        <v>9143.5150461298454</v>
      </c>
      <c r="FC77">
        <f t="shared" si="97"/>
        <v>9154.2573760254982</v>
      </c>
      <c r="FD77">
        <f t="shared" si="97"/>
        <v>9165.0117665410107</v>
      </c>
      <c r="FE77">
        <f t="shared" si="97"/>
        <v>9175.7782315211625</v>
      </c>
      <c r="FF77">
        <f t="shared" si="97"/>
        <v>9186.5567848265346</v>
      </c>
      <c r="FG77">
        <f t="shared" si="97"/>
        <v>9197.3474403337095</v>
      </c>
      <c r="FH77">
        <f t="shared" si="97"/>
        <v>9208.150211935168</v>
      </c>
      <c r="FI77">
        <f t="shared" si="97"/>
        <v>9218.9651135393815</v>
      </c>
      <c r="FJ77">
        <f t="shared" si="97"/>
        <v>9229.7921590706683</v>
      </c>
      <c r="FK77">
        <f t="shared" si="97"/>
        <v>9240.631362469454</v>
      </c>
      <c r="FL77">
        <f t="shared" si="97"/>
        <v>9251.4827376921476</v>
      </c>
      <c r="FM77">
        <f t="shared" si="97"/>
        <v>9262.346298711087</v>
      </c>
      <c r="FN77">
        <f t="shared" si="97"/>
        <v>9273.2220595147537</v>
      </c>
      <c r="FO77">
        <f t="shared" si="103"/>
        <v>9284.1100341076763</v>
      </c>
      <c r="FP77">
        <f t="shared" si="103"/>
        <v>9295.0102365103667</v>
      </c>
      <c r="FQ77">
        <f t="shared" si="103"/>
        <v>9305.9226807595333</v>
      </c>
      <c r="FR77">
        <f t="shared" si="103"/>
        <v>9316.8473809079587</v>
      </c>
      <c r="FS77">
        <f t="shared" si="103"/>
        <v>9327.7843510245948</v>
      </c>
      <c r="FT77">
        <f t="shared" si="103"/>
        <v>9338.7336051944385</v>
      </c>
      <c r="FU77">
        <f t="shared" si="103"/>
        <v>9349.6951575187959</v>
      </c>
      <c r="FV77">
        <f t="shared" si="103"/>
        <v>9360.6690221150184</v>
      </c>
      <c r="FW77">
        <f t="shared" si="103"/>
        <v>9371.6552131167718</v>
      </c>
      <c r="FX77">
        <f t="shared" si="103"/>
        <v>9382.6537446739076</v>
      </c>
      <c r="FY77">
        <f t="shared" si="103"/>
        <v>9393.6646309525568</v>
      </c>
      <c r="FZ77">
        <f t="shared" si="103"/>
        <v>9404.6878861350069</v>
      </c>
      <c r="GA77">
        <f t="shared" si="103"/>
        <v>9415.7235244199637</v>
      </c>
      <c r="GB77">
        <f t="shared" si="103"/>
        <v>9426.7715600223019</v>
      </c>
      <c r="GC77">
        <f t="shared" si="103"/>
        <v>9437.8320071733033</v>
      </c>
      <c r="GD77">
        <f t="shared" si="103"/>
        <v>9448.9048801205645</v>
      </c>
      <c r="GE77">
        <f t="shared" si="136"/>
        <v>9459.9901931280256</v>
      </c>
      <c r="GF77">
        <f t="shared" si="134"/>
        <v>9471.0879604760485</v>
      </c>
      <c r="GG77">
        <f t="shared" si="134"/>
        <v>9482.1981964612751</v>
      </c>
      <c r="GH77">
        <f t="shared" si="104"/>
        <v>9493.3209153968983</v>
      </c>
      <c r="GI77">
        <f t="shared" si="104"/>
        <v>9504.4561316124054</v>
      </c>
      <c r="GJ77">
        <f t="shared" si="104"/>
        <v>9515.6038594538386</v>
      </c>
      <c r="GK77">
        <f t="shared" si="104"/>
        <v>9526.7641132836652</v>
      </c>
      <c r="GL77">
        <f t="shared" si="104"/>
        <v>9537.936907480851</v>
      </c>
      <c r="GM77">
        <f t="shared" si="104"/>
        <v>9549.1222564408909</v>
      </c>
      <c r="GN77">
        <f t="shared" si="104"/>
        <v>9560.3201745757469</v>
      </c>
      <c r="GO77">
        <f t="shared" si="104"/>
        <v>9571.5306763139179</v>
      </c>
      <c r="GP77">
        <f t="shared" si="104"/>
        <v>9582.7537761005333</v>
      </c>
      <c r="GQ77">
        <f t="shared" si="104"/>
        <v>9593.9894883972775</v>
      </c>
      <c r="GR77">
        <f t="shared" si="104"/>
        <v>9605.2378276824311</v>
      </c>
      <c r="GS77">
        <f t="shared" si="115"/>
        <v>9616.4988084508914</v>
      </c>
      <c r="GT77">
        <f t="shared" si="115"/>
        <v>9627.7724452142738</v>
      </c>
      <c r="GU77">
        <f t="shared" si="115"/>
        <v>9639.058752500634</v>
      </c>
      <c r="GV77">
        <f t="shared" si="115"/>
        <v>9650.3577448549149</v>
      </c>
      <c r="GW77">
        <f t="shared" si="115"/>
        <v>9661.6694368386979</v>
      </c>
      <c r="GX77">
        <f t="shared" si="115"/>
        <v>9672.9938430302609</v>
      </c>
      <c r="GY77">
        <f t="shared" si="115"/>
        <v>9684.3309780246327</v>
      </c>
      <c r="GZ77">
        <f t="shared" si="98"/>
        <v>9695.6808564335897</v>
      </c>
      <c r="HA77">
        <f t="shared" si="98"/>
        <v>9707.0434928857485</v>
      </c>
      <c r="HB77">
        <f t="shared" si="98"/>
        <v>9718.4189020263166</v>
      </c>
      <c r="HC77">
        <f t="shared" si="98"/>
        <v>9729.8070985175145</v>
      </c>
      <c r="HD77">
        <f t="shared" si="96"/>
        <v>9741.2080970383304</v>
      </c>
      <c r="HE77">
        <f t="shared" si="75"/>
        <v>9752.6219122846032</v>
      </c>
      <c r="HF77">
        <f t="shared" si="75"/>
        <v>9764.0485589690325</v>
      </c>
      <c r="HG77">
        <f t="shared" si="74"/>
        <v>9775.4880518212503</v>
      </c>
      <c r="HH77">
        <f t="shared" si="74"/>
        <v>9786.9404055877312</v>
      </c>
      <c r="HI77">
        <f t="shared" si="56"/>
        <v>9798.4056350318624</v>
      </c>
      <c r="HJ77">
        <f t="shared" si="117"/>
        <v>8723.554562549738</v>
      </c>
      <c r="HK77">
        <f t="shared" si="118"/>
        <v>2</v>
      </c>
      <c r="HL77">
        <v>75</v>
      </c>
      <c r="HM77">
        <f t="shared" si="119"/>
        <v>0.74</v>
      </c>
      <c r="HN77" cm="1">
        <f t="array" ref="HN77">INDEX($N$3:$DJ$102,HL77,HK77)</f>
        <v>-8723.3188737310265</v>
      </c>
      <c r="HO77">
        <f t="shared" si="120"/>
        <v>-6455.2559665609597</v>
      </c>
    </row>
    <row r="78" spans="5:223" x14ac:dyDescent="0.25">
      <c r="E78">
        <v>660</v>
      </c>
      <c r="F78" s="7">
        <f>'Emission events'!Q78</f>
        <v>0</v>
      </c>
      <c r="G78" s="7">
        <f>'Emission events'!AG78</f>
        <v>0</v>
      </c>
      <c r="H78" s="7">
        <f>'Emission events'!AW78</f>
        <v>0</v>
      </c>
      <c r="I78" s="7">
        <f>'Emission events'!BM78</f>
        <v>0</v>
      </c>
      <c r="J78" s="7">
        <f>'Emission events'!CC78</f>
        <v>0</v>
      </c>
      <c r="K78" s="7">
        <f t="shared" si="121"/>
        <v>0</v>
      </c>
      <c r="M78" s="1">
        <v>0.75</v>
      </c>
      <c r="N78">
        <f t="shared" si="123"/>
        <v>-12060.842475415846</v>
      </c>
      <c r="O78">
        <f t="shared" si="123"/>
        <v>-12074.70903199285</v>
      </c>
      <c r="P78">
        <f t="shared" si="123"/>
        <v>-12088.591506138129</v>
      </c>
      <c r="Q78">
        <f t="shared" si="123"/>
        <v>-12102.489916123937</v>
      </c>
      <c r="R78">
        <f t="shared" si="123"/>
        <v>-12116.404280243549</v>
      </c>
      <c r="S78">
        <f t="shared" si="123"/>
        <v>-12130.334616811115</v>
      </c>
      <c r="T78">
        <f t="shared" si="123"/>
        <v>-12144.280944161928</v>
      </c>
      <c r="U78">
        <f t="shared" si="123"/>
        <v>-12158.243280652336</v>
      </c>
      <c r="V78">
        <f t="shared" si="123"/>
        <v>-12172.221644659629</v>
      </c>
      <c r="W78">
        <f t="shared" si="123"/>
        <v>-12186.216054582314</v>
      </c>
      <c r="X78">
        <f t="shared" si="124"/>
        <v>-12200.226528840034</v>
      </c>
      <c r="Y78">
        <f t="shared" si="124"/>
        <v>-12214.253085873432</v>
      </c>
      <c r="Z78">
        <f t="shared" si="124"/>
        <v>-12228.295744144454</v>
      </c>
      <c r="AA78">
        <f t="shared" si="124"/>
        <v>-12242.354522136242</v>
      </c>
      <c r="AB78">
        <f t="shared" si="124"/>
        <v>-12256.429438353025</v>
      </c>
      <c r="AC78">
        <f t="shared" si="124"/>
        <v>-12270.520511320397</v>
      </c>
      <c r="AD78">
        <f t="shared" si="124"/>
        <v>-12284.627759585232</v>
      </c>
      <c r="AE78">
        <f t="shared" si="124"/>
        <v>-12298.751201715544</v>
      </c>
      <c r="AF78">
        <f t="shared" si="124"/>
        <v>-12312.890856300812</v>
      </c>
      <c r="AG78">
        <f t="shared" si="124"/>
        <v>-12327.046741951799</v>
      </c>
      <c r="AH78">
        <f t="shared" si="125"/>
        <v>-12341.218877300678</v>
      </c>
      <c r="AI78">
        <f t="shared" si="125"/>
        <v>-12355.407281000882</v>
      </c>
      <c r="AJ78">
        <f t="shared" si="125"/>
        <v>-12369.611971727429</v>
      </c>
      <c r="AK78">
        <f t="shared" si="125"/>
        <v>-12383.832968176601</v>
      </c>
      <c r="AL78">
        <f t="shared" si="125"/>
        <v>-12398.070289066276</v>
      </c>
      <c r="AM78">
        <f t="shared" si="125"/>
        <v>-12412.323953135765</v>
      </c>
      <c r="AN78">
        <f t="shared" si="125"/>
        <v>-12426.593979145902</v>
      </c>
      <c r="AO78">
        <f t="shared" si="125"/>
        <v>-12440.880385879098</v>
      </c>
      <c r="AP78">
        <f t="shared" si="125"/>
        <v>-12455.183192139188</v>
      </c>
      <c r="AQ78">
        <f t="shared" si="125"/>
        <v>-12469.502416751773</v>
      </c>
      <c r="AR78">
        <f t="shared" si="126"/>
        <v>-12483.838078563889</v>
      </c>
      <c r="AS78">
        <f t="shared" si="126"/>
        <v>-12498.190196444335</v>
      </c>
      <c r="AT78">
        <f t="shared" si="126"/>
        <v>-12512.55878928353</v>
      </c>
      <c r="AU78">
        <f t="shared" si="126"/>
        <v>-12526.943875993577</v>
      </c>
      <c r="AV78">
        <f t="shared" si="126"/>
        <v>-12541.345475508329</v>
      </c>
      <c r="AW78">
        <f t="shared" si="126"/>
        <v>-12555.763606783292</v>
      </c>
      <c r="AX78">
        <f t="shared" si="126"/>
        <v>-12570.198288795727</v>
      </c>
      <c r="AY78">
        <f t="shared" si="126"/>
        <v>-12584.649540544773</v>
      </c>
      <c r="AZ78">
        <f t="shared" si="126"/>
        <v>-12599.117381051325</v>
      </c>
      <c r="BA78">
        <f t="shared" si="126"/>
        <v>-12613.60182935812</v>
      </c>
      <c r="BB78">
        <f t="shared" si="127"/>
        <v>-12628.102904529755</v>
      </c>
      <c r="BC78">
        <f t="shared" si="127"/>
        <v>-12642.620625652798</v>
      </c>
      <c r="BD78">
        <f t="shared" si="127"/>
        <v>-12657.155011835461</v>
      </c>
      <c r="BE78">
        <f t="shared" si="127"/>
        <v>-12671.706082208157</v>
      </c>
      <c r="BF78">
        <f t="shared" si="127"/>
        <v>-12686.273855923175</v>
      </c>
      <c r="BG78">
        <f t="shared" si="127"/>
        <v>-12700.858352154783</v>
      </c>
      <c r="BH78">
        <f t="shared" si="127"/>
        <v>-12715.459590099259</v>
      </c>
      <c r="BI78">
        <f t="shared" si="127"/>
        <v>-12730.077588974929</v>
      </c>
      <c r="BJ78">
        <f t="shared" si="127"/>
        <v>-12744.712368022256</v>
      </c>
      <c r="BK78">
        <f t="shared" si="127"/>
        <v>-12759.363946503523</v>
      </c>
      <c r="BL78">
        <f t="shared" si="128"/>
        <v>-12774.032343703404</v>
      </c>
      <c r="BM78">
        <f t="shared" si="128"/>
        <v>-12788.717578928608</v>
      </c>
      <c r="BN78">
        <f t="shared" si="128"/>
        <v>-12803.419671508018</v>
      </c>
      <c r="BO78">
        <f t="shared" si="128"/>
        <v>-12818.138640792695</v>
      </c>
      <c r="BP78">
        <f t="shared" si="128"/>
        <v>-12832.874506156013</v>
      </c>
      <c r="BQ78">
        <f t="shared" si="128"/>
        <v>-12847.627286993305</v>
      </c>
      <c r="BR78">
        <f t="shared" si="128"/>
        <v>-12862.39700272245</v>
      </c>
      <c r="BS78">
        <f t="shared" si="128"/>
        <v>-12877.183672783514</v>
      </c>
      <c r="BT78">
        <f t="shared" si="128"/>
        <v>-12891.987316638893</v>
      </c>
      <c r="BU78">
        <f t="shared" si="128"/>
        <v>-12906.807953773314</v>
      </c>
      <c r="BV78">
        <f t="shared" si="129"/>
        <v>-12921.645603693925</v>
      </c>
      <c r="BW78">
        <f t="shared" si="129"/>
        <v>-12936.500285930168</v>
      </c>
      <c r="BX78">
        <f t="shared" si="129"/>
        <v>-12951.372020033903</v>
      </c>
      <c r="BY78">
        <f t="shared" si="129"/>
        <v>-12966.260825579537</v>
      </c>
      <c r="BZ78">
        <f t="shared" si="129"/>
        <v>-12981.166722163887</v>
      </c>
      <c r="CA78">
        <f t="shared" si="129"/>
        <v>-12996.089729406274</v>
      </c>
      <c r="CB78">
        <f t="shared" si="129"/>
        <v>-13011.029866948587</v>
      </c>
      <c r="CC78">
        <f t="shared" si="129"/>
        <v>-13025.987154455121</v>
      </c>
      <c r="CD78">
        <f t="shared" si="129"/>
        <v>-13040.961611612925</v>
      </c>
      <c r="CE78">
        <f t="shared" si="129"/>
        <v>-13055.953258131476</v>
      </c>
      <c r="CF78">
        <f t="shared" si="130"/>
        <v>-13070.962113743</v>
      </c>
      <c r="CG78">
        <f t="shared" si="130"/>
        <v>-13085.988198202338</v>
      </c>
      <c r="CH78">
        <f t="shared" si="130"/>
        <v>-13101.031531287004</v>
      </c>
      <c r="CI78">
        <f t="shared" si="130"/>
        <v>-13116.092132797256</v>
      </c>
      <c r="CJ78">
        <f t="shared" si="130"/>
        <v>-13131.170022555954</v>
      </c>
      <c r="CK78">
        <f t="shared" si="130"/>
        <v>-13146.265220408897</v>
      </c>
      <c r="CL78">
        <f t="shared" si="130"/>
        <v>-13161.377746224467</v>
      </c>
      <c r="CM78">
        <f t="shared" si="130"/>
        <v>-13176.507619894006</v>
      </c>
      <c r="CN78">
        <f t="shared" si="130"/>
        <v>-13191.654861331639</v>
      </c>
      <c r="CO78">
        <f t="shared" si="130"/>
        <v>-13206.819490474398</v>
      </c>
      <c r="CP78">
        <f t="shared" si="131"/>
        <v>-13222.001527282058</v>
      </c>
      <c r="CQ78">
        <f t="shared" si="131"/>
        <v>-13237.200991737456</v>
      </c>
      <c r="CR78">
        <f t="shared" si="131"/>
        <v>-13252.417903846357</v>
      </c>
      <c r="CS78">
        <f t="shared" si="131"/>
        <v>-13267.652283637357</v>
      </c>
      <c r="CT78">
        <f t="shared" si="131"/>
        <v>-13282.904151162182</v>
      </c>
      <c r="CU78">
        <f t="shared" si="131"/>
        <v>-13298.173526495575</v>
      </c>
      <c r="CV78">
        <f t="shared" si="131"/>
        <v>-13313.460429735189</v>
      </c>
      <c r="CW78">
        <f t="shared" si="131"/>
        <v>-13328.764881001875</v>
      </c>
      <c r="CX78">
        <f t="shared" si="131"/>
        <v>-13344.086900439548</v>
      </c>
      <c r="CY78">
        <f t="shared" si="131"/>
        <v>-13359.426508215291</v>
      </c>
      <c r="CZ78">
        <f t="shared" si="132"/>
        <v>-13374.783724519189</v>
      </c>
      <c r="DA78">
        <f t="shared" si="132"/>
        <v>-13390.158569564657</v>
      </c>
      <c r="DB78">
        <f t="shared" si="132"/>
        <v>-13405.5510635883</v>
      </c>
      <c r="DC78">
        <f t="shared" si="132"/>
        <v>-13420.96122684982</v>
      </c>
      <c r="DD78">
        <f t="shared" si="132"/>
        <v>-13436.389079632318</v>
      </c>
      <c r="DE78">
        <f t="shared" si="132"/>
        <v>-13451.834642242127</v>
      </c>
      <c r="DF78">
        <f t="shared" si="132"/>
        <v>-13467.297935008939</v>
      </c>
      <c r="DG78">
        <f t="shared" si="132"/>
        <v>-13482.778978285642</v>
      </c>
      <c r="DH78">
        <f t="shared" si="132"/>
        <v>-13498.277792448682</v>
      </c>
      <c r="DI78">
        <f t="shared" si="132"/>
        <v>-13513.794397897691</v>
      </c>
      <c r="DJ78">
        <f t="shared" si="132"/>
        <v>-13529.32881505588</v>
      </c>
      <c r="DL78">
        <f t="shared" si="116"/>
        <v>0.75</v>
      </c>
      <c r="DM78">
        <f t="shared" si="133"/>
        <v>12060.842475415846</v>
      </c>
      <c r="DN78">
        <f t="shared" si="133"/>
        <v>12074.944720811562</v>
      </c>
      <c r="DO78">
        <f t="shared" si="133"/>
        <v>12089.062883775554</v>
      </c>
      <c r="DP78">
        <f t="shared" si="133"/>
        <v>12103.196982580073</v>
      </c>
      <c r="DQ78">
        <f t="shared" si="133"/>
        <v>12117.347035518396</v>
      </c>
      <c r="DR78">
        <f t="shared" si="133"/>
        <v>12131.513060904676</v>
      </c>
      <c r="DS78">
        <f t="shared" si="133"/>
        <v>12145.695077074201</v>
      </c>
      <c r="DT78">
        <f t="shared" si="133"/>
        <v>12159.893102383321</v>
      </c>
      <c r="DU78">
        <f t="shared" si="133"/>
        <v>12174.107155209325</v>
      </c>
      <c r="DV78">
        <f t="shared" si="133"/>
        <v>12188.337253950722</v>
      </c>
      <c r="DW78">
        <f t="shared" si="133"/>
        <v>12202.583417027156</v>
      </c>
      <c r="DX78">
        <f t="shared" si="133"/>
        <v>12216.845662879265</v>
      </c>
      <c r="DY78">
        <f t="shared" si="133"/>
        <v>12231.124009968999</v>
      </c>
      <c r="DZ78">
        <f t="shared" si="133"/>
        <v>12245.4184767795</v>
      </c>
      <c r="EA78">
        <f t="shared" si="133"/>
        <v>12259.729081814994</v>
      </c>
      <c r="EB78">
        <f t="shared" si="122"/>
        <v>12274.05584360108</v>
      </c>
      <c r="EC78">
        <f t="shared" si="122"/>
        <v>12288.398780684625</v>
      </c>
      <c r="ED78">
        <f t="shared" si="122"/>
        <v>12302.757911633649</v>
      </c>
      <c r="EE78">
        <f t="shared" si="122"/>
        <v>12317.13325503763</v>
      </c>
      <c r="EF78">
        <f t="shared" si="135"/>
        <v>12331.524829507329</v>
      </c>
      <c r="EG78">
        <f t="shared" si="135"/>
        <v>12345.932653674919</v>
      </c>
      <c r="EH78">
        <f t="shared" si="135"/>
        <v>12360.356746193836</v>
      </c>
      <c r="EI78">
        <f t="shared" si="135"/>
        <v>12374.797125739095</v>
      </c>
      <c r="EJ78">
        <f t="shared" si="135"/>
        <v>12389.25381100698</v>
      </c>
      <c r="EK78">
        <f t="shared" si="135"/>
        <v>12403.726820715367</v>
      </c>
      <c r="EL78">
        <f t="shared" si="135"/>
        <v>12418.216173603567</v>
      </c>
      <c r="EM78">
        <f t="shared" si="135"/>
        <v>12432.721888432417</v>
      </c>
      <c r="EN78">
        <f t="shared" si="135"/>
        <v>12447.243983984325</v>
      </c>
      <c r="EO78">
        <f t="shared" si="135"/>
        <v>12461.782479063126</v>
      </c>
      <c r="EP78">
        <f t="shared" si="135"/>
        <v>12476.337392494424</v>
      </c>
      <c r="EQ78">
        <f t="shared" si="100"/>
        <v>12490.908743125252</v>
      </c>
      <c r="ER78">
        <f t="shared" si="99"/>
        <v>12505.496549824409</v>
      </c>
      <c r="ES78">
        <f t="shared" si="99"/>
        <v>12520.100831482318</v>
      </c>
      <c r="ET78">
        <f t="shared" ref="ET78:FE99" si="137">ABS(AU78-AU$2)</f>
        <v>12534.721607011075</v>
      </c>
      <c r="EU78">
        <f t="shared" si="137"/>
        <v>12549.358895344541</v>
      </c>
      <c r="EV78">
        <f t="shared" si="137"/>
        <v>12564.012715438215</v>
      </c>
      <c r="EW78">
        <f t="shared" si="137"/>
        <v>12578.683086269362</v>
      </c>
      <c r="EX78">
        <f t="shared" si="137"/>
        <v>12593.370026837121</v>
      </c>
      <c r="EY78">
        <f t="shared" si="137"/>
        <v>12608.073556162384</v>
      </c>
      <c r="EZ78">
        <f t="shared" si="137"/>
        <v>12622.793693287891</v>
      </c>
      <c r="FA78">
        <f t="shared" si="137"/>
        <v>12637.530457278239</v>
      </c>
      <c r="FB78">
        <f t="shared" si="137"/>
        <v>12652.283867219994</v>
      </c>
      <c r="FC78">
        <f t="shared" si="97"/>
        <v>12667.05394222137</v>
      </c>
      <c r="FD78">
        <f t="shared" si="97"/>
        <v>12681.840701412777</v>
      </c>
      <c r="FE78">
        <f t="shared" si="97"/>
        <v>12696.644163946507</v>
      </c>
      <c r="FF78">
        <f t="shared" ref="FF78:FQ100" si="138">ABS(BG78-BG$2)</f>
        <v>12711.464348996828</v>
      </c>
      <c r="FG78">
        <f t="shared" si="138"/>
        <v>12726.301275760015</v>
      </c>
      <c r="FH78">
        <f t="shared" si="138"/>
        <v>12741.154963454397</v>
      </c>
      <c r="FI78">
        <f t="shared" si="138"/>
        <v>12756.025431320437</v>
      </c>
      <c r="FJ78">
        <f t="shared" si="138"/>
        <v>12770.912698620416</v>
      </c>
      <c r="FK78">
        <f t="shared" si="138"/>
        <v>12785.81678463901</v>
      </c>
      <c r="FL78">
        <f t="shared" si="138"/>
        <v>12800.737708682926</v>
      </c>
      <c r="FM78">
        <f t="shared" si="138"/>
        <v>12815.675490081047</v>
      </c>
      <c r="FN78">
        <f t="shared" si="138"/>
        <v>12830.630148184437</v>
      </c>
      <c r="FO78">
        <f t="shared" si="103"/>
        <v>12845.601702366466</v>
      </c>
      <c r="FP78">
        <f t="shared" si="103"/>
        <v>12860.59017202247</v>
      </c>
      <c r="FQ78">
        <f t="shared" si="103"/>
        <v>12875.595576570327</v>
      </c>
      <c r="FR78">
        <f t="shared" si="103"/>
        <v>12890.617935450104</v>
      </c>
      <c r="FS78">
        <f t="shared" si="103"/>
        <v>12905.657268124196</v>
      </c>
      <c r="FT78">
        <f t="shared" si="103"/>
        <v>12920.713594077328</v>
      </c>
      <c r="FU78">
        <f t="shared" si="103"/>
        <v>12935.786932816651</v>
      </c>
      <c r="FV78">
        <f t="shared" si="103"/>
        <v>12950.877303871606</v>
      </c>
      <c r="FW78">
        <f t="shared" si="103"/>
        <v>12965.984726794053</v>
      </c>
      <c r="FX78">
        <f t="shared" si="103"/>
        <v>12981.109221158398</v>
      </c>
      <c r="FY78">
        <f t="shared" si="103"/>
        <v>12996.250806561462</v>
      </c>
      <c r="FZ78">
        <f t="shared" si="103"/>
        <v>13011.40950262256</v>
      </c>
      <c r="GA78">
        <f t="shared" si="103"/>
        <v>13026.585328983585</v>
      </c>
      <c r="GB78">
        <f t="shared" si="103"/>
        <v>13041.778305308831</v>
      </c>
      <c r="GC78">
        <f t="shared" si="103"/>
        <v>13056.988451285348</v>
      </c>
      <c r="GD78">
        <f t="shared" si="103"/>
        <v>13072.215786622612</v>
      </c>
      <c r="GE78">
        <f t="shared" si="136"/>
        <v>13087.460331052847</v>
      </c>
      <c r="GF78">
        <f t="shared" si="134"/>
        <v>13102.722104330896</v>
      </c>
      <c r="GG78">
        <f t="shared" si="134"/>
        <v>13118.001126234276</v>
      </c>
      <c r="GH78">
        <f t="shared" si="104"/>
        <v>13133.297416563239</v>
      </c>
      <c r="GI78">
        <f t="shared" si="104"/>
        <v>13148.610995140649</v>
      </c>
      <c r="GJ78">
        <f t="shared" si="104"/>
        <v>13163.941881812305</v>
      </c>
      <c r="GK78">
        <f t="shared" si="104"/>
        <v>13179.290096446586</v>
      </c>
      <c r="GL78">
        <f t="shared" si="104"/>
        <v>13194.655658934838</v>
      </c>
      <c r="GM78">
        <f t="shared" si="104"/>
        <v>13210.038589191183</v>
      </c>
      <c r="GN78">
        <f t="shared" si="104"/>
        <v>13225.438907152653</v>
      </c>
      <c r="GO78">
        <f t="shared" si="104"/>
        <v>13240.856632779027</v>
      </c>
      <c r="GP78">
        <f t="shared" si="104"/>
        <v>13256.291786053136</v>
      </c>
      <c r="GQ78">
        <f t="shared" si="104"/>
        <v>13271.744386980748</v>
      </c>
      <c r="GR78">
        <f t="shared" si="104"/>
        <v>13287.214455590462</v>
      </c>
      <c r="GS78">
        <f t="shared" si="115"/>
        <v>13302.702011933998</v>
      </c>
      <c r="GT78">
        <f t="shared" si="115"/>
        <v>13318.207076086104</v>
      </c>
      <c r="GU78">
        <f t="shared" si="115"/>
        <v>13333.72966814443</v>
      </c>
      <c r="GV78">
        <f t="shared" si="115"/>
        <v>13349.269808229827</v>
      </c>
      <c r="GW78">
        <f t="shared" si="115"/>
        <v>13364.827516486213</v>
      </c>
      <c r="GX78">
        <f t="shared" si="115"/>
        <v>13380.402813080667</v>
      </c>
      <c r="GY78">
        <f t="shared" si="115"/>
        <v>13395.995718203278</v>
      </c>
      <c r="GZ78">
        <f t="shared" si="98"/>
        <v>13411.606252067459</v>
      </c>
      <c r="HA78">
        <f t="shared" si="98"/>
        <v>13427.234434909813</v>
      </c>
      <c r="HB78">
        <f t="shared" si="98"/>
        <v>13442.880286990045</v>
      </c>
      <c r="HC78">
        <f t="shared" si="98"/>
        <v>13458.543828591255</v>
      </c>
      <c r="HD78">
        <f t="shared" si="96"/>
        <v>13474.225080019776</v>
      </c>
      <c r="HE78">
        <f t="shared" si="75"/>
        <v>13489.924061605301</v>
      </c>
      <c r="HF78">
        <f t="shared" si="75"/>
        <v>13505.640793700715</v>
      </c>
      <c r="HG78">
        <f t="shared" si="74"/>
        <v>13521.375296682467</v>
      </c>
      <c r="HH78">
        <f t="shared" si="74"/>
        <v>13537.127590950189</v>
      </c>
      <c r="HI78">
        <f t="shared" si="56"/>
        <v>13552.89769692709</v>
      </c>
      <c r="HJ78">
        <f t="shared" si="117"/>
        <v>12074.944720811562</v>
      </c>
      <c r="HK78">
        <f t="shared" si="118"/>
        <v>2</v>
      </c>
      <c r="HL78">
        <v>76</v>
      </c>
      <c r="HM78">
        <f t="shared" si="119"/>
        <v>0.75</v>
      </c>
      <c r="HN78" cm="1">
        <f t="array" ref="HN78">INDEX($N$3:$DJ$102,HL78,HK78)</f>
        <v>-12074.70903199285</v>
      </c>
      <c r="HO78">
        <f t="shared" si="120"/>
        <v>-9056.0317739946368</v>
      </c>
    </row>
    <row r="79" spans="5:223" x14ac:dyDescent="0.25">
      <c r="E79">
        <v>665</v>
      </c>
      <c r="F79" s="7">
        <f>'Emission events'!Q79</f>
        <v>0</v>
      </c>
      <c r="G79" s="7">
        <f>'Emission events'!AG79</f>
        <v>0</v>
      </c>
      <c r="H79" s="7">
        <f>'Emission events'!AW79</f>
        <v>0</v>
      </c>
      <c r="I79" s="7">
        <f>'Emission events'!BM79</f>
        <v>0</v>
      </c>
      <c r="J79" s="7">
        <f>'Emission events'!CC79</f>
        <v>0</v>
      </c>
      <c r="K79" s="7">
        <f t="shared" si="121"/>
        <v>0</v>
      </c>
      <c r="M79" s="1">
        <v>0.76</v>
      </c>
      <c r="N79">
        <f t="shared" si="123"/>
        <v>-16691.683243880201</v>
      </c>
      <c r="O79">
        <f t="shared" si="123"/>
        <v>-16710.865605818657</v>
      </c>
      <c r="P79">
        <f t="shared" si="123"/>
        <v>-16730.069987498809</v>
      </c>
      <c r="Q79">
        <f t="shared" si="123"/>
        <v>-16749.296414197775</v>
      </c>
      <c r="R79">
        <f t="shared" si="123"/>
        <v>-16768.544911221827</v>
      </c>
      <c r="S79">
        <f t="shared" si="123"/>
        <v>-16787.815503905909</v>
      </c>
      <c r="T79">
        <f t="shared" si="123"/>
        <v>-16807.108217614423</v>
      </c>
      <c r="U79">
        <f t="shared" si="123"/>
        <v>-16826.423077740761</v>
      </c>
      <c r="V79">
        <f t="shared" si="123"/>
        <v>-16845.760109707458</v>
      </c>
      <c r="W79">
        <f t="shared" si="123"/>
        <v>-16865.11933896624</v>
      </c>
      <c r="X79">
        <f t="shared" si="124"/>
        <v>-16884.500790998176</v>
      </c>
      <c r="Y79">
        <f t="shared" si="124"/>
        <v>-16903.904491313209</v>
      </c>
      <c r="Z79">
        <f t="shared" si="124"/>
        <v>-16923.330465450937</v>
      </c>
      <c r="AA79">
        <f t="shared" si="124"/>
        <v>-16942.778738980163</v>
      </c>
      <c r="AB79">
        <f t="shared" si="124"/>
        <v>-16962.249337499015</v>
      </c>
      <c r="AC79">
        <f t="shared" si="124"/>
        <v>-16981.742286635035</v>
      </c>
      <c r="AD79">
        <f t="shared" si="124"/>
        <v>-17001.257612045225</v>
      </c>
      <c r="AE79">
        <f t="shared" si="124"/>
        <v>-17020.795339415927</v>
      </c>
      <c r="AF79">
        <f t="shared" si="124"/>
        <v>-17040.355494462969</v>
      </c>
      <c r="AG79">
        <f t="shared" si="124"/>
        <v>-17059.938102931821</v>
      </c>
      <c r="AH79">
        <f t="shared" si="125"/>
        <v>-17079.543190597429</v>
      </c>
      <c r="AI79">
        <f t="shared" si="125"/>
        <v>-17099.170783264359</v>
      </c>
      <c r="AJ79">
        <f t="shared" si="125"/>
        <v>-17118.820906766832</v>
      </c>
      <c r="AK79">
        <f t="shared" si="125"/>
        <v>-17138.493586968554</v>
      </c>
      <c r="AL79">
        <f t="shared" si="125"/>
        <v>-17158.18884976317</v>
      </c>
      <c r="AM79">
        <f t="shared" si="125"/>
        <v>-17177.906721073789</v>
      </c>
      <c r="AN79">
        <f t="shared" si="125"/>
        <v>-17197.647226853471</v>
      </c>
      <c r="AO79">
        <f t="shared" si="125"/>
        <v>-17217.410393085007</v>
      </c>
      <c r="AP79">
        <f t="shared" si="125"/>
        <v>-17237.196245781015</v>
      </c>
      <c r="AQ79">
        <f t="shared" si="125"/>
        <v>-17257.004810984039</v>
      </c>
      <c r="AR79">
        <f t="shared" si="126"/>
        <v>-17276.83611476632</v>
      </c>
      <c r="AS79">
        <f t="shared" si="126"/>
        <v>-17296.690183230283</v>
      </c>
      <c r="AT79">
        <f t="shared" si="126"/>
        <v>-17316.567042508075</v>
      </c>
      <c r="AU79">
        <f t="shared" si="126"/>
        <v>-17336.466718762014</v>
      </c>
      <c r="AV79">
        <f t="shared" si="126"/>
        <v>-17356.389238184402</v>
      </c>
      <c r="AW79">
        <f t="shared" si="126"/>
        <v>-17376.334626997661</v>
      </c>
      <c r="AX79">
        <f t="shared" si="126"/>
        <v>-17396.302911454139</v>
      </c>
      <c r="AY79">
        <f t="shared" si="126"/>
        <v>-17416.294117836478</v>
      </c>
      <c r="AZ79">
        <f t="shared" si="126"/>
        <v>-17436.308272457529</v>
      </c>
      <c r="BA79">
        <f t="shared" si="126"/>
        <v>-17456.345401660135</v>
      </c>
      <c r="BB79">
        <f t="shared" si="127"/>
        <v>-17476.405531817578</v>
      </c>
      <c r="BC79">
        <f t="shared" si="127"/>
        <v>-17496.488689333411</v>
      </c>
      <c r="BD79">
        <f t="shared" si="127"/>
        <v>-17516.594900641303</v>
      </c>
      <c r="BE79">
        <f t="shared" si="127"/>
        <v>-17536.724192205467</v>
      </c>
      <c r="BF79">
        <f t="shared" si="127"/>
        <v>-17556.87659052042</v>
      </c>
      <c r="BG79">
        <f t="shared" si="127"/>
        <v>-17577.052122111163</v>
      </c>
      <c r="BH79">
        <f t="shared" si="127"/>
        <v>-17597.250813532959</v>
      </c>
      <c r="BI79">
        <f t="shared" si="127"/>
        <v>-17617.472691371742</v>
      </c>
      <c r="BJ79">
        <f t="shared" si="127"/>
        <v>-17637.717782243955</v>
      </c>
      <c r="BK79">
        <f t="shared" si="127"/>
        <v>-17657.986112796414</v>
      </c>
      <c r="BL79">
        <f t="shared" si="128"/>
        <v>-17678.277709706719</v>
      </c>
      <c r="BM79">
        <f t="shared" si="128"/>
        <v>-17698.592599683088</v>
      </c>
      <c r="BN79">
        <f t="shared" si="128"/>
        <v>-17718.930809464204</v>
      </c>
      <c r="BO79">
        <f t="shared" si="128"/>
        <v>-17739.292365819638</v>
      </c>
      <c r="BP79">
        <f t="shared" si="128"/>
        <v>-17759.677295549689</v>
      </c>
      <c r="BQ79">
        <f t="shared" si="128"/>
        <v>-17780.085625485233</v>
      </c>
      <c r="BR79">
        <f t="shared" si="128"/>
        <v>-17800.517382488142</v>
      </c>
      <c r="BS79">
        <f t="shared" si="128"/>
        <v>-17820.972593451046</v>
      </c>
      <c r="BT79">
        <f t="shared" si="128"/>
        <v>-17841.451285297528</v>
      </c>
      <c r="BU79">
        <f t="shared" si="128"/>
        <v>-17861.953484981863</v>
      </c>
      <c r="BV79">
        <f t="shared" si="129"/>
        <v>-17882.479219489538</v>
      </c>
      <c r="BW79">
        <f t="shared" si="129"/>
        <v>-17903.028515836759</v>
      </c>
      <c r="BX79">
        <f t="shared" si="129"/>
        <v>-17923.601401070944</v>
      </c>
      <c r="BY79">
        <f t="shared" si="129"/>
        <v>-17944.197902270484</v>
      </c>
      <c r="BZ79">
        <f t="shared" si="129"/>
        <v>-17964.81804654486</v>
      </c>
      <c r="CA79">
        <f t="shared" si="129"/>
        <v>-17985.461861034728</v>
      </c>
      <c r="CB79">
        <f t="shared" si="129"/>
        <v>-18006.129372911786</v>
      </c>
      <c r="CC79">
        <f t="shared" si="129"/>
        <v>-18026.820609378912</v>
      </c>
      <c r="CD79">
        <f t="shared" si="129"/>
        <v>-18047.535597670347</v>
      </c>
      <c r="CE79">
        <f t="shared" si="129"/>
        <v>-18068.274365051526</v>
      </c>
      <c r="CF79">
        <f t="shared" si="130"/>
        <v>-18089.036938819179</v>
      </c>
      <c r="CG79">
        <f t="shared" si="130"/>
        <v>-18109.823346301382</v>
      </c>
      <c r="CH79">
        <f t="shared" si="130"/>
        <v>-18130.633614857637</v>
      </c>
      <c r="CI79">
        <f t="shared" si="130"/>
        <v>-18151.467771878724</v>
      </c>
      <c r="CJ79">
        <f t="shared" si="130"/>
        <v>-18172.325844786876</v>
      </c>
      <c r="CK79">
        <f t="shared" si="130"/>
        <v>-18193.207861035924</v>
      </c>
      <c r="CL79">
        <f t="shared" si="130"/>
        <v>-18214.113848111141</v>
      </c>
      <c r="CM79">
        <f t="shared" si="130"/>
        <v>-18235.043833529373</v>
      </c>
      <c r="CN79">
        <f t="shared" si="130"/>
        <v>-18255.997844839039</v>
      </c>
      <c r="CO79">
        <f t="shared" si="130"/>
        <v>-18276.975909620312</v>
      </c>
      <c r="CP79">
        <f t="shared" si="131"/>
        <v>-18297.978055484644</v>
      </c>
      <c r="CQ79">
        <f t="shared" si="131"/>
        <v>-18319.004310075568</v>
      </c>
      <c r="CR79">
        <f t="shared" si="131"/>
        <v>-18340.054701068209</v>
      </c>
      <c r="CS79">
        <f t="shared" si="131"/>
        <v>-18361.129256169479</v>
      </c>
      <c r="CT79">
        <f t="shared" si="131"/>
        <v>-18382.228003118085</v>
      </c>
      <c r="CU79">
        <f t="shared" si="131"/>
        <v>-18403.350969684645</v>
      </c>
      <c r="CV79">
        <f t="shared" si="131"/>
        <v>-18424.498183671527</v>
      </c>
      <c r="CW79">
        <f t="shared" si="131"/>
        <v>-18445.669672913009</v>
      </c>
      <c r="CX79">
        <f t="shared" si="131"/>
        <v>-18466.865465275449</v>
      </c>
      <c r="CY79">
        <f t="shared" si="131"/>
        <v>-18488.085588657137</v>
      </c>
      <c r="CZ79">
        <f t="shared" si="132"/>
        <v>-18509.330070988384</v>
      </c>
      <c r="DA79">
        <f t="shared" si="132"/>
        <v>-18530.598940231564</v>
      </c>
      <c r="DB79">
        <f t="shared" si="132"/>
        <v>-18551.892224381289</v>
      </c>
      <c r="DC79">
        <f t="shared" si="132"/>
        <v>-18573.209951463887</v>
      </c>
      <c r="DD79">
        <f t="shared" si="132"/>
        <v>-18594.552149538282</v>
      </c>
      <c r="DE79">
        <f t="shared" si="132"/>
        <v>-18615.918846695458</v>
      </c>
      <c r="DF79">
        <f t="shared" si="132"/>
        <v>-18637.310071058655</v>
      </c>
      <c r="DG79">
        <f t="shared" si="132"/>
        <v>-18658.725850783394</v>
      </c>
      <c r="DH79">
        <f t="shared" si="132"/>
        <v>-18680.166214057579</v>
      </c>
      <c r="DI79">
        <f t="shared" si="132"/>
        <v>-18701.631189101347</v>
      </c>
      <c r="DJ79">
        <f t="shared" si="132"/>
        <v>-18723.120804167218</v>
      </c>
      <c r="DL79">
        <f t="shared" si="116"/>
        <v>0.76</v>
      </c>
      <c r="DM79">
        <f t="shared" si="133"/>
        <v>16691.683243880201</v>
      </c>
      <c r="DN79">
        <f t="shared" si="133"/>
        <v>16711.10129463737</v>
      </c>
      <c r="DO79">
        <f t="shared" si="133"/>
        <v>16730.541365136232</v>
      </c>
      <c r="DP79">
        <f t="shared" si="133"/>
        <v>16750.003480653912</v>
      </c>
      <c r="DQ79">
        <f t="shared" si="133"/>
        <v>16769.487666496676</v>
      </c>
      <c r="DR79">
        <f t="shared" si="133"/>
        <v>16788.993947999468</v>
      </c>
      <c r="DS79">
        <f t="shared" si="133"/>
        <v>16808.522350526695</v>
      </c>
      <c r="DT79">
        <f t="shared" si="133"/>
        <v>16828.072899471746</v>
      </c>
      <c r="DU79">
        <f t="shared" si="133"/>
        <v>16847.645620257153</v>
      </c>
      <c r="DV79">
        <f t="shared" si="133"/>
        <v>16867.240538334649</v>
      </c>
      <c r="DW79">
        <f t="shared" si="133"/>
        <v>16886.857679185297</v>
      </c>
      <c r="DX79">
        <f t="shared" si="133"/>
        <v>16906.497068319044</v>
      </c>
      <c r="DY79">
        <f t="shared" si="133"/>
        <v>16926.158731275482</v>
      </c>
      <c r="DZ79">
        <f t="shared" si="133"/>
        <v>16945.842693623421</v>
      </c>
      <c r="EA79">
        <f t="shared" si="133"/>
        <v>16965.548980960986</v>
      </c>
      <c r="EB79">
        <f t="shared" si="122"/>
        <v>16985.277618915716</v>
      </c>
      <c r="EC79">
        <f t="shared" si="122"/>
        <v>17005.028633144619</v>
      </c>
      <c r="ED79">
        <f t="shared" si="122"/>
        <v>17024.802049334034</v>
      </c>
      <c r="EE79">
        <f t="shared" si="122"/>
        <v>17044.597893199785</v>
      </c>
      <c r="EF79">
        <f t="shared" si="135"/>
        <v>17064.416190487351</v>
      </c>
      <c r="EG79">
        <f t="shared" si="135"/>
        <v>17084.256966971672</v>
      </c>
      <c r="EH79">
        <f t="shared" si="135"/>
        <v>17104.120248457311</v>
      </c>
      <c r="EI79">
        <f t="shared" si="135"/>
        <v>17124.006060778498</v>
      </c>
      <c r="EJ79">
        <f t="shared" si="135"/>
        <v>17143.914429798933</v>
      </c>
      <c r="EK79">
        <f t="shared" si="135"/>
        <v>17163.845381412259</v>
      </c>
      <c r="EL79">
        <f t="shared" si="135"/>
        <v>17183.79894154159</v>
      </c>
      <c r="EM79">
        <f t="shared" si="135"/>
        <v>17203.775136139986</v>
      </c>
      <c r="EN79">
        <f t="shared" si="135"/>
        <v>17223.773991190235</v>
      </c>
      <c r="EO79">
        <f t="shared" si="135"/>
        <v>17243.795532704953</v>
      </c>
      <c r="EP79">
        <f t="shared" si="135"/>
        <v>17263.83978672669</v>
      </c>
      <c r="EQ79">
        <f t="shared" si="100"/>
        <v>17283.906779327684</v>
      </c>
      <c r="ER79">
        <f t="shared" si="100"/>
        <v>17303.996536610357</v>
      </c>
      <c r="ES79">
        <f t="shared" si="100"/>
        <v>17324.109084706863</v>
      </c>
      <c r="ET79">
        <f t="shared" si="137"/>
        <v>17344.244449779515</v>
      </c>
      <c r="EU79">
        <f t="shared" si="137"/>
        <v>17364.402658020612</v>
      </c>
      <c r="EV79">
        <f t="shared" si="137"/>
        <v>17384.583735652584</v>
      </c>
      <c r="EW79">
        <f t="shared" si="137"/>
        <v>17404.787708927775</v>
      </c>
      <c r="EX79">
        <f t="shared" si="137"/>
        <v>17425.014604128824</v>
      </c>
      <c r="EY79">
        <f t="shared" si="137"/>
        <v>17445.264447568588</v>
      </c>
      <c r="EZ79">
        <f t="shared" si="137"/>
        <v>17465.537265589908</v>
      </c>
      <c r="FA79">
        <f t="shared" si="137"/>
        <v>17485.83308456606</v>
      </c>
      <c r="FB79">
        <f t="shared" si="137"/>
        <v>17506.151930900607</v>
      </c>
      <c r="FC79">
        <f t="shared" si="137"/>
        <v>17526.493831027212</v>
      </c>
      <c r="FD79">
        <f t="shared" si="137"/>
        <v>17546.858811410086</v>
      </c>
      <c r="FE79">
        <f t="shared" si="137"/>
        <v>17567.246898543752</v>
      </c>
      <c r="FF79">
        <f t="shared" si="138"/>
        <v>17587.658118953208</v>
      </c>
      <c r="FG79">
        <f t="shared" si="138"/>
        <v>17608.092499193717</v>
      </c>
      <c r="FH79">
        <f t="shared" si="138"/>
        <v>17628.55006585121</v>
      </c>
      <c r="FI79">
        <f t="shared" si="138"/>
        <v>17649.030845542136</v>
      </c>
      <c r="FJ79">
        <f t="shared" si="138"/>
        <v>17669.534864913308</v>
      </c>
      <c r="FK79">
        <f t="shared" si="138"/>
        <v>17690.062150642323</v>
      </c>
      <c r="FL79">
        <f t="shared" si="138"/>
        <v>17710.612729437406</v>
      </c>
      <c r="FM79">
        <f t="shared" si="138"/>
        <v>17731.186628037234</v>
      </c>
      <c r="FN79">
        <f t="shared" si="138"/>
        <v>17751.783873211378</v>
      </c>
      <c r="FO79">
        <f t="shared" si="103"/>
        <v>17772.404491760142</v>
      </c>
      <c r="FP79">
        <f t="shared" si="103"/>
        <v>17793.0485105144</v>
      </c>
      <c r="FQ79">
        <f t="shared" si="103"/>
        <v>17813.715956336018</v>
      </c>
      <c r="FR79">
        <f t="shared" si="103"/>
        <v>17834.406856117635</v>
      </c>
      <c r="FS79">
        <f t="shared" si="103"/>
        <v>17855.12123678283</v>
      </c>
      <c r="FT79">
        <f t="shared" si="103"/>
        <v>17875.859125285875</v>
      </c>
      <c r="FU79">
        <f t="shared" si="103"/>
        <v>17896.620548612264</v>
      </c>
      <c r="FV79">
        <f t="shared" si="103"/>
        <v>17917.405533778197</v>
      </c>
      <c r="FW79">
        <f t="shared" si="103"/>
        <v>17938.214107831092</v>
      </c>
      <c r="FX79">
        <f t="shared" si="103"/>
        <v>17959.046297849345</v>
      </c>
      <c r="FY79">
        <f t="shared" si="103"/>
        <v>17979.902130942435</v>
      </c>
      <c r="FZ79">
        <f t="shared" si="103"/>
        <v>18000.781634251016</v>
      </c>
      <c r="GA79">
        <f t="shared" si="103"/>
        <v>18021.684834946784</v>
      </c>
      <c r="GB79">
        <f t="shared" si="103"/>
        <v>18042.611760232623</v>
      </c>
      <c r="GC79">
        <f t="shared" si="103"/>
        <v>18063.562437342771</v>
      </c>
      <c r="GD79">
        <f t="shared" si="103"/>
        <v>18084.53689354266</v>
      </c>
      <c r="GE79">
        <f t="shared" si="136"/>
        <v>18105.535156129026</v>
      </c>
      <c r="GF79">
        <f t="shared" si="134"/>
        <v>18126.557252429942</v>
      </c>
      <c r="GG79">
        <f t="shared" si="134"/>
        <v>18147.603209804907</v>
      </c>
      <c r="GH79">
        <f t="shared" si="104"/>
        <v>18168.673055644707</v>
      </c>
      <c r="GI79">
        <f t="shared" si="104"/>
        <v>18189.766817371572</v>
      </c>
      <c r="GJ79">
        <f t="shared" si="104"/>
        <v>18210.88452243933</v>
      </c>
      <c r="GK79">
        <f t="shared" si="104"/>
        <v>18232.02619833326</v>
      </c>
      <c r="GL79">
        <f t="shared" si="104"/>
        <v>18253.191872570205</v>
      </c>
      <c r="GM79">
        <f t="shared" si="104"/>
        <v>18274.381572698581</v>
      </c>
      <c r="GN79">
        <f t="shared" si="104"/>
        <v>18295.595326298568</v>
      </c>
      <c r="GO79">
        <f t="shared" si="104"/>
        <v>18316.833160981612</v>
      </c>
      <c r="GP79">
        <f t="shared" si="104"/>
        <v>18338.09510439125</v>
      </c>
      <c r="GQ79">
        <f t="shared" si="104"/>
        <v>18359.381184202601</v>
      </c>
      <c r="GR79">
        <f t="shared" si="104"/>
        <v>18380.691428122584</v>
      </c>
      <c r="GS79">
        <f t="shared" si="115"/>
        <v>18402.025863889903</v>
      </c>
      <c r="GT79">
        <f t="shared" si="115"/>
        <v>18423.384519275172</v>
      </c>
      <c r="GU79">
        <f t="shared" si="115"/>
        <v>18444.767422080768</v>
      </c>
      <c r="GV79">
        <f t="shared" si="115"/>
        <v>18466.174600140963</v>
      </c>
      <c r="GW79">
        <f t="shared" si="115"/>
        <v>18487.606081322112</v>
      </c>
      <c r="GX79">
        <f t="shared" si="115"/>
        <v>18509.061893522514</v>
      </c>
      <c r="GY79">
        <f t="shared" si="115"/>
        <v>18530.542064672474</v>
      </c>
      <c r="GZ79">
        <f t="shared" si="98"/>
        <v>18552.046622734364</v>
      </c>
      <c r="HA79">
        <f t="shared" si="98"/>
        <v>18573.575595702801</v>
      </c>
      <c r="HB79">
        <f t="shared" si="98"/>
        <v>18595.129011604113</v>
      </c>
      <c r="HC79">
        <f t="shared" si="98"/>
        <v>18616.706898497217</v>
      </c>
      <c r="HD79">
        <f t="shared" si="96"/>
        <v>18638.309284473107</v>
      </c>
      <c r="HE79">
        <f t="shared" si="75"/>
        <v>18659.936197655017</v>
      </c>
      <c r="HF79">
        <f t="shared" si="75"/>
        <v>18681.587666198466</v>
      </c>
      <c r="HG79">
        <f t="shared" si="74"/>
        <v>18703.263718291364</v>
      </c>
      <c r="HH79">
        <f t="shared" si="74"/>
        <v>18724.964382153845</v>
      </c>
      <c r="HI79">
        <f t="shared" si="56"/>
        <v>18746.689686038429</v>
      </c>
      <c r="HJ79">
        <f t="shared" si="117"/>
        <v>16711.10129463737</v>
      </c>
      <c r="HK79">
        <f t="shared" si="118"/>
        <v>2</v>
      </c>
      <c r="HL79">
        <v>77</v>
      </c>
      <c r="HM79">
        <f t="shared" si="119"/>
        <v>0.76</v>
      </c>
      <c r="HN79" cm="1">
        <f t="array" ref="HN79">INDEX($N$3:$DJ$102,HL79,HK79)</f>
        <v>-16710.865605818657</v>
      </c>
      <c r="HO79">
        <f t="shared" si="120"/>
        <v>-12700.25786042218</v>
      </c>
    </row>
    <row r="80" spans="5:223" x14ac:dyDescent="0.25">
      <c r="E80">
        <v>670</v>
      </c>
      <c r="F80" s="7">
        <f>'Emission events'!Q80</f>
        <v>0</v>
      </c>
      <c r="G80" s="7">
        <f>'Emission events'!AG80</f>
        <v>0</v>
      </c>
      <c r="H80" s="7">
        <f>'Emission events'!AW80</f>
        <v>0</v>
      </c>
      <c r="I80" s="7">
        <f>'Emission events'!BM80</f>
        <v>0</v>
      </c>
      <c r="J80" s="7">
        <f>'Emission events'!CC80</f>
        <v>0</v>
      </c>
      <c r="K80" s="7">
        <f t="shared" si="121"/>
        <v>0</v>
      </c>
      <c r="M80" s="1">
        <v>0.77</v>
      </c>
      <c r="N80">
        <f t="shared" si="123"/>
        <v>-23097.781775128242</v>
      </c>
      <c r="O80">
        <f t="shared" si="123"/>
        <v>-23124.3178143964</v>
      </c>
      <c r="P80">
        <f t="shared" si="123"/>
        <v>-23150.884314914412</v>
      </c>
      <c r="Q80">
        <f t="shared" si="123"/>
        <v>-23177.48131164967</v>
      </c>
      <c r="R80">
        <f t="shared" si="123"/>
        <v>-23204.10883960978</v>
      </c>
      <c r="S80">
        <f t="shared" si="123"/>
        <v>-23230.766933842293</v>
      </c>
      <c r="T80">
        <f t="shared" si="123"/>
        <v>-23257.455629435244</v>
      </c>
      <c r="U80">
        <f t="shared" si="123"/>
        <v>-23284.174961516932</v>
      </c>
      <c r="V80">
        <f t="shared" si="123"/>
        <v>-23310.924965255745</v>
      </c>
      <c r="W80">
        <f t="shared" si="123"/>
        <v>-23337.705675860685</v>
      </c>
      <c r="X80">
        <f t="shared" si="124"/>
        <v>-23364.517128581178</v>
      </c>
      <c r="Y80">
        <f t="shared" si="124"/>
        <v>-23391.359358706857</v>
      </c>
      <c r="Z80">
        <f t="shared" si="124"/>
        <v>-23418.232401568122</v>
      </c>
      <c r="AA80">
        <f t="shared" si="124"/>
        <v>-23445.136292535833</v>
      </c>
      <c r="AB80">
        <f t="shared" si="124"/>
        <v>-23472.071067021552</v>
      </c>
      <c r="AC80">
        <f t="shared" si="124"/>
        <v>-23499.036760477236</v>
      </c>
      <c r="AD80">
        <f t="shared" si="124"/>
        <v>-23526.03340839587</v>
      </c>
      <c r="AE80">
        <f t="shared" si="124"/>
        <v>-23553.061046310846</v>
      </c>
      <c r="AF80">
        <f t="shared" si="124"/>
        <v>-23580.1197097966</v>
      </c>
      <c r="AG80">
        <f t="shared" si="124"/>
        <v>-23607.209434468321</v>
      </c>
      <c r="AH80">
        <f t="shared" si="125"/>
        <v>-23634.330255982088</v>
      </c>
      <c r="AI80">
        <f t="shared" si="125"/>
        <v>-23661.482210034985</v>
      </c>
      <c r="AJ80">
        <f t="shared" si="125"/>
        <v>-23688.665332364904</v>
      </c>
      <c r="AK80">
        <f t="shared" si="125"/>
        <v>-23715.879658750779</v>
      </c>
      <c r="AL80">
        <f t="shared" si="125"/>
        <v>-23743.125225012755</v>
      </c>
      <c r="AM80">
        <f t="shared" si="125"/>
        <v>-23770.402067012041</v>
      </c>
      <c r="AN80">
        <f t="shared" si="125"/>
        <v>-23797.710220650999</v>
      </c>
      <c r="AO80">
        <f t="shared" si="125"/>
        <v>-23825.049721873205</v>
      </c>
      <c r="AP80">
        <f t="shared" si="125"/>
        <v>-23852.420606663574</v>
      </c>
      <c r="AQ80">
        <f t="shared" si="125"/>
        <v>-23879.822911048173</v>
      </c>
      <c r="AR80">
        <f t="shared" si="126"/>
        <v>-23907.256671094416</v>
      </c>
      <c r="AS80">
        <f t="shared" si="126"/>
        <v>-23934.721922911289</v>
      </c>
      <c r="AT80">
        <f t="shared" si="126"/>
        <v>-23962.218702649152</v>
      </c>
      <c r="AU80">
        <f t="shared" si="126"/>
        <v>-23989.747046499848</v>
      </c>
      <c r="AV80">
        <f t="shared" si="126"/>
        <v>-24017.306990696787</v>
      </c>
      <c r="AW80">
        <f t="shared" si="126"/>
        <v>-24044.898571515118</v>
      </c>
      <c r="AX80">
        <f t="shared" si="126"/>
        <v>-24072.521825271138</v>
      </c>
      <c r="AY80">
        <f t="shared" si="126"/>
        <v>-24100.176788323344</v>
      </c>
      <c r="AZ80">
        <f t="shared" si="126"/>
        <v>-24127.863497071787</v>
      </c>
      <c r="BA80">
        <f t="shared" si="126"/>
        <v>-24155.581987958307</v>
      </c>
      <c r="BB80">
        <f t="shared" si="127"/>
        <v>-24183.332297466593</v>
      </c>
      <c r="BC80">
        <f t="shared" si="127"/>
        <v>-24211.114462122361</v>
      </c>
      <c r="BD80">
        <f t="shared" si="127"/>
        <v>-24238.928518492754</v>
      </c>
      <c r="BE80">
        <f t="shared" si="127"/>
        <v>-24266.774503187407</v>
      </c>
      <c r="BF80">
        <f t="shared" si="127"/>
        <v>-24294.652452857808</v>
      </c>
      <c r="BG80">
        <f t="shared" si="127"/>
        <v>-24322.562404197528</v>
      </c>
      <c r="BH80">
        <f t="shared" si="127"/>
        <v>-24350.504393942228</v>
      </c>
      <c r="BI80">
        <f t="shared" si="127"/>
        <v>-24378.478458869773</v>
      </c>
      <c r="BJ80">
        <f t="shared" si="127"/>
        <v>-24406.484635800407</v>
      </c>
      <c r="BK80">
        <f t="shared" si="127"/>
        <v>-24434.522961596114</v>
      </c>
      <c r="BL80">
        <f t="shared" si="128"/>
        <v>-24462.593473161727</v>
      </c>
      <c r="BM80">
        <f t="shared" si="128"/>
        <v>-24490.696207444264</v>
      </c>
      <c r="BN80">
        <f t="shared" si="128"/>
        <v>-24518.831201433146</v>
      </c>
      <c r="BO80">
        <f t="shared" si="128"/>
        <v>-24546.99849216027</v>
      </c>
      <c r="BP80">
        <f t="shared" si="128"/>
        <v>-24575.198116700121</v>
      </c>
      <c r="BQ80">
        <f t="shared" si="128"/>
        <v>-24603.430112169572</v>
      </c>
      <c r="BR80">
        <f t="shared" si="128"/>
        <v>-24631.694515728101</v>
      </c>
      <c r="BS80">
        <f t="shared" si="128"/>
        <v>-24659.991364578025</v>
      </c>
      <c r="BT80">
        <f t="shared" si="128"/>
        <v>-24688.32069596427</v>
      </c>
      <c r="BU80">
        <f t="shared" si="128"/>
        <v>-24716.682547174514</v>
      </c>
      <c r="BV80">
        <f t="shared" si="129"/>
        <v>-24745.076955539342</v>
      </c>
      <c r="BW80">
        <f t="shared" si="129"/>
        <v>-24773.503958431909</v>
      </c>
      <c r="BX80">
        <f t="shared" si="129"/>
        <v>-24801.963593268647</v>
      </c>
      <c r="BY80">
        <f t="shared" si="129"/>
        <v>-24830.455897508557</v>
      </c>
      <c r="BZ80">
        <f t="shared" si="129"/>
        <v>-24858.980908653935</v>
      </c>
      <c r="CA80">
        <f t="shared" si="129"/>
        <v>-24887.538664250013</v>
      </c>
      <c r="CB80">
        <f t="shared" si="129"/>
        <v>-24916.129201885225</v>
      </c>
      <c r="CC80">
        <f t="shared" si="129"/>
        <v>-24944.7525591909</v>
      </c>
      <c r="CD80">
        <f t="shared" si="129"/>
        <v>-24973.408773841802</v>
      </c>
      <c r="CE80">
        <f t="shared" si="129"/>
        <v>-25002.097883555965</v>
      </c>
      <c r="CF80">
        <f t="shared" si="130"/>
        <v>-25030.819926094442</v>
      </c>
      <c r="CG80">
        <f t="shared" si="130"/>
        <v>-25059.574939261911</v>
      </c>
      <c r="CH80">
        <f t="shared" si="130"/>
        <v>-25088.362960906343</v>
      </c>
      <c r="CI80">
        <f t="shared" si="130"/>
        <v>-25117.18402891927</v>
      </c>
      <c r="CJ80">
        <f t="shared" si="130"/>
        <v>-25146.038181235421</v>
      </c>
      <c r="CK80">
        <f t="shared" si="130"/>
        <v>-25174.92545583336</v>
      </c>
      <c r="CL80">
        <f t="shared" si="130"/>
        <v>-25203.845890735251</v>
      </c>
      <c r="CM80">
        <f t="shared" si="130"/>
        <v>-25232.799524006619</v>
      </c>
      <c r="CN80">
        <f t="shared" si="130"/>
        <v>-25261.786393756971</v>
      </c>
      <c r="CO80">
        <f t="shared" si="130"/>
        <v>-25290.806538139554</v>
      </c>
      <c r="CP80">
        <f t="shared" si="131"/>
        <v>-25319.85999535114</v>
      </c>
      <c r="CQ80">
        <f t="shared" si="131"/>
        <v>-25348.946803632614</v>
      </c>
      <c r="CR80">
        <f t="shared" si="131"/>
        <v>-25378.067001268686</v>
      </c>
      <c r="CS80">
        <f t="shared" si="131"/>
        <v>-25407.220626588096</v>
      </c>
      <c r="CT80">
        <f t="shared" si="131"/>
        <v>-25436.407717963302</v>
      </c>
      <c r="CU80">
        <f t="shared" si="131"/>
        <v>-25465.628313811187</v>
      </c>
      <c r="CV80">
        <f t="shared" si="131"/>
        <v>-25494.882452592356</v>
      </c>
      <c r="CW80">
        <f t="shared" si="131"/>
        <v>-25524.170172811857</v>
      </c>
      <c r="CX80">
        <f t="shared" si="131"/>
        <v>-25553.491513018824</v>
      </c>
      <c r="CY80">
        <f t="shared" si="131"/>
        <v>-25582.846511806758</v>
      </c>
      <c r="CZ80">
        <f t="shared" si="132"/>
        <v>-25612.235207813177</v>
      </c>
      <c r="DA80">
        <f t="shared" si="132"/>
        <v>-25641.657639720215</v>
      </c>
      <c r="DB80">
        <f t="shared" si="132"/>
        <v>-25671.11384625443</v>
      </c>
      <c r="DC80">
        <f t="shared" si="132"/>
        <v>-25700.603866186553</v>
      </c>
      <c r="DD80">
        <f t="shared" si="132"/>
        <v>-25730.127738332096</v>
      </c>
      <c r="DE80">
        <f t="shared" si="132"/>
        <v>-25759.685501551034</v>
      </c>
      <c r="DF80">
        <f t="shared" si="132"/>
        <v>-25789.277194748051</v>
      </c>
      <c r="DG80">
        <f t="shared" si="132"/>
        <v>-25818.902856872202</v>
      </c>
      <c r="DH80">
        <f t="shared" si="132"/>
        <v>-25848.562526917631</v>
      </c>
      <c r="DI80">
        <f t="shared" si="132"/>
        <v>-25878.256243922868</v>
      </c>
      <c r="DJ80">
        <f t="shared" si="132"/>
        <v>-25907.984046971545</v>
      </c>
      <c r="DL80">
        <f t="shared" si="116"/>
        <v>0.77</v>
      </c>
      <c r="DM80">
        <f t="shared" si="133"/>
        <v>23097.781775128242</v>
      </c>
      <c r="DN80">
        <f t="shared" si="133"/>
        <v>23124.553503215113</v>
      </c>
      <c r="DO80">
        <f t="shared" si="133"/>
        <v>23151.355692551835</v>
      </c>
      <c r="DP80">
        <f t="shared" si="133"/>
        <v>23178.188378105806</v>
      </c>
      <c r="DQ80">
        <f t="shared" si="133"/>
        <v>23205.05159488463</v>
      </c>
      <c r="DR80">
        <f t="shared" si="133"/>
        <v>23231.945377935852</v>
      </c>
      <c r="DS80">
        <f t="shared" si="133"/>
        <v>23258.869762347516</v>
      </c>
      <c r="DT80">
        <f t="shared" si="133"/>
        <v>23285.824783247917</v>
      </c>
      <c r="DU80">
        <f t="shared" si="133"/>
        <v>23312.81047580544</v>
      </c>
      <c r="DV80">
        <f t="shared" si="133"/>
        <v>23339.826875229093</v>
      </c>
      <c r="DW80">
        <f t="shared" si="133"/>
        <v>23366.874016768299</v>
      </c>
      <c r="DX80">
        <f t="shared" si="133"/>
        <v>23393.951935712692</v>
      </c>
      <c r="DY80">
        <f t="shared" si="133"/>
        <v>23421.060667392667</v>
      </c>
      <c r="DZ80">
        <f t="shared" si="133"/>
        <v>23448.200247179091</v>
      </c>
      <c r="EA80">
        <f t="shared" si="133"/>
        <v>23475.370710483523</v>
      </c>
      <c r="EB80">
        <f t="shared" si="122"/>
        <v>23502.572092757917</v>
      </c>
      <c r="EC80">
        <f t="shared" si="122"/>
        <v>23529.804429495263</v>
      </c>
      <c r="ED80">
        <f t="shared" si="122"/>
        <v>23557.067756228953</v>
      </c>
      <c r="EE80">
        <f t="shared" si="122"/>
        <v>23584.362108533416</v>
      </c>
      <c r="EF80">
        <f t="shared" si="135"/>
        <v>23611.687522023851</v>
      </c>
      <c r="EG80">
        <f t="shared" si="135"/>
        <v>23639.044032356331</v>
      </c>
      <c r="EH80">
        <f t="shared" si="135"/>
        <v>23666.431675227937</v>
      </c>
      <c r="EI80">
        <f t="shared" si="135"/>
        <v>23693.85048637657</v>
      </c>
      <c r="EJ80">
        <f t="shared" si="135"/>
        <v>23721.300501581158</v>
      </c>
      <c r="EK80">
        <f t="shared" si="135"/>
        <v>23748.781756661843</v>
      </c>
      <c r="EL80">
        <f t="shared" si="135"/>
        <v>23776.294287479843</v>
      </c>
      <c r="EM80">
        <f t="shared" si="135"/>
        <v>23803.838129937514</v>
      </c>
      <c r="EN80">
        <f t="shared" si="135"/>
        <v>23831.413319978434</v>
      </c>
      <c r="EO80">
        <f t="shared" si="135"/>
        <v>23859.019893587512</v>
      </c>
      <c r="EP80">
        <f t="shared" si="135"/>
        <v>23886.657886790825</v>
      </c>
      <c r="EQ80">
        <f t="shared" si="100"/>
        <v>23914.32733565578</v>
      </c>
      <c r="ER80">
        <f t="shared" si="100"/>
        <v>23942.028276291363</v>
      </c>
      <c r="ES80">
        <f t="shared" si="100"/>
        <v>23969.760744847939</v>
      </c>
      <c r="ET80">
        <f t="shared" si="137"/>
        <v>23997.524777517348</v>
      </c>
      <c r="EU80">
        <f t="shared" si="137"/>
        <v>24025.320410532997</v>
      </c>
      <c r="EV80">
        <f t="shared" si="137"/>
        <v>24053.147680170041</v>
      </c>
      <c r="EW80">
        <f t="shared" si="137"/>
        <v>24081.006622744775</v>
      </c>
      <c r="EX80">
        <f t="shared" si="137"/>
        <v>24108.897274615691</v>
      </c>
      <c r="EY80">
        <f t="shared" si="137"/>
        <v>24136.819672182846</v>
      </c>
      <c r="EZ80">
        <f t="shared" si="137"/>
        <v>24164.77385188808</v>
      </c>
      <c r="FA80">
        <f t="shared" si="137"/>
        <v>24192.759850215076</v>
      </c>
      <c r="FB80">
        <f t="shared" si="137"/>
        <v>24220.777703689557</v>
      </c>
      <c r="FC80">
        <f t="shared" si="137"/>
        <v>24248.827448878663</v>
      </c>
      <c r="FD80">
        <f t="shared" si="137"/>
        <v>24276.909122392026</v>
      </c>
      <c r="FE80">
        <f t="shared" si="137"/>
        <v>24305.02276088114</v>
      </c>
      <c r="FF80">
        <f t="shared" si="138"/>
        <v>24333.168401039573</v>
      </c>
      <c r="FG80">
        <f t="shared" si="138"/>
        <v>24361.346079602987</v>
      </c>
      <c r="FH80">
        <f t="shared" si="138"/>
        <v>24389.555833349241</v>
      </c>
      <c r="FI80">
        <f t="shared" si="138"/>
        <v>24417.797699098588</v>
      </c>
      <c r="FJ80">
        <f t="shared" si="138"/>
        <v>24446.071713713009</v>
      </c>
      <c r="FK80">
        <f t="shared" si="138"/>
        <v>24474.377914097331</v>
      </c>
      <c r="FL80">
        <f t="shared" si="138"/>
        <v>24502.716337198581</v>
      </c>
      <c r="FM80">
        <f t="shared" si="138"/>
        <v>24531.087020006176</v>
      </c>
      <c r="FN80">
        <f t="shared" si="138"/>
        <v>24559.48999955201</v>
      </c>
      <c r="FO80">
        <f t="shared" si="103"/>
        <v>24587.925312910575</v>
      </c>
      <c r="FP80">
        <f t="shared" si="103"/>
        <v>24616.392997198738</v>
      </c>
      <c r="FQ80">
        <f t="shared" si="103"/>
        <v>24644.893089575977</v>
      </c>
      <c r="FR80">
        <f t="shared" si="103"/>
        <v>24673.425627244615</v>
      </c>
      <c r="FS80">
        <f t="shared" si="103"/>
        <v>24701.990647449573</v>
      </c>
      <c r="FT80">
        <f t="shared" si="103"/>
        <v>24730.588187478526</v>
      </c>
      <c r="FU80">
        <f t="shared" si="103"/>
        <v>24759.218284662067</v>
      </c>
      <c r="FV80">
        <f t="shared" si="103"/>
        <v>24787.880976373348</v>
      </c>
      <c r="FW80">
        <f t="shared" si="103"/>
        <v>24816.576300028795</v>
      </c>
      <c r="FX80">
        <f t="shared" si="103"/>
        <v>24845.304293087418</v>
      </c>
      <c r="FY80">
        <f t="shared" si="103"/>
        <v>24874.06499305151</v>
      </c>
      <c r="FZ80">
        <f t="shared" si="103"/>
        <v>24902.858437466301</v>
      </c>
      <c r="GA80">
        <f t="shared" si="103"/>
        <v>24931.684663920223</v>
      </c>
      <c r="GB80">
        <f t="shared" si="103"/>
        <v>24960.543710044611</v>
      </c>
      <c r="GC80">
        <f t="shared" si="103"/>
        <v>24989.435613514226</v>
      </c>
      <c r="GD80">
        <f t="shared" si="103"/>
        <v>25018.360412047099</v>
      </c>
      <c r="GE80">
        <f t="shared" si="136"/>
        <v>25047.318143404289</v>
      </c>
      <c r="GF80">
        <f t="shared" si="134"/>
        <v>25076.308845390471</v>
      </c>
      <c r="GG80">
        <f t="shared" si="134"/>
        <v>25105.332555853613</v>
      </c>
      <c r="GH80">
        <f t="shared" si="104"/>
        <v>25134.389312685253</v>
      </c>
      <c r="GI80">
        <f t="shared" si="104"/>
        <v>25163.479153820117</v>
      </c>
      <c r="GJ80">
        <f t="shared" si="104"/>
        <v>25192.602117236765</v>
      </c>
      <c r="GK80">
        <f t="shared" si="104"/>
        <v>25221.75824095737</v>
      </c>
      <c r="GL80">
        <f t="shared" si="104"/>
        <v>25250.947563047452</v>
      </c>
      <c r="GM80">
        <f t="shared" si="104"/>
        <v>25280.170121616513</v>
      </c>
      <c r="GN80">
        <f t="shared" si="104"/>
        <v>25309.425954817809</v>
      </c>
      <c r="GO80">
        <f t="shared" si="104"/>
        <v>25338.715100848109</v>
      </c>
      <c r="GP80">
        <f t="shared" si="104"/>
        <v>25368.037597948296</v>
      </c>
      <c r="GQ80">
        <f t="shared" si="104"/>
        <v>25397.393484403077</v>
      </c>
      <c r="GR80">
        <f t="shared" si="104"/>
        <v>25426.7827985412</v>
      </c>
      <c r="GS80">
        <f t="shared" si="115"/>
        <v>25456.20557873512</v>
      </c>
      <c r="GT80">
        <f t="shared" si="115"/>
        <v>25485.661863401714</v>
      </c>
      <c r="GU80">
        <f t="shared" si="115"/>
        <v>25515.151691001596</v>
      </c>
      <c r="GV80">
        <f t="shared" si="115"/>
        <v>25544.675100039811</v>
      </c>
      <c r="GW80">
        <f t="shared" si="115"/>
        <v>25574.232129065487</v>
      </c>
      <c r="GX80">
        <f t="shared" si="115"/>
        <v>25603.822816672135</v>
      </c>
      <c r="GY80">
        <f t="shared" si="115"/>
        <v>25633.447201497267</v>
      </c>
      <c r="GZ80">
        <f t="shared" si="98"/>
        <v>25663.105322223015</v>
      </c>
      <c r="HA80">
        <f t="shared" si="98"/>
        <v>25692.797217575942</v>
      </c>
      <c r="HB80">
        <f t="shared" si="98"/>
        <v>25722.522926326779</v>
      </c>
      <c r="HC80">
        <f t="shared" si="98"/>
        <v>25752.282487291031</v>
      </c>
      <c r="HD80">
        <f t="shared" si="96"/>
        <v>25782.075939328683</v>
      </c>
      <c r="HE80">
        <f t="shared" si="75"/>
        <v>25811.903321344413</v>
      </c>
      <c r="HF80">
        <f t="shared" si="75"/>
        <v>25841.764672287274</v>
      </c>
      <c r="HG80">
        <f t="shared" si="74"/>
        <v>25871.660031151416</v>
      </c>
      <c r="HH80">
        <f t="shared" si="74"/>
        <v>25901.589436975366</v>
      </c>
      <c r="HI80">
        <f t="shared" si="56"/>
        <v>25931.552928842757</v>
      </c>
      <c r="HJ80">
        <f t="shared" si="117"/>
        <v>23124.553503215113</v>
      </c>
      <c r="HK80">
        <f t="shared" si="118"/>
        <v>2</v>
      </c>
      <c r="HL80">
        <v>78</v>
      </c>
      <c r="HM80">
        <f t="shared" si="119"/>
        <v>0.77</v>
      </c>
      <c r="HN80" cm="1">
        <f t="array" ref="HN80">INDEX($N$3:$DJ$102,HL80,HK80)</f>
        <v>-23124.3178143964</v>
      </c>
      <c r="HO80">
        <f t="shared" si="120"/>
        <v>-17805.724717085228</v>
      </c>
    </row>
    <row r="81" spans="5:223" x14ac:dyDescent="0.25">
      <c r="E81">
        <v>675</v>
      </c>
      <c r="F81" s="7">
        <f>'Emission events'!Q81</f>
        <v>0</v>
      </c>
      <c r="G81" s="7">
        <f>'Emission events'!AG81</f>
        <v>0</v>
      </c>
      <c r="H81" s="7">
        <f>'Emission events'!AW81</f>
        <v>0</v>
      </c>
      <c r="I81" s="7">
        <f>'Emission events'!BM81</f>
        <v>0</v>
      </c>
      <c r="J81" s="7">
        <f>'Emission events'!CC81</f>
        <v>0</v>
      </c>
      <c r="K81" s="7">
        <f t="shared" si="121"/>
        <v>0</v>
      </c>
      <c r="M81" s="1">
        <v>0.78</v>
      </c>
      <c r="N81">
        <f t="shared" si="123"/>
        <v>-31959.70249641185</v>
      </c>
      <c r="O81">
        <f t="shared" si="123"/>
        <v>-31996.411325425379</v>
      </c>
      <c r="P81">
        <f t="shared" si="123"/>
        <v>-32033.162293341167</v>
      </c>
      <c r="Q81">
        <f t="shared" si="123"/>
        <v>-32069.955448531713</v>
      </c>
      <c r="R81">
        <f t="shared" si="123"/>
        <v>-32106.790839425306</v>
      </c>
      <c r="S81">
        <f t="shared" si="123"/>
        <v>-32143.668514505112</v>
      </c>
      <c r="T81">
        <f t="shared" si="123"/>
        <v>-32180.588522310667</v>
      </c>
      <c r="U81">
        <f t="shared" si="123"/>
        <v>-32217.550911436974</v>
      </c>
      <c r="V81">
        <f t="shared" si="123"/>
        <v>-32254.555730534837</v>
      </c>
      <c r="W81">
        <f t="shared" si="123"/>
        <v>-32291.603028310903</v>
      </c>
      <c r="X81">
        <f t="shared" si="124"/>
        <v>-32328.692853527838</v>
      </c>
      <c r="Y81">
        <f t="shared" si="124"/>
        <v>-32365.825255004063</v>
      </c>
      <c r="Z81">
        <f t="shared" si="124"/>
        <v>-32403.000281614037</v>
      </c>
      <c r="AA81">
        <f t="shared" si="124"/>
        <v>-32440.217982288545</v>
      </c>
      <c r="AB81">
        <f t="shared" si="124"/>
        <v>-32477.478406014441</v>
      </c>
      <c r="AC81">
        <f t="shared" si="124"/>
        <v>-32514.781601834809</v>
      </c>
      <c r="AD81">
        <f t="shared" si="124"/>
        <v>-32552.127618849136</v>
      </c>
      <c r="AE81">
        <f t="shared" si="124"/>
        <v>-32589.516506212931</v>
      </c>
      <c r="AF81">
        <f t="shared" si="124"/>
        <v>-32626.948313138597</v>
      </c>
      <c r="AG81">
        <f t="shared" si="124"/>
        <v>-32664.423088894557</v>
      </c>
      <c r="AH81">
        <f t="shared" si="125"/>
        <v>-32701.940882806153</v>
      </c>
      <c r="AI81">
        <f t="shared" si="125"/>
        <v>-32739.501744255223</v>
      </c>
      <c r="AJ81">
        <f t="shared" si="125"/>
        <v>-32777.105722680404</v>
      </c>
      <c r="AK81">
        <f t="shared" si="125"/>
        <v>-32814.752867576746</v>
      </c>
      <c r="AL81">
        <f t="shared" si="125"/>
        <v>-32852.443228496464</v>
      </c>
      <c r="AM81">
        <f t="shared" si="125"/>
        <v>-32890.17685504863</v>
      </c>
      <c r="AN81">
        <f t="shared" si="125"/>
        <v>-32927.953796898968</v>
      </c>
      <c r="AO81">
        <f t="shared" si="125"/>
        <v>-32965.774103770505</v>
      </c>
      <c r="AP81">
        <f t="shared" si="125"/>
        <v>-33003.637825443286</v>
      </c>
      <c r="AQ81">
        <f t="shared" si="125"/>
        <v>-33041.545011754555</v>
      </c>
      <c r="AR81">
        <f t="shared" si="126"/>
        <v>-33079.49571259848</v>
      </c>
      <c r="AS81">
        <f t="shared" si="126"/>
        <v>-33117.489977926809</v>
      </c>
      <c r="AT81">
        <f t="shared" si="126"/>
        <v>-33155.527857748646</v>
      </c>
      <c r="AU81">
        <f t="shared" si="126"/>
        <v>-33193.609402130147</v>
      </c>
      <c r="AV81">
        <f t="shared" si="126"/>
        <v>-33231.734661195296</v>
      </c>
      <c r="AW81">
        <f t="shared" si="126"/>
        <v>-33269.903685125631</v>
      </c>
      <c r="AX81">
        <f t="shared" si="126"/>
        <v>-33308.116524159908</v>
      </c>
      <c r="AY81">
        <f t="shared" si="126"/>
        <v>-33346.373228594923</v>
      </c>
      <c r="AZ81">
        <f t="shared" si="126"/>
        <v>-33384.673848785227</v>
      </c>
      <c r="BA81">
        <f t="shared" si="126"/>
        <v>-33423.018435142796</v>
      </c>
      <c r="BB81">
        <f t="shared" si="127"/>
        <v>-33461.407038137841</v>
      </c>
      <c r="BC81">
        <f t="shared" si="127"/>
        <v>-33499.83970829851</v>
      </c>
      <c r="BD81">
        <f t="shared" si="127"/>
        <v>-33538.31649621058</v>
      </c>
      <c r="BE81">
        <f t="shared" si="127"/>
        <v>-33576.837452518288</v>
      </c>
      <c r="BF81">
        <f t="shared" si="127"/>
        <v>-33615.402627923853</v>
      </c>
      <c r="BG81">
        <f t="shared" si="127"/>
        <v>-33654.012073187841</v>
      </c>
      <c r="BH81">
        <f t="shared" si="127"/>
        <v>-33692.66583912872</v>
      </c>
      <c r="BI81">
        <f t="shared" si="127"/>
        <v>-33731.363976623652</v>
      </c>
      <c r="BJ81">
        <f t="shared" si="127"/>
        <v>-33770.106536608197</v>
      </c>
      <c r="BK81">
        <f t="shared" si="127"/>
        <v>-33808.893570076034</v>
      </c>
      <c r="BL81">
        <f t="shared" si="128"/>
        <v>-33847.725128079743</v>
      </c>
      <c r="BM81">
        <f t="shared" si="128"/>
        <v>-33886.601261730364</v>
      </c>
      <c r="BN81">
        <f t="shared" si="128"/>
        <v>-33925.52202219778</v>
      </c>
      <c r="BO81">
        <f t="shared" si="128"/>
        <v>-33964.487460710196</v>
      </c>
      <c r="BP81">
        <f t="shared" si="128"/>
        <v>-34003.497628555124</v>
      </c>
      <c r="BQ81">
        <f t="shared" si="128"/>
        <v>-34042.552577078495</v>
      </c>
      <c r="BR81">
        <f t="shared" si="128"/>
        <v>-34081.652357685503</v>
      </c>
      <c r="BS81">
        <f t="shared" si="128"/>
        <v>-34120.79702184027</v>
      </c>
      <c r="BT81">
        <f t="shared" si="128"/>
        <v>-34159.98662106596</v>
      </c>
      <c r="BU81">
        <f t="shared" si="128"/>
        <v>-34199.221206945018</v>
      </c>
      <c r="BV81">
        <f t="shared" si="129"/>
        <v>-34238.500831118872</v>
      </c>
      <c r="BW81">
        <f t="shared" si="129"/>
        <v>-34277.8255452882</v>
      </c>
      <c r="BX81">
        <f t="shared" si="129"/>
        <v>-34317.195401213306</v>
      </c>
      <c r="BY81">
        <f t="shared" si="129"/>
        <v>-34356.610450713764</v>
      </c>
      <c r="BZ81">
        <f t="shared" si="129"/>
        <v>-34396.070745668658</v>
      </c>
      <c r="CA81">
        <f t="shared" si="129"/>
        <v>-34435.576338016603</v>
      </c>
      <c r="CB81">
        <f t="shared" si="129"/>
        <v>-34475.127279756074</v>
      </c>
      <c r="CC81">
        <f t="shared" si="129"/>
        <v>-34514.723622944533</v>
      </c>
      <c r="CD81">
        <f t="shared" si="129"/>
        <v>-34554.36541969992</v>
      </c>
      <c r="CE81">
        <f t="shared" si="129"/>
        <v>-34594.052722199747</v>
      </c>
      <c r="CF81">
        <f t="shared" si="130"/>
        <v>-34633.785582681434</v>
      </c>
      <c r="CG81">
        <f t="shared" si="130"/>
        <v>-34673.564053442366</v>
      </c>
      <c r="CH81">
        <f t="shared" si="130"/>
        <v>-34713.388186839955</v>
      </c>
      <c r="CI81">
        <f t="shared" si="130"/>
        <v>-34753.258035291976</v>
      </c>
      <c r="CJ81">
        <f t="shared" si="130"/>
        <v>-34793.173651275618</v>
      </c>
      <c r="CK81">
        <f t="shared" si="130"/>
        <v>-34833.135087329065</v>
      </c>
      <c r="CL81">
        <f t="shared" si="130"/>
        <v>-34873.142396050542</v>
      </c>
      <c r="CM81">
        <f t="shared" si="130"/>
        <v>-34913.195630098693</v>
      </c>
      <c r="CN81">
        <f t="shared" si="130"/>
        <v>-34953.294842192568</v>
      </c>
      <c r="CO81">
        <f t="shared" si="130"/>
        <v>-34993.440085112008</v>
      </c>
      <c r="CP81">
        <f t="shared" si="131"/>
        <v>-35033.631411696697</v>
      </c>
      <c r="CQ81">
        <f t="shared" si="131"/>
        <v>-35073.8688748477</v>
      </c>
      <c r="CR81">
        <f t="shared" si="131"/>
        <v>-35114.152527526581</v>
      </c>
      <c r="CS81">
        <f t="shared" si="131"/>
        <v>-35154.482422755696</v>
      </c>
      <c r="CT81">
        <f t="shared" si="131"/>
        <v>-35194.858613618264</v>
      </c>
      <c r="CU81">
        <f t="shared" si="131"/>
        <v>-35235.281153258562</v>
      </c>
      <c r="CV81">
        <f t="shared" si="131"/>
        <v>-35275.750094881631</v>
      </c>
      <c r="CW81">
        <f t="shared" si="131"/>
        <v>-35316.265491753569</v>
      </c>
      <c r="CX81">
        <f t="shared" si="131"/>
        <v>-35356.827397201894</v>
      </c>
      <c r="CY81">
        <f t="shared" si="131"/>
        <v>-35397.43586461521</v>
      </c>
      <c r="CZ81">
        <f t="shared" si="132"/>
        <v>-35438.090947443387</v>
      </c>
      <c r="DA81">
        <f t="shared" si="132"/>
        <v>-35478.792699197678</v>
      </c>
      <c r="DB81">
        <f t="shared" si="132"/>
        <v>-35519.541173450882</v>
      </c>
      <c r="DC81">
        <f t="shared" si="132"/>
        <v>-35560.33642383702</v>
      </c>
      <c r="DD81">
        <f t="shared" si="132"/>
        <v>-35601.178504051721</v>
      </c>
      <c r="DE81">
        <f t="shared" si="132"/>
        <v>-35642.067467852467</v>
      </c>
      <c r="DF81">
        <f t="shared" si="132"/>
        <v>-35683.003369058359</v>
      </c>
      <c r="DG81">
        <f t="shared" si="132"/>
        <v>-35723.986261550264</v>
      </c>
      <c r="DH81">
        <f t="shared" si="132"/>
        <v>-35765.016199270991</v>
      </c>
      <c r="DI81">
        <f t="shared" si="132"/>
        <v>-35806.093236224966</v>
      </c>
      <c r="DJ81">
        <f t="shared" si="132"/>
        <v>-35847.217426479045</v>
      </c>
      <c r="DL81">
        <f t="shared" si="116"/>
        <v>0.78</v>
      </c>
      <c r="DM81">
        <f t="shared" si="133"/>
        <v>31959.70249641185</v>
      </c>
      <c r="DN81">
        <f t="shared" si="133"/>
        <v>31996.647014244092</v>
      </c>
      <c r="DO81">
        <f t="shared" si="133"/>
        <v>32033.63367097859</v>
      </c>
      <c r="DP81">
        <f t="shared" si="133"/>
        <v>32070.662514987849</v>
      </c>
      <c r="DQ81">
        <f t="shared" si="133"/>
        <v>32107.733594700156</v>
      </c>
      <c r="DR81">
        <f t="shared" si="133"/>
        <v>32144.846958598671</v>
      </c>
      <c r="DS81">
        <f t="shared" si="133"/>
        <v>32182.002655222939</v>
      </c>
      <c r="DT81">
        <f t="shared" si="133"/>
        <v>32219.20073316796</v>
      </c>
      <c r="DU81">
        <f t="shared" si="133"/>
        <v>32256.441241084533</v>
      </c>
      <c r="DV81">
        <f t="shared" si="133"/>
        <v>32293.724227679311</v>
      </c>
      <c r="DW81">
        <f t="shared" si="133"/>
        <v>32331.04974171496</v>
      </c>
      <c r="DX81">
        <f t="shared" si="133"/>
        <v>32368.417832009898</v>
      </c>
      <c r="DY81">
        <f t="shared" si="133"/>
        <v>32405.828547438581</v>
      </c>
      <c r="DZ81">
        <f t="shared" si="133"/>
        <v>32443.281936931802</v>
      </c>
      <c r="EA81">
        <f t="shared" si="133"/>
        <v>32480.778049476412</v>
      </c>
      <c r="EB81">
        <f t="shared" si="122"/>
        <v>32518.31693411549</v>
      </c>
      <c r="EC81">
        <f t="shared" si="122"/>
        <v>32555.898639948529</v>
      </c>
      <c r="ED81">
        <f t="shared" si="122"/>
        <v>32593.523216131038</v>
      </c>
      <c r="EE81">
        <f t="shared" si="122"/>
        <v>32631.190711875413</v>
      </c>
      <c r="EF81">
        <f t="shared" si="135"/>
        <v>32668.901176450086</v>
      </c>
      <c r="EG81">
        <f t="shared" si="135"/>
        <v>32706.654659180396</v>
      </c>
      <c r="EH81">
        <f t="shared" si="135"/>
        <v>32744.451209448176</v>
      </c>
      <c r="EI81">
        <f t="shared" si="135"/>
        <v>32782.290876692074</v>
      </c>
      <c r="EJ81">
        <f t="shared" si="135"/>
        <v>32820.173710407122</v>
      </c>
      <c r="EK81">
        <f t="shared" si="135"/>
        <v>32858.099760145553</v>
      </c>
      <c r="EL81">
        <f t="shared" si="135"/>
        <v>32896.069075516432</v>
      </c>
      <c r="EM81">
        <f t="shared" si="135"/>
        <v>32934.081706185483</v>
      </c>
      <c r="EN81">
        <f t="shared" si="135"/>
        <v>32972.137701875734</v>
      </c>
      <c r="EO81">
        <f t="shared" si="135"/>
        <v>33010.237112367227</v>
      </c>
      <c r="EP81">
        <f t="shared" si="135"/>
        <v>33048.379987497203</v>
      </c>
      <c r="EQ81">
        <f t="shared" si="100"/>
        <v>33086.566377159841</v>
      </c>
      <c r="ER81">
        <f t="shared" si="100"/>
        <v>33124.796331306883</v>
      </c>
      <c r="ES81">
        <f t="shared" si="100"/>
        <v>33163.069899947433</v>
      </c>
      <c r="ET81">
        <f t="shared" si="137"/>
        <v>33201.387133147648</v>
      </c>
      <c r="EU81">
        <f t="shared" si="137"/>
        <v>33239.74808103151</v>
      </c>
      <c r="EV81">
        <f t="shared" si="137"/>
        <v>33278.152793780551</v>
      </c>
      <c r="EW81">
        <f t="shared" si="137"/>
        <v>33316.601321633541</v>
      </c>
      <c r="EX81">
        <f t="shared" si="137"/>
        <v>33355.093714887269</v>
      </c>
      <c r="EY81">
        <f t="shared" si="137"/>
        <v>33393.630023896287</v>
      </c>
      <c r="EZ81">
        <f t="shared" si="137"/>
        <v>33432.210299072569</v>
      </c>
      <c r="FA81">
        <f t="shared" si="137"/>
        <v>33470.834590886327</v>
      </c>
      <c r="FB81">
        <f t="shared" si="137"/>
        <v>33509.50294986571</v>
      </c>
      <c r="FC81">
        <f t="shared" si="137"/>
        <v>33548.215426596485</v>
      </c>
      <c r="FD81">
        <f t="shared" si="137"/>
        <v>33586.972071722907</v>
      </c>
      <c r="FE81">
        <f t="shared" si="137"/>
        <v>33625.772935947185</v>
      </c>
      <c r="FF81">
        <f t="shared" si="138"/>
        <v>33664.618070029886</v>
      </c>
      <c r="FG81">
        <f t="shared" si="138"/>
        <v>33703.507524789478</v>
      </c>
      <c r="FH81">
        <f t="shared" si="138"/>
        <v>33742.441351103123</v>
      </c>
      <c r="FI81">
        <f t="shared" si="138"/>
        <v>33781.419599906374</v>
      </c>
      <c r="FJ81">
        <f t="shared" si="138"/>
        <v>33820.442322192925</v>
      </c>
      <c r="FK81">
        <f t="shared" si="138"/>
        <v>33859.509569015347</v>
      </c>
      <c r="FL81">
        <f t="shared" si="138"/>
        <v>33898.621391484681</v>
      </c>
      <c r="FM81">
        <f t="shared" si="138"/>
        <v>33937.77784077081</v>
      </c>
      <c r="FN81">
        <f t="shared" si="138"/>
        <v>33976.978968101939</v>
      </c>
      <c r="FO81">
        <f t="shared" si="103"/>
        <v>34016.224824765581</v>
      </c>
      <c r="FP81">
        <f t="shared" si="103"/>
        <v>34055.515462107658</v>
      </c>
      <c r="FQ81">
        <f t="shared" si="103"/>
        <v>34094.850931533379</v>
      </c>
      <c r="FR81">
        <f t="shared" si="103"/>
        <v>34134.231284506859</v>
      </c>
      <c r="FS81">
        <f t="shared" si="103"/>
        <v>34173.656572551263</v>
      </c>
      <c r="FT81">
        <f t="shared" si="103"/>
        <v>34213.126847249034</v>
      </c>
      <c r="FU81">
        <f t="shared" si="103"/>
        <v>34252.642160241601</v>
      </c>
      <c r="FV81">
        <f t="shared" si="103"/>
        <v>34292.202563229635</v>
      </c>
      <c r="FW81">
        <f t="shared" si="103"/>
        <v>34331.808107973455</v>
      </c>
      <c r="FX81">
        <f t="shared" si="103"/>
        <v>34371.458846292626</v>
      </c>
      <c r="FY81">
        <f t="shared" si="103"/>
        <v>34411.154830066233</v>
      </c>
      <c r="FZ81">
        <f t="shared" si="103"/>
        <v>34450.896111232891</v>
      </c>
      <c r="GA81">
        <f t="shared" si="103"/>
        <v>34490.682741791075</v>
      </c>
      <c r="GB81">
        <f t="shared" si="103"/>
        <v>34530.514773798241</v>
      </c>
      <c r="GC81">
        <f t="shared" si="103"/>
        <v>34570.39225937234</v>
      </c>
      <c r="GD81">
        <f t="shared" si="103"/>
        <v>34610.315250690881</v>
      </c>
      <c r="GE81">
        <f t="shared" si="136"/>
        <v>34650.283799991281</v>
      </c>
      <c r="GF81">
        <f t="shared" si="134"/>
        <v>34690.297959570926</v>
      </c>
      <c r="GG81">
        <f t="shared" si="134"/>
        <v>34730.357781787228</v>
      </c>
      <c r="GH81">
        <f t="shared" si="104"/>
        <v>34770.463319057963</v>
      </c>
      <c r="GI81">
        <f t="shared" si="104"/>
        <v>34810.614623860311</v>
      </c>
      <c r="GJ81">
        <f t="shared" si="104"/>
        <v>34850.811748732471</v>
      </c>
      <c r="GK81">
        <f t="shared" si="104"/>
        <v>34891.054746272661</v>
      </c>
      <c r="GL81">
        <f t="shared" si="104"/>
        <v>34931.343669139525</v>
      </c>
      <c r="GM81">
        <f t="shared" si="104"/>
        <v>34971.678570052114</v>
      </c>
      <c r="GN81">
        <f t="shared" si="104"/>
        <v>35012.059501790267</v>
      </c>
      <c r="GO81">
        <f t="shared" si="104"/>
        <v>35052.486517193662</v>
      </c>
      <c r="GP81">
        <f t="shared" si="104"/>
        <v>35092.959669163378</v>
      </c>
      <c r="GQ81">
        <f t="shared" si="104"/>
        <v>35133.479010660973</v>
      </c>
      <c r="GR81">
        <f t="shared" si="104"/>
        <v>35174.044594708801</v>
      </c>
      <c r="GS81">
        <f t="shared" si="115"/>
        <v>35214.656474390082</v>
      </c>
      <c r="GT81">
        <f t="shared" si="115"/>
        <v>35255.314702849093</v>
      </c>
      <c r="GU81">
        <f t="shared" si="115"/>
        <v>35296.019333290868</v>
      </c>
      <c r="GV81">
        <f t="shared" si="115"/>
        <v>35336.770418981519</v>
      </c>
      <c r="GW81">
        <f t="shared" si="115"/>
        <v>35377.568013248558</v>
      </c>
      <c r="GX81">
        <f t="shared" si="115"/>
        <v>35418.412169480587</v>
      </c>
      <c r="GY81">
        <f t="shared" si="115"/>
        <v>35459.302941127477</v>
      </c>
      <c r="GZ81">
        <f t="shared" si="98"/>
        <v>35500.240381700482</v>
      </c>
      <c r="HA81">
        <f t="shared" si="98"/>
        <v>35541.224544772398</v>
      </c>
      <c r="HB81">
        <f t="shared" si="98"/>
        <v>35582.255483977242</v>
      </c>
      <c r="HC81">
        <f t="shared" si="98"/>
        <v>35623.333253010656</v>
      </c>
      <c r="HD81">
        <f t="shared" si="96"/>
        <v>35664.457905630115</v>
      </c>
      <c r="HE81">
        <f t="shared" si="75"/>
        <v>35705.629495654721</v>
      </c>
      <c r="HF81">
        <f t="shared" si="75"/>
        <v>35746.84807696534</v>
      </c>
      <c r="HG81">
        <f t="shared" si="74"/>
        <v>35788.11370350478</v>
      </c>
      <c r="HH81">
        <f t="shared" si="74"/>
        <v>35829.426429277461</v>
      </c>
      <c r="HI81">
        <f t="shared" si="56"/>
        <v>35870.786308350253</v>
      </c>
      <c r="HJ81">
        <f t="shared" si="117"/>
        <v>31996.647014244092</v>
      </c>
      <c r="HK81">
        <f t="shared" si="118"/>
        <v>2</v>
      </c>
      <c r="HL81">
        <v>79</v>
      </c>
      <c r="HM81">
        <f t="shared" si="119"/>
        <v>0.78</v>
      </c>
      <c r="HN81" cm="1">
        <f t="array" ref="HN81">INDEX($N$3:$DJ$102,HL81,HK81)</f>
        <v>-31996.411325425379</v>
      </c>
      <c r="HO81">
        <f t="shared" si="120"/>
        <v>-24957.200833831797</v>
      </c>
    </row>
    <row r="82" spans="5:223" x14ac:dyDescent="0.25">
      <c r="E82">
        <v>680</v>
      </c>
      <c r="F82" s="7">
        <f>'Emission events'!Q82</f>
        <v>0</v>
      </c>
      <c r="G82" s="7">
        <f>'Emission events'!AG82</f>
        <v>0</v>
      </c>
      <c r="H82" s="7">
        <f>'Emission events'!AW82</f>
        <v>0</v>
      </c>
      <c r="I82" s="7">
        <f>'Emission events'!BM82</f>
        <v>0</v>
      </c>
      <c r="J82" s="7">
        <f>'Emission events'!CC82</f>
        <v>0</v>
      </c>
      <c r="K82" s="7">
        <f t="shared" si="121"/>
        <v>0</v>
      </c>
      <c r="M82" s="1">
        <v>0.79</v>
      </c>
      <c r="N82">
        <f t="shared" si="123"/>
        <v>-44218.911631528208</v>
      </c>
      <c r="O82">
        <f t="shared" si="123"/>
        <v>-44269.693100197379</v>
      </c>
      <c r="P82">
        <f t="shared" si="123"/>
        <v>-44320.532862176471</v>
      </c>
      <c r="Q82">
        <f t="shared" si="123"/>
        <v>-44371.430984382263</v>
      </c>
      <c r="R82">
        <f t="shared" si="123"/>
        <v>-44422.387533808396</v>
      </c>
      <c r="S82">
        <f t="shared" si="123"/>
        <v>-44473.40257752491</v>
      </c>
      <c r="T82">
        <f t="shared" si="123"/>
        <v>-44524.47618267934</v>
      </c>
      <c r="U82">
        <f t="shared" si="123"/>
        <v>-44575.608416496121</v>
      </c>
      <c r="V82">
        <f t="shared" si="123"/>
        <v>-44626.79934627701</v>
      </c>
      <c r="W82">
        <f t="shared" si="123"/>
        <v>-44678.049039400583</v>
      </c>
      <c r="X82">
        <f t="shared" si="124"/>
        <v>-44729.357563323349</v>
      </c>
      <c r="Y82">
        <f t="shared" si="124"/>
        <v>-44780.724985578658</v>
      </c>
      <c r="Z82">
        <f t="shared" si="124"/>
        <v>-44832.151373777837</v>
      </c>
      <c r="AA82">
        <f t="shared" si="124"/>
        <v>-44883.636795609658</v>
      </c>
      <c r="AB82">
        <f t="shared" si="124"/>
        <v>-44935.181318840638</v>
      </c>
      <c r="AC82">
        <f t="shared" si="124"/>
        <v>-44986.78501131518</v>
      </c>
      <c r="AD82">
        <f t="shared" si="124"/>
        <v>-45038.447940955331</v>
      </c>
      <c r="AE82">
        <f t="shared" si="124"/>
        <v>-45090.170175761028</v>
      </c>
      <c r="AF82">
        <f t="shared" si="124"/>
        <v>-45141.951783810619</v>
      </c>
      <c r="AG82">
        <f t="shared" si="124"/>
        <v>-45193.792833260464</v>
      </c>
      <c r="AH82">
        <f t="shared" si="125"/>
        <v>-45245.693392345122</v>
      </c>
      <c r="AI82">
        <f t="shared" si="125"/>
        <v>-45297.653529377516</v>
      </c>
      <c r="AJ82">
        <f t="shared" si="125"/>
        <v>-45349.67331274927</v>
      </c>
      <c r="AK82">
        <f t="shared" si="125"/>
        <v>-45401.752810929589</v>
      </c>
      <c r="AL82">
        <f t="shared" si="125"/>
        <v>-45453.892092467235</v>
      </c>
      <c r="AM82">
        <f t="shared" si="125"/>
        <v>-45506.091225989301</v>
      </c>
      <c r="AN82">
        <f t="shared" si="125"/>
        <v>-45558.35028020171</v>
      </c>
      <c r="AO82">
        <f t="shared" si="125"/>
        <v>-45610.669323889219</v>
      </c>
      <c r="AP82">
        <f t="shared" si="125"/>
        <v>-45663.048425915564</v>
      </c>
      <c r="AQ82">
        <f t="shared" si="125"/>
        <v>-45715.487655223857</v>
      </c>
      <c r="AR82">
        <f t="shared" si="126"/>
        <v>-45767.987080835337</v>
      </c>
      <c r="AS82">
        <f t="shared" si="126"/>
        <v>-45820.546771851521</v>
      </c>
      <c r="AT82">
        <f t="shared" si="126"/>
        <v>-45873.166797452861</v>
      </c>
      <c r="AU82">
        <f t="shared" si="126"/>
        <v>-45925.847226899263</v>
      </c>
      <c r="AV82">
        <f t="shared" si="126"/>
        <v>-45978.588129530122</v>
      </c>
      <c r="AW82">
        <f t="shared" si="126"/>
        <v>-46031.38957476474</v>
      </c>
      <c r="AX82">
        <f t="shared" si="126"/>
        <v>-46084.251632101179</v>
      </c>
      <c r="AY82">
        <f t="shared" si="126"/>
        <v>-46137.174371118184</v>
      </c>
      <c r="AZ82">
        <f t="shared" si="126"/>
        <v>-46190.15786147413</v>
      </c>
      <c r="BA82">
        <f t="shared" si="126"/>
        <v>-46243.202172907295</v>
      </c>
      <c r="BB82">
        <f t="shared" si="127"/>
        <v>-46296.307375236029</v>
      </c>
      <c r="BC82">
        <f t="shared" si="127"/>
        <v>-46349.47353835898</v>
      </c>
      <c r="BD82">
        <f t="shared" si="127"/>
        <v>-46402.700732254736</v>
      </c>
      <c r="BE82">
        <f t="shared" si="127"/>
        <v>-46455.989026982206</v>
      </c>
      <c r="BF82">
        <f t="shared" si="127"/>
        <v>-46509.338492681025</v>
      </c>
      <c r="BG82">
        <f t="shared" si="127"/>
        <v>-46562.749199571212</v>
      </c>
      <c r="BH82">
        <f t="shared" si="127"/>
        <v>-46616.221217953367</v>
      </c>
      <c r="BI82">
        <f t="shared" si="127"/>
        <v>-46669.754618208797</v>
      </c>
      <c r="BJ82">
        <f t="shared" si="127"/>
        <v>-46723.349470799796</v>
      </c>
      <c r="BK82">
        <f t="shared" si="127"/>
        <v>-46777.005846269167</v>
      </c>
      <c r="BL82">
        <f t="shared" si="128"/>
        <v>-46830.723815240723</v>
      </c>
      <c r="BM82">
        <f t="shared" si="128"/>
        <v>-46884.50344841968</v>
      </c>
      <c r="BN82">
        <f t="shared" si="128"/>
        <v>-46938.344816592224</v>
      </c>
      <c r="BO82">
        <f t="shared" si="128"/>
        <v>-46992.247990625823</v>
      </c>
      <c r="BP82">
        <f t="shared" si="128"/>
        <v>-47046.213041469462</v>
      </c>
      <c r="BQ82">
        <f t="shared" si="128"/>
        <v>-47100.240040153054</v>
      </c>
      <c r="BR82">
        <f t="shared" si="128"/>
        <v>-47154.329057788753</v>
      </c>
      <c r="BS82">
        <f t="shared" si="128"/>
        <v>-47208.480165569621</v>
      </c>
      <c r="BT82">
        <f t="shared" si="128"/>
        <v>-47262.693434771005</v>
      </c>
      <c r="BU82">
        <f t="shared" si="128"/>
        <v>-47316.96893674985</v>
      </c>
      <c r="BV82">
        <f t="shared" si="129"/>
        <v>-47371.306742945228</v>
      </c>
      <c r="BW82">
        <f t="shared" si="129"/>
        <v>-47425.706924877682</v>
      </c>
      <c r="BX82">
        <f t="shared" si="129"/>
        <v>-47480.169554150372</v>
      </c>
      <c r="BY82">
        <f t="shared" si="129"/>
        <v>-47534.694702448673</v>
      </c>
      <c r="BZ82">
        <f t="shared" si="129"/>
        <v>-47589.28244153969</v>
      </c>
      <c r="CA82">
        <f t="shared" si="129"/>
        <v>-47643.932843273476</v>
      </c>
      <c r="CB82">
        <f t="shared" si="129"/>
        <v>-47698.645979582529</v>
      </c>
      <c r="CC82">
        <f t="shared" si="129"/>
        <v>-47753.42192248143</v>
      </c>
      <c r="CD82">
        <f t="shared" si="129"/>
        <v>-47808.26074406792</v>
      </c>
      <c r="CE82">
        <f t="shared" si="129"/>
        <v>-47863.162516522345</v>
      </c>
      <c r="CF82">
        <f t="shared" si="130"/>
        <v>-47918.127312108089</v>
      </c>
      <c r="CG82">
        <f t="shared" si="130"/>
        <v>-47973.155203170951</v>
      </c>
      <c r="CH82">
        <f t="shared" si="130"/>
        <v>-48028.24626214031</v>
      </c>
      <c r="CI82">
        <f t="shared" si="130"/>
        <v>-48083.400561528681</v>
      </c>
      <c r="CJ82">
        <f t="shared" si="130"/>
        <v>-48138.618173931303</v>
      </c>
      <c r="CK82">
        <f t="shared" si="130"/>
        <v>-48193.899172027282</v>
      </c>
      <c r="CL82">
        <f t="shared" si="130"/>
        <v>-48249.243628579126</v>
      </c>
      <c r="CM82">
        <f t="shared" si="130"/>
        <v>-48304.651616432377</v>
      </c>
      <c r="CN82">
        <f t="shared" si="130"/>
        <v>-48360.123208516699</v>
      </c>
      <c r="CO82">
        <f t="shared" si="130"/>
        <v>-48415.658477845485</v>
      </c>
      <c r="CP82">
        <f t="shared" si="131"/>
        <v>-48471.257497515428</v>
      </c>
      <c r="CQ82">
        <f t="shared" si="131"/>
        <v>-48526.920340707627</v>
      </c>
      <c r="CR82">
        <f t="shared" si="131"/>
        <v>-48582.647080687027</v>
      </c>
      <c r="CS82">
        <f t="shared" si="131"/>
        <v>-48638.437790802869</v>
      </c>
      <c r="CT82">
        <f t="shared" si="131"/>
        <v>-48694.292544488046</v>
      </c>
      <c r="CU82">
        <f t="shared" si="131"/>
        <v>-48750.211415260463</v>
      </c>
      <c r="CV82">
        <f t="shared" si="131"/>
        <v>-48806.194476721685</v>
      </c>
      <c r="CW82">
        <f t="shared" si="131"/>
        <v>-48862.241802558347</v>
      </c>
      <c r="CX82">
        <f t="shared" si="131"/>
        <v>-48918.353466541441</v>
      </c>
      <c r="CY82">
        <f t="shared" si="131"/>
        <v>-48974.529542526689</v>
      </c>
      <c r="CZ82">
        <f t="shared" si="132"/>
        <v>-49030.770104454728</v>
      </c>
      <c r="DA82">
        <f t="shared" si="132"/>
        <v>-49087.075226350578</v>
      </c>
      <c r="DB82">
        <f t="shared" si="132"/>
        <v>-49143.444982324923</v>
      </c>
      <c r="DC82">
        <f t="shared" si="132"/>
        <v>-49199.879446572821</v>
      </c>
      <c r="DD82">
        <f t="shared" si="132"/>
        <v>-49256.378693375023</v>
      </c>
      <c r="DE82">
        <f t="shared" si="132"/>
        <v>-49312.942797097392</v>
      </c>
      <c r="DF82">
        <f t="shared" si="132"/>
        <v>-49369.571832191134</v>
      </c>
      <c r="DG82">
        <f t="shared" si="132"/>
        <v>-49426.265873193108</v>
      </c>
      <c r="DH82">
        <f t="shared" si="132"/>
        <v>-49483.024994725376</v>
      </c>
      <c r="DI82">
        <f t="shared" si="132"/>
        <v>-49539.849271495681</v>
      </c>
      <c r="DJ82">
        <f t="shared" si="132"/>
        <v>-49596.738778297848</v>
      </c>
      <c r="DL82">
        <f t="shared" si="116"/>
        <v>0.79</v>
      </c>
      <c r="DM82">
        <f t="shared" si="133"/>
        <v>44218.911631528208</v>
      </c>
      <c r="DN82">
        <f t="shared" si="133"/>
        <v>44269.928789016092</v>
      </c>
      <c r="DO82">
        <f t="shared" si="133"/>
        <v>44321.004239813898</v>
      </c>
      <c r="DP82">
        <f t="shared" si="133"/>
        <v>44372.138050838403</v>
      </c>
      <c r="DQ82">
        <f t="shared" si="133"/>
        <v>44423.330289083242</v>
      </c>
      <c r="DR82">
        <f t="shared" si="133"/>
        <v>44474.581021618469</v>
      </c>
      <c r="DS82">
        <f t="shared" si="133"/>
        <v>44525.890315591612</v>
      </c>
      <c r="DT82">
        <f t="shared" si="133"/>
        <v>44577.258238227107</v>
      </c>
      <c r="DU82">
        <f t="shared" si="133"/>
        <v>44628.684856826709</v>
      </c>
      <c r="DV82">
        <f t="shared" si="133"/>
        <v>44680.170238768995</v>
      </c>
      <c r="DW82">
        <f t="shared" si="133"/>
        <v>44731.714451510466</v>
      </c>
      <c r="DX82">
        <f t="shared" si="133"/>
        <v>44783.317562584489</v>
      </c>
      <c r="DY82">
        <f t="shared" si="133"/>
        <v>44834.979639602381</v>
      </c>
      <c r="DZ82">
        <f t="shared" si="133"/>
        <v>44886.700750252916</v>
      </c>
      <c r="EA82">
        <f t="shared" si="133"/>
        <v>44938.480962302609</v>
      </c>
      <c r="EB82">
        <f t="shared" si="122"/>
        <v>44990.320343595864</v>
      </c>
      <c r="EC82">
        <f t="shared" si="122"/>
        <v>45042.218962054721</v>
      </c>
      <c r="ED82">
        <f t="shared" si="122"/>
        <v>45094.176885679131</v>
      </c>
      <c r="EE82">
        <f t="shared" si="122"/>
        <v>45146.194182547435</v>
      </c>
      <c r="EF82">
        <f t="shared" si="135"/>
        <v>45198.270920815994</v>
      </c>
      <c r="EG82">
        <f t="shared" si="135"/>
        <v>45250.407168719365</v>
      </c>
      <c r="EH82">
        <f t="shared" si="135"/>
        <v>45302.602994570472</v>
      </c>
      <c r="EI82">
        <f t="shared" si="135"/>
        <v>45354.858466760939</v>
      </c>
      <c r="EJ82">
        <f t="shared" si="135"/>
        <v>45407.173653759965</v>
      </c>
      <c r="EK82">
        <f t="shared" si="135"/>
        <v>45459.548624116323</v>
      </c>
      <c r="EL82">
        <f t="shared" si="135"/>
        <v>45511.983446457103</v>
      </c>
      <c r="EM82">
        <f t="shared" si="135"/>
        <v>45564.478189488225</v>
      </c>
      <c r="EN82">
        <f t="shared" si="135"/>
        <v>45617.032921994447</v>
      </c>
      <c r="EO82">
        <f t="shared" si="135"/>
        <v>45669.647712839505</v>
      </c>
      <c r="EP82">
        <f t="shared" si="135"/>
        <v>45722.322630966504</v>
      </c>
      <c r="EQ82">
        <f t="shared" si="100"/>
        <v>45775.057745396698</v>
      </c>
      <c r="ER82">
        <f t="shared" si="100"/>
        <v>45827.853125231595</v>
      </c>
      <c r="ES82">
        <f t="shared" si="100"/>
        <v>45880.708839651648</v>
      </c>
      <c r="ET82">
        <f t="shared" si="137"/>
        <v>45933.624957916763</v>
      </c>
      <c r="EU82">
        <f t="shared" si="137"/>
        <v>45986.601549366336</v>
      </c>
      <c r="EV82">
        <f t="shared" si="137"/>
        <v>46039.63868341966</v>
      </c>
      <c r="EW82">
        <f t="shared" si="137"/>
        <v>46092.736429574812</v>
      </c>
      <c r="EX82">
        <f t="shared" si="137"/>
        <v>46145.894857410531</v>
      </c>
      <c r="EY82">
        <f t="shared" si="137"/>
        <v>46199.11403658519</v>
      </c>
      <c r="EZ82">
        <f t="shared" si="137"/>
        <v>46252.394036837068</v>
      </c>
      <c r="FA82">
        <f t="shared" si="137"/>
        <v>46305.734927984515</v>
      </c>
      <c r="FB82">
        <f t="shared" si="137"/>
        <v>46359.136779926179</v>
      </c>
      <c r="FC82">
        <f t="shared" si="137"/>
        <v>46412.599662640641</v>
      </c>
      <c r="FD82">
        <f t="shared" si="137"/>
        <v>46466.123646186825</v>
      </c>
      <c r="FE82">
        <f t="shared" si="137"/>
        <v>46519.708800704357</v>
      </c>
      <c r="FF82">
        <f t="shared" si="138"/>
        <v>46573.355196413257</v>
      </c>
      <c r="FG82">
        <f t="shared" si="138"/>
        <v>46627.062903614125</v>
      </c>
      <c r="FH82">
        <f t="shared" si="138"/>
        <v>46680.831992688269</v>
      </c>
      <c r="FI82">
        <f t="shared" si="138"/>
        <v>46734.662534097974</v>
      </c>
      <c r="FJ82">
        <f t="shared" si="138"/>
        <v>46788.554598386057</v>
      </c>
      <c r="FK82">
        <f t="shared" si="138"/>
        <v>46842.508256176327</v>
      </c>
      <c r="FL82">
        <f t="shared" si="138"/>
        <v>46896.523578173998</v>
      </c>
      <c r="FM82">
        <f t="shared" si="138"/>
        <v>46950.600635165254</v>
      </c>
      <c r="FN82">
        <f t="shared" si="138"/>
        <v>47004.739498017567</v>
      </c>
      <c r="FO82">
        <f t="shared" si="103"/>
        <v>47058.940237679919</v>
      </c>
      <c r="FP82">
        <f t="shared" si="103"/>
        <v>47113.202925182217</v>
      </c>
      <c r="FQ82">
        <f t="shared" si="103"/>
        <v>47167.527631636629</v>
      </c>
      <c r="FR82">
        <f t="shared" si="103"/>
        <v>47221.91442823621</v>
      </c>
      <c r="FS82">
        <f t="shared" si="103"/>
        <v>47276.363386256307</v>
      </c>
      <c r="FT82">
        <f t="shared" si="103"/>
        <v>47330.874577053866</v>
      </c>
      <c r="FU82">
        <f t="shared" si="103"/>
        <v>47385.448072067957</v>
      </c>
      <c r="FV82">
        <f t="shared" si="103"/>
        <v>47440.083942819118</v>
      </c>
      <c r="FW82">
        <f t="shared" si="103"/>
        <v>47494.782260910521</v>
      </c>
      <c r="FX82">
        <f t="shared" si="103"/>
        <v>47549.543098027534</v>
      </c>
      <c r="FY82">
        <f t="shared" si="103"/>
        <v>47604.366525937265</v>
      </c>
      <c r="FZ82">
        <f t="shared" si="103"/>
        <v>47659.252616489764</v>
      </c>
      <c r="GA82">
        <f t="shared" si="103"/>
        <v>47714.20144161753</v>
      </c>
      <c r="GB82">
        <f t="shared" si="103"/>
        <v>47769.213073335137</v>
      </c>
      <c r="GC82">
        <f t="shared" si="103"/>
        <v>47824.287583740341</v>
      </c>
      <c r="GD82">
        <f t="shared" si="103"/>
        <v>47879.425045013479</v>
      </c>
      <c r="GE82">
        <f t="shared" si="136"/>
        <v>47934.625529417935</v>
      </c>
      <c r="GF82">
        <f t="shared" si="134"/>
        <v>47989.889109299511</v>
      </c>
      <c r="GG82">
        <f t="shared" si="134"/>
        <v>48045.215857087584</v>
      </c>
      <c r="GH82">
        <f t="shared" si="104"/>
        <v>48100.605845294667</v>
      </c>
      <c r="GI82">
        <f t="shared" si="104"/>
        <v>48156.059146515996</v>
      </c>
      <c r="GJ82">
        <f t="shared" si="104"/>
        <v>48211.575833430688</v>
      </c>
      <c r="GK82">
        <f t="shared" si="104"/>
        <v>48267.155978801246</v>
      </c>
      <c r="GL82">
        <f t="shared" si="104"/>
        <v>48322.799655473209</v>
      </c>
      <c r="GM82">
        <f t="shared" si="104"/>
        <v>48378.506936376245</v>
      </c>
      <c r="GN82">
        <f t="shared" si="104"/>
        <v>48434.277894523744</v>
      </c>
      <c r="GO82">
        <f t="shared" si="104"/>
        <v>48490.112603012392</v>
      </c>
      <c r="GP82">
        <f t="shared" si="104"/>
        <v>48546.011135023306</v>
      </c>
      <c r="GQ82">
        <f t="shared" si="104"/>
        <v>48601.973563821419</v>
      </c>
      <c r="GR82">
        <f t="shared" si="104"/>
        <v>48657.999962755974</v>
      </c>
      <c r="GS82">
        <f t="shared" si="115"/>
        <v>48714.090405259863</v>
      </c>
      <c r="GT82">
        <f t="shared" si="115"/>
        <v>48770.244964850994</v>
      </c>
      <c r="GU82">
        <f t="shared" si="115"/>
        <v>48826.463715130922</v>
      </c>
      <c r="GV82">
        <f t="shared" si="115"/>
        <v>48882.746729786297</v>
      </c>
      <c r="GW82">
        <f t="shared" si="115"/>
        <v>48939.094082588104</v>
      </c>
      <c r="GX82">
        <f t="shared" si="115"/>
        <v>48995.505847392065</v>
      </c>
      <c r="GY82">
        <f t="shared" si="115"/>
        <v>49051.982098138818</v>
      </c>
      <c r="GZ82">
        <f t="shared" si="98"/>
        <v>49108.522908853382</v>
      </c>
      <c r="HA82">
        <f t="shared" si="98"/>
        <v>49165.12835364644</v>
      </c>
      <c r="HB82">
        <f t="shared" si="98"/>
        <v>49221.798506713043</v>
      </c>
      <c r="HC82">
        <f t="shared" si="98"/>
        <v>49278.533442333959</v>
      </c>
      <c r="HD82">
        <f t="shared" si="96"/>
        <v>49335.333234875041</v>
      </c>
      <c r="HE82">
        <f t="shared" si="75"/>
        <v>49392.197958787496</v>
      </c>
      <c r="HF82">
        <f t="shared" si="75"/>
        <v>49449.127688608183</v>
      </c>
      <c r="HG82">
        <f t="shared" si="74"/>
        <v>49506.122498959165</v>
      </c>
      <c r="HH82">
        <f t="shared" si="74"/>
        <v>49563.182464548176</v>
      </c>
      <c r="HI82">
        <f t="shared" si="56"/>
        <v>49620.307660169055</v>
      </c>
      <c r="HJ82">
        <f t="shared" si="117"/>
        <v>44269.928789016092</v>
      </c>
      <c r="HK82">
        <f t="shared" si="118"/>
        <v>2</v>
      </c>
      <c r="HL82">
        <v>80</v>
      </c>
      <c r="HM82">
        <f t="shared" si="119"/>
        <v>0.79</v>
      </c>
      <c r="HN82" cm="1">
        <f t="array" ref="HN82">INDEX($N$3:$DJ$102,HL82,HK82)</f>
        <v>-44269.693100197379</v>
      </c>
      <c r="HO82">
        <f t="shared" si="120"/>
        <v>-34973.057549155928</v>
      </c>
    </row>
    <row r="83" spans="5:223" x14ac:dyDescent="0.25">
      <c r="E83">
        <v>685</v>
      </c>
      <c r="F83" s="7">
        <f>'Emission events'!Q83</f>
        <v>0</v>
      </c>
      <c r="G83" s="7">
        <f>'Emission events'!AG83</f>
        <v>0</v>
      </c>
      <c r="H83" s="7">
        <f>'Emission events'!AW83</f>
        <v>0</v>
      </c>
      <c r="I83" s="7">
        <f>'Emission events'!BM83</f>
        <v>0</v>
      </c>
      <c r="J83" s="7">
        <f>'Emission events'!CC83</f>
        <v>0</v>
      </c>
      <c r="K83" s="7">
        <f t="shared" si="121"/>
        <v>0</v>
      </c>
      <c r="M83" s="1">
        <v>0.8</v>
      </c>
      <c r="N83">
        <f t="shared" ref="N83:W92" si="139">$B$13-_J0*EXP(($M83+N$2*_r_S)/(_V_th*_diode_n))-($M83+N$2*_r_S)/_r_sh</f>
        <v>-61177.796750350564</v>
      </c>
      <c r="O83">
        <f t="shared" si="139"/>
        <v>-61248.045758586428</v>
      </c>
      <c r="P83">
        <f t="shared" si="139"/>
        <v>-61318.375407508604</v>
      </c>
      <c r="Q83">
        <f t="shared" si="139"/>
        <v>-61388.785789686975</v>
      </c>
      <c r="R83">
        <f t="shared" si="139"/>
        <v>-61459.276997797897</v>
      </c>
      <c r="S83">
        <f t="shared" si="139"/>
        <v>-61529.849124623688</v>
      </c>
      <c r="T83">
        <f t="shared" si="139"/>
        <v>-61600.502263053146</v>
      </c>
      <c r="U83">
        <f t="shared" si="139"/>
        <v>-61671.236506082176</v>
      </c>
      <c r="V83">
        <f t="shared" si="139"/>
        <v>-61742.05194681319</v>
      </c>
      <c r="W83">
        <f t="shared" si="139"/>
        <v>-61812.948678455476</v>
      </c>
      <c r="X83">
        <f t="shared" ref="X83:AG92" si="140">$B$13-_J0*EXP(($M83+X$2*_r_S)/(_V_th*_diode_n))-($M83+X$2*_r_S)/_r_sh</f>
        <v>-61883.92679432554</v>
      </c>
      <c r="Y83">
        <f t="shared" si="140"/>
        <v>-61954.986387846351</v>
      </c>
      <c r="Z83">
        <f t="shared" si="140"/>
        <v>-62026.127552549027</v>
      </c>
      <c r="AA83">
        <f t="shared" si="140"/>
        <v>-62097.350382071127</v>
      </c>
      <c r="AB83">
        <f t="shared" si="140"/>
        <v>-62168.654970158394</v>
      </c>
      <c r="AC83">
        <f t="shared" si="140"/>
        <v>-62240.041410663944</v>
      </c>
      <c r="AD83">
        <f t="shared" si="140"/>
        <v>-62311.509797548861</v>
      </c>
      <c r="AE83">
        <f t="shared" si="140"/>
        <v>-62383.060224881439</v>
      </c>
      <c r="AF83">
        <f t="shared" si="140"/>
        <v>-62454.69278683859</v>
      </c>
      <c r="AG83">
        <f t="shared" si="140"/>
        <v>-62526.407577705351</v>
      </c>
      <c r="AH83">
        <f t="shared" ref="AH83:AQ92" si="141">$B$13-_J0*EXP(($M83+AH$2*_r_S)/(_V_th*_diode_n))-($M83+AH$2*_r_S)/_r_sh</f>
        <v>-62598.204691874329</v>
      </c>
      <c r="AI83">
        <f t="shared" si="141"/>
        <v>-62670.08422384716</v>
      </c>
      <c r="AJ83">
        <f t="shared" si="141"/>
        <v>-62742.046268233928</v>
      </c>
      <c r="AK83">
        <f t="shared" si="141"/>
        <v>-62814.090919752693</v>
      </c>
      <c r="AL83">
        <f t="shared" si="141"/>
        <v>-62886.218273230894</v>
      </c>
      <c r="AM83">
        <f t="shared" si="141"/>
        <v>-62958.428423604833</v>
      </c>
      <c r="AN83">
        <f t="shared" si="141"/>
        <v>-63030.721465919123</v>
      </c>
      <c r="AO83">
        <f t="shared" si="141"/>
        <v>-63103.09749532814</v>
      </c>
      <c r="AP83">
        <f t="shared" si="141"/>
        <v>-63175.556607095277</v>
      </c>
      <c r="AQ83">
        <f t="shared" si="141"/>
        <v>-63248.098896593496</v>
      </c>
      <c r="AR83">
        <f t="shared" ref="AR83:BA92" si="142">$B$13-_J0*EXP(($M83+AR$2*_r_S)/(_V_th*_diode_n))-($M83+AR$2*_r_S)/_r_sh</f>
        <v>-63320.724459304591</v>
      </c>
      <c r="AS83">
        <f t="shared" si="142"/>
        <v>-63393.433390820617</v>
      </c>
      <c r="AT83">
        <f t="shared" si="142"/>
        <v>-63466.225786843359</v>
      </c>
      <c r="AU83">
        <f t="shared" si="142"/>
        <v>-63539.101743183805</v>
      </c>
      <c r="AV83">
        <f t="shared" si="142"/>
        <v>-63612.061355763581</v>
      </c>
      <c r="AW83">
        <f t="shared" si="142"/>
        <v>-63685.104720614429</v>
      </c>
      <c r="AX83">
        <f t="shared" si="142"/>
        <v>-63758.231933877687</v>
      </c>
      <c r="AY83">
        <f t="shared" si="142"/>
        <v>-63831.443091805675</v>
      </c>
      <c r="AZ83">
        <f t="shared" si="142"/>
        <v>-63904.738290761008</v>
      </c>
      <c r="BA83">
        <f t="shared" si="142"/>
        <v>-63978.117627217165</v>
      </c>
      <c r="BB83">
        <f t="shared" ref="BB83:BK92" si="143">$B$13-_J0*EXP(($M83+BB$2*_r_S)/(_V_th*_diode_n))-($M83+BB$2*_r_S)/_r_sh</f>
        <v>-64051.581197757645</v>
      </c>
      <c r="BC83">
        <f t="shared" si="143"/>
        <v>-64125.129099077778</v>
      </c>
      <c r="BD83">
        <f t="shared" si="143"/>
        <v>-64198.761427982929</v>
      </c>
      <c r="BE83">
        <f t="shared" si="143"/>
        <v>-64272.478281390315</v>
      </c>
      <c r="BF83">
        <f t="shared" si="143"/>
        <v>-64346.279756328149</v>
      </c>
      <c r="BG83">
        <f t="shared" si="143"/>
        <v>-64420.165949936054</v>
      </c>
      <c r="BH83">
        <f t="shared" si="143"/>
        <v>-64494.136959465381</v>
      </c>
      <c r="BI83">
        <f t="shared" si="143"/>
        <v>-64568.192882278403</v>
      </c>
      <c r="BJ83">
        <f t="shared" si="143"/>
        <v>-64642.333815850128</v>
      </c>
      <c r="BK83">
        <f t="shared" si="143"/>
        <v>-64716.559857766508</v>
      </c>
      <c r="BL83">
        <f t="shared" ref="BL83:BU92" si="144">$B$13-_J0*EXP(($M83+BL$2*_r_S)/(_V_th*_diode_n))-($M83+BL$2*_r_S)/_r_sh</f>
        <v>-64790.87110572619</v>
      </c>
      <c r="BM83">
        <f t="shared" si="144"/>
        <v>-64865.267657539793</v>
      </c>
      <c r="BN83">
        <f t="shared" si="144"/>
        <v>-64939.749611130144</v>
      </c>
      <c r="BO83">
        <f t="shared" si="144"/>
        <v>-65014.317064532799</v>
      </c>
      <c r="BP83">
        <f t="shared" si="144"/>
        <v>-65088.97011589531</v>
      </c>
      <c r="BQ83">
        <f t="shared" si="144"/>
        <v>-65163.708863477943</v>
      </c>
      <c r="BR83">
        <f t="shared" si="144"/>
        <v>-65238.533405654198</v>
      </c>
      <c r="BS83">
        <f t="shared" si="144"/>
        <v>-65313.443840910273</v>
      </c>
      <c r="BT83">
        <f t="shared" si="144"/>
        <v>-65388.440267845443</v>
      </c>
      <c r="BU83">
        <f t="shared" si="144"/>
        <v>-65463.522785172136</v>
      </c>
      <c r="BV83">
        <f t="shared" ref="BV83:CE92" si="145">$B$13-_J0*EXP(($M83+BV$2*_r_S)/(_V_th*_diode_n))-($M83+BV$2*_r_S)/_r_sh</f>
        <v>-65538.6914917166</v>
      </c>
      <c r="BW83">
        <f t="shared" si="145"/>
        <v>-65613.946486417073</v>
      </c>
      <c r="BX83">
        <f t="shared" si="145"/>
        <v>-65689.287868326835</v>
      </c>
      <c r="BY83">
        <f t="shared" si="145"/>
        <v>-65764.715736612343</v>
      </c>
      <c r="BZ83">
        <f t="shared" si="145"/>
        <v>-65840.230190553935</v>
      </c>
      <c r="CA83">
        <f t="shared" si="145"/>
        <v>-65915.831329545894</v>
      </c>
      <c r="CB83">
        <f t="shared" si="145"/>
        <v>-65991.519253097096</v>
      </c>
      <c r="CC83">
        <f t="shared" si="145"/>
        <v>-66067.294060829168</v>
      </c>
      <c r="CD83">
        <f t="shared" si="145"/>
        <v>-66143.155852479584</v>
      </c>
      <c r="CE83">
        <f t="shared" si="145"/>
        <v>-66219.10472789983</v>
      </c>
      <c r="CF83">
        <f t="shared" ref="CF83:CO92" si="146">$B$13-_J0*EXP(($M83+CF$2*_r_S)/(_V_th*_diode_n))-($M83+CF$2*_r_S)/_r_sh</f>
        <v>-66295.140787055963</v>
      </c>
      <c r="CG83">
        <f t="shared" si="146"/>
        <v>-66371.264130028809</v>
      </c>
      <c r="CH83">
        <f t="shared" si="146"/>
        <v>-66447.474857014153</v>
      </c>
      <c r="CI83">
        <f t="shared" si="146"/>
        <v>-66523.773068323164</v>
      </c>
      <c r="CJ83">
        <f t="shared" si="146"/>
        <v>-66600.158864380792</v>
      </c>
      <c r="CK83">
        <f t="shared" si="146"/>
        <v>-66676.632345728722</v>
      </c>
      <c r="CL83">
        <f t="shared" si="146"/>
        <v>-66753.193613023526</v>
      </c>
      <c r="CM83">
        <f t="shared" si="146"/>
        <v>-66829.84276703732</v>
      </c>
      <c r="CN83">
        <f t="shared" si="146"/>
        <v>-66906.579908657965</v>
      </c>
      <c r="CO83">
        <f t="shared" si="146"/>
        <v>-66983.405138889299</v>
      </c>
      <c r="CP83">
        <f t="shared" ref="CP83:CY92" si="147">$B$13-_J0*EXP(($M83+CP$2*_r_S)/(_V_th*_diode_n))-($M83+CP$2*_r_S)/_r_sh</f>
        <v>-67060.31855885066</v>
      </c>
      <c r="CQ83">
        <f t="shared" si="147"/>
        <v>-67137.320269777483</v>
      </c>
      <c r="CR83">
        <f t="shared" si="147"/>
        <v>-67214.410373021834</v>
      </c>
      <c r="CS83">
        <f t="shared" si="147"/>
        <v>-67291.588970051977</v>
      </c>
      <c r="CT83">
        <f t="shared" si="147"/>
        <v>-67368.856162452532</v>
      </c>
      <c r="CU83">
        <f t="shared" si="147"/>
        <v>-67446.212051925089</v>
      </c>
      <c r="CV83">
        <f t="shared" si="147"/>
        <v>-67523.656740287217</v>
      </c>
      <c r="CW83">
        <f t="shared" si="147"/>
        <v>-67601.190329474281</v>
      </c>
      <c r="CX83">
        <f t="shared" si="147"/>
        <v>-67678.81292153777</v>
      </c>
      <c r="CY83">
        <f t="shared" si="147"/>
        <v>-67756.524618647003</v>
      </c>
      <c r="CZ83">
        <f t="shared" ref="CZ83:DJ92" si="148">$B$13-_J0*EXP(($M83+CZ$2*_r_S)/(_V_th*_diode_n))-($M83+CZ$2*_r_S)/_r_sh</f>
        <v>-67834.325523088351</v>
      </c>
      <c r="DA83">
        <f t="shared" si="148"/>
        <v>-67912.215737265622</v>
      </c>
      <c r="DB83">
        <f t="shared" si="148"/>
        <v>-67990.195363700361</v>
      </c>
      <c r="DC83">
        <f t="shared" si="148"/>
        <v>-68068.264505031169</v>
      </c>
      <c r="DD83">
        <f t="shared" si="148"/>
        <v>-68146.42326401532</v>
      </c>
      <c r="DE83">
        <f t="shared" si="148"/>
        <v>-68224.671743527171</v>
      </c>
      <c r="DF83">
        <f t="shared" si="148"/>
        <v>-68303.010046559881</v>
      </c>
      <c r="DG83">
        <f t="shared" si="148"/>
        <v>-68381.438276224551</v>
      </c>
      <c r="DH83">
        <f t="shared" si="148"/>
        <v>-68459.956535750927</v>
      </c>
      <c r="DI83">
        <f t="shared" si="148"/>
        <v>-68538.564928486507</v>
      </c>
      <c r="DJ83">
        <f t="shared" si="148"/>
        <v>-68617.263557898215</v>
      </c>
      <c r="DL83">
        <f t="shared" si="116"/>
        <v>0.8</v>
      </c>
      <c r="DM83">
        <f t="shared" si="133"/>
        <v>61177.796750350564</v>
      </c>
      <c r="DN83">
        <f t="shared" si="133"/>
        <v>61248.281447405141</v>
      </c>
      <c r="DO83">
        <f t="shared" si="133"/>
        <v>61318.84678514603</v>
      </c>
      <c r="DP83">
        <f t="shared" si="133"/>
        <v>61389.492856143115</v>
      </c>
      <c r="DQ83">
        <f t="shared" si="133"/>
        <v>61460.219753072743</v>
      </c>
      <c r="DR83">
        <f t="shared" si="133"/>
        <v>61531.027568717247</v>
      </c>
      <c r="DS83">
        <f t="shared" si="133"/>
        <v>61601.916395965418</v>
      </c>
      <c r="DT83">
        <f t="shared" si="133"/>
        <v>61672.886327813161</v>
      </c>
      <c r="DU83">
        <f t="shared" si="133"/>
        <v>61743.937457362888</v>
      </c>
      <c r="DV83">
        <f t="shared" si="133"/>
        <v>61815.069877823888</v>
      </c>
      <c r="DW83">
        <f t="shared" si="133"/>
        <v>61886.283682512658</v>
      </c>
      <c r="DX83">
        <f t="shared" si="133"/>
        <v>61957.578964852182</v>
      </c>
      <c r="DY83">
        <f t="shared" si="133"/>
        <v>62028.955818373572</v>
      </c>
      <c r="DZ83">
        <f t="shared" si="133"/>
        <v>62100.414336714384</v>
      </c>
      <c r="EA83">
        <f t="shared" si="133"/>
        <v>62171.954613620364</v>
      </c>
      <c r="EB83">
        <f t="shared" si="122"/>
        <v>62243.576742944628</v>
      </c>
      <c r="EC83">
        <f t="shared" si="122"/>
        <v>62315.280818648251</v>
      </c>
      <c r="ED83">
        <f t="shared" si="122"/>
        <v>62387.066934799543</v>
      </c>
      <c r="EE83">
        <f t="shared" si="122"/>
        <v>62458.935185575407</v>
      </c>
      <c r="EF83">
        <f t="shared" si="135"/>
        <v>62530.885665260881</v>
      </c>
      <c r="EG83">
        <f t="shared" si="135"/>
        <v>62602.918468248572</v>
      </c>
      <c r="EH83">
        <f t="shared" si="135"/>
        <v>62675.033689040116</v>
      </c>
      <c r="EI83">
        <f t="shared" si="135"/>
        <v>62747.231422245597</v>
      </c>
      <c r="EJ83">
        <f t="shared" si="135"/>
        <v>62819.511762583068</v>
      </c>
      <c r="EK83">
        <f t="shared" si="135"/>
        <v>62891.874804879983</v>
      </c>
      <c r="EL83">
        <f t="shared" si="135"/>
        <v>62964.320644072635</v>
      </c>
      <c r="EM83">
        <f t="shared" si="135"/>
        <v>63036.849375205638</v>
      </c>
      <c r="EN83">
        <f t="shared" si="135"/>
        <v>63109.461093433369</v>
      </c>
      <c r="EO83">
        <f t="shared" si="135"/>
        <v>63182.155894019219</v>
      </c>
      <c r="EP83">
        <f t="shared" si="135"/>
        <v>63254.933872336143</v>
      </c>
      <c r="EQ83">
        <f t="shared" si="100"/>
        <v>63327.795123865952</v>
      </c>
      <c r="ER83">
        <f t="shared" si="100"/>
        <v>63400.739744200691</v>
      </c>
      <c r="ES83">
        <f t="shared" si="100"/>
        <v>63473.767829042146</v>
      </c>
      <c r="ET83">
        <f t="shared" si="137"/>
        <v>63546.879474201305</v>
      </c>
      <c r="EU83">
        <f t="shared" si="137"/>
        <v>63620.074775599795</v>
      </c>
      <c r="EV83">
        <f t="shared" si="137"/>
        <v>63693.353829269348</v>
      </c>
      <c r="EW83">
        <f t="shared" si="137"/>
        <v>63766.71673135132</v>
      </c>
      <c r="EX83">
        <f t="shared" si="137"/>
        <v>63840.163578098021</v>
      </c>
      <c r="EY83">
        <f t="shared" si="137"/>
        <v>63913.694465872068</v>
      </c>
      <c r="EZ83">
        <f t="shared" si="137"/>
        <v>63987.309491146938</v>
      </c>
      <c r="FA83">
        <f t="shared" si="137"/>
        <v>64061.008750506131</v>
      </c>
      <c r="FB83">
        <f t="shared" si="137"/>
        <v>64134.792340644977</v>
      </c>
      <c r="FC83">
        <f t="shared" si="137"/>
        <v>64208.660358368834</v>
      </c>
      <c r="FD83">
        <f t="shared" si="137"/>
        <v>64282.612900594933</v>
      </c>
      <c r="FE83">
        <f t="shared" si="137"/>
        <v>64356.650064351481</v>
      </c>
      <c r="FF83">
        <f t="shared" si="138"/>
        <v>64430.771946778099</v>
      </c>
      <c r="FG83">
        <f t="shared" si="138"/>
        <v>64504.978645126139</v>
      </c>
      <c r="FH83">
        <f t="shared" si="138"/>
        <v>64579.270256757874</v>
      </c>
      <c r="FI83">
        <f t="shared" si="138"/>
        <v>64653.646879148306</v>
      </c>
      <c r="FJ83">
        <f t="shared" si="138"/>
        <v>64728.108609883398</v>
      </c>
      <c r="FK83">
        <f t="shared" si="138"/>
        <v>64802.655546661794</v>
      </c>
      <c r="FL83">
        <f t="shared" si="138"/>
        <v>64877.28778729411</v>
      </c>
      <c r="FM83">
        <f t="shared" si="138"/>
        <v>64952.005429703175</v>
      </c>
      <c r="FN83">
        <f t="shared" si="138"/>
        <v>65026.808571924543</v>
      </c>
      <c r="FO83">
        <f t="shared" si="103"/>
        <v>65101.697312105767</v>
      </c>
      <c r="FP83">
        <f t="shared" si="103"/>
        <v>65176.671748507106</v>
      </c>
      <c r="FQ83">
        <f t="shared" si="103"/>
        <v>65251.731979502074</v>
      </c>
      <c r="FR83">
        <f t="shared" si="103"/>
        <v>65326.878103576862</v>
      </c>
      <c r="FS83">
        <f t="shared" si="103"/>
        <v>65402.110219330745</v>
      </c>
      <c r="FT83">
        <f t="shared" si="103"/>
        <v>65477.428425476151</v>
      </c>
      <c r="FU83">
        <f t="shared" si="103"/>
        <v>65552.832820839321</v>
      </c>
      <c r="FV83">
        <f t="shared" si="103"/>
        <v>65628.323504358515</v>
      </c>
      <c r="FW83">
        <f t="shared" si="103"/>
        <v>65703.900575086984</v>
      </c>
      <c r="FX83">
        <f t="shared" si="103"/>
        <v>65779.564132191212</v>
      </c>
      <c r="FY83">
        <f t="shared" si="103"/>
        <v>65855.31427495151</v>
      </c>
      <c r="FZ83">
        <f t="shared" si="103"/>
        <v>65931.151102762175</v>
      </c>
      <c r="GA83">
        <f t="shared" si="103"/>
        <v>66007.074715132097</v>
      </c>
      <c r="GB83">
        <f t="shared" si="103"/>
        <v>66083.085211682876</v>
      </c>
      <c r="GC83">
        <f t="shared" si="103"/>
        <v>66159.182692152011</v>
      </c>
      <c r="GD83">
        <f t="shared" si="103"/>
        <v>66235.367256390964</v>
      </c>
      <c r="GE83">
        <f t="shared" si="136"/>
        <v>66311.639004365803</v>
      </c>
      <c r="GF83">
        <f t="shared" si="134"/>
        <v>66387.998036157369</v>
      </c>
      <c r="GG83">
        <f t="shared" si="134"/>
        <v>66464.444451961419</v>
      </c>
      <c r="GH83">
        <f t="shared" si="104"/>
        <v>66540.978352089151</v>
      </c>
      <c r="GI83">
        <f t="shared" si="104"/>
        <v>66617.599836965484</v>
      </c>
      <c r="GJ83">
        <f t="shared" si="104"/>
        <v>66694.309007132135</v>
      </c>
      <c r="GK83">
        <f t="shared" si="104"/>
        <v>66771.105963245645</v>
      </c>
      <c r="GL83">
        <f t="shared" si="104"/>
        <v>66847.990806078145</v>
      </c>
      <c r="GM83">
        <f t="shared" si="104"/>
        <v>66924.96363651751</v>
      </c>
      <c r="GN83">
        <f t="shared" si="104"/>
        <v>67002.02455556755</v>
      </c>
      <c r="GO83">
        <f t="shared" si="104"/>
        <v>67079.173664347632</v>
      </c>
      <c r="GP83">
        <f t="shared" si="104"/>
        <v>67156.411064093161</v>
      </c>
      <c r="GQ83">
        <f t="shared" si="104"/>
        <v>67233.736856156233</v>
      </c>
      <c r="GR83">
        <f t="shared" si="104"/>
        <v>67311.151142005081</v>
      </c>
      <c r="GS83">
        <f t="shared" si="115"/>
        <v>67388.654023224342</v>
      </c>
      <c r="GT83">
        <f t="shared" si="115"/>
        <v>67466.24560151562</v>
      </c>
      <c r="GU83">
        <f t="shared" si="115"/>
        <v>67543.925978696454</v>
      </c>
      <c r="GV83">
        <f t="shared" si="115"/>
        <v>67621.695256702238</v>
      </c>
      <c r="GW83">
        <f t="shared" si="115"/>
        <v>67699.553537584434</v>
      </c>
      <c r="GX83">
        <f t="shared" si="115"/>
        <v>67777.500923512387</v>
      </c>
      <c r="GY83">
        <f t="shared" si="115"/>
        <v>67855.537516772441</v>
      </c>
      <c r="GZ83">
        <f t="shared" si="98"/>
        <v>67933.663419768418</v>
      </c>
      <c r="HA83">
        <f t="shared" si="98"/>
        <v>68011.878735021877</v>
      </c>
      <c r="HB83">
        <f t="shared" si="98"/>
        <v>68090.183565171392</v>
      </c>
      <c r="HC83">
        <f t="shared" si="98"/>
        <v>68168.578012974263</v>
      </c>
      <c r="HD83">
        <f t="shared" si="96"/>
        <v>68247.06218130482</v>
      </c>
      <c r="HE83">
        <f t="shared" si="75"/>
        <v>68325.636173156236</v>
      </c>
      <c r="HF83">
        <f t="shared" si="75"/>
        <v>68404.300091639627</v>
      </c>
      <c r="HG83">
        <f t="shared" si="74"/>
        <v>68483.054039984709</v>
      </c>
      <c r="HH83">
        <f t="shared" si="74"/>
        <v>68561.898121539009</v>
      </c>
      <c r="HI83">
        <f t="shared" si="56"/>
        <v>68640.832439769423</v>
      </c>
      <c r="HJ83">
        <f t="shared" si="117"/>
        <v>61248.281447405141</v>
      </c>
      <c r="HK83">
        <f t="shared" si="118"/>
        <v>2</v>
      </c>
      <c r="HL83">
        <v>81</v>
      </c>
      <c r="HM83">
        <f t="shared" si="119"/>
        <v>0.8</v>
      </c>
      <c r="HN83" cm="1">
        <f t="array" ref="HN83">INDEX($N$3:$DJ$102,HL83,HK83)</f>
        <v>-61248.045758586428</v>
      </c>
      <c r="HO83">
        <f t="shared" si="120"/>
        <v>-48998.436606869145</v>
      </c>
    </row>
    <row r="84" spans="5:223" x14ac:dyDescent="0.25">
      <c r="E84">
        <v>690</v>
      </c>
      <c r="F84" s="7">
        <f>'Emission events'!Q84</f>
        <v>0</v>
      </c>
      <c r="G84" s="7">
        <f>'Emission events'!AG84</f>
        <v>0</v>
      </c>
      <c r="H84" s="7">
        <f>'Emission events'!AW84</f>
        <v>0</v>
      </c>
      <c r="I84" s="7">
        <f>'Emission events'!BM84</f>
        <v>0</v>
      </c>
      <c r="J84" s="7">
        <f>'Emission events'!CC84</f>
        <v>0</v>
      </c>
      <c r="K84" s="7">
        <f t="shared" si="121"/>
        <v>0</v>
      </c>
      <c r="M84" s="1">
        <v>0.81</v>
      </c>
      <c r="N84">
        <f t="shared" si="139"/>
        <v>-84638.029903649222</v>
      </c>
      <c r="O84">
        <f t="shared" si="139"/>
        <v>-84735.209545089965</v>
      </c>
      <c r="P84">
        <f t="shared" si="139"/>
        <v>-84832.500741704018</v>
      </c>
      <c r="Q84">
        <f t="shared" si="139"/>
        <v>-84929.903621548336</v>
      </c>
      <c r="R84">
        <f t="shared" si="139"/>
        <v>-85027.418312828086</v>
      </c>
      <c r="S84">
        <f t="shared" si="139"/>
        <v>-85125.044943894347</v>
      </c>
      <c r="T84">
        <f t="shared" si="139"/>
        <v>-85222.783643246512</v>
      </c>
      <c r="U84">
        <f t="shared" si="139"/>
        <v>-85320.634539531151</v>
      </c>
      <c r="V84">
        <f t="shared" si="139"/>
        <v>-85418.597761542507</v>
      </c>
      <c r="W84">
        <f t="shared" si="139"/>
        <v>-85516.673438222962</v>
      </c>
      <c r="X84">
        <f t="shared" si="140"/>
        <v>-85614.861698662309</v>
      </c>
      <c r="Y84">
        <f t="shared" si="140"/>
        <v>-85713.162672098595</v>
      </c>
      <c r="Z84">
        <f t="shared" si="140"/>
        <v>-85811.576487918719</v>
      </c>
      <c r="AA84">
        <f t="shared" si="140"/>
        <v>-85910.103275657864</v>
      </c>
      <c r="AB84">
        <f t="shared" si="140"/>
        <v>-86008.743164999949</v>
      </c>
      <c r="AC84">
        <f t="shared" si="140"/>
        <v>-86107.49628577767</v>
      </c>
      <c r="AD84">
        <f t="shared" si="140"/>
        <v>-86206.362767973449</v>
      </c>
      <c r="AE84">
        <f t="shared" si="140"/>
        <v>-86305.342741717046</v>
      </c>
      <c r="AF84">
        <f t="shared" si="140"/>
        <v>-86404.436337289444</v>
      </c>
      <c r="AG84">
        <f t="shared" si="140"/>
        <v>-86503.64368512058</v>
      </c>
      <c r="AH84">
        <f t="shared" si="141"/>
        <v>-86602.964915790086</v>
      </c>
      <c r="AI84">
        <f t="shared" si="141"/>
        <v>-86702.400160027537</v>
      </c>
      <c r="AJ84">
        <f t="shared" si="141"/>
        <v>-86801.949548713135</v>
      </c>
      <c r="AK84">
        <f t="shared" si="141"/>
        <v>-86901.613212875527</v>
      </c>
      <c r="AL84">
        <f t="shared" si="141"/>
        <v>-87001.391283695586</v>
      </c>
      <c r="AM84">
        <f t="shared" si="141"/>
        <v>-87101.283892504202</v>
      </c>
      <c r="AN84">
        <f t="shared" si="141"/>
        <v>-87201.291170782919</v>
      </c>
      <c r="AO84">
        <f t="shared" si="141"/>
        <v>-87301.413250164333</v>
      </c>
      <c r="AP84">
        <f t="shared" si="141"/>
        <v>-87401.6502624321</v>
      </c>
      <c r="AQ84">
        <f t="shared" si="141"/>
        <v>-87502.002339521758</v>
      </c>
      <c r="AR84">
        <f t="shared" si="142"/>
        <v>-87602.46961351842</v>
      </c>
      <c r="AS84">
        <f t="shared" si="142"/>
        <v>-87703.052216660755</v>
      </c>
      <c r="AT84">
        <f t="shared" si="142"/>
        <v>-87803.750281338551</v>
      </c>
      <c r="AU84">
        <f t="shared" si="142"/>
        <v>-87904.563940093591</v>
      </c>
      <c r="AV84">
        <f t="shared" si="142"/>
        <v>-88005.493325619798</v>
      </c>
      <c r="AW84">
        <f t="shared" si="142"/>
        <v>-88106.538570763762</v>
      </c>
      <c r="AX84">
        <f t="shared" si="142"/>
        <v>-88207.699808523888</v>
      </c>
      <c r="AY84">
        <f t="shared" si="142"/>
        <v>-88308.977172051324</v>
      </c>
      <c r="AZ84">
        <f t="shared" si="142"/>
        <v>-88410.370794650633</v>
      </c>
      <c r="BA84">
        <f t="shared" si="142"/>
        <v>-88511.880809779119</v>
      </c>
      <c r="BB84">
        <f t="shared" si="143"/>
        <v>-88613.507351047272</v>
      </c>
      <c r="BC84">
        <f t="shared" si="143"/>
        <v>-88715.250552219295</v>
      </c>
      <c r="BD84">
        <f t="shared" si="143"/>
        <v>-88817.110547211982</v>
      </c>
      <c r="BE84">
        <f t="shared" si="143"/>
        <v>-88919.087470097089</v>
      </c>
      <c r="BF84">
        <f t="shared" si="143"/>
        <v>-89021.181455099068</v>
      </c>
      <c r="BG84">
        <f t="shared" si="143"/>
        <v>-89123.392636597375</v>
      </c>
      <c r="BH84">
        <f t="shared" si="143"/>
        <v>-89225.721149125384</v>
      </c>
      <c r="BI84">
        <f t="shared" si="143"/>
        <v>-89328.167127370951</v>
      </c>
      <c r="BJ84">
        <f t="shared" si="143"/>
        <v>-89430.730706176808</v>
      </c>
      <c r="BK84">
        <f t="shared" si="143"/>
        <v>-89533.412020539574</v>
      </c>
      <c r="BL84">
        <f t="shared" si="144"/>
        <v>-89636.211205612068</v>
      </c>
      <c r="BM84">
        <f t="shared" si="144"/>
        <v>-89739.128396700995</v>
      </c>
      <c r="BN84">
        <f t="shared" si="144"/>
        <v>-89842.163729269378</v>
      </c>
      <c r="BO84">
        <f t="shared" si="144"/>
        <v>-89945.317338935347</v>
      </c>
      <c r="BP84">
        <f t="shared" si="144"/>
        <v>-90048.589361473103</v>
      </c>
      <c r="BQ84">
        <f t="shared" si="144"/>
        <v>-90151.979932811693</v>
      </c>
      <c r="BR84">
        <f t="shared" si="144"/>
        <v>-90255.489189037209</v>
      </c>
      <c r="BS84">
        <f t="shared" si="144"/>
        <v>-90359.11726639187</v>
      </c>
      <c r="BT84">
        <f t="shared" si="144"/>
        <v>-90462.864301273483</v>
      </c>
      <c r="BU84">
        <f t="shared" si="144"/>
        <v>-90566.73043023725</v>
      </c>
      <c r="BV84">
        <f t="shared" si="145"/>
        <v>-90670.7157899952</v>
      </c>
      <c r="BW84">
        <f t="shared" si="145"/>
        <v>-90774.820517415326</v>
      </c>
      <c r="BX84">
        <f t="shared" si="145"/>
        <v>-90879.044749523673</v>
      </c>
      <c r="BY84">
        <f t="shared" si="145"/>
        <v>-90983.388623503619</v>
      </c>
      <c r="BZ84">
        <f t="shared" si="145"/>
        <v>-91087.852276695005</v>
      </c>
      <c r="CA84">
        <f t="shared" si="145"/>
        <v>-91192.435846596374</v>
      </c>
      <c r="CB84">
        <f t="shared" si="145"/>
        <v>-91297.139470864015</v>
      </c>
      <c r="CC84">
        <f t="shared" si="145"/>
        <v>-91401.96328731133</v>
      </c>
      <c r="CD84">
        <f t="shared" si="145"/>
        <v>-91506.907433910877</v>
      </c>
      <c r="CE84">
        <f t="shared" si="145"/>
        <v>-91611.972048793265</v>
      </c>
      <c r="CF84">
        <f t="shared" si="146"/>
        <v>-91717.157270248019</v>
      </c>
      <c r="CG84">
        <f t="shared" si="146"/>
        <v>-91822.463236722353</v>
      </c>
      <c r="CH84">
        <f t="shared" si="146"/>
        <v>-91927.890086823507</v>
      </c>
      <c r="CI84">
        <f t="shared" si="146"/>
        <v>-92033.437959317729</v>
      </c>
      <c r="CJ84">
        <f t="shared" si="146"/>
        <v>-92139.106993129666</v>
      </c>
      <c r="CK84">
        <f t="shared" si="146"/>
        <v>-92244.897327344341</v>
      </c>
      <c r="CL84">
        <f t="shared" si="146"/>
        <v>-92350.809101206163</v>
      </c>
      <c r="CM84">
        <f t="shared" si="146"/>
        <v>-92456.842454119702</v>
      </c>
      <c r="CN84">
        <f t="shared" si="146"/>
        <v>-92562.997525648549</v>
      </c>
      <c r="CO84">
        <f t="shared" si="146"/>
        <v>-92669.274455517865</v>
      </c>
      <c r="CP84">
        <f t="shared" si="147"/>
        <v>-92775.673383611807</v>
      </c>
      <c r="CQ84">
        <f t="shared" si="147"/>
        <v>-92882.194449976174</v>
      </c>
      <c r="CR84">
        <f t="shared" si="147"/>
        <v>-92988.837794817198</v>
      </c>
      <c r="CS84">
        <f t="shared" si="147"/>
        <v>-93095.603558502014</v>
      </c>
      <c r="CT84">
        <f t="shared" si="147"/>
        <v>-93202.49188155921</v>
      </c>
      <c r="CU84">
        <f t="shared" si="147"/>
        <v>-93309.502904678098</v>
      </c>
      <c r="CV84">
        <f t="shared" si="147"/>
        <v>-93416.636768709461</v>
      </c>
      <c r="CW84">
        <f t="shared" si="147"/>
        <v>-93523.893614666362</v>
      </c>
      <c r="CX84">
        <f t="shared" si="147"/>
        <v>-93631.273583723523</v>
      </c>
      <c r="CY84">
        <f t="shared" si="147"/>
        <v>-93738.776817217644</v>
      </c>
      <c r="CZ84">
        <f t="shared" si="148"/>
        <v>-93846.403456647691</v>
      </c>
      <c r="DA84">
        <f t="shared" si="148"/>
        <v>-93954.153643675381</v>
      </c>
      <c r="DB84">
        <f t="shared" si="148"/>
        <v>-94062.027520124422</v>
      </c>
      <c r="DC84">
        <f t="shared" si="148"/>
        <v>-94170.025227981299</v>
      </c>
      <c r="DD84">
        <f t="shared" si="148"/>
        <v>-94278.14690939615</v>
      </c>
      <c r="DE84">
        <f t="shared" si="148"/>
        <v>-94386.392706681945</v>
      </c>
      <c r="DF84">
        <f t="shared" si="148"/>
        <v>-94494.762762315106</v>
      </c>
      <c r="DG84">
        <f t="shared" si="148"/>
        <v>-94603.257218935454</v>
      </c>
      <c r="DH84">
        <f t="shared" si="148"/>
        <v>-94711.876219347338</v>
      </c>
      <c r="DI84">
        <f t="shared" si="148"/>
        <v>-94820.619906517037</v>
      </c>
      <c r="DJ84">
        <f t="shared" si="148"/>
        <v>-94929.488423576855</v>
      </c>
      <c r="DL84">
        <f t="shared" si="116"/>
        <v>0.81</v>
      </c>
      <c r="DM84">
        <f t="shared" si="133"/>
        <v>84638.029903649222</v>
      </c>
      <c r="DN84">
        <f t="shared" si="133"/>
        <v>84735.445233908671</v>
      </c>
      <c r="DO84">
        <f t="shared" si="133"/>
        <v>84832.972119341444</v>
      </c>
      <c r="DP84">
        <f t="shared" si="133"/>
        <v>84930.610688004468</v>
      </c>
      <c r="DQ84">
        <f t="shared" si="133"/>
        <v>85028.361068102939</v>
      </c>
      <c r="DR84">
        <f t="shared" si="133"/>
        <v>85126.223387987906</v>
      </c>
      <c r="DS84">
        <f t="shared" si="133"/>
        <v>85224.197776158791</v>
      </c>
      <c r="DT84">
        <f t="shared" si="133"/>
        <v>85322.284361262136</v>
      </c>
      <c r="DU84">
        <f t="shared" si="133"/>
        <v>85420.483272092199</v>
      </c>
      <c r="DV84">
        <f t="shared" si="133"/>
        <v>85518.794637591374</v>
      </c>
      <c r="DW84">
        <f t="shared" si="133"/>
        <v>85617.218586849427</v>
      </c>
      <c r="DX84">
        <f t="shared" si="133"/>
        <v>85715.755249104433</v>
      </c>
      <c r="DY84">
        <f t="shared" si="133"/>
        <v>85814.404753743263</v>
      </c>
      <c r="DZ84">
        <f t="shared" si="133"/>
        <v>85913.167230301115</v>
      </c>
      <c r="EA84">
        <f t="shared" si="133"/>
        <v>86012.04280846192</v>
      </c>
      <c r="EB84">
        <f t="shared" si="122"/>
        <v>86111.031618058347</v>
      </c>
      <c r="EC84">
        <f t="shared" si="122"/>
        <v>86210.133789072846</v>
      </c>
      <c r="ED84">
        <f t="shared" si="122"/>
        <v>86309.349451635149</v>
      </c>
      <c r="EE84">
        <f t="shared" si="122"/>
        <v>86408.678736026268</v>
      </c>
      <c r="EF84">
        <f t="shared" si="135"/>
        <v>86508.12177267611</v>
      </c>
      <c r="EG84">
        <f t="shared" si="135"/>
        <v>86607.678692164322</v>
      </c>
      <c r="EH84">
        <f t="shared" si="135"/>
        <v>86707.349625220493</v>
      </c>
      <c r="EI84">
        <f t="shared" si="135"/>
        <v>86807.134702724798</v>
      </c>
      <c r="EJ84">
        <f t="shared" si="135"/>
        <v>86907.03405570591</v>
      </c>
      <c r="EK84">
        <f t="shared" si="135"/>
        <v>87007.047815344675</v>
      </c>
      <c r="EL84">
        <f t="shared" si="135"/>
        <v>87107.176112972011</v>
      </c>
      <c r="EM84">
        <f t="shared" si="135"/>
        <v>87207.419080069434</v>
      </c>
      <c r="EN84">
        <f t="shared" si="135"/>
        <v>87307.776848269554</v>
      </c>
      <c r="EO84">
        <f t="shared" si="135"/>
        <v>87408.249549356042</v>
      </c>
      <c r="EP84">
        <f t="shared" si="135"/>
        <v>87508.837315264405</v>
      </c>
      <c r="EQ84">
        <f t="shared" si="100"/>
        <v>87609.540278079789</v>
      </c>
      <c r="ER84">
        <f t="shared" si="100"/>
        <v>87710.358570040829</v>
      </c>
      <c r="ES84">
        <f t="shared" si="100"/>
        <v>87811.292323537331</v>
      </c>
      <c r="ET84">
        <f t="shared" si="137"/>
        <v>87912.341671111091</v>
      </c>
      <c r="EU84">
        <f t="shared" si="137"/>
        <v>88013.506745456005</v>
      </c>
      <c r="EV84">
        <f t="shared" si="137"/>
        <v>88114.787679418689</v>
      </c>
      <c r="EW84">
        <f t="shared" si="137"/>
        <v>88216.184605997521</v>
      </c>
      <c r="EX84">
        <f t="shared" si="137"/>
        <v>88317.697658343677</v>
      </c>
      <c r="EY84">
        <f t="shared" si="137"/>
        <v>88419.326969761692</v>
      </c>
      <c r="EZ84">
        <f t="shared" si="137"/>
        <v>88521.072673708884</v>
      </c>
      <c r="FA84">
        <f t="shared" si="137"/>
        <v>88622.934903795758</v>
      </c>
      <c r="FB84">
        <f t="shared" si="137"/>
        <v>88724.913793786487</v>
      </c>
      <c r="FC84">
        <f t="shared" si="137"/>
        <v>88827.009477597894</v>
      </c>
      <c r="FD84">
        <f t="shared" si="137"/>
        <v>88929.222089301707</v>
      </c>
      <c r="FE84">
        <f t="shared" si="137"/>
        <v>89031.551763122407</v>
      </c>
      <c r="FF84">
        <f t="shared" si="138"/>
        <v>89133.99863343942</v>
      </c>
      <c r="FG84">
        <f t="shared" si="138"/>
        <v>89236.562834786135</v>
      </c>
      <c r="FH84">
        <f t="shared" si="138"/>
        <v>89339.244501850422</v>
      </c>
      <c r="FI84">
        <f t="shared" si="138"/>
        <v>89442.043769474985</v>
      </c>
      <c r="FJ84">
        <f t="shared" si="138"/>
        <v>89544.960772656472</v>
      </c>
      <c r="FK84">
        <f t="shared" si="138"/>
        <v>89647.995646547672</v>
      </c>
      <c r="FL84">
        <f t="shared" si="138"/>
        <v>89751.148526455305</v>
      </c>
      <c r="FM84">
        <f t="shared" si="138"/>
        <v>89854.419547842408</v>
      </c>
      <c r="FN84">
        <f t="shared" si="138"/>
        <v>89957.808846327083</v>
      </c>
      <c r="FO84">
        <f t="shared" si="103"/>
        <v>90061.31655768356</v>
      </c>
      <c r="FP84">
        <f t="shared" si="103"/>
        <v>90164.942817840856</v>
      </c>
      <c r="FQ84">
        <f t="shared" si="103"/>
        <v>90268.687762885093</v>
      </c>
      <c r="FR84">
        <f t="shared" ref="FR84:GD102" si="149">ABS(BS84-BS$2)</f>
        <v>90372.551529058459</v>
      </c>
      <c r="FS84">
        <f t="shared" si="149"/>
        <v>90476.534252758778</v>
      </c>
      <c r="FT84">
        <f t="shared" si="149"/>
        <v>90580.636070541266</v>
      </c>
      <c r="FU84">
        <f t="shared" si="149"/>
        <v>90684.857119117922</v>
      </c>
      <c r="FV84">
        <f t="shared" si="149"/>
        <v>90789.197535356769</v>
      </c>
      <c r="FW84">
        <f t="shared" si="149"/>
        <v>90893.657456283821</v>
      </c>
      <c r="FX84">
        <f t="shared" si="149"/>
        <v>90998.237019082488</v>
      </c>
      <c r="FY84">
        <f t="shared" si="149"/>
        <v>91102.936361092579</v>
      </c>
      <c r="FZ84">
        <f t="shared" si="149"/>
        <v>91207.755619812655</v>
      </c>
      <c r="GA84">
        <f t="shared" si="149"/>
        <v>91312.694932899016</v>
      </c>
      <c r="GB84">
        <f t="shared" si="149"/>
        <v>91417.754438165037</v>
      </c>
      <c r="GC84">
        <f t="shared" si="149"/>
        <v>91522.934273583305</v>
      </c>
      <c r="GD84">
        <f t="shared" si="149"/>
        <v>91628.234577284398</v>
      </c>
      <c r="GE84">
        <f t="shared" si="136"/>
        <v>91733.655487557859</v>
      </c>
      <c r="GF84">
        <f t="shared" si="134"/>
        <v>91839.197142850913</v>
      </c>
      <c r="GG84">
        <f t="shared" si="134"/>
        <v>91944.859681770773</v>
      </c>
      <c r="GH84">
        <f t="shared" si="104"/>
        <v>92050.643243083716</v>
      </c>
      <c r="GI84">
        <f t="shared" si="104"/>
        <v>92156.547965714359</v>
      </c>
      <c r="GJ84">
        <f t="shared" si="104"/>
        <v>92262.573988747754</v>
      </c>
      <c r="GK84">
        <f t="shared" si="104"/>
        <v>92368.721451428282</v>
      </c>
      <c r="GL84">
        <f t="shared" si="104"/>
        <v>92474.990493160527</v>
      </c>
      <c r="GM84">
        <f t="shared" si="104"/>
        <v>92581.381253508094</v>
      </c>
      <c r="GN84">
        <f t="shared" si="104"/>
        <v>92687.893872196117</v>
      </c>
      <c r="GO84">
        <f t="shared" si="104"/>
        <v>92794.528489108779</v>
      </c>
      <c r="GP84">
        <f t="shared" si="104"/>
        <v>92901.285244291852</v>
      </c>
      <c r="GQ84">
        <f t="shared" si="104"/>
        <v>93008.164277951597</v>
      </c>
      <c r="GR84">
        <f t="shared" si="104"/>
        <v>93115.165730455119</v>
      </c>
      <c r="GS84">
        <f t="shared" si="115"/>
        <v>93222.289742331021</v>
      </c>
      <c r="GT84">
        <f t="shared" si="115"/>
        <v>93329.536454268629</v>
      </c>
      <c r="GU84">
        <f t="shared" si="115"/>
        <v>93436.906007118698</v>
      </c>
      <c r="GV84">
        <f t="shared" si="115"/>
        <v>93544.398541894319</v>
      </c>
      <c r="GW84">
        <f t="shared" si="115"/>
        <v>93652.014199770187</v>
      </c>
      <c r="GX84">
        <f t="shared" si="115"/>
        <v>93759.753122083028</v>
      </c>
      <c r="GY84">
        <f t="shared" si="115"/>
        <v>93867.615450331781</v>
      </c>
      <c r="GZ84">
        <f t="shared" si="98"/>
        <v>93975.601326178177</v>
      </c>
      <c r="HA84">
        <f t="shared" si="98"/>
        <v>94083.710891445939</v>
      </c>
      <c r="HB84">
        <f t="shared" si="98"/>
        <v>94191.944288121522</v>
      </c>
      <c r="HC84">
        <f t="shared" si="98"/>
        <v>94300.301658355093</v>
      </c>
      <c r="HD84">
        <f t="shared" si="96"/>
        <v>94408.783144459594</v>
      </c>
      <c r="HE84">
        <f t="shared" si="75"/>
        <v>94517.388888911461</v>
      </c>
      <c r="HF84">
        <f t="shared" si="75"/>
        <v>94626.11903435053</v>
      </c>
      <c r="HG84">
        <f t="shared" si="74"/>
        <v>94734.973723581119</v>
      </c>
      <c r="HH84">
        <f t="shared" si="74"/>
        <v>94843.953099569539</v>
      </c>
      <c r="HI84">
        <f t="shared" si="56"/>
        <v>94953.057305448063</v>
      </c>
      <c r="HJ84">
        <f t="shared" si="117"/>
        <v>84735.445233908671</v>
      </c>
      <c r="HK84">
        <f t="shared" si="118"/>
        <v>2</v>
      </c>
      <c r="HL84">
        <v>82</v>
      </c>
      <c r="HM84">
        <f t="shared" si="119"/>
        <v>0.81</v>
      </c>
      <c r="HN84" cm="1">
        <f t="array" ref="HN84">INDEX($N$3:$DJ$102,HL84,HK84)</f>
        <v>-84735.209545089965</v>
      </c>
      <c r="HO84">
        <f t="shared" si="120"/>
        <v>-68635.519731522872</v>
      </c>
    </row>
    <row r="85" spans="5:223" x14ac:dyDescent="0.25">
      <c r="E85">
        <v>695</v>
      </c>
      <c r="F85" s="7">
        <f>'Emission events'!Q85</f>
        <v>0</v>
      </c>
      <c r="G85" s="7">
        <f>'Emission events'!AG85</f>
        <v>0</v>
      </c>
      <c r="H85" s="7">
        <f>'Emission events'!AW85</f>
        <v>0</v>
      </c>
      <c r="I85" s="7">
        <f>'Emission events'!BM85</f>
        <v>0</v>
      </c>
      <c r="J85" s="7">
        <f>'Emission events'!CC85</f>
        <v>0</v>
      </c>
      <c r="K85" s="7">
        <f t="shared" si="121"/>
        <v>0</v>
      </c>
      <c r="M85" s="1">
        <v>0.82</v>
      </c>
      <c r="N85">
        <f t="shared" si="139"/>
        <v>-117091.9737748646</v>
      </c>
      <c r="O85">
        <f t="shared" si="139"/>
        <v>-117226.4082014992</v>
      </c>
      <c r="P85">
        <f t="shared" si="139"/>
        <v>-117360.99694919921</v>
      </c>
      <c r="Q85">
        <f t="shared" si="139"/>
        <v>-117495.7401951144</v>
      </c>
      <c r="R85">
        <f t="shared" si="139"/>
        <v>-117630.63811659839</v>
      </c>
      <c r="S85">
        <f t="shared" si="139"/>
        <v>-117765.69089120711</v>
      </c>
      <c r="T85">
        <f t="shared" si="139"/>
        <v>-117900.8986967019</v>
      </c>
      <c r="U85">
        <f t="shared" si="139"/>
        <v>-118036.26171104664</v>
      </c>
      <c r="V85">
        <f t="shared" si="139"/>
        <v>-118171.78011241062</v>
      </c>
      <c r="W85">
        <f t="shared" si="139"/>
        <v>-118307.45407916728</v>
      </c>
      <c r="X85">
        <f t="shared" si="140"/>
        <v>-118443.2837898953</v>
      </c>
      <c r="Y85">
        <f t="shared" si="140"/>
        <v>-118579.26942337702</v>
      </c>
      <c r="Z85">
        <f t="shared" si="140"/>
        <v>-118715.4111586013</v>
      </c>
      <c r="AA85">
        <f t="shared" si="140"/>
        <v>-118851.70917476242</v>
      </c>
      <c r="AB85">
        <f t="shared" si="140"/>
        <v>-118988.16365125924</v>
      </c>
      <c r="AC85">
        <f t="shared" si="140"/>
        <v>-119124.7747676976</v>
      </c>
      <c r="AD85">
        <f t="shared" si="140"/>
        <v>-119261.54270388975</v>
      </c>
      <c r="AE85">
        <f t="shared" si="140"/>
        <v>-119398.46763985288</v>
      </c>
      <c r="AF85">
        <f t="shared" si="140"/>
        <v>-119535.54975581227</v>
      </c>
      <c r="AG85">
        <f t="shared" si="140"/>
        <v>-119672.78923219995</v>
      </c>
      <c r="AH85">
        <f t="shared" si="141"/>
        <v>-119810.1862496539</v>
      </c>
      <c r="AI85">
        <f t="shared" si="141"/>
        <v>-119947.74098902066</v>
      </c>
      <c r="AJ85">
        <f t="shared" si="141"/>
        <v>-120085.45363135439</v>
      </c>
      <c r="AK85">
        <f t="shared" si="141"/>
        <v>-120223.32435791583</v>
      </c>
      <c r="AL85">
        <f t="shared" si="141"/>
        <v>-120361.35335017511</v>
      </c>
      <c r="AM85">
        <f t="shared" si="141"/>
        <v>-120499.54078981011</v>
      </c>
      <c r="AN85">
        <f t="shared" si="141"/>
        <v>-120637.88685870785</v>
      </c>
      <c r="AO85">
        <f t="shared" si="141"/>
        <v>-120776.39173896279</v>
      </c>
      <c r="AP85">
        <f t="shared" si="141"/>
        <v>-120915.05561287967</v>
      </c>
      <c r="AQ85">
        <f t="shared" si="141"/>
        <v>-121053.87866297258</v>
      </c>
      <c r="AR85">
        <f t="shared" si="142"/>
        <v>-121192.86107196379</v>
      </c>
      <c r="AS85">
        <f t="shared" si="142"/>
        <v>-121332.00302278661</v>
      </c>
      <c r="AT85">
        <f t="shared" si="142"/>
        <v>-121471.30469858392</v>
      </c>
      <c r="AU85">
        <f t="shared" si="142"/>
        <v>-121610.76628270927</v>
      </c>
      <c r="AV85">
        <f t="shared" si="142"/>
        <v>-121750.38795872541</v>
      </c>
      <c r="AW85">
        <f t="shared" si="142"/>
        <v>-121890.16991040751</v>
      </c>
      <c r="AX85">
        <f t="shared" si="142"/>
        <v>-122030.11232173999</v>
      </c>
      <c r="AY85">
        <f t="shared" si="142"/>
        <v>-122170.21537691972</v>
      </c>
      <c r="AZ85">
        <f t="shared" si="142"/>
        <v>-122310.47926035467</v>
      </c>
      <c r="BA85">
        <f t="shared" si="142"/>
        <v>-122450.90415666442</v>
      </c>
      <c r="BB85">
        <f t="shared" si="143"/>
        <v>-122591.49025068094</v>
      </c>
      <c r="BC85">
        <f t="shared" si="143"/>
        <v>-122732.23772744754</v>
      </c>
      <c r="BD85">
        <f t="shared" si="143"/>
        <v>-122873.14677221986</v>
      </c>
      <c r="BE85">
        <f t="shared" si="143"/>
        <v>-123014.21757046717</v>
      </c>
      <c r="BF85">
        <f t="shared" si="143"/>
        <v>-123155.45030787114</v>
      </c>
      <c r="BG85">
        <f t="shared" si="143"/>
        <v>-123296.84517032668</v>
      </c>
      <c r="BH85">
        <f t="shared" si="143"/>
        <v>-123438.40234394194</v>
      </c>
      <c r="BI85">
        <f t="shared" si="143"/>
        <v>-123580.12201503926</v>
      </c>
      <c r="BJ85">
        <f t="shared" si="143"/>
        <v>-123722.00437015403</v>
      </c>
      <c r="BK85">
        <f t="shared" si="143"/>
        <v>-123864.04959603562</v>
      </c>
      <c r="BL85">
        <f t="shared" si="144"/>
        <v>-124006.25787964878</v>
      </c>
      <c r="BM85">
        <f t="shared" si="144"/>
        <v>-124148.6294081724</v>
      </c>
      <c r="BN85">
        <f t="shared" si="144"/>
        <v>-124291.16436900027</v>
      </c>
      <c r="BO85">
        <f t="shared" si="144"/>
        <v>-124433.8629497412</v>
      </c>
      <c r="BP85">
        <f t="shared" si="144"/>
        <v>-124576.72533822033</v>
      </c>
      <c r="BQ85">
        <f t="shared" si="144"/>
        <v>-124719.7517224758</v>
      </c>
      <c r="BR85">
        <f t="shared" si="144"/>
        <v>-124862.94229076411</v>
      </c>
      <c r="BS85">
        <f t="shared" si="144"/>
        <v>-125006.29723155711</v>
      </c>
      <c r="BT85">
        <f t="shared" si="144"/>
        <v>-125149.81673354298</v>
      </c>
      <c r="BU85">
        <f t="shared" si="144"/>
        <v>-125293.50098562642</v>
      </c>
      <c r="BV85">
        <f t="shared" si="145"/>
        <v>-125437.35017692996</v>
      </c>
      <c r="BW85">
        <f t="shared" si="145"/>
        <v>-125581.36449679056</v>
      </c>
      <c r="BX85">
        <f t="shared" si="145"/>
        <v>-125725.54413476512</v>
      </c>
      <c r="BY85">
        <f t="shared" si="145"/>
        <v>-125869.88928062732</v>
      </c>
      <c r="BZ85">
        <f t="shared" si="145"/>
        <v>-126014.40012436865</v>
      </c>
      <c r="CA85">
        <f t="shared" si="145"/>
        <v>-126159.07685619872</v>
      </c>
      <c r="CB85">
        <f t="shared" si="145"/>
        <v>-126303.91966654589</v>
      </c>
      <c r="CC85">
        <f t="shared" si="145"/>
        <v>-126448.92874605625</v>
      </c>
      <c r="CD85">
        <f t="shared" si="145"/>
        <v>-126594.1042855948</v>
      </c>
      <c r="CE85">
        <f t="shared" si="145"/>
        <v>-126739.44647624645</v>
      </c>
      <c r="CF85">
        <f t="shared" si="146"/>
        <v>-126884.955509315</v>
      </c>
      <c r="CG85">
        <f t="shared" si="146"/>
        <v>-127030.63157632395</v>
      </c>
      <c r="CH85">
        <f t="shared" si="146"/>
        <v>-127176.4748690166</v>
      </c>
      <c r="CI85">
        <f t="shared" si="146"/>
        <v>-127322.4855793568</v>
      </c>
      <c r="CJ85">
        <f t="shared" si="146"/>
        <v>-127468.66389952785</v>
      </c>
      <c r="CK85">
        <f t="shared" si="146"/>
        <v>-127615.01002193372</v>
      </c>
      <c r="CL85">
        <f t="shared" si="146"/>
        <v>-127761.52413920005</v>
      </c>
      <c r="CM85">
        <f t="shared" si="146"/>
        <v>-127908.20644417327</v>
      </c>
      <c r="CN85">
        <f t="shared" si="146"/>
        <v>-128055.0571299211</v>
      </c>
      <c r="CO85">
        <f t="shared" si="146"/>
        <v>-128202.0763897334</v>
      </c>
      <c r="CP85">
        <f t="shared" si="147"/>
        <v>-128349.26441712047</v>
      </c>
      <c r="CQ85">
        <f t="shared" si="147"/>
        <v>-128496.62140581664</v>
      </c>
      <c r="CR85">
        <f t="shared" si="147"/>
        <v>-128644.14754977677</v>
      </c>
      <c r="CS85">
        <f t="shared" si="147"/>
        <v>-128791.84304317976</v>
      </c>
      <c r="CT85">
        <f t="shared" si="147"/>
        <v>-128939.70808042696</v>
      </c>
      <c r="CU85">
        <f t="shared" si="147"/>
        <v>-129087.74285614328</v>
      </c>
      <c r="CV85">
        <f t="shared" si="147"/>
        <v>-129235.94756517578</v>
      </c>
      <c r="CW85">
        <f t="shared" si="147"/>
        <v>-129384.32240259644</v>
      </c>
      <c r="CX85">
        <f t="shared" si="147"/>
        <v>-129532.86756370126</v>
      </c>
      <c r="CY85">
        <f t="shared" si="147"/>
        <v>-129681.58324400903</v>
      </c>
      <c r="CZ85">
        <f t="shared" si="148"/>
        <v>-129830.46963926434</v>
      </c>
      <c r="DA85">
        <f t="shared" si="148"/>
        <v>-129979.526945436</v>
      </c>
      <c r="DB85">
        <f t="shared" si="148"/>
        <v>-130128.75535871832</v>
      </c>
      <c r="DC85">
        <f t="shared" si="148"/>
        <v>-130278.15507552937</v>
      </c>
      <c r="DD85">
        <f t="shared" si="148"/>
        <v>-130427.72629251408</v>
      </c>
      <c r="DE85">
        <f t="shared" si="148"/>
        <v>-130577.46920654319</v>
      </c>
      <c r="DF85">
        <f t="shared" si="148"/>
        <v>-130727.38401471195</v>
      </c>
      <c r="DG85">
        <f t="shared" si="148"/>
        <v>-130877.47091434331</v>
      </c>
      <c r="DH85">
        <f t="shared" si="148"/>
        <v>-131027.73010298672</v>
      </c>
      <c r="DI85">
        <f t="shared" si="148"/>
        <v>-131178.16177841701</v>
      </c>
      <c r="DJ85">
        <f t="shared" si="148"/>
        <v>-131328.76613863741</v>
      </c>
      <c r="DL85">
        <f t="shared" si="116"/>
        <v>0.82</v>
      </c>
      <c r="DM85">
        <f t="shared" si="133"/>
        <v>117091.9737748646</v>
      </c>
      <c r="DN85">
        <f t="shared" si="133"/>
        <v>117226.64389031791</v>
      </c>
      <c r="DO85">
        <f t="shared" si="133"/>
        <v>117361.46832683664</v>
      </c>
      <c r="DP85">
        <f t="shared" si="133"/>
        <v>117496.44726157053</v>
      </c>
      <c r="DQ85">
        <f t="shared" si="133"/>
        <v>117631.58087187324</v>
      </c>
      <c r="DR85">
        <f t="shared" si="133"/>
        <v>117766.86933530067</v>
      </c>
      <c r="DS85">
        <f t="shared" si="133"/>
        <v>117902.31282961418</v>
      </c>
      <c r="DT85">
        <f t="shared" si="133"/>
        <v>118037.91153277762</v>
      </c>
      <c r="DU85">
        <f t="shared" si="133"/>
        <v>118173.66562296031</v>
      </c>
      <c r="DV85">
        <f t="shared" si="133"/>
        <v>118309.57527853569</v>
      </c>
      <c r="DW85">
        <f t="shared" si="133"/>
        <v>118445.64067808242</v>
      </c>
      <c r="DX85">
        <f t="shared" si="133"/>
        <v>118581.86200038285</v>
      </c>
      <c r="DY85">
        <f t="shared" si="133"/>
        <v>118718.23942442585</v>
      </c>
      <c r="DZ85">
        <f t="shared" si="133"/>
        <v>118854.77312940567</v>
      </c>
      <c r="EA85">
        <f t="shared" si="133"/>
        <v>118991.46329472121</v>
      </c>
      <c r="EB85">
        <f t="shared" si="122"/>
        <v>119128.31009997828</v>
      </c>
      <c r="EC85">
        <f t="shared" si="122"/>
        <v>119265.31372498914</v>
      </c>
      <c r="ED85">
        <f t="shared" si="122"/>
        <v>119402.47434977099</v>
      </c>
      <c r="EE85">
        <f t="shared" si="122"/>
        <v>119539.7921545491</v>
      </c>
      <c r="EF85">
        <f t="shared" si="135"/>
        <v>119677.26731975548</v>
      </c>
      <c r="EG85">
        <f t="shared" si="135"/>
        <v>119814.90002602813</v>
      </c>
      <c r="EH85">
        <f t="shared" si="135"/>
        <v>119952.69045421362</v>
      </c>
      <c r="EI85">
        <f t="shared" si="135"/>
        <v>120090.63878536606</v>
      </c>
      <c r="EJ85">
        <f t="shared" si="135"/>
        <v>120228.74520074621</v>
      </c>
      <c r="EK85">
        <f t="shared" si="135"/>
        <v>120367.0098818242</v>
      </c>
      <c r="EL85">
        <f t="shared" si="135"/>
        <v>120505.43301027792</v>
      </c>
      <c r="EM85">
        <f t="shared" si="135"/>
        <v>120644.01476799436</v>
      </c>
      <c r="EN85">
        <f t="shared" si="135"/>
        <v>120782.75533706801</v>
      </c>
      <c r="EO85">
        <f t="shared" si="135"/>
        <v>120921.65489980362</v>
      </c>
      <c r="EP85">
        <f t="shared" si="135"/>
        <v>121060.71363871523</v>
      </c>
      <c r="EQ85">
        <f t="shared" si="100"/>
        <v>121199.93173652516</v>
      </c>
      <c r="ER85">
        <f t="shared" si="100"/>
        <v>121339.30937616668</v>
      </c>
      <c r="ES85">
        <f t="shared" si="100"/>
        <v>121478.8467407827</v>
      </c>
      <c r="ET85">
        <f t="shared" si="137"/>
        <v>121618.54401372677</v>
      </c>
      <c r="EU85">
        <f t="shared" si="137"/>
        <v>121758.40137856161</v>
      </c>
      <c r="EV85">
        <f t="shared" si="137"/>
        <v>121898.41901906244</v>
      </c>
      <c r="EW85">
        <f t="shared" si="137"/>
        <v>122038.59711921362</v>
      </c>
      <c r="EX85">
        <f t="shared" si="137"/>
        <v>122178.93586321207</v>
      </c>
      <c r="EY85">
        <f t="shared" si="137"/>
        <v>122319.43543546573</v>
      </c>
      <c r="EZ85">
        <f t="shared" si="137"/>
        <v>122460.09602059418</v>
      </c>
      <c r="FA85">
        <f t="shared" si="137"/>
        <v>122600.91780342943</v>
      </c>
      <c r="FB85">
        <f t="shared" si="137"/>
        <v>122741.90096901474</v>
      </c>
      <c r="FC85">
        <f t="shared" si="137"/>
        <v>122883.04570260577</v>
      </c>
      <c r="FD85">
        <f t="shared" si="137"/>
        <v>123024.35218967179</v>
      </c>
      <c r="FE85">
        <f t="shared" si="137"/>
        <v>123165.82061589448</v>
      </c>
      <c r="FF85">
        <f t="shared" si="138"/>
        <v>123307.45116716872</v>
      </c>
      <c r="FG85">
        <f t="shared" si="138"/>
        <v>123449.24402960269</v>
      </c>
      <c r="FH85">
        <f t="shared" si="138"/>
        <v>123591.19938951873</v>
      </c>
      <c r="FI85">
        <f t="shared" si="138"/>
        <v>123733.3174334522</v>
      </c>
      <c r="FJ85">
        <f t="shared" si="138"/>
        <v>123875.59834815252</v>
      </c>
      <c r="FK85">
        <f t="shared" si="138"/>
        <v>124018.04232058438</v>
      </c>
      <c r="FL85">
        <f t="shared" si="138"/>
        <v>124160.64953792671</v>
      </c>
      <c r="FM85">
        <f t="shared" si="138"/>
        <v>124303.4201875733</v>
      </c>
      <c r="FN85">
        <f t="shared" si="138"/>
        <v>124446.35445713294</v>
      </c>
      <c r="FO85">
        <f t="shared" si="138"/>
        <v>124589.45253443079</v>
      </c>
      <c r="FP85">
        <f t="shared" si="138"/>
        <v>124732.71460750497</v>
      </c>
      <c r="FQ85">
        <f t="shared" si="138"/>
        <v>124876.140864612</v>
      </c>
      <c r="FR85">
        <f t="shared" si="149"/>
        <v>125019.7314942237</v>
      </c>
      <c r="FS85">
        <f t="shared" si="149"/>
        <v>125163.48668502827</v>
      </c>
      <c r="FT85">
        <f t="shared" si="149"/>
        <v>125307.40662593044</v>
      </c>
      <c r="FU85">
        <f t="shared" si="149"/>
        <v>125451.49150605268</v>
      </c>
      <c r="FV85">
        <f t="shared" si="149"/>
        <v>125595.741514732</v>
      </c>
      <c r="FW85">
        <f t="shared" si="149"/>
        <v>125740.15684152527</v>
      </c>
      <c r="FX85">
        <f t="shared" si="149"/>
        <v>125884.73767620619</v>
      </c>
      <c r="FY85">
        <f t="shared" si="149"/>
        <v>126029.48420876623</v>
      </c>
      <c r="FZ85">
        <f t="shared" si="149"/>
        <v>126174.396629415</v>
      </c>
      <c r="GA85">
        <f t="shared" si="149"/>
        <v>126319.47512858089</v>
      </c>
      <c r="GB85">
        <f t="shared" si="149"/>
        <v>126464.71989690996</v>
      </c>
      <c r="GC85">
        <f t="shared" si="149"/>
        <v>126610.13112526723</v>
      </c>
      <c r="GD85">
        <f t="shared" si="149"/>
        <v>126755.70900473758</v>
      </c>
      <c r="GE85">
        <f t="shared" si="136"/>
        <v>126901.45372662484</v>
      </c>
      <c r="GF85">
        <f t="shared" si="134"/>
        <v>127047.36548245251</v>
      </c>
      <c r="GG85">
        <f t="shared" si="134"/>
        <v>127193.44446396387</v>
      </c>
      <c r="GH85">
        <f t="shared" si="104"/>
        <v>127339.69086312279</v>
      </c>
      <c r="GI85">
        <f t="shared" si="104"/>
        <v>127486.10487211254</v>
      </c>
      <c r="GJ85">
        <f t="shared" si="104"/>
        <v>127632.68668333713</v>
      </c>
      <c r="GK85">
        <f t="shared" si="104"/>
        <v>127779.43648942217</v>
      </c>
      <c r="GL85">
        <f t="shared" si="104"/>
        <v>127926.35448321409</v>
      </c>
      <c r="GM85">
        <f t="shared" si="104"/>
        <v>128073.44085778065</v>
      </c>
      <c r="GN85">
        <f t="shared" si="104"/>
        <v>128220.69580641165</v>
      </c>
      <c r="GO85">
        <f t="shared" si="104"/>
        <v>128368.11952261745</v>
      </c>
      <c r="GP85">
        <f t="shared" si="104"/>
        <v>128515.71220013232</v>
      </c>
      <c r="GQ85">
        <f t="shared" si="104"/>
        <v>128663.47403291117</v>
      </c>
      <c r="GR85">
        <f t="shared" si="104"/>
        <v>128811.40521513287</v>
      </c>
      <c r="GS85">
        <f t="shared" si="115"/>
        <v>128959.50594119877</v>
      </c>
      <c r="GT85">
        <f t="shared" si="115"/>
        <v>129107.77640573381</v>
      </c>
      <c r="GU85">
        <f t="shared" si="115"/>
        <v>129256.21680358502</v>
      </c>
      <c r="GV85">
        <f t="shared" si="115"/>
        <v>129404.8273298244</v>
      </c>
      <c r="GW85">
        <f t="shared" si="115"/>
        <v>129553.60817974793</v>
      </c>
      <c r="GX85">
        <f t="shared" si="115"/>
        <v>129702.55954887441</v>
      </c>
      <c r="GY85">
        <f t="shared" si="115"/>
        <v>129851.68163294843</v>
      </c>
      <c r="GZ85">
        <f t="shared" si="98"/>
        <v>130000.97462793879</v>
      </c>
      <c r="HA85">
        <f t="shared" si="98"/>
        <v>130150.43873003984</v>
      </c>
      <c r="HB85">
        <f t="shared" si="98"/>
        <v>130300.07413566959</v>
      </c>
      <c r="HC85">
        <f t="shared" si="98"/>
        <v>130449.88104147303</v>
      </c>
      <c r="HD85">
        <f t="shared" si="96"/>
        <v>130599.85964432084</v>
      </c>
      <c r="HE85">
        <f t="shared" si="75"/>
        <v>130750.0101413083</v>
      </c>
      <c r="HF85">
        <f t="shared" si="75"/>
        <v>130900.33272975839</v>
      </c>
      <c r="HG85">
        <f t="shared" si="74"/>
        <v>131050.8276072205</v>
      </c>
      <c r="HH85">
        <f t="shared" si="74"/>
        <v>131201.49497146951</v>
      </c>
      <c r="HI85">
        <f t="shared" si="56"/>
        <v>131352.33502050862</v>
      </c>
      <c r="HJ85">
        <f t="shared" si="117"/>
        <v>117226.64389031791</v>
      </c>
      <c r="HK85">
        <f t="shared" si="118"/>
        <v>2</v>
      </c>
      <c r="HL85">
        <v>83</v>
      </c>
      <c r="HM85">
        <f t="shared" si="119"/>
        <v>0.82</v>
      </c>
      <c r="HN85" cm="1">
        <f t="array" ref="HN85">INDEX($N$3:$DJ$102,HL85,HK85)</f>
        <v>-117226.4082014992</v>
      </c>
      <c r="HO85">
        <f t="shared" si="120"/>
        <v>-96125.654725229339</v>
      </c>
    </row>
    <row r="86" spans="5:223" x14ac:dyDescent="0.25">
      <c r="E86">
        <v>700</v>
      </c>
      <c r="F86" s="7">
        <f>'Emission events'!Q86</f>
        <v>0</v>
      </c>
      <c r="G86" s="7">
        <f>'Emission events'!AG86</f>
        <v>0</v>
      </c>
      <c r="H86" s="7">
        <f>'Emission events'!AW86</f>
        <v>0</v>
      </c>
      <c r="I86" s="7">
        <f>'Emission events'!BM86</f>
        <v>0</v>
      </c>
      <c r="J86" s="7">
        <f>'Emission events'!CC86</f>
        <v>0</v>
      </c>
      <c r="K86" s="7">
        <f t="shared" si="121"/>
        <v>0</v>
      </c>
      <c r="M86" s="1">
        <v>0.83</v>
      </c>
      <c r="N86">
        <f t="shared" si="139"/>
        <v>-161987.46546795164</v>
      </c>
      <c r="O86">
        <f t="shared" si="139"/>
        <v>-162173.4367080463</v>
      </c>
      <c r="P86">
        <f t="shared" si="139"/>
        <v>-162359.62142987008</v>
      </c>
      <c r="Q86">
        <f t="shared" si="139"/>
        <v>-162546.01987848562</v>
      </c>
      <c r="R86">
        <f t="shared" si="139"/>
        <v>-162732.63229923585</v>
      </c>
      <c r="S86">
        <f t="shared" si="139"/>
        <v>-162919.45893774516</v>
      </c>
      <c r="T86">
        <f t="shared" si="139"/>
        <v>-163106.50003992129</v>
      </c>
      <c r="U86">
        <f t="shared" si="139"/>
        <v>-163293.75585195344</v>
      </c>
      <c r="V86">
        <f t="shared" si="139"/>
        <v>-163481.2266203136</v>
      </c>
      <c r="W86">
        <f t="shared" si="139"/>
        <v>-163668.91259175722</v>
      </c>
      <c r="X86">
        <f t="shared" si="140"/>
        <v>-163856.81401332177</v>
      </c>
      <c r="Y86">
        <f t="shared" si="140"/>
        <v>-164044.93113232841</v>
      </c>
      <c r="Z86">
        <f t="shared" si="140"/>
        <v>-164233.2641963833</v>
      </c>
      <c r="AA86">
        <f t="shared" si="140"/>
        <v>-164421.81345337632</v>
      </c>
      <c r="AB86">
        <f t="shared" si="140"/>
        <v>-164610.57915148183</v>
      </c>
      <c r="AC86">
        <f t="shared" si="140"/>
        <v>-164799.56153915913</v>
      </c>
      <c r="AD86">
        <f t="shared" si="140"/>
        <v>-164988.76086515392</v>
      </c>
      <c r="AE86">
        <f t="shared" si="140"/>
        <v>-165178.17737849383</v>
      </c>
      <c r="AF86">
        <f t="shared" si="140"/>
        <v>-165367.81132849597</v>
      </c>
      <c r="AG86">
        <f t="shared" si="140"/>
        <v>-165557.66296476248</v>
      </c>
      <c r="AH86">
        <f t="shared" si="141"/>
        <v>-165747.73253718196</v>
      </c>
      <c r="AI86">
        <f t="shared" si="141"/>
        <v>-165938.02029592992</v>
      </c>
      <c r="AJ86">
        <f t="shared" si="141"/>
        <v>-166128.52649146965</v>
      </c>
      <c r="AK86">
        <f t="shared" si="141"/>
        <v>-166319.25137455066</v>
      </c>
      <c r="AL86">
        <f t="shared" si="141"/>
        <v>-166510.19519621044</v>
      </c>
      <c r="AM86">
        <f t="shared" si="141"/>
        <v>-166701.35820777577</v>
      </c>
      <c r="AN86">
        <f t="shared" si="141"/>
        <v>-166892.74066086137</v>
      </c>
      <c r="AO86">
        <f t="shared" si="141"/>
        <v>-167084.34280737079</v>
      </c>
      <c r="AP86">
        <f t="shared" si="141"/>
        <v>-167276.16489949674</v>
      </c>
      <c r="AQ86">
        <f t="shared" si="141"/>
        <v>-167468.20718972204</v>
      </c>
      <c r="AR86">
        <f t="shared" si="142"/>
        <v>-167660.4699308181</v>
      </c>
      <c r="AS86">
        <f t="shared" si="142"/>
        <v>-167852.95337584655</v>
      </c>
      <c r="AT86">
        <f t="shared" si="142"/>
        <v>-168045.65777816068</v>
      </c>
      <c r="AU86">
        <f t="shared" si="142"/>
        <v>-168238.58339140407</v>
      </c>
      <c r="AV86">
        <f t="shared" si="142"/>
        <v>-168431.73046951139</v>
      </c>
      <c r="AW86">
        <f t="shared" si="142"/>
        <v>-168625.09926670941</v>
      </c>
      <c r="AX86">
        <f t="shared" si="142"/>
        <v>-168818.69003751507</v>
      </c>
      <c r="AY86">
        <f t="shared" si="142"/>
        <v>-169012.50303673965</v>
      </c>
      <c r="AZ86">
        <f t="shared" si="142"/>
        <v>-169206.53851948472</v>
      </c>
      <c r="BA86">
        <f t="shared" si="142"/>
        <v>-169400.79674114645</v>
      </c>
      <c r="BB86">
        <f t="shared" si="143"/>
        <v>-169595.27795741352</v>
      </c>
      <c r="BC86">
        <f t="shared" si="143"/>
        <v>-169789.98242426879</v>
      </c>
      <c r="BD86">
        <f t="shared" si="143"/>
        <v>-169984.91039798714</v>
      </c>
      <c r="BE86">
        <f t="shared" si="143"/>
        <v>-170180.06213513948</v>
      </c>
      <c r="BF86">
        <f t="shared" si="143"/>
        <v>-170375.43789259117</v>
      </c>
      <c r="BG86">
        <f t="shared" si="143"/>
        <v>-170571.03792750067</v>
      </c>
      <c r="BH86">
        <f t="shared" si="143"/>
        <v>-170766.86249732345</v>
      </c>
      <c r="BI86">
        <f t="shared" si="143"/>
        <v>-170962.91185980994</v>
      </c>
      <c r="BJ86">
        <f t="shared" si="143"/>
        <v>-171159.18627300698</v>
      </c>
      <c r="BK86">
        <f t="shared" si="143"/>
        <v>-171355.68599525592</v>
      </c>
      <c r="BL86">
        <f t="shared" si="144"/>
        <v>-171552.4112851964</v>
      </c>
      <c r="BM86">
        <f t="shared" si="144"/>
        <v>-171749.36240176499</v>
      </c>
      <c r="BN86">
        <f t="shared" si="144"/>
        <v>-171946.53960419365</v>
      </c>
      <c r="BO86">
        <f t="shared" si="144"/>
        <v>-172143.94315201382</v>
      </c>
      <c r="BP86">
        <f t="shared" si="144"/>
        <v>-172341.57330505477</v>
      </c>
      <c r="BQ86">
        <f t="shared" si="144"/>
        <v>-172539.43032344227</v>
      </c>
      <c r="BR86">
        <f t="shared" si="144"/>
        <v>-172737.51446760257</v>
      </c>
      <c r="BS86">
        <f t="shared" si="144"/>
        <v>-172935.8259982607</v>
      </c>
      <c r="BT86">
        <f t="shared" si="144"/>
        <v>-173134.36517643931</v>
      </c>
      <c r="BU86">
        <f t="shared" si="144"/>
        <v>-173333.1322634625</v>
      </c>
      <c r="BV86">
        <f t="shared" si="145"/>
        <v>-173532.12752095429</v>
      </c>
      <c r="BW86">
        <f t="shared" si="145"/>
        <v>-173731.35121083722</v>
      </c>
      <c r="BX86">
        <f t="shared" si="145"/>
        <v>-173930.80359533639</v>
      </c>
      <c r="BY86">
        <f t="shared" si="145"/>
        <v>-174130.48493697721</v>
      </c>
      <c r="BZ86">
        <f t="shared" si="145"/>
        <v>-174330.39549858708</v>
      </c>
      <c r="CA86">
        <f t="shared" si="145"/>
        <v>-174530.53554329334</v>
      </c>
      <c r="CB86">
        <f t="shared" si="145"/>
        <v>-174730.90533452781</v>
      </c>
      <c r="CC86">
        <f t="shared" si="145"/>
        <v>-174931.50513602217</v>
      </c>
      <c r="CD86">
        <f t="shared" si="145"/>
        <v>-175132.33521181278</v>
      </c>
      <c r="CE86">
        <f t="shared" si="145"/>
        <v>-175333.39582623847</v>
      </c>
      <c r="CF86">
        <f t="shared" si="146"/>
        <v>-175534.6872439415</v>
      </c>
      <c r="CG86">
        <f t="shared" si="146"/>
        <v>-175736.20972986854</v>
      </c>
      <c r="CH86">
        <f t="shared" si="146"/>
        <v>-175937.96354926849</v>
      </c>
      <c r="CI86">
        <f t="shared" si="146"/>
        <v>-176139.9489676973</v>
      </c>
      <c r="CJ86">
        <f t="shared" si="146"/>
        <v>-176342.16625101326</v>
      </c>
      <c r="CK86">
        <f t="shared" si="146"/>
        <v>-176544.61566538169</v>
      </c>
      <c r="CL86">
        <f t="shared" si="146"/>
        <v>-176747.2974772728</v>
      </c>
      <c r="CM86">
        <f t="shared" si="146"/>
        <v>-176950.21195346277</v>
      </c>
      <c r="CN86">
        <f t="shared" si="146"/>
        <v>-177153.35936103456</v>
      </c>
      <c r="CO86">
        <f t="shared" si="146"/>
        <v>-177356.73996737652</v>
      </c>
      <c r="CP86">
        <f t="shared" si="147"/>
        <v>-177560.35404018388</v>
      </c>
      <c r="CQ86">
        <f t="shared" si="147"/>
        <v>-177764.20184746056</v>
      </c>
      <c r="CR86">
        <f t="shared" si="147"/>
        <v>-177968.28365751737</v>
      </c>
      <c r="CS86">
        <f t="shared" si="147"/>
        <v>-178172.59973897316</v>
      </c>
      <c r="CT86">
        <f t="shared" si="147"/>
        <v>-178377.15036075516</v>
      </c>
      <c r="CU86">
        <f t="shared" si="147"/>
        <v>-178581.9357921005</v>
      </c>
      <c r="CV86">
        <f t="shared" si="147"/>
        <v>-178786.95630255167</v>
      </c>
      <c r="CW86">
        <f t="shared" si="147"/>
        <v>-178992.21216196436</v>
      </c>
      <c r="CX86">
        <f t="shared" si="147"/>
        <v>-179197.70364050273</v>
      </c>
      <c r="CY86">
        <f t="shared" si="147"/>
        <v>-179403.43100864103</v>
      </c>
      <c r="CZ86">
        <f t="shared" si="148"/>
        <v>-179609.39453716419</v>
      </c>
      <c r="DA86">
        <f t="shared" si="148"/>
        <v>-179815.59449716765</v>
      </c>
      <c r="DB86">
        <f t="shared" si="148"/>
        <v>-180022.03116005971</v>
      </c>
      <c r="DC86">
        <f t="shared" si="148"/>
        <v>-180228.70479755607</v>
      </c>
      <c r="DD86">
        <f t="shared" si="148"/>
        <v>-180435.61568168836</v>
      </c>
      <c r="DE86">
        <f t="shared" si="148"/>
        <v>-180642.76408479919</v>
      </c>
      <c r="DF86">
        <f t="shared" si="148"/>
        <v>-180850.15027954371</v>
      </c>
      <c r="DG86">
        <f t="shared" si="148"/>
        <v>-181057.77453889014</v>
      </c>
      <c r="DH86">
        <f t="shared" si="148"/>
        <v>-181265.63713612131</v>
      </c>
      <c r="DI86">
        <f t="shared" si="148"/>
        <v>-181473.73834482985</v>
      </c>
      <c r="DJ86">
        <f t="shared" si="148"/>
        <v>-181682.0784389264</v>
      </c>
      <c r="DL86">
        <f t="shared" si="116"/>
        <v>0.83</v>
      </c>
      <c r="DM86">
        <f t="shared" si="133"/>
        <v>161987.46546795164</v>
      </c>
      <c r="DN86">
        <f t="shared" si="133"/>
        <v>162173.672396865</v>
      </c>
      <c r="DO86">
        <f t="shared" si="133"/>
        <v>162360.09280750749</v>
      </c>
      <c r="DP86">
        <f t="shared" si="133"/>
        <v>162546.72694494177</v>
      </c>
      <c r="DQ86">
        <f t="shared" si="133"/>
        <v>162733.5750545107</v>
      </c>
      <c r="DR86">
        <f t="shared" si="133"/>
        <v>162920.63738183872</v>
      </c>
      <c r="DS86">
        <f t="shared" si="133"/>
        <v>163107.91417283355</v>
      </c>
      <c r="DT86">
        <f t="shared" si="133"/>
        <v>163295.40567368441</v>
      </c>
      <c r="DU86">
        <f t="shared" si="133"/>
        <v>163483.1121308633</v>
      </c>
      <c r="DV86">
        <f t="shared" si="133"/>
        <v>163671.03379112564</v>
      </c>
      <c r="DW86">
        <f t="shared" si="133"/>
        <v>163859.17090150889</v>
      </c>
      <c r="DX86">
        <f t="shared" si="133"/>
        <v>164047.52370933423</v>
      </c>
      <c r="DY86">
        <f t="shared" si="133"/>
        <v>164236.09246220786</v>
      </c>
      <c r="DZ86">
        <f t="shared" si="133"/>
        <v>164424.87740801959</v>
      </c>
      <c r="EA86">
        <f t="shared" si="133"/>
        <v>164613.8787949438</v>
      </c>
      <c r="EB86">
        <f t="shared" si="122"/>
        <v>164803.0968714398</v>
      </c>
      <c r="EC86">
        <f t="shared" si="122"/>
        <v>164992.5318862533</v>
      </c>
      <c r="ED86">
        <f t="shared" si="122"/>
        <v>165182.18408841194</v>
      </c>
      <c r="EE86">
        <f t="shared" si="122"/>
        <v>165372.05372723279</v>
      </c>
      <c r="EF86">
        <f t="shared" si="135"/>
        <v>165562.14105231801</v>
      </c>
      <c r="EG86">
        <f t="shared" si="135"/>
        <v>165752.4463135562</v>
      </c>
      <c r="EH86">
        <f t="shared" si="135"/>
        <v>165942.96976112286</v>
      </c>
      <c r="EI86">
        <f t="shared" si="135"/>
        <v>166133.71164548132</v>
      </c>
      <c r="EJ86">
        <f t="shared" si="135"/>
        <v>166324.67221738104</v>
      </c>
      <c r="EK86">
        <f t="shared" si="135"/>
        <v>166515.85172785952</v>
      </c>
      <c r="EL86">
        <f t="shared" si="135"/>
        <v>166707.25042824357</v>
      </c>
      <c r="EM86">
        <f t="shared" si="135"/>
        <v>166898.86857014787</v>
      </c>
      <c r="EN86">
        <f t="shared" si="135"/>
        <v>167090.70640547603</v>
      </c>
      <c r="EO86">
        <f t="shared" si="135"/>
        <v>167282.76418642068</v>
      </c>
      <c r="EP86">
        <f t="shared" si="135"/>
        <v>167475.04216546469</v>
      </c>
      <c r="EQ86">
        <f t="shared" si="100"/>
        <v>167667.54059537945</v>
      </c>
      <c r="ER86">
        <f t="shared" si="100"/>
        <v>167860.25972922664</v>
      </c>
      <c r="ES86">
        <f t="shared" si="100"/>
        <v>168053.19982035947</v>
      </c>
      <c r="ET86">
        <f t="shared" si="137"/>
        <v>168246.36112242157</v>
      </c>
      <c r="EU86">
        <f t="shared" si="137"/>
        <v>168439.74388934759</v>
      </c>
      <c r="EV86">
        <f t="shared" si="137"/>
        <v>168633.34837536432</v>
      </c>
      <c r="EW86">
        <f t="shared" si="137"/>
        <v>168827.17483498872</v>
      </c>
      <c r="EX86">
        <f t="shared" si="137"/>
        <v>169021.22352303201</v>
      </c>
      <c r="EY86">
        <f t="shared" si="137"/>
        <v>169215.49469459578</v>
      </c>
      <c r="EZ86">
        <f t="shared" si="137"/>
        <v>169409.98860507621</v>
      </c>
      <c r="FA86">
        <f t="shared" si="137"/>
        <v>169604.70551016199</v>
      </c>
      <c r="FB86">
        <f t="shared" si="137"/>
        <v>169799.645665836</v>
      </c>
      <c r="FC86">
        <f t="shared" si="137"/>
        <v>169994.80932837306</v>
      </c>
      <c r="FD86">
        <f t="shared" si="137"/>
        <v>170190.1967543441</v>
      </c>
      <c r="FE86">
        <f t="shared" si="137"/>
        <v>170385.8082006145</v>
      </c>
      <c r="FF86">
        <f t="shared" si="138"/>
        <v>170581.6439243427</v>
      </c>
      <c r="FG86">
        <f t="shared" si="138"/>
        <v>170777.70418298422</v>
      </c>
      <c r="FH86">
        <f t="shared" si="138"/>
        <v>170973.98923428942</v>
      </c>
      <c r="FI86">
        <f t="shared" si="138"/>
        <v>171170.49933630516</v>
      </c>
      <c r="FJ86">
        <f t="shared" si="138"/>
        <v>171367.2347473728</v>
      </c>
      <c r="FK86">
        <f t="shared" si="138"/>
        <v>171564.19572613202</v>
      </c>
      <c r="FL86">
        <f t="shared" si="138"/>
        <v>171761.38253151931</v>
      </c>
      <c r="FM86">
        <f t="shared" si="138"/>
        <v>171958.79542276668</v>
      </c>
      <c r="FN86">
        <f t="shared" si="138"/>
        <v>172156.43465940555</v>
      </c>
      <c r="FO86">
        <f t="shared" si="138"/>
        <v>172354.30050126521</v>
      </c>
      <c r="FP86">
        <f t="shared" si="138"/>
        <v>172552.39320847145</v>
      </c>
      <c r="FQ86">
        <f t="shared" si="138"/>
        <v>172750.71304145045</v>
      </c>
      <c r="FR86">
        <f t="shared" si="149"/>
        <v>172949.26026092729</v>
      </c>
      <c r="FS86">
        <f t="shared" si="149"/>
        <v>173148.03512792461</v>
      </c>
      <c r="FT86">
        <f t="shared" si="149"/>
        <v>173347.0379037665</v>
      </c>
      <c r="FU86">
        <f t="shared" si="149"/>
        <v>173546.26885007703</v>
      </c>
      <c r="FV86">
        <f t="shared" si="149"/>
        <v>173745.72822877867</v>
      </c>
      <c r="FW86">
        <f t="shared" si="149"/>
        <v>173945.41630209654</v>
      </c>
      <c r="FX86">
        <f t="shared" si="149"/>
        <v>174145.33333255607</v>
      </c>
      <c r="FY86">
        <f t="shared" si="149"/>
        <v>174345.47958298464</v>
      </c>
      <c r="FZ86">
        <f t="shared" si="149"/>
        <v>174545.85531650964</v>
      </c>
      <c r="GA86">
        <f t="shared" si="149"/>
        <v>174746.46079656281</v>
      </c>
      <c r="GB86">
        <f t="shared" si="149"/>
        <v>174947.29628687588</v>
      </c>
      <c r="GC86">
        <f t="shared" si="149"/>
        <v>175148.36205148519</v>
      </c>
      <c r="GD86">
        <f t="shared" si="149"/>
        <v>175349.65835472962</v>
      </c>
      <c r="GE86">
        <f t="shared" si="136"/>
        <v>175551.18546125136</v>
      </c>
      <c r="GF86">
        <f t="shared" si="134"/>
        <v>175752.9436359971</v>
      </c>
      <c r="GG86">
        <f t="shared" si="134"/>
        <v>175954.93314421576</v>
      </c>
      <c r="GH86">
        <f t="shared" si="104"/>
        <v>176157.15425146327</v>
      </c>
      <c r="GI86">
        <f t="shared" si="104"/>
        <v>176359.60722359797</v>
      </c>
      <c r="GJ86">
        <f t="shared" si="104"/>
        <v>176562.2923267851</v>
      </c>
      <c r="GK86">
        <f t="shared" si="104"/>
        <v>176765.20982749492</v>
      </c>
      <c r="GL86">
        <f t="shared" si="104"/>
        <v>176968.3599925036</v>
      </c>
      <c r="GM86">
        <f t="shared" si="104"/>
        <v>177171.74308889409</v>
      </c>
      <c r="GN86">
        <f t="shared" si="104"/>
        <v>177375.35938405478</v>
      </c>
      <c r="GO86">
        <f t="shared" si="104"/>
        <v>177579.20914568086</v>
      </c>
      <c r="GP86">
        <f t="shared" si="104"/>
        <v>177783.29264177624</v>
      </c>
      <c r="GQ86">
        <f t="shared" si="104"/>
        <v>177987.61014065176</v>
      </c>
      <c r="GR86">
        <f t="shared" si="104"/>
        <v>178192.16191092625</v>
      </c>
      <c r="GS86">
        <f t="shared" si="115"/>
        <v>178396.94822152698</v>
      </c>
      <c r="GT86">
        <f t="shared" si="115"/>
        <v>178601.96934169103</v>
      </c>
      <c r="GU86">
        <f t="shared" si="115"/>
        <v>178807.22554096091</v>
      </c>
      <c r="GV86">
        <f t="shared" si="115"/>
        <v>179012.7170891923</v>
      </c>
      <c r="GW86">
        <f t="shared" si="115"/>
        <v>179218.44425654941</v>
      </c>
      <c r="GX86">
        <f t="shared" si="115"/>
        <v>179424.40731350641</v>
      </c>
      <c r="GY86">
        <f t="shared" si="115"/>
        <v>179630.60653084828</v>
      </c>
      <c r="GZ86">
        <f t="shared" si="98"/>
        <v>179837.04217967045</v>
      </c>
      <c r="HA86">
        <f t="shared" si="98"/>
        <v>180043.71453138121</v>
      </c>
      <c r="HB86">
        <f t="shared" si="98"/>
        <v>180250.62385769631</v>
      </c>
      <c r="HC86">
        <f t="shared" si="98"/>
        <v>180457.7704306473</v>
      </c>
      <c r="HD86">
        <f t="shared" si="96"/>
        <v>180665.15452257684</v>
      </c>
      <c r="HE86">
        <f t="shared" si="75"/>
        <v>180872.77640614007</v>
      </c>
      <c r="HF86">
        <f t="shared" si="75"/>
        <v>181080.6363543052</v>
      </c>
      <c r="HG86">
        <f t="shared" si="74"/>
        <v>181288.73464035511</v>
      </c>
      <c r="HH86">
        <f t="shared" si="74"/>
        <v>181497.07153788235</v>
      </c>
      <c r="HI86">
        <f t="shared" si="56"/>
        <v>181705.64732079761</v>
      </c>
      <c r="HJ86">
        <f t="shared" si="117"/>
        <v>162173.672396865</v>
      </c>
      <c r="HK86">
        <f t="shared" si="118"/>
        <v>2</v>
      </c>
      <c r="HL86">
        <v>84</v>
      </c>
      <c r="HM86">
        <f t="shared" si="119"/>
        <v>0.83</v>
      </c>
      <c r="HN86" cm="1">
        <f t="array" ref="HN86">INDEX($N$3:$DJ$102,HL86,HK86)</f>
        <v>-162173.4367080463</v>
      </c>
      <c r="HO86">
        <f t="shared" si="120"/>
        <v>-134603.95246767843</v>
      </c>
    </row>
    <row r="87" spans="5:223" x14ac:dyDescent="0.25">
      <c r="E87">
        <v>705</v>
      </c>
      <c r="F87" s="7">
        <f>'Emission events'!Q87</f>
        <v>0</v>
      </c>
      <c r="G87" s="7">
        <f>'Emission events'!AG87</f>
        <v>0</v>
      </c>
      <c r="H87" s="7">
        <f>'Emission events'!AW87</f>
        <v>0</v>
      </c>
      <c r="I87" s="7">
        <f>'Emission events'!BM87</f>
        <v>0</v>
      </c>
      <c r="J87" s="7">
        <f>'Emission events'!CC87</f>
        <v>0</v>
      </c>
      <c r="K87" s="7">
        <f t="shared" si="121"/>
        <v>0</v>
      </c>
      <c r="M87" s="1">
        <v>0.84</v>
      </c>
      <c r="N87">
        <f t="shared" si="139"/>
        <v>-224094.10804846487</v>
      </c>
      <c r="O87">
        <f t="shared" si="139"/>
        <v>-224351.373301605</v>
      </c>
      <c r="P87">
        <f t="shared" si="139"/>
        <v>-224608.93387702364</v>
      </c>
      <c r="Q87">
        <f t="shared" si="139"/>
        <v>-224866.79011373018</v>
      </c>
      <c r="R87">
        <f t="shared" si="139"/>
        <v>-225124.94235112393</v>
      </c>
      <c r="S87">
        <f t="shared" si="139"/>
        <v>-225383.3909289914</v>
      </c>
      <c r="T87">
        <f t="shared" si="139"/>
        <v>-225642.13618751237</v>
      </c>
      <c r="U87">
        <f t="shared" si="139"/>
        <v>-225901.17846725386</v>
      </c>
      <c r="V87">
        <f t="shared" si="139"/>
        <v>-226160.5181091764</v>
      </c>
      <c r="W87">
        <f t="shared" si="139"/>
        <v>-226420.15545463096</v>
      </c>
      <c r="X87">
        <f t="shared" si="140"/>
        <v>-226680.09084536121</v>
      </c>
      <c r="Y87">
        <f t="shared" si="140"/>
        <v>-226940.3246235007</v>
      </c>
      <c r="Z87">
        <f t="shared" si="140"/>
        <v>-227200.85713157817</v>
      </c>
      <c r="AA87">
        <f t="shared" si="140"/>
        <v>-227461.68871251555</v>
      </c>
      <c r="AB87">
        <f t="shared" si="140"/>
        <v>-227722.81970962594</v>
      </c>
      <c r="AC87">
        <f t="shared" si="140"/>
        <v>-227984.25046661907</v>
      </c>
      <c r="AD87">
        <f t="shared" si="140"/>
        <v>-228245.98132759906</v>
      </c>
      <c r="AE87">
        <f t="shared" si="140"/>
        <v>-228508.01263706287</v>
      </c>
      <c r="AF87">
        <f t="shared" si="140"/>
        <v>-228770.34473990506</v>
      </c>
      <c r="AG87">
        <f t="shared" si="140"/>
        <v>-229032.97798141555</v>
      </c>
      <c r="AH87">
        <f t="shared" si="141"/>
        <v>-229295.91270728121</v>
      </c>
      <c r="AI87">
        <f t="shared" si="141"/>
        <v>-229559.14926358344</v>
      </c>
      <c r="AJ87">
        <f t="shared" si="141"/>
        <v>-229822.68799680413</v>
      </c>
      <c r="AK87">
        <f t="shared" si="141"/>
        <v>-230086.5292538197</v>
      </c>
      <c r="AL87">
        <f t="shared" si="141"/>
        <v>-230350.67338190705</v>
      </c>
      <c r="AM87">
        <f t="shared" si="141"/>
        <v>-230615.1207287412</v>
      </c>
      <c r="AN87">
        <f t="shared" si="141"/>
        <v>-230879.87164239597</v>
      </c>
      <c r="AO87">
        <f t="shared" si="141"/>
        <v>-231144.92647134571</v>
      </c>
      <c r="AP87">
        <f t="shared" si="141"/>
        <v>-231410.28556446236</v>
      </c>
      <c r="AQ87">
        <f t="shared" si="141"/>
        <v>-231675.94927102156</v>
      </c>
      <c r="AR87">
        <f t="shared" si="142"/>
        <v>-231941.91794069661</v>
      </c>
      <c r="AS87">
        <f t="shared" si="142"/>
        <v>-232208.19192356471</v>
      </c>
      <c r="AT87">
        <f t="shared" si="142"/>
        <v>-232474.77157010415</v>
      </c>
      <c r="AU87">
        <f t="shared" si="142"/>
        <v>-232741.65723119539</v>
      </c>
      <c r="AV87">
        <f t="shared" si="142"/>
        <v>-233008.84925812267</v>
      </c>
      <c r="AW87">
        <f t="shared" si="142"/>
        <v>-233276.34800257173</v>
      </c>
      <c r="AX87">
        <f t="shared" si="142"/>
        <v>-233544.15381663202</v>
      </c>
      <c r="AY87">
        <f t="shared" si="142"/>
        <v>-233812.26705279885</v>
      </c>
      <c r="AZ87">
        <f t="shared" si="142"/>
        <v>-234080.68806397138</v>
      </c>
      <c r="BA87">
        <f t="shared" si="142"/>
        <v>-234349.41720345378</v>
      </c>
      <c r="BB87">
        <f t="shared" si="143"/>
        <v>-234618.45482495584</v>
      </c>
      <c r="BC87">
        <f t="shared" si="143"/>
        <v>-234887.80128259506</v>
      </c>
      <c r="BD87">
        <f t="shared" si="143"/>
        <v>-235157.45693089045</v>
      </c>
      <c r="BE87">
        <f t="shared" si="143"/>
        <v>-235427.42212477291</v>
      </c>
      <c r="BF87">
        <f t="shared" si="143"/>
        <v>-235697.69721957922</v>
      </c>
      <c r="BG87">
        <f t="shared" si="143"/>
        <v>-235968.28257105395</v>
      </c>
      <c r="BH87">
        <f t="shared" si="143"/>
        <v>-236239.17853535013</v>
      </c>
      <c r="BI87">
        <f t="shared" si="143"/>
        <v>-236510.38546903044</v>
      </c>
      <c r="BJ87">
        <f t="shared" si="143"/>
        <v>-236781.9037290652</v>
      </c>
      <c r="BK87">
        <f t="shared" si="143"/>
        <v>-237053.73367283441</v>
      </c>
      <c r="BL87">
        <f t="shared" si="144"/>
        <v>-237325.87565813013</v>
      </c>
      <c r="BM87">
        <f t="shared" si="144"/>
        <v>-237598.33004315422</v>
      </c>
      <c r="BN87">
        <f t="shared" si="144"/>
        <v>-237871.09718651979</v>
      </c>
      <c r="BO87">
        <f t="shared" si="144"/>
        <v>-238144.17744725163</v>
      </c>
      <c r="BP87">
        <f t="shared" si="144"/>
        <v>-238417.57118478819</v>
      </c>
      <c r="BQ87">
        <f t="shared" si="144"/>
        <v>-238691.27875897559</v>
      </c>
      <c r="BR87">
        <f t="shared" si="144"/>
        <v>-238965.30053007818</v>
      </c>
      <c r="BS87">
        <f t="shared" si="144"/>
        <v>-239239.63685877202</v>
      </c>
      <c r="BT87">
        <f t="shared" si="144"/>
        <v>-239514.28810614723</v>
      </c>
      <c r="BU87">
        <f t="shared" si="144"/>
        <v>-239789.25463370851</v>
      </c>
      <c r="BV87">
        <f t="shared" si="145"/>
        <v>-240064.53680337642</v>
      </c>
      <c r="BW87">
        <f t="shared" si="145"/>
        <v>-240340.13497748505</v>
      </c>
      <c r="BX87">
        <f t="shared" si="145"/>
        <v>-240616.04951878474</v>
      </c>
      <c r="BY87">
        <f t="shared" si="145"/>
        <v>-240892.28079044368</v>
      </c>
      <c r="BZ87">
        <f t="shared" si="145"/>
        <v>-241168.82915604624</v>
      </c>
      <c r="CA87">
        <f t="shared" si="145"/>
        <v>-241445.69497959421</v>
      </c>
      <c r="CB87">
        <f t="shared" si="145"/>
        <v>-241722.87862550793</v>
      </c>
      <c r="CC87">
        <f t="shared" si="145"/>
        <v>-242000.38045862352</v>
      </c>
      <c r="CD87">
        <f t="shared" si="145"/>
        <v>-242278.20084419945</v>
      </c>
      <c r="CE87">
        <f t="shared" si="145"/>
        <v>-242556.34014791</v>
      </c>
      <c r="CF87">
        <f t="shared" si="146"/>
        <v>-242834.79873585174</v>
      </c>
      <c r="CG87">
        <f t="shared" si="146"/>
        <v>-243113.57697454075</v>
      </c>
      <c r="CH87">
        <f t="shared" si="146"/>
        <v>-243392.67523091368</v>
      </c>
      <c r="CI87">
        <f t="shared" si="146"/>
        <v>-243672.09387232945</v>
      </c>
      <c r="CJ87">
        <f t="shared" si="146"/>
        <v>-243951.8332665659</v>
      </c>
      <c r="CK87">
        <f t="shared" si="146"/>
        <v>-244231.89378182663</v>
      </c>
      <c r="CL87">
        <f t="shared" si="146"/>
        <v>-244512.27578673442</v>
      </c>
      <c r="CM87">
        <f t="shared" si="146"/>
        <v>-244792.97965033783</v>
      </c>
      <c r="CN87">
        <f t="shared" si="146"/>
        <v>-245074.00574210816</v>
      </c>
      <c r="CO87">
        <f t="shared" si="146"/>
        <v>-245355.35443194179</v>
      </c>
      <c r="CP87">
        <f t="shared" si="147"/>
        <v>-245637.02609015687</v>
      </c>
      <c r="CQ87">
        <f t="shared" si="147"/>
        <v>-245919.02108749957</v>
      </c>
      <c r="CR87">
        <f t="shared" si="147"/>
        <v>-246201.33979514145</v>
      </c>
      <c r="CS87">
        <f t="shared" si="147"/>
        <v>-246483.98258467755</v>
      </c>
      <c r="CT87">
        <f t="shared" si="147"/>
        <v>-246766.9498281322</v>
      </c>
      <c r="CU87">
        <f t="shared" si="147"/>
        <v>-247050.2418979567</v>
      </c>
      <c r="CV87">
        <f t="shared" si="147"/>
        <v>-247333.85916702726</v>
      </c>
      <c r="CW87">
        <f t="shared" si="147"/>
        <v>-247617.80200865085</v>
      </c>
      <c r="CX87">
        <f t="shared" si="147"/>
        <v>-247902.07079656195</v>
      </c>
      <c r="CY87">
        <f t="shared" si="147"/>
        <v>-248186.66590492509</v>
      </c>
      <c r="CZ87">
        <f t="shared" si="148"/>
        <v>-248471.58770833156</v>
      </c>
      <c r="DA87">
        <f t="shared" si="148"/>
        <v>-248756.83658180534</v>
      </c>
      <c r="DB87">
        <f t="shared" si="148"/>
        <v>-249042.41290080099</v>
      </c>
      <c r="DC87">
        <f t="shared" si="148"/>
        <v>-249328.31704120126</v>
      </c>
      <c r="DD87">
        <f t="shared" si="148"/>
        <v>-249614.54937932317</v>
      </c>
      <c r="DE87">
        <f t="shared" si="148"/>
        <v>-249901.11029191563</v>
      </c>
      <c r="DF87">
        <f t="shared" si="148"/>
        <v>-250188.00015615742</v>
      </c>
      <c r="DG87">
        <f t="shared" si="148"/>
        <v>-250475.21934966301</v>
      </c>
      <c r="DH87">
        <f t="shared" si="148"/>
        <v>-250762.76825048024</v>
      </c>
      <c r="DI87">
        <f t="shared" si="148"/>
        <v>-251050.6472370883</v>
      </c>
      <c r="DJ87">
        <f t="shared" si="148"/>
        <v>-251338.85668840361</v>
      </c>
      <c r="DL87">
        <f t="shared" si="116"/>
        <v>0.84</v>
      </c>
      <c r="DM87">
        <f t="shared" si="133"/>
        <v>224094.10804846487</v>
      </c>
      <c r="DN87">
        <f t="shared" si="133"/>
        <v>224351.6089904237</v>
      </c>
      <c r="DO87">
        <f t="shared" si="133"/>
        <v>224609.40525466105</v>
      </c>
      <c r="DP87">
        <f t="shared" si="133"/>
        <v>224867.49718018633</v>
      </c>
      <c r="DQ87">
        <f t="shared" si="133"/>
        <v>225125.88510639878</v>
      </c>
      <c r="DR87">
        <f t="shared" si="133"/>
        <v>225384.56937308496</v>
      </c>
      <c r="DS87">
        <f t="shared" si="133"/>
        <v>225643.55032042463</v>
      </c>
      <c r="DT87">
        <f t="shared" si="133"/>
        <v>225902.82828898483</v>
      </c>
      <c r="DU87">
        <f t="shared" si="133"/>
        <v>226162.4036197261</v>
      </c>
      <c r="DV87">
        <f t="shared" si="133"/>
        <v>226422.27665399938</v>
      </c>
      <c r="DW87">
        <f t="shared" si="133"/>
        <v>226682.44773354832</v>
      </c>
      <c r="DX87">
        <f t="shared" si="133"/>
        <v>226942.91720050652</v>
      </c>
      <c r="DY87">
        <f t="shared" si="133"/>
        <v>227203.68539740273</v>
      </c>
      <c r="DZ87">
        <f t="shared" si="133"/>
        <v>227464.75266715881</v>
      </c>
      <c r="EA87">
        <f t="shared" si="133"/>
        <v>227726.11935308791</v>
      </c>
      <c r="EB87">
        <f t="shared" si="122"/>
        <v>227987.78579889974</v>
      </c>
      <c r="EC87">
        <f t="shared" si="122"/>
        <v>228249.75234869844</v>
      </c>
      <c r="ED87">
        <f t="shared" si="122"/>
        <v>228512.01934698099</v>
      </c>
      <c r="EE87">
        <f t="shared" si="122"/>
        <v>228774.58713864189</v>
      </c>
      <c r="EF87">
        <f t="shared" si="135"/>
        <v>229037.45606897108</v>
      </c>
      <c r="EG87">
        <f t="shared" si="135"/>
        <v>229300.62648365545</v>
      </c>
      <c r="EH87">
        <f t="shared" si="135"/>
        <v>229564.09872877639</v>
      </c>
      <c r="EI87">
        <f t="shared" si="135"/>
        <v>229827.87315081581</v>
      </c>
      <c r="EJ87">
        <f t="shared" si="135"/>
        <v>230091.95009665008</v>
      </c>
      <c r="EK87">
        <f t="shared" si="135"/>
        <v>230356.32991355614</v>
      </c>
      <c r="EL87">
        <f t="shared" si="135"/>
        <v>230621.01294920899</v>
      </c>
      <c r="EM87">
        <f t="shared" si="135"/>
        <v>230885.99955168247</v>
      </c>
      <c r="EN87">
        <f t="shared" si="135"/>
        <v>231151.29006945094</v>
      </c>
      <c r="EO87">
        <f t="shared" si="135"/>
        <v>231416.8848513863</v>
      </c>
      <c r="EP87">
        <f t="shared" si="135"/>
        <v>231682.7842467642</v>
      </c>
      <c r="EQ87">
        <f t="shared" si="100"/>
        <v>231948.98860525797</v>
      </c>
      <c r="ER87">
        <f t="shared" si="100"/>
        <v>232215.4982769448</v>
      </c>
      <c r="ES87">
        <f t="shared" si="100"/>
        <v>232482.31361230294</v>
      </c>
      <c r="ET87">
        <f t="shared" si="137"/>
        <v>232749.43496221289</v>
      </c>
      <c r="EU87">
        <f t="shared" si="137"/>
        <v>233016.86267795888</v>
      </c>
      <c r="EV87">
        <f t="shared" si="137"/>
        <v>233284.59711122664</v>
      </c>
      <c r="EW87">
        <f t="shared" si="137"/>
        <v>233552.63861410567</v>
      </c>
      <c r="EX87">
        <f t="shared" si="137"/>
        <v>233820.98753909121</v>
      </c>
      <c r="EY87">
        <f t="shared" si="137"/>
        <v>234089.64423908244</v>
      </c>
      <c r="EZ87">
        <f t="shared" si="137"/>
        <v>234358.60906738354</v>
      </c>
      <c r="FA87">
        <f t="shared" si="137"/>
        <v>234627.88237770431</v>
      </c>
      <c r="FB87">
        <f t="shared" si="137"/>
        <v>234897.46452416226</v>
      </c>
      <c r="FC87">
        <f t="shared" si="137"/>
        <v>235167.35586127636</v>
      </c>
      <c r="FD87">
        <f t="shared" si="137"/>
        <v>235437.55674397753</v>
      </c>
      <c r="FE87">
        <f t="shared" si="137"/>
        <v>235708.06752760254</v>
      </c>
      <c r="FF87">
        <f t="shared" si="138"/>
        <v>235978.88856789598</v>
      </c>
      <c r="FG87">
        <f t="shared" si="138"/>
        <v>236250.0202210109</v>
      </c>
      <c r="FH87">
        <f t="shared" si="138"/>
        <v>236521.46284350991</v>
      </c>
      <c r="FI87">
        <f t="shared" si="138"/>
        <v>236793.21679236338</v>
      </c>
      <c r="FJ87">
        <f t="shared" si="138"/>
        <v>237065.28242495129</v>
      </c>
      <c r="FK87">
        <f t="shared" si="138"/>
        <v>237337.66009906575</v>
      </c>
      <c r="FL87">
        <f t="shared" si="138"/>
        <v>237610.35017290854</v>
      </c>
      <c r="FM87">
        <f t="shared" si="138"/>
        <v>237883.35300509282</v>
      </c>
      <c r="FN87">
        <f t="shared" si="138"/>
        <v>238156.66895464336</v>
      </c>
      <c r="FO87">
        <f t="shared" si="138"/>
        <v>238430.29838099863</v>
      </c>
      <c r="FP87">
        <f t="shared" si="138"/>
        <v>238704.24164400477</v>
      </c>
      <c r="FQ87">
        <f t="shared" si="138"/>
        <v>238978.49910392606</v>
      </c>
      <c r="FR87">
        <f t="shared" si="149"/>
        <v>239253.07112143861</v>
      </c>
      <c r="FS87">
        <f t="shared" si="149"/>
        <v>239527.95805763252</v>
      </c>
      <c r="FT87">
        <f t="shared" si="149"/>
        <v>239803.16027401251</v>
      </c>
      <c r="FU87">
        <f t="shared" si="149"/>
        <v>240078.67813249916</v>
      </c>
      <c r="FV87">
        <f t="shared" si="149"/>
        <v>240354.5119954265</v>
      </c>
      <c r="FW87">
        <f t="shared" si="149"/>
        <v>240630.66222554489</v>
      </c>
      <c r="FX87">
        <f t="shared" si="149"/>
        <v>240907.12918602253</v>
      </c>
      <c r="FY87">
        <f t="shared" si="149"/>
        <v>241183.9132404438</v>
      </c>
      <c r="FZ87">
        <f t="shared" si="149"/>
        <v>241461.0147528105</v>
      </c>
      <c r="GA87">
        <f t="shared" si="149"/>
        <v>241738.43408754293</v>
      </c>
      <c r="GB87">
        <f t="shared" si="149"/>
        <v>242016.17160947723</v>
      </c>
      <c r="GC87">
        <f t="shared" si="149"/>
        <v>242294.22768387187</v>
      </c>
      <c r="GD87">
        <f t="shared" si="149"/>
        <v>242572.60267640115</v>
      </c>
      <c r="GE87">
        <f t="shared" si="136"/>
        <v>242851.2969531616</v>
      </c>
      <c r="GF87">
        <f t="shared" si="134"/>
        <v>243130.31088066931</v>
      </c>
      <c r="GG87">
        <f t="shared" si="134"/>
        <v>243409.64482586095</v>
      </c>
      <c r="GH87">
        <f t="shared" si="104"/>
        <v>243689.29915609543</v>
      </c>
      <c r="GI87">
        <f t="shared" si="104"/>
        <v>243969.2742391506</v>
      </c>
      <c r="GJ87">
        <f t="shared" si="104"/>
        <v>244249.57044323004</v>
      </c>
      <c r="GK87">
        <f t="shared" si="104"/>
        <v>244530.18813695654</v>
      </c>
      <c r="GL87">
        <f t="shared" si="104"/>
        <v>244811.12768937866</v>
      </c>
      <c r="GM87">
        <f t="shared" si="104"/>
        <v>245092.38946996769</v>
      </c>
      <c r="GN87">
        <f t="shared" ref="GN87:GU102" si="150">ABS(CO87-CO$2)</f>
        <v>245373.97384862005</v>
      </c>
      <c r="GO87">
        <f t="shared" si="150"/>
        <v>245655.88119565384</v>
      </c>
      <c r="GP87">
        <f t="shared" si="150"/>
        <v>245938.11188181525</v>
      </c>
      <c r="GQ87">
        <f t="shared" si="150"/>
        <v>246220.66627827584</v>
      </c>
      <c r="GR87">
        <f t="shared" si="150"/>
        <v>246503.54475663064</v>
      </c>
      <c r="GS87">
        <f t="shared" si="115"/>
        <v>246786.74768890403</v>
      </c>
      <c r="GT87">
        <f t="shared" si="115"/>
        <v>247070.27544754723</v>
      </c>
      <c r="GU87">
        <f t="shared" si="115"/>
        <v>247354.1284054365</v>
      </c>
      <c r="GV87">
        <f t="shared" si="115"/>
        <v>247638.30693587879</v>
      </c>
      <c r="GW87">
        <f t="shared" si="115"/>
        <v>247922.81141260863</v>
      </c>
      <c r="GX87">
        <f t="shared" si="115"/>
        <v>248207.64220979047</v>
      </c>
      <c r="GY87">
        <f t="shared" si="115"/>
        <v>248492.79970201565</v>
      </c>
      <c r="GZ87">
        <f t="shared" si="98"/>
        <v>248778.28426430814</v>
      </c>
      <c r="HA87">
        <f t="shared" si="98"/>
        <v>249064.09627212249</v>
      </c>
      <c r="HB87">
        <f t="shared" si="98"/>
        <v>249350.23610134149</v>
      </c>
      <c r="HC87">
        <f t="shared" si="98"/>
        <v>249636.70412828212</v>
      </c>
      <c r="HD87">
        <f t="shared" si="96"/>
        <v>249923.50072969327</v>
      </c>
      <c r="HE87">
        <f t="shared" si="75"/>
        <v>250210.62628275377</v>
      </c>
      <c r="HF87">
        <f t="shared" si="75"/>
        <v>250498.08116507807</v>
      </c>
      <c r="HG87">
        <f t="shared" si="74"/>
        <v>250785.86575471403</v>
      </c>
      <c r="HH87">
        <f t="shared" si="74"/>
        <v>251073.9804301408</v>
      </c>
      <c r="HI87">
        <f t="shared" si="56"/>
        <v>251362.42557027482</v>
      </c>
      <c r="HJ87">
        <f t="shared" si="117"/>
        <v>224351.6089904237</v>
      </c>
      <c r="HK87">
        <f t="shared" si="118"/>
        <v>2</v>
      </c>
      <c r="HL87">
        <v>85</v>
      </c>
      <c r="HM87">
        <f t="shared" si="119"/>
        <v>0.84</v>
      </c>
      <c r="HN87" cm="1">
        <f t="array" ref="HN87">INDEX($N$3:$DJ$102,HL87,HK87)</f>
        <v>-224351.373301605</v>
      </c>
      <c r="HO87">
        <f t="shared" si="120"/>
        <v>-188455.15357334819</v>
      </c>
    </row>
    <row r="88" spans="5:223" x14ac:dyDescent="0.25">
      <c r="E88">
        <v>710</v>
      </c>
      <c r="F88" s="7">
        <f>'Emission events'!Q88</f>
        <v>0</v>
      </c>
      <c r="G88" s="7">
        <f>'Emission events'!AG88</f>
        <v>0</v>
      </c>
      <c r="H88" s="7">
        <f>'Emission events'!AW88</f>
        <v>0</v>
      </c>
      <c r="I88" s="7">
        <f>'Emission events'!BM88</f>
        <v>0</v>
      </c>
      <c r="J88" s="7">
        <f>'Emission events'!CC88</f>
        <v>0</v>
      </c>
      <c r="K88" s="7">
        <f t="shared" si="121"/>
        <v>0</v>
      </c>
      <c r="M88" s="1">
        <v>0.85</v>
      </c>
      <c r="N88">
        <f t="shared" si="139"/>
        <v>-310009.98394229379</v>
      </c>
      <c r="O88">
        <f t="shared" si="139"/>
        <v>-310365.87454603048</v>
      </c>
      <c r="P88">
        <f t="shared" si="139"/>
        <v>-310722.1736870624</v>
      </c>
      <c r="Q88">
        <f t="shared" si="139"/>
        <v>-311078.88183436298</v>
      </c>
      <c r="R88">
        <f t="shared" si="139"/>
        <v>-311435.99945744179</v>
      </c>
      <c r="S88">
        <f t="shared" si="139"/>
        <v>-311793.52702634723</v>
      </c>
      <c r="T88">
        <f t="shared" si="139"/>
        <v>-312151.46501166973</v>
      </c>
      <c r="U88">
        <f t="shared" si="139"/>
        <v>-312509.8138845386</v>
      </c>
      <c r="V88">
        <f t="shared" si="139"/>
        <v>-312868.57411662408</v>
      </c>
      <c r="W88">
        <f t="shared" si="139"/>
        <v>-313227.74618013785</v>
      </c>
      <c r="X88">
        <f t="shared" si="140"/>
        <v>-313587.33054783585</v>
      </c>
      <c r="Y88">
        <f t="shared" si="140"/>
        <v>-313947.32769300998</v>
      </c>
      <c r="Z88">
        <f t="shared" si="140"/>
        <v>-314307.73808950232</v>
      </c>
      <c r="AA88">
        <f t="shared" si="140"/>
        <v>-314668.56221169641</v>
      </c>
      <c r="AB88">
        <f t="shared" si="140"/>
        <v>-315029.80053452053</v>
      </c>
      <c r="AC88">
        <f t="shared" si="140"/>
        <v>-315391.45353344805</v>
      </c>
      <c r="AD88">
        <f t="shared" si="140"/>
        <v>-315753.52168449934</v>
      </c>
      <c r="AE88">
        <f t="shared" si="140"/>
        <v>-316116.00546423887</v>
      </c>
      <c r="AF88">
        <f t="shared" si="140"/>
        <v>-316478.9053497783</v>
      </c>
      <c r="AG88">
        <f t="shared" si="140"/>
        <v>-316842.22181877919</v>
      </c>
      <c r="AH88">
        <f t="shared" si="141"/>
        <v>-317205.95534945023</v>
      </c>
      <c r="AI88">
        <f t="shared" si="141"/>
        <v>-317570.10642054904</v>
      </c>
      <c r="AJ88">
        <f t="shared" si="141"/>
        <v>-317934.67551138403</v>
      </c>
      <c r="AK88">
        <f t="shared" si="141"/>
        <v>-318299.6631018105</v>
      </c>
      <c r="AL88">
        <f t="shared" si="141"/>
        <v>-318665.06967223895</v>
      </c>
      <c r="AM88">
        <f t="shared" si="141"/>
        <v>-319030.89570362697</v>
      </c>
      <c r="AN88">
        <f t="shared" si="141"/>
        <v>-319397.14167748753</v>
      </c>
      <c r="AO88">
        <f t="shared" si="141"/>
        <v>-319763.80807588523</v>
      </c>
      <c r="AP88">
        <f t="shared" si="141"/>
        <v>-320130.8953814382</v>
      </c>
      <c r="AQ88">
        <f t="shared" si="141"/>
        <v>-320498.40407731943</v>
      </c>
      <c r="AR88">
        <f t="shared" si="142"/>
        <v>-320866.3346472535</v>
      </c>
      <c r="AS88">
        <f t="shared" si="142"/>
        <v>-321234.68757552461</v>
      </c>
      <c r="AT88">
        <f t="shared" si="142"/>
        <v>-321603.46334696829</v>
      </c>
      <c r="AU88">
        <f t="shared" si="142"/>
        <v>-321972.66244698019</v>
      </c>
      <c r="AV88">
        <f t="shared" si="142"/>
        <v>-322342.28536151187</v>
      </c>
      <c r="AW88">
        <f t="shared" si="142"/>
        <v>-322712.33257707406</v>
      </c>
      <c r="AX88">
        <f t="shared" si="142"/>
        <v>-323082.80458073237</v>
      </c>
      <c r="AY88">
        <f t="shared" si="142"/>
        <v>-323453.70186011499</v>
      </c>
      <c r="AZ88">
        <f t="shared" si="142"/>
        <v>-323825.02490341</v>
      </c>
      <c r="BA88">
        <f t="shared" si="142"/>
        <v>-324196.77419936232</v>
      </c>
      <c r="BB88">
        <f t="shared" si="143"/>
        <v>-324568.95023728133</v>
      </c>
      <c r="BC88">
        <f t="shared" si="143"/>
        <v>-324941.55350703822</v>
      </c>
      <c r="BD88">
        <f t="shared" si="143"/>
        <v>-325314.58449906291</v>
      </c>
      <c r="BE88">
        <f t="shared" si="143"/>
        <v>-325688.04370435199</v>
      </c>
      <c r="BF88">
        <f t="shared" si="143"/>
        <v>-326061.93161446549</v>
      </c>
      <c r="BG88">
        <f t="shared" si="143"/>
        <v>-326436.24872152426</v>
      </c>
      <c r="BH88">
        <f t="shared" si="143"/>
        <v>-326810.99551821768</v>
      </c>
      <c r="BI88">
        <f t="shared" si="143"/>
        <v>-327186.17249779939</v>
      </c>
      <c r="BJ88">
        <f t="shared" si="143"/>
        <v>-327561.78015409049</v>
      </c>
      <c r="BK88">
        <f t="shared" si="143"/>
        <v>-327937.81898147543</v>
      </c>
      <c r="BL88">
        <f t="shared" si="144"/>
        <v>-328314.28947490972</v>
      </c>
      <c r="BM88">
        <f t="shared" si="144"/>
        <v>-328691.19212991692</v>
      </c>
      <c r="BN88">
        <f t="shared" si="144"/>
        <v>-329068.52744258614</v>
      </c>
      <c r="BO88">
        <f t="shared" si="144"/>
        <v>-329446.29590957932</v>
      </c>
      <c r="BP88">
        <f t="shared" si="144"/>
        <v>-329824.49802812847</v>
      </c>
      <c r="BQ88">
        <f t="shared" si="144"/>
        <v>-330203.13429603295</v>
      </c>
      <c r="BR88">
        <f t="shared" si="144"/>
        <v>-330582.20521166717</v>
      </c>
      <c r="BS88">
        <f t="shared" si="144"/>
        <v>-330961.71127397631</v>
      </c>
      <c r="BT88">
        <f t="shared" si="144"/>
        <v>-331341.6529824796</v>
      </c>
      <c r="BU88">
        <f t="shared" si="144"/>
        <v>-331722.03083726607</v>
      </c>
      <c r="BV88">
        <f t="shared" si="145"/>
        <v>-332102.8453390036</v>
      </c>
      <c r="BW88">
        <f t="shared" si="145"/>
        <v>-332484.09698892996</v>
      </c>
      <c r="BX88">
        <f t="shared" si="145"/>
        <v>-332865.786288862</v>
      </c>
      <c r="BY88">
        <f t="shared" si="145"/>
        <v>-333247.91374119133</v>
      </c>
      <c r="BZ88">
        <f t="shared" si="145"/>
        <v>-333630.47984888637</v>
      </c>
      <c r="CA88">
        <f t="shared" si="145"/>
        <v>-334013.48511549394</v>
      </c>
      <c r="CB88">
        <f t="shared" si="145"/>
        <v>-334396.93004513677</v>
      </c>
      <c r="CC88">
        <f t="shared" si="145"/>
        <v>-334780.81514251605</v>
      </c>
      <c r="CD88">
        <f t="shared" si="145"/>
        <v>-335165.14091291477</v>
      </c>
      <c r="CE88">
        <f t="shared" si="145"/>
        <v>-335549.90786219487</v>
      </c>
      <c r="CF88">
        <f t="shared" si="146"/>
        <v>-335935.11649679882</v>
      </c>
      <c r="CG88">
        <f t="shared" si="146"/>
        <v>-336320.76732375054</v>
      </c>
      <c r="CH88">
        <f t="shared" si="146"/>
        <v>-336706.86085065728</v>
      </c>
      <c r="CI88">
        <f t="shared" si="146"/>
        <v>-337093.39758570638</v>
      </c>
      <c r="CJ88">
        <f t="shared" si="146"/>
        <v>-337480.37803766865</v>
      </c>
      <c r="CK88">
        <f t="shared" si="146"/>
        <v>-337867.80271590134</v>
      </c>
      <c r="CL88">
        <f t="shared" si="146"/>
        <v>-338255.67213034525</v>
      </c>
      <c r="CM88">
        <f t="shared" si="146"/>
        <v>-338643.98679152643</v>
      </c>
      <c r="CN88">
        <f t="shared" si="146"/>
        <v>-339032.74721055705</v>
      </c>
      <c r="CO88">
        <f t="shared" si="146"/>
        <v>-339421.95389913849</v>
      </c>
      <c r="CP88">
        <f t="shared" si="147"/>
        <v>-339811.60736955219</v>
      </c>
      <c r="CQ88">
        <f t="shared" si="147"/>
        <v>-340201.70813467482</v>
      </c>
      <c r="CR88">
        <f t="shared" si="147"/>
        <v>-340592.25670796953</v>
      </c>
      <c r="CS88">
        <f t="shared" si="147"/>
        <v>-340983.25360348879</v>
      </c>
      <c r="CT88">
        <f t="shared" si="147"/>
        <v>-341374.69933587534</v>
      </c>
      <c r="CU88">
        <f t="shared" si="147"/>
        <v>-341766.59442036494</v>
      </c>
      <c r="CV88">
        <f t="shared" si="147"/>
        <v>-342158.93937277747</v>
      </c>
      <c r="CW88">
        <f t="shared" si="147"/>
        <v>-342551.73470953247</v>
      </c>
      <c r="CX88">
        <f t="shared" si="147"/>
        <v>-342944.98094763968</v>
      </c>
      <c r="CY88">
        <f t="shared" si="147"/>
        <v>-343338.67860470229</v>
      </c>
      <c r="CZ88">
        <f t="shared" si="148"/>
        <v>-343732.82819891785</v>
      </c>
      <c r="DA88">
        <f t="shared" si="148"/>
        <v>-344127.43024907861</v>
      </c>
      <c r="DB88">
        <f t="shared" si="148"/>
        <v>-344522.48527457489</v>
      </c>
      <c r="DC88">
        <f t="shared" si="148"/>
        <v>-344917.99379538582</v>
      </c>
      <c r="DD88">
        <f t="shared" si="148"/>
        <v>-345313.95633209479</v>
      </c>
      <c r="DE88">
        <f t="shared" si="148"/>
        <v>-345710.37340588041</v>
      </c>
      <c r="DF88">
        <f t="shared" si="148"/>
        <v>-346107.2455385194</v>
      </c>
      <c r="DG88">
        <f t="shared" si="148"/>
        <v>-346504.57325238764</v>
      </c>
      <c r="DH88">
        <f t="shared" si="148"/>
        <v>-346902.35707046185</v>
      </c>
      <c r="DI88">
        <f t="shared" si="148"/>
        <v>-347300.59751631645</v>
      </c>
      <c r="DJ88">
        <f t="shared" si="148"/>
        <v>-347699.29511412716</v>
      </c>
      <c r="DL88">
        <f t="shared" si="116"/>
        <v>0.85</v>
      </c>
      <c r="DM88">
        <f t="shared" si="133"/>
        <v>310009.98394229379</v>
      </c>
      <c r="DN88">
        <f t="shared" si="133"/>
        <v>310366.11023484921</v>
      </c>
      <c r="DO88">
        <f t="shared" si="133"/>
        <v>310722.64506469981</v>
      </c>
      <c r="DP88">
        <f t="shared" si="133"/>
        <v>311079.58890081913</v>
      </c>
      <c r="DQ88">
        <f t="shared" si="133"/>
        <v>311436.94221271662</v>
      </c>
      <c r="DR88">
        <f t="shared" si="133"/>
        <v>311794.70547044079</v>
      </c>
      <c r="DS88">
        <f t="shared" si="133"/>
        <v>312152.87914458202</v>
      </c>
      <c r="DT88">
        <f t="shared" si="133"/>
        <v>312511.46370626957</v>
      </c>
      <c r="DU88">
        <f t="shared" si="133"/>
        <v>312870.45962717378</v>
      </c>
      <c r="DV88">
        <f t="shared" si="133"/>
        <v>313229.86737950624</v>
      </c>
      <c r="DW88">
        <f t="shared" si="133"/>
        <v>313589.68743602297</v>
      </c>
      <c r="DX88">
        <f t="shared" si="133"/>
        <v>313949.92027001583</v>
      </c>
      <c r="DY88">
        <f t="shared" si="133"/>
        <v>314310.56635532685</v>
      </c>
      <c r="DZ88">
        <f t="shared" si="133"/>
        <v>314671.62616633967</v>
      </c>
      <c r="EA88">
        <f t="shared" si="133"/>
        <v>315033.10017798247</v>
      </c>
      <c r="EB88">
        <f t="shared" si="122"/>
        <v>315394.98886572872</v>
      </c>
      <c r="EC88">
        <f t="shared" si="122"/>
        <v>315757.29270559875</v>
      </c>
      <c r="ED88">
        <f t="shared" si="122"/>
        <v>316120.01217415696</v>
      </c>
      <c r="EE88">
        <f t="shared" si="122"/>
        <v>316483.14774851513</v>
      </c>
      <c r="EF88">
        <f t="shared" si="135"/>
        <v>316846.69990633475</v>
      </c>
      <c r="EG88">
        <f t="shared" si="135"/>
        <v>317210.66912582447</v>
      </c>
      <c r="EH88">
        <f t="shared" si="135"/>
        <v>317575.05588574201</v>
      </c>
      <c r="EI88">
        <f t="shared" si="135"/>
        <v>317939.86066539568</v>
      </c>
      <c r="EJ88">
        <f t="shared" si="135"/>
        <v>318305.08394464088</v>
      </c>
      <c r="EK88">
        <f t="shared" si="135"/>
        <v>318670.72620388807</v>
      </c>
      <c r="EL88">
        <f t="shared" si="135"/>
        <v>319036.78792409477</v>
      </c>
      <c r="EM88">
        <f t="shared" si="135"/>
        <v>319403.26958677405</v>
      </c>
      <c r="EN88">
        <f t="shared" si="135"/>
        <v>319770.17167399044</v>
      </c>
      <c r="EO88">
        <f t="shared" si="135"/>
        <v>320137.49466836214</v>
      </c>
      <c r="EP88">
        <f t="shared" si="135"/>
        <v>320505.23905306211</v>
      </c>
      <c r="EQ88">
        <f t="shared" si="100"/>
        <v>320873.40531181486</v>
      </c>
      <c r="ER88">
        <f t="shared" si="100"/>
        <v>321241.9939289047</v>
      </c>
      <c r="ES88">
        <f t="shared" si="100"/>
        <v>321611.00538916705</v>
      </c>
      <c r="ET88">
        <f t="shared" si="137"/>
        <v>321980.44017799769</v>
      </c>
      <c r="EU88">
        <f t="shared" si="137"/>
        <v>322350.2987813481</v>
      </c>
      <c r="EV88">
        <f t="shared" si="137"/>
        <v>322720.58168572898</v>
      </c>
      <c r="EW88">
        <f t="shared" si="137"/>
        <v>323091.28937820601</v>
      </c>
      <c r="EX88">
        <f t="shared" si="137"/>
        <v>323462.42234640731</v>
      </c>
      <c r="EY88">
        <f t="shared" si="137"/>
        <v>323833.98107852106</v>
      </c>
      <c r="EZ88">
        <f t="shared" si="137"/>
        <v>324205.96606329211</v>
      </c>
      <c r="FA88">
        <f t="shared" si="137"/>
        <v>324578.3777900298</v>
      </c>
      <c r="FB88">
        <f t="shared" si="137"/>
        <v>324951.21674860542</v>
      </c>
      <c r="FC88">
        <f t="shared" si="137"/>
        <v>325324.4834294488</v>
      </c>
      <c r="FD88">
        <f t="shared" si="137"/>
        <v>325698.17832355661</v>
      </c>
      <c r="FE88">
        <f t="shared" si="137"/>
        <v>326072.30192248884</v>
      </c>
      <c r="FF88">
        <f t="shared" si="138"/>
        <v>326446.85471836629</v>
      </c>
      <c r="FG88">
        <f t="shared" si="138"/>
        <v>326821.83720387844</v>
      </c>
      <c r="FH88">
        <f t="shared" si="138"/>
        <v>327197.24987227883</v>
      </c>
      <c r="FI88">
        <f t="shared" si="138"/>
        <v>327573.09321738867</v>
      </c>
      <c r="FJ88">
        <f t="shared" si="138"/>
        <v>327949.36773359234</v>
      </c>
      <c r="FK88">
        <f t="shared" si="138"/>
        <v>328326.07391584531</v>
      </c>
      <c r="FL88">
        <f t="shared" si="138"/>
        <v>328703.21225967124</v>
      </c>
      <c r="FM88">
        <f t="shared" si="138"/>
        <v>329080.78326115914</v>
      </c>
      <c r="FN88">
        <f t="shared" si="138"/>
        <v>329458.78741697106</v>
      </c>
      <c r="FO88">
        <f t="shared" si="138"/>
        <v>329837.22522433894</v>
      </c>
      <c r="FP88">
        <f t="shared" si="138"/>
        <v>330216.0971810621</v>
      </c>
      <c r="FQ88">
        <f t="shared" si="138"/>
        <v>330595.40378551505</v>
      </c>
      <c r="FR88">
        <f t="shared" si="149"/>
        <v>330975.14553664293</v>
      </c>
      <c r="FS88">
        <f t="shared" si="149"/>
        <v>331355.3229339649</v>
      </c>
      <c r="FT88">
        <f t="shared" si="149"/>
        <v>331735.9364775701</v>
      </c>
      <c r="FU88">
        <f t="shared" si="149"/>
        <v>332116.98666812631</v>
      </c>
      <c r="FV88">
        <f t="shared" si="149"/>
        <v>332498.4740068714</v>
      </c>
      <c r="FW88">
        <f t="shared" si="149"/>
        <v>332880.39899562218</v>
      </c>
      <c r="FX88">
        <f t="shared" si="149"/>
        <v>333262.76213677018</v>
      </c>
      <c r="FY88">
        <f t="shared" si="149"/>
        <v>333645.56393328396</v>
      </c>
      <c r="FZ88">
        <f t="shared" si="149"/>
        <v>334028.8048887102</v>
      </c>
      <c r="GA88">
        <f t="shared" si="149"/>
        <v>334412.48550717178</v>
      </c>
      <c r="GB88">
        <f t="shared" si="149"/>
        <v>334796.60629336978</v>
      </c>
      <c r="GC88">
        <f t="shared" si="149"/>
        <v>335181.16775258718</v>
      </c>
      <c r="GD88">
        <f t="shared" si="149"/>
        <v>335566.17039068602</v>
      </c>
      <c r="GE88">
        <f t="shared" si="136"/>
        <v>335951.61471410864</v>
      </c>
      <c r="GF88">
        <f t="shared" si="134"/>
        <v>336337.5012298791</v>
      </c>
      <c r="GG88">
        <f t="shared" si="134"/>
        <v>336723.83044560457</v>
      </c>
      <c r="GH88">
        <f t="shared" si="134"/>
        <v>337110.60286947235</v>
      </c>
      <c r="GI88">
        <f t="shared" si="134"/>
        <v>337497.81901025336</v>
      </c>
      <c r="GJ88">
        <f t="shared" si="134"/>
        <v>337885.47937730473</v>
      </c>
      <c r="GK88">
        <f t="shared" si="134"/>
        <v>338273.58448056737</v>
      </c>
      <c r="GL88">
        <f t="shared" si="134"/>
        <v>338662.13483056729</v>
      </c>
      <c r="GM88">
        <f t="shared" si="134"/>
        <v>339051.13093841658</v>
      </c>
      <c r="GN88">
        <f t="shared" si="150"/>
        <v>339440.57331581676</v>
      </c>
      <c r="GO88">
        <f t="shared" si="150"/>
        <v>339830.46247504913</v>
      </c>
      <c r="GP88">
        <f t="shared" si="150"/>
        <v>340220.79892899049</v>
      </c>
      <c r="GQ88">
        <f t="shared" si="150"/>
        <v>340611.58319110394</v>
      </c>
      <c r="GR88">
        <f t="shared" si="150"/>
        <v>341002.81577544188</v>
      </c>
      <c r="GS88">
        <f t="shared" si="115"/>
        <v>341394.49719664716</v>
      </c>
      <c r="GT88">
        <f t="shared" si="115"/>
        <v>341786.62796995544</v>
      </c>
      <c r="GU88">
        <f t="shared" si="115"/>
        <v>342179.20861118671</v>
      </c>
      <c r="GV88">
        <f t="shared" si="115"/>
        <v>342572.23963676044</v>
      </c>
      <c r="GW88">
        <f t="shared" si="115"/>
        <v>342965.72156368633</v>
      </c>
      <c r="GX88">
        <f t="shared" si="115"/>
        <v>343359.65490956767</v>
      </c>
      <c r="GY88">
        <f t="shared" si="115"/>
        <v>343754.04019260191</v>
      </c>
      <c r="GZ88">
        <f t="shared" si="98"/>
        <v>344148.8779315814</v>
      </c>
      <c r="HA88">
        <f t="shared" si="98"/>
        <v>344544.16864589643</v>
      </c>
      <c r="HB88">
        <f t="shared" si="98"/>
        <v>344939.91285552602</v>
      </c>
      <c r="HC88">
        <f t="shared" si="98"/>
        <v>345336.11108105374</v>
      </c>
      <c r="HD88">
        <f t="shared" si="96"/>
        <v>345732.76384365809</v>
      </c>
      <c r="HE88">
        <f t="shared" si="75"/>
        <v>346129.87166511576</v>
      </c>
      <c r="HF88">
        <f t="shared" si="75"/>
        <v>346527.43506780273</v>
      </c>
      <c r="HG88">
        <f t="shared" si="74"/>
        <v>346925.45457469561</v>
      </c>
      <c r="HH88">
        <f t="shared" si="74"/>
        <v>347323.93070936896</v>
      </c>
      <c r="HI88">
        <f t="shared" si="56"/>
        <v>347722.8639959984</v>
      </c>
      <c r="HJ88">
        <f t="shared" si="117"/>
        <v>310366.11023484921</v>
      </c>
      <c r="HK88">
        <f t="shared" si="118"/>
        <v>2</v>
      </c>
      <c r="HL88">
        <v>86</v>
      </c>
      <c r="HM88">
        <f t="shared" si="119"/>
        <v>0.85</v>
      </c>
      <c r="HN88" cm="1">
        <f t="array" ref="HN88">INDEX($N$3:$DJ$102,HL88,HK88)</f>
        <v>-310365.87454603048</v>
      </c>
      <c r="HO88">
        <f t="shared" si="120"/>
        <v>-263810.9933641259</v>
      </c>
    </row>
    <row r="89" spans="5:223" x14ac:dyDescent="0.25">
      <c r="E89">
        <v>715</v>
      </c>
      <c r="F89" s="7">
        <f>'Emission events'!Q89</f>
        <v>0</v>
      </c>
      <c r="G89" s="7">
        <f>'Emission events'!AG89</f>
        <v>0</v>
      </c>
      <c r="H89" s="7">
        <f>'Emission events'!AW89</f>
        <v>0</v>
      </c>
      <c r="I89" s="7">
        <f>'Emission events'!BM89</f>
        <v>0</v>
      </c>
      <c r="J89" s="7">
        <f>'Emission events'!CC89</f>
        <v>0</v>
      </c>
      <c r="K89" s="7">
        <f t="shared" si="121"/>
        <v>0</v>
      </c>
      <c r="M89" s="1">
        <v>0.86</v>
      </c>
      <c r="N89">
        <f t="shared" si="139"/>
        <v>-428862.62244286522</v>
      </c>
      <c r="O89">
        <f t="shared" si="139"/>
        <v>-429354.94750112033</v>
      </c>
      <c r="P89">
        <f t="shared" si="139"/>
        <v>-429847.83771389897</v>
      </c>
      <c r="Q89">
        <f t="shared" si="139"/>
        <v>-430341.29372995923</v>
      </c>
      <c r="R89">
        <f t="shared" si="139"/>
        <v>-430835.31619880511</v>
      </c>
      <c r="S89">
        <f t="shared" si="139"/>
        <v>-431329.90577068191</v>
      </c>
      <c r="T89">
        <f t="shared" si="139"/>
        <v>-431825.06309658592</v>
      </c>
      <c r="U89">
        <f t="shared" si="139"/>
        <v>-432320.7888282605</v>
      </c>
      <c r="V89">
        <f t="shared" si="139"/>
        <v>-432817.08361819293</v>
      </c>
      <c r="W89">
        <f t="shared" si="139"/>
        <v>-433313.9481196237</v>
      </c>
      <c r="X89">
        <f t="shared" si="140"/>
        <v>-433811.38298654341</v>
      </c>
      <c r="Y89">
        <f t="shared" si="140"/>
        <v>-434309.38887368876</v>
      </c>
      <c r="Z89">
        <f t="shared" si="140"/>
        <v>-434807.9664365527</v>
      </c>
      <c r="AA89">
        <f t="shared" si="140"/>
        <v>-435307.11633137887</v>
      </c>
      <c r="AB89">
        <f t="shared" si="140"/>
        <v>-435806.83921516623</v>
      </c>
      <c r="AC89">
        <f t="shared" si="140"/>
        <v>-436307.13574566279</v>
      </c>
      <c r="AD89">
        <f t="shared" si="140"/>
        <v>-436808.00658137805</v>
      </c>
      <c r="AE89">
        <f t="shared" si="140"/>
        <v>-437309.45238157129</v>
      </c>
      <c r="AF89">
        <f t="shared" si="140"/>
        <v>-437811.47380626301</v>
      </c>
      <c r="AG89">
        <f t="shared" si="140"/>
        <v>-438314.07151623006</v>
      </c>
      <c r="AH89">
        <f t="shared" si="141"/>
        <v>-438817.2461730077</v>
      </c>
      <c r="AI89">
        <f t="shared" si="141"/>
        <v>-439320.99843889213</v>
      </c>
      <c r="AJ89">
        <f t="shared" si="141"/>
        <v>-439825.3289769367</v>
      </c>
      <c r="AK89">
        <f t="shared" si="141"/>
        <v>-440330.23845095583</v>
      </c>
      <c r="AL89">
        <f t="shared" si="141"/>
        <v>-440835.72752552928</v>
      </c>
      <c r="AM89">
        <f t="shared" si="141"/>
        <v>-441341.79686599795</v>
      </c>
      <c r="AN89">
        <f t="shared" si="141"/>
        <v>-441848.4471384667</v>
      </c>
      <c r="AO89">
        <f t="shared" si="141"/>
        <v>-442355.67900980468</v>
      </c>
      <c r="AP89">
        <f t="shared" si="141"/>
        <v>-442863.49314764864</v>
      </c>
      <c r="AQ89">
        <f t="shared" si="141"/>
        <v>-443371.89022039808</v>
      </c>
      <c r="AR89">
        <f t="shared" si="142"/>
        <v>-443880.87089722004</v>
      </c>
      <c r="AS89">
        <f t="shared" si="142"/>
        <v>-444390.4358480529</v>
      </c>
      <c r="AT89">
        <f t="shared" si="142"/>
        <v>-444900.58574360242</v>
      </c>
      <c r="AU89">
        <f t="shared" si="142"/>
        <v>-445411.32125534426</v>
      </c>
      <c r="AV89">
        <f t="shared" si="142"/>
        <v>-445922.64305552648</v>
      </c>
      <c r="AW89">
        <f t="shared" si="142"/>
        <v>-446434.5518171658</v>
      </c>
      <c r="AX89">
        <f t="shared" si="142"/>
        <v>-446947.04821405135</v>
      </c>
      <c r="AY89">
        <f t="shared" si="142"/>
        <v>-447460.13292074885</v>
      </c>
      <c r="AZ89">
        <f t="shared" si="142"/>
        <v>-447973.80661259702</v>
      </c>
      <c r="BA89">
        <f t="shared" si="142"/>
        <v>-448488.06996570958</v>
      </c>
      <c r="BB89">
        <f t="shared" si="143"/>
        <v>-449002.92365697661</v>
      </c>
      <c r="BC89">
        <f t="shared" si="143"/>
        <v>-449518.36836406827</v>
      </c>
      <c r="BD89">
        <f t="shared" si="143"/>
        <v>-450034.40476542298</v>
      </c>
      <c r="BE89">
        <f t="shared" si="143"/>
        <v>-450551.03354026785</v>
      </c>
      <c r="BF89">
        <f t="shared" si="143"/>
        <v>-451068.25536860595</v>
      </c>
      <c r="BG89">
        <f t="shared" si="143"/>
        <v>-451586.07093122159</v>
      </c>
      <c r="BH89">
        <f t="shared" si="143"/>
        <v>-452104.48090968013</v>
      </c>
      <c r="BI89">
        <f t="shared" si="143"/>
        <v>-452623.4859863295</v>
      </c>
      <c r="BJ89">
        <f t="shared" si="143"/>
        <v>-453143.08684430405</v>
      </c>
      <c r="BK89">
        <f t="shared" si="143"/>
        <v>-453663.28416751284</v>
      </c>
      <c r="BL89">
        <f t="shared" si="144"/>
        <v>-454184.07864065928</v>
      </c>
      <c r="BM89">
        <f t="shared" si="144"/>
        <v>-454705.47094923002</v>
      </c>
      <c r="BN89">
        <f t="shared" si="144"/>
        <v>-455227.46177949832</v>
      </c>
      <c r="BO89">
        <f t="shared" si="144"/>
        <v>-455750.0518185253</v>
      </c>
      <c r="BP89">
        <f t="shared" si="144"/>
        <v>-456273.24175416236</v>
      </c>
      <c r="BQ89">
        <f t="shared" si="144"/>
        <v>-456797.03227504744</v>
      </c>
      <c r="BR89">
        <f t="shared" si="144"/>
        <v>-457321.42407060874</v>
      </c>
      <c r="BS89">
        <f t="shared" si="144"/>
        <v>-457846.41783106927</v>
      </c>
      <c r="BT89">
        <f t="shared" si="144"/>
        <v>-458372.01424744265</v>
      </c>
      <c r="BU89">
        <f t="shared" si="144"/>
        <v>-458898.21401153581</v>
      </c>
      <c r="BV89">
        <f t="shared" si="145"/>
        <v>-459425.01781595149</v>
      </c>
      <c r="BW89">
        <f t="shared" si="145"/>
        <v>-459952.42635408253</v>
      </c>
      <c r="BX89">
        <f t="shared" si="145"/>
        <v>-460480.44032012421</v>
      </c>
      <c r="BY89">
        <f t="shared" si="145"/>
        <v>-461009.06040906243</v>
      </c>
      <c r="BZ89">
        <f t="shared" si="145"/>
        <v>-461538.28731668531</v>
      </c>
      <c r="CA89">
        <f t="shared" si="145"/>
        <v>-462068.12173957849</v>
      </c>
      <c r="CB89">
        <f t="shared" si="145"/>
        <v>-462598.56437512883</v>
      </c>
      <c r="CC89">
        <f t="shared" si="145"/>
        <v>-463129.61592151853</v>
      </c>
      <c r="CD89">
        <f t="shared" si="145"/>
        <v>-463661.27707773633</v>
      </c>
      <c r="CE89">
        <f t="shared" si="145"/>
        <v>-464193.54854357365</v>
      </c>
      <c r="CF89">
        <f t="shared" si="146"/>
        <v>-464726.43101961981</v>
      </c>
      <c r="CG89">
        <f t="shared" si="146"/>
        <v>-465259.92520727357</v>
      </c>
      <c r="CH89">
        <f t="shared" si="146"/>
        <v>-465794.0318087372</v>
      </c>
      <c r="CI89">
        <f t="shared" si="146"/>
        <v>-466328.75152702059</v>
      </c>
      <c r="CJ89">
        <f t="shared" si="146"/>
        <v>-466864.08506593574</v>
      </c>
      <c r="CK89">
        <f t="shared" si="146"/>
        <v>-467400.03313010756</v>
      </c>
      <c r="CL89">
        <f t="shared" si="146"/>
        <v>-467936.5964249699</v>
      </c>
      <c r="CM89">
        <f t="shared" si="146"/>
        <v>-468473.77565676108</v>
      </c>
      <c r="CN89">
        <f t="shared" si="146"/>
        <v>-469011.57153253554</v>
      </c>
      <c r="CO89">
        <f t="shared" si="146"/>
        <v>-469549.98476015916</v>
      </c>
      <c r="CP89">
        <f t="shared" si="147"/>
        <v>-470089.01604830532</v>
      </c>
      <c r="CQ89">
        <f t="shared" si="147"/>
        <v>-470628.66610646609</v>
      </c>
      <c r="CR89">
        <f t="shared" si="147"/>
        <v>-471168.93564494792</v>
      </c>
      <c r="CS89">
        <f t="shared" si="147"/>
        <v>-471709.82537486771</v>
      </c>
      <c r="CT89">
        <f t="shared" si="147"/>
        <v>-472251.33600816346</v>
      </c>
      <c r="CU89">
        <f t="shared" si="147"/>
        <v>-472793.4682575906</v>
      </c>
      <c r="CV89">
        <f t="shared" si="147"/>
        <v>-473336.22283671785</v>
      </c>
      <c r="CW89">
        <f t="shared" si="147"/>
        <v>-473879.6004599377</v>
      </c>
      <c r="CX89">
        <f t="shared" si="147"/>
        <v>-474423.60184246144</v>
      </c>
      <c r="CY89">
        <f t="shared" si="147"/>
        <v>-474968.22770032275</v>
      </c>
      <c r="CZ89">
        <f t="shared" si="148"/>
        <v>-475513.47875037254</v>
      </c>
      <c r="DA89">
        <f t="shared" si="148"/>
        <v>-476059.35571028932</v>
      </c>
      <c r="DB89">
        <f t="shared" si="148"/>
        <v>-476605.85929857555</v>
      </c>
      <c r="DC89">
        <f t="shared" si="148"/>
        <v>-477152.9902345537</v>
      </c>
      <c r="DD89">
        <f t="shared" si="148"/>
        <v>-477700.74923837662</v>
      </c>
      <c r="DE89">
        <f t="shared" si="148"/>
        <v>-478249.1370310224</v>
      </c>
      <c r="DF89">
        <f t="shared" si="148"/>
        <v>-478798.15433429845</v>
      </c>
      <c r="DG89">
        <f t="shared" si="148"/>
        <v>-479347.8018708356</v>
      </c>
      <c r="DH89">
        <f t="shared" si="148"/>
        <v>-479898.08036410093</v>
      </c>
      <c r="DI89">
        <f t="shared" si="148"/>
        <v>-480448.99053838546</v>
      </c>
      <c r="DJ89">
        <f t="shared" si="148"/>
        <v>-481000.5331188165</v>
      </c>
      <c r="DL89">
        <f t="shared" si="116"/>
        <v>0.86</v>
      </c>
      <c r="DM89">
        <f t="shared" si="133"/>
        <v>428862.62244286522</v>
      </c>
      <c r="DN89">
        <f t="shared" si="133"/>
        <v>429355.18318993907</v>
      </c>
      <c r="DO89">
        <f t="shared" si="133"/>
        <v>429848.30909153639</v>
      </c>
      <c r="DP89">
        <f t="shared" si="133"/>
        <v>430342.00079641538</v>
      </c>
      <c r="DQ89">
        <f t="shared" si="133"/>
        <v>430836.25895407994</v>
      </c>
      <c r="DR89">
        <f t="shared" si="133"/>
        <v>431331.08421477547</v>
      </c>
      <c r="DS89">
        <f t="shared" si="133"/>
        <v>431826.47722949821</v>
      </c>
      <c r="DT89">
        <f t="shared" si="133"/>
        <v>432322.43864999147</v>
      </c>
      <c r="DU89">
        <f t="shared" si="133"/>
        <v>432818.96912874264</v>
      </c>
      <c r="DV89">
        <f t="shared" si="133"/>
        <v>433316.06931899209</v>
      </c>
      <c r="DW89">
        <f t="shared" si="133"/>
        <v>433813.73987473053</v>
      </c>
      <c r="DX89">
        <f t="shared" si="133"/>
        <v>434311.98145069461</v>
      </c>
      <c r="DY89">
        <f t="shared" si="133"/>
        <v>434810.79470237723</v>
      </c>
      <c r="DZ89">
        <f t="shared" si="133"/>
        <v>435310.18028602214</v>
      </c>
      <c r="EA89">
        <f t="shared" si="133"/>
        <v>435810.13885862817</v>
      </c>
      <c r="EB89">
        <f t="shared" si="122"/>
        <v>436310.67107794347</v>
      </c>
      <c r="EC89">
        <f t="shared" si="122"/>
        <v>436811.77760247746</v>
      </c>
      <c r="ED89">
        <f t="shared" si="122"/>
        <v>437313.45909148938</v>
      </c>
      <c r="EE89">
        <f t="shared" si="122"/>
        <v>437815.71620499983</v>
      </c>
      <c r="EF89">
        <f t="shared" si="135"/>
        <v>438318.54960378562</v>
      </c>
      <c r="EG89">
        <f t="shared" si="135"/>
        <v>438821.95994938194</v>
      </c>
      <c r="EH89">
        <f t="shared" si="135"/>
        <v>439325.9479040851</v>
      </c>
      <c r="EI89">
        <f t="shared" si="135"/>
        <v>439830.51413094834</v>
      </c>
      <c r="EJ89">
        <f t="shared" si="135"/>
        <v>440335.65929378622</v>
      </c>
      <c r="EK89">
        <f t="shared" si="135"/>
        <v>440841.38405717839</v>
      </c>
      <c r="EL89">
        <f t="shared" si="135"/>
        <v>441347.68908646575</v>
      </c>
      <c r="EM89">
        <f t="shared" si="135"/>
        <v>441854.57504775323</v>
      </c>
      <c r="EN89">
        <f t="shared" si="135"/>
        <v>442362.04260790988</v>
      </c>
      <c r="EO89">
        <f t="shared" si="135"/>
        <v>442870.09243457258</v>
      </c>
      <c r="EP89">
        <f t="shared" si="135"/>
        <v>443378.72519614076</v>
      </c>
      <c r="EQ89">
        <f t="shared" si="100"/>
        <v>443887.94156178139</v>
      </c>
      <c r="ER89">
        <f t="shared" si="100"/>
        <v>444397.74220143299</v>
      </c>
      <c r="ES89">
        <f t="shared" si="100"/>
        <v>444908.12778580119</v>
      </c>
      <c r="ET89">
        <f t="shared" si="137"/>
        <v>445419.09898636176</v>
      </c>
      <c r="EU89">
        <f t="shared" si="137"/>
        <v>445930.65647536272</v>
      </c>
      <c r="EV89">
        <f t="shared" si="137"/>
        <v>446442.80092582072</v>
      </c>
      <c r="EW89">
        <f t="shared" si="137"/>
        <v>446955.533011525</v>
      </c>
      <c r="EX89">
        <f t="shared" si="137"/>
        <v>447468.85340704117</v>
      </c>
      <c r="EY89">
        <f t="shared" si="137"/>
        <v>447982.76278770808</v>
      </c>
      <c r="EZ89">
        <f t="shared" si="137"/>
        <v>448497.26182963938</v>
      </c>
      <c r="FA89">
        <f t="shared" si="137"/>
        <v>449012.35120972508</v>
      </c>
      <c r="FB89">
        <f t="shared" si="137"/>
        <v>449528.03160563548</v>
      </c>
      <c r="FC89">
        <f t="shared" si="137"/>
        <v>450044.30369580886</v>
      </c>
      <c r="FD89">
        <f t="shared" si="137"/>
        <v>450561.16815947247</v>
      </c>
      <c r="FE89">
        <f t="shared" si="137"/>
        <v>451078.62567662931</v>
      </c>
      <c r="FF89">
        <f t="shared" si="138"/>
        <v>451596.67692806362</v>
      </c>
      <c r="FG89">
        <f t="shared" si="138"/>
        <v>452115.3225953409</v>
      </c>
      <c r="FH89">
        <f t="shared" si="138"/>
        <v>452634.56336080894</v>
      </c>
      <c r="FI89">
        <f t="shared" si="138"/>
        <v>453154.39990760223</v>
      </c>
      <c r="FJ89">
        <f t="shared" si="138"/>
        <v>453674.83291962976</v>
      </c>
      <c r="FK89">
        <f t="shared" si="138"/>
        <v>454195.86308159487</v>
      </c>
      <c r="FL89">
        <f t="shared" si="138"/>
        <v>454717.49107898434</v>
      </c>
      <c r="FM89">
        <f t="shared" si="138"/>
        <v>455239.71759807132</v>
      </c>
      <c r="FN89">
        <f t="shared" si="138"/>
        <v>455762.54332591704</v>
      </c>
      <c r="FO89">
        <f t="shared" si="138"/>
        <v>456285.96895037283</v>
      </c>
      <c r="FP89">
        <f t="shared" si="138"/>
        <v>456809.99516007659</v>
      </c>
      <c r="FQ89">
        <f t="shared" si="138"/>
        <v>457334.62264445663</v>
      </c>
      <c r="FR89">
        <f t="shared" si="149"/>
        <v>457859.85209373588</v>
      </c>
      <c r="FS89">
        <f t="shared" si="149"/>
        <v>458385.68419892795</v>
      </c>
      <c r="FT89">
        <f t="shared" si="149"/>
        <v>458912.11965183984</v>
      </c>
      <c r="FU89">
        <f t="shared" si="149"/>
        <v>459439.1591450742</v>
      </c>
      <c r="FV89">
        <f t="shared" si="149"/>
        <v>459966.80337202398</v>
      </c>
      <c r="FW89">
        <f t="shared" si="149"/>
        <v>460495.05302688439</v>
      </c>
      <c r="FX89">
        <f t="shared" si="149"/>
        <v>461023.90880464128</v>
      </c>
      <c r="FY89">
        <f t="shared" si="149"/>
        <v>461553.3714010829</v>
      </c>
      <c r="FZ89">
        <f t="shared" si="149"/>
        <v>462083.44151279476</v>
      </c>
      <c r="GA89">
        <f t="shared" si="149"/>
        <v>462614.11983716383</v>
      </c>
      <c r="GB89">
        <f t="shared" si="149"/>
        <v>463145.40707237227</v>
      </c>
      <c r="GC89">
        <f t="shared" si="149"/>
        <v>463677.30391740875</v>
      </c>
      <c r="GD89">
        <f t="shared" si="149"/>
        <v>464209.8110720648</v>
      </c>
      <c r="GE89">
        <f t="shared" si="136"/>
        <v>464742.92923692963</v>
      </c>
      <c r="GF89">
        <f t="shared" si="134"/>
        <v>465276.65911340213</v>
      </c>
      <c r="GG89">
        <f t="shared" si="134"/>
        <v>465811.0014036845</v>
      </c>
      <c r="GH89">
        <f t="shared" si="134"/>
        <v>466345.95681078656</v>
      </c>
      <c r="GI89">
        <f t="shared" si="134"/>
        <v>466881.52603852045</v>
      </c>
      <c r="GJ89">
        <f t="shared" si="134"/>
        <v>467417.70979151095</v>
      </c>
      <c r="GK89">
        <f t="shared" si="134"/>
        <v>467954.50877519202</v>
      </c>
      <c r="GL89">
        <f t="shared" si="134"/>
        <v>468491.92369580193</v>
      </c>
      <c r="GM89">
        <f t="shared" si="134"/>
        <v>469029.95526039507</v>
      </c>
      <c r="GN89">
        <f t="shared" si="150"/>
        <v>469568.60417683743</v>
      </c>
      <c r="GO89">
        <f t="shared" si="150"/>
        <v>470107.87115380226</v>
      </c>
      <c r="GP89">
        <f t="shared" si="150"/>
        <v>470647.75690078177</v>
      </c>
      <c r="GQ89">
        <f t="shared" si="150"/>
        <v>471188.26212808234</v>
      </c>
      <c r="GR89">
        <f t="shared" si="150"/>
        <v>471729.3875468208</v>
      </c>
      <c r="GS89">
        <f t="shared" si="115"/>
        <v>472271.13386893529</v>
      </c>
      <c r="GT89">
        <f t="shared" si="115"/>
        <v>472813.50180718111</v>
      </c>
      <c r="GU89">
        <f t="shared" si="115"/>
        <v>473356.49207512708</v>
      </c>
      <c r="GV89">
        <f t="shared" si="115"/>
        <v>473900.10538716568</v>
      </c>
      <c r="GW89">
        <f t="shared" si="115"/>
        <v>474444.34245850809</v>
      </c>
      <c r="GX89">
        <f t="shared" si="115"/>
        <v>474989.20400518813</v>
      </c>
      <c r="GY89">
        <f t="shared" si="115"/>
        <v>475534.6907440566</v>
      </c>
      <c r="GZ89">
        <f t="shared" si="98"/>
        <v>476080.80339279212</v>
      </c>
      <c r="HA89">
        <f t="shared" si="98"/>
        <v>476627.54266989708</v>
      </c>
      <c r="HB89">
        <f t="shared" si="98"/>
        <v>477174.90929469391</v>
      </c>
      <c r="HC89">
        <f t="shared" si="98"/>
        <v>477722.90398733557</v>
      </c>
      <c r="HD89">
        <f t="shared" si="96"/>
        <v>478271.52746880008</v>
      </c>
      <c r="HE89">
        <f t="shared" si="75"/>
        <v>478820.78046089481</v>
      </c>
      <c r="HF89">
        <f t="shared" si="75"/>
        <v>479370.66368625069</v>
      </c>
      <c r="HG89">
        <f t="shared" si="74"/>
        <v>479921.17786833469</v>
      </c>
      <c r="HH89">
        <f t="shared" si="74"/>
        <v>480472.32373143797</v>
      </c>
      <c r="HI89">
        <f t="shared" si="74"/>
        <v>481024.10200068774</v>
      </c>
      <c r="HJ89">
        <f t="shared" si="117"/>
        <v>429355.18318993907</v>
      </c>
      <c r="HK89">
        <f t="shared" si="118"/>
        <v>2</v>
      </c>
      <c r="HL89">
        <v>87</v>
      </c>
      <c r="HM89">
        <f t="shared" si="119"/>
        <v>0.86</v>
      </c>
      <c r="HN89" cm="1">
        <f t="array" ref="HN89">INDEX($N$3:$DJ$102,HL89,HK89)</f>
        <v>-429354.94750112033</v>
      </c>
      <c r="HO89">
        <f t="shared" si="120"/>
        <v>-369245.25485096348</v>
      </c>
    </row>
    <row r="90" spans="5:223" x14ac:dyDescent="0.25">
      <c r="E90">
        <v>720</v>
      </c>
      <c r="F90" s="7">
        <f>'Emission events'!Q90</f>
        <v>0</v>
      </c>
      <c r="G90" s="7">
        <f>'Emission events'!AG90</f>
        <v>0</v>
      </c>
      <c r="H90" s="7">
        <f>'Emission events'!AW90</f>
        <v>0</v>
      </c>
      <c r="I90" s="7">
        <f>'Emission events'!BM90</f>
        <v>0</v>
      </c>
      <c r="J90" s="7">
        <f>'Emission events'!CC90</f>
        <v>0</v>
      </c>
      <c r="K90" s="7">
        <f t="shared" si="121"/>
        <v>0</v>
      </c>
      <c r="M90" s="1">
        <v>0.87</v>
      </c>
      <c r="N90">
        <f t="shared" si="139"/>
        <v>-593278.69075812341</v>
      </c>
      <c r="O90">
        <f t="shared" si="139"/>
        <v>-593959.75390721567</v>
      </c>
      <c r="P90">
        <f t="shared" si="139"/>
        <v>-594641.59886898275</v>
      </c>
      <c r="Q90">
        <f t="shared" si="139"/>
        <v>-595324.22654089076</v>
      </c>
      <c r="R90">
        <f t="shared" si="139"/>
        <v>-596007.63782144093</v>
      </c>
      <c r="S90">
        <f t="shared" si="139"/>
        <v>-596691.83361015236</v>
      </c>
      <c r="T90">
        <f t="shared" si="139"/>
        <v>-597376.81480759021</v>
      </c>
      <c r="U90">
        <f t="shared" si="139"/>
        <v>-598062.58231534867</v>
      </c>
      <c r="V90">
        <f t="shared" si="139"/>
        <v>-598749.13703605719</v>
      </c>
      <c r="W90">
        <f t="shared" si="139"/>
        <v>-599436.47987338121</v>
      </c>
      <c r="X90">
        <f t="shared" si="140"/>
        <v>-600124.61173202575</v>
      </c>
      <c r="Y90">
        <f t="shared" si="140"/>
        <v>-600813.53351773007</v>
      </c>
      <c r="Z90">
        <f t="shared" si="140"/>
        <v>-601503.24613727315</v>
      </c>
      <c r="AA90">
        <f t="shared" si="140"/>
        <v>-602193.75049847912</v>
      </c>
      <c r="AB90">
        <f t="shared" si="140"/>
        <v>-602885.04751021217</v>
      </c>
      <c r="AC90">
        <f t="shared" si="140"/>
        <v>-603577.13808237982</v>
      </c>
      <c r="AD90">
        <f t="shared" si="140"/>
        <v>-604270.02312593593</v>
      </c>
      <c r="AE90">
        <f t="shared" si="140"/>
        <v>-604963.70355287427</v>
      </c>
      <c r="AF90">
        <f t="shared" si="140"/>
        <v>-605658.18027624348</v>
      </c>
      <c r="AG90">
        <f t="shared" si="140"/>
        <v>-606353.45421013213</v>
      </c>
      <c r="AH90">
        <f t="shared" si="141"/>
        <v>-607049.5262696842</v>
      </c>
      <c r="AI90">
        <f t="shared" si="141"/>
        <v>-607746.39737109235</v>
      </c>
      <c r="AJ90">
        <f t="shared" si="141"/>
        <v>-608444.06843160291</v>
      </c>
      <c r="AK90">
        <f t="shared" si="141"/>
        <v>-609142.5403695089</v>
      </c>
      <c r="AL90">
        <f t="shared" si="141"/>
        <v>-609841.81410416367</v>
      </c>
      <c r="AM90">
        <f t="shared" si="141"/>
        <v>-610541.89055597619</v>
      </c>
      <c r="AN90">
        <f t="shared" si="141"/>
        <v>-611242.77064640541</v>
      </c>
      <c r="AO90">
        <f t="shared" si="141"/>
        <v>-611944.45529797429</v>
      </c>
      <c r="AP90">
        <f t="shared" si="141"/>
        <v>-612646.94543426309</v>
      </c>
      <c r="AQ90">
        <f t="shared" si="141"/>
        <v>-613350.24197991402</v>
      </c>
      <c r="AR90">
        <f t="shared" si="142"/>
        <v>-614054.34586062457</v>
      </c>
      <c r="AS90">
        <f t="shared" si="142"/>
        <v>-614759.25800316327</v>
      </c>
      <c r="AT90">
        <f t="shared" si="142"/>
        <v>-615464.97933535394</v>
      </c>
      <c r="AU90">
        <f t="shared" si="142"/>
        <v>-616171.51078609179</v>
      </c>
      <c r="AV90">
        <f t="shared" si="142"/>
        <v>-616878.85328533687</v>
      </c>
      <c r="AW90">
        <f t="shared" si="142"/>
        <v>-617587.00776411779</v>
      </c>
      <c r="AX90">
        <f t="shared" si="142"/>
        <v>-618295.97515452642</v>
      </c>
      <c r="AY90">
        <f t="shared" si="142"/>
        <v>-619005.75638973049</v>
      </c>
      <c r="AZ90">
        <f t="shared" si="142"/>
        <v>-619716.35240396939</v>
      </c>
      <c r="BA90">
        <f t="shared" si="142"/>
        <v>-620427.76413254824</v>
      </c>
      <c r="BB90">
        <f t="shared" si="143"/>
        <v>-621139.99251185195</v>
      </c>
      <c r="BC90">
        <f t="shared" si="143"/>
        <v>-621853.03847934119</v>
      </c>
      <c r="BD90">
        <f t="shared" si="143"/>
        <v>-622566.90297354537</v>
      </c>
      <c r="BE90">
        <f t="shared" si="143"/>
        <v>-623281.58693407848</v>
      </c>
      <c r="BF90">
        <f t="shared" si="143"/>
        <v>-623997.09130163048</v>
      </c>
      <c r="BG90">
        <f t="shared" si="143"/>
        <v>-624713.41701797373</v>
      </c>
      <c r="BH90">
        <f t="shared" si="143"/>
        <v>-625430.56502595451</v>
      </c>
      <c r="BI90">
        <f t="shared" si="143"/>
        <v>-626148.53626950888</v>
      </c>
      <c r="BJ90">
        <f t="shared" si="143"/>
        <v>-626867.33169365581</v>
      </c>
      <c r="BK90">
        <f t="shared" si="143"/>
        <v>-627586.9522444926</v>
      </c>
      <c r="BL90">
        <f t="shared" si="144"/>
        <v>-628307.39886920934</v>
      </c>
      <c r="BM90">
        <f t="shared" si="144"/>
        <v>-629028.67251608125</v>
      </c>
      <c r="BN90">
        <f t="shared" si="144"/>
        <v>-629750.77413447411</v>
      </c>
      <c r="BO90">
        <f t="shared" si="144"/>
        <v>-630473.70467483695</v>
      </c>
      <c r="BP90">
        <f t="shared" si="144"/>
        <v>-631197.46508871904</v>
      </c>
      <c r="BQ90">
        <f t="shared" si="144"/>
        <v>-631922.05632875243</v>
      </c>
      <c r="BR90">
        <f t="shared" si="144"/>
        <v>-632647.47934867011</v>
      </c>
      <c r="BS90">
        <f t="shared" si="144"/>
        <v>-633373.73510329693</v>
      </c>
      <c r="BT90">
        <f t="shared" si="144"/>
        <v>-634100.82454855461</v>
      </c>
      <c r="BU90">
        <f t="shared" si="144"/>
        <v>-634828.7486414637</v>
      </c>
      <c r="BV90">
        <f t="shared" si="145"/>
        <v>-635557.50834013941</v>
      </c>
      <c r="BW90">
        <f t="shared" si="145"/>
        <v>-636287.10460379627</v>
      </c>
      <c r="BX90">
        <f t="shared" si="145"/>
        <v>-637017.5383927552</v>
      </c>
      <c r="BY90">
        <f t="shared" si="145"/>
        <v>-637748.81066843634</v>
      </c>
      <c r="BZ90">
        <f t="shared" si="145"/>
        <v>-638480.92239336402</v>
      </c>
      <c r="CA90">
        <f t="shared" si="145"/>
        <v>-639213.87453116756</v>
      </c>
      <c r="CB90">
        <f t="shared" si="145"/>
        <v>-639947.66804658656</v>
      </c>
      <c r="CC90">
        <f t="shared" si="145"/>
        <v>-640682.30390545493</v>
      </c>
      <c r="CD90">
        <f t="shared" si="145"/>
        <v>-641417.78307472845</v>
      </c>
      <c r="CE90">
        <f t="shared" si="145"/>
        <v>-642154.10652246873</v>
      </c>
      <c r="CF90">
        <f t="shared" si="146"/>
        <v>-642891.27521784836</v>
      </c>
      <c r="CG90">
        <f t="shared" si="146"/>
        <v>-643629.29013115284</v>
      </c>
      <c r="CH90">
        <f t="shared" si="146"/>
        <v>-644368.15223378339</v>
      </c>
      <c r="CI90">
        <f t="shared" si="146"/>
        <v>-645107.86249825195</v>
      </c>
      <c r="CJ90">
        <f t="shared" si="146"/>
        <v>-645848.42189818679</v>
      </c>
      <c r="CK90">
        <f t="shared" si="146"/>
        <v>-646589.83140833862</v>
      </c>
      <c r="CL90">
        <f t="shared" si="146"/>
        <v>-647332.09200457414</v>
      </c>
      <c r="CM90">
        <f t="shared" si="146"/>
        <v>-648075.20466388145</v>
      </c>
      <c r="CN90">
        <f t="shared" si="146"/>
        <v>-648819.17036436882</v>
      </c>
      <c r="CO90">
        <f t="shared" si="146"/>
        <v>-649563.99008527293</v>
      </c>
      <c r="CP90">
        <f t="shared" si="147"/>
        <v>-650309.66480694036</v>
      </c>
      <c r="CQ90">
        <f t="shared" si="147"/>
        <v>-651056.19551085669</v>
      </c>
      <c r="CR90">
        <f t="shared" si="147"/>
        <v>-651803.58317963011</v>
      </c>
      <c r="CS90">
        <f t="shared" si="147"/>
        <v>-652551.82879699604</v>
      </c>
      <c r="CT90">
        <f t="shared" si="147"/>
        <v>-653300.93334781996</v>
      </c>
      <c r="CU90">
        <f t="shared" si="147"/>
        <v>-654050.89781809947</v>
      </c>
      <c r="CV90">
        <f t="shared" si="147"/>
        <v>-654801.72319496004</v>
      </c>
      <c r="CW90">
        <f t="shared" si="147"/>
        <v>-655553.41046665993</v>
      </c>
      <c r="CX90">
        <f t="shared" si="147"/>
        <v>-656305.96062259655</v>
      </c>
      <c r="CY90">
        <f t="shared" si="147"/>
        <v>-657059.37465330062</v>
      </c>
      <c r="CZ90">
        <f t="shared" si="148"/>
        <v>-657813.65355044021</v>
      </c>
      <c r="DA90">
        <f t="shared" si="148"/>
        <v>-658568.7983068215</v>
      </c>
      <c r="DB90">
        <f t="shared" si="148"/>
        <v>-659324.80991639302</v>
      </c>
      <c r="DC90">
        <f t="shared" si="148"/>
        <v>-660081.68937423907</v>
      </c>
      <c r="DD90">
        <f t="shared" si="148"/>
        <v>-660839.43767658668</v>
      </c>
      <c r="DE90">
        <f t="shared" si="148"/>
        <v>-661598.05582081107</v>
      </c>
      <c r="DF90">
        <f t="shared" si="148"/>
        <v>-662357.54480542976</v>
      </c>
      <c r="DG90">
        <f t="shared" si="148"/>
        <v>-663117.90563010715</v>
      </c>
      <c r="DH90">
        <f t="shared" si="148"/>
        <v>-663879.13929565658</v>
      </c>
      <c r="DI90">
        <f t="shared" si="148"/>
        <v>-664641.24680403422</v>
      </c>
      <c r="DJ90">
        <f t="shared" si="148"/>
        <v>-665404.22915835492</v>
      </c>
      <c r="DL90">
        <f t="shared" si="116"/>
        <v>0.87</v>
      </c>
      <c r="DM90">
        <f t="shared" ref="DM90:EA102" si="151">ABS(N90-N$2)</f>
        <v>593278.69075812341</v>
      </c>
      <c r="DN90">
        <f t="shared" si="151"/>
        <v>593959.9895960344</v>
      </c>
      <c r="DO90">
        <f t="shared" si="151"/>
        <v>594642.07024662022</v>
      </c>
      <c r="DP90">
        <f t="shared" si="151"/>
        <v>595324.93360734684</v>
      </c>
      <c r="DQ90">
        <f t="shared" si="151"/>
        <v>596008.58057671576</v>
      </c>
      <c r="DR90">
        <f t="shared" si="151"/>
        <v>596693.01205424592</v>
      </c>
      <c r="DS90">
        <f t="shared" si="151"/>
        <v>597378.22894050251</v>
      </c>
      <c r="DT90">
        <f t="shared" si="151"/>
        <v>598064.2321370797</v>
      </c>
      <c r="DU90">
        <f t="shared" si="151"/>
        <v>598751.02254660684</v>
      </c>
      <c r="DV90">
        <f t="shared" si="151"/>
        <v>599438.60107274959</v>
      </c>
      <c r="DW90">
        <f t="shared" si="151"/>
        <v>600126.96862021287</v>
      </c>
      <c r="DX90">
        <f t="shared" si="151"/>
        <v>600816.12609473593</v>
      </c>
      <c r="DY90">
        <f t="shared" si="151"/>
        <v>601506.07440309774</v>
      </c>
      <c r="DZ90">
        <f t="shared" si="151"/>
        <v>602196.81445312232</v>
      </c>
      <c r="EA90">
        <f t="shared" si="151"/>
        <v>602888.34715367411</v>
      </c>
      <c r="EB90">
        <f t="shared" si="122"/>
        <v>603580.6734146605</v>
      </c>
      <c r="EC90">
        <f t="shared" si="122"/>
        <v>604273.79414703534</v>
      </c>
      <c r="ED90">
        <f t="shared" si="122"/>
        <v>604967.71026279242</v>
      </c>
      <c r="EE90">
        <f t="shared" si="122"/>
        <v>605662.42267498025</v>
      </c>
      <c r="EF90">
        <f t="shared" si="135"/>
        <v>606357.93229768763</v>
      </c>
      <c r="EG90">
        <f t="shared" si="135"/>
        <v>607054.24004605843</v>
      </c>
      <c r="EH90">
        <f t="shared" si="135"/>
        <v>607751.34683628532</v>
      </c>
      <c r="EI90">
        <f t="shared" si="135"/>
        <v>608449.25358561461</v>
      </c>
      <c r="EJ90">
        <f t="shared" si="135"/>
        <v>609147.96121233923</v>
      </c>
      <c r="EK90">
        <f t="shared" si="135"/>
        <v>609847.47063581273</v>
      </c>
      <c r="EL90">
        <f t="shared" si="135"/>
        <v>610547.78277644399</v>
      </c>
      <c r="EM90">
        <f t="shared" si="135"/>
        <v>611248.89855569194</v>
      </c>
      <c r="EN90">
        <f t="shared" si="135"/>
        <v>611950.81889607955</v>
      </c>
      <c r="EO90">
        <f t="shared" si="135"/>
        <v>612653.54472118698</v>
      </c>
      <c r="EP90">
        <f t="shared" si="135"/>
        <v>613357.07695565664</v>
      </c>
      <c r="EQ90">
        <f t="shared" si="100"/>
        <v>614061.41652518592</v>
      </c>
      <c r="ER90">
        <f t="shared" si="100"/>
        <v>614766.56435654336</v>
      </c>
      <c r="ES90">
        <f t="shared" si="100"/>
        <v>615472.52137755277</v>
      </c>
      <c r="ET90">
        <f t="shared" si="137"/>
        <v>616179.28851710923</v>
      </c>
      <c r="EU90">
        <f t="shared" si="137"/>
        <v>616886.86670517304</v>
      </c>
      <c r="EV90">
        <f t="shared" si="137"/>
        <v>617595.2568727727</v>
      </c>
      <c r="EW90">
        <f t="shared" si="137"/>
        <v>618304.45995200006</v>
      </c>
      <c r="EX90">
        <f t="shared" si="137"/>
        <v>619014.47687602288</v>
      </c>
      <c r="EY90">
        <f t="shared" si="137"/>
        <v>619725.30857908051</v>
      </c>
      <c r="EZ90">
        <f t="shared" si="137"/>
        <v>620436.95599647798</v>
      </c>
      <c r="FA90">
        <f t="shared" si="137"/>
        <v>621149.42006460042</v>
      </c>
      <c r="FB90">
        <f t="shared" si="137"/>
        <v>621862.7017209084</v>
      </c>
      <c r="FC90">
        <f t="shared" si="137"/>
        <v>622576.80190393131</v>
      </c>
      <c r="FD90">
        <f t="shared" si="137"/>
        <v>623291.72155328316</v>
      </c>
      <c r="FE90">
        <f t="shared" si="137"/>
        <v>624007.46160965378</v>
      </c>
      <c r="FF90">
        <f t="shared" si="138"/>
        <v>624724.02301481576</v>
      </c>
      <c r="FG90">
        <f t="shared" si="138"/>
        <v>625441.40671161527</v>
      </c>
      <c r="FH90">
        <f t="shared" si="138"/>
        <v>626159.61364398838</v>
      </c>
      <c r="FI90">
        <f t="shared" si="138"/>
        <v>626878.64475695405</v>
      </c>
      <c r="FJ90">
        <f t="shared" si="138"/>
        <v>627598.50099660945</v>
      </c>
      <c r="FK90">
        <f t="shared" si="138"/>
        <v>628319.18331014493</v>
      </c>
      <c r="FL90">
        <f t="shared" si="138"/>
        <v>629040.69264583557</v>
      </c>
      <c r="FM90">
        <f t="shared" si="138"/>
        <v>629763.02995304717</v>
      </c>
      <c r="FN90">
        <f t="shared" si="138"/>
        <v>630486.19618222874</v>
      </c>
      <c r="FO90">
        <f t="shared" si="138"/>
        <v>631210.19228492945</v>
      </c>
      <c r="FP90">
        <f t="shared" si="138"/>
        <v>631935.01921378158</v>
      </c>
      <c r="FQ90">
        <f t="shared" si="138"/>
        <v>632660.67792251799</v>
      </c>
      <c r="FR90">
        <f t="shared" si="149"/>
        <v>633387.16936596355</v>
      </c>
      <c r="FS90">
        <f t="shared" si="149"/>
        <v>634114.49450003996</v>
      </c>
      <c r="FT90">
        <f t="shared" si="149"/>
        <v>634842.65428176767</v>
      </c>
      <c r="FU90">
        <f t="shared" si="149"/>
        <v>635571.64966926211</v>
      </c>
      <c r="FV90">
        <f t="shared" si="149"/>
        <v>636301.48162173771</v>
      </c>
      <c r="FW90">
        <f t="shared" si="149"/>
        <v>637032.15109951538</v>
      </c>
      <c r="FX90">
        <f t="shared" si="149"/>
        <v>637763.65906401526</v>
      </c>
      <c r="FY90">
        <f t="shared" si="149"/>
        <v>638496.00647776155</v>
      </c>
      <c r="FZ90">
        <f t="shared" si="149"/>
        <v>639229.19430438383</v>
      </c>
      <c r="GA90">
        <f t="shared" si="149"/>
        <v>639963.22350862157</v>
      </c>
      <c r="GB90">
        <f t="shared" si="149"/>
        <v>640698.09505630867</v>
      </c>
      <c r="GC90">
        <f t="shared" si="149"/>
        <v>641433.80991440092</v>
      </c>
      <c r="GD90">
        <f t="shared" si="149"/>
        <v>642170.36905095982</v>
      </c>
      <c r="GE90">
        <f t="shared" si="136"/>
        <v>642907.77343515819</v>
      </c>
      <c r="GF90">
        <f t="shared" si="134"/>
        <v>643646.0240372814</v>
      </c>
      <c r="GG90">
        <f t="shared" si="134"/>
        <v>644385.12182873068</v>
      </c>
      <c r="GH90">
        <f t="shared" si="134"/>
        <v>645125.06778201798</v>
      </c>
      <c r="GI90">
        <f t="shared" si="134"/>
        <v>645865.86287077144</v>
      </c>
      <c r="GJ90">
        <f t="shared" si="134"/>
        <v>646607.50806974201</v>
      </c>
      <c r="GK90">
        <f t="shared" si="134"/>
        <v>647350.00435479626</v>
      </c>
      <c r="GL90">
        <f t="shared" si="134"/>
        <v>648093.3527029223</v>
      </c>
      <c r="GM90">
        <f t="shared" si="134"/>
        <v>648837.55409222841</v>
      </c>
      <c r="GN90">
        <f t="shared" si="150"/>
        <v>649582.60950195114</v>
      </c>
      <c r="GO90">
        <f t="shared" si="150"/>
        <v>650328.5199124373</v>
      </c>
      <c r="GP90">
        <f t="shared" si="150"/>
        <v>651075.28630517237</v>
      </c>
      <c r="GQ90">
        <f t="shared" si="150"/>
        <v>651822.90966276452</v>
      </c>
      <c r="GR90">
        <f t="shared" si="150"/>
        <v>652571.39096894918</v>
      </c>
      <c r="GS90">
        <f t="shared" si="115"/>
        <v>653320.73120859172</v>
      </c>
      <c r="GT90">
        <f t="shared" si="115"/>
        <v>654070.93136768998</v>
      </c>
      <c r="GU90">
        <f t="shared" si="115"/>
        <v>654821.99243336928</v>
      </c>
      <c r="GV90">
        <f t="shared" si="115"/>
        <v>655573.9153938879</v>
      </c>
      <c r="GW90">
        <f t="shared" si="115"/>
        <v>656326.70123864326</v>
      </c>
      <c r="GX90">
        <f t="shared" si="115"/>
        <v>657080.35095816595</v>
      </c>
      <c r="GY90">
        <f t="shared" si="115"/>
        <v>657834.86554412427</v>
      </c>
      <c r="GZ90">
        <f t="shared" si="98"/>
        <v>658590.24598932429</v>
      </c>
      <c r="HA90">
        <f t="shared" si="98"/>
        <v>659346.49328771455</v>
      </c>
      <c r="HB90">
        <f t="shared" si="98"/>
        <v>660103.60843437933</v>
      </c>
      <c r="HC90">
        <f t="shared" si="98"/>
        <v>660861.59242554556</v>
      </c>
      <c r="HD90">
        <f t="shared" si="96"/>
        <v>661620.44625858869</v>
      </c>
      <c r="HE90">
        <f t="shared" si="75"/>
        <v>662380.17093202611</v>
      </c>
      <c r="HF90">
        <f t="shared" si="75"/>
        <v>663140.76744552224</v>
      </c>
      <c r="HG90">
        <f t="shared" si="74"/>
        <v>663902.23679989041</v>
      </c>
      <c r="HH90">
        <f t="shared" si="74"/>
        <v>664664.57999708666</v>
      </c>
      <c r="HI90">
        <f t="shared" si="74"/>
        <v>665427.7980402261</v>
      </c>
      <c r="HJ90">
        <f t="shared" si="117"/>
        <v>593959.9895960344</v>
      </c>
      <c r="HK90">
        <f t="shared" si="118"/>
        <v>2</v>
      </c>
      <c r="HL90">
        <v>88</v>
      </c>
      <c r="HM90">
        <f t="shared" si="119"/>
        <v>0.87</v>
      </c>
      <c r="HN90" cm="1">
        <f t="array" ref="HN90">INDEX($N$3:$DJ$102,HL90,HK90)</f>
        <v>-593959.75390721567</v>
      </c>
      <c r="HO90">
        <f t="shared" si="120"/>
        <v>-516744.98589927761</v>
      </c>
    </row>
    <row r="91" spans="5:223" x14ac:dyDescent="0.25">
      <c r="E91">
        <v>725</v>
      </c>
      <c r="F91" s="7">
        <f>'Emission events'!Q91</f>
        <v>0</v>
      </c>
      <c r="G91" s="7">
        <f>'Emission events'!AG91</f>
        <v>0</v>
      </c>
      <c r="H91" s="7">
        <f>'Emission events'!AW91</f>
        <v>0</v>
      </c>
      <c r="I91" s="7">
        <f>'Emission events'!BM91</f>
        <v>0</v>
      </c>
      <c r="J91" s="7">
        <f>'Emission events'!CC91</f>
        <v>0</v>
      </c>
      <c r="K91" s="7">
        <f t="shared" si="121"/>
        <v>0</v>
      </c>
      <c r="M91" s="1">
        <v>0.88</v>
      </c>
      <c r="N91">
        <f t="shared" si="139"/>
        <v>-820725.42669743882</v>
      </c>
      <c r="O91">
        <f t="shared" si="139"/>
        <v>-821667.58274318243</v>
      </c>
      <c r="P91">
        <f t="shared" si="139"/>
        <v>-822610.82031801483</v>
      </c>
      <c r="Q91">
        <f t="shared" si="139"/>
        <v>-823555.14066345803</v>
      </c>
      <c r="R91">
        <f t="shared" si="139"/>
        <v>-824500.54502246075</v>
      </c>
      <c r="S91">
        <f t="shared" si="139"/>
        <v>-825447.03463938867</v>
      </c>
      <c r="T91">
        <f t="shared" si="139"/>
        <v>-826394.61076004501</v>
      </c>
      <c r="U91">
        <f t="shared" si="139"/>
        <v>-827343.27463166008</v>
      </c>
      <c r="V91">
        <f t="shared" si="139"/>
        <v>-828293.02750289929</v>
      </c>
      <c r="W91">
        <f t="shared" si="139"/>
        <v>-829243.87062385236</v>
      </c>
      <c r="X91">
        <f t="shared" si="140"/>
        <v>-830195.80524605524</v>
      </c>
      <c r="Y91">
        <f t="shared" si="140"/>
        <v>-831148.83262246964</v>
      </c>
      <c r="Z91">
        <f t="shared" si="140"/>
        <v>-832102.95400750404</v>
      </c>
      <c r="AA91">
        <f t="shared" si="140"/>
        <v>-833058.17065700376</v>
      </c>
      <c r="AB91">
        <f t="shared" si="140"/>
        <v>-834014.48382825602</v>
      </c>
      <c r="AC91">
        <f t="shared" si="140"/>
        <v>-834971.89477999439</v>
      </c>
      <c r="AD91">
        <f t="shared" si="140"/>
        <v>-835930.40477239108</v>
      </c>
      <c r="AE91">
        <f t="shared" si="140"/>
        <v>-836890.01506706513</v>
      </c>
      <c r="AF91">
        <f t="shared" si="140"/>
        <v>-837850.7269270895</v>
      </c>
      <c r="AG91">
        <f t="shared" si="140"/>
        <v>-838812.54161698453</v>
      </c>
      <c r="AH91">
        <f t="shared" si="141"/>
        <v>-839775.46040272177</v>
      </c>
      <c r="AI91">
        <f t="shared" si="141"/>
        <v>-840739.4845517294</v>
      </c>
      <c r="AJ91">
        <f t="shared" si="141"/>
        <v>-841704.61533288413</v>
      </c>
      <c r="AK91">
        <f t="shared" si="141"/>
        <v>-842670.85401651927</v>
      </c>
      <c r="AL91">
        <f t="shared" si="141"/>
        <v>-843638.20187443285</v>
      </c>
      <c r="AM91">
        <f t="shared" si="141"/>
        <v>-844606.66017987905</v>
      </c>
      <c r="AN91">
        <f t="shared" si="141"/>
        <v>-845576.23020757444</v>
      </c>
      <c r="AO91">
        <f t="shared" si="141"/>
        <v>-846546.91323369846</v>
      </c>
      <c r="AP91">
        <f t="shared" si="141"/>
        <v>-847518.7105358988</v>
      </c>
      <c r="AQ91">
        <f t="shared" si="141"/>
        <v>-848491.62339328311</v>
      </c>
      <c r="AR91">
        <f t="shared" si="142"/>
        <v>-849465.65308642841</v>
      </c>
      <c r="AS91">
        <f t="shared" si="142"/>
        <v>-850440.80089738674</v>
      </c>
      <c r="AT91">
        <f t="shared" si="142"/>
        <v>-851417.06810967939</v>
      </c>
      <c r="AU91">
        <f t="shared" si="142"/>
        <v>-852394.45600830112</v>
      </c>
      <c r="AV91">
        <f t="shared" si="142"/>
        <v>-853372.96587972157</v>
      </c>
      <c r="AW91">
        <f t="shared" si="142"/>
        <v>-854352.59901189315</v>
      </c>
      <c r="AX91">
        <f t="shared" si="142"/>
        <v>-855333.3566942286</v>
      </c>
      <c r="AY91">
        <f t="shared" si="142"/>
        <v>-856315.24021763913</v>
      </c>
      <c r="AZ91">
        <f t="shared" si="142"/>
        <v>-857298.25087451155</v>
      </c>
      <c r="BA91">
        <f t="shared" si="142"/>
        <v>-858282.38995871658</v>
      </c>
      <c r="BB91">
        <f t="shared" si="143"/>
        <v>-859267.65876560996</v>
      </c>
      <c r="BC91">
        <f t="shared" si="143"/>
        <v>-860254.05859203765</v>
      </c>
      <c r="BD91">
        <f t="shared" si="143"/>
        <v>-861241.59073632758</v>
      </c>
      <c r="BE91">
        <f t="shared" si="143"/>
        <v>-862230.25649829919</v>
      </c>
      <c r="BF91">
        <f t="shared" si="143"/>
        <v>-863220.05717926892</v>
      </c>
      <c r="BG91">
        <f t="shared" si="143"/>
        <v>-864210.99408204504</v>
      </c>
      <c r="BH91">
        <f t="shared" si="143"/>
        <v>-865203.0685109304</v>
      </c>
      <c r="BI91">
        <f t="shared" si="143"/>
        <v>-866196.28177172586</v>
      </c>
      <c r="BJ91">
        <f t="shared" si="143"/>
        <v>-867190.63517173403</v>
      </c>
      <c r="BK91">
        <f t="shared" si="143"/>
        <v>-868186.13001975173</v>
      </c>
      <c r="BL91">
        <f t="shared" si="144"/>
        <v>-869182.76762607892</v>
      </c>
      <c r="BM91">
        <f t="shared" si="144"/>
        <v>-870180.54930252512</v>
      </c>
      <c r="BN91">
        <f t="shared" si="144"/>
        <v>-871179.47636240313</v>
      </c>
      <c r="BO91">
        <f t="shared" si="144"/>
        <v>-872179.55012053298</v>
      </c>
      <c r="BP91">
        <f t="shared" si="144"/>
        <v>-873180.7718932475</v>
      </c>
      <c r="BQ91">
        <f t="shared" si="144"/>
        <v>-874183.14299838094</v>
      </c>
      <c r="BR91">
        <f t="shared" si="144"/>
        <v>-875186.66475529305</v>
      </c>
      <c r="BS91">
        <f t="shared" si="144"/>
        <v>-876191.33848484524</v>
      </c>
      <c r="BT91">
        <f t="shared" si="144"/>
        <v>-877197.1655094251</v>
      </c>
      <c r="BU91">
        <f t="shared" si="144"/>
        <v>-878204.14715293446</v>
      </c>
      <c r="BV91">
        <f t="shared" si="145"/>
        <v>-879212.28474079876</v>
      </c>
      <c r="BW91">
        <f t="shared" si="145"/>
        <v>-880221.579599955</v>
      </c>
      <c r="BX91">
        <f t="shared" si="145"/>
        <v>-881232.0330588728</v>
      </c>
      <c r="BY91">
        <f t="shared" si="145"/>
        <v>-882243.64644754713</v>
      </c>
      <c r="BZ91">
        <f t="shared" si="145"/>
        <v>-883256.42109748977</v>
      </c>
      <c r="CA91">
        <f t="shared" si="145"/>
        <v>-884270.35834175127</v>
      </c>
      <c r="CB91">
        <f t="shared" si="145"/>
        <v>-885285.4595149114</v>
      </c>
      <c r="CC91">
        <f t="shared" si="145"/>
        <v>-886301.72595307324</v>
      </c>
      <c r="CD91">
        <f t="shared" si="145"/>
        <v>-887319.15899388271</v>
      </c>
      <c r="CE91">
        <f t="shared" si="145"/>
        <v>-888337.75997652137</v>
      </c>
      <c r="CF91">
        <f t="shared" si="146"/>
        <v>-889357.53024169849</v>
      </c>
      <c r="CG91">
        <f t="shared" si="146"/>
        <v>-890378.47113167203</v>
      </c>
      <c r="CH91">
        <f t="shared" si="146"/>
        <v>-891400.58399023756</v>
      </c>
      <c r="CI91">
        <f t="shared" si="146"/>
        <v>-892423.87016273651</v>
      </c>
      <c r="CJ91">
        <f t="shared" si="146"/>
        <v>-893448.33099604456</v>
      </c>
      <c r="CK91">
        <f t="shared" si="146"/>
        <v>-894473.96783859388</v>
      </c>
      <c r="CL91">
        <f t="shared" si="146"/>
        <v>-895500.78204036423</v>
      </c>
      <c r="CM91">
        <f t="shared" si="146"/>
        <v>-896528.77495287498</v>
      </c>
      <c r="CN91">
        <f t="shared" si="146"/>
        <v>-897557.94792920735</v>
      </c>
      <c r="CO91">
        <f t="shared" si="146"/>
        <v>-898588.30232399504</v>
      </c>
      <c r="CP91">
        <f t="shared" si="147"/>
        <v>-899619.83949341823</v>
      </c>
      <c r="CQ91">
        <f t="shared" si="147"/>
        <v>-900652.56079522206</v>
      </c>
      <c r="CR91">
        <f t="shared" si="147"/>
        <v>-901686.46758870827</v>
      </c>
      <c r="CS91">
        <f t="shared" si="147"/>
        <v>-902721.56123474159</v>
      </c>
      <c r="CT91">
        <f t="shared" si="147"/>
        <v>-903757.84309573949</v>
      </c>
      <c r="CU91">
        <f t="shared" si="147"/>
        <v>-904795.31453569618</v>
      </c>
      <c r="CV91">
        <f t="shared" si="147"/>
        <v>-905833.97692015918</v>
      </c>
      <c r="CW91">
        <f t="shared" si="147"/>
        <v>-906873.8316162522</v>
      </c>
      <c r="CX91">
        <f t="shared" si="147"/>
        <v>-907914.87999266631</v>
      </c>
      <c r="CY91">
        <f t="shared" si="147"/>
        <v>-908957.12341966305</v>
      </c>
      <c r="CZ91">
        <f t="shared" si="148"/>
        <v>-910000.56326908001</v>
      </c>
      <c r="DA91">
        <f t="shared" si="148"/>
        <v>-911045.20091432042</v>
      </c>
      <c r="DB91">
        <f t="shared" si="148"/>
        <v>-912091.03773037659</v>
      </c>
      <c r="DC91">
        <f t="shared" si="148"/>
        <v>-913138.07509380649</v>
      </c>
      <c r="DD91">
        <f t="shared" si="148"/>
        <v>-914186.31438275764</v>
      </c>
      <c r="DE91">
        <f t="shared" si="148"/>
        <v>-915235.75697695732</v>
      </c>
      <c r="DF91">
        <f t="shared" si="148"/>
        <v>-916286.40425771521</v>
      </c>
      <c r="DG91">
        <f t="shared" si="148"/>
        <v>-917338.25760793104</v>
      </c>
      <c r="DH91">
        <f t="shared" si="148"/>
        <v>-918391.31841208483</v>
      </c>
      <c r="DI91">
        <f t="shared" si="148"/>
        <v>-919445.5880562464</v>
      </c>
      <c r="DJ91">
        <f t="shared" si="148"/>
        <v>-920501.06792808278</v>
      </c>
      <c r="DL91">
        <f t="shared" si="116"/>
        <v>0.88</v>
      </c>
      <c r="DM91">
        <f t="shared" si="151"/>
        <v>820725.42669743882</v>
      </c>
      <c r="DN91">
        <f t="shared" si="151"/>
        <v>821667.81843200116</v>
      </c>
      <c r="DO91">
        <f t="shared" si="151"/>
        <v>822611.2916956523</v>
      </c>
      <c r="DP91">
        <f t="shared" si="151"/>
        <v>823555.84772991412</v>
      </c>
      <c r="DQ91">
        <f t="shared" si="151"/>
        <v>824501.48777773557</v>
      </c>
      <c r="DR91">
        <f t="shared" si="151"/>
        <v>825448.21308348223</v>
      </c>
      <c r="DS91">
        <f t="shared" si="151"/>
        <v>826396.0248929573</v>
      </c>
      <c r="DT91">
        <f t="shared" si="151"/>
        <v>827344.92445339111</v>
      </c>
      <c r="DU91">
        <f t="shared" si="151"/>
        <v>828294.91301344894</v>
      </c>
      <c r="DV91">
        <f t="shared" si="151"/>
        <v>829245.99182322074</v>
      </c>
      <c r="DW91">
        <f t="shared" si="151"/>
        <v>830198.16213424236</v>
      </c>
      <c r="DX91">
        <f t="shared" si="151"/>
        <v>831151.42519947549</v>
      </c>
      <c r="DY91">
        <f t="shared" si="151"/>
        <v>832105.78227332863</v>
      </c>
      <c r="DZ91">
        <f t="shared" si="151"/>
        <v>833061.23461164697</v>
      </c>
      <c r="EA91">
        <f t="shared" si="151"/>
        <v>834017.78347171796</v>
      </c>
      <c r="EB91">
        <f t="shared" si="122"/>
        <v>834975.43011227506</v>
      </c>
      <c r="EC91">
        <f t="shared" si="122"/>
        <v>835934.17579349049</v>
      </c>
      <c r="ED91">
        <f t="shared" si="122"/>
        <v>836894.02177698328</v>
      </c>
      <c r="EE91">
        <f t="shared" si="122"/>
        <v>837854.96932582627</v>
      </c>
      <c r="EF91">
        <f t="shared" si="135"/>
        <v>838817.01970454003</v>
      </c>
      <c r="EG91">
        <f t="shared" si="135"/>
        <v>839780.17417909601</v>
      </c>
      <c r="EH91">
        <f t="shared" si="135"/>
        <v>840744.43401692237</v>
      </c>
      <c r="EI91">
        <f t="shared" si="135"/>
        <v>841709.80048689584</v>
      </c>
      <c r="EJ91">
        <f t="shared" si="135"/>
        <v>842676.27485934959</v>
      </c>
      <c r="EK91">
        <f t="shared" si="135"/>
        <v>843643.85840608191</v>
      </c>
      <c r="EL91">
        <f t="shared" si="135"/>
        <v>844612.55240034685</v>
      </c>
      <c r="EM91">
        <f t="shared" si="135"/>
        <v>845582.35811686097</v>
      </c>
      <c r="EN91">
        <f t="shared" si="135"/>
        <v>846553.27683180373</v>
      </c>
      <c r="EO91">
        <f t="shared" si="135"/>
        <v>847525.30982282269</v>
      </c>
      <c r="EP91">
        <f t="shared" si="135"/>
        <v>848498.45836902573</v>
      </c>
      <c r="EQ91">
        <f t="shared" si="100"/>
        <v>849472.72375098977</v>
      </c>
      <c r="ER91">
        <f t="shared" si="100"/>
        <v>850448.10725076683</v>
      </c>
      <c r="ES91">
        <f t="shared" si="100"/>
        <v>851424.61015187821</v>
      </c>
      <c r="ET91">
        <f t="shared" si="137"/>
        <v>852402.23373931856</v>
      </c>
      <c r="EU91">
        <f t="shared" si="137"/>
        <v>853380.97929955774</v>
      </c>
      <c r="EV91">
        <f t="shared" si="137"/>
        <v>854360.84812054806</v>
      </c>
      <c r="EW91">
        <f t="shared" si="137"/>
        <v>855341.84149170225</v>
      </c>
      <c r="EX91">
        <f t="shared" si="137"/>
        <v>856323.96070393152</v>
      </c>
      <c r="EY91">
        <f t="shared" si="137"/>
        <v>857307.20704962267</v>
      </c>
      <c r="EZ91">
        <f t="shared" si="137"/>
        <v>858291.58182264632</v>
      </c>
      <c r="FA91">
        <f t="shared" si="137"/>
        <v>859277.08631835843</v>
      </c>
      <c r="FB91">
        <f t="shared" si="137"/>
        <v>860263.72183360485</v>
      </c>
      <c r="FC91">
        <f t="shared" si="137"/>
        <v>861251.48966671352</v>
      </c>
      <c r="FD91">
        <f t="shared" si="137"/>
        <v>862240.39111750387</v>
      </c>
      <c r="FE91">
        <f t="shared" si="137"/>
        <v>863230.42748729221</v>
      </c>
      <c r="FF91">
        <f t="shared" si="138"/>
        <v>864221.60007888707</v>
      </c>
      <c r="FG91">
        <f t="shared" si="138"/>
        <v>865213.91019659117</v>
      </c>
      <c r="FH91">
        <f t="shared" si="138"/>
        <v>866207.35914620536</v>
      </c>
      <c r="FI91">
        <f t="shared" si="138"/>
        <v>867201.94823503227</v>
      </c>
      <c r="FJ91">
        <f t="shared" si="138"/>
        <v>868197.67877186858</v>
      </c>
      <c r="FK91">
        <f t="shared" si="138"/>
        <v>869194.55206701451</v>
      </c>
      <c r="FL91">
        <f t="shared" si="138"/>
        <v>870192.56943227944</v>
      </c>
      <c r="FM91">
        <f t="shared" si="138"/>
        <v>871191.73218097619</v>
      </c>
      <c r="FN91">
        <f t="shared" si="138"/>
        <v>872192.04162792477</v>
      </c>
      <c r="FO91">
        <f t="shared" si="138"/>
        <v>873193.49908945791</v>
      </c>
      <c r="FP91">
        <f t="shared" si="138"/>
        <v>874196.10588341008</v>
      </c>
      <c r="FQ91">
        <f t="shared" si="138"/>
        <v>875199.86332914094</v>
      </c>
      <c r="FR91">
        <f t="shared" si="149"/>
        <v>876204.77274751186</v>
      </c>
      <c r="FS91">
        <f t="shared" si="149"/>
        <v>877210.83546091046</v>
      </c>
      <c r="FT91">
        <f t="shared" si="149"/>
        <v>878218.05279323843</v>
      </c>
      <c r="FU91">
        <f t="shared" si="149"/>
        <v>879226.42606992146</v>
      </c>
      <c r="FV91">
        <f t="shared" si="149"/>
        <v>880235.95661789645</v>
      </c>
      <c r="FW91">
        <f t="shared" si="149"/>
        <v>881246.64576563297</v>
      </c>
      <c r="FX91">
        <f t="shared" si="149"/>
        <v>882258.49484312604</v>
      </c>
      <c r="FY91">
        <f t="shared" si="149"/>
        <v>883271.5051818873</v>
      </c>
      <c r="FZ91">
        <f t="shared" si="149"/>
        <v>884285.67811496754</v>
      </c>
      <c r="GA91">
        <f t="shared" si="149"/>
        <v>885301.0149769464</v>
      </c>
      <c r="GB91">
        <f t="shared" si="149"/>
        <v>886317.51710392698</v>
      </c>
      <c r="GC91">
        <f t="shared" si="149"/>
        <v>887335.18583355518</v>
      </c>
      <c r="GD91">
        <f t="shared" si="149"/>
        <v>888354.02250501246</v>
      </c>
      <c r="GE91">
        <f t="shared" si="136"/>
        <v>889374.02845900832</v>
      </c>
      <c r="GF91">
        <f t="shared" si="134"/>
        <v>890395.2050378006</v>
      </c>
      <c r="GG91">
        <f t="shared" si="134"/>
        <v>891417.55358518485</v>
      </c>
      <c r="GH91">
        <f t="shared" si="134"/>
        <v>892441.07544650254</v>
      </c>
      <c r="GI91">
        <f t="shared" si="134"/>
        <v>893465.77196862921</v>
      </c>
      <c r="GJ91">
        <f t="shared" si="134"/>
        <v>894491.64449999726</v>
      </c>
      <c r="GK91">
        <f t="shared" si="134"/>
        <v>895518.69439058634</v>
      </c>
      <c r="GL91">
        <f t="shared" si="134"/>
        <v>896546.92299191584</v>
      </c>
      <c r="GM91">
        <f t="shared" si="134"/>
        <v>897576.33165706694</v>
      </c>
      <c r="GN91">
        <f t="shared" si="150"/>
        <v>898606.92174067325</v>
      </c>
      <c r="GO91">
        <f t="shared" si="150"/>
        <v>899638.69459891517</v>
      </c>
      <c r="GP91">
        <f t="shared" si="150"/>
        <v>900671.65158953774</v>
      </c>
      <c r="GQ91">
        <f t="shared" si="150"/>
        <v>901705.79407184268</v>
      </c>
      <c r="GR91">
        <f t="shared" si="150"/>
        <v>902741.12340669474</v>
      </c>
      <c r="GS91">
        <f t="shared" si="115"/>
        <v>903777.64095651126</v>
      </c>
      <c r="GT91">
        <f t="shared" si="115"/>
        <v>904815.34808528668</v>
      </c>
      <c r="GU91">
        <f t="shared" si="115"/>
        <v>905854.24615856842</v>
      </c>
      <c r="GV91">
        <f t="shared" si="115"/>
        <v>906894.33654348017</v>
      </c>
      <c r="GW91">
        <f t="shared" si="115"/>
        <v>907935.62060871301</v>
      </c>
      <c r="GX91">
        <f t="shared" si="115"/>
        <v>908978.09972452838</v>
      </c>
      <c r="GY91">
        <f t="shared" si="115"/>
        <v>910021.77526276407</v>
      </c>
      <c r="GZ91">
        <f t="shared" si="98"/>
        <v>911066.64859682322</v>
      </c>
      <c r="HA91">
        <f t="shared" si="98"/>
        <v>912112.72110169812</v>
      </c>
      <c r="HB91">
        <f t="shared" si="98"/>
        <v>913159.99415394675</v>
      </c>
      <c r="HC91">
        <f t="shared" si="98"/>
        <v>914208.46913171653</v>
      </c>
      <c r="HD91">
        <f t="shared" si="96"/>
        <v>915258.14741473494</v>
      </c>
      <c r="HE91">
        <f t="shared" si="75"/>
        <v>916309.03038431157</v>
      </c>
      <c r="HF91">
        <f t="shared" si="75"/>
        <v>917361.11942334613</v>
      </c>
      <c r="HG91">
        <f t="shared" si="74"/>
        <v>918414.41591631866</v>
      </c>
      <c r="HH91">
        <f t="shared" si="74"/>
        <v>919468.92124929884</v>
      </c>
      <c r="HI91">
        <f t="shared" si="74"/>
        <v>920524.63680995395</v>
      </c>
      <c r="HJ91">
        <f t="shared" si="117"/>
        <v>821667.81843200116</v>
      </c>
      <c r="HK91">
        <f t="shared" si="118"/>
        <v>2</v>
      </c>
      <c r="HL91">
        <v>89</v>
      </c>
      <c r="HM91">
        <f t="shared" si="119"/>
        <v>0.88</v>
      </c>
      <c r="HN91" cm="1">
        <f t="array" ref="HN91">INDEX($N$3:$DJ$102,HL91,HK91)</f>
        <v>-821667.58274318243</v>
      </c>
      <c r="HO91">
        <f t="shared" si="120"/>
        <v>-723067.47281400056</v>
      </c>
    </row>
    <row r="92" spans="5:223" x14ac:dyDescent="0.25">
      <c r="E92">
        <v>730</v>
      </c>
      <c r="F92" s="7">
        <f>'Emission events'!Q92</f>
        <v>0</v>
      </c>
      <c r="G92" s="7">
        <f>'Emission events'!AG92</f>
        <v>0</v>
      </c>
      <c r="H92" s="7">
        <f>'Emission events'!AW92</f>
        <v>0</v>
      </c>
      <c r="I92" s="7">
        <f>'Emission events'!BM92</f>
        <v>0</v>
      </c>
      <c r="J92" s="7">
        <f>'Emission events'!CC92</f>
        <v>0</v>
      </c>
      <c r="K92" s="7">
        <f t="shared" si="121"/>
        <v>0</v>
      </c>
      <c r="M92" s="1">
        <v>0.89</v>
      </c>
      <c r="N92">
        <f t="shared" si="139"/>
        <v>-1135366.3242109094</v>
      </c>
      <c r="O92">
        <f t="shared" si="139"/>
        <v>-1136669.6659631389</v>
      </c>
      <c r="P92">
        <f t="shared" si="139"/>
        <v>-1137974.5038604336</v>
      </c>
      <c r="Q92">
        <f t="shared" si="139"/>
        <v>-1139280.839620264</v>
      </c>
      <c r="R92">
        <f t="shared" si="139"/>
        <v>-1140588.6749620757</v>
      </c>
      <c r="S92">
        <f t="shared" si="139"/>
        <v>-1141898.0116072798</v>
      </c>
      <c r="T92">
        <f t="shared" si="139"/>
        <v>-1143208.8512792636</v>
      </c>
      <c r="U92">
        <f t="shared" si="139"/>
        <v>-1144521.1957034012</v>
      </c>
      <c r="V92">
        <f t="shared" si="139"/>
        <v>-1145835.0466070434</v>
      </c>
      <c r="W92">
        <f t="shared" si="139"/>
        <v>-1147150.4057195229</v>
      </c>
      <c r="X92">
        <f t="shared" si="140"/>
        <v>-1148467.2747721625</v>
      </c>
      <c r="Y92">
        <f t="shared" si="140"/>
        <v>-1149785.6554982639</v>
      </c>
      <c r="Z92">
        <f t="shared" si="140"/>
        <v>-1151105.5496331186</v>
      </c>
      <c r="AA92">
        <f t="shared" si="140"/>
        <v>-1152426.9589140182</v>
      </c>
      <c r="AB92">
        <f t="shared" si="140"/>
        <v>-1153749.8850802451</v>
      </c>
      <c r="AC92">
        <f t="shared" si="140"/>
        <v>-1155074.3298730769</v>
      </c>
      <c r="AD92">
        <f t="shared" si="140"/>
        <v>-1156400.2950357955</v>
      </c>
      <c r="AE92">
        <f t="shared" si="140"/>
        <v>-1157727.7823136717</v>
      </c>
      <c r="AF92">
        <f t="shared" si="140"/>
        <v>-1159056.7934539947</v>
      </c>
      <c r="AG92">
        <f t="shared" si="140"/>
        <v>-1160387.3302060443</v>
      </c>
      <c r="AH92">
        <f t="shared" si="141"/>
        <v>-1161719.3943211203</v>
      </c>
      <c r="AI92">
        <f t="shared" si="141"/>
        <v>-1163052.9875525292</v>
      </c>
      <c r="AJ92">
        <f t="shared" si="141"/>
        <v>-1164388.1116555938</v>
      </c>
      <c r="AK92">
        <f t="shared" si="141"/>
        <v>-1165724.7683876392</v>
      </c>
      <c r="AL92">
        <f t="shared" si="141"/>
        <v>-1167062.9595080209</v>
      </c>
      <c r="AM92">
        <f t="shared" si="141"/>
        <v>-1168402.6867781137</v>
      </c>
      <c r="AN92">
        <f t="shared" si="141"/>
        <v>-1169743.9519613022</v>
      </c>
      <c r="AO92">
        <f t="shared" si="141"/>
        <v>-1171086.756823007</v>
      </c>
      <c r="AP92">
        <f t="shared" si="141"/>
        <v>-1172431.1031306714</v>
      </c>
      <c r="AQ92">
        <f t="shared" si="141"/>
        <v>-1173776.9926537727</v>
      </c>
      <c r="AR92">
        <f t="shared" si="142"/>
        <v>-1175124.4271638053</v>
      </c>
      <c r="AS92">
        <f t="shared" si="142"/>
        <v>-1176473.4084343112</v>
      </c>
      <c r="AT92">
        <f t="shared" si="142"/>
        <v>-1177823.9382408669</v>
      </c>
      <c r="AU92">
        <f t="shared" si="142"/>
        <v>-1179176.0183610755</v>
      </c>
      <c r="AV92">
        <f t="shared" si="142"/>
        <v>-1180529.6505745936</v>
      </c>
      <c r="AW92">
        <f t="shared" si="142"/>
        <v>-1181884.8366631195</v>
      </c>
      <c r="AX92">
        <f t="shared" si="142"/>
        <v>-1183241.5784103852</v>
      </c>
      <c r="AY92">
        <f t="shared" si="142"/>
        <v>-1184599.8776021821</v>
      </c>
      <c r="AZ92">
        <f t="shared" si="142"/>
        <v>-1185959.7360263483</v>
      </c>
      <c r="BA92">
        <f t="shared" si="142"/>
        <v>-1187321.1554727776</v>
      </c>
      <c r="BB92">
        <f t="shared" si="143"/>
        <v>-1188684.1377334064</v>
      </c>
      <c r="BC92">
        <f t="shared" si="143"/>
        <v>-1190048.6846022441</v>
      </c>
      <c r="BD92">
        <f t="shared" si="143"/>
        <v>-1191414.7978753441</v>
      </c>
      <c r="BE92">
        <f t="shared" si="143"/>
        <v>-1192782.4793508328</v>
      </c>
      <c r="BF92">
        <f t="shared" si="143"/>
        <v>-1194151.7308288971</v>
      </c>
      <c r="BG92">
        <f t="shared" si="143"/>
        <v>-1195522.5541117906</v>
      </c>
      <c r="BH92">
        <f t="shared" si="143"/>
        <v>-1196894.9510038393</v>
      </c>
      <c r="BI92">
        <f t="shared" si="143"/>
        <v>-1198268.9233114289</v>
      </c>
      <c r="BJ92">
        <f t="shared" si="143"/>
        <v>-1199644.4728430342</v>
      </c>
      <c r="BK92">
        <f t="shared" si="143"/>
        <v>-1201021.6014091901</v>
      </c>
      <c r="BL92">
        <f t="shared" si="144"/>
        <v>-1202400.310822522</v>
      </c>
      <c r="BM92">
        <f t="shared" si="144"/>
        <v>-1203780.6028977328</v>
      </c>
      <c r="BN92">
        <f t="shared" si="144"/>
        <v>-1205162.479451607</v>
      </c>
      <c r="BO92">
        <f t="shared" si="144"/>
        <v>-1206545.9423030203</v>
      </c>
      <c r="BP92">
        <f t="shared" si="144"/>
        <v>-1207930.9932729267</v>
      </c>
      <c r="BQ92">
        <f t="shared" si="144"/>
        <v>-1209317.6341843714</v>
      </c>
      <c r="BR92">
        <f t="shared" si="144"/>
        <v>-1210705.8668625008</v>
      </c>
      <c r="BS92">
        <f t="shared" si="144"/>
        <v>-1212095.6931345519</v>
      </c>
      <c r="BT92">
        <f t="shared" si="144"/>
        <v>-1213487.1148298588</v>
      </c>
      <c r="BU92">
        <f t="shared" si="144"/>
        <v>-1214880.1337798606</v>
      </c>
      <c r="BV92">
        <f t="shared" si="145"/>
        <v>-1216274.7518180897</v>
      </c>
      <c r="BW92">
        <f t="shared" si="145"/>
        <v>-1217670.970780184</v>
      </c>
      <c r="BX92">
        <f t="shared" si="145"/>
        <v>-1219068.7925038959</v>
      </c>
      <c r="BY92">
        <f t="shared" si="145"/>
        <v>-1220468.218829084</v>
      </c>
      <c r="BZ92">
        <f t="shared" si="145"/>
        <v>-1221869.2515977193</v>
      </c>
      <c r="CA92">
        <f t="shared" si="145"/>
        <v>-1223271.8926538862</v>
      </c>
      <c r="CB92">
        <f t="shared" si="145"/>
        <v>-1224676.1438437954</v>
      </c>
      <c r="CC92">
        <f t="shared" si="145"/>
        <v>-1226082.0070157503</v>
      </c>
      <c r="CD92">
        <f t="shared" si="145"/>
        <v>-1227489.4840202029</v>
      </c>
      <c r="CE92">
        <f t="shared" si="145"/>
        <v>-1228898.5767097201</v>
      </c>
      <c r="CF92">
        <f t="shared" si="146"/>
        <v>-1230309.2869389954</v>
      </c>
      <c r="CG92">
        <f t="shared" si="146"/>
        <v>-1231721.6165648513</v>
      </c>
      <c r="CH92">
        <f t="shared" si="146"/>
        <v>-1233135.5674462428</v>
      </c>
      <c r="CI92">
        <f t="shared" si="146"/>
        <v>-1234551.1414442661</v>
      </c>
      <c r="CJ92">
        <f t="shared" si="146"/>
        <v>-1235968.3404221286</v>
      </c>
      <c r="CK92">
        <f t="shared" si="146"/>
        <v>-1237387.1662452021</v>
      </c>
      <c r="CL92">
        <f t="shared" si="146"/>
        <v>-1238807.6207809916</v>
      </c>
      <c r="CM92">
        <f t="shared" si="146"/>
        <v>-1240229.7058991459</v>
      </c>
      <c r="CN92">
        <f t="shared" si="146"/>
        <v>-1241653.4234714592</v>
      </c>
      <c r="CO92">
        <f t="shared" si="146"/>
        <v>-1243078.7753718793</v>
      </c>
      <c r="CP92">
        <f t="shared" si="147"/>
        <v>-1244505.7634764966</v>
      </c>
      <c r="CQ92">
        <f t="shared" si="147"/>
        <v>-1245934.389663555</v>
      </c>
      <c r="CR92">
        <f t="shared" si="147"/>
        <v>-1247364.6558134628</v>
      </c>
      <c r="CS92">
        <f t="shared" si="147"/>
        <v>-1248796.5638087832</v>
      </c>
      <c r="CT92">
        <f t="shared" si="147"/>
        <v>-1250230.1155342397</v>
      </c>
      <c r="CU92">
        <f t="shared" si="147"/>
        <v>-1251665.3128767246</v>
      </c>
      <c r="CV92">
        <f t="shared" si="147"/>
        <v>-1253102.1577252822</v>
      </c>
      <c r="CW92">
        <f t="shared" si="147"/>
        <v>-1254540.6519711437</v>
      </c>
      <c r="CX92">
        <f t="shared" si="147"/>
        <v>-1255980.7975076926</v>
      </c>
      <c r="CY92">
        <f t="shared" si="147"/>
        <v>-1257422.5962305001</v>
      </c>
      <c r="CZ92">
        <f t="shared" si="148"/>
        <v>-1258866.0500373088</v>
      </c>
      <c r="DA92">
        <f t="shared" si="148"/>
        <v>-1260311.1608280391</v>
      </c>
      <c r="DB92">
        <f t="shared" si="148"/>
        <v>-1261757.9305047977</v>
      </c>
      <c r="DC92">
        <f t="shared" si="148"/>
        <v>-1263206.3609718606</v>
      </c>
      <c r="DD92">
        <f t="shared" si="148"/>
        <v>-1264656.4541357087</v>
      </c>
      <c r="DE92">
        <f t="shared" si="148"/>
        <v>-1266108.2119049923</v>
      </c>
      <c r="DF92">
        <f t="shared" si="148"/>
        <v>-1267561.6361905669</v>
      </c>
      <c r="DG92">
        <f t="shared" si="148"/>
        <v>-1269016.7289054769</v>
      </c>
      <c r="DH92">
        <f t="shared" si="148"/>
        <v>-1270473.4919649672</v>
      </c>
      <c r="DI92">
        <f t="shared" si="148"/>
        <v>-1271931.9272864677</v>
      </c>
      <c r="DJ92">
        <f t="shared" si="148"/>
        <v>-1273392.0367896231</v>
      </c>
      <c r="DL92">
        <f t="shared" si="116"/>
        <v>0.89</v>
      </c>
      <c r="DM92">
        <f t="shared" si="151"/>
        <v>1135366.3242109094</v>
      </c>
      <c r="DN92">
        <f t="shared" si="151"/>
        <v>1136669.9016519575</v>
      </c>
      <c r="DO92">
        <f t="shared" si="151"/>
        <v>1137974.9752380711</v>
      </c>
      <c r="DP92">
        <f t="shared" si="151"/>
        <v>1139281.5466867201</v>
      </c>
      <c r="DQ92">
        <f t="shared" si="151"/>
        <v>1140589.6177173506</v>
      </c>
      <c r="DR92">
        <f t="shared" si="151"/>
        <v>1141899.1900513733</v>
      </c>
      <c r="DS92">
        <f t="shared" si="151"/>
        <v>1143210.2654121758</v>
      </c>
      <c r="DT92">
        <f t="shared" si="151"/>
        <v>1144522.8455251323</v>
      </c>
      <c r="DU92">
        <f t="shared" si="151"/>
        <v>1145836.932117593</v>
      </c>
      <c r="DV92">
        <f t="shared" si="151"/>
        <v>1147152.5269188914</v>
      </c>
      <c r="DW92">
        <f t="shared" si="151"/>
        <v>1148469.6316603497</v>
      </c>
      <c r="DX92">
        <f t="shared" si="151"/>
        <v>1149788.2480752696</v>
      </c>
      <c r="DY92">
        <f t="shared" si="151"/>
        <v>1151108.3778989431</v>
      </c>
      <c r="DZ92">
        <f t="shared" si="151"/>
        <v>1152430.0228686614</v>
      </c>
      <c r="EA92">
        <f t="shared" si="151"/>
        <v>1153753.1847237071</v>
      </c>
      <c r="EB92">
        <f t="shared" si="122"/>
        <v>1155077.8652053575</v>
      </c>
      <c r="EC92">
        <f t="shared" si="122"/>
        <v>1156404.0660568948</v>
      </c>
      <c r="ED92">
        <f t="shared" si="122"/>
        <v>1157731.7890235898</v>
      </c>
      <c r="EE92">
        <f t="shared" si="122"/>
        <v>1159061.0358527314</v>
      </c>
      <c r="EF92">
        <f t="shared" si="135"/>
        <v>1160391.8082935999</v>
      </c>
      <c r="EG92">
        <f t="shared" si="135"/>
        <v>1161724.1080974946</v>
      </c>
      <c r="EH92">
        <f t="shared" si="135"/>
        <v>1163057.9370177221</v>
      </c>
      <c r="EI92">
        <f t="shared" si="135"/>
        <v>1164393.2968096056</v>
      </c>
      <c r="EJ92">
        <f t="shared" si="135"/>
        <v>1165730.1892304695</v>
      </c>
      <c r="EK92">
        <f t="shared" si="135"/>
        <v>1167068.6160396701</v>
      </c>
      <c r="EL92">
        <f t="shared" si="135"/>
        <v>1168408.5789985815</v>
      </c>
      <c r="EM92">
        <f t="shared" si="135"/>
        <v>1169750.0798705886</v>
      </c>
      <c r="EN92">
        <f t="shared" si="135"/>
        <v>1171093.1204211123</v>
      </c>
      <c r="EO92">
        <f t="shared" si="135"/>
        <v>1172437.7024175953</v>
      </c>
      <c r="EP92">
        <f t="shared" si="135"/>
        <v>1173783.8276295154</v>
      </c>
      <c r="EQ92">
        <f t="shared" si="100"/>
        <v>1175131.4978283667</v>
      </c>
      <c r="ER92">
        <f t="shared" si="100"/>
        <v>1176480.7147876911</v>
      </c>
      <c r="ES92">
        <f t="shared" si="100"/>
        <v>1177831.4802830657</v>
      </c>
      <c r="ET92">
        <f t="shared" si="137"/>
        <v>1179183.796092093</v>
      </c>
      <c r="EU92">
        <f t="shared" si="137"/>
        <v>1180537.6639944299</v>
      </c>
      <c r="EV92">
        <f t="shared" si="137"/>
        <v>1181893.0857717744</v>
      </c>
      <c r="EW92">
        <f t="shared" si="137"/>
        <v>1183250.0632078587</v>
      </c>
      <c r="EX92">
        <f t="shared" si="137"/>
        <v>1184608.5980884745</v>
      </c>
      <c r="EY92">
        <f t="shared" si="137"/>
        <v>1185968.6922014593</v>
      </c>
      <c r="EZ92">
        <f t="shared" si="137"/>
        <v>1187330.3473367074</v>
      </c>
      <c r="FA92">
        <f t="shared" si="137"/>
        <v>1188693.5652861549</v>
      </c>
      <c r="FB92">
        <f t="shared" si="137"/>
        <v>1190058.3478438111</v>
      </c>
      <c r="FC92">
        <f t="shared" si="137"/>
        <v>1191424.69680573</v>
      </c>
      <c r="FD92">
        <f t="shared" si="137"/>
        <v>1192792.6139700373</v>
      </c>
      <c r="FE92">
        <f t="shared" si="137"/>
        <v>1194162.1011369205</v>
      </c>
      <c r="FF92">
        <f t="shared" si="138"/>
        <v>1195533.1601086326</v>
      </c>
      <c r="FG92">
        <f t="shared" si="138"/>
        <v>1196905.7926894999</v>
      </c>
      <c r="FH92">
        <f t="shared" si="138"/>
        <v>1198280.0006859084</v>
      </c>
      <c r="FI92">
        <f t="shared" si="138"/>
        <v>1199655.7859063323</v>
      </c>
      <c r="FJ92">
        <f t="shared" si="138"/>
        <v>1201033.1501613071</v>
      </c>
      <c r="FK92">
        <f t="shared" si="138"/>
        <v>1202412.0952634576</v>
      </c>
      <c r="FL92">
        <f t="shared" si="138"/>
        <v>1203792.623027487</v>
      </c>
      <c r="FM92">
        <f t="shared" si="138"/>
        <v>1205174.73527018</v>
      </c>
      <c r="FN92">
        <f t="shared" si="138"/>
        <v>1206558.433810412</v>
      </c>
      <c r="FO92">
        <f t="shared" si="138"/>
        <v>1207943.7204691372</v>
      </c>
      <c r="FP92">
        <f t="shared" si="138"/>
        <v>1209330.5970694006</v>
      </c>
      <c r="FQ92">
        <f t="shared" si="138"/>
        <v>1210719.0654363486</v>
      </c>
      <c r="FR92">
        <f t="shared" si="149"/>
        <v>1212109.1273972185</v>
      </c>
      <c r="FS92">
        <f t="shared" si="149"/>
        <v>1213500.784781344</v>
      </c>
      <c r="FT92">
        <f t="shared" si="149"/>
        <v>1214894.0394201647</v>
      </c>
      <c r="FU92">
        <f t="shared" si="149"/>
        <v>1216288.8931472125</v>
      </c>
      <c r="FV92">
        <f t="shared" si="149"/>
        <v>1217685.3477981254</v>
      </c>
      <c r="FW92">
        <f t="shared" si="149"/>
        <v>1219083.4052106561</v>
      </c>
      <c r="FX92">
        <f t="shared" si="149"/>
        <v>1220483.0672246628</v>
      </c>
      <c r="FY92">
        <f t="shared" si="149"/>
        <v>1221884.3356821169</v>
      </c>
      <c r="FZ92">
        <f t="shared" si="149"/>
        <v>1223287.2124271025</v>
      </c>
      <c r="GA92">
        <f t="shared" si="149"/>
        <v>1224691.6993058303</v>
      </c>
      <c r="GB92">
        <f t="shared" si="149"/>
        <v>1226097.798166604</v>
      </c>
      <c r="GC92">
        <f t="shared" si="149"/>
        <v>1227505.5108598752</v>
      </c>
      <c r="GD92">
        <f t="shared" si="149"/>
        <v>1228914.8392382113</v>
      </c>
      <c r="GE92">
        <f t="shared" si="136"/>
        <v>1230325.7851563052</v>
      </c>
      <c r="GF92">
        <f t="shared" si="134"/>
        <v>1231738.3504709797</v>
      </c>
      <c r="GG92">
        <f t="shared" si="134"/>
        <v>1233152.5370411901</v>
      </c>
      <c r="GH92">
        <f t="shared" si="134"/>
        <v>1234568.346728032</v>
      </c>
      <c r="GI92">
        <f t="shared" si="134"/>
        <v>1235985.7813947133</v>
      </c>
      <c r="GJ92">
        <f t="shared" si="134"/>
        <v>1237404.8429066055</v>
      </c>
      <c r="GK92">
        <f t="shared" si="134"/>
        <v>1238825.5331312139</v>
      </c>
      <c r="GL92">
        <f t="shared" si="134"/>
        <v>1240247.8539381868</v>
      </c>
      <c r="GM92">
        <f t="shared" si="134"/>
        <v>1241671.8071993187</v>
      </c>
      <c r="GN92">
        <f t="shared" si="150"/>
        <v>1243097.3947885577</v>
      </c>
      <c r="GO92">
        <f t="shared" si="150"/>
        <v>1244524.6185819935</v>
      </c>
      <c r="GP92">
        <f t="shared" si="150"/>
        <v>1245953.4804578708</v>
      </c>
      <c r="GQ92">
        <f t="shared" si="150"/>
        <v>1247383.9822965972</v>
      </c>
      <c r="GR92">
        <f t="shared" si="150"/>
        <v>1248816.1259807362</v>
      </c>
      <c r="GS92">
        <f t="shared" si="115"/>
        <v>1250249.9133950116</v>
      </c>
      <c r="GT92">
        <f t="shared" si="115"/>
        <v>1251685.3464263151</v>
      </c>
      <c r="GU92">
        <f t="shared" si="115"/>
        <v>1253122.4269636916</v>
      </c>
      <c r="GV92">
        <f t="shared" si="115"/>
        <v>1254561.1568983716</v>
      </c>
      <c r="GW92">
        <f t="shared" si="115"/>
        <v>1256001.5381237392</v>
      </c>
      <c r="GX92">
        <f t="shared" si="115"/>
        <v>1257443.5725353656</v>
      </c>
      <c r="GY92">
        <f t="shared" si="115"/>
        <v>1258887.2620309929</v>
      </c>
      <c r="GZ92">
        <f t="shared" si="98"/>
        <v>1260332.608510542</v>
      </c>
      <c r="HA92">
        <f t="shared" si="98"/>
        <v>1261779.6138761193</v>
      </c>
      <c r="HB92">
        <f t="shared" si="98"/>
        <v>1263228.2800320007</v>
      </c>
      <c r="HC92">
        <f t="shared" si="98"/>
        <v>1264678.6088846677</v>
      </c>
      <c r="HD92">
        <f t="shared" si="96"/>
        <v>1266130.60234277</v>
      </c>
      <c r="HE92">
        <f t="shared" si="75"/>
        <v>1267584.2623171634</v>
      </c>
      <c r="HF92">
        <f t="shared" si="75"/>
        <v>1269039.590720892</v>
      </c>
      <c r="HG92">
        <f t="shared" si="74"/>
        <v>1270496.5894692009</v>
      </c>
      <c r="HH92">
        <f t="shared" si="74"/>
        <v>1271955.2604795203</v>
      </c>
      <c r="HI92">
        <f t="shared" si="74"/>
        <v>1273415.6056714943</v>
      </c>
      <c r="HJ92">
        <f t="shared" si="117"/>
        <v>1136669.9016519575</v>
      </c>
      <c r="HK92">
        <f t="shared" si="118"/>
        <v>2</v>
      </c>
      <c r="HL92">
        <v>90</v>
      </c>
      <c r="HM92">
        <f t="shared" si="119"/>
        <v>0.89</v>
      </c>
      <c r="HN92" cm="1">
        <f t="array" ref="HN92">INDEX($N$3:$DJ$102,HL92,HK92)</f>
        <v>-1136669.6659631389</v>
      </c>
      <c r="HO92">
        <f t="shared" si="120"/>
        <v>-1011636.0027071936</v>
      </c>
    </row>
    <row r="93" spans="5:223" x14ac:dyDescent="0.25">
      <c r="E93">
        <v>735</v>
      </c>
      <c r="F93" s="7">
        <f>'Emission events'!Q93</f>
        <v>0</v>
      </c>
      <c r="G93" s="7">
        <f>'Emission events'!AG93</f>
        <v>0</v>
      </c>
      <c r="H93" s="7">
        <f>'Emission events'!AW93</f>
        <v>0</v>
      </c>
      <c r="I93" s="7">
        <f>'Emission events'!BM93</f>
        <v>0</v>
      </c>
      <c r="J93" s="7">
        <f>'Emission events'!CC93</f>
        <v>0</v>
      </c>
      <c r="K93" s="7">
        <f t="shared" si="121"/>
        <v>0</v>
      </c>
      <c r="M93" s="1">
        <v>0.9</v>
      </c>
      <c r="N93">
        <f t="shared" ref="N93:W102" si="152">$B$13-_J0*EXP(($M93+N$2*_r_S)/(_V_th*_diode_n))-($M93+N$2*_r_S)/_r_sh</f>
        <v>-1570628.2162213074</v>
      </c>
      <c r="O93">
        <f t="shared" si="152"/>
        <v>-1572431.2081602947</v>
      </c>
      <c r="P93">
        <f t="shared" si="152"/>
        <v>-1574236.2698078835</v>
      </c>
      <c r="Q93">
        <f t="shared" si="152"/>
        <v>-1576043.4035399428</v>
      </c>
      <c r="R93">
        <f t="shared" si="152"/>
        <v>-1577852.6117350932</v>
      </c>
      <c r="S93">
        <f t="shared" si="152"/>
        <v>-1579663.8967746613</v>
      </c>
      <c r="T93">
        <f t="shared" si="152"/>
        <v>-1581477.261042726</v>
      </c>
      <c r="U93">
        <f t="shared" si="152"/>
        <v>-1583292.7069260955</v>
      </c>
      <c r="V93">
        <f t="shared" si="152"/>
        <v>-1585110.2368143254</v>
      </c>
      <c r="W93">
        <f t="shared" si="152"/>
        <v>-1586929.8530996956</v>
      </c>
      <c r="X93">
        <f t="shared" ref="X93:AG102" si="153">$B$13-_J0*EXP(($M93+X$2*_r_S)/(_V_th*_diode_n))-($M93+X$2*_r_S)/_r_sh</f>
        <v>-1588751.5581772563</v>
      </c>
      <c r="Y93">
        <f t="shared" si="153"/>
        <v>-1590575.3544447834</v>
      </c>
      <c r="Z93">
        <f t="shared" si="153"/>
        <v>-1592401.2443028232</v>
      </c>
      <c r="AA93">
        <f t="shared" si="153"/>
        <v>-1594229.230154671</v>
      </c>
      <c r="AB93">
        <f t="shared" si="153"/>
        <v>-1596059.3144063812</v>
      </c>
      <c r="AC93">
        <f t="shared" si="153"/>
        <v>-1597891.4994667766</v>
      </c>
      <c r="AD93">
        <f t="shared" si="153"/>
        <v>-1599725.7877474325</v>
      </c>
      <c r="AE93">
        <f t="shared" si="153"/>
        <v>-1601562.1816626936</v>
      </c>
      <c r="AF93">
        <f t="shared" si="153"/>
        <v>-1603400.6836296872</v>
      </c>
      <c r="AG93">
        <f t="shared" si="153"/>
        <v>-1605241.2960683093</v>
      </c>
      <c r="AH93">
        <f t="shared" ref="AH93:AQ102" si="154">$B$13-_J0*EXP(($M93+AH$2*_r_S)/(_V_th*_diode_n))-($M93+AH$2*_r_S)/_r_sh</f>
        <v>-1607084.0214012342</v>
      </c>
      <c r="AI93">
        <f t="shared" si="154"/>
        <v>-1608928.862053917</v>
      </c>
      <c r="AJ93">
        <f t="shared" si="154"/>
        <v>-1610775.8204546084</v>
      </c>
      <c r="AK93">
        <f t="shared" si="154"/>
        <v>-1612624.8990343127</v>
      </c>
      <c r="AL93">
        <f t="shared" si="154"/>
        <v>-1614476.1002268577</v>
      </c>
      <c r="AM93">
        <f t="shared" si="154"/>
        <v>-1616329.4264688564</v>
      </c>
      <c r="AN93">
        <f t="shared" si="154"/>
        <v>-1618184.8801997162</v>
      </c>
      <c r="AO93">
        <f t="shared" si="154"/>
        <v>-1620042.4638616461</v>
      </c>
      <c r="AP93">
        <f t="shared" si="154"/>
        <v>-1621902.1798996581</v>
      </c>
      <c r="AQ93">
        <f t="shared" si="154"/>
        <v>-1623764.0307615825</v>
      </c>
      <c r="AR93">
        <f t="shared" ref="AR93:BA102" si="155">$B$13-_J0*EXP(($M93+AR$2*_r_S)/(_V_th*_diode_n))-($M93+AR$2*_r_S)/_r_sh</f>
        <v>-1625628.0188980254</v>
      </c>
      <c r="AS93">
        <f t="shared" si="155"/>
        <v>-1627494.1467624397</v>
      </c>
      <c r="AT93">
        <f t="shared" si="155"/>
        <v>-1629362.4168110848</v>
      </c>
      <c r="AU93">
        <f t="shared" si="155"/>
        <v>-1631232.8315030374</v>
      </c>
      <c r="AV93">
        <f t="shared" si="155"/>
        <v>-1633105.3933001987</v>
      </c>
      <c r="AW93">
        <f t="shared" si="155"/>
        <v>-1634980.1046673018</v>
      </c>
      <c r="AX93">
        <f t="shared" si="155"/>
        <v>-1636856.9680718966</v>
      </c>
      <c r="AY93">
        <f t="shared" si="155"/>
        <v>-1638735.9859843662</v>
      </c>
      <c r="AZ93">
        <f t="shared" si="155"/>
        <v>-1640617.1608779409</v>
      </c>
      <c r="BA93">
        <f t="shared" si="155"/>
        <v>-1642500.495228685</v>
      </c>
      <c r="BB93">
        <f t="shared" ref="BB93:BK102" si="156">$B$13-_J0*EXP(($M93+BB$2*_r_S)/(_V_th*_diode_n))-($M93+BB$2*_r_S)/_r_sh</f>
        <v>-1644385.9915155042</v>
      </c>
      <c r="BC93">
        <f t="shared" si="156"/>
        <v>-1646273.652220156</v>
      </c>
      <c r="BD93">
        <f t="shared" si="156"/>
        <v>-1648163.4798272289</v>
      </c>
      <c r="BE93">
        <f t="shared" si="156"/>
        <v>-1650055.4768241884</v>
      </c>
      <c r="BF93">
        <f t="shared" si="156"/>
        <v>-1651949.6457013295</v>
      </c>
      <c r="BG93">
        <f t="shared" si="156"/>
        <v>-1653845.9889518255</v>
      </c>
      <c r="BH93">
        <f t="shared" si="156"/>
        <v>-1655744.5090717056</v>
      </c>
      <c r="BI93">
        <f t="shared" si="156"/>
        <v>-1657645.2085598635</v>
      </c>
      <c r="BJ93">
        <f t="shared" si="156"/>
        <v>-1659548.0899180677</v>
      </c>
      <c r="BK93">
        <f t="shared" si="156"/>
        <v>-1661453.1556509407</v>
      </c>
      <c r="BL93">
        <f t="shared" ref="BL93:BU102" si="157">$B$13-_J0*EXP(($M93+BL$2*_r_S)/(_V_th*_diode_n))-($M93+BL$2*_r_S)/_r_sh</f>
        <v>-1663360.4082660044</v>
      </c>
      <c r="BM93">
        <f t="shared" si="157"/>
        <v>-1665269.8502736348</v>
      </c>
      <c r="BN93">
        <f t="shared" si="157"/>
        <v>-1667181.4841871078</v>
      </c>
      <c r="BO93">
        <f t="shared" si="157"/>
        <v>-1669095.3125225776</v>
      </c>
      <c r="BP93">
        <f t="shared" si="157"/>
        <v>-1671011.3377990939</v>
      </c>
      <c r="BQ93">
        <f t="shared" si="157"/>
        <v>-1672929.56253858</v>
      </c>
      <c r="BR93">
        <f t="shared" si="157"/>
        <v>-1674849.9892658778</v>
      </c>
      <c r="BS93">
        <f t="shared" si="157"/>
        <v>-1676772.6205087029</v>
      </c>
      <c r="BT93">
        <f t="shared" si="157"/>
        <v>-1678697.4587976916</v>
      </c>
      <c r="BU93">
        <f t="shared" si="157"/>
        <v>-1680624.5066663786</v>
      </c>
      <c r="BV93">
        <f t="shared" ref="BV93:CE102" si="158">$B$13-_J0*EXP(($M93+BV$2*_r_S)/(_V_th*_diode_n))-($M93+BV$2*_r_S)/_r_sh</f>
        <v>-1682553.7666512136</v>
      </c>
      <c r="BW93">
        <f t="shared" si="158"/>
        <v>-1684485.2412915393</v>
      </c>
      <c r="BX93">
        <f t="shared" si="158"/>
        <v>-1686418.9331296314</v>
      </c>
      <c r="BY93">
        <f t="shared" si="158"/>
        <v>-1688354.8447106841</v>
      </c>
      <c r="BZ93">
        <f t="shared" si="158"/>
        <v>-1690292.9785827955</v>
      </c>
      <c r="CA93">
        <f t="shared" si="158"/>
        <v>-1692233.337297007</v>
      </c>
      <c r="CB93">
        <f t="shared" si="158"/>
        <v>-1694175.9234072871</v>
      </c>
      <c r="CC93">
        <f t="shared" si="158"/>
        <v>-1696120.7394705194</v>
      </c>
      <c r="CD93">
        <f t="shared" si="158"/>
        <v>-1698067.7880465405</v>
      </c>
      <c r="CE93">
        <f t="shared" si="158"/>
        <v>-1700017.0716981187</v>
      </c>
      <c r="CF93">
        <f t="shared" ref="CF93:CO102" si="159">$B$13-_J0*EXP(($M93+CF$2*_r_S)/(_V_th*_diode_n))-($M93+CF$2*_r_S)/_r_sh</f>
        <v>-1701968.5929909714</v>
      </c>
      <c r="CG93">
        <f t="shared" si="159"/>
        <v>-1703922.3544937419</v>
      </c>
      <c r="CH93">
        <f t="shared" si="159"/>
        <v>-1705878.3587780406</v>
      </c>
      <c r="CI93">
        <f t="shared" si="159"/>
        <v>-1707836.6084184309</v>
      </c>
      <c r="CJ93">
        <f t="shared" si="159"/>
        <v>-1709797.1059924122</v>
      </c>
      <c r="CK93">
        <f t="shared" si="159"/>
        <v>-1711759.8540804617</v>
      </c>
      <c r="CL93">
        <f t="shared" si="159"/>
        <v>-1713724.855266012</v>
      </c>
      <c r="CM93">
        <f t="shared" si="159"/>
        <v>-1715692.1121354683</v>
      </c>
      <c r="CN93">
        <f t="shared" si="159"/>
        <v>-1717661.6272781859</v>
      </c>
      <c r="CO93">
        <f t="shared" si="159"/>
        <v>-1719633.4032865171</v>
      </c>
      <c r="CP93">
        <f t="shared" ref="CP93:CY102" si="160">$B$13-_J0*EXP(($M93+CP$2*_r_S)/(_V_th*_diode_n))-($M93+CP$2*_r_S)/_r_sh</f>
        <v>-1721607.4427557648</v>
      </c>
      <c r="CQ93">
        <f t="shared" si="160"/>
        <v>-1723583.7482842316</v>
      </c>
      <c r="CR93">
        <f t="shared" si="160"/>
        <v>-1725562.322473194</v>
      </c>
      <c r="CS93">
        <f t="shared" si="160"/>
        <v>-1727543.1679269166</v>
      </c>
      <c r="CT93">
        <f t="shared" si="160"/>
        <v>-1729526.2872526587</v>
      </c>
      <c r="CU93">
        <f t="shared" si="160"/>
        <v>-1731511.6830606603</v>
      </c>
      <c r="CV93">
        <f t="shared" si="160"/>
        <v>-1733499.3579641585</v>
      </c>
      <c r="CW93">
        <f t="shared" si="160"/>
        <v>-1735489.3145794012</v>
      </c>
      <c r="CX93">
        <f t="shared" si="160"/>
        <v>-1737481.5555256347</v>
      </c>
      <c r="CY93">
        <f t="shared" si="160"/>
        <v>-1739476.0834251114</v>
      </c>
      <c r="CZ93">
        <f t="shared" ref="CZ93:DJ102" si="161">$B$13-_J0*EXP(($M93+CZ$2*_r_S)/(_V_th*_diode_n))-($M93+CZ$2*_r_S)/_r_sh</f>
        <v>-1741472.9009030936</v>
      </c>
      <c r="DA93">
        <f t="shared" si="161"/>
        <v>-1743472.0105878648</v>
      </c>
      <c r="DB93">
        <f t="shared" si="161"/>
        <v>-1745473.415110711</v>
      </c>
      <c r="DC93">
        <f t="shared" si="161"/>
        <v>-1747477.1171059399</v>
      </c>
      <c r="DD93">
        <f t="shared" si="161"/>
        <v>-1749483.1192108965</v>
      </c>
      <c r="DE93">
        <f t="shared" si="161"/>
        <v>-1751491.4240659459</v>
      </c>
      <c r="DF93">
        <f t="shared" si="161"/>
        <v>-1753502.0343144836</v>
      </c>
      <c r="DG93">
        <f t="shared" si="161"/>
        <v>-1755514.9526029418</v>
      </c>
      <c r="DH93">
        <f t="shared" si="161"/>
        <v>-1757530.1815808001</v>
      </c>
      <c r="DI93">
        <f t="shared" si="161"/>
        <v>-1759547.7239005452</v>
      </c>
      <c r="DJ93">
        <f t="shared" si="161"/>
        <v>-1761567.5822177432</v>
      </c>
      <c r="DL93">
        <f t="shared" si="116"/>
        <v>0.9</v>
      </c>
      <c r="DM93">
        <f t="shared" si="151"/>
        <v>1570628.2162213074</v>
      </c>
      <c r="DN93">
        <f t="shared" si="151"/>
        <v>1572431.4438491133</v>
      </c>
      <c r="DO93">
        <f t="shared" si="151"/>
        <v>1574236.741185521</v>
      </c>
      <c r="DP93">
        <f t="shared" si="151"/>
        <v>1576044.1106063989</v>
      </c>
      <c r="DQ93">
        <f t="shared" si="151"/>
        <v>1577853.5544903681</v>
      </c>
      <c r="DR93">
        <f t="shared" si="151"/>
        <v>1579665.0752187548</v>
      </c>
      <c r="DS93">
        <f t="shared" si="151"/>
        <v>1581478.6751756382</v>
      </c>
      <c r="DT93">
        <f t="shared" si="151"/>
        <v>1583294.3567478266</v>
      </c>
      <c r="DU93">
        <f t="shared" si="151"/>
        <v>1585112.1223248751</v>
      </c>
      <c r="DV93">
        <f t="shared" si="151"/>
        <v>1586931.9742990641</v>
      </c>
      <c r="DW93">
        <f t="shared" si="151"/>
        <v>1588753.9150654434</v>
      </c>
      <c r="DX93">
        <f t="shared" si="151"/>
        <v>1590577.9470217892</v>
      </c>
      <c r="DY93">
        <f t="shared" si="151"/>
        <v>1592404.0725686478</v>
      </c>
      <c r="DZ93">
        <f t="shared" si="151"/>
        <v>1594232.2941093142</v>
      </c>
      <c r="EA93">
        <f t="shared" si="151"/>
        <v>1596062.6140498433</v>
      </c>
      <c r="EB93">
        <f t="shared" si="122"/>
        <v>1597895.0347990573</v>
      </c>
      <c r="EC93">
        <f t="shared" si="122"/>
        <v>1599729.5587685318</v>
      </c>
      <c r="ED93">
        <f t="shared" si="122"/>
        <v>1601566.1883726118</v>
      </c>
      <c r="EE93">
        <f t="shared" si="122"/>
        <v>1603404.9260284239</v>
      </c>
      <c r="EF93">
        <f t="shared" si="135"/>
        <v>1605245.774155865</v>
      </c>
      <c r="EG93">
        <f t="shared" si="135"/>
        <v>1607088.7351776084</v>
      </c>
      <c r="EH93">
        <f t="shared" si="135"/>
        <v>1608933.8115191099</v>
      </c>
      <c r="EI93">
        <f t="shared" si="135"/>
        <v>1610781.0056086201</v>
      </c>
      <c r="EJ93">
        <f t="shared" si="135"/>
        <v>1612630.319877143</v>
      </c>
      <c r="EK93">
        <f t="shared" si="135"/>
        <v>1614481.7567585069</v>
      </c>
      <c r="EL93">
        <f t="shared" si="135"/>
        <v>1616335.3186893242</v>
      </c>
      <c r="EM93">
        <f t="shared" si="135"/>
        <v>1618191.0081090026</v>
      </c>
      <c r="EN93">
        <f t="shared" si="135"/>
        <v>1620048.8274597514</v>
      </c>
      <c r="EO93">
        <f t="shared" si="135"/>
        <v>1621908.779186582</v>
      </c>
      <c r="EP93">
        <f t="shared" si="135"/>
        <v>1623770.8657373253</v>
      </c>
      <c r="EQ93">
        <f t="shared" si="100"/>
        <v>1625635.0895625867</v>
      </c>
      <c r="ER93">
        <f t="shared" si="100"/>
        <v>1627501.4531158197</v>
      </c>
      <c r="ES93">
        <f t="shared" si="100"/>
        <v>1629369.9588532837</v>
      </c>
      <c r="ET93">
        <f t="shared" si="137"/>
        <v>1631240.6092340548</v>
      </c>
      <c r="EU93">
        <f t="shared" si="137"/>
        <v>1633113.406720035</v>
      </c>
      <c r="EV93">
        <f t="shared" si="137"/>
        <v>1634988.3537759567</v>
      </c>
      <c r="EW93">
        <f t="shared" si="137"/>
        <v>1636865.4528693701</v>
      </c>
      <c r="EX93">
        <f t="shared" si="137"/>
        <v>1638744.7064706585</v>
      </c>
      <c r="EY93">
        <f t="shared" si="137"/>
        <v>1640626.1170530519</v>
      </c>
      <c r="EZ93">
        <f t="shared" si="137"/>
        <v>1642509.6870926148</v>
      </c>
      <c r="FA93">
        <f t="shared" si="137"/>
        <v>1644395.4190682527</v>
      </c>
      <c r="FB93">
        <f t="shared" si="137"/>
        <v>1646283.3154617231</v>
      </c>
      <c r="FC93">
        <f t="shared" si="137"/>
        <v>1648173.3787576149</v>
      </c>
      <c r="FD93">
        <f t="shared" si="137"/>
        <v>1650065.6114433929</v>
      </c>
      <c r="FE93">
        <f t="shared" si="137"/>
        <v>1651960.0160093529</v>
      </c>
      <c r="FF93">
        <f t="shared" si="138"/>
        <v>1653856.5949486676</v>
      </c>
      <c r="FG93">
        <f t="shared" si="138"/>
        <v>1655755.3507573663</v>
      </c>
      <c r="FH93">
        <f t="shared" si="138"/>
        <v>1657656.285934343</v>
      </c>
      <c r="FI93">
        <f t="shared" si="138"/>
        <v>1659559.4029813658</v>
      </c>
      <c r="FJ93">
        <f t="shared" si="138"/>
        <v>1661464.7044030577</v>
      </c>
      <c r="FK93">
        <f t="shared" si="138"/>
        <v>1663372.19270694</v>
      </c>
      <c r="FL93">
        <f t="shared" si="138"/>
        <v>1665281.870403389</v>
      </c>
      <c r="FM93">
        <f t="shared" si="138"/>
        <v>1667193.7400056808</v>
      </c>
      <c r="FN93">
        <f t="shared" si="138"/>
        <v>1669107.8040299693</v>
      </c>
      <c r="FO93">
        <f t="shared" si="138"/>
        <v>1671024.0649953044</v>
      </c>
      <c r="FP93">
        <f t="shared" si="138"/>
        <v>1672942.5254236092</v>
      </c>
      <c r="FQ93">
        <f t="shared" si="138"/>
        <v>1674863.1878397255</v>
      </c>
      <c r="FR93">
        <f t="shared" si="149"/>
        <v>1676786.0547713696</v>
      </c>
      <c r="FS93">
        <f t="shared" si="149"/>
        <v>1678711.1287491769</v>
      </c>
      <c r="FT93">
        <f t="shared" si="149"/>
        <v>1680638.4123066827</v>
      </c>
      <c r="FU93">
        <f t="shared" si="149"/>
        <v>1682567.9079803363</v>
      </c>
      <c r="FV93">
        <f t="shared" si="149"/>
        <v>1684499.6183094806</v>
      </c>
      <c r="FW93">
        <f t="shared" si="149"/>
        <v>1686433.5458363916</v>
      </c>
      <c r="FX93">
        <f t="shared" si="149"/>
        <v>1688369.6931062629</v>
      </c>
      <c r="FY93">
        <f t="shared" si="149"/>
        <v>1690308.0626671931</v>
      </c>
      <c r="FZ93">
        <f t="shared" si="149"/>
        <v>1692248.6570702232</v>
      </c>
      <c r="GA93">
        <f t="shared" si="149"/>
        <v>1694191.478869322</v>
      </c>
      <c r="GB93">
        <f t="shared" si="149"/>
        <v>1696136.5306213731</v>
      </c>
      <c r="GC93">
        <f t="shared" si="149"/>
        <v>1698083.8148862128</v>
      </c>
      <c r="GD93">
        <f t="shared" si="149"/>
        <v>1700033.3342266099</v>
      </c>
      <c r="GE93">
        <f t="shared" si="136"/>
        <v>1701985.0912082812</v>
      </c>
      <c r="GF93">
        <f t="shared" si="134"/>
        <v>1703939.0883998703</v>
      </c>
      <c r="GG93">
        <f t="shared" si="134"/>
        <v>1705895.3283729879</v>
      </c>
      <c r="GH93">
        <f t="shared" si="134"/>
        <v>1707853.8137021968</v>
      </c>
      <c r="GI93">
        <f t="shared" si="134"/>
        <v>1709814.546964997</v>
      </c>
      <c r="GJ93">
        <f t="shared" si="134"/>
        <v>1711777.530741865</v>
      </c>
      <c r="GK93">
        <f t="shared" si="134"/>
        <v>1713742.7676162343</v>
      </c>
      <c r="GL93">
        <f t="shared" si="134"/>
        <v>1715710.2601745091</v>
      </c>
      <c r="GM93">
        <f t="shared" si="134"/>
        <v>1717680.0110060454</v>
      </c>
      <c r="GN93">
        <f t="shared" si="150"/>
        <v>1719652.0227031955</v>
      </c>
      <c r="GO93">
        <f t="shared" si="150"/>
        <v>1721626.2978612618</v>
      </c>
      <c r="GP93">
        <f t="shared" si="150"/>
        <v>1723602.8390785474</v>
      </c>
      <c r="GQ93">
        <f t="shared" si="150"/>
        <v>1725581.6489563284</v>
      </c>
      <c r="GR93">
        <f t="shared" si="150"/>
        <v>1727562.7300988697</v>
      </c>
      <c r="GS93">
        <f t="shared" si="115"/>
        <v>1729546.0851134306</v>
      </c>
      <c r="GT93">
        <f t="shared" si="115"/>
        <v>1731531.7166102508</v>
      </c>
      <c r="GU93">
        <f t="shared" si="115"/>
        <v>1733519.6272025679</v>
      </c>
      <c r="GV93">
        <f t="shared" si="115"/>
        <v>1735509.8195066291</v>
      </c>
      <c r="GW93">
        <f t="shared" si="115"/>
        <v>1737502.2961416813</v>
      </c>
      <c r="GX93">
        <f t="shared" si="115"/>
        <v>1739497.0597299768</v>
      </c>
      <c r="GY93">
        <f t="shared" si="115"/>
        <v>1741494.1128967777</v>
      </c>
      <c r="GZ93">
        <f t="shared" si="98"/>
        <v>1743493.4582703677</v>
      </c>
      <c r="HA93">
        <f t="shared" si="98"/>
        <v>1745495.0984820325</v>
      </c>
      <c r="HB93">
        <f t="shared" si="98"/>
        <v>1747499.03616608</v>
      </c>
      <c r="HC93">
        <f t="shared" si="98"/>
        <v>1749505.2739598555</v>
      </c>
      <c r="HD93">
        <f t="shared" si="96"/>
        <v>1751513.8145037235</v>
      </c>
      <c r="HE93">
        <f t="shared" si="75"/>
        <v>1753524.6604410801</v>
      </c>
      <c r="HF93">
        <f t="shared" si="75"/>
        <v>1755537.8144183569</v>
      </c>
      <c r="HG93">
        <f t="shared" si="74"/>
        <v>1757553.2790850338</v>
      </c>
      <c r="HH93">
        <f t="shared" si="74"/>
        <v>1759571.0570935977</v>
      </c>
      <c r="HI93">
        <f t="shared" si="74"/>
        <v>1761591.1510996143</v>
      </c>
      <c r="HJ93">
        <f t="shared" si="117"/>
        <v>1572431.4438491133</v>
      </c>
      <c r="HK93">
        <f t="shared" si="118"/>
        <v>2</v>
      </c>
      <c r="HL93">
        <v>91</v>
      </c>
      <c r="HM93">
        <f t="shared" si="119"/>
        <v>0.9</v>
      </c>
      <c r="HN93" cm="1">
        <f t="array" ref="HN93">INDEX($N$3:$DJ$102,HL93,HK93)</f>
        <v>-1572431.2081602947</v>
      </c>
      <c r="HO93">
        <f t="shared" si="120"/>
        <v>-1415188.0873442653</v>
      </c>
    </row>
    <row r="94" spans="5:223" x14ac:dyDescent="0.25">
      <c r="E94">
        <v>740</v>
      </c>
      <c r="F94" s="7">
        <f>'Emission events'!Q94</f>
        <v>0</v>
      </c>
      <c r="G94" s="7">
        <f>'Emission events'!AG94</f>
        <v>0</v>
      </c>
      <c r="H94" s="7">
        <f>'Emission events'!AW94</f>
        <v>0</v>
      </c>
      <c r="I94" s="7">
        <f>'Emission events'!BM94</f>
        <v>0</v>
      </c>
      <c r="J94" s="7">
        <f>'Emission events'!CC94</f>
        <v>0</v>
      </c>
      <c r="K94" s="7">
        <f t="shared" si="121"/>
        <v>0</v>
      </c>
      <c r="M94" s="1">
        <v>0.91</v>
      </c>
      <c r="N94">
        <f t="shared" si="152"/>
        <v>-2172752.4766605361</v>
      </c>
      <c r="O94">
        <f t="shared" si="152"/>
        <v>-2175246.6651353831</v>
      </c>
      <c r="P94">
        <f t="shared" si="152"/>
        <v>-2177743.7167641926</v>
      </c>
      <c r="Q94">
        <f t="shared" si="152"/>
        <v>-2180243.6348336642</v>
      </c>
      <c r="R94">
        <f t="shared" si="152"/>
        <v>-2182746.4226342798</v>
      </c>
      <c r="S94">
        <f t="shared" si="152"/>
        <v>-2185252.0834602825</v>
      </c>
      <c r="T94">
        <f t="shared" si="152"/>
        <v>-2187760.620609697</v>
      </c>
      <c r="U94">
        <f t="shared" si="152"/>
        <v>-2190272.0373843499</v>
      </c>
      <c r="V94">
        <f t="shared" si="152"/>
        <v>-2192786.3370898492</v>
      </c>
      <c r="W94">
        <f t="shared" si="152"/>
        <v>-2195303.523035598</v>
      </c>
      <c r="X94">
        <f t="shared" si="153"/>
        <v>-2197823.5985348076</v>
      </c>
      <c r="Y94">
        <f t="shared" si="153"/>
        <v>-2200346.5669044675</v>
      </c>
      <c r="Z94">
        <f t="shared" si="153"/>
        <v>-2202872.4314654069</v>
      </c>
      <c r="AA94">
        <f t="shared" si="153"/>
        <v>-2205401.1955422349</v>
      </c>
      <c r="AB94">
        <f t="shared" si="153"/>
        <v>-2207932.8624634016</v>
      </c>
      <c r="AC94">
        <f t="shared" si="153"/>
        <v>-2210467.4355611694</v>
      </c>
      <c r="AD94">
        <f t="shared" si="153"/>
        <v>-2213004.918171634</v>
      </c>
      <c r="AE94">
        <f t="shared" si="153"/>
        <v>-2215545.3136346978</v>
      </c>
      <c r="AF94">
        <f t="shared" si="153"/>
        <v>-2218088.6252941187</v>
      </c>
      <c r="AG94">
        <f t="shared" si="153"/>
        <v>-2220634.8564974954</v>
      </c>
      <c r="AH94">
        <f t="shared" si="154"/>
        <v>-2223184.0105962446</v>
      </c>
      <c r="AI94">
        <f t="shared" si="154"/>
        <v>-2225736.0909456541</v>
      </c>
      <c r="AJ94">
        <f t="shared" si="154"/>
        <v>-2228291.1009048633</v>
      </c>
      <c r="AK94">
        <f t="shared" si="154"/>
        <v>-2230849.0438368437</v>
      </c>
      <c r="AL94">
        <f t="shared" si="154"/>
        <v>-2233409.9231084506</v>
      </c>
      <c r="AM94">
        <f t="shared" si="154"/>
        <v>-2235973.742090398</v>
      </c>
      <c r="AN94">
        <f t="shared" si="154"/>
        <v>-2238540.5041572754</v>
      </c>
      <c r="AO94">
        <f t="shared" si="154"/>
        <v>-2241110.2126875226</v>
      </c>
      <c r="AP94">
        <f t="shared" si="154"/>
        <v>-2243682.8710634829</v>
      </c>
      <c r="AQ94">
        <f t="shared" si="154"/>
        <v>-2246258.4826713805</v>
      </c>
      <c r="AR94">
        <f t="shared" si="155"/>
        <v>-2248837.0509013035</v>
      </c>
      <c r="AS94">
        <f t="shared" si="155"/>
        <v>-2251418.5791472555</v>
      </c>
      <c r="AT94">
        <f t="shared" si="155"/>
        <v>-2254003.0708071287</v>
      </c>
      <c r="AU94">
        <f t="shared" si="155"/>
        <v>-2256590.5292827231</v>
      </c>
      <c r="AV94">
        <f t="shared" si="155"/>
        <v>-2259180.9579797196</v>
      </c>
      <c r="AW94">
        <f t="shared" si="155"/>
        <v>-2261774.360307741</v>
      </c>
      <c r="AX94">
        <f t="shared" si="155"/>
        <v>-2264370.7396802935</v>
      </c>
      <c r="AY94">
        <f t="shared" si="155"/>
        <v>-2266970.0995148225</v>
      </c>
      <c r="AZ94">
        <f t="shared" si="155"/>
        <v>-2269572.4432326914</v>
      </c>
      <c r="BA94">
        <f t="shared" si="155"/>
        <v>-2272177.7742591896</v>
      </c>
      <c r="BB94">
        <f t="shared" si="156"/>
        <v>-2274786.0960235475</v>
      </c>
      <c r="BC94">
        <f t="shared" si="156"/>
        <v>-2277397.4119589143</v>
      </c>
      <c r="BD94">
        <f t="shared" si="156"/>
        <v>-2280011.725502382</v>
      </c>
      <c r="BE94">
        <f t="shared" si="156"/>
        <v>-2282629.0400950029</v>
      </c>
      <c r="BF94">
        <f t="shared" si="156"/>
        <v>-2285249.3591817715</v>
      </c>
      <c r="BG94">
        <f t="shared" si="156"/>
        <v>-2287872.6862116386</v>
      </c>
      <c r="BH94">
        <f t="shared" si="156"/>
        <v>-2290499.0246375203</v>
      </c>
      <c r="BI94">
        <f t="shared" si="156"/>
        <v>-2293128.3779162727</v>
      </c>
      <c r="BJ94">
        <f t="shared" si="156"/>
        <v>-2295760.749508753</v>
      </c>
      <c r="BK94">
        <f t="shared" si="156"/>
        <v>-2298396.142879758</v>
      </c>
      <c r="BL94">
        <f t="shared" si="157"/>
        <v>-2301034.5614980869</v>
      </c>
      <c r="BM94">
        <f t="shared" si="157"/>
        <v>-2303676.008836512</v>
      </c>
      <c r="BN94">
        <f t="shared" si="157"/>
        <v>-2306320.4883717927</v>
      </c>
      <c r="BO94">
        <f t="shared" si="157"/>
        <v>-2308968.0035846876</v>
      </c>
      <c r="BP94">
        <f t="shared" si="157"/>
        <v>-2311618.5579599342</v>
      </c>
      <c r="BQ94">
        <f t="shared" si="157"/>
        <v>-2314272.1549862712</v>
      </c>
      <c r="BR94">
        <f t="shared" si="157"/>
        <v>-2316928.798156457</v>
      </c>
      <c r="BS94">
        <f t="shared" si="157"/>
        <v>-2319588.4909672523</v>
      </c>
      <c r="BT94">
        <f t="shared" si="157"/>
        <v>-2322251.2369194324</v>
      </c>
      <c r="BU94">
        <f t="shared" si="157"/>
        <v>-2324917.0395177891</v>
      </c>
      <c r="BV94">
        <f t="shared" si="158"/>
        <v>-2327585.9022711557</v>
      </c>
      <c r="BW94">
        <f t="shared" si="158"/>
        <v>-2330257.828692344</v>
      </c>
      <c r="BX94">
        <f t="shared" si="158"/>
        <v>-2332932.8222982469</v>
      </c>
      <c r="BY94">
        <f t="shared" si="158"/>
        <v>-2335610.8866097787</v>
      </c>
      <c r="BZ94">
        <f t="shared" si="158"/>
        <v>-2338292.0251518949</v>
      </c>
      <c r="CA94">
        <f t="shared" si="158"/>
        <v>-2340976.2414535973</v>
      </c>
      <c r="CB94">
        <f t="shared" si="158"/>
        <v>-2343663.5390479472</v>
      </c>
      <c r="CC94">
        <f t="shared" si="158"/>
        <v>-2346353.9214720461</v>
      </c>
      <c r="CD94">
        <f t="shared" si="158"/>
        <v>-2349047.3922670535</v>
      </c>
      <c r="CE94">
        <f t="shared" si="158"/>
        <v>-2351743.9549782127</v>
      </c>
      <c r="CF94">
        <f t="shared" si="159"/>
        <v>-2354443.6131548272</v>
      </c>
      <c r="CG94">
        <f t="shared" si="159"/>
        <v>-2357146.3703502761</v>
      </c>
      <c r="CH94">
        <f t="shared" si="159"/>
        <v>-2359852.2301220153</v>
      </c>
      <c r="CI94">
        <f t="shared" si="159"/>
        <v>-2362561.1960315956</v>
      </c>
      <c r="CJ94">
        <f t="shared" si="159"/>
        <v>-2365273.2716446375</v>
      </c>
      <c r="CK94">
        <f t="shared" si="159"/>
        <v>-2367988.4605308543</v>
      </c>
      <c r="CL94">
        <f t="shared" si="159"/>
        <v>-2370706.7662640754</v>
      </c>
      <c r="CM94">
        <f t="shared" si="159"/>
        <v>-2373428.1924222233</v>
      </c>
      <c r="CN94">
        <f t="shared" si="159"/>
        <v>-2376152.742587328</v>
      </c>
      <c r="CO94">
        <f t="shared" si="159"/>
        <v>-2378880.4203455397</v>
      </c>
      <c r="CP94">
        <f t="shared" si="160"/>
        <v>-2381611.2292871</v>
      </c>
      <c r="CQ94">
        <f t="shared" si="160"/>
        <v>-2384345.1730064061</v>
      </c>
      <c r="CR94">
        <f t="shared" si="160"/>
        <v>-2387082.2551019466</v>
      </c>
      <c r="CS94">
        <f t="shared" si="160"/>
        <v>-2389822.4791763676</v>
      </c>
      <c r="CT94">
        <f t="shared" si="160"/>
        <v>-2392565.8488364406</v>
      </c>
      <c r="CU94">
        <f t="shared" si="160"/>
        <v>-2395312.3676930871</v>
      </c>
      <c r="CV94">
        <f t="shared" si="160"/>
        <v>-2398062.0393613474</v>
      </c>
      <c r="CW94">
        <f t="shared" si="160"/>
        <v>-2400814.8674604381</v>
      </c>
      <c r="CX94">
        <f t="shared" si="160"/>
        <v>-2403570.8556137304</v>
      </c>
      <c r="CY94">
        <f t="shared" si="160"/>
        <v>-2406330.0074487282</v>
      </c>
      <c r="CZ94">
        <f t="shared" si="161"/>
        <v>-2409092.3265971262</v>
      </c>
      <c r="DA94">
        <f t="shared" si="161"/>
        <v>-2411857.8166947784</v>
      </c>
      <c r="DB94">
        <f t="shared" si="161"/>
        <v>-2414626.4813817223</v>
      </c>
      <c r="DC94">
        <f t="shared" si="161"/>
        <v>-2417398.3243021471</v>
      </c>
      <c r="DD94">
        <f t="shared" si="161"/>
        <v>-2420173.3491044608</v>
      </c>
      <c r="DE94">
        <f t="shared" si="161"/>
        <v>-2422951.5594412242</v>
      </c>
      <c r="DF94">
        <f t="shared" si="161"/>
        <v>-2425732.9589692163</v>
      </c>
      <c r="DG94">
        <f t="shared" si="161"/>
        <v>-2428517.5513494071</v>
      </c>
      <c r="DH94">
        <f t="shared" si="161"/>
        <v>-2431305.3402469764</v>
      </c>
      <c r="DI94">
        <f t="shared" si="161"/>
        <v>-2434096.3293312853</v>
      </c>
      <c r="DJ94">
        <f t="shared" si="161"/>
        <v>-2436890.5222759331</v>
      </c>
      <c r="DL94">
        <f t="shared" si="116"/>
        <v>0.91</v>
      </c>
      <c r="DM94">
        <f t="shared" si="151"/>
        <v>2172752.4766605361</v>
      </c>
      <c r="DN94">
        <f t="shared" si="151"/>
        <v>2175246.9008242018</v>
      </c>
      <c r="DO94">
        <f t="shared" si="151"/>
        <v>2177744.1881418298</v>
      </c>
      <c r="DP94">
        <f t="shared" si="151"/>
        <v>2180244.3419001205</v>
      </c>
      <c r="DQ94">
        <f t="shared" si="151"/>
        <v>2182747.3653895548</v>
      </c>
      <c r="DR94">
        <f t="shared" si="151"/>
        <v>2185253.2619043761</v>
      </c>
      <c r="DS94">
        <f t="shared" si="151"/>
        <v>2187762.0347426091</v>
      </c>
      <c r="DT94">
        <f t="shared" si="151"/>
        <v>2190273.6872060806</v>
      </c>
      <c r="DU94">
        <f t="shared" si="151"/>
        <v>2192788.2226003991</v>
      </c>
      <c r="DV94">
        <f t="shared" si="151"/>
        <v>2195305.6442349665</v>
      </c>
      <c r="DW94">
        <f t="shared" si="151"/>
        <v>2197825.9554229947</v>
      </c>
      <c r="DX94">
        <f t="shared" si="151"/>
        <v>2200349.1594814733</v>
      </c>
      <c r="DY94">
        <f t="shared" si="151"/>
        <v>2202875.2597312313</v>
      </c>
      <c r="DZ94">
        <f t="shared" si="151"/>
        <v>2205404.2594968784</v>
      </c>
      <c r="EA94">
        <f t="shared" si="151"/>
        <v>2207936.1621068637</v>
      </c>
      <c r="EB94">
        <f t="shared" si="122"/>
        <v>2210470.9708934501</v>
      </c>
      <c r="EC94">
        <f t="shared" si="122"/>
        <v>2213008.6891927333</v>
      </c>
      <c r="ED94">
        <f t="shared" si="122"/>
        <v>2215549.3203446157</v>
      </c>
      <c r="EE94">
        <f t="shared" si="122"/>
        <v>2218092.8676928557</v>
      </c>
      <c r="EF94">
        <f t="shared" si="135"/>
        <v>2220639.3345850511</v>
      </c>
      <c r="EG94">
        <f t="shared" si="135"/>
        <v>2223188.7243726188</v>
      </c>
      <c r="EH94">
        <f t="shared" si="135"/>
        <v>2225741.0404108469</v>
      </c>
      <c r="EI94">
        <f t="shared" si="135"/>
        <v>2228296.2860588748</v>
      </c>
      <c r="EJ94">
        <f t="shared" si="135"/>
        <v>2230854.4646796742</v>
      </c>
      <c r="EK94">
        <f t="shared" si="135"/>
        <v>2233415.5796400998</v>
      </c>
      <c r="EL94">
        <f t="shared" si="135"/>
        <v>2235979.6343108658</v>
      </c>
      <c r="EM94">
        <f t="shared" si="135"/>
        <v>2238546.6320665618</v>
      </c>
      <c r="EN94">
        <f t="shared" si="135"/>
        <v>2241116.5762856277</v>
      </c>
      <c r="EO94">
        <f t="shared" si="135"/>
        <v>2243689.4703504071</v>
      </c>
      <c r="EP94">
        <f t="shared" si="135"/>
        <v>2246265.3176471232</v>
      </c>
      <c r="EQ94">
        <f t="shared" si="100"/>
        <v>2248844.1215658649</v>
      </c>
      <c r="ER94">
        <f t="shared" si="100"/>
        <v>2251425.8855006355</v>
      </c>
      <c r="ES94">
        <f t="shared" si="100"/>
        <v>2254010.6128493273</v>
      </c>
      <c r="ET94">
        <f t="shared" si="137"/>
        <v>2256598.3070137408</v>
      </c>
      <c r="EU94">
        <f t="shared" si="137"/>
        <v>2259188.9713995559</v>
      </c>
      <c r="EV94">
        <f t="shared" si="137"/>
        <v>2261782.6094163959</v>
      </c>
      <c r="EW94">
        <f t="shared" si="137"/>
        <v>2264379.224477767</v>
      </c>
      <c r="EX94">
        <f t="shared" si="137"/>
        <v>2266978.8200011146</v>
      </c>
      <c r="EY94">
        <f t="shared" si="137"/>
        <v>2269581.3994078026</v>
      </c>
      <c r="EZ94">
        <f t="shared" si="137"/>
        <v>2272186.9661231195</v>
      </c>
      <c r="FA94">
        <f t="shared" si="137"/>
        <v>2274795.5235762959</v>
      </c>
      <c r="FB94">
        <f t="shared" si="137"/>
        <v>2277407.0752004813</v>
      </c>
      <c r="FC94">
        <f t="shared" si="137"/>
        <v>2280021.6244327677</v>
      </c>
      <c r="FD94">
        <f t="shared" si="137"/>
        <v>2282639.1747142076</v>
      </c>
      <c r="FE94">
        <f t="shared" si="137"/>
        <v>2285259.7294897949</v>
      </c>
      <c r="FF94">
        <f t="shared" si="138"/>
        <v>2287883.2922084806</v>
      </c>
      <c r="FG94">
        <f t="shared" si="138"/>
        <v>2290509.866323181</v>
      </c>
      <c r="FH94">
        <f t="shared" si="138"/>
        <v>2293139.455290752</v>
      </c>
      <c r="FI94">
        <f t="shared" si="138"/>
        <v>2295772.0625720513</v>
      </c>
      <c r="FJ94">
        <f t="shared" si="138"/>
        <v>2298407.691631875</v>
      </c>
      <c r="FK94">
        <f t="shared" si="138"/>
        <v>2301046.3459390225</v>
      </c>
      <c r="FL94">
        <f t="shared" si="138"/>
        <v>2303688.0289662662</v>
      </c>
      <c r="FM94">
        <f t="shared" si="138"/>
        <v>2306332.7441903655</v>
      </c>
      <c r="FN94">
        <f t="shared" si="138"/>
        <v>2308980.4950920795</v>
      </c>
      <c r="FO94">
        <f t="shared" si="138"/>
        <v>2311631.2851561448</v>
      </c>
      <c r="FP94">
        <f t="shared" si="138"/>
        <v>2314285.1178713003</v>
      </c>
      <c r="FQ94">
        <f t="shared" si="138"/>
        <v>2316941.9967303048</v>
      </c>
      <c r="FR94">
        <f t="shared" si="149"/>
        <v>2319601.9252299187</v>
      </c>
      <c r="FS94">
        <f t="shared" si="149"/>
        <v>2322264.9068709179</v>
      </c>
      <c r="FT94">
        <f t="shared" si="149"/>
        <v>2324930.9451580932</v>
      </c>
      <c r="FU94">
        <f t="shared" si="149"/>
        <v>2327600.0436002784</v>
      </c>
      <c r="FV94">
        <f t="shared" si="149"/>
        <v>2330272.2057102853</v>
      </c>
      <c r="FW94">
        <f t="shared" si="149"/>
        <v>2332947.4350050068</v>
      </c>
      <c r="FX94">
        <f t="shared" si="149"/>
        <v>2335625.7350053578</v>
      </c>
      <c r="FY94">
        <f t="shared" si="149"/>
        <v>2338307.1092362925</v>
      </c>
      <c r="FZ94">
        <f t="shared" si="149"/>
        <v>2340991.5612268136</v>
      </c>
      <c r="GA94">
        <f t="shared" si="149"/>
        <v>2343679.094509982</v>
      </c>
      <c r="GB94">
        <f t="shared" si="149"/>
        <v>2346369.7126228996</v>
      </c>
      <c r="GC94">
        <f t="shared" si="149"/>
        <v>2349063.4191067261</v>
      </c>
      <c r="GD94">
        <f t="shared" si="149"/>
        <v>2351760.2175067039</v>
      </c>
      <c r="GE94">
        <f t="shared" si="136"/>
        <v>2354460.111372137</v>
      </c>
      <c r="GF94">
        <f t="shared" si="134"/>
        <v>2357163.1042564046</v>
      </c>
      <c r="GG94">
        <f t="shared" si="134"/>
        <v>2359869.1997169624</v>
      </c>
      <c r="GH94">
        <f t="shared" si="134"/>
        <v>2362578.4013153617</v>
      </c>
      <c r="GI94">
        <f t="shared" si="134"/>
        <v>2365290.7126172222</v>
      </c>
      <c r="GJ94">
        <f t="shared" si="134"/>
        <v>2368006.1371922577</v>
      </c>
      <c r="GK94">
        <f t="shared" si="134"/>
        <v>2370724.6786142974</v>
      </c>
      <c r="GL94">
        <f t="shared" si="134"/>
        <v>2373446.3404612639</v>
      </c>
      <c r="GM94">
        <f t="shared" si="134"/>
        <v>2376171.1263151877</v>
      </c>
      <c r="GN94">
        <f t="shared" si="150"/>
        <v>2378899.039762218</v>
      </c>
      <c r="GO94">
        <f t="shared" si="150"/>
        <v>2381630.084392597</v>
      </c>
      <c r="GP94">
        <f t="shared" si="150"/>
        <v>2384364.2638007216</v>
      </c>
      <c r="GQ94">
        <f t="shared" si="150"/>
        <v>2387101.5815850808</v>
      </c>
      <c r="GR94">
        <f t="shared" si="150"/>
        <v>2389842.0413483209</v>
      </c>
      <c r="GS94">
        <f t="shared" si="115"/>
        <v>2392585.6466972125</v>
      </c>
      <c r="GT94">
        <f t="shared" si="115"/>
        <v>2395332.4012426776</v>
      </c>
      <c r="GU94">
        <f t="shared" si="115"/>
        <v>2398082.3085997566</v>
      </c>
      <c r="GV94">
        <f t="shared" si="115"/>
        <v>2400835.3723876658</v>
      </c>
      <c r="GW94">
        <f t="shared" si="115"/>
        <v>2403591.5962297772</v>
      </c>
      <c r="GX94">
        <f t="shared" si="115"/>
        <v>2406350.9837535936</v>
      </c>
      <c r="GY94">
        <f t="shared" si="115"/>
        <v>2409113.5385908103</v>
      </c>
      <c r="GZ94">
        <f t="shared" si="98"/>
        <v>2411879.2643772811</v>
      </c>
      <c r="HA94">
        <f t="shared" si="98"/>
        <v>2414648.1647530436</v>
      </c>
      <c r="HB94">
        <f t="shared" si="98"/>
        <v>2417420.2433622875</v>
      </c>
      <c r="HC94">
        <f t="shared" si="98"/>
        <v>2420195.5038534198</v>
      </c>
      <c r="HD94">
        <f t="shared" si="96"/>
        <v>2422973.9498790018</v>
      </c>
      <c r="HE94">
        <f t="shared" si="75"/>
        <v>2425755.5850958126</v>
      </c>
      <c r="HF94">
        <f t="shared" si="75"/>
        <v>2428540.4131648219</v>
      </c>
      <c r="HG94">
        <f t="shared" si="74"/>
        <v>2431328.4377512103</v>
      </c>
      <c r="HH94">
        <f t="shared" si="74"/>
        <v>2434119.6625243379</v>
      </c>
      <c r="HI94">
        <f t="shared" si="74"/>
        <v>2436914.0911578042</v>
      </c>
      <c r="HJ94">
        <f t="shared" si="117"/>
        <v>2175246.9008242018</v>
      </c>
      <c r="HK94">
        <f t="shared" si="118"/>
        <v>2</v>
      </c>
      <c r="HL94">
        <v>92</v>
      </c>
      <c r="HM94">
        <f t="shared" si="119"/>
        <v>0.91</v>
      </c>
      <c r="HN94" cm="1">
        <f t="array" ref="HN94">INDEX($N$3:$DJ$102,HL94,HK94)</f>
        <v>-2175246.6651353831</v>
      </c>
      <c r="HO94">
        <f t="shared" si="120"/>
        <v>-1979474.4652731987</v>
      </c>
    </row>
    <row r="95" spans="5:223" x14ac:dyDescent="0.25">
      <c r="E95">
        <v>745</v>
      </c>
      <c r="F95" s="7">
        <f>'Emission events'!Q95</f>
        <v>0</v>
      </c>
      <c r="G95" s="7">
        <f>'Emission events'!AG95</f>
        <v>0</v>
      </c>
      <c r="H95" s="7">
        <f>'Emission events'!AW95</f>
        <v>0</v>
      </c>
      <c r="I95" s="7">
        <f>'Emission events'!BM95</f>
        <v>0</v>
      </c>
      <c r="J95" s="7">
        <f>'Emission events'!CC95</f>
        <v>0</v>
      </c>
      <c r="K95" s="7">
        <f t="shared" si="121"/>
        <v>0</v>
      </c>
      <c r="M95" s="1">
        <v>0.92</v>
      </c>
      <c r="N95">
        <f t="shared" si="152"/>
        <v>-3005707.614541952</v>
      </c>
      <c r="O95">
        <f t="shared" si="152"/>
        <v>-3009157.9772840124</v>
      </c>
      <c r="P95">
        <f t="shared" si="152"/>
        <v>-3012612.3008013451</v>
      </c>
      <c r="Q95">
        <f t="shared" si="152"/>
        <v>-3016070.5896406244</v>
      </c>
      <c r="R95">
        <f t="shared" si="152"/>
        <v>-3019532.8483537836</v>
      </c>
      <c r="S95">
        <f t="shared" si="152"/>
        <v>-3022999.0814979384</v>
      </c>
      <c r="T95">
        <f t="shared" si="152"/>
        <v>-3026469.2936354703</v>
      </c>
      <c r="U95">
        <f t="shared" si="152"/>
        <v>-3029943.4893339849</v>
      </c>
      <c r="V95">
        <f t="shared" si="152"/>
        <v>-3033421.6731663328</v>
      </c>
      <c r="W95">
        <f t="shared" si="152"/>
        <v>-3036903.8497106237</v>
      </c>
      <c r="X95">
        <f t="shared" si="153"/>
        <v>-3040390.0235502012</v>
      </c>
      <c r="Y95">
        <f t="shared" si="153"/>
        <v>-3043880.1992736701</v>
      </c>
      <c r="Z95">
        <f t="shared" si="153"/>
        <v>-3047374.3814749247</v>
      </c>
      <c r="AA95">
        <f t="shared" si="153"/>
        <v>-3050872.5747531229</v>
      </c>
      <c r="AB95">
        <f t="shared" si="153"/>
        <v>-3054374.7837126991</v>
      </c>
      <c r="AC95">
        <f t="shared" si="153"/>
        <v>-3057881.0129633765</v>
      </c>
      <c r="AD95">
        <f t="shared" si="153"/>
        <v>-3061391.2671201904</v>
      </c>
      <c r="AE95">
        <f t="shared" si="153"/>
        <v>-3064905.5508034076</v>
      </c>
      <c r="AF95">
        <f t="shared" si="153"/>
        <v>-3068423.8686386654</v>
      </c>
      <c r="AG95">
        <f t="shared" si="153"/>
        <v>-3071946.2252568891</v>
      </c>
      <c r="AH95">
        <f t="shared" si="154"/>
        <v>-3075472.6252943189</v>
      </c>
      <c r="AI95">
        <f t="shared" si="154"/>
        <v>-3079003.0733925174</v>
      </c>
      <c r="AJ95">
        <f t="shared" si="154"/>
        <v>-3082537.5741983876</v>
      </c>
      <c r="AK95">
        <f t="shared" si="154"/>
        <v>-3086076.1323641432</v>
      </c>
      <c r="AL95">
        <f t="shared" si="154"/>
        <v>-3089618.7525473405</v>
      </c>
      <c r="AM95">
        <f t="shared" si="154"/>
        <v>-3093165.4394109012</v>
      </c>
      <c r="AN95">
        <f t="shared" si="154"/>
        <v>-3096716.1976230917</v>
      </c>
      <c r="AO95">
        <f t="shared" si="154"/>
        <v>-3100271.0318575352</v>
      </c>
      <c r="AP95">
        <f t="shared" si="154"/>
        <v>-3103829.9467932209</v>
      </c>
      <c r="AQ95">
        <f t="shared" si="154"/>
        <v>-3107392.9471145198</v>
      </c>
      <c r="AR95">
        <f t="shared" si="155"/>
        <v>-3110960.0375111587</v>
      </c>
      <c r="AS95">
        <f t="shared" si="155"/>
        <v>-3114531.2226782464</v>
      </c>
      <c r="AT95">
        <f t="shared" si="155"/>
        <v>-3118106.5073163067</v>
      </c>
      <c r="AU95">
        <f t="shared" si="155"/>
        <v>-3121685.8961312445</v>
      </c>
      <c r="AV95">
        <f t="shared" si="155"/>
        <v>-3125269.3938343683</v>
      </c>
      <c r="AW95">
        <f t="shared" si="155"/>
        <v>-3128857.0051424066</v>
      </c>
      <c r="AX95">
        <f t="shared" si="155"/>
        <v>-3132448.7347774678</v>
      </c>
      <c r="AY95">
        <f t="shared" si="155"/>
        <v>-3136044.5874671265</v>
      </c>
      <c r="AZ95">
        <f t="shared" si="155"/>
        <v>-3139644.567944339</v>
      </c>
      <c r="BA95">
        <f t="shared" si="155"/>
        <v>-3143248.6809475287</v>
      </c>
      <c r="BB95">
        <f t="shared" si="156"/>
        <v>-3146856.9312205464</v>
      </c>
      <c r="BC95">
        <f t="shared" si="156"/>
        <v>-3150469.3235127004</v>
      </c>
      <c r="BD95">
        <f t="shared" si="156"/>
        <v>-3154085.8625787166</v>
      </c>
      <c r="BE95">
        <f t="shared" si="156"/>
        <v>-3157706.5531788259</v>
      </c>
      <c r="BF95">
        <f t="shared" si="156"/>
        <v>-3161331.4000786752</v>
      </c>
      <c r="BG95">
        <f t="shared" si="156"/>
        <v>-3164960.4080494191</v>
      </c>
      <c r="BH95">
        <f t="shared" si="156"/>
        <v>-3168593.5818676758</v>
      </c>
      <c r="BI95">
        <f t="shared" si="156"/>
        <v>-3172230.9263155474</v>
      </c>
      <c r="BJ95">
        <f t="shared" si="156"/>
        <v>-3175872.446180637</v>
      </c>
      <c r="BK95">
        <f t="shared" si="156"/>
        <v>-3179518.1462560091</v>
      </c>
      <c r="BL95">
        <f t="shared" si="157"/>
        <v>-3183168.0313402764</v>
      </c>
      <c r="BM95">
        <f t="shared" si="157"/>
        <v>-3186822.1062375135</v>
      </c>
      <c r="BN95">
        <f t="shared" si="157"/>
        <v>-3190480.3757573455</v>
      </c>
      <c r="BO95">
        <f t="shared" si="157"/>
        <v>-3194142.8447149061</v>
      </c>
      <c r="BP95">
        <f t="shared" si="157"/>
        <v>-3197809.5179308672</v>
      </c>
      <c r="BQ95">
        <f t="shared" si="157"/>
        <v>-3201480.4002314019</v>
      </c>
      <c r="BR95">
        <f t="shared" si="157"/>
        <v>-3205155.4964482565</v>
      </c>
      <c r="BS95">
        <f t="shared" si="157"/>
        <v>-3208834.8114187233</v>
      </c>
      <c r="BT95">
        <f t="shared" si="157"/>
        <v>-3212518.3499856163</v>
      </c>
      <c r="BU95">
        <f t="shared" si="157"/>
        <v>-3216206.1169973388</v>
      </c>
      <c r="BV95">
        <f t="shared" si="158"/>
        <v>-3219898.1173078618</v>
      </c>
      <c r="BW95">
        <f t="shared" si="158"/>
        <v>-3223594.3557766951</v>
      </c>
      <c r="BX95">
        <f t="shared" si="158"/>
        <v>-3227294.8372689593</v>
      </c>
      <c r="BY95">
        <f t="shared" si="158"/>
        <v>-3230999.566655349</v>
      </c>
      <c r="BZ95">
        <f t="shared" si="158"/>
        <v>-3234708.5488121617</v>
      </c>
      <c r="CA95">
        <f t="shared" si="158"/>
        <v>-3238421.7886212571</v>
      </c>
      <c r="CB95">
        <f t="shared" si="158"/>
        <v>-3242139.2909701467</v>
      </c>
      <c r="CC95">
        <f t="shared" si="158"/>
        <v>-3245861.0607519057</v>
      </c>
      <c r="CD95">
        <f t="shared" si="158"/>
        <v>-3249587.1028652601</v>
      </c>
      <c r="CE95">
        <f t="shared" si="158"/>
        <v>-3253317.4222145486</v>
      </c>
      <c r="CF95">
        <f t="shared" si="159"/>
        <v>-3257052.0237097391</v>
      </c>
      <c r="CG95">
        <f t="shared" si="159"/>
        <v>-3260790.9122664486</v>
      </c>
      <c r="CH95">
        <f t="shared" si="159"/>
        <v>-3264534.0928059001</v>
      </c>
      <c r="CI95">
        <f t="shared" si="159"/>
        <v>-3268281.5702550136</v>
      </c>
      <c r="CJ95">
        <f t="shared" si="159"/>
        <v>-3272033.3495463184</v>
      </c>
      <c r="CK95">
        <f t="shared" si="159"/>
        <v>-3275789.4356180406</v>
      </c>
      <c r="CL95">
        <f t="shared" si="159"/>
        <v>-3279549.8334140633</v>
      </c>
      <c r="CM95">
        <f t="shared" si="159"/>
        <v>-3283314.5478839451</v>
      </c>
      <c r="CN95">
        <f t="shared" si="159"/>
        <v>-3287083.583982938</v>
      </c>
      <c r="CO95">
        <f t="shared" si="159"/>
        <v>-3290856.946671959</v>
      </c>
      <c r="CP95">
        <f t="shared" si="160"/>
        <v>-3294634.6409176188</v>
      </c>
      <c r="CQ95">
        <f t="shared" si="160"/>
        <v>-3298416.671692254</v>
      </c>
      <c r="CR95">
        <f t="shared" si="160"/>
        <v>-3302203.043973898</v>
      </c>
      <c r="CS95">
        <f t="shared" si="160"/>
        <v>-3305993.7627462964</v>
      </c>
      <c r="CT95">
        <f t="shared" si="160"/>
        <v>-3309788.83299893</v>
      </c>
      <c r="CU95">
        <f t="shared" si="160"/>
        <v>-3313588.2597269821</v>
      </c>
      <c r="CV95">
        <f t="shared" si="160"/>
        <v>-3317392.0479313703</v>
      </c>
      <c r="CW95">
        <f t="shared" si="160"/>
        <v>-3321200.2026187773</v>
      </c>
      <c r="CX95">
        <f t="shared" si="160"/>
        <v>-3325012.7288016207</v>
      </c>
      <c r="CY95">
        <f t="shared" si="160"/>
        <v>-3328829.6314980714</v>
      </c>
      <c r="CZ95">
        <f t="shared" si="161"/>
        <v>-3332650.9157320615</v>
      </c>
      <c r="DA95">
        <f t="shared" si="161"/>
        <v>-3336476.5865333024</v>
      </c>
      <c r="DB95">
        <f t="shared" si="161"/>
        <v>-3340306.6489372561</v>
      </c>
      <c r="DC95">
        <f t="shared" si="161"/>
        <v>-3344141.1079851622</v>
      </c>
      <c r="DD95">
        <f t="shared" si="161"/>
        <v>-3347979.9687240738</v>
      </c>
      <c r="DE95">
        <f t="shared" si="161"/>
        <v>-3351823.2362068254</v>
      </c>
      <c r="DF95">
        <f t="shared" si="161"/>
        <v>-3355670.9154920503</v>
      </c>
      <c r="DG95">
        <f t="shared" si="161"/>
        <v>-3359523.0116441902</v>
      </c>
      <c r="DH95">
        <f t="shared" si="161"/>
        <v>-3363379.5297335237</v>
      </c>
      <c r="DI95">
        <f t="shared" si="161"/>
        <v>-3367240.474836078</v>
      </c>
      <c r="DJ95">
        <f t="shared" si="161"/>
        <v>-3371105.8520337795</v>
      </c>
      <c r="DL95">
        <f t="shared" si="116"/>
        <v>0.92</v>
      </c>
      <c r="DM95">
        <f t="shared" si="151"/>
        <v>3005707.614541952</v>
      </c>
      <c r="DN95">
        <f t="shared" si="151"/>
        <v>3009158.212972831</v>
      </c>
      <c r="DO95">
        <f t="shared" si="151"/>
        <v>3012612.7721789824</v>
      </c>
      <c r="DP95">
        <f t="shared" si="151"/>
        <v>3016071.2967070807</v>
      </c>
      <c r="DQ95">
        <f t="shared" si="151"/>
        <v>3019533.7911090585</v>
      </c>
      <c r="DR95">
        <f t="shared" si="151"/>
        <v>3023000.2599420319</v>
      </c>
      <c r="DS95">
        <f t="shared" si="151"/>
        <v>3026470.7077683825</v>
      </c>
      <c r="DT95">
        <f t="shared" si="151"/>
        <v>3029945.1391557157</v>
      </c>
      <c r="DU95">
        <f t="shared" si="151"/>
        <v>3033423.5586768826</v>
      </c>
      <c r="DV95">
        <f t="shared" si="151"/>
        <v>3036905.9709099922</v>
      </c>
      <c r="DW95">
        <f t="shared" si="151"/>
        <v>3040392.3804383883</v>
      </c>
      <c r="DX95">
        <f t="shared" si="151"/>
        <v>3043882.7918506758</v>
      </c>
      <c r="DY95">
        <f t="shared" si="151"/>
        <v>3047377.2097407491</v>
      </c>
      <c r="DZ95">
        <f t="shared" si="151"/>
        <v>3050875.6387077663</v>
      </c>
      <c r="EA95">
        <f t="shared" si="151"/>
        <v>3054378.0833561611</v>
      </c>
      <c r="EB95">
        <f t="shared" si="122"/>
        <v>3057884.5482956572</v>
      </c>
      <c r="EC95">
        <f t="shared" si="122"/>
        <v>3061395.0381412897</v>
      </c>
      <c r="ED95">
        <f t="shared" si="122"/>
        <v>3064909.5575133255</v>
      </c>
      <c r="EE95">
        <f t="shared" si="122"/>
        <v>3068428.1110374024</v>
      </c>
      <c r="EF95">
        <f t="shared" si="135"/>
        <v>3071950.7033444447</v>
      </c>
      <c r="EG95">
        <f t="shared" si="135"/>
        <v>3075477.3390706931</v>
      </c>
      <c r="EH95">
        <f t="shared" si="135"/>
        <v>3079008.0228577103</v>
      </c>
      <c r="EI95">
        <f t="shared" si="135"/>
        <v>3082542.759352399</v>
      </c>
      <c r="EJ95">
        <f t="shared" si="135"/>
        <v>3086081.5532069737</v>
      </c>
      <c r="EK95">
        <f t="shared" si="135"/>
        <v>3089624.4090789896</v>
      </c>
      <c r="EL95">
        <f t="shared" si="135"/>
        <v>3093171.331631369</v>
      </c>
      <c r="EM95">
        <f t="shared" si="135"/>
        <v>3096722.3255323782</v>
      </c>
      <c r="EN95">
        <f t="shared" si="135"/>
        <v>3100277.3954556403</v>
      </c>
      <c r="EO95">
        <f t="shared" si="135"/>
        <v>3103836.5460801451</v>
      </c>
      <c r="EP95">
        <f t="shared" si="135"/>
        <v>3107399.7820902625</v>
      </c>
      <c r="EQ95">
        <f t="shared" si="100"/>
        <v>3110967.1081757201</v>
      </c>
      <c r="ER95">
        <f t="shared" si="100"/>
        <v>3114538.5290316264</v>
      </c>
      <c r="ES95">
        <f t="shared" si="100"/>
        <v>3118114.0493585053</v>
      </c>
      <c r="ET95">
        <f t="shared" si="137"/>
        <v>3121693.6738622622</v>
      </c>
      <c r="EU95">
        <f t="shared" si="137"/>
        <v>3125277.4072542046</v>
      </c>
      <c r="EV95">
        <f t="shared" si="137"/>
        <v>3128865.2542510615</v>
      </c>
      <c r="EW95">
        <f t="shared" si="137"/>
        <v>3132457.2195749413</v>
      </c>
      <c r="EX95">
        <f t="shared" si="137"/>
        <v>3136053.3079534187</v>
      </c>
      <c r="EY95">
        <f t="shared" si="137"/>
        <v>3139653.5241194502</v>
      </c>
      <c r="EZ95">
        <f t="shared" si="137"/>
        <v>3143257.8728114585</v>
      </c>
      <c r="FA95">
        <f t="shared" si="137"/>
        <v>3146866.3587732948</v>
      </c>
      <c r="FB95">
        <f t="shared" si="137"/>
        <v>3150478.9867542675</v>
      </c>
      <c r="FC95">
        <f t="shared" si="137"/>
        <v>3154095.7615091023</v>
      </c>
      <c r="FD95">
        <f t="shared" si="137"/>
        <v>3157716.6877980307</v>
      </c>
      <c r="FE95">
        <f t="shared" si="137"/>
        <v>3161341.7703866987</v>
      </c>
      <c r="FF95">
        <f t="shared" si="138"/>
        <v>3164971.0140462611</v>
      </c>
      <c r="FG95">
        <f t="shared" si="138"/>
        <v>3168604.4235533364</v>
      </c>
      <c r="FH95">
        <f t="shared" si="138"/>
        <v>3172242.0036900267</v>
      </c>
      <c r="FI95">
        <f t="shared" si="138"/>
        <v>3175883.7592439353</v>
      </c>
      <c r="FJ95">
        <f t="shared" si="138"/>
        <v>3179529.6950081261</v>
      </c>
      <c r="FK95">
        <f t="shared" si="138"/>
        <v>3183179.8157812119</v>
      </c>
      <c r="FL95">
        <f t="shared" si="138"/>
        <v>3186834.1263672677</v>
      </c>
      <c r="FM95">
        <f t="shared" si="138"/>
        <v>3190492.6315759183</v>
      </c>
      <c r="FN95">
        <f t="shared" si="138"/>
        <v>3194155.336222298</v>
      </c>
      <c r="FO95">
        <f t="shared" si="138"/>
        <v>3197822.2451270777</v>
      </c>
      <c r="FP95">
        <f t="shared" si="138"/>
        <v>3201493.3631164311</v>
      </c>
      <c r="FQ95">
        <f t="shared" si="138"/>
        <v>3205168.6950221043</v>
      </c>
      <c r="FR95">
        <f t="shared" si="149"/>
        <v>3208848.2456813897</v>
      </c>
      <c r="FS95">
        <f t="shared" si="149"/>
        <v>3212532.0199371018</v>
      </c>
      <c r="FT95">
        <f t="shared" si="149"/>
        <v>3216220.0226376429</v>
      </c>
      <c r="FU95">
        <f t="shared" si="149"/>
        <v>3219912.2586369845</v>
      </c>
      <c r="FV95">
        <f t="shared" si="149"/>
        <v>3223608.7327946364</v>
      </c>
      <c r="FW95">
        <f t="shared" si="149"/>
        <v>3227309.4499757192</v>
      </c>
      <c r="FX95">
        <f t="shared" si="149"/>
        <v>3231014.415050928</v>
      </c>
      <c r="FY95">
        <f t="shared" si="149"/>
        <v>3234723.6328965593</v>
      </c>
      <c r="FZ95">
        <f t="shared" si="149"/>
        <v>3238437.1083944733</v>
      </c>
      <c r="GA95">
        <f t="shared" si="149"/>
        <v>3242154.8464321815</v>
      </c>
      <c r="GB95">
        <f t="shared" si="149"/>
        <v>3245876.8519027592</v>
      </c>
      <c r="GC95">
        <f t="shared" si="149"/>
        <v>3249603.1297049327</v>
      </c>
      <c r="GD95">
        <f t="shared" si="149"/>
        <v>3253333.6847430398</v>
      </c>
      <c r="GE95">
        <f t="shared" si="136"/>
        <v>3257068.5219270489</v>
      </c>
      <c r="GF95">
        <f t="shared" si="134"/>
        <v>3260807.646172577</v>
      </c>
      <c r="GG95">
        <f t="shared" si="134"/>
        <v>3264551.0624008472</v>
      </c>
      <c r="GH95">
        <f t="shared" si="134"/>
        <v>3268298.7755387798</v>
      </c>
      <c r="GI95">
        <f t="shared" si="134"/>
        <v>3272050.7905189032</v>
      </c>
      <c r="GJ95">
        <f t="shared" si="134"/>
        <v>3275807.112279444</v>
      </c>
      <c r="GK95">
        <f t="shared" si="134"/>
        <v>3279567.7457642853</v>
      </c>
      <c r="GL95">
        <f t="shared" si="134"/>
        <v>3283332.6959229857</v>
      </c>
      <c r="GM95">
        <f t="shared" si="134"/>
        <v>3287101.9677107977</v>
      </c>
      <c r="GN95">
        <f t="shared" si="150"/>
        <v>3290875.5660886373</v>
      </c>
      <c r="GO95">
        <f t="shared" si="150"/>
        <v>3294653.4960231157</v>
      </c>
      <c r="GP95">
        <f t="shared" si="150"/>
        <v>3298435.7624865696</v>
      </c>
      <c r="GQ95">
        <f t="shared" si="150"/>
        <v>3302222.3704570322</v>
      </c>
      <c r="GR95">
        <f t="shared" si="150"/>
        <v>3306013.3249182496</v>
      </c>
      <c r="GS95">
        <f t="shared" si="115"/>
        <v>3309808.6308597019</v>
      </c>
      <c r="GT95">
        <f t="shared" si="115"/>
        <v>3313608.2932765726</v>
      </c>
      <c r="GU95">
        <f t="shared" si="115"/>
        <v>3317412.3171697794</v>
      </c>
      <c r="GV95">
        <f t="shared" si="115"/>
        <v>3321220.707546005</v>
      </c>
      <c r="GW95">
        <f t="shared" si="115"/>
        <v>3325033.4694176675</v>
      </c>
      <c r="GX95">
        <f t="shared" si="115"/>
        <v>3328850.6078029368</v>
      </c>
      <c r="GY95">
        <f t="shared" si="115"/>
        <v>3332672.1277257456</v>
      </c>
      <c r="GZ95">
        <f t="shared" si="98"/>
        <v>3336498.0342158051</v>
      </c>
      <c r="HA95">
        <f t="shared" si="98"/>
        <v>3340328.3323085774</v>
      </c>
      <c r="HB95">
        <f t="shared" si="98"/>
        <v>3344163.0270453026</v>
      </c>
      <c r="HC95">
        <f t="shared" si="98"/>
        <v>3348002.1234730328</v>
      </c>
      <c r="HD95">
        <f t="shared" si="96"/>
        <v>3351845.626644603</v>
      </c>
      <c r="HE95">
        <f t="shared" si="75"/>
        <v>3355693.5416186466</v>
      </c>
      <c r="HF95">
        <f t="shared" si="75"/>
        <v>3359545.873459605</v>
      </c>
      <c r="HG95">
        <f t="shared" si="74"/>
        <v>3363402.6272377577</v>
      </c>
      <c r="HH95">
        <f t="shared" si="74"/>
        <v>3367263.8080291306</v>
      </c>
      <c r="HI95">
        <f t="shared" si="74"/>
        <v>3371129.4209156507</v>
      </c>
      <c r="HJ95">
        <f t="shared" si="117"/>
        <v>3009158.212972831</v>
      </c>
      <c r="HK95">
        <f t="shared" si="118"/>
        <v>2</v>
      </c>
      <c r="HL95">
        <v>93</v>
      </c>
      <c r="HM95">
        <f t="shared" si="119"/>
        <v>0.92</v>
      </c>
      <c r="HN95" cm="1">
        <f t="array" ref="HN95">INDEX($N$3:$DJ$102,HL95,HK95)</f>
        <v>-3009157.9772840124</v>
      </c>
      <c r="HO95">
        <f t="shared" si="120"/>
        <v>-2768425.3391012913</v>
      </c>
    </row>
    <row r="96" spans="5:223" x14ac:dyDescent="0.25">
      <c r="E96">
        <v>750</v>
      </c>
      <c r="F96" s="7">
        <f>'Emission events'!Q96</f>
        <v>0</v>
      </c>
      <c r="G96" s="7">
        <f>'Emission events'!AG96</f>
        <v>0</v>
      </c>
      <c r="H96" s="7">
        <f>'Emission events'!AW96</f>
        <v>0</v>
      </c>
      <c r="I96" s="7">
        <f>'Emission events'!BM96</f>
        <v>0</v>
      </c>
      <c r="J96" s="7">
        <f>'Emission events'!CC96</f>
        <v>0</v>
      </c>
      <c r="K96" s="7">
        <f t="shared" si="121"/>
        <v>0</v>
      </c>
      <c r="M96" s="1">
        <v>0.93</v>
      </c>
      <c r="N96">
        <f t="shared" si="152"/>
        <v>-4157985.1645552786</v>
      </c>
      <c r="O96">
        <f t="shared" si="152"/>
        <v>-4162758.2613994991</v>
      </c>
      <c r="P96">
        <f t="shared" si="152"/>
        <v>-4167536.8374253823</v>
      </c>
      <c r="Q96">
        <f t="shared" si="152"/>
        <v>-4172320.8989226473</v>
      </c>
      <c r="R96">
        <f t="shared" si="152"/>
        <v>-4177110.4521882455</v>
      </c>
      <c r="S96">
        <f t="shared" si="152"/>
        <v>-4181905.5035263142</v>
      </c>
      <c r="T96">
        <f t="shared" si="152"/>
        <v>-4186706.0592482863</v>
      </c>
      <c r="U96">
        <f t="shared" si="152"/>
        <v>-4191512.1256727809</v>
      </c>
      <c r="V96">
        <f t="shared" si="152"/>
        <v>-4196323.7091257144</v>
      </c>
      <c r="W96">
        <f t="shared" si="152"/>
        <v>-4201140.8159402506</v>
      </c>
      <c r="X96">
        <f t="shared" si="153"/>
        <v>-4205963.4524568366</v>
      </c>
      <c r="Y96">
        <f t="shared" si="153"/>
        <v>-4210791.6250231564</v>
      </c>
      <c r="Z96">
        <f t="shared" si="153"/>
        <v>-4215625.3399942219</v>
      </c>
      <c r="AA96">
        <f t="shared" si="153"/>
        <v>-4220464.6037323428</v>
      </c>
      <c r="AB96">
        <f t="shared" si="153"/>
        <v>-4225309.4226070866</v>
      </c>
      <c r="AC96">
        <f t="shared" si="153"/>
        <v>-4230159.8029953763</v>
      </c>
      <c r="AD96">
        <f t="shared" si="153"/>
        <v>-4235015.751281457</v>
      </c>
      <c r="AE96">
        <f t="shared" si="153"/>
        <v>-4239877.273856855</v>
      </c>
      <c r="AF96">
        <f t="shared" si="153"/>
        <v>-4244744.3771204818</v>
      </c>
      <c r="AG96">
        <f t="shared" si="153"/>
        <v>-4249617.0674785776</v>
      </c>
      <c r="AH96">
        <f t="shared" si="154"/>
        <v>-4254495.3513447521</v>
      </c>
      <c r="AI96">
        <f t="shared" si="154"/>
        <v>-4259379.2351399306</v>
      </c>
      <c r="AJ96">
        <f t="shared" si="154"/>
        <v>-4264268.7252924722</v>
      </c>
      <c r="AK96">
        <f t="shared" si="154"/>
        <v>-4269163.8282380523</v>
      </c>
      <c r="AL96">
        <f t="shared" si="154"/>
        <v>-4274064.5504197823</v>
      </c>
      <c r="AM96">
        <f t="shared" si="154"/>
        <v>-4278970.8982881512</v>
      </c>
      <c r="AN96">
        <f t="shared" si="154"/>
        <v>-4283882.8783010552</v>
      </c>
      <c r="AO96">
        <f t="shared" si="154"/>
        <v>-4288800.4969238192</v>
      </c>
      <c r="AP96">
        <f t="shared" si="154"/>
        <v>-4293723.7606291417</v>
      </c>
      <c r="AQ96">
        <f t="shared" si="154"/>
        <v>-4298652.6758972146</v>
      </c>
      <c r="AR96">
        <f t="shared" si="155"/>
        <v>-4303587.2492156066</v>
      </c>
      <c r="AS96">
        <f t="shared" si="155"/>
        <v>-4308527.4870793801</v>
      </c>
      <c r="AT96">
        <f t="shared" si="155"/>
        <v>-4313473.3959910367</v>
      </c>
      <c r="AU96">
        <f t="shared" si="155"/>
        <v>-4318424.9824605603</v>
      </c>
      <c r="AV96">
        <f t="shared" si="155"/>
        <v>-4323382.2530053584</v>
      </c>
      <c r="AW96">
        <f t="shared" si="155"/>
        <v>-4328345.214150385</v>
      </c>
      <c r="AX96">
        <f t="shared" si="155"/>
        <v>-4333313.8724280205</v>
      </c>
      <c r="AY96">
        <f t="shared" si="155"/>
        <v>-4338288.2343781898</v>
      </c>
      <c r="AZ96">
        <f t="shared" si="155"/>
        <v>-4343268.3065483114</v>
      </c>
      <c r="BA96">
        <f t="shared" si="155"/>
        <v>-4348254.0954933204</v>
      </c>
      <c r="BB96">
        <f t="shared" si="156"/>
        <v>-4353245.6077756891</v>
      </c>
      <c r="BC96">
        <f t="shared" si="156"/>
        <v>-4358242.8499653945</v>
      </c>
      <c r="BD96">
        <f t="shared" si="156"/>
        <v>-4363245.8286399534</v>
      </c>
      <c r="BE96">
        <f t="shared" si="156"/>
        <v>-4368254.5503844684</v>
      </c>
      <c r="BF96">
        <f t="shared" si="156"/>
        <v>-4373269.0217915801</v>
      </c>
      <c r="BG96">
        <f t="shared" si="156"/>
        <v>-4378289.2494615</v>
      </c>
      <c r="BH96">
        <f t="shared" si="156"/>
        <v>-4383315.2400020165</v>
      </c>
      <c r="BI96">
        <f t="shared" si="156"/>
        <v>-4388347.0000285199</v>
      </c>
      <c r="BJ96">
        <f t="shared" si="156"/>
        <v>-4393384.5361639587</v>
      </c>
      <c r="BK96">
        <f t="shared" si="156"/>
        <v>-4398427.8550388888</v>
      </c>
      <c r="BL96">
        <f t="shared" si="157"/>
        <v>-4403476.9632915054</v>
      </c>
      <c r="BM96">
        <f t="shared" si="157"/>
        <v>-4408531.8675676128</v>
      </c>
      <c r="BN96">
        <f t="shared" si="157"/>
        <v>-4413592.5745206391</v>
      </c>
      <c r="BO96">
        <f t="shared" si="157"/>
        <v>-4418659.0908116531</v>
      </c>
      <c r="BP96">
        <f t="shared" si="157"/>
        <v>-4423731.4231094001</v>
      </c>
      <c r="BQ96">
        <f t="shared" si="157"/>
        <v>-4428809.5780901872</v>
      </c>
      <c r="BR96">
        <f t="shared" si="157"/>
        <v>-4433893.5624380792</v>
      </c>
      <c r="BS96">
        <f t="shared" si="157"/>
        <v>-4438983.3828447824</v>
      </c>
      <c r="BT96">
        <f t="shared" si="157"/>
        <v>-4444079.0460096849</v>
      </c>
      <c r="BU96">
        <f t="shared" si="157"/>
        <v>-4449180.5586398672</v>
      </c>
      <c r="BV96">
        <f t="shared" si="158"/>
        <v>-4454287.9274501195</v>
      </c>
      <c r="BW96">
        <f t="shared" si="158"/>
        <v>-4459401.1591629144</v>
      </c>
      <c r="BX96">
        <f t="shared" si="158"/>
        <v>-4464520.2605084386</v>
      </c>
      <c r="BY96">
        <f t="shared" si="158"/>
        <v>-4469645.2382246349</v>
      </c>
      <c r="BZ96">
        <f t="shared" si="158"/>
        <v>-4474776.0990571678</v>
      </c>
      <c r="CA96">
        <f t="shared" si="158"/>
        <v>-4479912.8497594446</v>
      </c>
      <c r="CB96">
        <f t="shared" si="158"/>
        <v>-4485055.4970926382</v>
      </c>
      <c r="CC96">
        <f t="shared" si="158"/>
        <v>-4490204.0478256401</v>
      </c>
      <c r="CD96">
        <f t="shared" si="158"/>
        <v>-4495358.5087351715</v>
      </c>
      <c r="CE96">
        <f t="shared" si="158"/>
        <v>-4500518.8866056707</v>
      </c>
      <c r="CF96">
        <f t="shared" si="159"/>
        <v>-4505685.1882294118</v>
      </c>
      <c r="CG96">
        <f t="shared" si="159"/>
        <v>-4510857.4204064505</v>
      </c>
      <c r="CH96">
        <f t="shared" si="159"/>
        <v>-4516035.5899446467</v>
      </c>
      <c r="CI96">
        <f t="shared" si="159"/>
        <v>-4521219.7036596937</v>
      </c>
      <c r="CJ96">
        <f t="shared" si="159"/>
        <v>-4526409.7683750587</v>
      </c>
      <c r="CK96">
        <f t="shared" si="159"/>
        <v>-4531605.7909221062</v>
      </c>
      <c r="CL96">
        <f t="shared" si="159"/>
        <v>-4536807.7781399805</v>
      </c>
      <c r="CM96">
        <f t="shared" si="159"/>
        <v>-4542015.7368757231</v>
      </c>
      <c r="CN96">
        <f t="shared" si="159"/>
        <v>-4547229.6739842184</v>
      </c>
      <c r="CO96">
        <f t="shared" si="159"/>
        <v>-4552449.5963282371</v>
      </c>
      <c r="CP96">
        <f t="shared" si="160"/>
        <v>-4557675.5107783815</v>
      </c>
      <c r="CQ96">
        <f t="shared" si="160"/>
        <v>-4562907.4242132008</v>
      </c>
      <c r="CR96">
        <f t="shared" si="160"/>
        <v>-4568145.3435190786</v>
      </c>
      <c r="CS96">
        <f t="shared" si="160"/>
        <v>-4573389.2755903536</v>
      </c>
      <c r="CT96">
        <f t="shared" si="160"/>
        <v>-4578639.2273292597</v>
      </c>
      <c r="CU96">
        <f t="shared" si="160"/>
        <v>-4583895.2056459701</v>
      </c>
      <c r="CV96">
        <f t="shared" si="160"/>
        <v>-4589157.2174585452</v>
      </c>
      <c r="CW96">
        <f t="shared" si="160"/>
        <v>-4594425.269693031</v>
      </c>
      <c r="CX96">
        <f t="shared" si="160"/>
        <v>-4599699.3692834275</v>
      </c>
      <c r="CY96">
        <f t="shared" si="160"/>
        <v>-4604979.5231716447</v>
      </c>
      <c r="CZ96">
        <f t="shared" si="161"/>
        <v>-4610265.7383076083</v>
      </c>
      <c r="DA96">
        <f t="shared" si="161"/>
        <v>-4615558.0216492107</v>
      </c>
      <c r="DB96">
        <f t="shared" si="161"/>
        <v>-4620856.3801623415</v>
      </c>
      <c r="DC96">
        <f t="shared" si="161"/>
        <v>-4626160.8208208429</v>
      </c>
      <c r="DD96">
        <f t="shared" si="161"/>
        <v>-4631471.3506066091</v>
      </c>
      <c r="DE96">
        <f t="shared" si="161"/>
        <v>-4636787.9765095497</v>
      </c>
      <c r="DF96">
        <f t="shared" si="161"/>
        <v>-4642110.7055275477</v>
      </c>
      <c r="DG96">
        <f t="shared" si="161"/>
        <v>-4647439.5446665697</v>
      </c>
      <c r="DH96">
        <f t="shared" si="161"/>
        <v>-4652774.5009406256</v>
      </c>
      <c r="DI96">
        <f t="shared" si="161"/>
        <v>-4658115.5813717255</v>
      </c>
      <c r="DJ96">
        <f t="shared" si="161"/>
        <v>-4663462.7929899907</v>
      </c>
      <c r="DL96">
        <f t="shared" si="116"/>
        <v>0.93</v>
      </c>
      <c r="DM96">
        <f t="shared" si="151"/>
        <v>4157985.1645552786</v>
      </c>
      <c r="DN96">
        <f t="shared" si="151"/>
        <v>4162758.4970883178</v>
      </c>
      <c r="DO96">
        <f t="shared" si="151"/>
        <v>4167537.3088030196</v>
      </c>
      <c r="DP96">
        <f t="shared" si="151"/>
        <v>4172321.6059891037</v>
      </c>
      <c r="DQ96">
        <f t="shared" si="151"/>
        <v>4177111.3949435204</v>
      </c>
      <c r="DR96">
        <f t="shared" si="151"/>
        <v>4181906.6819704077</v>
      </c>
      <c r="DS96">
        <f t="shared" si="151"/>
        <v>4186707.4733811985</v>
      </c>
      <c r="DT96">
        <f t="shared" si="151"/>
        <v>4191513.7754945117</v>
      </c>
      <c r="DU96">
        <f t="shared" si="151"/>
        <v>4196325.5946362643</v>
      </c>
      <c r="DV96">
        <f t="shared" si="151"/>
        <v>4201142.9371396191</v>
      </c>
      <c r="DW96">
        <f t="shared" si="151"/>
        <v>4205965.8093450237</v>
      </c>
      <c r="DX96">
        <f t="shared" si="151"/>
        <v>4210794.2176001621</v>
      </c>
      <c r="DY96">
        <f t="shared" si="151"/>
        <v>4215628.1682600463</v>
      </c>
      <c r="DZ96">
        <f t="shared" si="151"/>
        <v>4220467.6676869858</v>
      </c>
      <c r="EA96">
        <f t="shared" si="151"/>
        <v>4225312.7222505482</v>
      </c>
      <c r="EB96">
        <f t="shared" si="122"/>
        <v>4230163.3383276574</v>
      </c>
      <c r="EC96">
        <f t="shared" si="122"/>
        <v>4235019.5223025568</v>
      </c>
      <c r="ED96">
        <f t="shared" si="122"/>
        <v>4239881.2805667734</v>
      </c>
      <c r="EE96">
        <f t="shared" si="122"/>
        <v>4244748.6195192188</v>
      </c>
      <c r="EF96">
        <f t="shared" si="135"/>
        <v>4249621.5455661332</v>
      </c>
      <c r="EG96">
        <f t="shared" si="135"/>
        <v>4254500.0651211264</v>
      </c>
      <c r="EH96">
        <f t="shared" si="135"/>
        <v>4259384.1846051235</v>
      </c>
      <c r="EI96">
        <f t="shared" si="135"/>
        <v>4264273.9104464836</v>
      </c>
      <c r="EJ96">
        <f t="shared" si="135"/>
        <v>4269169.2490808824</v>
      </c>
      <c r="EK96">
        <f t="shared" si="135"/>
        <v>4274070.206951431</v>
      </c>
      <c r="EL96">
        <f t="shared" si="135"/>
        <v>4278976.7905086195</v>
      </c>
      <c r="EM96">
        <f t="shared" si="135"/>
        <v>4283889.006210342</v>
      </c>
      <c r="EN96">
        <f t="shared" si="135"/>
        <v>4288806.8605219247</v>
      </c>
      <c r="EO96">
        <f t="shared" si="135"/>
        <v>4293730.3599160658</v>
      </c>
      <c r="EP96">
        <f t="shared" si="135"/>
        <v>4298659.5108729573</v>
      </c>
      <c r="EQ96">
        <f t="shared" si="100"/>
        <v>4303594.319880168</v>
      </c>
      <c r="ER96">
        <f t="shared" si="100"/>
        <v>4308534.7934327601</v>
      </c>
      <c r="ES96">
        <f t="shared" si="100"/>
        <v>4313480.9380332353</v>
      </c>
      <c r="ET96">
        <f t="shared" si="137"/>
        <v>4318432.7601915775</v>
      </c>
      <c r="EU96">
        <f t="shared" si="137"/>
        <v>4323390.2664251942</v>
      </c>
      <c r="EV96">
        <f t="shared" si="137"/>
        <v>4328353.4632590404</v>
      </c>
      <c r="EW96">
        <f t="shared" si="137"/>
        <v>4333322.3572254945</v>
      </c>
      <c r="EX96">
        <f t="shared" si="137"/>
        <v>4338296.9548644824</v>
      </c>
      <c r="EY96">
        <f t="shared" si="137"/>
        <v>4343277.2627234226</v>
      </c>
      <c r="EZ96">
        <f t="shared" si="137"/>
        <v>4348263.2873572502</v>
      </c>
      <c r="FA96">
        <f t="shared" si="137"/>
        <v>4353255.0353284376</v>
      </c>
      <c r="FB96">
        <f t="shared" si="137"/>
        <v>4358252.5132069616</v>
      </c>
      <c r="FC96">
        <f t="shared" si="137"/>
        <v>4363255.7275703391</v>
      </c>
      <c r="FD96">
        <f t="shared" si="137"/>
        <v>4368264.6850036727</v>
      </c>
      <c r="FE96">
        <f t="shared" si="137"/>
        <v>4373279.3920996031</v>
      </c>
      <c r="FF96">
        <f t="shared" si="138"/>
        <v>4378299.8554583425</v>
      </c>
      <c r="FG96">
        <f t="shared" si="138"/>
        <v>4383326.0816876777</v>
      </c>
      <c r="FH96">
        <f t="shared" si="138"/>
        <v>4388358.0774029996</v>
      </c>
      <c r="FI96">
        <f t="shared" si="138"/>
        <v>4393395.8492272571</v>
      </c>
      <c r="FJ96">
        <f t="shared" si="138"/>
        <v>4398439.4037910057</v>
      </c>
      <c r="FK96">
        <f t="shared" si="138"/>
        <v>4403488.7477324409</v>
      </c>
      <c r="FL96">
        <f t="shared" si="138"/>
        <v>4408543.887697367</v>
      </c>
      <c r="FM96">
        <f t="shared" si="138"/>
        <v>4413604.830339212</v>
      </c>
      <c r="FN96">
        <f t="shared" si="138"/>
        <v>4418671.5823190445</v>
      </c>
      <c r="FO96">
        <f t="shared" si="138"/>
        <v>4423744.1503056102</v>
      </c>
      <c r="FP96">
        <f t="shared" si="138"/>
        <v>4428822.5409752168</v>
      </c>
      <c r="FQ96">
        <f t="shared" si="138"/>
        <v>4433906.7610119274</v>
      </c>
      <c r="FR96">
        <f t="shared" si="149"/>
        <v>4438996.8171074493</v>
      </c>
      <c r="FS96">
        <f t="shared" si="149"/>
        <v>4444092.7159611704</v>
      </c>
      <c r="FT96">
        <f t="shared" si="149"/>
        <v>4449194.4642801713</v>
      </c>
      <c r="FU96">
        <f t="shared" si="149"/>
        <v>4454302.0687792422</v>
      </c>
      <c r="FV96">
        <f t="shared" si="149"/>
        <v>4459415.5361808557</v>
      </c>
      <c r="FW96">
        <f t="shared" si="149"/>
        <v>4464534.8732151985</v>
      </c>
      <c r="FX96">
        <f t="shared" si="149"/>
        <v>4469660.0866202135</v>
      </c>
      <c r="FY96">
        <f t="shared" si="149"/>
        <v>4474791.183141565</v>
      </c>
      <c r="FZ96">
        <f t="shared" si="149"/>
        <v>4479928.1695326613</v>
      </c>
      <c r="GA96">
        <f t="shared" si="149"/>
        <v>4485071.0525546735</v>
      </c>
      <c r="GB96">
        <f t="shared" si="149"/>
        <v>4490219.838976494</v>
      </c>
      <c r="GC96">
        <f t="shared" si="149"/>
        <v>4495374.5355748441</v>
      </c>
      <c r="GD96">
        <f t="shared" si="149"/>
        <v>4500535.1491341619</v>
      </c>
      <c r="GE96">
        <f t="shared" si="136"/>
        <v>4505701.6864467217</v>
      </c>
      <c r="GF96">
        <f t="shared" si="134"/>
        <v>4510874.154312579</v>
      </c>
      <c r="GG96">
        <f t="shared" si="134"/>
        <v>4516052.5595395938</v>
      </c>
      <c r="GH96">
        <f t="shared" si="134"/>
        <v>4521236.9089434594</v>
      </c>
      <c r="GI96">
        <f t="shared" si="134"/>
        <v>4526427.209347643</v>
      </c>
      <c r="GJ96">
        <f t="shared" si="134"/>
        <v>4531623.4675835101</v>
      </c>
      <c r="GK96">
        <f t="shared" si="134"/>
        <v>4536825.690490203</v>
      </c>
      <c r="GL96">
        <f t="shared" si="134"/>
        <v>4542033.8849147642</v>
      </c>
      <c r="GM96">
        <f t="shared" si="134"/>
        <v>4547248.0577120781</v>
      </c>
      <c r="GN96">
        <f t="shared" si="150"/>
        <v>4552468.2157449154</v>
      </c>
      <c r="GO96">
        <f t="shared" si="150"/>
        <v>4557694.3658838784</v>
      </c>
      <c r="GP96">
        <f t="shared" si="150"/>
        <v>4562926.5150075164</v>
      </c>
      <c r="GQ96">
        <f t="shared" si="150"/>
        <v>4568164.6700022127</v>
      </c>
      <c r="GR96">
        <f t="shared" si="150"/>
        <v>4573408.8377623064</v>
      </c>
      <c r="GS96">
        <f t="shared" si="115"/>
        <v>4578659.0251900312</v>
      </c>
      <c r="GT96">
        <f t="shared" si="115"/>
        <v>4583915.239195561</v>
      </c>
      <c r="GU96">
        <f t="shared" si="115"/>
        <v>4589177.4866969548</v>
      </c>
      <c r="GV96">
        <f t="shared" si="115"/>
        <v>4594445.7746202592</v>
      </c>
      <c r="GW96">
        <f t="shared" si="115"/>
        <v>4599720.1098994743</v>
      </c>
      <c r="GX96">
        <f t="shared" si="115"/>
        <v>4605000.4994765101</v>
      </c>
      <c r="GY96">
        <f t="shared" si="115"/>
        <v>4610286.9503012924</v>
      </c>
      <c r="GZ96">
        <f t="shared" si="98"/>
        <v>4615579.4693317134</v>
      </c>
      <c r="HA96">
        <f t="shared" si="98"/>
        <v>4620878.0635336628</v>
      </c>
      <c r="HB96">
        <f t="shared" si="98"/>
        <v>4626182.7398809828</v>
      </c>
      <c r="HC96">
        <f t="shared" si="98"/>
        <v>4631493.5053555677</v>
      </c>
      <c r="HD96">
        <f t="shared" si="96"/>
        <v>4636810.3669473277</v>
      </c>
      <c r="HE96">
        <f t="shared" si="75"/>
        <v>4642133.3316541445</v>
      </c>
      <c r="HF96">
        <f t="shared" si="75"/>
        <v>4647462.406481985</v>
      </c>
      <c r="HG96">
        <f t="shared" si="74"/>
        <v>4652797.5984448595</v>
      </c>
      <c r="HH96">
        <f t="shared" si="74"/>
        <v>4658138.9145647781</v>
      </c>
      <c r="HI96">
        <f t="shared" si="74"/>
        <v>4663486.3618718619</v>
      </c>
      <c r="HJ96">
        <f t="shared" si="117"/>
        <v>4162758.4970883178</v>
      </c>
      <c r="HK96">
        <f t="shared" si="118"/>
        <v>2</v>
      </c>
      <c r="HL96">
        <v>94</v>
      </c>
      <c r="HM96">
        <f t="shared" si="119"/>
        <v>0.93</v>
      </c>
      <c r="HN96" cm="1">
        <f t="array" ref="HN96">INDEX($N$3:$DJ$102,HL96,HK96)</f>
        <v>-4162758.2613994991</v>
      </c>
      <c r="HO96">
        <f t="shared" si="120"/>
        <v>-3871365.1831015344</v>
      </c>
    </row>
    <row r="97" spans="5:223" x14ac:dyDescent="0.25">
      <c r="E97">
        <v>755</v>
      </c>
      <c r="F97" s="7">
        <f>'Emission events'!Q97</f>
        <v>0</v>
      </c>
      <c r="G97" s="7">
        <f>'Emission events'!AG97</f>
        <v>0</v>
      </c>
      <c r="H97" s="7">
        <f>'Emission events'!AW97</f>
        <v>0</v>
      </c>
      <c r="I97" s="7">
        <f>'Emission events'!BM97</f>
        <v>0</v>
      </c>
      <c r="J97" s="7">
        <f>'Emission events'!CC97</f>
        <v>0</v>
      </c>
      <c r="K97" s="7">
        <f t="shared" si="121"/>
        <v>0</v>
      </c>
      <c r="M97" s="1">
        <v>0.94</v>
      </c>
      <c r="N97">
        <f t="shared" si="152"/>
        <v>-5752000.8564480869</v>
      </c>
      <c r="O97">
        <f t="shared" si="152"/>
        <v>-5758603.771940453</v>
      </c>
      <c r="P97">
        <f t="shared" si="152"/>
        <v>-5765214.2671185369</v>
      </c>
      <c r="Q97">
        <f t="shared" si="152"/>
        <v>-5771832.3506833082</v>
      </c>
      <c r="R97">
        <f t="shared" si="152"/>
        <v>-5778458.0313456869</v>
      </c>
      <c r="S97">
        <f t="shared" si="152"/>
        <v>-5785091.3178265877</v>
      </c>
      <c r="T97">
        <f t="shared" si="152"/>
        <v>-5791732.218856982</v>
      </c>
      <c r="U97">
        <f t="shared" si="152"/>
        <v>-5798380.7431778386</v>
      </c>
      <c r="V97">
        <f t="shared" si="152"/>
        <v>-5805036.8995401645</v>
      </c>
      <c r="W97">
        <f t="shared" si="152"/>
        <v>-5811700.6967050098</v>
      </c>
      <c r="X97">
        <f t="shared" si="153"/>
        <v>-5818372.1434435239</v>
      </c>
      <c r="Y97">
        <f t="shared" si="153"/>
        <v>-5825051.2485368</v>
      </c>
      <c r="Z97">
        <f t="shared" si="153"/>
        <v>-5831738.0207761386</v>
      </c>
      <c r="AA97">
        <f t="shared" si="153"/>
        <v>-5838432.4689628845</v>
      </c>
      <c r="AB97">
        <f t="shared" si="153"/>
        <v>-5845134.6019084919</v>
      </c>
      <c r="AC97">
        <f t="shared" si="153"/>
        <v>-5851844.4284345265</v>
      </c>
      <c r="AD97">
        <f t="shared" si="153"/>
        <v>-5858561.9573727027</v>
      </c>
      <c r="AE97">
        <f t="shared" si="153"/>
        <v>-5865287.1975648291</v>
      </c>
      <c r="AF97">
        <f t="shared" si="153"/>
        <v>-5872020.1578628682</v>
      </c>
      <c r="AG97">
        <f t="shared" si="153"/>
        <v>-5878760.8471289836</v>
      </c>
      <c r="AH97">
        <f t="shared" si="154"/>
        <v>-5885509.2742354898</v>
      </c>
      <c r="AI97">
        <f t="shared" si="154"/>
        <v>-5892265.448064887</v>
      </c>
      <c r="AJ97">
        <f t="shared" si="154"/>
        <v>-5899029.3775098957</v>
      </c>
      <c r="AK97">
        <f t="shared" si="154"/>
        <v>-5905801.0714733759</v>
      </c>
      <c r="AL97">
        <f t="shared" si="154"/>
        <v>-5912580.5388684981</v>
      </c>
      <c r="AM97">
        <f t="shared" si="154"/>
        <v>-5919367.7886185739</v>
      </c>
      <c r="AN97">
        <f t="shared" si="154"/>
        <v>-5926162.8296572268</v>
      </c>
      <c r="AO97">
        <f t="shared" si="154"/>
        <v>-5932965.6709283106</v>
      </c>
      <c r="AP97">
        <f t="shared" si="154"/>
        <v>-5939776.3213859471</v>
      </c>
      <c r="AQ97">
        <f t="shared" si="154"/>
        <v>-5946594.7899945602</v>
      </c>
      <c r="AR97">
        <f t="shared" si="155"/>
        <v>-5953421.0857288204</v>
      </c>
      <c r="AS97">
        <f t="shared" si="155"/>
        <v>-5960255.2175736986</v>
      </c>
      <c r="AT97">
        <f t="shared" si="155"/>
        <v>-5967097.1945245238</v>
      </c>
      <c r="AU97">
        <f t="shared" si="155"/>
        <v>-5973947.0255869329</v>
      </c>
      <c r="AV97">
        <f t="shared" si="155"/>
        <v>-5980804.719776893</v>
      </c>
      <c r="AW97">
        <f t="shared" si="155"/>
        <v>-5987670.28612075</v>
      </c>
      <c r="AX97">
        <f t="shared" si="155"/>
        <v>-5994543.7336551454</v>
      </c>
      <c r="AY97">
        <f t="shared" si="155"/>
        <v>-6001425.0714271748</v>
      </c>
      <c r="AZ97">
        <f t="shared" si="155"/>
        <v>-6008314.30849424</v>
      </c>
      <c r="BA97">
        <f t="shared" si="155"/>
        <v>-6015211.4539242014</v>
      </c>
      <c r="BB97">
        <f t="shared" si="156"/>
        <v>-6022116.5167953055</v>
      </c>
      <c r="BC97">
        <f t="shared" si="156"/>
        <v>-6029029.5061962456</v>
      </c>
      <c r="BD97">
        <f t="shared" si="156"/>
        <v>-6035950.4312260794</v>
      </c>
      <c r="BE97">
        <f t="shared" si="156"/>
        <v>-6042879.3009943794</v>
      </c>
      <c r="BF97">
        <f t="shared" si="156"/>
        <v>-6049816.1246211696</v>
      </c>
      <c r="BG97">
        <f t="shared" si="156"/>
        <v>-6056760.9112368813</v>
      </c>
      <c r="BH97">
        <f t="shared" si="156"/>
        <v>-6063713.6699824939</v>
      </c>
      <c r="BI97">
        <f t="shared" si="156"/>
        <v>-6070674.410009454</v>
      </c>
      <c r="BJ97">
        <f t="shared" si="156"/>
        <v>-6077643.140479736</v>
      </c>
      <c r="BK97">
        <f t="shared" si="156"/>
        <v>-6084619.8705657702</v>
      </c>
      <c r="BL97">
        <f t="shared" si="157"/>
        <v>-6091604.6094505759</v>
      </c>
      <c r="BM97">
        <f t="shared" si="157"/>
        <v>-6098597.3663277179</v>
      </c>
      <c r="BN97">
        <f t="shared" si="157"/>
        <v>-6105598.1504012495</v>
      </c>
      <c r="BO97">
        <f t="shared" si="157"/>
        <v>-6112606.9708858524</v>
      </c>
      <c r="BP97">
        <f t="shared" si="157"/>
        <v>-6119623.8370067868</v>
      </c>
      <c r="BQ97">
        <f t="shared" si="157"/>
        <v>-6126648.7579998374</v>
      </c>
      <c r="BR97">
        <f t="shared" si="157"/>
        <v>-6133681.7431114586</v>
      </c>
      <c r="BS97">
        <f t="shared" si="157"/>
        <v>-6140722.8015986932</v>
      </c>
      <c r="BT97">
        <f t="shared" si="157"/>
        <v>-6147771.9427292356</v>
      </c>
      <c r="BU97">
        <f t="shared" si="157"/>
        <v>-6154829.1757813543</v>
      </c>
      <c r="BV97">
        <f t="shared" si="158"/>
        <v>-6161894.5100440513</v>
      </c>
      <c r="BW97">
        <f t="shared" si="158"/>
        <v>-6168967.9548169086</v>
      </c>
      <c r="BX97">
        <f t="shared" si="158"/>
        <v>-6176049.5194102451</v>
      </c>
      <c r="BY97">
        <f t="shared" si="158"/>
        <v>-6183139.2131450502</v>
      </c>
      <c r="BZ97">
        <f t="shared" si="158"/>
        <v>-6190237.0453530122</v>
      </c>
      <c r="CA97">
        <f t="shared" si="158"/>
        <v>-6197343.0253765481</v>
      </c>
      <c r="CB97">
        <f t="shared" si="158"/>
        <v>-6204457.162568762</v>
      </c>
      <c r="CC97">
        <f t="shared" si="158"/>
        <v>-6211579.4662934924</v>
      </c>
      <c r="CD97">
        <f t="shared" si="158"/>
        <v>-6218709.9459253661</v>
      </c>
      <c r="CE97">
        <f t="shared" si="158"/>
        <v>-6225848.6108497595</v>
      </c>
      <c r="CF97">
        <f t="shared" si="159"/>
        <v>-6232995.4704628149</v>
      </c>
      <c r="CG97">
        <f t="shared" si="159"/>
        <v>-6240150.5341714602</v>
      </c>
      <c r="CH97">
        <f t="shared" si="159"/>
        <v>-6247313.8113934491</v>
      </c>
      <c r="CI97">
        <f t="shared" si="159"/>
        <v>-6254485.3115572995</v>
      </c>
      <c r="CJ97">
        <f t="shared" si="159"/>
        <v>-6261665.0441023512</v>
      </c>
      <c r="CK97">
        <f t="shared" si="159"/>
        <v>-6268853.0184788257</v>
      </c>
      <c r="CL97">
        <f t="shared" si="159"/>
        <v>-6276049.2441477701</v>
      </c>
      <c r="CM97">
        <f t="shared" si="159"/>
        <v>-6283253.7305810917</v>
      </c>
      <c r="CN97">
        <f t="shared" si="159"/>
        <v>-6290466.4872615952</v>
      </c>
      <c r="CO97">
        <f t="shared" si="159"/>
        <v>-6297687.5236829212</v>
      </c>
      <c r="CP97">
        <f t="shared" si="160"/>
        <v>-6304916.8493496133</v>
      </c>
      <c r="CQ97">
        <f t="shared" si="160"/>
        <v>-6312154.4737771712</v>
      </c>
      <c r="CR97">
        <f t="shared" si="160"/>
        <v>-6319400.4064919911</v>
      </c>
      <c r="CS97">
        <f t="shared" si="160"/>
        <v>-6326654.6570314066</v>
      </c>
      <c r="CT97">
        <f t="shared" si="160"/>
        <v>-6333917.2349436991</v>
      </c>
      <c r="CU97">
        <f t="shared" si="160"/>
        <v>-6341188.1497881589</v>
      </c>
      <c r="CV97">
        <f t="shared" si="160"/>
        <v>-6348467.411134908</v>
      </c>
      <c r="CW97">
        <f t="shared" si="160"/>
        <v>-6355755.0285651963</v>
      </c>
      <c r="CX97">
        <f t="shared" si="160"/>
        <v>-6363051.0116712227</v>
      </c>
      <c r="CY97">
        <f t="shared" si="160"/>
        <v>-6370355.3700561998</v>
      </c>
      <c r="CZ97">
        <f t="shared" si="161"/>
        <v>-6377668.1133343633</v>
      </c>
      <c r="DA97">
        <f t="shared" si="161"/>
        <v>-6384989.2511309842</v>
      </c>
      <c r="DB97">
        <f t="shared" si="161"/>
        <v>-6392318.79308243</v>
      </c>
      <c r="DC97">
        <f t="shared" si="161"/>
        <v>-6399656.7488359921</v>
      </c>
      <c r="DD97">
        <f t="shared" si="161"/>
        <v>-6407003.1280501736</v>
      </c>
      <c r="DE97">
        <f t="shared" si="161"/>
        <v>-6414357.9403945208</v>
      </c>
      <c r="DF97">
        <f t="shared" si="161"/>
        <v>-6421721.1955496743</v>
      </c>
      <c r="DG97">
        <f t="shared" si="161"/>
        <v>-6429092.9032073943</v>
      </c>
      <c r="DH97">
        <f t="shared" si="161"/>
        <v>-6436473.0730705867</v>
      </c>
      <c r="DI97">
        <f t="shared" si="161"/>
        <v>-6443861.7148532495</v>
      </c>
      <c r="DJ97">
        <f t="shared" si="161"/>
        <v>-6451258.8382805306</v>
      </c>
      <c r="DL97">
        <f t="shared" si="116"/>
        <v>0.94</v>
      </c>
      <c r="DM97">
        <f t="shared" si="151"/>
        <v>5752000.8564480869</v>
      </c>
      <c r="DN97">
        <f t="shared" si="151"/>
        <v>5758604.0076292716</v>
      </c>
      <c r="DO97">
        <f t="shared" si="151"/>
        <v>5765214.7384961741</v>
      </c>
      <c r="DP97">
        <f t="shared" si="151"/>
        <v>5771833.0577497641</v>
      </c>
      <c r="DQ97">
        <f t="shared" si="151"/>
        <v>5778458.9741009613</v>
      </c>
      <c r="DR97">
        <f t="shared" si="151"/>
        <v>5785092.4962706817</v>
      </c>
      <c r="DS97">
        <f t="shared" si="151"/>
        <v>5791733.6329898946</v>
      </c>
      <c r="DT97">
        <f t="shared" si="151"/>
        <v>5798382.3929995699</v>
      </c>
      <c r="DU97">
        <f t="shared" si="151"/>
        <v>5805038.7850507144</v>
      </c>
      <c r="DV97">
        <f t="shared" si="151"/>
        <v>5811702.8179043783</v>
      </c>
      <c r="DW97">
        <f t="shared" si="151"/>
        <v>5818374.500331711</v>
      </c>
      <c r="DX97">
        <f t="shared" si="151"/>
        <v>5825053.8411138058</v>
      </c>
      <c r="DY97">
        <f t="shared" si="151"/>
        <v>5831740.849041963</v>
      </c>
      <c r="DZ97">
        <f t="shared" si="151"/>
        <v>5838435.5329175275</v>
      </c>
      <c r="EA97">
        <f t="shared" si="151"/>
        <v>5845137.9015519535</v>
      </c>
      <c r="EB97">
        <f t="shared" si="122"/>
        <v>5851847.9637668077</v>
      </c>
      <c r="EC97">
        <f t="shared" si="122"/>
        <v>5858565.7283938024</v>
      </c>
      <c r="ED97">
        <f t="shared" si="122"/>
        <v>5865291.2042747475</v>
      </c>
      <c r="EE97">
        <f t="shared" si="122"/>
        <v>5872024.4002616052</v>
      </c>
      <c r="EF97">
        <f t="shared" si="135"/>
        <v>5878765.3252165392</v>
      </c>
      <c r="EG97">
        <f t="shared" si="135"/>
        <v>5885513.988011864</v>
      </c>
      <c r="EH97">
        <f t="shared" si="135"/>
        <v>5892270.3975300798</v>
      </c>
      <c r="EI97">
        <f t="shared" si="135"/>
        <v>5899034.5626639072</v>
      </c>
      <c r="EJ97">
        <f t="shared" si="135"/>
        <v>5905806.492316206</v>
      </c>
      <c r="EK97">
        <f t="shared" si="135"/>
        <v>5912586.1954001468</v>
      </c>
      <c r="EL97">
        <f t="shared" si="135"/>
        <v>5919373.6808390422</v>
      </c>
      <c r="EM97">
        <f t="shared" si="135"/>
        <v>5926168.9575665137</v>
      </c>
      <c r="EN97">
        <f t="shared" si="135"/>
        <v>5932972.0345264161</v>
      </c>
      <c r="EO97">
        <f t="shared" si="135"/>
        <v>5939782.9206728712</v>
      </c>
      <c r="EP97">
        <f t="shared" si="135"/>
        <v>5946601.6249703029</v>
      </c>
      <c r="EQ97">
        <f t="shared" si="100"/>
        <v>5953428.1563933818</v>
      </c>
      <c r="ER97">
        <f t="shared" si="100"/>
        <v>5960262.5239270786</v>
      </c>
      <c r="ES97">
        <f t="shared" si="100"/>
        <v>5967104.7365667224</v>
      </c>
      <c r="ET97">
        <f t="shared" si="137"/>
        <v>5973954.8033179501</v>
      </c>
      <c r="EU97">
        <f t="shared" si="137"/>
        <v>5980812.7331967289</v>
      </c>
      <c r="EV97">
        <f t="shared" si="137"/>
        <v>5987678.5352294054</v>
      </c>
      <c r="EW97">
        <f t="shared" si="137"/>
        <v>5994552.2184526194</v>
      </c>
      <c r="EX97">
        <f t="shared" si="137"/>
        <v>6001433.7919134675</v>
      </c>
      <c r="EY97">
        <f t="shared" si="137"/>
        <v>6008323.2646693513</v>
      </c>
      <c r="EZ97">
        <f t="shared" si="137"/>
        <v>6015220.6457881313</v>
      </c>
      <c r="FA97">
        <f t="shared" si="137"/>
        <v>6022125.944348054</v>
      </c>
      <c r="FB97">
        <f t="shared" si="137"/>
        <v>6029039.1694378126</v>
      </c>
      <c r="FC97">
        <f t="shared" si="137"/>
        <v>6035960.3301564651</v>
      </c>
      <c r="FD97">
        <f t="shared" si="137"/>
        <v>6042889.4356135838</v>
      </c>
      <c r="FE97">
        <f t="shared" si="137"/>
        <v>6049826.4949291926</v>
      </c>
      <c r="FF97">
        <f t="shared" si="138"/>
        <v>6056771.5172337238</v>
      </c>
      <c r="FG97">
        <f t="shared" si="138"/>
        <v>6063724.511668155</v>
      </c>
      <c r="FH97">
        <f t="shared" si="138"/>
        <v>6070685.4873839337</v>
      </c>
      <c r="FI97">
        <f t="shared" si="138"/>
        <v>6077654.4535430344</v>
      </c>
      <c r="FJ97">
        <f t="shared" si="138"/>
        <v>6084631.4193178872</v>
      </c>
      <c r="FK97">
        <f t="shared" si="138"/>
        <v>6091616.3938915115</v>
      </c>
      <c r="FL97">
        <f t="shared" si="138"/>
        <v>6098609.3864574721</v>
      </c>
      <c r="FM97">
        <f t="shared" si="138"/>
        <v>6105610.4062198224</v>
      </c>
      <c r="FN97">
        <f t="shared" si="138"/>
        <v>6112619.4623932438</v>
      </c>
      <c r="FO97">
        <f t="shared" si="138"/>
        <v>6119636.5642029969</v>
      </c>
      <c r="FP97">
        <f t="shared" si="138"/>
        <v>6126661.720884867</v>
      </c>
      <c r="FQ97">
        <f t="shared" si="138"/>
        <v>6133694.9416853068</v>
      </c>
      <c r="FR97">
        <f t="shared" si="149"/>
        <v>6140736.2358613601</v>
      </c>
      <c r="FS97">
        <f t="shared" si="149"/>
        <v>6147785.6126807211</v>
      </c>
      <c r="FT97">
        <f t="shared" si="149"/>
        <v>6154843.0814216584</v>
      </c>
      <c r="FU97">
        <f t="shared" si="149"/>
        <v>6161908.651373174</v>
      </c>
      <c r="FV97">
        <f t="shared" si="149"/>
        <v>6168982.3318348499</v>
      </c>
      <c r="FW97">
        <f t="shared" si="149"/>
        <v>6176064.1321170051</v>
      </c>
      <c r="FX97">
        <f t="shared" si="149"/>
        <v>6183154.0615406288</v>
      </c>
      <c r="FY97">
        <f t="shared" si="149"/>
        <v>6190252.1294374093</v>
      </c>
      <c r="FZ97">
        <f t="shared" si="149"/>
        <v>6197358.3451497648</v>
      </c>
      <c r="GA97">
        <f t="shared" si="149"/>
        <v>6204472.7180307973</v>
      </c>
      <c r="GB97">
        <f t="shared" si="149"/>
        <v>6211595.2574443463</v>
      </c>
      <c r="GC97">
        <f t="shared" si="149"/>
        <v>6218725.9727650387</v>
      </c>
      <c r="GD97">
        <f t="shared" si="149"/>
        <v>6225864.8733782507</v>
      </c>
      <c r="GE97">
        <f t="shared" si="136"/>
        <v>6233011.9686801247</v>
      </c>
      <c r="GF97">
        <f t="shared" si="134"/>
        <v>6240167.2680775886</v>
      </c>
      <c r="GG97">
        <f t="shared" si="134"/>
        <v>6247330.7809883961</v>
      </c>
      <c r="GH97">
        <f t="shared" si="134"/>
        <v>6254502.5168410651</v>
      </c>
      <c r="GI97">
        <f t="shared" si="134"/>
        <v>6261682.4850749355</v>
      </c>
      <c r="GJ97">
        <f t="shared" si="134"/>
        <v>6268870.6951402295</v>
      </c>
      <c r="GK97">
        <f t="shared" si="134"/>
        <v>6276067.1564979926</v>
      </c>
      <c r="GL97">
        <f t="shared" si="134"/>
        <v>6283271.8786201328</v>
      </c>
      <c r="GM97">
        <f t="shared" si="134"/>
        <v>6290484.8709894549</v>
      </c>
      <c r="GN97">
        <f t="shared" si="150"/>
        <v>6297706.1430995995</v>
      </c>
      <c r="GO97">
        <f t="shared" si="150"/>
        <v>6304935.7044551102</v>
      </c>
      <c r="GP97">
        <f t="shared" si="150"/>
        <v>6312173.5645714868</v>
      </c>
      <c r="GQ97">
        <f t="shared" si="150"/>
        <v>6319419.7329751253</v>
      </c>
      <c r="GR97">
        <f t="shared" si="150"/>
        <v>6326674.2192033594</v>
      </c>
      <c r="GS97">
        <f t="shared" si="115"/>
        <v>6333937.0328044705</v>
      </c>
      <c r="GT97">
        <f t="shared" si="115"/>
        <v>6341208.1833377499</v>
      </c>
      <c r="GU97">
        <f t="shared" si="115"/>
        <v>6348487.6803733176</v>
      </c>
      <c r="GV97">
        <f t="shared" si="115"/>
        <v>6355775.5334924245</v>
      </c>
      <c r="GW97">
        <f t="shared" si="115"/>
        <v>6363071.7522872696</v>
      </c>
      <c r="GX97">
        <f t="shared" si="115"/>
        <v>6370376.3463610653</v>
      </c>
      <c r="GY97">
        <f t="shared" si="115"/>
        <v>6377689.3253280474</v>
      </c>
      <c r="GZ97">
        <f t="shared" si="98"/>
        <v>6385010.6988134868</v>
      </c>
      <c r="HA97">
        <f t="shared" si="98"/>
        <v>6392340.4764537513</v>
      </c>
      <c r="HB97">
        <f t="shared" si="98"/>
        <v>6399678.667896132</v>
      </c>
      <c r="HC97">
        <f t="shared" si="98"/>
        <v>6407025.2827991322</v>
      </c>
      <c r="HD97">
        <f t="shared" si="96"/>
        <v>6414380.3308322988</v>
      </c>
      <c r="HE97">
        <f t="shared" si="75"/>
        <v>6421743.821676271</v>
      </c>
      <c r="HF97">
        <f t="shared" si="75"/>
        <v>6429115.7650228096</v>
      </c>
      <c r="HG97">
        <f t="shared" si="74"/>
        <v>6436496.1705748206</v>
      </c>
      <c r="HH97">
        <f t="shared" si="74"/>
        <v>6443885.0480463021</v>
      </c>
      <c r="HI97">
        <f t="shared" si="74"/>
        <v>6451282.4071624018</v>
      </c>
      <c r="HJ97">
        <f t="shared" si="117"/>
        <v>5758604.0076292716</v>
      </c>
      <c r="HK97">
        <f t="shared" si="118"/>
        <v>2</v>
      </c>
      <c r="HL97">
        <v>95</v>
      </c>
      <c r="HM97">
        <f t="shared" si="119"/>
        <v>0.94</v>
      </c>
      <c r="HN97" cm="1">
        <f t="array" ref="HN97">INDEX($N$3:$DJ$102,HL97,HK97)</f>
        <v>-5758603.771940453</v>
      </c>
      <c r="HO97">
        <f t="shared" si="120"/>
        <v>-5413087.5456240252</v>
      </c>
    </row>
    <row r="98" spans="5:223" x14ac:dyDescent="0.25">
      <c r="E98">
        <v>760</v>
      </c>
      <c r="F98" s="7">
        <f>'Emission events'!Q98</f>
        <v>0</v>
      </c>
      <c r="G98" s="7">
        <f>'Emission events'!AG98</f>
        <v>0</v>
      </c>
      <c r="H98" s="7">
        <f>'Emission events'!AW98</f>
        <v>0</v>
      </c>
      <c r="I98" s="7">
        <f>'Emission events'!BM98</f>
        <v>0</v>
      </c>
      <c r="J98" s="7">
        <f>'Emission events'!CC98</f>
        <v>0</v>
      </c>
      <c r="K98" s="7">
        <f t="shared" si="121"/>
        <v>0</v>
      </c>
      <c r="M98" s="1">
        <v>0.95</v>
      </c>
      <c r="N98">
        <f t="shared" si="152"/>
        <v>-7957099.8252346553</v>
      </c>
      <c r="O98">
        <f t="shared" si="152"/>
        <v>-7966234.0403129505</v>
      </c>
      <c r="P98">
        <f t="shared" si="152"/>
        <v>-7975378.7408321612</v>
      </c>
      <c r="Q98">
        <f t="shared" si="152"/>
        <v>-7984533.9388288409</v>
      </c>
      <c r="R98">
        <f t="shared" si="152"/>
        <v>-7993699.6463533882</v>
      </c>
      <c r="S98">
        <f t="shared" si="152"/>
        <v>-8002875.87546995</v>
      </c>
      <c r="T98">
        <f t="shared" si="152"/>
        <v>-8012062.6382566104</v>
      </c>
      <c r="U98">
        <f t="shared" si="152"/>
        <v>-8021259.9468053142</v>
      </c>
      <c r="V98">
        <f t="shared" si="152"/>
        <v>-8030467.8132218029</v>
      </c>
      <c r="W98">
        <f t="shared" si="152"/>
        <v>-8039686.2496257992</v>
      </c>
      <c r="X98">
        <f t="shared" si="153"/>
        <v>-8048915.2681509415</v>
      </c>
      <c r="Y98">
        <f t="shared" si="153"/>
        <v>-8058154.8809447084</v>
      </c>
      <c r="Z98">
        <f t="shared" si="153"/>
        <v>-8067405.1001686081</v>
      </c>
      <c r="AA98">
        <f t="shared" si="153"/>
        <v>-8076665.9379980834</v>
      </c>
      <c r="AB98">
        <f t="shared" si="153"/>
        <v>-8085937.4066225784</v>
      </c>
      <c r="AC98">
        <f t="shared" si="153"/>
        <v>-8095219.5182454465</v>
      </c>
      <c r="AD98">
        <f t="shared" si="153"/>
        <v>-8104512.2850841666</v>
      </c>
      <c r="AE98">
        <f t="shared" si="153"/>
        <v>-8113815.7193701239</v>
      </c>
      <c r="AF98">
        <f t="shared" si="153"/>
        <v>-8123129.8333488321</v>
      </c>
      <c r="AG98">
        <f t="shared" si="153"/>
        <v>-8132454.6392798321</v>
      </c>
      <c r="AH98">
        <f t="shared" si="154"/>
        <v>-8141790.1494367402</v>
      </c>
      <c r="AI98">
        <f t="shared" si="154"/>
        <v>-8151136.3761072867</v>
      </c>
      <c r="AJ98">
        <f t="shared" si="154"/>
        <v>-8160493.3315932546</v>
      </c>
      <c r="AK98">
        <f t="shared" si="154"/>
        <v>-8169861.028210544</v>
      </c>
      <c r="AL98">
        <f t="shared" si="154"/>
        <v>-8179239.478289254</v>
      </c>
      <c r="AM98">
        <f t="shared" si="154"/>
        <v>-8188628.694173607</v>
      </c>
      <c r="AN98">
        <f t="shared" si="154"/>
        <v>-8198028.6882219976</v>
      </c>
      <c r="AO98">
        <f t="shared" si="154"/>
        <v>-8207439.4728070321</v>
      </c>
      <c r="AP98">
        <f t="shared" si="154"/>
        <v>-8216861.0603154385</v>
      </c>
      <c r="AQ98">
        <f t="shared" si="154"/>
        <v>-8226293.4631482735</v>
      </c>
      <c r="AR98">
        <f t="shared" si="155"/>
        <v>-8235736.6937207161</v>
      </c>
      <c r="AS98">
        <f t="shared" si="155"/>
        <v>-8245190.7644622885</v>
      </c>
      <c r="AT98">
        <f t="shared" si="155"/>
        <v>-8254655.6878167437</v>
      </c>
      <c r="AU98">
        <f t="shared" si="155"/>
        <v>-8264131.476242126</v>
      </c>
      <c r="AV98">
        <f t="shared" si="155"/>
        <v>-8273618.1422108067</v>
      </c>
      <c r="AW98">
        <f t="shared" si="155"/>
        <v>-8283115.6982094171</v>
      </c>
      <c r="AX98">
        <f t="shared" si="155"/>
        <v>-8292624.156738922</v>
      </c>
      <c r="AY98">
        <f t="shared" si="155"/>
        <v>-8302143.5303146942</v>
      </c>
      <c r="AZ98">
        <f t="shared" si="155"/>
        <v>-8311673.8314664466</v>
      </c>
      <c r="BA98">
        <f t="shared" si="155"/>
        <v>-8321215.0727382721</v>
      </c>
      <c r="BB98">
        <f t="shared" si="156"/>
        <v>-8330767.2666886635</v>
      </c>
      <c r="BC98">
        <f t="shared" si="156"/>
        <v>-8340330.4258905938</v>
      </c>
      <c r="BD98">
        <f t="shared" si="156"/>
        <v>-8349904.5629312834</v>
      </c>
      <c r="BE98">
        <f t="shared" si="156"/>
        <v>-8359489.6904125875</v>
      </c>
      <c r="BF98">
        <f t="shared" si="156"/>
        <v>-8369085.8209507633</v>
      </c>
      <c r="BG98">
        <f t="shared" si="156"/>
        <v>-8378692.9671765519</v>
      </c>
      <c r="BH98">
        <f t="shared" si="156"/>
        <v>-8388311.1417351943</v>
      </c>
      <c r="BI98">
        <f t="shared" si="156"/>
        <v>-8397940.3572864458</v>
      </c>
      <c r="BJ98">
        <f t="shared" si="156"/>
        <v>-8407580.6265046541</v>
      </c>
      <c r="BK98">
        <f t="shared" si="156"/>
        <v>-8417231.9620785397</v>
      </c>
      <c r="BL98">
        <f t="shared" si="157"/>
        <v>-8426894.3767115641</v>
      </c>
      <c r="BM98">
        <f t="shared" si="157"/>
        <v>-8436567.883121714</v>
      </c>
      <c r="BN98">
        <f t="shared" si="157"/>
        <v>-8446252.4940415751</v>
      </c>
      <c r="BO98">
        <f t="shared" si="157"/>
        <v>-8455948.2222183533</v>
      </c>
      <c r="BP98">
        <f t="shared" si="157"/>
        <v>-8465655.0804139059</v>
      </c>
      <c r="BQ98">
        <f t="shared" si="157"/>
        <v>-8475373.0814046953</v>
      </c>
      <c r="BR98">
        <f t="shared" si="157"/>
        <v>-8485102.2379818335</v>
      </c>
      <c r="BS98">
        <f t="shared" si="157"/>
        <v>-8494842.5629511941</v>
      </c>
      <c r="BT98">
        <f t="shared" si="157"/>
        <v>-8504594.0691333041</v>
      </c>
      <c r="BU98">
        <f t="shared" si="157"/>
        <v>-8514356.7693634201</v>
      </c>
      <c r="BV98">
        <f t="shared" si="158"/>
        <v>-8524130.6764915567</v>
      </c>
      <c r="BW98">
        <f t="shared" si="158"/>
        <v>-8533915.8033823874</v>
      </c>
      <c r="BX98">
        <f t="shared" si="158"/>
        <v>-8543712.1629154813</v>
      </c>
      <c r="BY98">
        <f t="shared" si="158"/>
        <v>-8553519.7679850608</v>
      </c>
      <c r="BZ98">
        <f t="shared" si="158"/>
        <v>-8563338.6315002553</v>
      </c>
      <c r="CA98">
        <f t="shared" si="158"/>
        <v>-8573168.7663849667</v>
      </c>
      <c r="CB98">
        <f t="shared" si="158"/>
        <v>-8583010.1855779756</v>
      </c>
      <c r="CC98">
        <f t="shared" si="158"/>
        <v>-8592862.9020328149</v>
      </c>
      <c r="CD98">
        <f t="shared" si="158"/>
        <v>-8602726.9287180193</v>
      </c>
      <c r="CE98">
        <f t="shared" si="158"/>
        <v>-8612602.2786168754</v>
      </c>
      <c r="CF98">
        <f t="shared" si="159"/>
        <v>-8622488.9647276793</v>
      </c>
      <c r="CG98">
        <f t="shared" si="159"/>
        <v>-8632387.0000636056</v>
      </c>
      <c r="CH98">
        <f t="shared" si="159"/>
        <v>-8642296.397652775</v>
      </c>
      <c r="CI98">
        <f t="shared" si="159"/>
        <v>-8652217.1705382895</v>
      </c>
      <c r="CJ98">
        <f t="shared" si="159"/>
        <v>-8662149.3317781389</v>
      </c>
      <c r="CK98">
        <f t="shared" si="159"/>
        <v>-8672092.8944454137</v>
      </c>
      <c r="CL98">
        <f t="shared" si="159"/>
        <v>-8682047.8716280982</v>
      </c>
      <c r="CM98">
        <f t="shared" si="159"/>
        <v>-8692014.2764292918</v>
      </c>
      <c r="CN98">
        <f t="shared" si="159"/>
        <v>-8701992.1219670996</v>
      </c>
      <c r="CO98">
        <f t="shared" si="159"/>
        <v>-8711981.4213747215</v>
      </c>
      <c r="CP98">
        <f t="shared" si="160"/>
        <v>-8721982.1878003348</v>
      </c>
      <c r="CQ98">
        <f t="shared" si="160"/>
        <v>-8731994.4344073124</v>
      </c>
      <c r="CR98">
        <f t="shared" si="160"/>
        <v>-8742018.1743741259</v>
      </c>
      <c r="CS98">
        <f t="shared" si="160"/>
        <v>-8752053.4208942931</v>
      </c>
      <c r="CT98">
        <f t="shared" si="160"/>
        <v>-8762100.1871765628</v>
      </c>
      <c r="CU98">
        <f t="shared" si="160"/>
        <v>-8772158.4864448477</v>
      </c>
      <c r="CV98">
        <f t="shared" si="160"/>
        <v>-8782228.3319381475</v>
      </c>
      <c r="CW98">
        <f t="shared" si="160"/>
        <v>-8792309.7369107585</v>
      </c>
      <c r="CX98">
        <f t="shared" si="160"/>
        <v>-8802402.7146321498</v>
      </c>
      <c r="CY98">
        <f t="shared" si="160"/>
        <v>-8812507.278387066</v>
      </c>
      <c r="CZ98">
        <f t="shared" si="161"/>
        <v>-8822623.441475397</v>
      </c>
      <c r="DA98">
        <f t="shared" si="161"/>
        <v>-8832751.2172124032</v>
      </c>
      <c r="DB98">
        <f t="shared" si="161"/>
        <v>-8842890.6189286206</v>
      </c>
      <c r="DC98">
        <f t="shared" si="161"/>
        <v>-8853041.6599698048</v>
      </c>
      <c r="DD98">
        <f t="shared" si="161"/>
        <v>-8863204.3536971174</v>
      </c>
      <c r="DE98">
        <f t="shared" si="161"/>
        <v>-8873378.7134870254</v>
      </c>
      <c r="DF98">
        <f t="shared" si="161"/>
        <v>-8883564.7527313922</v>
      </c>
      <c r="DG98">
        <f t="shared" si="161"/>
        <v>-8893762.4848373458</v>
      </c>
      <c r="DH98">
        <f t="shared" si="161"/>
        <v>-8903971.9232275449</v>
      </c>
      <c r="DI98">
        <f t="shared" si="161"/>
        <v>-8914193.0813399162</v>
      </c>
      <c r="DJ98">
        <f t="shared" si="161"/>
        <v>-8924425.972627921</v>
      </c>
      <c r="DL98">
        <f t="shared" si="116"/>
        <v>0.95</v>
      </c>
      <c r="DM98">
        <f t="shared" si="151"/>
        <v>7957099.8252346553</v>
      </c>
      <c r="DN98">
        <f t="shared" si="151"/>
        <v>7966234.2760017691</v>
      </c>
      <c r="DO98">
        <f t="shared" si="151"/>
        <v>7975379.2122097984</v>
      </c>
      <c r="DP98">
        <f t="shared" si="151"/>
        <v>7984534.6458952967</v>
      </c>
      <c r="DQ98">
        <f t="shared" si="151"/>
        <v>7993700.5891086627</v>
      </c>
      <c r="DR98">
        <f t="shared" si="151"/>
        <v>8002877.0539140441</v>
      </c>
      <c r="DS98">
        <f t="shared" si="151"/>
        <v>8012064.052389523</v>
      </c>
      <c r="DT98">
        <f t="shared" si="151"/>
        <v>8021261.5966270454</v>
      </c>
      <c r="DU98">
        <f t="shared" si="151"/>
        <v>8030469.6987323528</v>
      </c>
      <c r="DV98">
        <f t="shared" si="151"/>
        <v>8039688.3708251677</v>
      </c>
      <c r="DW98">
        <f t="shared" si="151"/>
        <v>8048917.6250391286</v>
      </c>
      <c r="DX98">
        <f t="shared" si="151"/>
        <v>8058157.4735217141</v>
      </c>
      <c r="DY98">
        <f t="shared" si="151"/>
        <v>8067407.9284344325</v>
      </c>
      <c r="DZ98">
        <f t="shared" si="151"/>
        <v>8076669.0019527264</v>
      </c>
      <c r="EA98">
        <f t="shared" si="151"/>
        <v>8085940.70626604</v>
      </c>
      <c r="EB98">
        <f t="shared" si="122"/>
        <v>8095223.0535777276</v>
      </c>
      <c r="EC98">
        <f t="shared" si="122"/>
        <v>8104516.0561052663</v>
      </c>
      <c r="ED98">
        <f t="shared" si="122"/>
        <v>8113819.7260800423</v>
      </c>
      <c r="EE98">
        <f t="shared" si="122"/>
        <v>8123134.0757475691</v>
      </c>
      <c r="EF98">
        <f t="shared" si="135"/>
        <v>8132459.1173673877</v>
      </c>
      <c r="EG98">
        <f t="shared" si="135"/>
        <v>8141794.8632131144</v>
      </c>
      <c r="EH98">
        <f t="shared" ref="EH98:EP102" si="162">ABS(AI98-AI$2)</f>
        <v>8151141.3255724795</v>
      </c>
      <c r="EI98">
        <f t="shared" si="162"/>
        <v>8160498.5167472661</v>
      </c>
      <c r="EJ98">
        <f t="shared" si="162"/>
        <v>8169866.4490533741</v>
      </c>
      <c r="EK98">
        <f t="shared" si="162"/>
        <v>8179245.1348209027</v>
      </c>
      <c r="EL98">
        <f t="shared" si="162"/>
        <v>8188634.5863940753</v>
      </c>
      <c r="EM98">
        <f t="shared" si="162"/>
        <v>8198034.8161312845</v>
      </c>
      <c r="EN98">
        <f t="shared" si="162"/>
        <v>8207445.8364051376</v>
      </c>
      <c r="EO98">
        <f t="shared" si="162"/>
        <v>8216867.6596023627</v>
      </c>
      <c r="EP98">
        <f t="shared" si="162"/>
        <v>8226300.2981240163</v>
      </c>
      <c r="EQ98">
        <f t="shared" si="100"/>
        <v>8235743.7643852774</v>
      </c>
      <c r="ER98">
        <f t="shared" si="100"/>
        <v>8245198.0708156684</v>
      </c>
      <c r="ES98">
        <f t="shared" si="100"/>
        <v>8254663.2298589423</v>
      </c>
      <c r="ET98">
        <f t="shared" si="137"/>
        <v>8264139.2539731432</v>
      </c>
      <c r="EU98">
        <f t="shared" si="137"/>
        <v>8273626.1556306425</v>
      </c>
      <c r="EV98">
        <f t="shared" si="137"/>
        <v>8283123.9473180724</v>
      </c>
      <c r="EW98">
        <f t="shared" si="137"/>
        <v>8292632.641536396</v>
      </c>
      <c r="EX98">
        <f t="shared" si="137"/>
        <v>8302152.2508009868</v>
      </c>
      <c r="EY98">
        <f t="shared" si="137"/>
        <v>8311682.7876415579</v>
      </c>
      <c r="EZ98">
        <f t="shared" si="137"/>
        <v>8321224.264602202</v>
      </c>
      <c r="FA98">
        <f t="shared" si="137"/>
        <v>8330776.694241412</v>
      </c>
      <c r="FB98">
        <f t="shared" si="137"/>
        <v>8340340.0891321609</v>
      </c>
      <c r="FC98">
        <f t="shared" si="137"/>
        <v>8349914.4618616691</v>
      </c>
      <c r="FD98">
        <f t="shared" si="137"/>
        <v>8359499.8250317918</v>
      </c>
      <c r="FE98">
        <f t="shared" si="137"/>
        <v>8369096.1912587862</v>
      </c>
      <c r="FF98">
        <f t="shared" si="138"/>
        <v>8378703.5731733944</v>
      </c>
      <c r="FG98">
        <f t="shared" si="138"/>
        <v>8388321.9834208554</v>
      </c>
      <c r="FH98">
        <f t="shared" si="138"/>
        <v>8397951.4346609246</v>
      </c>
      <c r="FI98">
        <f t="shared" si="138"/>
        <v>8407591.9395679515</v>
      </c>
      <c r="FJ98">
        <f t="shared" si="138"/>
        <v>8417243.5108306557</v>
      </c>
      <c r="FK98">
        <f t="shared" si="138"/>
        <v>8426906.1611525007</v>
      </c>
      <c r="FL98">
        <f t="shared" si="138"/>
        <v>8436579.9032514691</v>
      </c>
      <c r="FM98">
        <f t="shared" si="138"/>
        <v>8446264.7498601489</v>
      </c>
      <c r="FN98">
        <f t="shared" si="138"/>
        <v>8455960.7137257457</v>
      </c>
      <c r="FO98">
        <f t="shared" si="138"/>
        <v>8465667.8076101169</v>
      </c>
      <c r="FP98">
        <f t="shared" si="138"/>
        <v>8475386.0442897249</v>
      </c>
      <c r="FQ98">
        <f t="shared" si="138"/>
        <v>8485115.4365556818</v>
      </c>
      <c r="FR98">
        <f t="shared" si="149"/>
        <v>8494855.997213861</v>
      </c>
      <c r="FS98">
        <f t="shared" si="149"/>
        <v>8504607.7390847895</v>
      </c>
      <c r="FT98">
        <f t="shared" si="149"/>
        <v>8514370.6750037242</v>
      </c>
      <c r="FU98">
        <f t="shared" si="149"/>
        <v>8524144.8178206794</v>
      </c>
      <c r="FV98">
        <f t="shared" si="149"/>
        <v>8533930.1804003287</v>
      </c>
      <c r="FW98">
        <f t="shared" si="149"/>
        <v>8543726.7756222412</v>
      </c>
      <c r="FX98">
        <f t="shared" si="149"/>
        <v>8553534.6163806394</v>
      </c>
      <c r="FY98">
        <f t="shared" si="149"/>
        <v>8563353.7155846525</v>
      </c>
      <c r="FZ98">
        <f t="shared" si="149"/>
        <v>8573184.0861581825</v>
      </c>
      <c r="GA98">
        <f t="shared" si="149"/>
        <v>8583025.74104001</v>
      </c>
      <c r="GB98">
        <f t="shared" si="149"/>
        <v>8592878.693183668</v>
      </c>
      <c r="GC98">
        <f t="shared" si="149"/>
        <v>8602742.9555576909</v>
      </c>
      <c r="GD98">
        <f t="shared" si="149"/>
        <v>8612618.5411453657</v>
      </c>
      <c r="GE98">
        <f t="shared" si="136"/>
        <v>8622505.46294499</v>
      </c>
      <c r="GF98">
        <f t="shared" si="134"/>
        <v>8632403.733969735</v>
      </c>
      <c r="GG98">
        <f t="shared" si="134"/>
        <v>8642313.367247723</v>
      </c>
      <c r="GH98">
        <f t="shared" si="134"/>
        <v>8652234.3758220561</v>
      </c>
      <c r="GI98">
        <f t="shared" si="134"/>
        <v>8662166.7727507241</v>
      </c>
      <c r="GJ98">
        <f t="shared" si="134"/>
        <v>8672110.5711068176</v>
      </c>
      <c r="GK98">
        <f t="shared" si="134"/>
        <v>8682065.7839783207</v>
      </c>
      <c r="GL98">
        <f t="shared" si="134"/>
        <v>8692032.4244683329</v>
      </c>
      <c r="GM98">
        <f t="shared" si="134"/>
        <v>8702010.5056949593</v>
      </c>
      <c r="GN98">
        <f t="shared" si="150"/>
        <v>8712000.0407913998</v>
      </c>
      <c r="GO98">
        <f t="shared" si="150"/>
        <v>8722001.0429058317</v>
      </c>
      <c r="GP98">
        <f t="shared" si="150"/>
        <v>8732013.525201628</v>
      </c>
      <c r="GQ98">
        <f t="shared" si="150"/>
        <v>8742037.5008572601</v>
      </c>
      <c r="GR98">
        <f t="shared" si="150"/>
        <v>8752072.9830662459</v>
      </c>
      <c r="GS98">
        <f t="shared" si="115"/>
        <v>8762119.9850373343</v>
      </c>
      <c r="GT98">
        <f t="shared" si="115"/>
        <v>8772178.5199944377</v>
      </c>
      <c r="GU98">
        <f t="shared" si="115"/>
        <v>8782248.6011765562</v>
      </c>
      <c r="GV98">
        <f t="shared" si="115"/>
        <v>8792330.2418379858</v>
      </c>
      <c r="GW98">
        <f t="shared" si="115"/>
        <v>8802423.4552481957</v>
      </c>
      <c r="GX98">
        <f t="shared" si="115"/>
        <v>8812528.2546919305</v>
      </c>
      <c r="GY98">
        <f t="shared" si="115"/>
        <v>8822644.653469082</v>
      </c>
      <c r="GZ98">
        <f t="shared" si="98"/>
        <v>8832772.6648949068</v>
      </c>
      <c r="HA98">
        <f t="shared" si="98"/>
        <v>8842912.3022999428</v>
      </c>
      <c r="HB98">
        <f t="shared" si="98"/>
        <v>8853063.5790299457</v>
      </c>
      <c r="HC98">
        <f t="shared" si="98"/>
        <v>8863226.5084460769</v>
      </c>
      <c r="HD98">
        <f t="shared" si="96"/>
        <v>8873401.1039248034</v>
      </c>
      <c r="HE98">
        <f t="shared" si="75"/>
        <v>8883587.3788579889</v>
      </c>
      <c r="HF98">
        <f t="shared" si="75"/>
        <v>8893785.3466527611</v>
      </c>
      <c r="HG98">
        <f t="shared" si="74"/>
        <v>8903995.0207317788</v>
      </c>
      <c r="HH98">
        <f t="shared" si="74"/>
        <v>8914216.4145329688</v>
      </c>
      <c r="HI98">
        <f t="shared" si="74"/>
        <v>8924449.5415097922</v>
      </c>
      <c r="HJ98">
        <f t="shared" si="117"/>
        <v>7966234.2760017691</v>
      </c>
      <c r="HK98">
        <f t="shared" si="118"/>
        <v>2</v>
      </c>
      <c r="HL98">
        <v>96</v>
      </c>
      <c r="HM98">
        <f t="shared" si="119"/>
        <v>0.95</v>
      </c>
      <c r="HN98" cm="1">
        <f t="array" ref="HN98">INDEX($N$3:$DJ$102,HL98,HK98)</f>
        <v>-7966234.0403129505</v>
      </c>
      <c r="HO98">
        <f t="shared" si="120"/>
        <v>-7567922.3382973028</v>
      </c>
    </row>
    <row r="99" spans="5:223" x14ac:dyDescent="0.25">
      <c r="E99">
        <v>765</v>
      </c>
      <c r="F99" s="7">
        <f>'Emission events'!Q99</f>
        <v>0</v>
      </c>
      <c r="G99" s="7">
        <f>'Emission events'!AG99</f>
        <v>0</v>
      </c>
      <c r="H99" s="7">
        <f>'Emission events'!AW99</f>
        <v>0</v>
      </c>
      <c r="I99" s="7">
        <f>'Emission events'!BM99</f>
        <v>0</v>
      </c>
      <c r="J99" s="7">
        <f>'Emission events'!CC99</f>
        <v>0</v>
      </c>
      <c r="K99" s="7">
        <f t="shared" si="121"/>
        <v>0</v>
      </c>
      <c r="M99" s="1">
        <v>0.96</v>
      </c>
      <c r="N99">
        <f t="shared" si="152"/>
        <v>-11007547.510594148</v>
      </c>
      <c r="O99">
        <f t="shared" si="152"/>
        <v>-11020183.426565168</v>
      </c>
      <c r="P99">
        <f t="shared" si="152"/>
        <v>-11032833.84768525</v>
      </c>
      <c r="Q99">
        <f t="shared" si="152"/>
        <v>-11045498.79060529</v>
      </c>
      <c r="R99">
        <f t="shared" si="152"/>
        <v>-11058178.271995381</v>
      </c>
      <c r="S99">
        <f t="shared" si="152"/>
        <v>-11070872.308544511</v>
      </c>
      <c r="T99">
        <f t="shared" si="152"/>
        <v>-11083580.91696107</v>
      </c>
      <c r="U99">
        <f t="shared" si="152"/>
        <v>-11096304.113972541</v>
      </c>
      <c r="V99">
        <f t="shared" si="152"/>
        <v>-11109041.916325614</v>
      </c>
      <c r="W99">
        <f t="shared" si="152"/>
        <v>-11121794.3407862</v>
      </c>
      <c r="X99">
        <f t="shared" si="153"/>
        <v>-11134561.404139498</v>
      </c>
      <c r="Y99">
        <f t="shared" si="153"/>
        <v>-11147343.123189894</v>
      </c>
      <c r="Z99">
        <f t="shared" si="153"/>
        <v>-11160139.514761068</v>
      </c>
      <c r="AA99">
        <f t="shared" si="153"/>
        <v>-11172950.595696088</v>
      </c>
      <c r="AB99">
        <f t="shared" si="153"/>
        <v>-11185776.382857317</v>
      </c>
      <c r="AC99">
        <f t="shared" si="153"/>
        <v>-11198616.893126478</v>
      </c>
      <c r="AD99">
        <f t="shared" si="153"/>
        <v>-11211472.143404709</v>
      </c>
      <c r="AE99">
        <f t="shared" si="153"/>
        <v>-11224342.150612472</v>
      </c>
      <c r="AF99">
        <f t="shared" si="153"/>
        <v>-11237226.93168965</v>
      </c>
      <c r="AG99">
        <f t="shared" si="153"/>
        <v>-11250126.50359566</v>
      </c>
      <c r="AH99">
        <f t="shared" si="154"/>
        <v>-11263040.883309333</v>
      </c>
      <c r="AI99">
        <f t="shared" si="154"/>
        <v>-11275970.087829001</v>
      </c>
      <c r="AJ99">
        <f t="shared" si="154"/>
        <v>-11288914.134172548</v>
      </c>
      <c r="AK99">
        <f t="shared" si="154"/>
        <v>-11301873.039377272</v>
      </c>
      <c r="AL99">
        <f t="shared" si="154"/>
        <v>-11314846.820500184</v>
      </c>
      <c r="AM99">
        <f t="shared" si="154"/>
        <v>-11327835.494617725</v>
      </c>
      <c r="AN99">
        <f t="shared" si="154"/>
        <v>-11340839.078826047</v>
      </c>
      <c r="AO99">
        <f t="shared" si="154"/>
        <v>-11353857.590240899</v>
      </c>
      <c r="AP99">
        <f t="shared" si="154"/>
        <v>-11366891.045997668</v>
      </c>
      <c r="AQ99">
        <f t="shared" si="154"/>
        <v>-11379939.463251458</v>
      </c>
      <c r="AR99">
        <f t="shared" si="155"/>
        <v>-11393002.859176943</v>
      </c>
      <c r="AS99">
        <f t="shared" si="155"/>
        <v>-11406081.250968667</v>
      </c>
      <c r="AT99">
        <f t="shared" si="155"/>
        <v>-11419174.655840764</v>
      </c>
      <c r="AU99">
        <f t="shared" si="155"/>
        <v>-11432283.091027239</v>
      </c>
      <c r="AV99">
        <f t="shared" si="155"/>
        <v>-11445406.573781846</v>
      </c>
      <c r="AW99">
        <f t="shared" si="155"/>
        <v>-11458545.121378178</v>
      </c>
      <c r="AX99">
        <f t="shared" si="155"/>
        <v>-11471698.751109544</v>
      </c>
      <c r="AY99">
        <f t="shared" si="155"/>
        <v>-11484867.480289223</v>
      </c>
      <c r="AZ99">
        <f t="shared" si="155"/>
        <v>-11498051.326250369</v>
      </c>
      <c r="BA99">
        <f t="shared" si="155"/>
        <v>-11511250.306345904</v>
      </c>
      <c r="BB99">
        <f t="shared" si="156"/>
        <v>-11524464.437948808</v>
      </c>
      <c r="BC99">
        <f t="shared" si="156"/>
        <v>-11537693.738451988</v>
      </c>
      <c r="BD99">
        <f t="shared" si="156"/>
        <v>-11550938.225268202</v>
      </c>
      <c r="BE99">
        <f t="shared" si="156"/>
        <v>-11564197.915830316</v>
      </c>
      <c r="BF99">
        <f t="shared" si="156"/>
        <v>-11577472.827591175</v>
      </c>
      <c r="BG99">
        <f t="shared" si="156"/>
        <v>-11590762.978023687</v>
      </c>
      <c r="BH99">
        <f t="shared" si="156"/>
        <v>-11604068.384620704</v>
      </c>
      <c r="BI99">
        <f t="shared" si="156"/>
        <v>-11617389.06489528</v>
      </c>
      <c r="BJ99">
        <f t="shared" si="156"/>
        <v>-11630725.036380567</v>
      </c>
      <c r="BK99">
        <f t="shared" si="156"/>
        <v>-11644076.31662973</v>
      </c>
      <c r="BL99">
        <f t="shared" si="157"/>
        <v>-11657442.923216201</v>
      </c>
      <c r="BM99">
        <f t="shared" si="157"/>
        <v>-11670824.873733545</v>
      </c>
      <c r="BN99">
        <f t="shared" si="157"/>
        <v>-11684222.18579556</v>
      </c>
      <c r="BO99">
        <f t="shared" si="157"/>
        <v>-11697634.877036151</v>
      </c>
      <c r="BP99">
        <f t="shared" si="157"/>
        <v>-11711062.965109622</v>
      </c>
      <c r="BQ99">
        <f t="shared" si="157"/>
        <v>-11724506.467690378</v>
      </c>
      <c r="BR99">
        <f t="shared" si="157"/>
        <v>-11737965.402473237</v>
      </c>
      <c r="BS99">
        <f t="shared" si="157"/>
        <v>-11751439.787173297</v>
      </c>
      <c r="BT99">
        <f t="shared" si="157"/>
        <v>-11764929.639525974</v>
      </c>
      <c r="BU99">
        <f t="shared" si="157"/>
        <v>-11778434.977287102</v>
      </c>
      <c r="BV99">
        <f t="shared" si="158"/>
        <v>-11791955.818232806</v>
      </c>
      <c r="BW99">
        <f t="shared" si="158"/>
        <v>-11805492.180159615</v>
      </c>
      <c r="BX99">
        <f t="shared" si="158"/>
        <v>-11819044.080884576</v>
      </c>
      <c r="BY99">
        <f t="shared" si="158"/>
        <v>-11832611.538245143</v>
      </c>
      <c r="BZ99">
        <f t="shared" si="158"/>
        <v>-11846194.570099251</v>
      </c>
      <c r="CA99">
        <f t="shared" si="158"/>
        <v>-11859793.194325367</v>
      </c>
      <c r="CB99">
        <f t="shared" si="158"/>
        <v>-11873407.428822411</v>
      </c>
      <c r="CC99">
        <f t="shared" si="158"/>
        <v>-11887037.291509835</v>
      </c>
      <c r="CD99">
        <f t="shared" si="158"/>
        <v>-11900682.800327757</v>
      </c>
      <c r="CE99">
        <f t="shared" si="158"/>
        <v>-11914343.97323684</v>
      </c>
      <c r="CF99">
        <f t="shared" si="159"/>
        <v>-11928020.828218369</v>
      </c>
      <c r="CG99">
        <f t="shared" si="159"/>
        <v>-11941713.383274266</v>
      </c>
      <c r="CH99">
        <f t="shared" si="159"/>
        <v>-11955421.656427165</v>
      </c>
      <c r="CI99">
        <f t="shared" si="159"/>
        <v>-11969145.665720301</v>
      </c>
      <c r="CJ99">
        <f t="shared" si="159"/>
        <v>-11982885.429217622</v>
      </c>
      <c r="CK99">
        <f t="shared" si="159"/>
        <v>-11996640.965003893</v>
      </c>
      <c r="CL99">
        <f t="shared" si="159"/>
        <v>-12010412.291184608</v>
      </c>
      <c r="CM99">
        <f t="shared" si="159"/>
        <v>-12024199.425886029</v>
      </c>
      <c r="CN99">
        <f t="shared" si="159"/>
        <v>-12038002.387255242</v>
      </c>
      <c r="CO99">
        <f t="shared" si="159"/>
        <v>-12051821.193460235</v>
      </c>
      <c r="CP99">
        <f t="shared" si="160"/>
        <v>-12065655.862689607</v>
      </c>
      <c r="CQ99">
        <f t="shared" si="160"/>
        <v>-12079506.41315309</v>
      </c>
      <c r="CR99">
        <f t="shared" si="160"/>
        <v>-12093372.863081226</v>
      </c>
      <c r="CS99">
        <f t="shared" si="160"/>
        <v>-12107255.230725491</v>
      </c>
      <c r="CT99">
        <f t="shared" si="160"/>
        <v>-12121153.534358315</v>
      </c>
      <c r="CU99">
        <f t="shared" si="160"/>
        <v>-12135067.792273147</v>
      </c>
      <c r="CV99">
        <f t="shared" si="160"/>
        <v>-12148998.022784336</v>
      </c>
      <c r="CW99">
        <f t="shared" si="160"/>
        <v>-12162944.24422727</v>
      </c>
      <c r="CX99">
        <f t="shared" si="160"/>
        <v>-12176906.474958465</v>
      </c>
      <c r="CY99">
        <f t="shared" si="160"/>
        <v>-12190884.733355464</v>
      </c>
      <c r="CZ99">
        <f t="shared" si="161"/>
        <v>-12204879.037816914</v>
      </c>
      <c r="DA99">
        <f t="shared" si="161"/>
        <v>-12218889.406762572</v>
      </c>
      <c r="DB99">
        <f t="shared" si="161"/>
        <v>-12232915.858633386</v>
      </c>
      <c r="DC99">
        <f t="shared" si="161"/>
        <v>-12246958.411891393</v>
      </c>
      <c r="DD99">
        <f t="shared" si="161"/>
        <v>-12261017.085019814</v>
      </c>
      <c r="DE99">
        <f t="shared" si="161"/>
        <v>-12275091.896523179</v>
      </c>
      <c r="DF99">
        <f t="shared" si="161"/>
        <v>-12289182.864927217</v>
      </c>
      <c r="DG99">
        <f t="shared" si="161"/>
        <v>-12303290.008778919</v>
      </c>
      <c r="DH99">
        <f t="shared" si="161"/>
        <v>-12317413.346646618</v>
      </c>
      <c r="DI99">
        <f t="shared" si="161"/>
        <v>-12331552.897119822</v>
      </c>
      <c r="DJ99">
        <f t="shared" si="161"/>
        <v>-12345708.678809561</v>
      </c>
      <c r="DL99">
        <f t="shared" si="116"/>
        <v>0.96</v>
      </c>
      <c r="DM99">
        <f t="shared" si="151"/>
        <v>11007547.510594148</v>
      </c>
      <c r="DN99">
        <f t="shared" si="151"/>
        <v>11020183.662253987</v>
      </c>
      <c r="DO99">
        <f t="shared" si="151"/>
        <v>11032834.319062887</v>
      </c>
      <c r="DP99">
        <f t="shared" si="151"/>
        <v>11045499.497671746</v>
      </c>
      <c r="DQ99">
        <f t="shared" si="151"/>
        <v>11058179.214750655</v>
      </c>
      <c r="DR99">
        <f t="shared" si="151"/>
        <v>11070873.486988604</v>
      </c>
      <c r="DS99">
        <f t="shared" si="151"/>
        <v>11083582.331093982</v>
      </c>
      <c r="DT99">
        <f t="shared" si="151"/>
        <v>11096305.763794271</v>
      </c>
      <c r="DU99">
        <f t="shared" si="151"/>
        <v>11109043.801836163</v>
      </c>
      <c r="DV99">
        <f t="shared" si="151"/>
        <v>11121796.461985568</v>
      </c>
      <c r="DW99">
        <f t="shared" si="151"/>
        <v>11134563.761027686</v>
      </c>
      <c r="DX99">
        <f t="shared" si="151"/>
        <v>11147345.715766901</v>
      </c>
      <c r="DY99">
        <f t="shared" si="151"/>
        <v>11160142.343026893</v>
      </c>
      <c r="DZ99">
        <f t="shared" si="151"/>
        <v>11172953.659650732</v>
      </c>
      <c r="EA99">
        <f t="shared" si="151"/>
        <v>11185779.68250078</v>
      </c>
      <c r="EB99">
        <f t="shared" si="122"/>
        <v>11198620.42845876</v>
      </c>
      <c r="EC99">
        <f t="shared" si="122"/>
        <v>11211475.914425809</v>
      </c>
      <c r="ED99">
        <f t="shared" si="122"/>
        <v>11224346.15732239</v>
      </c>
      <c r="EE99">
        <f t="shared" si="122"/>
        <v>11237231.174088387</v>
      </c>
      <c r="EF99">
        <f t="shared" si="122"/>
        <v>11250130.981683215</v>
      </c>
      <c r="EG99">
        <f t="shared" si="122"/>
        <v>11263045.597085707</v>
      </c>
      <c r="EH99">
        <f t="shared" si="162"/>
        <v>11275975.037294194</v>
      </c>
      <c r="EI99">
        <f t="shared" si="162"/>
        <v>11288919.319326559</v>
      </c>
      <c r="EJ99">
        <f t="shared" si="162"/>
        <v>11301878.460220102</v>
      </c>
      <c r="EK99">
        <f t="shared" si="162"/>
        <v>11314852.477031833</v>
      </c>
      <c r="EL99">
        <f t="shared" si="162"/>
        <v>11327841.386838192</v>
      </c>
      <c r="EM99">
        <f t="shared" si="162"/>
        <v>11340845.206735333</v>
      </c>
      <c r="EN99">
        <f t="shared" si="162"/>
        <v>11353863.953839004</v>
      </c>
      <c r="EO99">
        <f t="shared" si="162"/>
        <v>11366897.645284591</v>
      </c>
      <c r="EP99">
        <f t="shared" si="162"/>
        <v>11379946.2982272</v>
      </c>
      <c r="EQ99">
        <f t="shared" si="100"/>
        <v>11393009.929841505</v>
      </c>
      <c r="ER99">
        <f t="shared" si="100"/>
        <v>11406088.557322048</v>
      </c>
      <c r="ES99">
        <f t="shared" si="100"/>
        <v>11419182.197882963</v>
      </c>
      <c r="ET99">
        <f t="shared" si="137"/>
        <v>11432290.868758257</v>
      </c>
      <c r="EU99">
        <f t="shared" si="137"/>
        <v>11445414.587201683</v>
      </c>
      <c r="EV99">
        <f t="shared" si="137"/>
        <v>11458553.370486833</v>
      </c>
      <c r="EW99">
        <f t="shared" si="137"/>
        <v>11471707.235907018</v>
      </c>
      <c r="EX99">
        <f t="shared" si="137"/>
        <v>11484876.200775515</v>
      </c>
      <c r="EY99">
        <f t="shared" si="137"/>
        <v>11498060.28242548</v>
      </c>
      <c r="EZ99">
        <f t="shared" ref="EZ99:FO102" si="163">ABS(BA99-BA$2)</f>
        <v>11511259.498209834</v>
      </c>
      <c r="FA99">
        <f t="shared" si="163"/>
        <v>11524473.865501557</v>
      </c>
      <c r="FB99">
        <f t="shared" si="163"/>
        <v>11537703.401693555</v>
      </c>
      <c r="FC99">
        <f t="shared" si="163"/>
        <v>11550948.124198588</v>
      </c>
      <c r="FD99">
        <f t="shared" si="163"/>
        <v>11564208.05044952</v>
      </c>
      <c r="FE99">
        <f t="shared" si="163"/>
        <v>11577483.197899198</v>
      </c>
      <c r="FF99">
        <f t="shared" si="138"/>
        <v>11590773.584020529</v>
      </c>
      <c r="FG99">
        <f t="shared" si="138"/>
        <v>11604079.226306364</v>
      </c>
      <c r="FH99">
        <f t="shared" si="138"/>
        <v>11617400.142269759</v>
      </c>
      <c r="FI99">
        <f t="shared" si="138"/>
        <v>11630736.349443864</v>
      </c>
      <c r="FJ99">
        <f t="shared" si="138"/>
        <v>11644087.865381846</v>
      </c>
      <c r="FK99">
        <f t="shared" si="138"/>
        <v>11657454.707657138</v>
      </c>
      <c r="FL99">
        <f t="shared" si="138"/>
        <v>11670836.8938633</v>
      </c>
      <c r="FM99">
        <f t="shared" si="138"/>
        <v>11684234.441614134</v>
      </c>
      <c r="FN99">
        <f t="shared" si="138"/>
        <v>11697647.368543543</v>
      </c>
      <c r="FO99">
        <f t="shared" si="138"/>
        <v>11711075.692305833</v>
      </c>
      <c r="FP99">
        <f t="shared" si="138"/>
        <v>11724519.430575408</v>
      </c>
      <c r="FQ99">
        <f t="shared" si="138"/>
        <v>11737978.601047086</v>
      </c>
      <c r="FR99">
        <f t="shared" si="149"/>
        <v>11751453.221435964</v>
      </c>
      <c r="FS99">
        <f t="shared" si="149"/>
        <v>11764943.30947746</v>
      </c>
      <c r="FT99">
        <f t="shared" si="149"/>
        <v>11778448.882927407</v>
      </c>
      <c r="FU99">
        <f t="shared" si="149"/>
        <v>11791969.959561929</v>
      </c>
      <c r="FV99">
        <f t="shared" si="149"/>
        <v>11805506.557177557</v>
      </c>
      <c r="FW99">
        <f t="shared" si="149"/>
        <v>11819058.693591336</v>
      </c>
      <c r="FX99">
        <f t="shared" si="149"/>
        <v>11832626.386640722</v>
      </c>
      <c r="FY99">
        <f t="shared" si="149"/>
        <v>11846209.654183649</v>
      </c>
      <c r="FZ99">
        <f t="shared" si="149"/>
        <v>11859808.514098583</v>
      </c>
      <c r="GA99">
        <f t="shared" si="149"/>
        <v>11873422.984284446</v>
      </c>
      <c r="GB99">
        <f t="shared" si="149"/>
        <v>11887053.082660688</v>
      </c>
      <c r="GC99">
        <f t="shared" si="149"/>
        <v>11900698.827167429</v>
      </c>
      <c r="GD99">
        <f t="shared" si="149"/>
        <v>11914360.23576533</v>
      </c>
      <c r="GE99">
        <f t="shared" si="136"/>
        <v>11928037.32643568</v>
      </c>
      <c r="GF99">
        <f t="shared" si="134"/>
        <v>11941730.117180396</v>
      </c>
      <c r="GG99">
        <f t="shared" si="134"/>
        <v>11955438.626022113</v>
      </c>
      <c r="GH99">
        <f t="shared" si="134"/>
        <v>11969162.871004067</v>
      </c>
      <c r="GI99">
        <f t="shared" si="134"/>
        <v>11982902.870190207</v>
      </c>
      <c r="GJ99">
        <f t="shared" si="134"/>
        <v>11996658.641665297</v>
      </c>
      <c r="GK99">
        <f t="shared" si="134"/>
        <v>12010430.20353483</v>
      </c>
      <c r="GL99">
        <f t="shared" si="134"/>
        <v>12024217.57392507</v>
      </c>
      <c r="GM99">
        <f t="shared" si="134"/>
        <v>12038020.770983102</v>
      </c>
      <c r="GN99">
        <f t="shared" si="150"/>
        <v>12051839.812876914</v>
      </c>
      <c r="GO99">
        <f t="shared" si="150"/>
        <v>12065674.717795104</v>
      </c>
      <c r="GP99">
        <f t="shared" si="150"/>
        <v>12079525.503947405</v>
      </c>
      <c r="GQ99">
        <f t="shared" si="150"/>
        <v>12093392.18956436</v>
      </c>
      <c r="GR99">
        <f t="shared" si="150"/>
        <v>12107274.792897444</v>
      </c>
      <c r="GS99">
        <f t="shared" si="115"/>
        <v>12121173.332219087</v>
      </c>
      <c r="GT99">
        <f t="shared" si="115"/>
        <v>12135087.825822737</v>
      </c>
      <c r="GU99">
        <f t="shared" si="115"/>
        <v>12149018.292022744</v>
      </c>
      <c r="GV99">
        <f t="shared" si="115"/>
        <v>12162964.749154497</v>
      </c>
      <c r="GW99">
        <f t="shared" si="115"/>
        <v>12176927.21557451</v>
      </c>
      <c r="GX99">
        <f t="shared" si="115"/>
        <v>12190905.709660329</v>
      </c>
      <c r="GY99">
        <f t="shared" si="115"/>
        <v>12204900.249810599</v>
      </c>
      <c r="GZ99">
        <f t="shared" si="98"/>
        <v>12218910.854445076</v>
      </c>
      <c r="HA99">
        <f t="shared" si="98"/>
        <v>12232937.542004708</v>
      </c>
      <c r="HB99">
        <f t="shared" si="98"/>
        <v>12246980.330951534</v>
      </c>
      <c r="HC99">
        <f t="shared" si="98"/>
        <v>12261039.239768773</v>
      </c>
      <c r="HD99">
        <f t="shared" si="96"/>
        <v>12275114.286960958</v>
      </c>
      <c r="HE99">
        <f t="shared" si="75"/>
        <v>12289205.491053814</v>
      </c>
      <c r="HF99">
        <f t="shared" si="75"/>
        <v>12303312.870594334</v>
      </c>
      <c r="HG99">
        <f t="shared" si="74"/>
        <v>12317436.444150852</v>
      </c>
      <c r="HH99">
        <f t="shared" si="74"/>
        <v>12331576.230312875</v>
      </c>
      <c r="HI99">
        <f t="shared" si="74"/>
        <v>12345732.247691432</v>
      </c>
      <c r="HJ99">
        <f t="shared" si="117"/>
        <v>11020183.662253987</v>
      </c>
      <c r="HK99">
        <f t="shared" si="118"/>
        <v>2</v>
      </c>
      <c r="HL99">
        <v>97</v>
      </c>
      <c r="HM99">
        <f t="shared" si="119"/>
        <v>0.96</v>
      </c>
      <c r="HN99" cm="1">
        <f t="array" ref="HN99">INDEX($N$3:$DJ$102,HL99,HK99)</f>
        <v>-11020183.426565168</v>
      </c>
      <c r="HO99">
        <f t="shared" si="120"/>
        <v>-10579376.089502562</v>
      </c>
    </row>
    <row r="100" spans="5:223" x14ac:dyDescent="0.25">
      <c r="E100">
        <v>770</v>
      </c>
      <c r="F100" s="7">
        <f>'Emission events'!Q100</f>
        <v>0</v>
      </c>
      <c r="G100" s="7">
        <f>'Emission events'!AG100</f>
        <v>0</v>
      </c>
      <c r="H100" s="7">
        <f>'Emission events'!AW100</f>
        <v>0</v>
      </c>
      <c r="I100" s="7">
        <f>'Emission events'!BM100</f>
        <v>0</v>
      </c>
      <c r="J100" s="7">
        <f>'Emission events'!CC100</f>
        <v>0</v>
      </c>
      <c r="K100" s="7">
        <f t="shared" si="121"/>
        <v>0</v>
      </c>
      <c r="M100" s="1">
        <v>0.97</v>
      </c>
      <c r="N100">
        <f t="shared" si="152"/>
        <v>-15227417.563792083</v>
      </c>
      <c r="O100">
        <f t="shared" si="152"/>
        <v>-15244897.59588843</v>
      </c>
      <c r="P100">
        <f t="shared" si="152"/>
        <v>-15262397.693840899</v>
      </c>
      <c r="Q100">
        <f t="shared" si="152"/>
        <v>-15279917.880683737</v>
      </c>
      <c r="R100">
        <f t="shared" si="152"/>
        <v>-15297458.179477643</v>
      </c>
      <c r="S100">
        <f t="shared" si="152"/>
        <v>-15315018.613309629</v>
      </c>
      <c r="T100">
        <f t="shared" si="152"/>
        <v>-15332599.205293365</v>
      </c>
      <c r="U100">
        <f t="shared" si="152"/>
        <v>-15350199.978568997</v>
      </c>
      <c r="V100">
        <f t="shared" si="152"/>
        <v>-15367820.9563033</v>
      </c>
      <c r="W100">
        <f t="shared" si="152"/>
        <v>-15385462.16168947</v>
      </c>
      <c r="X100">
        <f t="shared" si="153"/>
        <v>-15403123.617947552</v>
      </c>
      <c r="Y100">
        <f t="shared" si="153"/>
        <v>-15420805.348324018</v>
      </c>
      <c r="Z100">
        <f t="shared" si="153"/>
        <v>-15438507.376092197</v>
      </c>
      <c r="AA100">
        <f t="shared" si="153"/>
        <v>-15456229.72455208</v>
      </c>
      <c r="AB100">
        <f t="shared" si="153"/>
        <v>-15473972.417030456</v>
      </c>
      <c r="AC100">
        <f t="shared" si="153"/>
        <v>-15491735.476880725</v>
      </c>
      <c r="AD100">
        <f t="shared" si="153"/>
        <v>-15509518.927483322</v>
      </c>
      <c r="AE100">
        <f t="shared" si="153"/>
        <v>-15527322.792245297</v>
      </c>
      <c r="AF100">
        <f t="shared" si="153"/>
        <v>-15545147.09460073</v>
      </c>
      <c r="AG100">
        <f t="shared" si="153"/>
        <v>-15562991.858010557</v>
      </c>
      <c r="AH100">
        <f t="shared" si="154"/>
        <v>-15580857.105962638</v>
      </c>
      <c r="AI100">
        <f t="shared" si="154"/>
        <v>-15598742.861971851</v>
      </c>
      <c r="AJ100">
        <f t="shared" si="154"/>
        <v>-15616649.149579959</v>
      </c>
      <c r="AK100">
        <f t="shared" si="154"/>
        <v>-15634575.992355753</v>
      </c>
      <c r="AL100">
        <f t="shared" si="154"/>
        <v>-15652523.413895177</v>
      </c>
      <c r="AM100">
        <f t="shared" si="154"/>
        <v>-15670491.437821224</v>
      </c>
      <c r="AN100">
        <f t="shared" si="154"/>
        <v>-15688480.087783989</v>
      </c>
      <c r="AO100">
        <f t="shared" si="154"/>
        <v>-15706489.387460725</v>
      </c>
      <c r="AP100">
        <f t="shared" si="154"/>
        <v>-15724519.360555917</v>
      </c>
      <c r="AQ100">
        <f t="shared" si="154"/>
        <v>-15742570.030801153</v>
      </c>
      <c r="AR100">
        <f t="shared" si="155"/>
        <v>-15760641.421955256</v>
      </c>
      <c r="AS100">
        <f t="shared" si="155"/>
        <v>-15778733.557804441</v>
      </c>
      <c r="AT100">
        <f t="shared" si="155"/>
        <v>-15796846.462162167</v>
      </c>
      <c r="AU100">
        <f t="shared" si="155"/>
        <v>-15814980.158869237</v>
      </c>
      <c r="AV100">
        <f t="shared" si="155"/>
        <v>-15833134.671793813</v>
      </c>
      <c r="AW100">
        <f t="shared" si="155"/>
        <v>-15851310.024831569</v>
      </c>
      <c r="AX100">
        <f t="shared" si="155"/>
        <v>-15869506.241905283</v>
      </c>
      <c r="AY100">
        <f t="shared" si="155"/>
        <v>-15887723.346965514</v>
      </c>
      <c r="AZ100">
        <f t="shared" si="155"/>
        <v>-15905961.363990221</v>
      </c>
      <c r="BA100">
        <f t="shared" si="155"/>
        <v>-15924220.316984871</v>
      </c>
      <c r="BB100">
        <f t="shared" si="156"/>
        <v>-15942500.229982506</v>
      </c>
      <c r="BC100">
        <f t="shared" si="156"/>
        <v>-15960801.127043795</v>
      </c>
      <c r="BD100">
        <f t="shared" si="156"/>
        <v>-15979123.032256924</v>
      </c>
      <c r="BE100">
        <f t="shared" si="156"/>
        <v>-15997465.969737727</v>
      </c>
      <c r="BF100">
        <f t="shared" si="156"/>
        <v>-16015829.963629836</v>
      </c>
      <c r="BG100">
        <f t="shared" si="156"/>
        <v>-16034215.038104538</v>
      </c>
      <c r="BH100">
        <f t="shared" si="156"/>
        <v>-16052621.217360878</v>
      </c>
      <c r="BI100">
        <f t="shared" si="156"/>
        <v>-16071048.525625663</v>
      </c>
      <c r="BJ100">
        <f t="shared" si="156"/>
        <v>-16089496.987153584</v>
      </c>
      <c r="BK100">
        <f t="shared" si="156"/>
        <v>-16107966.626227047</v>
      </c>
      <c r="BL100">
        <f t="shared" si="157"/>
        <v>-16126457.467156341</v>
      </c>
      <c r="BM100">
        <f t="shared" si="157"/>
        <v>-16144969.534279777</v>
      </c>
      <c r="BN100">
        <f t="shared" si="157"/>
        <v>-16163502.851963537</v>
      </c>
      <c r="BO100">
        <f t="shared" si="157"/>
        <v>-16182057.444601785</v>
      </c>
      <c r="BP100">
        <f t="shared" si="157"/>
        <v>-16200633.336616741</v>
      </c>
      <c r="BQ100">
        <f t="shared" si="157"/>
        <v>-16219230.552458543</v>
      </c>
      <c r="BR100">
        <f t="shared" si="157"/>
        <v>-16237849.116605397</v>
      </c>
      <c r="BS100">
        <f t="shared" si="157"/>
        <v>-16256489.053563733</v>
      </c>
      <c r="BT100">
        <f t="shared" si="157"/>
        <v>-16275150.387868032</v>
      </c>
      <c r="BU100">
        <f t="shared" si="157"/>
        <v>-16293833.144080963</v>
      </c>
      <c r="BV100">
        <f t="shared" si="158"/>
        <v>-16312537.346793437</v>
      </c>
      <c r="BW100">
        <f t="shared" si="158"/>
        <v>-16331263.020624427</v>
      </c>
      <c r="BX100">
        <f t="shared" si="158"/>
        <v>-16350010.190221382</v>
      </c>
      <c r="BY100">
        <f t="shared" si="158"/>
        <v>-16368778.880259836</v>
      </c>
      <c r="BZ100">
        <f t="shared" si="158"/>
        <v>-16387569.115443807</v>
      </c>
      <c r="CA100">
        <f t="shared" si="158"/>
        <v>-16406380.920505621</v>
      </c>
      <c r="CB100">
        <f t="shared" si="158"/>
        <v>-16425214.320206041</v>
      </c>
      <c r="CC100">
        <f t="shared" si="158"/>
        <v>-16444069.339334097</v>
      </c>
      <c r="CD100">
        <f t="shared" si="158"/>
        <v>-16462946.00270744</v>
      </c>
      <c r="CE100">
        <f t="shared" si="158"/>
        <v>-16481844.335172206</v>
      </c>
      <c r="CF100">
        <f t="shared" si="159"/>
        <v>-16500764.361602888</v>
      </c>
      <c r="CG100">
        <f t="shared" si="159"/>
        <v>-16519706.106902694</v>
      </c>
      <c r="CH100">
        <f t="shared" si="159"/>
        <v>-16538669.59600338</v>
      </c>
      <c r="CI100">
        <f t="shared" si="159"/>
        <v>-16557654.853865365</v>
      </c>
      <c r="CJ100">
        <f t="shared" si="159"/>
        <v>-16576661.905477546</v>
      </c>
      <c r="CK100">
        <f t="shared" si="159"/>
        <v>-16595690.775857694</v>
      </c>
      <c r="CL100">
        <f t="shared" si="159"/>
        <v>-16614741.490052283</v>
      </c>
      <c r="CM100">
        <f t="shared" si="159"/>
        <v>-16633814.073136371</v>
      </c>
      <c r="CN100">
        <f t="shared" si="159"/>
        <v>-16652908.550213978</v>
      </c>
      <c r="CO100">
        <f t="shared" si="159"/>
        <v>-16672024.946417935</v>
      </c>
      <c r="CP100">
        <f t="shared" si="160"/>
        <v>-16691163.286909753</v>
      </c>
      <c r="CQ100">
        <f t="shared" si="160"/>
        <v>-16710323.59688</v>
      </c>
      <c r="CR100">
        <f t="shared" si="160"/>
        <v>-16729505.901548106</v>
      </c>
      <c r="CS100">
        <f t="shared" si="160"/>
        <v>-16748710.226162504</v>
      </c>
      <c r="CT100">
        <f t="shared" si="160"/>
        <v>-16767936.596000439</v>
      </c>
      <c r="CU100">
        <f t="shared" si="160"/>
        <v>-16787185.036368404</v>
      </c>
      <c r="CV100">
        <f t="shared" si="160"/>
        <v>-16806455.572601717</v>
      </c>
      <c r="CW100">
        <f t="shared" si="160"/>
        <v>-16825748.230064936</v>
      </c>
      <c r="CX100">
        <f t="shared" si="160"/>
        <v>-16845063.034151696</v>
      </c>
      <c r="CY100">
        <f t="shared" si="160"/>
        <v>-16864400.01028477</v>
      </c>
      <c r="CZ100">
        <f t="shared" si="161"/>
        <v>-16883759.183916189</v>
      </c>
      <c r="DA100">
        <f t="shared" si="161"/>
        <v>-16903140.580526996</v>
      </c>
      <c r="DB100">
        <f t="shared" si="161"/>
        <v>-16922544.22562775</v>
      </c>
      <c r="DC100">
        <f t="shared" si="161"/>
        <v>-16941970.144758042</v>
      </c>
      <c r="DD100">
        <f t="shared" si="161"/>
        <v>-16961418.363486968</v>
      </c>
      <c r="DE100">
        <f t="shared" si="161"/>
        <v>-16980888.907412898</v>
      </c>
      <c r="DF100">
        <f t="shared" si="161"/>
        <v>-17000381.802163612</v>
      </c>
      <c r="DG100">
        <f t="shared" si="161"/>
        <v>-17019897.073396347</v>
      </c>
      <c r="DH100">
        <f t="shared" si="161"/>
        <v>-17039434.746797692</v>
      </c>
      <c r="DI100">
        <f t="shared" si="161"/>
        <v>-17058994.848083701</v>
      </c>
      <c r="DJ100">
        <f t="shared" si="161"/>
        <v>-17078577.403000087</v>
      </c>
      <c r="DL100">
        <f t="shared" si="116"/>
        <v>0.97</v>
      </c>
      <c r="DM100">
        <f t="shared" si="151"/>
        <v>15227417.563792083</v>
      </c>
      <c r="DN100">
        <f t="shared" si="151"/>
        <v>15244897.831577249</v>
      </c>
      <c r="DO100">
        <f t="shared" si="151"/>
        <v>15262398.165218536</v>
      </c>
      <c r="DP100">
        <f t="shared" si="151"/>
        <v>15279918.587750193</v>
      </c>
      <c r="DQ100">
        <f t="shared" si="151"/>
        <v>15297459.122232918</v>
      </c>
      <c r="DR100">
        <f t="shared" si="151"/>
        <v>15315019.791753722</v>
      </c>
      <c r="DS100">
        <f t="shared" si="151"/>
        <v>15332600.619426277</v>
      </c>
      <c r="DT100">
        <f t="shared" si="151"/>
        <v>15350201.628390728</v>
      </c>
      <c r="DU100">
        <f t="shared" si="151"/>
        <v>15367822.841813849</v>
      </c>
      <c r="DV100">
        <f t="shared" si="151"/>
        <v>15385464.282888837</v>
      </c>
      <c r="DW100">
        <f t="shared" si="151"/>
        <v>15403125.97483574</v>
      </c>
      <c r="DX100">
        <f t="shared" si="151"/>
        <v>15420807.940901024</v>
      </c>
      <c r="DY100">
        <f t="shared" si="151"/>
        <v>15438510.204358023</v>
      </c>
      <c r="DZ100">
        <f t="shared" si="151"/>
        <v>15456232.788506724</v>
      </c>
      <c r="EA100">
        <f t="shared" si="151"/>
        <v>15473975.716673918</v>
      </c>
      <c r="EB100">
        <f t="shared" si="122"/>
        <v>15491739.012213007</v>
      </c>
      <c r="EC100">
        <f t="shared" si="122"/>
        <v>15509522.698504422</v>
      </c>
      <c r="ED100">
        <f t="shared" si="122"/>
        <v>15527326.798955215</v>
      </c>
      <c r="EE100">
        <f t="shared" si="122"/>
        <v>15545151.336999467</v>
      </c>
      <c r="EF100">
        <f t="shared" si="122"/>
        <v>15562996.336098112</v>
      </c>
      <c r="EG100">
        <f t="shared" si="122"/>
        <v>15580861.819739012</v>
      </c>
      <c r="EH100">
        <f t="shared" si="162"/>
        <v>15598747.811437044</v>
      </c>
      <c r="EI100">
        <f t="shared" si="162"/>
        <v>15616654.33473397</v>
      </c>
      <c r="EJ100">
        <f t="shared" si="162"/>
        <v>15634581.413198583</v>
      </c>
      <c r="EK100">
        <f t="shared" si="162"/>
        <v>15652529.070426825</v>
      </c>
      <c r="EL100">
        <f t="shared" si="162"/>
        <v>15670497.330041692</v>
      </c>
      <c r="EM100">
        <f t="shared" si="162"/>
        <v>15688486.215693275</v>
      </c>
      <c r="EN100">
        <f t="shared" si="162"/>
        <v>15706495.75105883</v>
      </c>
      <c r="EO100">
        <f t="shared" si="162"/>
        <v>15724525.95984284</v>
      </c>
      <c r="EP100">
        <f t="shared" si="162"/>
        <v>15742576.865776895</v>
      </c>
      <c r="EQ100">
        <f t="shared" si="100"/>
        <v>15760648.492619818</v>
      </c>
      <c r="ER100">
        <f t="shared" si="100"/>
        <v>15778740.864157822</v>
      </c>
      <c r="ES100">
        <f t="shared" si="100"/>
        <v>15796854.004204366</v>
      </c>
      <c r="ET100">
        <f t="shared" si="100"/>
        <v>15814987.936600255</v>
      </c>
      <c r="EU100">
        <f t="shared" si="100"/>
        <v>15833142.68521365</v>
      </c>
      <c r="EV100">
        <f t="shared" si="100"/>
        <v>15851318.273940224</v>
      </c>
      <c r="EW100">
        <f t="shared" si="100"/>
        <v>15869514.726702757</v>
      </c>
      <c r="EX100">
        <f t="shared" si="100"/>
        <v>15887732.067451807</v>
      </c>
      <c r="EY100">
        <f t="shared" si="100"/>
        <v>15905970.320165332</v>
      </c>
      <c r="EZ100">
        <f t="shared" si="163"/>
        <v>15924229.508848801</v>
      </c>
      <c r="FA100">
        <f t="shared" si="163"/>
        <v>15942509.657535255</v>
      </c>
      <c r="FB100">
        <f t="shared" si="163"/>
        <v>15960810.790285362</v>
      </c>
      <c r="FC100">
        <f t="shared" si="163"/>
        <v>15979132.931187309</v>
      </c>
      <c r="FD100">
        <f t="shared" si="163"/>
        <v>15997476.104356932</v>
      </c>
      <c r="FE100">
        <f t="shared" si="163"/>
        <v>16015840.333937859</v>
      </c>
      <c r="FF100">
        <f t="shared" si="138"/>
        <v>16034225.644101379</v>
      </c>
      <c r="FG100">
        <f t="shared" si="138"/>
        <v>16052632.059046539</v>
      </c>
      <c r="FH100">
        <f t="shared" si="138"/>
        <v>16071059.603000142</v>
      </c>
      <c r="FI100">
        <f t="shared" si="138"/>
        <v>16089508.300216882</v>
      </c>
      <c r="FJ100">
        <f t="shared" si="138"/>
        <v>16107978.174979163</v>
      </c>
      <c r="FK100">
        <f t="shared" si="138"/>
        <v>16126469.251597278</v>
      </c>
      <c r="FL100">
        <f t="shared" si="138"/>
        <v>16144981.554409532</v>
      </c>
      <c r="FM100">
        <f t="shared" si="138"/>
        <v>16163515.107782111</v>
      </c>
      <c r="FN100">
        <f t="shared" si="138"/>
        <v>16182069.936109178</v>
      </c>
      <c r="FO100">
        <f t="shared" si="138"/>
        <v>16200646.063812952</v>
      </c>
      <c r="FP100">
        <f t="shared" si="138"/>
        <v>16219243.515343573</v>
      </c>
      <c r="FQ100">
        <f t="shared" si="138"/>
        <v>16237862.315179246</v>
      </c>
      <c r="FR100">
        <f t="shared" si="149"/>
        <v>16256502.4878264</v>
      </c>
      <c r="FS100">
        <f t="shared" si="149"/>
        <v>16275164.057819517</v>
      </c>
      <c r="FT100">
        <f t="shared" si="149"/>
        <v>16293847.049721267</v>
      </c>
      <c r="FU100">
        <f t="shared" si="149"/>
        <v>16312551.48812256</v>
      </c>
      <c r="FV100">
        <f t="shared" si="149"/>
        <v>16331277.397642368</v>
      </c>
      <c r="FW100">
        <f t="shared" si="149"/>
        <v>16350024.802928142</v>
      </c>
      <c r="FX100">
        <f t="shared" si="149"/>
        <v>16368793.728655415</v>
      </c>
      <c r="FY100">
        <f t="shared" si="149"/>
        <v>16387584.199528204</v>
      </c>
      <c r="FZ100">
        <f t="shared" si="149"/>
        <v>16406396.240278836</v>
      </c>
      <c r="GA100">
        <f t="shared" si="149"/>
        <v>16425229.875668075</v>
      </c>
      <c r="GB100">
        <f t="shared" si="149"/>
        <v>16444085.13048495</v>
      </c>
      <c r="GC100">
        <f t="shared" si="149"/>
        <v>16462962.029547112</v>
      </c>
      <c r="GD100">
        <f t="shared" si="149"/>
        <v>16481860.597700696</v>
      </c>
      <c r="GE100">
        <f t="shared" si="136"/>
        <v>16500780.859820198</v>
      </c>
      <c r="GF100">
        <f t="shared" si="134"/>
        <v>16519722.840808824</v>
      </c>
      <c r="GG100">
        <f t="shared" si="134"/>
        <v>16538686.565598328</v>
      </c>
      <c r="GH100">
        <f t="shared" si="134"/>
        <v>16557672.059149131</v>
      </c>
      <c r="GI100">
        <f t="shared" si="134"/>
        <v>16576679.346450131</v>
      </c>
      <c r="GJ100">
        <f t="shared" si="134"/>
        <v>16595708.452519098</v>
      </c>
      <c r="GK100">
        <f t="shared" si="134"/>
        <v>16614759.402402505</v>
      </c>
      <c r="GL100">
        <f t="shared" si="134"/>
        <v>16633832.221175412</v>
      </c>
      <c r="GM100">
        <f t="shared" si="134"/>
        <v>16652926.933941837</v>
      </c>
      <c r="GN100">
        <f t="shared" si="150"/>
        <v>16672043.565834614</v>
      </c>
      <c r="GO100">
        <f t="shared" si="150"/>
        <v>16691182.14201525</v>
      </c>
      <c r="GP100">
        <f t="shared" si="150"/>
        <v>16710342.687674316</v>
      </c>
      <c r="GQ100">
        <f t="shared" si="150"/>
        <v>16729525.22803124</v>
      </c>
      <c r="GR100">
        <f t="shared" si="150"/>
        <v>16748729.788334457</v>
      </c>
      <c r="GS100">
        <f t="shared" si="115"/>
        <v>16767956.39386121</v>
      </c>
      <c r="GT100">
        <f t="shared" si="115"/>
        <v>16787205.069917995</v>
      </c>
      <c r="GU100">
        <f t="shared" si="115"/>
        <v>16806475.841840126</v>
      </c>
      <c r="GV100">
        <f t="shared" si="115"/>
        <v>16825768.734992165</v>
      </c>
      <c r="GW100">
        <f t="shared" si="115"/>
        <v>16845083.774767742</v>
      </c>
      <c r="GX100">
        <f t="shared" si="115"/>
        <v>16864420.986589637</v>
      </c>
      <c r="GY100">
        <f t="shared" si="115"/>
        <v>16883780.395909872</v>
      </c>
      <c r="GZ100">
        <f t="shared" si="98"/>
        <v>16903162.0282095</v>
      </c>
      <c r="HA100">
        <f t="shared" si="98"/>
        <v>16922565.908999071</v>
      </c>
      <c r="HB100">
        <f t="shared" si="98"/>
        <v>16941992.063818183</v>
      </c>
      <c r="HC100">
        <f t="shared" si="98"/>
        <v>16961440.518235926</v>
      </c>
      <c r="HD100">
        <f t="shared" si="96"/>
        <v>16980911.297850676</v>
      </c>
      <c r="HE100">
        <f t="shared" si="75"/>
        <v>17000404.428290207</v>
      </c>
      <c r="HF100">
        <f t="shared" si="75"/>
        <v>17019919.935211763</v>
      </c>
      <c r="HG100">
        <f t="shared" si="74"/>
        <v>17039457.844301924</v>
      </c>
      <c r="HH100">
        <f t="shared" si="74"/>
        <v>17059018.181276754</v>
      </c>
      <c r="HI100">
        <f t="shared" si="74"/>
        <v>17078600.97188196</v>
      </c>
      <c r="HJ100">
        <f t="shared" si="117"/>
        <v>15244897.831577249</v>
      </c>
      <c r="HK100">
        <f t="shared" si="118"/>
        <v>2</v>
      </c>
      <c r="HL100">
        <v>98</v>
      </c>
      <c r="HM100">
        <f t="shared" si="119"/>
        <v>0.97</v>
      </c>
      <c r="HN100" cm="1">
        <f t="array" ref="HN100">INDEX($N$3:$DJ$102,HL100,HK100)</f>
        <v>-15244897.59588843</v>
      </c>
      <c r="HO100">
        <f t="shared" si="120"/>
        <v>-14787550.668011777</v>
      </c>
    </row>
    <row r="101" spans="5:223" x14ac:dyDescent="0.25">
      <c r="E101">
        <v>775</v>
      </c>
      <c r="F101" s="7">
        <f>'Emission events'!Q101</f>
        <v>0</v>
      </c>
      <c r="G101" s="7">
        <f>'Emission events'!AG101</f>
        <v>0</v>
      </c>
      <c r="H101" s="7">
        <f>'Emission events'!AW101</f>
        <v>0</v>
      </c>
      <c r="I101" s="7">
        <f>'Emission events'!BM101</f>
        <v>0</v>
      </c>
      <c r="J101" s="7">
        <f>'Emission events'!CC101</f>
        <v>0</v>
      </c>
      <c r="K101" s="7">
        <f t="shared" si="121"/>
        <v>0</v>
      </c>
      <c r="M101" s="1">
        <v>0.98</v>
      </c>
      <c r="N101">
        <f t="shared" si="152"/>
        <v>-21065020.805188358</v>
      </c>
      <c r="O101">
        <f t="shared" si="152"/>
        <v>-21089201.998164475</v>
      </c>
      <c r="P101">
        <f t="shared" si="152"/>
        <v>-21113410.94946159</v>
      </c>
      <c r="Q101">
        <f t="shared" si="152"/>
        <v>-21137647.690944329</v>
      </c>
      <c r="R101">
        <f t="shared" si="152"/>
        <v>-21161912.254514027</v>
      </c>
      <c r="S101">
        <f t="shared" si="152"/>
        <v>-21186204.672108207</v>
      </c>
      <c r="T101">
        <f t="shared" si="152"/>
        <v>-21210524.975701481</v>
      </c>
      <c r="U101">
        <f t="shared" si="152"/>
        <v>-21234873.197305035</v>
      </c>
      <c r="V101">
        <f t="shared" si="152"/>
        <v>-21259249.368966799</v>
      </c>
      <c r="W101">
        <f t="shared" si="152"/>
        <v>-21283653.522771485</v>
      </c>
      <c r="X101">
        <f t="shared" si="153"/>
        <v>-21308085.690840714</v>
      </c>
      <c r="Y101">
        <f t="shared" si="153"/>
        <v>-21332545.905332834</v>
      </c>
      <c r="Z101">
        <f t="shared" si="153"/>
        <v>-21357034.198443096</v>
      </c>
      <c r="AA101">
        <f t="shared" si="153"/>
        <v>-21381550.602403887</v>
      </c>
      <c r="AB101">
        <f t="shared" si="153"/>
        <v>-21406095.149484478</v>
      </c>
      <c r="AC101">
        <f t="shared" si="153"/>
        <v>-21430667.871991225</v>
      </c>
      <c r="AD101">
        <f t="shared" si="153"/>
        <v>-21455268.802267611</v>
      </c>
      <c r="AE101">
        <f t="shared" si="153"/>
        <v>-21479897.972694047</v>
      </c>
      <c r="AF101">
        <f t="shared" si="153"/>
        <v>-21504555.415688399</v>
      </c>
      <c r="AG101">
        <f t="shared" si="153"/>
        <v>-21529241.163705446</v>
      </c>
      <c r="AH101">
        <f t="shared" si="154"/>
        <v>-21553955.249237459</v>
      </c>
      <c r="AI101">
        <f t="shared" si="154"/>
        <v>-21578697.704813924</v>
      </c>
      <c r="AJ101">
        <f t="shared" si="154"/>
        <v>-21603468.563001756</v>
      </c>
      <c r="AK101">
        <f t="shared" si="154"/>
        <v>-21628267.856405005</v>
      </c>
      <c r="AL101">
        <f t="shared" si="154"/>
        <v>-21653095.617665391</v>
      </c>
      <c r="AM101">
        <f t="shared" si="154"/>
        <v>-21677951.879462112</v>
      </c>
      <c r="AN101">
        <f t="shared" si="154"/>
        <v>-21702836.674511638</v>
      </c>
      <c r="AO101">
        <f t="shared" si="154"/>
        <v>-21727750.035568219</v>
      </c>
      <c r="AP101">
        <f t="shared" si="154"/>
        <v>-21752691.995423645</v>
      </c>
      <c r="AQ101">
        <f t="shared" si="154"/>
        <v>-21777662.586907413</v>
      </c>
      <c r="AR101">
        <f t="shared" si="155"/>
        <v>-21802661.842886485</v>
      </c>
      <c r="AS101">
        <f t="shared" si="155"/>
        <v>-21827689.79626577</v>
      </c>
      <c r="AT101">
        <f t="shared" si="155"/>
        <v>-21852746.479987964</v>
      </c>
      <c r="AU101">
        <f t="shared" si="155"/>
        <v>-21877831.927033335</v>
      </c>
      <c r="AV101">
        <f t="shared" si="155"/>
        <v>-21902946.170420252</v>
      </c>
      <c r="AW101">
        <f t="shared" si="155"/>
        <v>-21928089.243204981</v>
      </c>
      <c r="AX101">
        <f t="shared" si="155"/>
        <v>-21953261.178481497</v>
      </c>
      <c r="AY101">
        <f t="shared" si="155"/>
        <v>-21978462.009382006</v>
      </c>
      <c r="AZ101">
        <f t="shared" si="155"/>
        <v>-22003691.769076671</v>
      </c>
      <c r="BA101">
        <f t="shared" si="155"/>
        <v>-22028950.490773804</v>
      </c>
      <c r="BB101">
        <f t="shared" si="156"/>
        <v>-22054238.207719605</v>
      </c>
      <c r="BC101">
        <f t="shared" si="156"/>
        <v>-22079554.95319875</v>
      </c>
      <c r="BD101">
        <f t="shared" si="156"/>
        <v>-22104900.760533813</v>
      </c>
      <c r="BE101">
        <f t="shared" si="156"/>
        <v>-22130275.663085859</v>
      </c>
      <c r="BF101">
        <f t="shared" si="156"/>
        <v>-22155679.694254152</v>
      </c>
      <c r="BG101">
        <f t="shared" si="156"/>
        <v>-22181112.887476325</v>
      </c>
      <c r="BH101">
        <f t="shared" si="156"/>
        <v>-22206575.27622845</v>
      </c>
      <c r="BI101">
        <f t="shared" si="156"/>
        <v>-22232066.894024808</v>
      </c>
      <c r="BJ101">
        <f t="shared" si="156"/>
        <v>-22257587.774418447</v>
      </c>
      <c r="BK101">
        <f t="shared" si="156"/>
        <v>-22283137.951000631</v>
      </c>
      <c r="BL101">
        <f t="shared" si="157"/>
        <v>-22308717.457401425</v>
      </c>
      <c r="BM101">
        <f t="shared" si="157"/>
        <v>-22334326.32728941</v>
      </c>
      <c r="BN101">
        <f t="shared" si="157"/>
        <v>-22359964.594371893</v>
      </c>
      <c r="BO101">
        <f t="shared" si="157"/>
        <v>-22385632.292394649</v>
      </c>
      <c r="BP101">
        <f t="shared" si="157"/>
        <v>-22411329.455142494</v>
      </c>
      <c r="BQ101">
        <f t="shared" si="157"/>
        <v>-22437056.116438724</v>
      </c>
      <c r="BR101">
        <f t="shared" si="157"/>
        <v>-22462812.310145691</v>
      </c>
      <c r="BS101">
        <f t="shared" si="157"/>
        <v>-22488598.070164539</v>
      </c>
      <c r="BT101">
        <f t="shared" si="157"/>
        <v>-22514413.430435326</v>
      </c>
      <c r="BU101">
        <f t="shared" si="157"/>
        <v>-22540258.424937163</v>
      </c>
      <c r="BV101">
        <f t="shared" si="158"/>
        <v>-22566133.087687995</v>
      </c>
      <c r="BW101">
        <f t="shared" si="158"/>
        <v>-22592037.452744819</v>
      </c>
      <c r="BX101">
        <f t="shared" si="158"/>
        <v>-22617971.554203887</v>
      </c>
      <c r="BY101">
        <f t="shared" si="158"/>
        <v>-22643935.426200513</v>
      </c>
      <c r="BZ101">
        <f t="shared" si="158"/>
        <v>-22669929.1029092</v>
      </c>
      <c r="CA101">
        <f t="shared" si="158"/>
        <v>-22695952.618543673</v>
      </c>
      <c r="CB101">
        <f t="shared" si="158"/>
        <v>-22722006.007357094</v>
      </c>
      <c r="CC101">
        <f t="shared" si="158"/>
        <v>-22748089.303641472</v>
      </c>
      <c r="CD101">
        <f t="shared" si="158"/>
        <v>-22774202.541728653</v>
      </c>
      <c r="CE101">
        <f t="shared" si="158"/>
        <v>-22800345.755989734</v>
      </c>
      <c r="CF101">
        <f t="shared" si="159"/>
        <v>-22826518.980835274</v>
      </c>
      <c r="CG101">
        <f t="shared" si="159"/>
        <v>-22852722.250715323</v>
      </c>
      <c r="CH101">
        <f t="shared" si="159"/>
        <v>-22878955.600119486</v>
      </c>
      <c r="CI101">
        <f t="shared" si="159"/>
        <v>-22905219.063577127</v>
      </c>
      <c r="CJ101">
        <f t="shared" si="159"/>
        <v>-22931512.675656736</v>
      </c>
      <c r="CK101">
        <f t="shared" si="159"/>
        <v>-22957836.470966998</v>
      </c>
      <c r="CL101">
        <f t="shared" si="159"/>
        <v>-22984190.484156158</v>
      </c>
      <c r="CM101">
        <f t="shared" si="159"/>
        <v>-23010574.749912225</v>
      </c>
      <c r="CN101">
        <f t="shared" si="159"/>
        <v>-23036989.302963037</v>
      </c>
      <c r="CO101">
        <f t="shared" si="159"/>
        <v>-23063434.178076368</v>
      </c>
      <c r="CP101">
        <f t="shared" si="160"/>
        <v>-23089909.410059758</v>
      </c>
      <c r="CQ101">
        <f t="shared" si="160"/>
        <v>-23116415.033760685</v>
      </c>
      <c r="CR101">
        <f t="shared" si="160"/>
        <v>-23142951.084066804</v>
      </c>
      <c r="CS101">
        <f t="shared" si="160"/>
        <v>-23169517.595905732</v>
      </c>
      <c r="CT101">
        <f t="shared" si="160"/>
        <v>-23196114.604245182</v>
      </c>
      <c r="CU101">
        <f t="shared" si="160"/>
        <v>-23222742.144093096</v>
      </c>
      <c r="CV101">
        <f t="shared" si="160"/>
        <v>-23249400.250497341</v>
      </c>
      <c r="CW101">
        <f t="shared" si="160"/>
        <v>-23276088.958546355</v>
      </c>
      <c r="CX101">
        <f t="shared" si="160"/>
        <v>-23302808.303368524</v>
      </c>
      <c r="CY101">
        <f t="shared" si="160"/>
        <v>-23329558.320132811</v>
      </c>
      <c r="CZ101">
        <f t="shared" si="161"/>
        <v>-23356339.044048473</v>
      </c>
      <c r="DA101">
        <f t="shared" si="161"/>
        <v>-23383150.510365158</v>
      </c>
      <c r="DB101">
        <f t="shared" si="161"/>
        <v>-23409992.754373088</v>
      </c>
      <c r="DC101">
        <f t="shared" si="161"/>
        <v>-23436865.811402816</v>
      </c>
      <c r="DD101">
        <f t="shared" si="161"/>
        <v>-23463769.716825467</v>
      </c>
      <c r="DE101">
        <f t="shared" si="161"/>
        <v>-23490704.506052915</v>
      </c>
      <c r="DF101">
        <f t="shared" si="161"/>
        <v>-23517670.214537617</v>
      </c>
      <c r="DG101">
        <f t="shared" si="161"/>
        <v>-23544666.877772719</v>
      </c>
      <c r="DH101">
        <f t="shared" si="161"/>
        <v>-23571694.5312922</v>
      </c>
      <c r="DI101">
        <f t="shared" si="161"/>
        <v>-23598753.210670575</v>
      </c>
      <c r="DJ101">
        <f t="shared" si="161"/>
        <v>-23625842.951523524</v>
      </c>
      <c r="DL101">
        <f t="shared" si="116"/>
        <v>0.98</v>
      </c>
      <c r="DM101">
        <f t="shared" si="151"/>
        <v>21065020.805188358</v>
      </c>
      <c r="DN101">
        <f t="shared" si="151"/>
        <v>21089202.233853295</v>
      </c>
      <c r="DO101">
        <f t="shared" si="151"/>
        <v>21113411.420839228</v>
      </c>
      <c r="DP101">
        <f t="shared" si="151"/>
        <v>21137648.398010787</v>
      </c>
      <c r="DQ101">
        <f t="shared" si="151"/>
        <v>21161913.197269302</v>
      </c>
      <c r="DR101">
        <f t="shared" si="151"/>
        <v>21186205.850552302</v>
      </c>
      <c r="DS101">
        <f t="shared" si="151"/>
        <v>21210526.389834393</v>
      </c>
      <c r="DT101">
        <f t="shared" si="151"/>
        <v>21234874.847126767</v>
      </c>
      <c r="DU101">
        <f t="shared" si="151"/>
        <v>21259251.254477348</v>
      </c>
      <c r="DV101">
        <f t="shared" si="151"/>
        <v>21283655.643970855</v>
      </c>
      <c r="DW101">
        <f t="shared" si="151"/>
        <v>21308088.0477289</v>
      </c>
      <c r="DX101">
        <f t="shared" si="151"/>
        <v>21332548.49790984</v>
      </c>
      <c r="DY101">
        <f t="shared" si="151"/>
        <v>21357037.02670892</v>
      </c>
      <c r="DZ101">
        <f t="shared" si="151"/>
        <v>21381553.666358531</v>
      </c>
      <c r="EA101">
        <f t="shared" si="151"/>
        <v>21406098.449127939</v>
      </c>
      <c r="EB101">
        <f t="shared" si="122"/>
        <v>21430671.407323506</v>
      </c>
      <c r="EC101">
        <f t="shared" si="122"/>
        <v>21455272.573288709</v>
      </c>
      <c r="ED101">
        <f t="shared" si="122"/>
        <v>21479901.979403965</v>
      </c>
      <c r="EE101">
        <f t="shared" si="122"/>
        <v>21504559.658087134</v>
      </c>
      <c r="EF101">
        <f t="shared" si="122"/>
        <v>21529245.641793001</v>
      </c>
      <c r="EG101">
        <f t="shared" si="122"/>
        <v>21553959.963013835</v>
      </c>
      <c r="EH101">
        <f t="shared" si="162"/>
        <v>21578702.654279117</v>
      </c>
      <c r="EI101">
        <f t="shared" si="162"/>
        <v>21603473.748155769</v>
      </c>
      <c r="EJ101">
        <f t="shared" si="162"/>
        <v>21628273.277247835</v>
      </c>
      <c r="EK101">
        <f t="shared" si="162"/>
        <v>21653101.274197042</v>
      </c>
      <c r="EL101">
        <f t="shared" si="162"/>
        <v>21677957.771682579</v>
      </c>
      <c r="EM101">
        <f t="shared" si="162"/>
        <v>21702842.802420925</v>
      </c>
      <c r="EN101">
        <f t="shared" si="162"/>
        <v>21727756.399166323</v>
      </c>
      <c r="EO101">
        <f t="shared" si="162"/>
        <v>21752698.59471057</v>
      </c>
      <c r="EP101">
        <f t="shared" si="162"/>
        <v>21777669.421883155</v>
      </c>
      <c r="EQ101">
        <f t="shared" si="100"/>
        <v>21802668.913551047</v>
      </c>
      <c r="ER101">
        <f t="shared" si="100"/>
        <v>21827697.102619149</v>
      </c>
      <c r="ES101">
        <f t="shared" si="100"/>
        <v>21852754.022030164</v>
      </c>
      <c r="ET101">
        <f t="shared" si="100"/>
        <v>21877839.704764351</v>
      </c>
      <c r="EU101">
        <f t="shared" si="100"/>
        <v>21902954.183840089</v>
      </c>
      <c r="EV101">
        <f t="shared" si="100"/>
        <v>21928097.492313635</v>
      </c>
      <c r="EW101">
        <f t="shared" si="100"/>
        <v>21953269.663278971</v>
      </c>
      <c r="EX101">
        <f t="shared" si="100"/>
        <v>21978470.729868297</v>
      </c>
      <c r="EY101">
        <f t="shared" si="100"/>
        <v>22003700.725251783</v>
      </c>
      <c r="EZ101">
        <f t="shared" si="163"/>
        <v>22028959.682637732</v>
      </c>
      <c r="FA101">
        <f t="shared" si="163"/>
        <v>22054247.635272354</v>
      </c>
      <c r="FB101">
        <f t="shared" si="163"/>
        <v>22079564.616440319</v>
      </c>
      <c r="FC101">
        <f t="shared" si="163"/>
        <v>22104910.659464199</v>
      </c>
      <c r="FD101">
        <f t="shared" si="163"/>
        <v>22130285.797705065</v>
      </c>
      <c r="FE101">
        <f t="shared" si="163"/>
        <v>22155690.064562175</v>
      </c>
      <c r="FF101">
        <f t="shared" si="163"/>
        <v>22181123.493473168</v>
      </c>
      <c r="FG101">
        <f t="shared" si="163"/>
        <v>22206586.11791411</v>
      </c>
      <c r="FH101">
        <f t="shared" si="163"/>
        <v>22232077.971399289</v>
      </c>
      <c r="FI101">
        <f t="shared" si="163"/>
        <v>22257599.087481745</v>
      </c>
      <c r="FJ101">
        <f t="shared" si="163"/>
        <v>22283149.499752749</v>
      </c>
      <c r="FK101">
        <f t="shared" si="163"/>
        <v>22308729.241842359</v>
      </c>
      <c r="FL101">
        <f t="shared" si="163"/>
        <v>22334338.347419165</v>
      </c>
      <c r="FM101">
        <f t="shared" si="163"/>
        <v>22359976.850190464</v>
      </c>
      <c r="FN101">
        <f t="shared" si="163"/>
        <v>22385644.783902042</v>
      </c>
      <c r="FO101">
        <f t="shared" si="163"/>
        <v>22411342.182338703</v>
      </c>
      <c r="FP101">
        <f t="shared" ref="FP101:FQ102" si="164">ABS(BQ101-BQ$2)</f>
        <v>22437069.079323754</v>
      </c>
      <c r="FQ101">
        <f t="shared" si="164"/>
        <v>22462825.508719537</v>
      </c>
      <c r="FR101">
        <f t="shared" si="149"/>
        <v>22488611.504427206</v>
      </c>
      <c r="FS101">
        <f t="shared" si="149"/>
        <v>22514427.10038681</v>
      </c>
      <c r="FT101">
        <f t="shared" si="149"/>
        <v>22540272.330577467</v>
      </c>
      <c r="FU101">
        <f t="shared" si="149"/>
        <v>22566147.22901712</v>
      </c>
      <c r="FV101">
        <f t="shared" si="149"/>
        <v>22592051.829762761</v>
      </c>
      <c r="FW101">
        <f t="shared" si="149"/>
        <v>22617986.166910648</v>
      </c>
      <c r="FX101">
        <f t="shared" si="149"/>
        <v>22643950.274596091</v>
      </c>
      <c r="FY101">
        <f t="shared" si="149"/>
        <v>22669944.186993599</v>
      </c>
      <c r="FZ101">
        <f t="shared" si="149"/>
        <v>22695967.938316889</v>
      </c>
      <c r="GA101">
        <f t="shared" si="149"/>
        <v>22722021.562819131</v>
      </c>
      <c r="GB101">
        <f t="shared" si="149"/>
        <v>22748105.094792325</v>
      </c>
      <c r="GC101">
        <f t="shared" si="149"/>
        <v>22774218.568568327</v>
      </c>
      <c r="GD101">
        <f t="shared" si="149"/>
        <v>22800362.018518224</v>
      </c>
      <c r="GE101">
        <f t="shared" si="136"/>
        <v>22826535.479052585</v>
      </c>
      <c r="GF101">
        <f t="shared" si="134"/>
        <v>22852738.98462145</v>
      </c>
      <c r="GG101">
        <f t="shared" si="134"/>
        <v>22878972.569714434</v>
      </c>
      <c r="GH101">
        <f t="shared" si="134"/>
        <v>22905236.268860891</v>
      </c>
      <c r="GI101">
        <f t="shared" si="134"/>
        <v>22931530.116629321</v>
      </c>
      <c r="GJ101">
        <f t="shared" si="134"/>
        <v>22957854.1476284</v>
      </c>
      <c r="GK101">
        <f t="shared" si="134"/>
        <v>22984208.39650638</v>
      </c>
      <c r="GL101">
        <f t="shared" si="134"/>
        <v>23010592.897951264</v>
      </c>
      <c r="GM101">
        <f t="shared" si="134"/>
        <v>23037007.686690897</v>
      </c>
      <c r="GN101">
        <f t="shared" si="150"/>
        <v>23063452.797493044</v>
      </c>
      <c r="GO101">
        <f t="shared" si="150"/>
        <v>23089928.265165254</v>
      </c>
      <c r="GP101">
        <f t="shared" si="150"/>
        <v>23116434.124555003</v>
      </c>
      <c r="GQ101">
        <f t="shared" si="150"/>
        <v>23142970.410549939</v>
      </c>
      <c r="GR101">
        <f t="shared" si="150"/>
        <v>23169537.158077687</v>
      </c>
      <c r="GS101">
        <f t="shared" si="115"/>
        <v>23196134.402105954</v>
      </c>
      <c r="GT101">
        <f t="shared" si="115"/>
        <v>23222762.177642688</v>
      </c>
      <c r="GU101">
        <f t="shared" si="115"/>
        <v>23249420.51973575</v>
      </c>
      <c r="GV101">
        <f t="shared" ref="GV101:GY102" si="165">ABS(CW101-CW$2)</f>
        <v>23276109.463473585</v>
      </c>
      <c r="GW101">
        <f t="shared" si="165"/>
        <v>23302829.04398457</v>
      </c>
      <c r="GX101">
        <f t="shared" si="165"/>
        <v>23329579.296437677</v>
      </c>
      <c r="GY101">
        <f t="shared" si="165"/>
        <v>23356360.256042156</v>
      </c>
      <c r="GZ101">
        <f t="shared" si="98"/>
        <v>23383171.958047662</v>
      </c>
      <c r="HA101">
        <f t="shared" si="98"/>
        <v>23410014.437744409</v>
      </c>
      <c r="HB101">
        <f t="shared" si="98"/>
        <v>23436887.730462957</v>
      </c>
      <c r="HC101">
        <f t="shared" si="98"/>
        <v>23463791.871574424</v>
      </c>
      <c r="HD101">
        <f t="shared" si="96"/>
        <v>23490726.896490693</v>
      </c>
      <c r="HE101">
        <f t="shared" si="75"/>
        <v>23517692.840664212</v>
      </c>
      <c r="HF101">
        <f t="shared" si="75"/>
        <v>23544689.739588134</v>
      </c>
      <c r="HG101">
        <f t="shared" si="74"/>
        <v>23571717.628796432</v>
      </c>
      <c r="HH101">
        <f t="shared" si="74"/>
        <v>23598776.543863628</v>
      </c>
      <c r="HI101">
        <f t="shared" si="74"/>
        <v>23625866.520405397</v>
      </c>
      <c r="HJ101">
        <f t="shared" si="117"/>
        <v>21089202.233853295</v>
      </c>
      <c r="HK101">
        <f t="shared" si="118"/>
        <v>2</v>
      </c>
      <c r="HL101">
        <v>99</v>
      </c>
      <c r="HM101">
        <f t="shared" si="119"/>
        <v>0.98</v>
      </c>
      <c r="HN101" cm="1">
        <f t="array" ref="HN101">INDEX($N$3:$DJ$102,HL101,HK101)</f>
        <v>-21089201.998164475</v>
      </c>
      <c r="HO101">
        <f t="shared" si="120"/>
        <v>-20667417.958201185</v>
      </c>
    </row>
    <row r="102" spans="5:223" x14ac:dyDescent="0.25">
      <c r="E102">
        <v>780</v>
      </c>
      <c r="F102" s="7">
        <f>'Emission events'!Q102</f>
        <v>0</v>
      </c>
      <c r="G102" s="7">
        <f>'Emission events'!AG102</f>
        <v>0</v>
      </c>
      <c r="H102" s="7">
        <f>'Emission events'!AW102</f>
        <v>0</v>
      </c>
      <c r="I102" s="7">
        <f>'Emission events'!BM102</f>
        <v>0</v>
      </c>
      <c r="J102" s="7">
        <f>'Emission events'!CC102</f>
        <v>0</v>
      </c>
      <c r="K102" s="7">
        <f t="shared" si="121"/>
        <v>0</v>
      </c>
      <c r="M102" s="1">
        <v>0.99</v>
      </c>
      <c r="N102">
        <f t="shared" si="152"/>
        <v>-29140532.898144893</v>
      </c>
      <c r="O102">
        <f t="shared" si="152"/>
        <v>-29173984.215117913</v>
      </c>
      <c r="P102">
        <f t="shared" si="152"/>
        <v>-29207473.931867283</v>
      </c>
      <c r="Q102">
        <f t="shared" si="152"/>
        <v>-29241002.09247284</v>
      </c>
      <c r="R102">
        <f t="shared" si="152"/>
        <v>-29274568.741065878</v>
      </c>
      <c r="S102">
        <f t="shared" si="152"/>
        <v>-29308173.9218277</v>
      </c>
      <c r="T102">
        <f t="shared" si="152"/>
        <v>-29341817.67899055</v>
      </c>
      <c r="U102">
        <f t="shared" si="152"/>
        <v>-29375500.056837227</v>
      </c>
      <c r="V102">
        <f t="shared" si="152"/>
        <v>-29409221.099702004</v>
      </c>
      <c r="W102">
        <f t="shared" si="152"/>
        <v>-29442980.851969212</v>
      </c>
      <c r="X102">
        <f t="shared" si="153"/>
        <v>-29476779.358074944</v>
      </c>
      <c r="Y102">
        <f t="shared" si="153"/>
        <v>-29510616.662505701</v>
      </c>
      <c r="Z102">
        <f t="shared" si="153"/>
        <v>-29544492.809799246</v>
      </c>
      <c r="AA102">
        <f t="shared" si="153"/>
        <v>-29578407.844544277</v>
      </c>
      <c r="AB102">
        <f t="shared" si="153"/>
        <v>-29612361.811381284</v>
      </c>
      <c r="AC102">
        <f t="shared" si="153"/>
        <v>-29646354.755001161</v>
      </c>
      <c r="AD102">
        <f t="shared" si="153"/>
        <v>-29680386.720146969</v>
      </c>
      <c r="AE102">
        <f t="shared" si="153"/>
        <v>-29714457.751612481</v>
      </c>
      <c r="AF102">
        <f t="shared" si="153"/>
        <v>-29748567.89424289</v>
      </c>
      <c r="AG102">
        <f t="shared" si="153"/>
        <v>-29782717.192935504</v>
      </c>
      <c r="AH102">
        <f t="shared" si="154"/>
        <v>-29816905.692638543</v>
      </c>
      <c r="AI102">
        <f t="shared" si="154"/>
        <v>-29851133.438351814</v>
      </c>
      <c r="AJ102">
        <f t="shared" si="154"/>
        <v>-29885400.475127425</v>
      </c>
      <c r="AK102">
        <f t="shared" si="154"/>
        <v>-29919706.848068554</v>
      </c>
      <c r="AL102">
        <f t="shared" si="154"/>
        <v>-29954052.602330163</v>
      </c>
      <c r="AM102">
        <f t="shared" si="154"/>
        <v>-29988437.78311969</v>
      </c>
      <c r="AN102">
        <f t="shared" si="154"/>
        <v>-30022862.435695812</v>
      </c>
      <c r="AO102">
        <f t="shared" si="154"/>
        <v>-30057326.605369177</v>
      </c>
      <c r="AP102">
        <f t="shared" si="154"/>
        <v>-30091830.337503083</v>
      </c>
      <c r="AQ102">
        <f t="shared" si="154"/>
        <v>-30126373.677512251</v>
      </c>
      <c r="AR102">
        <f t="shared" si="155"/>
        <v>-30160956.670863558</v>
      </c>
      <c r="AS102">
        <f t="shared" si="155"/>
        <v>-30195579.363076683</v>
      </c>
      <c r="AT102">
        <f t="shared" si="155"/>
        <v>-30230241.79972294</v>
      </c>
      <c r="AU102">
        <f t="shared" si="155"/>
        <v>-30264944.026425947</v>
      </c>
      <c r="AV102">
        <f t="shared" si="155"/>
        <v>-30299686.088862352</v>
      </c>
      <c r="AW102">
        <f t="shared" si="155"/>
        <v>-30334468.032760564</v>
      </c>
      <c r="AX102">
        <f t="shared" si="155"/>
        <v>-30369289.903901514</v>
      </c>
      <c r="AY102">
        <f t="shared" si="155"/>
        <v>-30404151.74811931</v>
      </c>
      <c r="AZ102">
        <f t="shared" si="155"/>
        <v>-30439053.611299835</v>
      </c>
      <c r="BA102">
        <f t="shared" si="155"/>
        <v>-30473995.539382484</v>
      </c>
      <c r="BB102">
        <f t="shared" si="156"/>
        <v>-30508977.578358758</v>
      </c>
      <c r="BC102">
        <f t="shared" si="156"/>
        <v>-30543999.774273157</v>
      </c>
      <c r="BD102">
        <f t="shared" si="156"/>
        <v>-30579062.173222832</v>
      </c>
      <c r="BE102">
        <f t="shared" si="156"/>
        <v>-30614164.821358491</v>
      </c>
      <c r="BF102">
        <f t="shared" si="156"/>
        <v>-30649307.764882956</v>
      </c>
      <c r="BG102">
        <f t="shared" si="156"/>
        <v>-30684491.050052948</v>
      </c>
      <c r="BH102">
        <f t="shared" si="156"/>
        <v>-30719714.723177653</v>
      </c>
      <c r="BI102">
        <f t="shared" si="156"/>
        <v>-30754978.830619402</v>
      </c>
      <c r="BJ102">
        <f t="shared" si="156"/>
        <v>-30790283.418794397</v>
      </c>
      <c r="BK102">
        <f t="shared" si="156"/>
        <v>-30825628.534171488</v>
      </c>
      <c r="BL102">
        <f t="shared" si="157"/>
        <v>-30861014.223272841</v>
      </c>
      <c r="BM102">
        <f t="shared" si="157"/>
        <v>-30896440.532674711</v>
      </c>
      <c r="BN102">
        <f t="shared" si="157"/>
        <v>-30931907.509005915</v>
      </c>
      <c r="BO102">
        <f t="shared" si="157"/>
        <v>-30967415.198949695</v>
      </c>
      <c r="BP102">
        <f t="shared" si="157"/>
        <v>-31002963.649242211</v>
      </c>
      <c r="BQ102">
        <f t="shared" si="157"/>
        <v>-31038552.90667351</v>
      </c>
      <c r="BR102">
        <f t="shared" si="157"/>
        <v>-31074183.0180871</v>
      </c>
      <c r="BS102">
        <f t="shared" si="157"/>
        <v>-31109854.030380953</v>
      </c>
      <c r="BT102">
        <f t="shared" si="157"/>
        <v>-31145565.990505978</v>
      </c>
      <c r="BU102">
        <f t="shared" si="157"/>
        <v>-31181318.945467874</v>
      </c>
      <c r="BV102">
        <f t="shared" si="158"/>
        <v>-31217112.942325626</v>
      </c>
      <c r="BW102">
        <f t="shared" si="158"/>
        <v>-31252948.028192468</v>
      </c>
      <c r="BX102">
        <f t="shared" si="158"/>
        <v>-31288824.250235483</v>
      </c>
      <c r="BY102">
        <f t="shared" si="158"/>
        <v>-31324741.655676581</v>
      </c>
      <c r="BZ102">
        <f t="shared" si="158"/>
        <v>-31360700.291790988</v>
      </c>
      <c r="CA102">
        <f t="shared" si="158"/>
        <v>-31396700.20590907</v>
      </c>
      <c r="CB102">
        <f t="shared" si="158"/>
        <v>-31432741.445414882</v>
      </c>
      <c r="CC102">
        <f t="shared" si="158"/>
        <v>-31468824.057747077</v>
      </c>
      <c r="CD102">
        <f t="shared" si="158"/>
        <v>-31504948.090398557</v>
      </c>
      <c r="CE102">
        <f t="shared" si="158"/>
        <v>-31541113.59091739</v>
      </c>
      <c r="CF102">
        <f t="shared" si="159"/>
        <v>-31577320.606905356</v>
      </c>
      <c r="CG102">
        <f t="shared" si="159"/>
        <v>-31613569.186019756</v>
      </c>
      <c r="CH102">
        <f t="shared" si="159"/>
        <v>-31649859.37597172</v>
      </c>
      <c r="CI102">
        <f t="shared" si="159"/>
        <v>-31686191.224528246</v>
      </c>
      <c r="CJ102">
        <f t="shared" si="159"/>
        <v>-31722564.779509604</v>
      </c>
      <c r="CK102">
        <f t="shared" si="159"/>
        <v>-31758980.088792536</v>
      </c>
      <c r="CL102">
        <f t="shared" si="159"/>
        <v>-31795437.200307623</v>
      </c>
      <c r="CM102">
        <f t="shared" si="159"/>
        <v>-31831936.162041355</v>
      </c>
      <c r="CN102">
        <f t="shared" si="159"/>
        <v>-31868477.022034403</v>
      </c>
      <c r="CO102">
        <f t="shared" si="159"/>
        <v>-31905059.828383502</v>
      </c>
      <c r="CP102">
        <f t="shared" si="160"/>
        <v>-31941684.629239913</v>
      </c>
      <c r="CQ102">
        <f t="shared" si="160"/>
        <v>-31978351.472810399</v>
      </c>
      <c r="CR102">
        <f t="shared" si="160"/>
        <v>-32015060.407356825</v>
      </c>
      <c r="CS102">
        <f t="shared" si="160"/>
        <v>-32051811.481197163</v>
      </c>
      <c r="CT102">
        <f t="shared" si="160"/>
        <v>-32088604.742703907</v>
      </c>
      <c r="CU102">
        <f t="shared" si="160"/>
        <v>-32125440.240306027</v>
      </c>
      <c r="CV102">
        <f t="shared" si="160"/>
        <v>-32162318.022487372</v>
      </c>
      <c r="CW102">
        <f t="shared" si="160"/>
        <v>-32199238.137787685</v>
      </c>
      <c r="CX102">
        <f t="shared" si="160"/>
        <v>-32236200.634802207</v>
      </c>
      <c r="CY102">
        <f t="shared" si="160"/>
        <v>-32273205.562182654</v>
      </c>
      <c r="CZ102">
        <f t="shared" si="161"/>
        <v>-32310252.968635648</v>
      </c>
      <c r="DA102">
        <f t="shared" si="161"/>
        <v>-32347342.902924661</v>
      </c>
      <c r="DB102">
        <f t="shared" si="161"/>
        <v>-32384475.413868457</v>
      </c>
      <c r="DC102">
        <f t="shared" si="161"/>
        <v>-32421650.550341837</v>
      </c>
      <c r="DD102">
        <f t="shared" si="161"/>
        <v>-32458868.361276381</v>
      </c>
      <c r="DE102">
        <f t="shared" si="161"/>
        <v>-32496128.895659167</v>
      </c>
      <c r="DF102">
        <f t="shared" si="161"/>
        <v>-32533432.202533495</v>
      </c>
      <c r="DG102">
        <f t="shared" si="161"/>
        <v>-32570778.330999669</v>
      </c>
      <c r="DH102">
        <f t="shared" si="161"/>
        <v>-32608167.330213655</v>
      </c>
      <c r="DI102">
        <f t="shared" si="161"/>
        <v>-32645599.249387834</v>
      </c>
      <c r="DJ102">
        <f t="shared" si="161"/>
        <v>-32683074.137791805</v>
      </c>
      <c r="DL102">
        <f t="shared" si="116"/>
        <v>0.99</v>
      </c>
      <c r="DM102">
        <f t="shared" si="151"/>
        <v>29140532.898144893</v>
      </c>
      <c r="DN102">
        <f t="shared" si="151"/>
        <v>29173984.450806733</v>
      </c>
      <c r="DO102">
        <f t="shared" si="151"/>
        <v>29207474.40324492</v>
      </c>
      <c r="DP102">
        <f t="shared" si="151"/>
        <v>29241002.799539298</v>
      </c>
      <c r="DQ102">
        <f t="shared" si="151"/>
        <v>29274569.683821153</v>
      </c>
      <c r="DR102">
        <f t="shared" si="151"/>
        <v>29308175.100271795</v>
      </c>
      <c r="DS102">
        <f t="shared" si="151"/>
        <v>29341819.093123462</v>
      </c>
      <c r="DT102">
        <f t="shared" si="151"/>
        <v>29375501.706658959</v>
      </c>
      <c r="DU102">
        <f t="shared" si="151"/>
        <v>29409222.985212553</v>
      </c>
      <c r="DV102">
        <f t="shared" si="151"/>
        <v>29442982.973168582</v>
      </c>
      <c r="DW102">
        <f t="shared" si="151"/>
        <v>29476781.714963131</v>
      </c>
      <c r="DX102">
        <f t="shared" si="151"/>
        <v>29510619.255082708</v>
      </c>
      <c r="DY102">
        <f t="shared" si="151"/>
        <v>29544495.63806507</v>
      </c>
      <c r="DZ102">
        <f t="shared" si="151"/>
        <v>29578410.908498921</v>
      </c>
      <c r="EA102">
        <f t="shared" si="151"/>
        <v>29612365.111024745</v>
      </c>
      <c r="EB102">
        <f t="shared" si="122"/>
        <v>29646358.290333442</v>
      </c>
      <c r="EC102">
        <f t="shared" si="122"/>
        <v>29680390.491168067</v>
      </c>
      <c r="ED102">
        <f t="shared" si="122"/>
        <v>29714461.758322399</v>
      </c>
      <c r="EE102">
        <f t="shared" si="122"/>
        <v>29748572.136641625</v>
      </c>
      <c r="EF102">
        <f t="shared" si="122"/>
        <v>29782721.67102306</v>
      </c>
      <c r="EG102">
        <f t="shared" si="122"/>
        <v>29816910.406414919</v>
      </c>
      <c r="EH102">
        <f t="shared" si="162"/>
        <v>29851138.387817007</v>
      </c>
      <c r="EI102">
        <f t="shared" si="162"/>
        <v>29885405.660281438</v>
      </c>
      <c r="EJ102">
        <f t="shared" si="162"/>
        <v>29919712.268911384</v>
      </c>
      <c r="EK102">
        <f t="shared" si="162"/>
        <v>29954058.258861814</v>
      </c>
      <c r="EL102">
        <f t="shared" si="162"/>
        <v>29988443.675340157</v>
      </c>
      <c r="EM102">
        <f t="shared" si="162"/>
        <v>30022868.5636051</v>
      </c>
      <c r="EN102">
        <f t="shared" si="162"/>
        <v>30057332.968967281</v>
      </c>
      <c r="EO102">
        <f t="shared" si="162"/>
        <v>30091836.936790008</v>
      </c>
      <c r="EP102">
        <f t="shared" si="162"/>
        <v>30126380.512487993</v>
      </c>
      <c r="EQ102">
        <f t="shared" si="100"/>
        <v>30160963.74152812</v>
      </c>
      <c r="ER102">
        <f t="shared" si="100"/>
        <v>30195586.669430062</v>
      </c>
      <c r="ES102">
        <f t="shared" si="100"/>
        <v>30230249.341765139</v>
      </c>
      <c r="ET102">
        <f t="shared" si="100"/>
        <v>30264951.804156963</v>
      </c>
      <c r="EU102">
        <f t="shared" si="100"/>
        <v>30299694.102282189</v>
      </c>
      <c r="EV102">
        <f t="shared" si="100"/>
        <v>30334476.281869218</v>
      </c>
      <c r="EW102">
        <f t="shared" si="100"/>
        <v>30369298.388698988</v>
      </c>
      <c r="EX102">
        <f t="shared" si="100"/>
        <v>30404160.4686056</v>
      </c>
      <c r="EY102">
        <f t="shared" si="100"/>
        <v>30439062.567474946</v>
      </c>
      <c r="EZ102">
        <f t="shared" si="163"/>
        <v>30474004.731246412</v>
      </c>
      <c r="FA102">
        <f t="shared" si="163"/>
        <v>30508987.005911507</v>
      </c>
      <c r="FB102">
        <f t="shared" si="163"/>
        <v>30544009.437514726</v>
      </c>
      <c r="FC102">
        <f t="shared" si="163"/>
        <v>30579072.072153218</v>
      </c>
      <c r="FD102">
        <f t="shared" si="163"/>
        <v>30614174.955977697</v>
      </c>
      <c r="FE102">
        <f t="shared" si="163"/>
        <v>30649318.135190979</v>
      </c>
      <c r="FF102">
        <f t="shared" si="163"/>
        <v>30684501.656049792</v>
      </c>
      <c r="FG102">
        <f t="shared" si="163"/>
        <v>30719725.564863313</v>
      </c>
      <c r="FH102">
        <f t="shared" si="163"/>
        <v>30754989.907993883</v>
      </c>
      <c r="FI102">
        <f t="shared" si="163"/>
        <v>30790294.731857695</v>
      </c>
      <c r="FJ102">
        <f t="shared" si="163"/>
        <v>30825640.082923606</v>
      </c>
      <c r="FK102">
        <f t="shared" si="163"/>
        <v>30861026.007713776</v>
      </c>
      <c r="FL102">
        <f t="shared" si="163"/>
        <v>30896452.552804466</v>
      </c>
      <c r="FM102">
        <f t="shared" si="163"/>
        <v>30931919.764824487</v>
      </c>
      <c r="FN102">
        <f t="shared" si="163"/>
        <v>30967427.690457087</v>
      </c>
      <c r="FO102">
        <f t="shared" si="163"/>
        <v>31002976.37643842</v>
      </c>
      <c r="FP102">
        <f t="shared" si="164"/>
        <v>31038565.869558539</v>
      </c>
      <c r="FQ102">
        <f t="shared" si="164"/>
        <v>31074196.216660947</v>
      </c>
      <c r="FR102">
        <f t="shared" si="149"/>
        <v>31109867.46464362</v>
      </c>
      <c r="FS102">
        <f t="shared" si="149"/>
        <v>31145579.660457462</v>
      </c>
      <c r="FT102">
        <f t="shared" si="149"/>
        <v>31181332.851108178</v>
      </c>
      <c r="FU102">
        <f t="shared" si="149"/>
        <v>31217127.08365475</v>
      </c>
      <c r="FV102">
        <f t="shared" si="149"/>
        <v>31252962.405210409</v>
      </c>
      <c r="FW102">
        <f t="shared" si="149"/>
        <v>31288838.862942245</v>
      </c>
      <c r="FX102">
        <f t="shared" si="149"/>
        <v>31324756.50407216</v>
      </c>
      <c r="FY102">
        <f t="shared" si="149"/>
        <v>31360715.375875387</v>
      </c>
      <c r="FZ102">
        <f t="shared" si="149"/>
        <v>31396715.525682285</v>
      </c>
      <c r="GA102">
        <f t="shared" si="149"/>
        <v>31432757.000876918</v>
      </c>
      <c r="GB102">
        <f t="shared" si="149"/>
        <v>31468839.84889793</v>
      </c>
      <c r="GC102">
        <f t="shared" si="149"/>
        <v>31504964.117238231</v>
      </c>
      <c r="GD102">
        <f t="shared" si="149"/>
        <v>31541129.85344588</v>
      </c>
      <c r="GE102">
        <f t="shared" si="136"/>
        <v>31577337.105122667</v>
      </c>
      <c r="GF102">
        <f t="shared" si="134"/>
        <v>31613585.919925883</v>
      </c>
      <c r="GG102">
        <f t="shared" si="134"/>
        <v>31649876.345566668</v>
      </c>
      <c r="GH102">
        <f t="shared" si="134"/>
        <v>31686208.42981201</v>
      </c>
      <c r="GI102">
        <f t="shared" si="134"/>
        <v>31722582.220482189</v>
      </c>
      <c r="GJ102">
        <f t="shared" si="134"/>
        <v>31758997.765453938</v>
      </c>
      <c r="GK102">
        <f t="shared" si="134"/>
        <v>31795455.112657845</v>
      </c>
      <c r="GL102">
        <f t="shared" si="134"/>
        <v>31831954.310080394</v>
      </c>
      <c r="GM102">
        <f t="shared" si="134"/>
        <v>31868495.405762263</v>
      </c>
      <c r="GN102">
        <f t="shared" si="150"/>
        <v>31905078.447800178</v>
      </c>
      <c r="GO102">
        <f t="shared" si="150"/>
        <v>31941703.48434541</v>
      </c>
      <c r="GP102">
        <f t="shared" si="150"/>
        <v>31978370.563604716</v>
      </c>
      <c r="GQ102">
        <f t="shared" si="150"/>
        <v>32015079.733839959</v>
      </c>
      <c r="GR102">
        <f t="shared" si="150"/>
        <v>32051831.043369118</v>
      </c>
      <c r="GS102">
        <f t="shared" si="150"/>
        <v>32088624.540564679</v>
      </c>
      <c r="GT102">
        <f t="shared" si="150"/>
        <v>32125460.273855619</v>
      </c>
      <c r="GU102">
        <f t="shared" si="150"/>
        <v>32162338.291725781</v>
      </c>
      <c r="GV102">
        <f t="shared" si="165"/>
        <v>32199258.642714914</v>
      </c>
      <c r="GW102">
        <f t="shared" si="165"/>
        <v>32236221.375418253</v>
      </c>
      <c r="GX102">
        <f t="shared" si="165"/>
        <v>32273226.53848752</v>
      </c>
      <c r="GY102">
        <f t="shared" si="165"/>
        <v>32310274.180629332</v>
      </c>
      <c r="GZ102">
        <f t="shared" si="98"/>
        <v>32347364.350607164</v>
      </c>
      <c r="HA102">
        <f t="shared" si="98"/>
        <v>32384497.097239777</v>
      </c>
      <c r="HB102">
        <f t="shared" si="98"/>
        <v>32421672.469401978</v>
      </c>
      <c r="HC102">
        <f t="shared" si="98"/>
        <v>32458890.516025338</v>
      </c>
      <c r="HD102">
        <f t="shared" si="96"/>
        <v>32496151.286096945</v>
      </c>
      <c r="HE102">
        <f t="shared" si="75"/>
        <v>32533454.82866009</v>
      </c>
      <c r="HF102">
        <f t="shared" si="75"/>
        <v>32570801.192815084</v>
      </c>
      <c r="HG102">
        <f t="shared" si="74"/>
        <v>32608190.427717887</v>
      </c>
      <c r="HH102">
        <f t="shared" si="74"/>
        <v>32645622.582580887</v>
      </c>
      <c r="HI102">
        <f t="shared" si="74"/>
        <v>32683097.706673678</v>
      </c>
      <c r="HJ102">
        <f t="shared" si="117"/>
        <v>29173984.450806733</v>
      </c>
      <c r="HK102">
        <f t="shared" si="118"/>
        <v>2</v>
      </c>
      <c r="HL102">
        <v>100</v>
      </c>
      <c r="HM102">
        <f t="shared" si="119"/>
        <v>0.99</v>
      </c>
      <c r="HN102" cm="1">
        <f t="array" ref="HN102">INDEX($N$3:$DJ$102,HL102,HK102)</f>
        <v>-29173984.215117913</v>
      </c>
      <c r="HO102">
        <f t="shared" si="120"/>
        <v>-28882244.372966733</v>
      </c>
    </row>
    <row r="103" spans="5:223" x14ac:dyDescent="0.25">
      <c r="E103">
        <v>785</v>
      </c>
      <c r="F103" s="7">
        <f>'Emission events'!Q103</f>
        <v>0</v>
      </c>
      <c r="G103" s="7">
        <f>'Emission events'!AG103</f>
        <v>0</v>
      </c>
      <c r="H103" s="7">
        <f>'Emission events'!AW103</f>
        <v>0</v>
      </c>
      <c r="I103" s="7">
        <f>'Emission events'!BM103</f>
        <v>0</v>
      </c>
      <c r="J103" s="7">
        <f>'Emission events'!CC103</f>
        <v>0</v>
      </c>
      <c r="K103" s="7">
        <f t="shared" si="121"/>
        <v>0</v>
      </c>
    </row>
    <row r="104" spans="5:223" x14ac:dyDescent="0.25">
      <c r="E104">
        <v>790</v>
      </c>
      <c r="F104" s="7">
        <f>'Emission events'!Q104</f>
        <v>0</v>
      </c>
      <c r="G104" s="7">
        <f>'Emission events'!AG104</f>
        <v>0</v>
      </c>
      <c r="H104" s="7">
        <f>'Emission events'!AW104</f>
        <v>0</v>
      </c>
      <c r="I104" s="7">
        <f>'Emission events'!BM104</f>
        <v>0</v>
      </c>
      <c r="J104" s="7">
        <f>'Emission events'!CC104</f>
        <v>0</v>
      </c>
      <c r="K104" s="7">
        <f t="shared" si="121"/>
        <v>0</v>
      </c>
    </row>
    <row r="105" spans="5:223" x14ac:dyDescent="0.25">
      <c r="E105">
        <v>795</v>
      </c>
      <c r="F105" s="7">
        <f>'Emission events'!Q105</f>
        <v>0</v>
      </c>
      <c r="G105" s="7">
        <f>'Emission events'!AG105</f>
        <v>0</v>
      </c>
      <c r="H105" s="7">
        <f>'Emission events'!AW105</f>
        <v>0</v>
      </c>
      <c r="I105" s="7">
        <f>'Emission events'!BM105</f>
        <v>0</v>
      </c>
      <c r="J105" s="7">
        <f>'Emission events'!CC105</f>
        <v>0</v>
      </c>
      <c r="K105" s="7">
        <f t="shared" si="121"/>
        <v>0</v>
      </c>
    </row>
    <row r="106" spans="5:223" x14ac:dyDescent="0.25">
      <c r="E106">
        <v>800</v>
      </c>
      <c r="F106" s="7">
        <f>'Emission events'!Q106</f>
        <v>0</v>
      </c>
      <c r="G106" s="7">
        <f>'Emission events'!AG106</f>
        <v>0</v>
      </c>
      <c r="H106" s="7">
        <f>'Emission events'!AW106</f>
        <v>0</v>
      </c>
      <c r="I106" s="7">
        <f>'Emission events'!BM106</f>
        <v>0</v>
      </c>
      <c r="J106" s="7">
        <f>'Emission events'!CC106</f>
        <v>0</v>
      </c>
      <c r="K106" s="7">
        <f t="shared" si="121"/>
        <v>0</v>
      </c>
    </row>
    <row r="107" spans="5:223" x14ac:dyDescent="0.25">
      <c r="E107">
        <v>805</v>
      </c>
      <c r="F107" s="7">
        <f>'Emission events'!Q107</f>
        <v>0</v>
      </c>
      <c r="G107" s="7">
        <f>'Emission events'!AG107</f>
        <v>0</v>
      </c>
      <c r="H107" s="7">
        <f>'Emission events'!AW107</f>
        <v>0</v>
      </c>
      <c r="I107" s="7">
        <f>'Emission events'!BM107</f>
        <v>0</v>
      </c>
      <c r="J107" s="7">
        <f>'Emission events'!CC107</f>
        <v>0</v>
      </c>
      <c r="K107" s="7">
        <f t="shared" si="121"/>
        <v>0</v>
      </c>
    </row>
    <row r="108" spans="5:223" x14ac:dyDescent="0.25">
      <c r="E108">
        <v>810</v>
      </c>
      <c r="F108" s="7">
        <f>'Emission events'!Q108</f>
        <v>0</v>
      </c>
      <c r="G108" s="7">
        <f>'Emission events'!AG108</f>
        <v>0</v>
      </c>
      <c r="H108" s="7">
        <f>'Emission events'!AW108</f>
        <v>0</v>
      </c>
      <c r="I108" s="7">
        <f>'Emission events'!BM108</f>
        <v>0</v>
      </c>
      <c r="J108" s="7">
        <f>'Emission events'!CC108</f>
        <v>0</v>
      </c>
      <c r="K108" s="7">
        <f t="shared" si="121"/>
        <v>0</v>
      </c>
    </row>
    <row r="109" spans="5:223" x14ac:dyDescent="0.25">
      <c r="E109">
        <v>815</v>
      </c>
      <c r="F109" s="7">
        <f>'Emission events'!Q109</f>
        <v>0</v>
      </c>
      <c r="G109" s="7">
        <f>'Emission events'!AG109</f>
        <v>0</v>
      </c>
      <c r="H109" s="7">
        <f>'Emission events'!AW109</f>
        <v>0</v>
      </c>
      <c r="I109" s="7">
        <f>'Emission events'!BM109</f>
        <v>0</v>
      </c>
      <c r="J109" s="7">
        <f>'Emission events'!CC109</f>
        <v>0</v>
      </c>
      <c r="K109" s="7">
        <f t="shared" si="121"/>
        <v>0</v>
      </c>
    </row>
    <row r="110" spans="5:223" x14ac:dyDescent="0.25">
      <c r="E110">
        <v>820</v>
      </c>
      <c r="F110" s="7">
        <f>'Emission events'!Q110</f>
        <v>0</v>
      </c>
      <c r="G110" s="7">
        <f>'Emission events'!AG110</f>
        <v>0</v>
      </c>
      <c r="H110" s="7">
        <f>'Emission events'!AW110</f>
        <v>0</v>
      </c>
      <c r="I110" s="7">
        <f>'Emission events'!BM110</f>
        <v>0</v>
      </c>
      <c r="J110" s="7">
        <f>'Emission events'!CC110</f>
        <v>0</v>
      </c>
      <c r="K110" s="7">
        <f t="shared" si="121"/>
        <v>0</v>
      </c>
    </row>
    <row r="111" spans="5:223" x14ac:dyDescent="0.25">
      <c r="E111">
        <v>825</v>
      </c>
      <c r="F111" s="7">
        <f>'Emission events'!Q111</f>
        <v>0</v>
      </c>
      <c r="G111" s="7">
        <f>'Emission events'!AG111</f>
        <v>0</v>
      </c>
      <c r="H111" s="7">
        <f>'Emission events'!AW111</f>
        <v>0</v>
      </c>
      <c r="I111" s="7">
        <f>'Emission events'!BM111</f>
        <v>0</v>
      </c>
      <c r="J111" s="7">
        <f>'Emission events'!CC111</f>
        <v>0</v>
      </c>
      <c r="K111" s="7">
        <f t="shared" si="121"/>
        <v>0</v>
      </c>
    </row>
    <row r="112" spans="5:223" x14ac:dyDescent="0.25">
      <c r="E112">
        <v>830</v>
      </c>
      <c r="F112" s="7">
        <f>'Emission events'!Q112</f>
        <v>0</v>
      </c>
      <c r="G112" s="7">
        <f>'Emission events'!AG112</f>
        <v>0</v>
      </c>
      <c r="H112" s="7">
        <f>'Emission events'!AW112</f>
        <v>0</v>
      </c>
      <c r="I112" s="7">
        <f>'Emission events'!BM112</f>
        <v>0</v>
      </c>
      <c r="J112" s="7">
        <f>'Emission events'!CC112</f>
        <v>0</v>
      </c>
      <c r="K112" s="7">
        <f t="shared" si="121"/>
        <v>0</v>
      </c>
    </row>
    <row r="113" spans="5:11" x14ac:dyDescent="0.25">
      <c r="E113">
        <v>835</v>
      </c>
      <c r="F113" s="7">
        <f>'Emission events'!Q113</f>
        <v>0</v>
      </c>
      <c r="G113" s="7">
        <f>'Emission events'!AG113</f>
        <v>0</v>
      </c>
      <c r="H113" s="7">
        <f>'Emission events'!AW113</f>
        <v>0</v>
      </c>
      <c r="I113" s="7">
        <f>'Emission events'!BM113</f>
        <v>0</v>
      </c>
      <c r="J113" s="7">
        <f>'Emission events'!CC113</f>
        <v>0</v>
      </c>
      <c r="K113" s="7">
        <f t="shared" si="121"/>
        <v>0</v>
      </c>
    </row>
    <row r="114" spans="5:11" x14ac:dyDescent="0.25">
      <c r="E114">
        <v>840</v>
      </c>
      <c r="F114" s="7">
        <f>'Emission events'!Q114</f>
        <v>0</v>
      </c>
      <c r="G114" s="7">
        <f>'Emission events'!AG114</f>
        <v>0</v>
      </c>
      <c r="H114" s="7">
        <f>'Emission events'!AW114</f>
        <v>0</v>
      </c>
      <c r="I114" s="7">
        <f>'Emission events'!BM114</f>
        <v>0</v>
      </c>
      <c r="J114" s="7">
        <f>'Emission events'!CC114</f>
        <v>0</v>
      </c>
      <c r="K114" s="7">
        <f t="shared" si="121"/>
        <v>0</v>
      </c>
    </row>
    <row r="115" spans="5:11" x14ac:dyDescent="0.25">
      <c r="E115">
        <v>845</v>
      </c>
      <c r="F115" s="7">
        <f>'Emission events'!Q115</f>
        <v>0</v>
      </c>
      <c r="G115" s="7">
        <f>'Emission events'!AG115</f>
        <v>0</v>
      </c>
      <c r="H115" s="7">
        <f>'Emission events'!AW115</f>
        <v>0</v>
      </c>
      <c r="I115" s="7">
        <f>'Emission events'!BM115</f>
        <v>0</v>
      </c>
      <c r="J115" s="7">
        <f>'Emission events'!CC115</f>
        <v>0</v>
      </c>
      <c r="K115" s="7">
        <f t="shared" si="121"/>
        <v>0</v>
      </c>
    </row>
    <row r="116" spans="5:11" x14ac:dyDescent="0.25">
      <c r="E116">
        <v>850</v>
      </c>
      <c r="F116" s="7">
        <f>'Emission events'!Q116</f>
        <v>0</v>
      </c>
      <c r="G116" s="7">
        <f>'Emission events'!AG116</f>
        <v>0</v>
      </c>
      <c r="H116" s="7">
        <f>'Emission events'!AW116</f>
        <v>0</v>
      </c>
      <c r="I116" s="7">
        <f>'Emission events'!BM116</f>
        <v>0</v>
      </c>
      <c r="J116" s="7">
        <f>'Emission events'!CC116</f>
        <v>0</v>
      </c>
      <c r="K116" s="7">
        <f t="shared" si="121"/>
        <v>0</v>
      </c>
    </row>
    <row r="117" spans="5:11" x14ac:dyDescent="0.25">
      <c r="E117">
        <v>855</v>
      </c>
      <c r="F117" s="7">
        <f>'Emission events'!Q117</f>
        <v>0</v>
      </c>
      <c r="G117" s="7">
        <f>'Emission events'!AG117</f>
        <v>0</v>
      </c>
      <c r="H117" s="7">
        <f>'Emission events'!AW117</f>
        <v>0</v>
      </c>
      <c r="I117" s="7">
        <f>'Emission events'!BM117</f>
        <v>0</v>
      </c>
      <c r="J117" s="7">
        <f>'Emission events'!CC117</f>
        <v>0</v>
      </c>
      <c r="K117" s="7">
        <f t="shared" si="121"/>
        <v>0</v>
      </c>
    </row>
    <row r="118" spans="5:11" x14ac:dyDescent="0.25">
      <c r="E118">
        <v>860</v>
      </c>
      <c r="F118" s="7">
        <f>'Emission events'!Q118</f>
        <v>0</v>
      </c>
      <c r="G118" s="7">
        <f>'Emission events'!AG118</f>
        <v>0</v>
      </c>
      <c r="H118" s="7">
        <f>'Emission events'!AW118</f>
        <v>0</v>
      </c>
      <c r="I118" s="7">
        <f>'Emission events'!BM118</f>
        <v>0</v>
      </c>
      <c r="J118" s="7">
        <f>'Emission events'!CC118</f>
        <v>0</v>
      </c>
      <c r="K118" s="7">
        <f t="shared" si="121"/>
        <v>0</v>
      </c>
    </row>
    <row r="119" spans="5:11" x14ac:dyDescent="0.25">
      <c r="E119">
        <v>865</v>
      </c>
      <c r="F119" s="7">
        <f>'Emission events'!Q119</f>
        <v>0</v>
      </c>
      <c r="G119" s="7">
        <f>'Emission events'!AG119</f>
        <v>0</v>
      </c>
      <c r="H119" s="7">
        <f>'Emission events'!AW119</f>
        <v>0</v>
      </c>
      <c r="I119" s="7">
        <f>'Emission events'!BM119</f>
        <v>0</v>
      </c>
      <c r="J119" s="7">
        <f>'Emission events'!CC119</f>
        <v>0</v>
      </c>
      <c r="K119" s="7">
        <f t="shared" si="121"/>
        <v>0</v>
      </c>
    </row>
    <row r="120" spans="5:11" x14ac:dyDescent="0.25">
      <c r="E120">
        <v>870</v>
      </c>
      <c r="F120" s="7">
        <f>'Emission events'!Q120</f>
        <v>0</v>
      </c>
      <c r="G120" s="7">
        <f>'Emission events'!AG120</f>
        <v>0</v>
      </c>
      <c r="H120" s="7">
        <f>'Emission events'!AW120</f>
        <v>0</v>
      </c>
      <c r="I120" s="7">
        <f>'Emission events'!BM120</f>
        <v>0</v>
      </c>
      <c r="J120" s="7">
        <f>'Emission events'!CC120</f>
        <v>0</v>
      </c>
      <c r="K120" s="7">
        <f t="shared" si="121"/>
        <v>0</v>
      </c>
    </row>
    <row r="121" spans="5:11" x14ac:dyDescent="0.25">
      <c r="E121">
        <v>875</v>
      </c>
      <c r="F121" s="7">
        <f>'Emission events'!Q121</f>
        <v>0</v>
      </c>
      <c r="G121" s="7">
        <f>'Emission events'!AG121</f>
        <v>0</v>
      </c>
      <c r="H121" s="7">
        <f>'Emission events'!AW121</f>
        <v>0</v>
      </c>
      <c r="I121" s="7">
        <f>'Emission events'!BM121</f>
        <v>0</v>
      </c>
      <c r="J121" s="7">
        <f>'Emission events'!CC121</f>
        <v>0</v>
      </c>
      <c r="K121" s="7">
        <f t="shared" si="121"/>
        <v>0</v>
      </c>
    </row>
    <row r="122" spans="5:11" x14ac:dyDescent="0.25">
      <c r="E122">
        <v>880</v>
      </c>
      <c r="F122" s="7">
        <f>'Emission events'!Q122</f>
        <v>0</v>
      </c>
      <c r="G122" s="7">
        <f>'Emission events'!AG122</f>
        <v>0</v>
      </c>
      <c r="H122" s="7">
        <f>'Emission events'!AW122</f>
        <v>0</v>
      </c>
      <c r="I122" s="7">
        <f>'Emission events'!BM122</f>
        <v>0</v>
      </c>
      <c r="J122" s="7">
        <f>'Emission events'!CC122</f>
        <v>0</v>
      </c>
      <c r="K122" s="7">
        <f t="shared" si="121"/>
        <v>0</v>
      </c>
    </row>
    <row r="123" spans="5:11" x14ac:dyDescent="0.25">
      <c r="E123">
        <v>885</v>
      </c>
      <c r="F123" s="7">
        <f>'Emission events'!Q123</f>
        <v>0</v>
      </c>
      <c r="G123" s="7">
        <f>'Emission events'!AG123</f>
        <v>0</v>
      </c>
      <c r="H123" s="7">
        <f>'Emission events'!AW123</f>
        <v>0</v>
      </c>
      <c r="I123" s="7">
        <f>'Emission events'!BM123</f>
        <v>0</v>
      </c>
      <c r="J123" s="7">
        <f>'Emission events'!CC123</f>
        <v>0</v>
      </c>
      <c r="K123" s="7">
        <f t="shared" si="121"/>
        <v>0</v>
      </c>
    </row>
    <row r="124" spans="5:11" x14ac:dyDescent="0.25">
      <c r="E124">
        <v>890</v>
      </c>
      <c r="F124" s="7">
        <f>'Emission events'!Q124</f>
        <v>0</v>
      </c>
      <c r="G124" s="7">
        <f>'Emission events'!AG124</f>
        <v>0</v>
      </c>
      <c r="H124" s="7">
        <f>'Emission events'!AW124</f>
        <v>0</v>
      </c>
      <c r="I124" s="7">
        <f>'Emission events'!BM124</f>
        <v>0</v>
      </c>
      <c r="J124" s="7">
        <f>'Emission events'!CC124</f>
        <v>0</v>
      </c>
      <c r="K124" s="7">
        <f t="shared" si="121"/>
        <v>0</v>
      </c>
    </row>
    <row r="125" spans="5:11" x14ac:dyDescent="0.25">
      <c r="E125">
        <v>895</v>
      </c>
      <c r="F125" s="7">
        <f>'Emission events'!Q125</f>
        <v>0</v>
      </c>
      <c r="G125" s="7">
        <f>'Emission events'!AG125</f>
        <v>0</v>
      </c>
      <c r="H125" s="7">
        <f>'Emission events'!AW125</f>
        <v>0</v>
      </c>
      <c r="I125" s="7">
        <f>'Emission events'!BM125</f>
        <v>0</v>
      </c>
      <c r="J125" s="7">
        <f>'Emission events'!CC125</f>
        <v>0</v>
      </c>
      <c r="K125" s="7">
        <f t="shared" si="121"/>
        <v>0</v>
      </c>
    </row>
    <row r="126" spans="5:11" x14ac:dyDescent="0.25">
      <c r="E126">
        <v>900</v>
      </c>
      <c r="F126" s="7">
        <f>'Emission events'!Q126</f>
        <v>0</v>
      </c>
      <c r="G126" s="7">
        <f>'Emission events'!AG126</f>
        <v>0</v>
      </c>
      <c r="H126" s="7">
        <f>'Emission events'!AW126</f>
        <v>0</v>
      </c>
      <c r="I126" s="7">
        <f>'Emission events'!BM126</f>
        <v>0</v>
      </c>
      <c r="J126" s="7">
        <f>'Emission events'!CC126</f>
        <v>0</v>
      </c>
      <c r="K126" s="7">
        <f t="shared" si="121"/>
        <v>0</v>
      </c>
    </row>
    <row r="127" spans="5:11" x14ac:dyDescent="0.25">
      <c r="E127">
        <v>905</v>
      </c>
      <c r="F127" s="7">
        <f>'Emission events'!Q127</f>
        <v>0</v>
      </c>
      <c r="G127" s="7">
        <f>'Emission events'!AG127</f>
        <v>0</v>
      </c>
      <c r="H127" s="7">
        <f>'Emission events'!AW127</f>
        <v>0</v>
      </c>
      <c r="I127" s="7">
        <f>'Emission events'!BM127</f>
        <v>0</v>
      </c>
      <c r="J127" s="7">
        <f>'Emission events'!CC127</f>
        <v>0</v>
      </c>
      <c r="K127" s="7">
        <f t="shared" si="121"/>
        <v>0</v>
      </c>
    </row>
    <row r="128" spans="5:11" x14ac:dyDescent="0.25">
      <c r="E128">
        <v>910</v>
      </c>
      <c r="F128" s="7">
        <f>'Emission events'!Q128</f>
        <v>0</v>
      </c>
      <c r="G128" s="7">
        <f>'Emission events'!AG128</f>
        <v>0</v>
      </c>
      <c r="H128" s="7">
        <f>'Emission events'!AW128</f>
        <v>0</v>
      </c>
      <c r="I128" s="7">
        <f>'Emission events'!BM128</f>
        <v>0</v>
      </c>
      <c r="J128" s="7">
        <f>'Emission events'!CC128</f>
        <v>0</v>
      </c>
      <c r="K128" s="7">
        <f t="shared" si="121"/>
        <v>0</v>
      </c>
    </row>
    <row r="129" spans="5:11" x14ac:dyDescent="0.25">
      <c r="E129">
        <v>915</v>
      </c>
      <c r="F129" s="7">
        <f>'Emission events'!Q129</f>
        <v>0</v>
      </c>
      <c r="G129" s="7">
        <f>'Emission events'!AG129</f>
        <v>0</v>
      </c>
      <c r="H129" s="7">
        <f>'Emission events'!AW129</f>
        <v>0</v>
      </c>
      <c r="I129" s="7">
        <f>'Emission events'!BM129</f>
        <v>0</v>
      </c>
      <c r="J129" s="7">
        <f>'Emission events'!CC129</f>
        <v>0</v>
      </c>
      <c r="K129" s="7">
        <f t="shared" si="121"/>
        <v>0</v>
      </c>
    </row>
    <row r="130" spans="5:11" x14ac:dyDescent="0.25">
      <c r="E130">
        <v>920</v>
      </c>
      <c r="F130" s="7">
        <f>'Emission events'!Q130</f>
        <v>0</v>
      </c>
      <c r="G130" s="7">
        <f>'Emission events'!AG130</f>
        <v>0</v>
      </c>
      <c r="H130" s="7">
        <f>'Emission events'!AW130</f>
        <v>0</v>
      </c>
      <c r="I130" s="7">
        <f>'Emission events'!BM130</f>
        <v>0</v>
      </c>
      <c r="J130" s="7">
        <f>'Emission events'!CC130</f>
        <v>0</v>
      </c>
      <c r="K130" s="7">
        <f t="shared" si="121"/>
        <v>0</v>
      </c>
    </row>
    <row r="131" spans="5:11" x14ac:dyDescent="0.25">
      <c r="E131">
        <v>925</v>
      </c>
      <c r="F131" s="7">
        <f>'Emission events'!Q131</f>
        <v>0</v>
      </c>
      <c r="G131" s="7">
        <f>'Emission events'!AG131</f>
        <v>0</v>
      </c>
      <c r="H131" s="7">
        <f>'Emission events'!AW131</f>
        <v>0</v>
      </c>
      <c r="I131" s="7">
        <f>'Emission events'!BM131</f>
        <v>0</v>
      </c>
      <c r="J131" s="7">
        <f>'Emission events'!CC131</f>
        <v>0</v>
      </c>
      <c r="K131" s="7">
        <f t="shared" si="121"/>
        <v>0</v>
      </c>
    </row>
    <row r="132" spans="5:11" x14ac:dyDescent="0.25">
      <c r="E132">
        <v>930</v>
      </c>
      <c r="F132" s="7">
        <f>'Emission events'!Q132</f>
        <v>0</v>
      </c>
      <c r="G132" s="7">
        <f>'Emission events'!AG132</f>
        <v>0</v>
      </c>
      <c r="H132" s="7">
        <f>'Emission events'!AW132</f>
        <v>0</v>
      </c>
      <c r="I132" s="7">
        <f>'Emission events'!BM132</f>
        <v>0</v>
      </c>
      <c r="J132" s="7">
        <f>'Emission events'!CC132</f>
        <v>0</v>
      </c>
      <c r="K132" s="7">
        <f t="shared" si="121"/>
        <v>0</v>
      </c>
    </row>
    <row r="133" spans="5:11" x14ac:dyDescent="0.25">
      <c r="E133">
        <v>935</v>
      </c>
      <c r="F133" s="7">
        <f>'Emission events'!Q133</f>
        <v>0</v>
      </c>
      <c r="G133" s="7">
        <f>'Emission events'!AG133</f>
        <v>0</v>
      </c>
      <c r="H133" s="7">
        <f>'Emission events'!AW133</f>
        <v>0</v>
      </c>
      <c r="I133" s="7">
        <f>'Emission events'!BM133</f>
        <v>0</v>
      </c>
      <c r="J133" s="7">
        <f>'Emission events'!CC133</f>
        <v>0</v>
      </c>
      <c r="K133" s="7">
        <f t="shared" si="121"/>
        <v>0</v>
      </c>
    </row>
    <row r="134" spans="5:11" x14ac:dyDescent="0.25">
      <c r="E134">
        <v>940</v>
      </c>
      <c r="F134" s="7">
        <f>'Emission events'!Q134</f>
        <v>0</v>
      </c>
      <c r="G134" s="7">
        <f>'Emission events'!AG134</f>
        <v>0</v>
      </c>
      <c r="H134" s="7">
        <f>'Emission events'!AW134</f>
        <v>0</v>
      </c>
      <c r="I134" s="7">
        <f>'Emission events'!BM134</f>
        <v>0</v>
      </c>
      <c r="J134" s="7">
        <f>'Emission events'!CC134</f>
        <v>0</v>
      </c>
      <c r="K134" s="7">
        <f t="shared" si="121"/>
        <v>0</v>
      </c>
    </row>
    <row r="135" spans="5:11" x14ac:dyDescent="0.25">
      <c r="E135">
        <v>945</v>
      </c>
      <c r="F135" s="7">
        <f>'Emission events'!Q135</f>
        <v>0</v>
      </c>
      <c r="G135" s="7">
        <f>'Emission events'!AG135</f>
        <v>0</v>
      </c>
      <c r="H135" s="7">
        <f>'Emission events'!AW135</f>
        <v>0</v>
      </c>
      <c r="I135" s="7">
        <f>'Emission events'!BM135</f>
        <v>0</v>
      </c>
      <c r="J135" s="7">
        <f>'Emission events'!CC135</f>
        <v>0</v>
      </c>
      <c r="K135" s="7">
        <f t="shared" ref="K135:K155" si="166">SUM(F135:J135)</f>
        <v>0</v>
      </c>
    </row>
    <row r="136" spans="5:11" x14ac:dyDescent="0.25">
      <c r="E136">
        <v>950</v>
      </c>
      <c r="F136" s="7">
        <f>'Emission events'!Q136</f>
        <v>0</v>
      </c>
      <c r="G136" s="7">
        <f>'Emission events'!AG136</f>
        <v>0</v>
      </c>
      <c r="H136" s="7">
        <f>'Emission events'!AW136</f>
        <v>0</v>
      </c>
      <c r="I136" s="7">
        <f>'Emission events'!BM136</f>
        <v>0</v>
      </c>
      <c r="J136" s="7">
        <f>'Emission events'!CC136</f>
        <v>0</v>
      </c>
      <c r="K136" s="7">
        <f t="shared" si="166"/>
        <v>0</v>
      </c>
    </row>
    <row r="137" spans="5:11" x14ac:dyDescent="0.25">
      <c r="E137">
        <v>955</v>
      </c>
      <c r="F137" s="7">
        <f>'Emission events'!Q137</f>
        <v>0</v>
      </c>
      <c r="G137" s="7">
        <f>'Emission events'!AG137</f>
        <v>0</v>
      </c>
      <c r="H137" s="7">
        <f>'Emission events'!AW137</f>
        <v>0</v>
      </c>
      <c r="I137" s="7">
        <f>'Emission events'!BM137</f>
        <v>0</v>
      </c>
      <c r="J137" s="7">
        <f>'Emission events'!CC137</f>
        <v>0</v>
      </c>
      <c r="K137" s="7">
        <f t="shared" si="166"/>
        <v>0</v>
      </c>
    </row>
    <row r="138" spans="5:11" x14ac:dyDescent="0.25">
      <c r="E138">
        <v>960</v>
      </c>
      <c r="F138" s="7">
        <f>'Emission events'!Q138</f>
        <v>0</v>
      </c>
      <c r="G138" s="7">
        <f>'Emission events'!AG138</f>
        <v>0</v>
      </c>
      <c r="H138" s="7">
        <f>'Emission events'!AW138</f>
        <v>0</v>
      </c>
      <c r="I138" s="7">
        <f>'Emission events'!BM138</f>
        <v>0</v>
      </c>
      <c r="J138" s="7">
        <f>'Emission events'!CC138</f>
        <v>0</v>
      </c>
      <c r="K138" s="7">
        <f t="shared" si="166"/>
        <v>0</v>
      </c>
    </row>
    <row r="139" spans="5:11" x14ac:dyDescent="0.25">
      <c r="E139">
        <v>965</v>
      </c>
      <c r="F139" s="7">
        <f>'Emission events'!Q139</f>
        <v>0</v>
      </c>
      <c r="G139" s="7">
        <f>'Emission events'!AG139</f>
        <v>0</v>
      </c>
      <c r="H139" s="7">
        <f>'Emission events'!AW139</f>
        <v>0</v>
      </c>
      <c r="I139" s="7">
        <f>'Emission events'!BM139</f>
        <v>0</v>
      </c>
      <c r="J139" s="7">
        <f>'Emission events'!CC139</f>
        <v>0</v>
      </c>
      <c r="K139" s="7">
        <f t="shared" si="166"/>
        <v>0</v>
      </c>
    </row>
    <row r="140" spans="5:11" x14ac:dyDescent="0.25">
      <c r="E140">
        <v>970</v>
      </c>
      <c r="F140" s="7">
        <f>'Emission events'!Q140</f>
        <v>0</v>
      </c>
      <c r="G140" s="7">
        <f>'Emission events'!AG140</f>
        <v>0</v>
      </c>
      <c r="H140" s="7">
        <f>'Emission events'!AW140</f>
        <v>0</v>
      </c>
      <c r="I140" s="7">
        <f>'Emission events'!BM140</f>
        <v>0</v>
      </c>
      <c r="J140" s="7">
        <f>'Emission events'!CC140</f>
        <v>0</v>
      </c>
      <c r="K140" s="7">
        <f t="shared" si="166"/>
        <v>0</v>
      </c>
    </row>
    <row r="141" spans="5:11" x14ac:dyDescent="0.25">
      <c r="E141">
        <v>975</v>
      </c>
      <c r="F141" s="7">
        <f>'Emission events'!Q141</f>
        <v>0</v>
      </c>
      <c r="G141" s="7">
        <f>'Emission events'!AG141</f>
        <v>0</v>
      </c>
      <c r="H141" s="7">
        <f>'Emission events'!AW141</f>
        <v>0</v>
      </c>
      <c r="I141" s="7">
        <f>'Emission events'!BM141</f>
        <v>0</v>
      </c>
      <c r="J141" s="7">
        <f>'Emission events'!CC141</f>
        <v>0</v>
      </c>
      <c r="K141" s="7">
        <f t="shared" si="166"/>
        <v>0</v>
      </c>
    </row>
    <row r="142" spans="5:11" x14ac:dyDescent="0.25">
      <c r="E142">
        <v>980</v>
      </c>
      <c r="F142" s="7">
        <f>'Emission events'!Q142</f>
        <v>0</v>
      </c>
      <c r="G142" s="7">
        <f>'Emission events'!AG142</f>
        <v>0</v>
      </c>
      <c r="H142" s="7">
        <f>'Emission events'!AW142</f>
        <v>0</v>
      </c>
      <c r="I142" s="7">
        <f>'Emission events'!BM142</f>
        <v>0</v>
      </c>
      <c r="J142" s="7">
        <f>'Emission events'!CC142</f>
        <v>0</v>
      </c>
      <c r="K142" s="7">
        <f t="shared" si="166"/>
        <v>0</v>
      </c>
    </row>
    <row r="143" spans="5:11" x14ac:dyDescent="0.25">
      <c r="E143">
        <v>985</v>
      </c>
      <c r="F143" s="7">
        <f>'Emission events'!Q143</f>
        <v>0</v>
      </c>
      <c r="G143" s="7">
        <f>'Emission events'!AG143</f>
        <v>0</v>
      </c>
      <c r="H143" s="7">
        <f>'Emission events'!AW143</f>
        <v>0</v>
      </c>
      <c r="I143" s="7">
        <f>'Emission events'!BM143</f>
        <v>0</v>
      </c>
      <c r="J143" s="7">
        <f>'Emission events'!CC143</f>
        <v>0</v>
      </c>
      <c r="K143" s="7">
        <f t="shared" si="166"/>
        <v>0</v>
      </c>
    </row>
    <row r="144" spans="5:11" x14ac:dyDescent="0.25">
      <c r="E144">
        <v>990</v>
      </c>
      <c r="F144" s="7">
        <f>'Emission events'!Q144</f>
        <v>0</v>
      </c>
      <c r="G144" s="7">
        <f>'Emission events'!AG144</f>
        <v>0</v>
      </c>
      <c r="H144" s="7">
        <f>'Emission events'!AW144</f>
        <v>0</v>
      </c>
      <c r="I144" s="7">
        <f>'Emission events'!BM144</f>
        <v>0</v>
      </c>
      <c r="J144" s="7">
        <f>'Emission events'!CC144</f>
        <v>0</v>
      </c>
      <c r="K144" s="7">
        <f t="shared" si="166"/>
        <v>0</v>
      </c>
    </row>
    <row r="145" spans="5:11" x14ac:dyDescent="0.25">
      <c r="E145">
        <v>995</v>
      </c>
      <c r="F145" s="7">
        <f>'Emission events'!Q145</f>
        <v>0</v>
      </c>
      <c r="G145" s="7">
        <f>'Emission events'!AG145</f>
        <v>0</v>
      </c>
      <c r="H145" s="7">
        <f>'Emission events'!AW145</f>
        <v>0</v>
      </c>
      <c r="I145" s="7">
        <f>'Emission events'!BM145</f>
        <v>0</v>
      </c>
      <c r="J145" s="7">
        <f>'Emission events'!CC145</f>
        <v>0</v>
      </c>
      <c r="K145" s="7">
        <f t="shared" si="166"/>
        <v>0</v>
      </c>
    </row>
    <row r="146" spans="5:11" x14ac:dyDescent="0.25">
      <c r="E146">
        <v>1000</v>
      </c>
      <c r="F146" s="7">
        <f>'Emission events'!Q146</f>
        <v>0</v>
      </c>
      <c r="G146" s="7">
        <f>'Emission events'!AG146</f>
        <v>0</v>
      </c>
      <c r="H146" s="7">
        <f>'Emission events'!AW146</f>
        <v>0</v>
      </c>
      <c r="I146" s="7">
        <f>'Emission events'!BM146</f>
        <v>0</v>
      </c>
      <c r="J146" s="7">
        <f>'Emission events'!CC146</f>
        <v>0</v>
      </c>
      <c r="K146" s="7">
        <f t="shared" si="166"/>
        <v>0</v>
      </c>
    </row>
    <row r="147" spans="5:11" x14ac:dyDescent="0.25">
      <c r="E147">
        <v>1005</v>
      </c>
      <c r="F147" s="7">
        <f>'Emission events'!Q147</f>
        <v>0</v>
      </c>
      <c r="G147" s="7">
        <f>'Emission events'!AG147</f>
        <v>0</v>
      </c>
      <c r="H147" s="7">
        <f>'Emission events'!AW147</f>
        <v>0</v>
      </c>
      <c r="I147" s="7">
        <f>'Emission events'!BM147</f>
        <v>0</v>
      </c>
      <c r="J147" s="7">
        <f>'Emission events'!CC147</f>
        <v>0</v>
      </c>
      <c r="K147" s="7">
        <f t="shared" si="166"/>
        <v>0</v>
      </c>
    </row>
    <row r="148" spans="5:11" x14ac:dyDescent="0.25">
      <c r="E148">
        <v>1010</v>
      </c>
      <c r="F148" s="7">
        <f>'Emission events'!Q148</f>
        <v>0</v>
      </c>
      <c r="G148" s="7">
        <f>'Emission events'!AG148</f>
        <v>0</v>
      </c>
      <c r="H148" s="7">
        <f>'Emission events'!AW148</f>
        <v>0</v>
      </c>
      <c r="I148" s="7">
        <f>'Emission events'!BM148</f>
        <v>0</v>
      </c>
      <c r="J148" s="7">
        <f>'Emission events'!CC148</f>
        <v>0</v>
      </c>
      <c r="K148" s="7">
        <f t="shared" si="166"/>
        <v>0</v>
      </c>
    </row>
    <row r="149" spans="5:11" x14ac:dyDescent="0.25">
      <c r="E149">
        <v>1015</v>
      </c>
      <c r="F149" s="7">
        <f>'Emission events'!Q149</f>
        <v>0</v>
      </c>
      <c r="G149" s="7">
        <f>'Emission events'!AG149</f>
        <v>0</v>
      </c>
      <c r="H149" s="7">
        <f>'Emission events'!AW149</f>
        <v>0</v>
      </c>
      <c r="I149" s="7">
        <f>'Emission events'!BM149</f>
        <v>0</v>
      </c>
      <c r="J149" s="7">
        <f>'Emission events'!CC149</f>
        <v>0</v>
      </c>
      <c r="K149" s="7">
        <f t="shared" si="166"/>
        <v>0</v>
      </c>
    </row>
    <row r="150" spans="5:11" x14ac:dyDescent="0.25">
      <c r="E150">
        <v>1020</v>
      </c>
      <c r="F150" s="7">
        <f>'Emission events'!Q150</f>
        <v>0</v>
      </c>
      <c r="G150" s="7">
        <f>'Emission events'!AG150</f>
        <v>0</v>
      </c>
      <c r="H150" s="7">
        <f>'Emission events'!AW150</f>
        <v>0</v>
      </c>
      <c r="I150" s="7">
        <f>'Emission events'!BM150</f>
        <v>0</v>
      </c>
      <c r="J150" s="7">
        <f>'Emission events'!CC150</f>
        <v>0</v>
      </c>
      <c r="K150" s="7">
        <f t="shared" si="166"/>
        <v>0</v>
      </c>
    </row>
    <row r="151" spans="5:11" x14ac:dyDescent="0.25">
      <c r="E151">
        <v>1025</v>
      </c>
      <c r="F151" s="7">
        <f>'Emission events'!Q151</f>
        <v>0</v>
      </c>
      <c r="G151" s="7">
        <f>'Emission events'!AG151</f>
        <v>0</v>
      </c>
      <c r="H151" s="7">
        <f>'Emission events'!AW151</f>
        <v>0</v>
      </c>
      <c r="I151" s="7">
        <f>'Emission events'!BM151</f>
        <v>0</v>
      </c>
      <c r="J151" s="7">
        <f>'Emission events'!CC151</f>
        <v>0</v>
      </c>
      <c r="K151" s="7">
        <f t="shared" si="166"/>
        <v>0</v>
      </c>
    </row>
    <row r="152" spans="5:11" x14ac:dyDescent="0.25">
      <c r="E152">
        <v>1030</v>
      </c>
      <c r="F152" s="7">
        <f>'Emission events'!Q152</f>
        <v>0</v>
      </c>
      <c r="G152" s="7">
        <f>'Emission events'!AG152</f>
        <v>0</v>
      </c>
      <c r="H152" s="7">
        <f>'Emission events'!AW152</f>
        <v>0</v>
      </c>
      <c r="I152" s="7">
        <f>'Emission events'!BM152</f>
        <v>0</v>
      </c>
      <c r="J152" s="7">
        <f>'Emission events'!CC152</f>
        <v>0</v>
      </c>
      <c r="K152" s="7">
        <f t="shared" si="166"/>
        <v>0</v>
      </c>
    </row>
    <row r="153" spans="5:11" x14ac:dyDescent="0.25">
      <c r="E153">
        <v>1035</v>
      </c>
      <c r="F153" s="7">
        <f>'Emission events'!Q153</f>
        <v>0</v>
      </c>
      <c r="G153" s="7">
        <f>'Emission events'!AG153</f>
        <v>0</v>
      </c>
      <c r="H153" s="7">
        <f>'Emission events'!AW153</f>
        <v>0</v>
      </c>
      <c r="I153" s="7">
        <f>'Emission events'!BM153</f>
        <v>0</v>
      </c>
      <c r="J153" s="7">
        <f>'Emission events'!CC153</f>
        <v>0</v>
      </c>
      <c r="K153" s="7">
        <f t="shared" si="166"/>
        <v>0</v>
      </c>
    </row>
    <row r="154" spans="5:11" x14ac:dyDescent="0.25">
      <c r="E154">
        <v>1040</v>
      </c>
      <c r="F154" s="7">
        <f>'Emission events'!Q154</f>
        <v>0</v>
      </c>
      <c r="G154" s="7">
        <f>'Emission events'!AG154</f>
        <v>0</v>
      </c>
      <c r="H154" s="7">
        <f>'Emission events'!AW154</f>
        <v>0</v>
      </c>
      <c r="I154" s="7">
        <f>'Emission events'!BM154</f>
        <v>0</v>
      </c>
      <c r="J154" s="7">
        <f>'Emission events'!CC154</f>
        <v>0</v>
      </c>
      <c r="K154" s="7">
        <f t="shared" si="166"/>
        <v>0</v>
      </c>
    </row>
    <row r="155" spans="5:11" x14ac:dyDescent="0.25">
      <c r="E155">
        <v>1045</v>
      </c>
      <c r="F155" s="7">
        <f>'Emission events'!Q155</f>
        <v>0</v>
      </c>
      <c r="G155" s="7">
        <f>'Emission events'!AG155</f>
        <v>0</v>
      </c>
      <c r="H155" s="7">
        <f>'Emission events'!AW155</f>
        <v>0</v>
      </c>
      <c r="I155" s="7">
        <f>'Emission events'!BM155</f>
        <v>0</v>
      </c>
      <c r="J155" s="7">
        <f>'Emission events'!CC155</f>
        <v>0</v>
      </c>
      <c r="K155" s="7">
        <f t="shared" si="166"/>
        <v>0</v>
      </c>
    </row>
    <row r="156" spans="5:11" x14ac:dyDescent="0.25">
      <c r="E156">
        <v>1050</v>
      </c>
      <c r="F156" s="7">
        <f>'Emission events'!Q156</f>
        <v>0</v>
      </c>
      <c r="G156" s="7">
        <f>'Emission events'!AG156</f>
        <v>0</v>
      </c>
      <c r="H156" s="7">
        <f>'Emission events'!AW156</f>
        <v>0</v>
      </c>
      <c r="I156" s="7">
        <f>'Emission events'!BM156</f>
        <v>0</v>
      </c>
      <c r="J156" s="7">
        <f>'Emission events'!CC156</f>
        <v>0</v>
      </c>
      <c r="K156" s="7">
        <f>SUM(F156:J156)</f>
        <v>0</v>
      </c>
    </row>
    <row r="157" spans="5:11" x14ac:dyDescent="0.25">
      <c r="E157">
        <v>1055</v>
      </c>
      <c r="F157" s="7">
        <f>'Emission events'!Q157</f>
        <v>0</v>
      </c>
      <c r="G157" s="7">
        <f>'Emission events'!AG157</f>
        <v>0</v>
      </c>
      <c r="H157" s="7">
        <f>'Emission events'!AW157</f>
        <v>0</v>
      </c>
      <c r="I157" s="7">
        <f>'Emission events'!BM157</f>
        <v>0</v>
      </c>
      <c r="J157" s="7">
        <f>'Emission events'!CC157</f>
        <v>0</v>
      </c>
      <c r="K157" s="7">
        <f t="shared" ref="K157:K186" si="167">SUM(F157:J157)</f>
        <v>0</v>
      </c>
    </row>
    <row r="158" spans="5:11" x14ac:dyDescent="0.25">
      <c r="E158">
        <v>1060</v>
      </c>
      <c r="F158" s="7">
        <f>'Emission events'!Q158</f>
        <v>0</v>
      </c>
      <c r="G158" s="7">
        <f>'Emission events'!AG158</f>
        <v>0</v>
      </c>
      <c r="H158" s="7">
        <f>'Emission events'!AW158</f>
        <v>0</v>
      </c>
      <c r="I158" s="7">
        <f>'Emission events'!BM158</f>
        <v>0</v>
      </c>
      <c r="J158" s="7">
        <f>'Emission events'!CC158</f>
        <v>0</v>
      </c>
      <c r="K158" s="7">
        <f t="shared" si="167"/>
        <v>0</v>
      </c>
    </row>
    <row r="159" spans="5:11" x14ac:dyDescent="0.25">
      <c r="E159">
        <v>1065</v>
      </c>
      <c r="F159" s="7">
        <f>'Emission events'!Q159</f>
        <v>0</v>
      </c>
      <c r="G159" s="7">
        <f>'Emission events'!AG159</f>
        <v>0</v>
      </c>
      <c r="H159" s="7">
        <f>'Emission events'!AW159</f>
        <v>0</v>
      </c>
      <c r="I159" s="7">
        <f>'Emission events'!BM159</f>
        <v>0</v>
      </c>
      <c r="J159" s="7">
        <f>'Emission events'!CC159</f>
        <v>0</v>
      </c>
      <c r="K159" s="7">
        <f t="shared" si="167"/>
        <v>0</v>
      </c>
    </row>
    <row r="160" spans="5:11" x14ac:dyDescent="0.25">
      <c r="E160">
        <v>1070</v>
      </c>
      <c r="F160" s="7">
        <f>'Emission events'!Q160</f>
        <v>0</v>
      </c>
      <c r="G160" s="7">
        <f>'Emission events'!AG160</f>
        <v>0</v>
      </c>
      <c r="H160" s="7">
        <f>'Emission events'!AW160</f>
        <v>0</v>
      </c>
      <c r="I160" s="7">
        <f>'Emission events'!BM160</f>
        <v>0</v>
      </c>
      <c r="J160" s="7">
        <f>'Emission events'!CC160</f>
        <v>0</v>
      </c>
      <c r="K160" s="7">
        <f t="shared" si="167"/>
        <v>0</v>
      </c>
    </row>
    <row r="161" spans="5:11" x14ac:dyDescent="0.25">
      <c r="E161">
        <v>1075</v>
      </c>
      <c r="F161" s="7">
        <f>'Emission events'!Q161</f>
        <v>0</v>
      </c>
      <c r="G161" s="7">
        <f>'Emission events'!AG161</f>
        <v>0</v>
      </c>
      <c r="H161" s="7">
        <f>'Emission events'!AW161</f>
        <v>0</v>
      </c>
      <c r="I161" s="7">
        <f>'Emission events'!BM161</f>
        <v>0</v>
      </c>
      <c r="J161" s="7">
        <f>'Emission events'!CC161</f>
        <v>0</v>
      </c>
      <c r="K161" s="7">
        <f t="shared" si="167"/>
        <v>0</v>
      </c>
    </row>
    <row r="162" spans="5:11" x14ac:dyDescent="0.25">
      <c r="E162">
        <v>1080</v>
      </c>
      <c r="F162" s="7">
        <f>'Emission events'!Q162</f>
        <v>0</v>
      </c>
      <c r="G162" s="7">
        <f>'Emission events'!AG162</f>
        <v>0</v>
      </c>
      <c r="H162" s="7">
        <f>'Emission events'!AW162</f>
        <v>0</v>
      </c>
      <c r="I162" s="7">
        <f>'Emission events'!BM162</f>
        <v>0</v>
      </c>
      <c r="J162" s="7">
        <f>'Emission events'!CC162</f>
        <v>0</v>
      </c>
      <c r="K162" s="7">
        <f t="shared" si="167"/>
        <v>0</v>
      </c>
    </row>
    <row r="163" spans="5:11" x14ac:dyDescent="0.25">
      <c r="E163">
        <v>1085</v>
      </c>
      <c r="F163" s="7">
        <f>'Emission events'!Q163</f>
        <v>0</v>
      </c>
      <c r="G163" s="7">
        <f>'Emission events'!AG163</f>
        <v>0</v>
      </c>
      <c r="H163" s="7">
        <f>'Emission events'!AW163</f>
        <v>0</v>
      </c>
      <c r="I163" s="7">
        <f>'Emission events'!BM163</f>
        <v>0</v>
      </c>
      <c r="J163" s="7">
        <f>'Emission events'!CC163</f>
        <v>0</v>
      </c>
      <c r="K163" s="7">
        <f t="shared" si="167"/>
        <v>0</v>
      </c>
    </row>
    <row r="164" spans="5:11" x14ac:dyDescent="0.25">
      <c r="E164">
        <v>1090</v>
      </c>
      <c r="F164" s="7">
        <f>'Emission events'!Q164</f>
        <v>0</v>
      </c>
      <c r="G164" s="7">
        <f>'Emission events'!AG164</f>
        <v>0</v>
      </c>
      <c r="H164" s="7">
        <f>'Emission events'!AW164</f>
        <v>0</v>
      </c>
      <c r="I164" s="7">
        <f>'Emission events'!BM164</f>
        <v>0</v>
      </c>
      <c r="J164" s="7">
        <f>'Emission events'!CC164</f>
        <v>0</v>
      </c>
      <c r="K164" s="7">
        <f t="shared" si="167"/>
        <v>0</v>
      </c>
    </row>
    <row r="165" spans="5:11" x14ac:dyDescent="0.25">
      <c r="E165">
        <v>1095</v>
      </c>
      <c r="F165" s="7">
        <f>'Emission events'!Q165</f>
        <v>0</v>
      </c>
      <c r="G165" s="7">
        <f>'Emission events'!AG165</f>
        <v>0</v>
      </c>
      <c r="H165" s="7">
        <f>'Emission events'!AW165</f>
        <v>0</v>
      </c>
      <c r="I165" s="7">
        <f>'Emission events'!BM165</f>
        <v>0</v>
      </c>
      <c r="J165" s="7">
        <f>'Emission events'!CC165</f>
        <v>0</v>
      </c>
      <c r="K165" s="7">
        <f t="shared" si="167"/>
        <v>0</v>
      </c>
    </row>
    <row r="166" spans="5:11" x14ac:dyDescent="0.25">
      <c r="E166">
        <v>1100</v>
      </c>
      <c r="F166" s="7">
        <f>'Emission events'!Q166</f>
        <v>0</v>
      </c>
      <c r="G166" s="7">
        <f>'Emission events'!AG166</f>
        <v>0</v>
      </c>
      <c r="H166" s="7">
        <f>'Emission events'!AW166</f>
        <v>0</v>
      </c>
      <c r="I166" s="7">
        <f>'Emission events'!BM166</f>
        <v>0</v>
      </c>
      <c r="J166" s="7">
        <f>'Emission events'!CC166</f>
        <v>0</v>
      </c>
      <c r="K166" s="7">
        <f t="shared" si="167"/>
        <v>0</v>
      </c>
    </row>
    <row r="167" spans="5:11" x14ac:dyDescent="0.25">
      <c r="E167">
        <v>1105</v>
      </c>
      <c r="F167" s="7">
        <f>'Emission events'!Q167</f>
        <v>0</v>
      </c>
      <c r="G167" s="7">
        <f>'Emission events'!AG167</f>
        <v>0</v>
      </c>
      <c r="H167" s="7">
        <f>'Emission events'!AW167</f>
        <v>0</v>
      </c>
      <c r="I167" s="7">
        <f>'Emission events'!BM167</f>
        <v>0</v>
      </c>
      <c r="J167" s="7">
        <f>'Emission events'!CC167</f>
        <v>0</v>
      </c>
      <c r="K167" s="7">
        <f t="shared" si="167"/>
        <v>0</v>
      </c>
    </row>
    <row r="168" spans="5:11" x14ac:dyDescent="0.25">
      <c r="E168">
        <v>1110</v>
      </c>
      <c r="F168" s="7">
        <f>'Emission events'!Q168</f>
        <v>0</v>
      </c>
      <c r="G168" s="7">
        <f>'Emission events'!AG168</f>
        <v>0</v>
      </c>
      <c r="H168" s="7">
        <f>'Emission events'!AW168</f>
        <v>0</v>
      </c>
      <c r="I168" s="7">
        <f>'Emission events'!BM168</f>
        <v>0</v>
      </c>
      <c r="J168" s="7">
        <f>'Emission events'!CC168</f>
        <v>0</v>
      </c>
      <c r="K168" s="7">
        <f t="shared" si="167"/>
        <v>0</v>
      </c>
    </row>
    <row r="169" spans="5:11" x14ac:dyDescent="0.25">
      <c r="E169">
        <v>1115</v>
      </c>
      <c r="F169" s="7">
        <f>'Emission events'!Q169</f>
        <v>0</v>
      </c>
      <c r="G169" s="7">
        <f>'Emission events'!AG169</f>
        <v>0</v>
      </c>
      <c r="H169" s="7">
        <f>'Emission events'!AW169</f>
        <v>0</v>
      </c>
      <c r="I169" s="7">
        <f>'Emission events'!BM169</f>
        <v>0</v>
      </c>
      <c r="J169" s="7">
        <f>'Emission events'!CC169</f>
        <v>0</v>
      </c>
      <c r="K169" s="7">
        <f t="shared" si="167"/>
        <v>0</v>
      </c>
    </row>
    <row r="170" spans="5:11" x14ac:dyDescent="0.25">
      <c r="E170">
        <v>1120</v>
      </c>
      <c r="F170" s="7">
        <f>'Emission events'!Q170</f>
        <v>0</v>
      </c>
      <c r="G170" s="7">
        <f>'Emission events'!AG170</f>
        <v>0</v>
      </c>
      <c r="H170" s="7">
        <f>'Emission events'!AW170</f>
        <v>0</v>
      </c>
      <c r="I170" s="7">
        <f>'Emission events'!BM170</f>
        <v>0</v>
      </c>
      <c r="J170" s="7">
        <f>'Emission events'!CC170</f>
        <v>0</v>
      </c>
      <c r="K170" s="7">
        <f t="shared" si="167"/>
        <v>0</v>
      </c>
    </row>
    <row r="171" spans="5:11" x14ac:dyDescent="0.25">
      <c r="E171">
        <v>1125</v>
      </c>
      <c r="F171" s="7">
        <f>'Emission events'!Q171</f>
        <v>0</v>
      </c>
      <c r="G171" s="7">
        <f>'Emission events'!AG171</f>
        <v>0</v>
      </c>
      <c r="H171" s="7">
        <f>'Emission events'!AW171</f>
        <v>0</v>
      </c>
      <c r="I171" s="7">
        <f>'Emission events'!BM171</f>
        <v>0</v>
      </c>
      <c r="J171" s="7">
        <f>'Emission events'!CC171</f>
        <v>0</v>
      </c>
      <c r="K171" s="7">
        <f t="shared" si="167"/>
        <v>0</v>
      </c>
    </row>
    <row r="172" spans="5:11" x14ac:dyDescent="0.25">
      <c r="E172">
        <v>1130</v>
      </c>
      <c r="F172" s="7">
        <f>'Emission events'!Q172</f>
        <v>0</v>
      </c>
      <c r="G172" s="7">
        <f>'Emission events'!AG172</f>
        <v>0</v>
      </c>
      <c r="H172" s="7">
        <f>'Emission events'!AW172</f>
        <v>0</v>
      </c>
      <c r="I172" s="7">
        <f>'Emission events'!BM172</f>
        <v>0</v>
      </c>
      <c r="J172" s="7">
        <f>'Emission events'!CC172</f>
        <v>0</v>
      </c>
      <c r="K172" s="7">
        <f t="shared" si="167"/>
        <v>0</v>
      </c>
    </row>
    <row r="173" spans="5:11" x14ac:dyDescent="0.25">
      <c r="E173">
        <v>1135</v>
      </c>
      <c r="F173" s="7">
        <f>'Emission events'!Q173</f>
        <v>0</v>
      </c>
      <c r="G173" s="7">
        <f>'Emission events'!AG173</f>
        <v>0</v>
      </c>
      <c r="H173" s="7">
        <f>'Emission events'!AW173</f>
        <v>0</v>
      </c>
      <c r="I173" s="7">
        <f>'Emission events'!BM173</f>
        <v>0</v>
      </c>
      <c r="J173" s="7">
        <f>'Emission events'!CC173</f>
        <v>0</v>
      </c>
      <c r="K173" s="7">
        <f t="shared" si="167"/>
        <v>0</v>
      </c>
    </row>
    <row r="174" spans="5:11" x14ac:dyDescent="0.25">
      <c r="E174">
        <v>1140</v>
      </c>
      <c r="F174" s="7">
        <f>'Emission events'!Q174</f>
        <v>0</v>
      </c>
      <c r="G174" s="7">
        <f>'Emission events'!AG174</f>
        <v>0</v>
      </c>
      <c r="H174" s="7">
        <f>'Emission events'!AW174</f>
        <v>0</v>
      </c>
      <c r="I174" s="7">
        <f>'Emission events'!BM174</f>
        <v>0</v>
      </c>
      <c r="J174" s="7">
        <f>'Emission events'!CC174</f>
        <v>0</v>
      </c>
      <c r="K174" s="7">
        <f t="shared" si="167"/>
        <v>0</v>
      </c>
    </row>
    <row r="175" spans="5:11" x14ac:dyDescent="0.25">
      <c r="E175">
        <v>1145</v>
      </c>
      <c r="F175" s="7">
        <f>'Emission events'!Q175</f>
        <v>0</v>
      </c>
      <c r="G175" s="7">
        <f>'Emission events'!AG175</f>
        <v>0</v>
      </c>
      <c r="H175" s="7">
        <f>'Emission events'!AW175</f>
        <v>0</v>
      </c>
      <c r="I175" s="7">
        <f>'Emission events'!BM175</f>
        <v>0</v>
      </c>
      <c r="J175" s="7">
        <f>'Emission events'!CC175</f>
        <v>0</v>
      </c>
      <c r="K175" s="7">
        <f t="shared" si="167"/>
        <v>0</v>
      </c>
    </row>
    <row r="176" spans="5:11" x14ac:dyDescent="0.25">
      <c r="E176">
        <v>1150</v>
      </c>
      <c r="F176" s="7">
        <f>'Emission events'!Q176</f>
        <v>0</v>
      </c>
      <c r="G176" s="7">
        <f>'Emission events'!AG176</f>
        <v>0</v>
      </c>
      <c r="H176" s="7">
        <f>'Emission events'!AW176</f>
        <v>0</v>
      </c>
      <c r="I176" s="7">
        <f>'Emission events'!BM176</f>
        <v>0</v>
      </c>
      <c r="J176" s="7">
        <f>'Emission events'!CC176</f>
        <v>0</v>
      </c>
      <c r="K176" s="7">
        <f t="shared" si="167"/>
        <v>0</v>
      </c>
    </row>
    <row r="177" spans="5:11" x14ac:dyDescent="0.25">
      <c r="E177">
        <v>1155</v>
      </c>
      <c r="F177" s="7">
        <f>'Emission events'!Q177</f>
        <v>0</v>
      </c>
      <c r="G177" s="7">
        <f>'Emission events'!AG177</f>
        <v>0</v>
      </c>
      <c r="H177" s="7">
        <f>'Emission events'!AW177</f>
        <v>0</v>
      </c>
      <c r="I177" s="7">
        <f>'Emission events'!BM177</f>
        <v>0</v>
      </c>
      <c r="J177" s="7">
        <f>'Emission events'!CC177</f>
        <v>0</v>
      </c>
      <c r="K177" s="7">
        <f t="shared" si="167"/>
        <v>0</v>
      </c>
    </row>
    <row r="178" spans="5:11" x14ac:dyDescent="0.25">
      <c r="E178">
        <v>1160</v>
      </c>
      <c r="F178" s="7">
        <f>'Emission events'!Q178</f>
        <v>0</v>
      </c>
      <c r="G178" s="7">
        <f>'Emission events'!AG178</f>
        <v>0</v>
      </c>
      <c r="H178" s="7">
        <f>'Emission events'!AW178</f>
        <v>0</v>
      </c>
      <c r="I178" s="7">
        <f>'Emission events'!BM178</f>
        <v>0</v>
      </c>
      <c r="J178" s="7">
        <f>'Emission events'!CC178</f>
        <v>0</v>
      </c>
      <c r="K178" s="7">
        <f t="shared" si="167"/>
        <v>0</v>
      </c>
    </row>
    <row r="179" spans="5:11" x14ac:dyDescent="0.25">
      <c r="E179">
        <v>1165</v>
      </c>
      <c r="F179" s="7">
        <f>'Emission events'!Q179</f>
        <v>0</v>
      </c>
      <c r="G179" s="7">
        <f>'Emission events'!AG179</f>
        <v>0</v>
      </c>
      <c r="H179" s="7">
        <f>'Emission events'!AW179</f>
        <v>0</v>
      </c>
      <c r="I179" s="7">
        <f>'Emission events'!BM179</f>
        <v>0</v>
      </c>
      <c r="J179" s="7">
        <f>'Emission events'!CC179</f>
        <v>0</v>
      </c>
      <c r="K179" s="7">
        <f t="shared" si="167"/>
        <v>0</v>
      </c>
    </row>
    <row r="180" spans="5:11" x14ac:dyDescent="0.25">
      <c r="E180">
        <v>1170</v>
      </c>
      <c r="F180" s="7">
        <f>'Emission events'!Q180</f>
        <v>0</v>
      </c>
      <c r="G180" s="7">
        <f>'Emission events'!AG180</f>
        <v>0</v>
      </c>
      <c r="H180" s="7">
        <f>'Emission events'!AW180</f>
        <v>0</v>
      </c>
      <c r="I180" s="7">
        <f>'Emission events'!BM180</f>
        <v>0</v>
      </c>
      <c r="J180" s="7">
        <f>'Emission events'!CC180</f>
        <v>0</v>
      </c>
      <c r="K180" s="7">
        <f t="shared" si="167"/>
        <v>0</v>
      </c>
    </row>
    <row r="181" spans="5:11" x14ac:dyDescent="0.25">
      <c r="E181">
        <v>1175</v>
      </c>
      <c r="F181" s="7">
        <f>'Emission events'!Q181</f>
        <v>0</v>
      </c>
      <c r="G181" s="7">
        <f>'Emission events'!AG181</f>
        <v>0</v>
      </c>
      <c r="H181" s="7">
        <f>'Emission events'!AW181</f>
        <v>0</v>
      </c>
      <c r="I181" s="7">
        <f>'Emission events'!BM181</f>
        <v>0</v>
      </c>
      <c r="J181" s="7">
        <f>'Emission events'!CC181</f>
        <v>0</v>
      </c>
      <c r="K181" s="7">
        <f t="shared" si="167"/>
        <v>0</v>
      </c>
    </row>
    <row r="182" spans="5:11" x14ac:dyDescent="0.25">
      <c r="E182">
        <v>1180</v>
      </c>
      <c r="F182" s="7">
        <f>'Emission events'!Q182</f>
        <v>0</v>
      </c>
      <c r="G182" s="7">
        <f>'Emission events'!AG182</f>
        <v>0</v>
      </c>
      <c r="H182" s="7">
        <f>'Emission events'!AW182</f>
        <v>0</v>
      </c>
      <c r="I182" s="7">
        <f>'Emission events'!BM182</f>
        <v>0</v>
      </c>
      <c r="J182" s="7">
        <f>'Emission events'!CC182</f>
        <v>0</v>
      </c>
      <c r="K182" s="7">
        <f t="shared" si="167"/>
        <v>0</v>
      </c>
    </row>
    <row r="183" spans="5:11" x14ac:dyDescent="0.25">
      <c r="E183">
        <v>1185</v>
      </c>
      <c r="F183" s="7">
        <f>'Emission events'!Q183</f>
        <v>0</v>
      </c>
      <c r="G183" s="7">
        <f>'Emission events'!AG183</f>
        <v>0</v>
      </c>
      <c r="H183" s="7">
        <f>'Emission events'!AW183</f>
        <v>0</v>
      </c>
      <c r="I183" s="7">
        <f>'Emission events'!BM183</f>
        <v>0</v>
      </c>
      <c r="J183" s="7">
        <f>'Emission events'!CC183</f>
        <v>0</v>
      </c>
      <c r="K183" s="7">
        <f t="shared" si="167"/>
        <v>0</v>
      </c>
    </row>
    <row r="184" spans="5:11" x14ac:dyDescent="0.25">
      <c r="E184">
        <v>1190</v>
      </c>
      <c r="F184" s="7">
        <f>'Emission events'!Q184</f>
        <v>0</v>
      </c>
      <c r="G184" s="7">
        <f>'Emission events'!AG184</f>
        <v>0</v>
      </c>
      <c r="H184" s="7">
        <f>'Emission events'!AW184</f>
        <v>0</v>
      </c>
      <c r="I184" s="7">
        <f>'Emission events'!BM184</f>
        <v>0</v>
      </c>
      <c r="J184" s="7">
        <f>'Emission events'!CC184</f>
        <v>0</v>
      </c>
      <c r="K184" s="7">
        <f t="shared" si="167"/>
        <v>0</v>
      </c>
    </row>
    <row r="185" spans="5:11" x14ac:dyDescent="0.25">
      <c r="E185">
        <v>1195</v>
      </c>
      <c r="F185" s="7">
        <f>'Emission events'!Q185</f>
        <v>0</v>
      </c>
      <c r="G185" s="7">
        <f>'Emission events'!AG185</f>
        <v>0</v>
      </c>
      <c r="H185" s="7">
        <f>'Emission events'!AW185</f>
        <v>0</v>
      </c>
      <c r="I185" s="7">
        <f>'Emission events'!BM185</f>
        <v>0</v>
      </c>
      <c r="J185" s="7">
        <f>'Emission events'!CC185</f>
        <v>0</v>
      </c>
      <c r="K185" s="7">
        <f t="shared" si="167"/>
        <v>0</v>
      </c>
    </row>
    <row r="186" spans="5:11" x14ac:dyDescent="0.25">
      <c r="E186">
        <v>1200</v>
      </c>
      <c r="F186" s="7">
        <f>'Emission events'!Q186</f>
        <v>0</v>
      </c>
      <c r="G186" s="7">
        <f>'Emission events'!AG186</f>
        <v>0</v>
      </c>
      <c r="H186" s="7">
        <f>'Emission events'!AW186</f>
        <v>0</v>
      </c>
      <c r="I186" s="7">
        <f>'Emission events'!BM186</f>
        <v>0</v>
      </c>
      <c r="J186" s="7">
        <f>'Emission events'!CC186</f>
        <v>0</v>
      </c>
      <c r="K186" s="7">
        <f t="shared" si="167"/>
        <v>0</v>
      </c>
    </row>
    <row r="187" spans="5:11" x14ac:dyDescent="0.25">
      <c r="E187">
        <v>1205</v>
      </c>
      <c r="F187" s="7">
        <f>'Emission events'!Q187</f>
        <v>0</v>
      </c>
      <c r="G187" s="7">
        <f>'Emission events'!AG187</f>
        <v>0</v>
      </c>
      <c r="H187" s="7">
        <f>'Emission events'!AW187</f>
        <v>0</v>
      </c>
      <c r="I187" s="7">
        <f>'Emission events'!BM187</f>
        <v>0</v>
      </c>
      <c r="J187" s="7">
        <f>'Emission events'!CC187</f>
        <v>0</v>
      </c>
      <c r="K187" s="7">
        <f t="shared" ref="K187:K246" si="168">SUM(F187:J187)</f>
        <v>0</v>
      </c>
    </row>
    <row r="188" spans="5:11" x14ac:dyDescent="0.25">
      <c r="E188">
        <v>1210</v>
      </c>
      <c r="F188" s="7">
        <f>'Emission events'!Q188</f>
        <v>0</v>
      </c>
      <c r="G188" s="7">
        <f>'Emission events'!AG188</f>
        <v>0</v>
      </c>
      <c r="H188" s="7">
        <f>'Emission events'!AW188</f>
        <v>0</v>
      </c>
      <c r="I188" s="7">
        <f>'Emission events'!BM188</f>
        <v>0</v>
      </c>
      <c r="J188" s="7">
        <f>'Emission events'!CC188</f>
        <v>0</v>
      </c>
      <c r="K188" s="7">
        <f t="shared" si="168"/>
        <v>0</v>
      </c>
    </row>
    <row r="189" spans="5:11" x14ac:dyDescent="0.25">
      <c r="E189">
        <v>1215</v>
      </c>
      <c r="F189" s="7">
        <f>'Emission events'!Q189</f>
        <v>0</v>
      </c>
      <c r="G189" s="7">
        <f>'Emission events'!AG189</f>
        <v>0</v>
      </c>
      <c r="H189" s="7">
        <f>'Emission events'!AW189</f>
        <v>0</v>
      </c>
      <c r="I189" s="7">
        <f>'Emission events'!BM189</f>
        <v>0</v>
      </c>
      <c r="J189" s="7">
        <f>'Emission events'!CC189</f>
        <v>0</v>
      </c>
      <c r="K189" s="7">
        <f t="shared" si="168"/>
        <v>0</v>
      </c>
    </row>
    <row r="190" spans="5:11" x14ac:dyDescent="0.25">
      <c r="E190">
        <v>1220</v>
      </c>
      <c r="F190" s="7">
        <f>'Emission events'!Q190</f>
        <v>0</v>
      </c>
      <c r="G190" s="7">
        <f>'Emission events'!AG190</f>
        <v>0</v>
      </c>
      <c r="H190" s="7">
        <f>'Emission events'!AW190</f>
        <v>0</v>
      </c>
      <c r="I190" s="7">
        <f>'Emission events'!BM190</f>
        <v>0</v>
      </c>
      <c r="J190" s="7">
        <f>'Emission events'!CC190</f>
        <v>0</v>
      </c>
      <c r="K190" s="7">
        <f t="shared" si="168"/>
        <v>0</v>
      </c>
    </row>
    <row r="191" spans="5:11" x14ac:dyDescent="0.25">
      <c r="E191">
        <v>1225</v>
      </c>
      <c r="F191" s="7">
        <f>'Emission events'!Q191</f>
        <v>0</v>
      </c>
      <c r="G191" s="7">
        <f>'Emission events'!AG191</f>
        <v>0</v>
      </c>
      <c r="H191" s="7">
        <f>'Emission events'!AW191</f>
        <v>0</v>
      </c>
      <c r="I191" s="7">
        <f>'Emission events'!BM191</f>
        <v>0</v>
      </c>
      <c r="J191" s="7">
        <f>'Emission events'!CC191</f>
        <v>0</v>
      </c>
      <c r="K191" s="7">
        <f t="shared" si="168"/>
        <v>0</v>
      </c>
    </row>
    <row r="192" spans="5:11" x14ac:dyDescent="0.25">
      <c r="E192">
        <v>1230</v>
      </c>
      <c r="F192" s="7">
        <f>'Emission events'!Q192</f>
        <v>0</v>
      </c>
      <c r="G192" s="7">
        <f>'Emission events'!AG192</f>
        <v>0</v>
      </c>
      <c r="H192" s="7">
        <f>'Emission events'!AW192</f>
        <v>0</v>
      </c>
      <c r="I192" s="7">
        <f>'Emission events'!BM192</f>
        <v>0</v>
      </c>
      <c r="J192" s="7">
        <f>'Emission events'!CC192</f>
        <v>0</v>
      </c>
      <c r="K192" s="7">
        <f t="shared" si="168"/>
        <v>0</v>
      </c>
    </row>
    <row r="193" spans="5:11" x14ac:dyDescent="0.25">
      <c r="E193">
        <v>1235</v>
      </c>
      <c r="F193" s="7">
        <f>'Emission events'!Q193</f>
        <v>0</v>
      </c>
      <c r="G193" s="7">
        <f>'Emission events'!AG193</f>
        <v>0</v>
      </c>
      <c r="H193" s="7">
        <f>'Emission events'!AW193</f>
        <v>0</v>
      </c>
      <c r="I193" s="7">
        <f>'Emission events'!BM193</f>
        <v>0</v>
      </c>
      <c r="J193" s="7">
        <f>'Emission events'!CC193</f>
        <v>0</v>
      </c>
      <c r="K193" s="7">
        <f t="shared" si="168"/>
        <v>0</v>
      </c>
    </row>
    <row r="194" spans="5:11" x14ac:dyDescent="0.25">
      <c r="E194">
        <v>1240</v>
      </c>
      <c r="F194" s="7">
        <f>'Emission events'!Q194</f>
        <v>0</v>
      </c>
      <c r="G194" s="7">
        <f>'Emission events'!AG194</f>
        <v>0</v>
      </c>
      <c r="H194" s="7">
        <f>'Emission events'!AW194</f>
        <v>0</v>
      </c>
      <c r="I194" s="7">
        <f>'Emission events'!BM194</f>
        <v>0</v>
      </c>
      <c r="J194" s="7">
        <f>'Emission events'!CC194</f>
        <v>0</v>
      </c>
      <c r="K194" s="7">
        <f t="shared" si="168"/>
        <v>0</v>
      </c>
    </row>
    <row r="195" spans="5:11" x14ac:dyDescent="0.25">
      <c r="E195">
        <v>1245</v>
      </c>
      <c r="F195" s="7">
        <f>'Emission events'!Q195</f>
        <v>0</v>
      </c>
      <c r="G195" s="7">
        <f>'Emission events'!AG195</f>
        <v>0</v>
      </c>
      <c r="H195" s="7">
        <f>'Emission events'!AW195</f>
        <v>0</v>
      </c>
      <c r="I195" s="7">
        <f>'Emission events'!BM195</f>
        <v>0</v>
      </c>
      <c r="J195" s="7">
        <f>'Emission events'!CC195</f>
        <v>0</v>
      </c>
      <c r="K195" s="7">
        <f t="shared" si="168"/>
        <v>0</v>
      </c>
    </row>
    <row r="196" spans="5:11" x14ac:dyDescent="0.25">
      <c r="E196">
        <v>1250</v>
      </c>
      <c r="F196" s="7">
        <f>'Emission events'!Q196</f>
        <v>0</v>
      </c>
      <c r="G196" s="7">
        <f>'Emission events'!AG196</f>
        <v>0</v>
      </c>
      <c r="H196" s="7">
        <f>'Emission events'!AW196</f>
        <v>0</v>
      </c>
      <c r="I196" s="7">
        <f>'Emission events'!BM196</f>
        <v>0</v>
      </c>
      <c r="J196" s="7">
        <f>'Emission events'!CC196</f>
        <v>0</v>
      </c>
      <c r="K196" s="7">
        <f t="shared" si="168"/>
        <v>0</v>
      </c>
    </row>
    <row r="197" spans="5:11" x14ac:dyDescent="0.25">
      <c r="E197">
        <v>1255</v>
      </c>
      <c r="F197" s="7">
        <f>'Emission events'!Q197</f>
        <v>0</v>
      </c>
      <c r="G197" s="7">
        <f>'Emission events'!AG197</f>
        <v>0</v>
      </c>
      <c r="H197" s="7">
        <f>'Emission events'!AW197</f>
        <v>0</v>
      </c>
      <c r="I197" s="7">
        <f>'Emission events'!BM197</f>
        <v>0</v>
      </c>
      <c r="J197" s="7">
        <f>'Emission events'!CC197</f>
        <v>0</v>
      </c>
      <c r="K197" s="7">
        <f t="shared" si="168"/>
        <v>0</v>
      </c>
    </row>
    <row r="198" spans="5:11" x14ac:dyDescent="0.25">
      <c r="E198">
        <v>1260</v>
      </c>
      <c r="F198" s="7">
        <f>'Emission events'!Q198</f>
        <v>0</v>
      </c>
      <c r="G198" s="7">
        <f>'Emission events'!AG198</f>
        <v>0</v>
      </c>
      <c r="H198" s="7">
        <f>'Emission events'!AW198</f>
        <v>0</v>
      </c>
      <c r="I198" s="7">
        <f>'Emission events'!BM198</f>
        <v>0</v>
      </c>
      <c r="J198" s="7">
        <f>'Emission events'!CC198</f>
        <v>0</v>
      </c>
      <c r="K198" s="7">
        <f t="shared" si="168"/>
        <v>0</v>
      </c>
    </row>
    <row r="199" spans="5:11" x14ac:dyDescent="0.25">
      <c r="E199">
        <v>1265</v>
      </c>
      <c r="F199" s="7">
        <f>'Emission events'!Q199</f>
        <v>0</v>
      </c>
      <c r="G199" s="7">
        <f>'Emission events'!AG199</f>
        <v>0</v>
      </c>
      <c r="H199" s="7">
        <f>'Emission events'!AW199</f>
        <v>0</v>
      </c>
      <c r="I199" s="7">
        <f>'Emission events'!BM199</f>
        <v>0</v>
      </c>
      <c r="J199" s="7">
        <f>'Emission events'!CC199</f>
        <v>0</v>
      </c>
      <c r="K199" s="7">
        <f t="shared" si="168"/>
        <v>0</v>
      </c>
    </row>
    <row r="200" spans="5:11" x14ac:dyDescent="0.25">
      <c r="E200">
        <v>1270</v>
      </c>
      <c r="F200" s="7">
        <f>'Emission events'!Q200</f>
        <v>0</v>
      </c>
      <c r="G200" s="7">
        <f>'Emission events'!AG200</f>
        <v>0</v>
      </c>
      <c r="H200" s="7">
        <f>'Emission events'!AW200</f>
        <v>0</v>
      </c>
      <c r="I200" s="7">
        <f>'Emission events'!BM200</f>
        <v>0</v>
      </c>
      <c r="J200" s="7">
        <f>'Emission events'!CC200</f>
        <v>0</v>
      </c>
      <c r="K200" s="7">
        <f t="shared" si="168"/>
        <v>0</v>
      </c>
    </row>
    <row r="201" spans="5:11" x14ac:dyDescent="0.25">
      <c r="E201">
        <v>1275</v>
      </c>
      <c r="F201" s="7">
        <f>'Emission events'!Q201</f>
        <v>0</v>
      </c>
      <c r="G201" s="7">
        <f>'Emission events'!AG201</f>
        <v>0</v>
      </c>
      <c r="H201" s="7">
        <f>'Emission events'!AW201</f>
        <v>0</v>
      </c>
      <c r="I201" s="7">
        <f>'Emission events'!BM201</f>
        <v>0</v>
      </c>
      <c r="J201" s="7">
        <f>'Emission events'!CC201</f>
        <v>0</v>
      </c>
      <c r="K201" s="7">
        <f t="shared" si="168"/>
        <v>0</v>
      </c>
    </row>
    <row r="202" spans="5:11" x14ac:dyDescent="0.25">
      <c r="E202">
        <v>1280</v>
      </c>
      <c r="F202" s="7">
        <f>'Emission events'!Q202</f>
        <v>0</v>
      </c>
      <c r="G202" s="7">
        <f>'Emission events'!AG202</f>
        <v>0</v>
      </c>
      <c r="H202" s="7">
        <f>'Emission events'!AW202</f>
        <v>0</v>
      </c>
      <c r="I202" s="7">
        <f>'Emission events'!BM202</f>
        <v>0</v>
      </c>
      <c r="J202" s="7">
        <f>'Emission events'!CC202</f>
        <v>0</v>
      </c>
      <c r="K202" s="7">
        <f t="shared" si="168"/>
        <v>0</v>
      </c>
    </row>
    <row r="203" spans="5:11" x14ac:dyDescent="0.25">
      <c r="E203">
        <v>1285</v>
      </c>
      <c r="F203" s="7">
        <f>'Emission events'!Q203</f>
        <v>0</v>
      </c>
      <c r="G203" s="7">
        <f>'Emission events'!AG203</f>
        <v>0</v>
      </c>
      <c r="H203" s="7">
        <f>'Emission events'!AW203</f>
        <v>0</v>
      </c>
      <c r="I203" s="7">
        <f>'Emission events'!BM203</f>
        <v>0</v>
      </c>
      <c r="J203" s="7">
        <f>'Emission events'!CC203</f>
        <v>0</v>
      </c>
      <c r="K203" s="7">
        <f t="shared" si="168"/>
        <v>0</v>
      </c>
    </row>
    <row r="204" spans="5:11" x14ac:dyDescent="0.25">
      <c r="E204">
        <v>1290</v>
      </c>
      <c r="F204" s="7">
        <f>'Emission events'!Q204</f>
        <v>0</v>
      </c>
      <c r="G204" s="7">
        <f>'Emission events'!AG204</f>
        <v>0</v>
      </c>
      <c r="H204" s="7">
        <f>'Emission events'!AW204</f>
        <v>0</v>
      </c>
      <c r="I204" s="7">
        <f>'Emission events'!BM204</f>
        <v>0</v>
      </c>
      <c r="J204" s="7">
        <f>'Emission events'!CC204</f>
        <v>0</v>
      </c>
      <c r="K204" s="7">
        <f t="shared" si="168"/>
        <v>0</v>
      </c>
    </row>
    <row r="205" spans="5:11" x14ac:dyDescent="0.25">
      <c r="E205">
        <v>1295</v>
      </c>
      <c r="F205" s="7">
        <f>'Emission events'!Q205</f>
        <v>0</v>
      </c>
      <c r="G205" s="7">
        <f>'Emission events'!AG205</f>
        <v>0</v>
      </c>
      <c r="H205" s="7">
        <f>'Emission events'!AW205</f>
        <v>0</v>
      </c>
      <c r="I205" s="7">
        <f>'Emission events'!BM205</f>
        <v>0</v>
      </c>
      <c r="J205" s="7">
        <f>'Emission events'!CC205</f>
        <v>0</v>
      </c>
      <c r="K205" s="7">
        <f t="shared" si="168"/>
        <v>0</v>
      </c>
    </row>
    <row r="206" spans="5:11" x14ac:dyDescent="0.25">
      <c r="E206">
        <v>1300</v>
      </c>
      <c r="F206" s="7">
        <f>'Emission events'!Q206</f>
        <v>0</v>
      </c>
      <c r="G206" s="7">
        <f>'Emission events'!AG206</f>
        <v>0</v>
      </c>
      <c r="H206" s="7">
        <f>'Emission events'!AW206</f>
        <v>0</v>
      </c>
      <c r="I206" s="7">
        <f>'Emission events'!BM206</f>
        <v>0</v>
      </c>
      <c r="J206" s="7">
        <f>'Emission events'!CC206</f>
        <v>0</v>
      </c>
      <c r="K206" s="7">
        <f t="shared" si="168"/>
        <v>0</v>
      </c>
    </row>
    <row r="207" spans="5:11" x14ac:dyDescent="0.25">
      <c r="E207">
        <v>1305</v>
      </c>
      <c r="F207" s="7">
        <f>'Emission events'!Q207</f>
        <v>0</v>
      </c>
      <c r="G207" s="7">
        <f>'Emission events'!AG207</f>
        <v>0</v>
      </c>
      <c r="H207" s="7">
        <f>'Emission events'!AW207</f>
        <v>0</v>
      </c>
      <c r="I207" s="7">
        <f>'Emission events'!BM207</f>
        <v>0</v>
      </c>
      <c r="J207" s="7">
        <f>'Emission events'!CC207</f>
        <v>0</v>
      </c>
      <c r="K207" s="7">
        <f t="shared" si="168"/>
        <v>0</v>
      </c>
    </row>
    <row r="208" spans="5:11" x14ac:dyDescent="0.25">
      <c r="E208">
        <v>1310</v>
      </c>
      <c r="F208" s="7">
        <f>'Emission events'!Q208</f>
        <v>0</v>
      </c>
      <c r="G208" s="7">
        <f>'Emission events'!AG208</f>
        <v>0</v>
      </c>
      <c r="H208" s="7">
        <f>'Emission events'!AW208</f>
        <v>0</v>
      </c>
      <c r="I208" s="7">
        <f>'Emission events'!BM208</f>
        <v>0</v>
      </c>
      <c r="J208" s="7">
        <f>'Emission events'!CC208</f>
        <v>0</v>
      </c>
      <c r="K208" s="7">
        <f t="shared" si="168"/>
        <v>0</v>
      </c>
    </row>
    <row r="209" spans="5:11" x14ac:dyDescent="0.25">
      <c r="E209">
        <v>1315</v>
      </c>
      <c r="F209" s="7">
        <f>'Emission events'!Q209</f>
        <v>0</v>
      </c>
      <c r="G209" s="7">
        <f>'Emission events'!AG209</f>
        <v>0</v>
      </c>
      <c r="H209" s="7">
        <f>'Emission events'!AW209</f>
        <v>0</v>
      </c>
      <c r="I209" s="7">
        <f>'Emission events'!BM209</f>
        <v>0</v>
      </c>
      <c r="J209" s="7">
        <f>'Emission events'!CC209</f>
        <v>0</v>
      </c>
      <c r="K209" s="7">
        <f t="shared" si="168"/>
        <v>0</v>
      </c>
    </row>
    <row r="210" spans="5:11" x14ac:dyDescent="0.25">
      <c r="E210">
        <v>1320</v>
      </c>
      <c r="F210" s="7">
        <f>'Emission events'!Q210</f>
        <v>0</v>
      </c>
      <c r="G210" s="7">
        <f>'Emission events'!AG210</f>
        <v>0</v>
      </c>
      <c r="H210" s="7">
        <f>'Emission events'!AW210</f>
        <v>0</v>
      </c>
      <c r="I210" s="7">
        <f>'Emission events'!BM210</f>
        <v>0</v>
      </c>
      <c r="J210" s="7">
        <f>'Emission events'!CC210</f>
        <v>0</v>
      </c>
      <c r="K210" s="7">
        <f t="shared" si="168"/>
        <v>0</v>
      </c>
    </row>
    <row r="211" spans="5:11" x14ac:dyDescent="0.25">
      <c r="E211">
        <v>1325</v>
      </c>
      <c r="F211" s="7">
        <f>'Emission events'!Q211</f>
        <v>0</v>
      </c>
      <c r="G211" s="7">
        <f>'Emission events'!AG211</f>
        <v>0</v>
      </c>
      <c r="H211" s="7">
        <f>'Emission events'!AW211</f>
        <v>0</v>
      </c>
      <c r="I211" s="7">
        <f>'Emission events'!BM211</f>
        <v>0</v>
      </c>
      <c r="J211" s="7">
        <f>'Emission events'!CC211</f>
        <v>0</v>
      </c>
      <c r="K211" s="7">
        <f t="shared" si="168"/>
        <v>0</v>
      </c>
    </row>
    <row r="212" spans="5:11" x14ac:dyDescent="0.25">
      <c r="E212">
        <v>1330</v>
      </c>
      <c r="F212" s="7">
        <f>'Emission events'!Q212</f>
        <v>0</v>
      </c>
      <c r="G212" s="7">
        <f>'Emission events'!AG212</f>
        <v>0</v>
      </c>
      <c r="H212" s="7">
        <f>'Emission events'!AW212</f>
        <v>0</v>
      </c>
      <c r="I212" s="7">
        <f>'Emission events'!BM212</f>
        <v>0</v>
      </c>
      <c r="J212" s="7">
        <f>'Emission events'!CC212</f>
        <v>0</v>
      </c>
      <c r="K212" s="7">
        <f t="shared" si="168"/>
        <v>0</v>
      </c>
    </row>
    <row r="213" spans="5:11" x14ac:dyDescent="0.25">
      <c r="E213">
        <v>1335</v>
      </c>
      <c r="F213" s="7">
        <f>'Emission events'!Q213</f>
        <v>0</v>
      </c>
      <c r="G213" s="7">
        <f>'Emission events'!AG213</f>
        <v>0</v>
      </c>
      <c r="H213" s="7">
        <f>'Emission events'!AW213</f>
        <v>0</v>
      </c>
      <c r="I213" s="7">
        <f>'Emission events'!BM213</f>
        <v>0</v>
      </c>
      <c r="J213" s="7">
        <f>'Emission events'!CC213</f>
        <v>0</v>
      </c>
      <c r="K213" s="7">
        <f t="shared" si="168"/>
        <v>0</v>
      </c>
    </row>
    <row r="214" spans="5:11" x14ac:dyDescent="0.25">
      <c r="E214">
        <v>1340</v>
      </c>
      <c r="F214" s="7">
        <f>'Emission events'!Q214</f>
        <v>0</v>
      </c>
      <c r="G214" s="7">
        <f>'Emission events'!AG214</f>
        <v>0</v>
      </c>
      <c r="H214" s="7">
        <f>'Emission events'!AW214</f>
        <v>0</v>
      </c>
      <c r="I214" s="7">
        <f>'Emission events'!BM214</f>
        <v>0</v>
      </c>
      <c r="J214" s="7">
        <f>'Emission events'!CC214</f>
        <v>0</v>
      </c>
      <c r="K214" s="7">
        <f t="shared" si="168"/>
        <v>0</v>
      </c>
    </row>
    <row r="215" spans="5:11" x14ac:dyDescent="0.25">
      <c r="E215">
        <v>1345</v>
      </c>
      <c r="F215" s="7">
        <f>'Emission events'!Q215</f>
        <v>0</v>
      </c>
      <c r="G215" s="7">
        <f>'Emission events'!AG215</f>
        <v>0</v>
      </c>
      <c r="H215" s="7">
        <f>'Emission events'!AW215</f>
        <v>0</v>
      </c>
      <c r="I215" s="7">
        <f>'Emission events'!BM215</f>
        <v>0</v>
      </c>
      <c r="J215" s="7">
        <f>'Emission events'!CC215</f>
        <v>0</v>
      </c>
      <c r="K215" s="7">
        <f t="shared" si="168"/>
        <v>0</v>
      </c>
    </row>
    <row r="216" spans="5:11" x14ac:dyDescent="0.25">
      <c r="E216">
        <v>1350</v>
      </c>
      <c r="F216" s="7">
        <f>'Emission events'!Q216</f>
        <v>0</v>
      </c>
      <c r="G216" s="7">
        <f>'Emission events'!AG216</f>
        <v>0</v>
      </c>
      <c r="H216" s="7">
        <f>'Emission events'!AW216</f>
        <v>0</v>
      </c>
      <c r="I216" s="7">
        <f>'Emission events'!BM216</f>
        <v>0</v>
      </c>
      <c r="J216" s="7">
        <f>'Emission events'!CC216</f>
        <v>0</v>
      </c>
      <c r="K216" s="7">
        <f t="shared" si="168"/>
        <v>0</v>
      </c>
    </row>
    <row r="217" spans="5:11" x14ac:dyDescent="0.25">
      <c r="E217">
        <v>1355</v>
      </c>
      <c r="F217" s="7">
        <f>'Emission events'!Q217</f>
        <v>0</v>
      </c>
      <c r="G217" s="7">
        <f>'Emission events'!AG217</f>
        <v>0</v>
      </c>
      <c r="H217" s="7">
        <f>'Emission events'!AW217</f>
        <v>0</v>
      </c>
      <c r="I217" s="7">
        <f>'Emission events'!BM217</f>
        <v>0</v>
      </c>
      <c r="J217" s="7">
        <f>'Emission events'!CC217</f>
        <v>0</v>
      </c>
      <c r="K217" s="7">
        <f t="shared" si="168"/>
        <v>0</v>
      </c>
    </row>
    <row r="218" spans="5:11" x14ac:dyDescent="0.25">
      <c r="E218">
        <v>1360</v>
      </c>
      <c r="F218" s="7">
        <f>'Emission events'!Q218</f>
        <v>0</v>
      </c>
      <c r="G218" s="7">
        <f>'Emission events'!AG218</f>
        <v>0</v>
      </c>
      <c r="H218" s="7">
        <f>'Emission events'!AW218</f>
        <v>0</v>
      </c>
      <c r="I218" s="7">
        <f>'Emission events'!BM218</f>
        <v>0</v>
      </c>
      <c r="J218" s="7">
        <f>'Emission events'!CC218</f>
        <v>0</v>
      </c>
      <c r="K218" s="7">
        <f t="shared" si="168"/>
        <v>0</v>
      </c>
    </row>
    <row r="219" spans="5:11" x14ac:dyDescent="0.25">
      <c r="E219">
        <v>1365</v>
      </c>
      <c r="F219" s="7">
        <f>'Emission events'!Q219</f>
        <v>0</v>
      </c>
      <c r="G219" s="7">
        <f>'Emission events'!AG219</f>
        <v>0</v>
      </c>
      <c r="H219" s="7">
        <f>'Emission events'!AW219</f>
        <v>0</v>
      </c>
      <c r="I219" s="7">
        <f>'Emission events'!BM219</f>
        <v>0</v>
      </c>
      <c r="J219" s="7">
        <f>'Emission events'!CC219</f>
        <v>0</v>
      </c>
      <c r="K219" s="7">
        <f t="shared" si="168"/>
        <v>0</v>
      </c>
    </row>
    <row r="220" spans="5:11" x14ac:dyDescent="0.25">
      <c r="E220">
        <v>1370</v>
      </c>
      <c r="F220" s="7">
        <f>'Emission events'!Q220</f>
        <v>0</v>
      </c>
      <c r="G220" s="7">
        <f>'Emission events'!AG220</f>
        <v>0</v>
      </c>
      <c r="H220" s="7">
        <f>'Emission events'!AW220</f>
        <v>0</v>
      </c>
      <c r="I220" s="7">
        <f>'Emission events'!BM220</f>
        <v>0</v>
      </c>
      <c r="J220" s="7">
        <f>'Emission events'!CC220</f>
        <v>0</v>
      </c>
      <c r="K220" s="7">
        <f t="shared" si="168"/>
        <v>0</v>
      </c>
    </row>
    <row r="221" spans="5:11" x14ac:dyDescent="0.25">
      <c r="E221">
        <v>1375</v>
      </c>
      <c r="F221" s="7">
        <f>'Emission events'!Q221</f>
        <v>0</v>
      </c>
      <c r="G221" s="7">
        <f>'Emission events'!AG221</f>
        <v>0</v>
      </c>
      <c r="H221" s="7">
        <f>'Emission events'!AW221</f>
        <v>0</v>
      </c>
      <c r="I221" s="7">
        <f>'Emission events'!BM221</f>
        <v>0</v>
      </c>
      <c r="J221" s="7">
        <f>'Emission events'!CC221</f>
        <v>0</v>
      </c>
      <c r="K221" s="7">
        <f t="shared" si="168"/>
        <v>0</v>
      </c>
    </row>
    <row r="222" spans="5:11" x14ac:dyDescent="0.25">
      <c r="E222">
        <v>1380</v>
      </c>
      <c r="F222" s="7">
        <f>'Emission events'!Q222</f>
        <v>0</v>
      </c>
      <c r="G222" s="7">
        <f>'Emission events'!AG222</f>
        <v>0</v>
      </c>
      <c r="H222" s="7">
        <f>'Emission events'!AW222</f>
        <v>0</v>
      </c>
      <c r="I222" s="7">
        <f>'Emission events'!BM222</f>
        <v>0</v>
      </c>
      <c r="J222" s="7">
        <f>'Emission events'!CC222</f>
        <v>0</v>
      </c>
      <c r="K222" s="7">
        <f t="shared" si="168"/>
        <v>0</v>
      </c>
    </row>
    <row r="223" spans="5:11" x14ac:dyDescent="0.25">
      <c r="E223">
        <v>1385</v>
      </c>
      <c r="F223" s="7">
        <f>'Emission events'!Q223</f>
        <v>0</v>
      </c>
      <c r="G223" s="7">
        <f>'Emission events'!AG223</f>
        <v>0</v>
      </c>
      <c r="H223" s="7">
        <f>'Emission events'!AW223</f>
        <v>0</v>
      </c>
      <c r="I223" s="7">
        <f>'Emission events'!BM223</f>
        <v>0</v>
      </c>
      <c r="J223" s="7">
        <f>'Emission events'!CC223</f>
        <v>0</v>
      </c>
      <c r="K223" s="7">
        <f t="shared" si="168"/>
        <v>0</v>
      </c>
    </row>
    <row r="224" spans="5:11" x14ac:dyDescent="0.25">
      <c r="E224">
        <v>1390</v>
      </c>
      <c r="F224" s="7">
        <f>'Emission events'!Q224</f>
        <v>0</v>
      </c>
      <c r="G224" s="7">
        <f>'Emission events'!AG224</f>
        <v>0</v>
      </c>
      <c r="H224" s="7">
        <f>'Emission events'!AW224</f>
        <v>0</v>
      </c>
      <c r="I224" s="7">
        <f>'Emission events'!BM224</f>
        <v>0</v>
      </c>
      <c r="J224" s="7">
        <f>'Emission events'!CC224</f>
        <v>0</v>
      </c>
      <c r="K224" s="7">
        <f t="shared" si="168"/>
        <v>0</v>
      </c>
    </row>
    <row r="225" spans="5:11" x14ac:dyDescent="0.25">
      <c r="E225">
        <v>1395</v>
      </c>
      <c r="F225" s="7">
        <f>'Emission events'!Q225</f>
        <v>0</v>
      </c>
      <c r="G225" s="7">
        <f>'Emission events'!AG225</f>
        <v>0</v>
      </c>
      <c r="H225" s="7">
        <f>'Emission events'!AW225</f>
        <v>0</v>
      </c>
      <c r="I225" s="7">
        <f>'Emission events'!BM225</f>
        <v>0</v>
      </c>
      <c r="J225" s="7">
        <f>'Emission events'!CC225</f>
        <v>0</v>
      </c>
      <c r="K225" s="7">
        <f t="shared" si="168"/>
        <v>0</v>
      </c>
    </row>
    <row r="226" spans="5:11" x14ac:dyDescent="0.25">
      <c r="E226">
        <v>1400</v>
      </c>
      <c r="F226" s="7">
        <f>'Emission events'!Q226</f>
        <v>0</v>
      </c>
      <c r="G226" s="7">
        <f>'Emission events'!AG226</f>
        <v>0</v>
      </c>
      <c r="H226" s="7">
        <f>'Emission events'!AW226</f>
        <v>0</v>
      </c>
      <c r="I226" s="7">
        <f>'Emission events'!BM226</f>
        <v>0</v>
      </c>
      <c r="J226" s="7">
        <f>'Emission events'!CC226</f>
        <v>0</v>
      </c>
      <c r="K226" s="7">
        <f t="shared" si="168"/>
        <v>0</v>
      </c>
    </row>
    <row r="227" spans="5:11" x14ac:dyDescent="0.25">
      <c r="E227">
        <v>1405</v>
      </c>
      <c r="F227" s="7">
        <f>'Emission events'!Q227</f>
        <v>0</v>
      </c>
      <c r="G227" s="7">
        <f>'Emission events'!AG227</f>
        <v>0</v>
      </c>
      <c r="H227" s="7">
        <f>'Emission events'!AW227</f>
        <v>0</v>
      </c>
      <c r="I227" s="7">
        <f>'Emission events'!BM227</f>
        <v>0</v>
      </c>
      <c r="J227" s="7">
        <f>'Emission events'!CC227</f>
        <v>0</v>
      </c>
      <c r="K227" s="7">
        <f t="shared" si="168"/>
        <v>0</v>
      </c>
    </row>
    <row r="228" spans="5:11" x14ac:dyDescent="0.25">
      <c r="E228">
        <v>1410</v>
      </c>
      <c r="F228" s="7">
        <f>'Emission events'!Q228</f>
        <v>0</v>
      </c>
      <c r="G228" s="7">
        <f>'Emission events'!AG228</f>
        <v>0</v>
      </c>
      <c r="H228" s="7">
        <f>'Emission events'!AW228</f>
        <v>0</v>
      </c>
      <c r="I228" s="7">
        <f>'Emission events'!BM228</f>
        <v>0</v>
      </c>
      <c r="J228" s="7">
        <f>'Emission events'!CC228</f>
        <v>0</v>
      </c>
      <c r="K228" s="7">
        <f t="shared" si="168"/>
        <v>0</v>
      </c>
    </row>
    <row r="229" spans="5:11" x14ac:dyDescent="0.25">
      <c r="E229">
        <v>1415</v>
      </c>
      <c r="F229" s="7">
        <f>'Emission events'!Q229</f>
        <v>0</v>
      </c>
      <c r="G229" s="7">
        <f>'Emission events'!AG229</f>
        <v>0</v>
      </c>
      <c r="H229" s="7">
        <f>'Emission events'!AW229</f>
        <v>0</v>
      </c>
      <c r="I229" s="7">
        <f>'Emission events'!BM229</f>
        <v>0</v>
      </c>
      <c r="J229" s="7">
        <f>'Emission events'!CC229</f>
        <v>0</v>
      </c>
      <c r="K229" s="7">
        <f t="shared" si="168"/>
        <v>0</v>
      </c>
    </row>
    <row r="230" spans="5:11" x14ac:dyDescent="0.25">
      <c r="E230">
        <v>1420</v>
      </c>
      <c r="F230" s="7">
        <f>'Emission events'!Q230</f>
        <v>0</v>
      </c>
      <c r="G230" s="7">
        <f>'Emission events'!AG230</f>
        <v>0</v>
      </c>
      <c r="H230" s="7">
        <f>'Emission events'!AW230</f>
        <v>0</v>
      </c>
      <c r="I230" s="7">
        <f>'Emission events'!BM230</f>
        <v>0</v>
      </c>
      <c r="J230" s="7">
        <f>'Emission events'!CC230</f>
        <v>0</v>
      </c>
      <c r="K230" s="7">
        <f t="shared" si="168"/>
        <v>0</v>
      </c>
    </row>
    <row r="231" spans="5:11" x14ac:dyDescent="0.25">
      <c r="E231">
        <v>1425</v>
      </c>
      <c r="F231" s="7">
        <f>'Emission events'!Q231</f>
        <v>0</v>
      </c>
      <c r="G231" s="7">
        <f>'Emission events'!AG231</f>
        <v>0</v>
      </c>
      <c r="H231" s="7">
        <f>'Emission events'!AW231</f>
        <v>0</v>
      </c>
      <c r="I231" s="7">
        <f>'Emission events'!BM231</f>
        <v>0</v>
      </c>
      <c r="J231" s="7">
        <f>'Emission events'!CC231</f>
        <v>0</v>
      </c>
      <c r="K231" s="7">
        <f t="shared" si="168"/>
        <v>0</v>
      </c>
    </row>
    <row r="232" spans="5:11" x14ac:dyDescent="0.25">
      <c r="E232">
        <v>1430</v>
      </c>
      <c r="F232" s="7">
        <f>'Emission events'!Q232</f>
        <v>0</v>
      </c>
      <c r="G232" s="7">
        <f>'Emission events'!AG232</f>
        <v>0</v>
      </c>
      <c r="H232" s="7">
        <f>'Emission events'!AW232</f>
        <v>0</v>
      </c>
      <c r="I232" s="7">
        <f>'Emission events'!BM232</f>
        <v>0</v>
      </c>
      <c r="J232" s="7">
        <f>'Emission events'!CC232</f>
        <v>0</v>
      </c>
      <c r="K232" s="7">
        <f t="shared" si="168"/>
        <v>0</v>
      </c>
    </row>
    <row r="233" spans="5:11" x14ac:dyDescent="0.25">
      <c r="E233">
        <v>1435</v>
      </c>
      <c r="F233" s="7">
        <f>'Emission events'!Q233</f>
        <v>0</v>
      </c>
      <c r="G233" s="7">
        <f>'Emission events'!AG233</f>
        <v>0</v>
      </c>
      <c r="H233" s="7">
        <f>'Emission events'!AW233</f>
        <v>0</v>
      </c>
      <c r="I233" s="7">
        <f>'Emission events'!BM233</f>
        <v>0</v>
      </c>
      <c r="J233" s="7">
        <f>'Emission events'!CC233</f>
        <v>0</v>
      </c>
      <c r="K233" s="7">
        <f t="shared" si="168"/>
        <v>0</v>
      </c>
    </row>
    <row r="234" spans="5:11" x14ac:dyDescent="0.25">
      <c r="E234">
        <v>1440</v>
      </c>
      <c r="F234" s="7">
        <f>'Emission events'!Q234</f>
        <v>0</v>
      </c>
      <c r="G234" s="7">
        <f>'Emission events'!AG234</f>
        <v>0</v>
      </c>
      <c r="H234" s="7">
        <f>'Emission events'!AW234</f>
        <v>0</v>
      </c>
      <c r="I234" s="7">
        <f>'Emission events'!BM234</f>
        <v>0</v>
      </c>
      <c r="J234" s="7">
        <f>'Emission events'!CC234</f>
        <v>0</v>
      </c>
      <c r="K234" s="7">
        <f t="shared" si="168"/>
        <v>0</v>
      </c>
    </row>
    <row r="235" spans="5:11" x14ac:dyDescent="0.25">
      <c r="E235">
        <v>1445</v>
      </c>
      <c r="F235" s="7">
        <f>'Emission events'!Q235</f>
        <v>0</v>
      </c>
      <c r="G235" s="7">
        <f>'Emission events'!AG235</f>
        <v>0</v>
      </c>
      <c r="H235" s="7">
        <f>'Emission events'!AW235</f>
        <v>0</v>
      </c>
      <c r="I235" s="7">
        <f>'Emission events'!BM235</f>
        <v>0</v>
      </c>
      <c r="J235" s="7">
        <f>'Emission events'!CC235</f>
        <v>0</v>
      </c>
      <c r="K235" s="7">
        <f t="shared" si="168"/>
        <v>0</v>
      </c>
    </row>
    <row r="236" spans="5:11" x14ac:dyDescent="0.25">
      <c r="E236">
        <v>1450</v>
      </c>
      <c r="F236" s="7">
        <f>'Emission events'!Q236</f>
        <v>0</v>
      </c>
      <c r="G236" s="7">
        <f>'Emission events'!AG236</f>
        <v>0</v>
      </c>
      <c r="H236" s="7">
        <f>'Emission events'!AW236</f>
        <v>0</v>
      </c>
      <c r="I236" s="7">
        <f>'Emission events'!BM236</f>
        <v>0</v>
      </c>
      <c r="J236" s="7">
        <f>'Emission events'!CC236</f>
        <v>0</v>
      </c>
      <c r="K236" s="7">
        <f t="shared" si="168"/>
        <v>0</v>
      </c>
    </row>
    <row r="237" spans="5:11" x14ac:dyDescent="0.25">
      <c r="E237">
        <v>1455</v>
      </c>
      <c r="F237" s="7">
        <f>'Emission events'!Q237</f>
        <v>0</v>
      </c>
      <c r="G237" s="7">
        <f>'Emission events'!AG237</f>
        <v>0</v>
      </c>
      <c r="H237" s="7">
        <f>'Emission events'!AW237</f>
        <v>0</v>
      </c>
      <c r="I237" s="7">
        <f>'Emission events'!BM237</f>
        <v>0</v>
      </c>
      <c r="J237" s="7">
        <f>'Emission events'!CC237</f>
        <v>0</v>
      </c>
      <c r="K237" s="7">
        <f t="shared" si="168"/>
        <v>0</v>
      </c>
    </row>
    <row r="238" spans="5:11" x14ac:dyDescent="0.25">
      <c r="E238">
        <v>1460</v>
      </c>
      <c r="F238" s="7">
        <f>'Emission events'!Q238</f>
        <v>0</v>
      </c>
      <c r="G238" s="7">
        <f>'Emission events'!AG238</f>
        <v>0</v>
      </c>
      <c r="H238" s="7">
        <f>'Emission events'!AW238</f>
        <v>0</v>
      </c>
      <c r="I238" s="7">
        <f>'Emission events'!BM238</f>
        <v>0</v>
      </c>
      <c r="J238" s="7">
        <f>'Emission events'!CC238</f>
        <v>0</v>
      </c>
      <c r="K238" s="7">
        <f t="shared" si="168"/>
        <v>0</v>
      </c>
    </row>
    <row r="239" spans="5:11" x14ac:dyDescent="0.25">
      <c r="E239">
        <v>1465</v>
      </c>
      <c r="F239" s="7">
        <f>'Emission events'!Q239</f>
        <v>0</v>
      </c>
      <c r="G239" s="7">
        <f>'Emission events'!AG239</f>
        <v>0</v>
      </c>
      <c r="H239" s="7">
        <f>'Emission events'!AW239</f>
        <v>0</v>
      </c>
      <c r="I239" s="7">
        <f>'Emission events'!BM239</f>
        <v>0</v>
      </c>
      <c r="J239" s="7">
        <f>'Emission events'!CC239</f>
        <v>0</v>
      </c>
      <c r="K239" s="7">
        <f t="shared" si="168"/>
        <v>0</v>
      </c>
    </row>
    <row r="240" spans="5:11" x14ac:dyDescent="0.25">
      <c r="E240">
        <v>1470</v>
      </c>
      <c r="F240" s="7">
        <f>'Emission events'!Q240</f>
        <v>0</v>
      </c>
      <c r="G240" s="7">
        <f>'Emission events'!AG240</f>
        <v>0</v>
      </c>
      <c r="H240" s="7">
        <f>'Emission events'!AW240</f>
        <v>0</v>
      </c>
      <c r="I240" s="7">
        <f>'Emission events'!BM240</f>
        <v>0</v>
      </c>
      <c r="J240" s="7">
        <f>'Emission events'!CC240</f>
        <v>0</v>
      </c>
      <c r="K240" s="7">
        <f t="shared" si="168"/>
        <v>0</v>
      </c>
    </row>
    <row r="241" spans="5:11" x14ac:dyDescent="0.25">
      <c r="E241">
        <v>1475</v>
      </c>
      <c r="F241" s="7">
        <f>'Emission events'!Q241</f>
        <v>0</v>
      </c>
      <c r="G241" s="7">
        <f>'Emission events'!AG241</f>
        <v>0</v>
      </c>
      <c r="H241" s="7">
        <f>'Emission events'!AW241</f>
        <v>0</v>
      </c>
      <c r="I241" s="7">
        <f>'Emission events'!BM241</f>
        <v>0</v>
      </c>
      <c r="J241" s="7">
        <f>'Emission events'!CC241</f>
        <v>0</v>
      </c>
      <c r="K241" s="7">
        <f t="shared" si="168"/>
        <v>0</v>
      </c>
    </row>
    <row r="242" spans="5:11" x14ac:dyDescent="0.25">
      <c r="E242">
        <v>1480</v>
      </c>
      <c r="F242" s="7">
        <f>'Emission events'!Q242</f>
        <v>0</v>
      </c>
      <c r="G242" s="7">
        <f>'Emission events'!AG242</f>
        <v>0</v>
      </c>
      <c r="H242" s="7">
        <f>'Emission events'!AW242</f>
        <v>0</v>
      </c>
      <c r="I242" s="7">
        <f>'Emission events'!BM242</f>
        <v>0</v>
      </c>
      <c r="J242" s="7">
        <f>'Emission events'!CC242</f>
        <v>0</v>
      </c>
      <c r="K242" s="7">
        <f t="shared" si="168"/>
        <v>0</v>
      </c>
    </row>
    <row r="243" spans="5:11" x14ac:dyDescent="0.25">
      <c r="E243">
        <v>1485</v>
      </c>
      <c r="F243" s="7">
        <f>'Emission events'!Q243</f>
        <v>0</v>
      </c>
      <c r="G243" s="7">
        <f>'Emission events'!AG243</f>
        <v>0</v>
      </c>
      <c r="H243" s="7">
        <f>'Emission events'!AW243</f>
        <v>0</v>
      </c>
      <c r="I243" s="7">
        <f>'Emission events'!BM243</f>
        <v>0</v>
      </c>
      <c r="J243" s="7">
        <f>'Emission events'!CC243</f>
        <v>0</v>
      </c>
      <c r="K243" s="7">
        <f t="shared" si="168"/>
        <v>0</v>
      </c>
    </row>
    <row r="244" spans="5:11" x14ac:dyDescent="0.25">
      <c r="E244">
        <v>1490</v>
      </c>
      <c r="F244" s="7">
        <f>'Emission events'!Q244</f>
        <v>0</v>
      </c>
      <c r="G244" s="7">
        <f>'Emission events'!AG244</f>
        <v>0</v>
      </c>
      <c r="H244" s="7">
        <f>'Emission events'!AW244</f>
        <v>0</v>
      </c>
      <c r="I244" s="7">
        <f>'Emission events'!BM244</f>
        <v>0</v>
      </c>
      <c r="J244" s="7">
        <f>'Emission events'!CC244</f>
        <v>0</v>
      </c>
      <c r="K244" s="7">
        <f t="shared" si="168"/>
        <v>0</v>
      </c>
    </row>
    <row r="245" spans="5:11" x14ac:dyDescent="0.25">
      <c r="E245">
        <v>1495</v>
      </c>
      <c r="F245" s="7">
        <f>'Emission events'!Q245</f>
        <v>0</v>
      </c>
      <c r="G245" s="7">
        <f>'Emission events'!AG245</f>
        <v>0</v>
      </c>
      <c r="H245" s="7">
        <f>'Emission events'!AW245</f>
        <v>0</v>
      </c>
      <c r="I245" s="7">
        <f>'Emission events'!BM245</f>
        <v>0</v>
      </c>
      <c r="J245" s="7">
        <f>'Emission events'!CC245</f>
        <v>0</v>
      </c>
      <c r="K245" s="7">
        <f t="shared" si="168"/>
        <v>0</v>
      </c>
    </row>
    <row r="246" spans="5:11" x14ac:dyDescent="0.25">
      <c r="E246">
        <v>1500</v>
      </c>
      <c r="F246" s="7">
        <f>'Emission events'!Q246</f>
        <v>0</v>
      </c>
      <c r="G246" s="7">
        <f>'Emission events'!AG246</f>
        <v>0</v>
      </c>
      <c r="H246" s="7">
        <f>'Emission events'!AW246</f>
        <v>0</v>
      </c>
      <c r="I246" s="7">
        <f>'Emission events'!BM246</f>
        <v>0</v>
      </c>
      <c r="J246" s="7">
        <f>'Emission events'!CC246</f>
        <v>0</v>
      </c>
      <c r="K246" s="7">
        <f t="shared" si="168"/>
        <v>0</v>
      </c>
    </row>
  </sheetData>
  <phoneticPr fontId="11" type="noConversion"/>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9</vt:i4>
      </vt:variant>
      <vt:variant>
        <vt:lpstr>Named Ranges</vt:lpstr>
      </vt:variant>
      <vt:variant>
        <vt:i4>55</vt:i4>
      </vt:variant>
    </vt:vector>
  </HeadingPairs>
  <TitlesOfParts>
    <vt:vector size="64" baseType="lpstr">
      <vt:lpstr>Input parameters and start</vt:lpstr>
      <vt:lpstr>Input spectra</vt:lpstr>
      <vt:lpstr>Sychugov</vt:lpstr>
      <vt:lpstr>Initial absorption</vt:lpstr>
      <vt:lpstr>Absorption prob after ems</vt:lpstr>
      <vt:lpstr>Emission events</vt:lpstr>
      <vt:lpstr>AVT</vt:lpstr>
      <vt:lpstr>CRI</vt:lpstr>
      <vt:lpstr>Efficiencies</vt:lpstr>
      <vt:lpstr>_a_Duv</vt:lpstr>
      <vt:lpstr>_aoi</vt:lpstr>
      <vt:lpstr>_c</vt:lpstr>
      <vt:lpstr>_c_light</vt:lpstr>
      <vt:lpstr>_CCT</vt:lpstr>
      <vt:lpstr>_constant</vt:lpstr>
      <vt:lpstr>_crit</vt:lpstr>
      <vt:lpstr>_d</vt:lpstr>
      <vt:lpstr>_diode_n</vt:lpstr>
      <vt:lpstr>_Duv_elab</vt:lpstr>
      <vt:lpstr>_ec_loss</vt:lpstr>
      <vt:lpstr>_h</vt:lpstr>
      <vt:lpstr>_h_planck</vt:lpstr>
      <vt:lpstr>_J0</vt:lpstr>
      <vt:lpstr>_k_b</vt:lpstr>
      <vt:lpstr>_k_correction</vt:lpstr>
      <vt:lpstr>_k_in_ec_correction</vt:lpstr>
      <vt:lpstr>_k0</vt:lpstr>
      <vt:lpstr>_k1</vt:lpstr>
      <vt:lpstr>_k2</vt:lpstr>
      <vt:lpstr>_k3</vt:lpstr>
      <vt:lpstr>_k4</vt:lpstr>
      <vt:lpstr>_k5</vt:lpstr>
      <vt:lpstr>_k6</vt:lpstr>
      <vt:lpstr>_L_threshold</vt:lpstr>
      <vt:lpstr>_LBB</vt:lpstr>
      <vt:lpstr>_Lfp</vt:lpstr>
      <vt:lpstr>_n_air</vt:lpstr>
      <vt:lpstr>_n_cct</vt:lpstr>
      <vt:lpstr>_n_wg</vt:lpstr>
      <vt:lpstr>_n1_cct</vt:lpstr>
      <vt:lpstr>_n2_cct</vt:lpstr>
      <vt:lpstr>_n3_cct</vt:lpstr>
      <vt:lpstr>_planck_limit</vt:lpstr>
      <vt:lpstr>_q_charge</vt:lpstr>
      <vt:lpstr>_QY</vt:lpstr>
      <vt:lpstr>_r_S</vt:lpstr>
      <vt:lpstr>_r_sh</vt:lpstr>
      <vt:lpstr>_refr</vt:lpstr>
      <vt:lpstr>_sc_area</vt:lpstr>
      <vt:lpstr>_t</vt:lpstr>
      <vt:lpstr>_temp</vt:lpstr>
      <vt:lpstr>_transm</vt:lpstr>
      <vt:lpstr>_u</vt:lpstr>
      <vt:lpstr>_v</vt:lpstr>
      <vt:lpstr>_V_th</vt:lpstr>
      <vt:lpstr>_vv</vt:lpstr>
      <vt:lpstr>_w</vt:lpstr>
      <vt:lpstr>_X</vt:lpstr>
      <vt:lpstr>_xx</vt:lpstr>
      <vt:lpstr>_xx_cct</vt:lpstr>
      <vt:lpstr>_Y</vt:lpstr>
      <vt:lpstr>_yy</vt:lpstr>
      <vt:lpstr>_yy_cct</vt:lpstr>
      <vt:lpstr>_Z</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Bruin, T.A. de (Thomas)</dc:creator>
  <cp:lastModifiedBy>Bruin, T.A. de (Thomas)</cp:lastModifiedBy>
  <dcterms:created xsi:type="dcterms:W3CDTF">2022-02-02T14:00:40Z</dcterms:created>
  <dcterms:modified xsi:type="dcterms:W3CDTF">2023-12-12T14:02:10Z</dcterms:modified>
</cp:coreProperties>
</file>